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drawings/drawing23.xml" ContentType="application/vnd.openxmlformats-officedocument.drawingml.chartshapes+xml"/>
  <Override PartName="/xl/charts/chart21.xml" ContentType="application/vnd.openxmlformats-officedocument.drawingml.chart+xml"/>
  <Override PartName="/xl/drawings/drawing24.xml" ContentType="application/vnd.openxmlformats-officedocument.drawingml.chartshapes+xml"/>
  <Override PartName="/xl/charts/chart22.xml" ContentType="application/vnd.openxmlformats-officedocument.drawingml.chart+xml"/>
  <Override PartName="/xl/drawings/drawing25.xml" ContentType="application/vnd.openxmlformats-officedocument.drawingml.chartshapes+xml"/>
  <Override PartName="/xl/charts/chart23.xml" ContentType="application/vnd.openxmlformats-officedocument.drawingml.chart+xml"/>
  <Override PartName="/xl/drawings/drawing26.xml" ContentType="application/vnd.openxmlformats-officedocument.drawingml.chartshapes+xml"/>
  <Override PartName="/xl/charts/chart24.xml" ContentType="application/vnd.openxmlformats-officedocument.drawingml.chart+xml"/>
  <Override PartName="/xl/drawings/drawing27.xml" ContentType="application/vnd.openxmlformats-officedocument.drawingml.chartshapes+xml"/>
  <Override PartName="/xl/charts/chart25.xml" ContentType="application/vnd.openxmlformats-officedocument.drawingml.chart+xml"/>
  <Override PartName="/xl/drawings/drawing28.xml" ContentType="application/vnd.openxmlformats-officedocument.drawingml.chartshapes+xml"/>
  <Override PartName="/xl/charts/chart26.xml" ContentType="application/vnd.openxmlformats-officedocument.drawingml.chart+xml"/>
  <Override PartName="/xl/drawings/drawing29.xml" ContentType="application/vnd.openxmlformats-officedocument.drawingml.chartshapes+xml"/>
  <Override PartName="/xl/charts/chart27.xml" ContentType="application/vnd.openxmlformats-officedocument.drawingml.chart+xml"/>
  <Override PartName="/xl/drawings/drawing30.xml" ContentType="application/vnd.openxmlformats-officedocument.drawingml.chartshapes+xml"/>
  <Override PartName="/xl/charts/chart28.xml" ContentType="application/vnd.openxmlformats-officedocument.drawingml.chart+xml"/>
  <Override PartName="/xl/drawings/drawing31.xml" ContentType="application/vnd.openxmlformats-officedocument.drawingml.chartshapes+xml"/>
  <Override PartName="/xl/charts/chart29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3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M:\OF_SERVICIO_DE_PRONOSTICO_Y_ALERTAS\Compartida\1.Alertas_Ambientales\1.4_Datos_hidrometeorológicos\Seguimiento Precipitación y Temperatura NO BORRAR\"/>
    </mc:Choice>
  </mc:AlternateContent>
  <bookViews>
    <workbookView xWindow="240" yWindow="105" windowWidth="14805" windowHeight="8010" tabRatio="604"/>
  </bookViews>
  <sheets>
    <sheet name="TMIN_2019" sheetId="3" r:id="rId1"/>
    <sheet name="G_DIA(q)" sheetId="6" r:id="rId2"/>
    <sheet name="G_MES(m)" sheetId="7" r:id="rId3"/>
    <sheet name="G_MPIO(h)" sheetId="8" state="hidden" r:id="rId4"/>
    <sheet name="CDAD_PPAL" sheetId="9" r:id="rId5"/>
  </sheets>
  <definedNames>
    <definedName name="_xlnm._FilterDatabase" localSheetId="0" hidden="1">TMIN_2019!$A$1:$QQ$486</definedName>
  </definedNames>
  <calcPr calcId="152511"/>
</workbook>
</file>

<file path=xl/calcChain.xml><?xml version="1.0" encoding="utf-8"?>
<calcChain xmlns="http://schemas.openxmlformats.org/spreadsheetml/2006/main">
  <c r="E65" i="9" l="1"/>
  <c r="E32" i="9"/>
  <c r="NJ3" i="3" l="1"/>
  <c r="NK3" i="3"/>
  <c r="NL3" i="3"/>
  <c r="NM3" i="3"/>
  <c r="NN3" i="3"/>
  <c r="NO3" i="3"/>
  <c r="NP3" i="3"/>
  <c r="OC3" i="3" s="1"/>
  <c r="NQ3" i="3"/>
  <c r="OD3" i="3" s="1"/>
  <c r="NR3" i="3"/>
  <c r="OE3" i="3" s="1"/>
  <c r="NS3" i="3"/>
  <c r="OF3" i="3" s="1"/>
  <c r="NT3" i="3"/>
  <c r="NU3" i="3"/>
  <c r="NV3" i="3"/>
  <c r="NJ4" i="3"/>
  <c r="NK4" i="3"/>
  <c r="NL4" i="3"/>
  <c r="NM4" i="3"/>
  <c r="NN4" i="3"/>
  <c r="NO4" i="3"/>
  <c r="NP4" i="3"/>
  <c r="OC4" i="3" s="1"/>
  <c r="NQ4" i="3"/>
  <c r="OD4" i="3" s="1"/>
  <c r="NR4" i="3"/>
  <c r="OE4" i="3" s="1"/>
  <c r="NS4" i="3"/>
  <c r="OF4" i="3" s="1"/>
  <c r="NT4" i="3"/>
  <c r="NU4" i="3"/>
  <c r="NV4" i="3"/>
  <c r="NJ5" i="3"/>
  <c r="NK5" i="3"/>
  <c r="NL5" i="3"/>
  <c r="NM5" i="3"/>
  <c r="NN5" i="3"/>
  <c r="NO5" i="3"/>
  <c r="NP5" i="3"/>
  <c r="OC5" i="3" s="1"/>
  <c r="NQ5" i="3"/>
  <c r="OD5" i="3" s="1"/>
  <c r="NR5" i="3"/>
  <c r="OE5" i="3" s="1"/>
  <c r="NS5" i="3"/>
  <c r="OF5" i="3" s="1"/>
  <c r="NT5" i="3"/>
  <c r="NU5" i="3"/>
  <c r="NV5" i="3"/>
  <c r="NJ6" i="3"/>
  <c r="NK6" i="3"/>
  <c r="NL6" i="3"/>
  <c r="NM6" i="3"/>
  <c r="NN6" i="3"/>
  <c r="NO6" i="3"/>
  <c r="NP6" i="3"/>
  <c r="OC6" i="3" s="1"/>
  <c r="NQ6" i="3"/>
  <c r="OD6" i="3" s="1"/>
  <c r="NR6" i="3"/>
  <c r="OE6" i="3" s="1"/>
  <c r="NS6" i="3"/>
  <c r="OF6" i="3" s="1"/>
  <c r="NT6" i="3"/>
  <c r="NU6" i="3"/>
  <c r="NV6" i="3"/>
  <c r="NJ7" i="3"/>
  <c r="NK7" i="3"/>
  <c r="NL7" i="3"/>
  <c r="NM7" i="3"/>
  <c r="NN7" i="3"/>
  <c r="NO7" i="3"/>
  <c r="NP7" i="3"/>
  <c r="OC7" i="3" s="1"/>
  <c r="NQ7" i="3"/>
  <c r="OD7" i="3" s="1"/>
  <c r="NR7" i="3"/>
  <c r="OE7" i="3" s="1"/>
  <c r="NS7" i="3"/>
  <c r="OF7" i="3" s="1"/>
  <c r="NT7" i="3"/>
  <c r="NU7" i="3"/>
  <c r="NV7" i="3"/>
  <c r="NJ8" i="3"/>
  <c r="NK8" i="3"/>
  <c r="NL8" i="3"/>
  <c r="NM8" i="3"/>
  <c r="NN8" i="3"/>
  <c r="NO8" i="3"/>
  <c r="NP8" i="3"/>
  <c r="OC8" i="3" s="1"/>
  <c r="NQ8" i="3"/>
  <c r="OD8" i="3" s="1"/>
  <c r="NR8" i="3"/>
  <c r="OE8" i="3" s="1"/>
  <c r="NS8" i="3"/>
  <c r="OF8" i="3" s="1"/>
  <c r="NT8" i="3"/>
  <c r="NU8" i="3"/>
  <c r="NV8" i="3"/>
  <c r="NJ9" i="3"/>
  <c r="NK9" i="3"/>
  <c r="NL9" i="3"/>
  <c r="NM9" i="3"/>
  <c r="NN9" i="3"/>
  <c r="NO9" i="3"/>
  <c r="NP9" i="3"/>
  <c r="OC9" i="3" s="1"/>
  <c r="NQ9" i="3"/>
  <c r="OD9" i="3" s="1"/>
  <c r="NR9" i="3"/>
  <c r="OE9" i="3" s="1"/>
  <c r="NS9" i="3"/>
  <c r="OF9" i="3" s="1"/>
  <c r="NT9" i="3"/>
  <c r="NU9" i="3"/>
  <c r="NV9" i="3"/>
  <c r="NJ10" i="3"/>
  <c r="NK10" i="3"/>
  <c r="NL10" i="3"/>
  <c r="NM10" i="3"/>
  <c r="NN10" i="3"/>
  <c r="NO10" i="3"/>
  <c r="NP10" i="3"/>
  <c r="OC10" i="3" s="1"/>
  <c r="NQ10" i="3"/>
  <c r="OD10" i="3" s="1"/>
  <c r="NR10" i="3"/>
  <c r="OE10" i="3" s="1"/>
  <c r="NS10" i="3"/>
  <c r="OF10" i="3" s="1"/>
  <c r="NT10" i="3"/>
  <c r="NU10" i="3"/>
  <c r="NV10" i="3"/>
  <c r="NJ11" i="3"/>
  <c r="NK11" i="3"/>
  <c r="NL11" i="3"/>
  <c r="NM11" i="3"/>
  <c r="NN11" i="3"/>
  <c r="NO11" i="3"/>
  <c r="NP11" i="3"/>
  <c r="OC11" i="3" s="1"/>
  <c r="NQ11" i="3"/>
  <c r="OD11" i="3" s="1"/>
  <c r="NR11" i="3"/>
  <c r="OE11" i="3" s="1"/>
  <c r="NS11" i="3"/>
  <c r="OF11" i="3" s="1"/>
  <c r="NT11" i="3"/>
  <c r="NU11" i="3"/>
  <c r="NV11" i="3"/>
  <c r="NJ12" i="3"/>
  <c r="NK12" i="3"/>
  <c r="NL12" i="3"/>
  <c r="NM12" i="3"/>
  <c r="NN12" i="3"/>
  <c r="NO12" i="3"/>
  <c r="NP12" i="3"/>
  <c r="OC12" i="3" s="1"/>
  <c r="NQ12" i="3"/>
  <c r="OD12" i="3" s="1"/>
  <c r="NR12" i="3"/>
  <c r="OE12" i="3" s="1"/>
  <c r="NS12" i="3"/>
  <c r="OF12" i="3" s="1"/>
  <c r="NT12" i="3"/>
  <c r="NU12" i="3"/>
  <c r="NV12" i="3"/>
  <c r="NJ13" i="3"/>
  <c r="NK13" i="3"/>
  <c r="NL13" i="3"/>
  <c r="NM13" i="3"/>
  <c r="NN13" i="3"/>
  <c r="NO13" i="3"/>
  <c r="NP13" i="3"/>
  <c r="OC13" i="3" s="1"/>
  <c r="NQ13" i="3"/>
  <c r="OD13" i="3" s="1"/>
  <c r="NR13" i="3"/>
  <c r="OE13" i="3" s="1"/>
  <c r="NS13" i="3"/>
  <c r="OF13" i="3" s="1"/>
  <c r="NT13" i="3"/>
  <c r="NU13" i="3"/>
  <c r="NV13" i="3"/>
  <c r="NJ14" i="3"/>
  <c r="NK14" i="3"/>
  <c r="NL14" i="3"/>
  <c r="NM14" i="3"/>
  <c r="NN14" i="3"/>
  <c r="NO14" i="3"/>
  <c r="NP14" i="3"/>
  <c r="OC14" i="3" s="1"/>
  <c r="NQ14" i="3"/>
  <c r="OD14" i="3" s="1"/>
  <c r="NR14" i="3"/>
  <c r="OE14" i="3" s="1"/>
  <c r="NS14" i="3"/>
  <c r="OF14" i="3" s="1"/>
  <c r="NT14" i="3"/>
  <c r="NU14" i="3"/>
  <c r="NV14" i="3"/>
  <c r="NJ15" i="3"/>
  <c r="NK15" i="3"/>
  <c r="NL15" i="3"/>
  <c r="NM15" i="3"/>
  <c r="NN15" i="3"/>
  <c r="NO15" i="3"/>
  <c r="NP15" i="3"/>
  <c r="OC15" i="3" s="1"/>
  <c r="NQ15" i="3"/>
  <c r="OD15" i="3" s="1"/>
  <c r="NR15" i="3"/>
  <c r="OE15" i="3" s="1"/>
  <c r="NS15" i="3"/>
  <c r="OF15" i="3" s="1"/>
  <c r="NT15" i="3"/>
  <c r="NU15" i="3"/>
  <c r="NV15" i="3"/>
  <c r="NJ16" i="3"/>
  <c r="NK16" i="3"/>
  <c r="NL16" i="3"/>
  <c r="NM16" i="3"/>
  <c r="NN16" i="3"/>
  <c r="NO16" i="3"/>
  <c r="NP16" i="3"/>
  <c r="OC16" i="3" s="1"/>
  <c r="NQ16" i="3"/>
  <c r="OD16" i="3" s="1"/>
  <c r="NR16" i="3"/>
  <c r="OE16" i="3" s="1"/>
  <c r="NS16" i="3"/>
  <c r="OF16" i="3" s="1"/>
  <c r="NT16" i="3"/>
  <c r="NU16" i="3"/>
  <c r="NV16" i="3"/>
  <c r="NJ17" i="3"/>
  <c r="NK17" i="3"/>
  <c r="NL17" i="3"/>
  <c r="NM17" i="3"/>
  <c r="NN17" i="3"/>
  <c r="NO17" i="3"/>
  <c r="NP17" i="3"/>
  <c r="OC17" i="3" s="1"/>
  <c r="NQ17" i="3"/>
  <c r="OD17" i="3" s="1"/>
  <c r="NR17" i="3"/>
  <c r="OE17" i="3" s="1"/>
  <c r="NS17" i="3"/>
  <c r="OF17" i="3" s="1"/>
  <c r="NT17" i="3"/>
  <c r="NU17" i="3"/>
  <c r="NV17" i="3"/>
  <c r="NJ18" i="3"/>
  <c r="NK18" i="3"/>
  <c r="NL18" i="3"/>
  <c r="NM18" i="3"/>
  <c r="NN18" i="3"/>
  <c r="NO18" i="3"/>
  <c r="NP18" i="3"/>
  <c r="OC18" i="3" s="1"/>
  <c r="NQ18" i="3"/>
  <c r="OD18" i="3" s="1"/>
  <c r="NR18" i="3"/>
  <c r="OE18" i="3" s="1"/>
  <c r="NS18" i="3"/>
  <c r="OF18" i="3" s="1"/>
  <c r="NT18" i="3"/>
  <c r="NU18" i="3"/>
  <c r="NV18" i="3"/>
  <c r="NJ19" i="3"/>
  <c r="NK19" i="3"/>
  <c r="NL19" i="3"/>
  <c r="NM19" i="3"/>
  <c r="NN19" i="3"/>
  <c r="NO19" i="3"/>
  <c r="NP19" i="3"/>
  <c r="OC19" i="3" s="1"/>
  <c r="NQ19" i="3"/>
  <c r="OD19" i="3" s="1"/>
  <c r="NR19" i="3"/>
  <c r="OE19" i="3" s="1"/>
  <c r="NS19" i="3"/>
  <c r="OF19" i="3" s="1"/>
  <c r="NT19" i="3"/>
  <c r="NU19" i="3"/>
  <c r="NV19" i="3"/>
  <c r="NJ20" i="3"/>
  <c r="NK20" i="3"/>
  <c r="NL20" i="3"/>
  <c r="NM20" i="3"/>
  <c r="NN20" i="3"/>
  <c r="NO20" i="3"/>
  <c r="NP20" i="3"/>
  <c r="OC20" i="3" s="1"/>
  <c r="NQ20" i="3"/>
  <c r="OD20" i="3" s="1"/>
  <c r="NR20" i="3"/>
  <c r="OE20" i="3" s="1"/>
  <c r="NS20" i="3"/>
  <c r="OF20" i="3" s="1"/>
  <c r="NT20" i="3"/>
  <c r="NU20" i="3"/>
  <c r="NV20" i="3"/>
  <c r="NJ21" i="3"/>
  <c r="NK21" i="3"/>
  <c r="NL21" i="3"/>
  <c r="NM21" i="3"/>
  <c r="NN21" i="3"/>
  <c r="NO21" i="3"/>
  <c r="NP21" i="3"/>
  <c r="OC21" i="3" s="1"/>
  <c r="NQ21" i="3"/>
  <c r="OD21" i="3" s="1"/>
  <c r="NR21" i="3"/>
  <c r="OE21" i="3" s="1"/>
  <c r="NS21" i="3"/>
  <c r="OF21" i="3" s="1"/>
  <c r="NT21" i="3"/>
  <c r="NU21" i="3"/>
  <c r="NV21" i="3"/>
  <c r="NJ22" i="3"/>
  <c r="NK22" i="3"/>
  <c r="NL22" i="3"/>
  <c r="NM22" i="3"/>
  <c r="NN22" i="3"/>
  <c r="NO22" i="3"/>
  <c r="NP22" i="3"/>
  <c r="OC22" i="3" s="1"/>
  <c r="NQ22" i="3"/>
  <c r="OD22" i="3" s="1"/>
  <c r="NR22" i="3"/>
  <c r="OE22" i="3" s="1"/>
  <c r="NS22" i="3"/>
  <c r="OF22" i="3" s="1"/>
  <c r="NT22" i="3"/>
  <c r="NU22" i="3"/>
  <c r="NV22" i="3"/>
  <c r="NJ23" i="3"/>
  <c r="NK23" i="3"/>
  <c r="NL23" i="3"/>
  <c r="NM23" i="3"/>
  <c r="NN23" i="3"/>
  <c r="NO23" i="3"/>
  <c r="NP23" i="3"/>
  <c r="OC23" i="3" s="1"/>
  <c r="NQ23" i="3"/>
  <c r="OD23" i="3" s="1"/>
  <c r="NR23" i="3"/>
  <c r="OE23" i="3" s="1"/>
  <c r="NS23" i="3"/>
  <c r="OF23" i="3" s="1"/>
  <c r="NT23" i="3"/>
  <c r="NU23" i="3"/>
  <c r="NV23" i="3"/>
  <c r="NJ24" i="3"/>
  <c r="NK24" i="3"/>
  <c r="NL24" i="3"/>
  <c r="NM24" i="3"/>
  <c r="NN24" i="3"/>
  <c r="NO24" i="3"/>
  <c r="NP24" i="3"/>
  <c r="OC24" i="3" s="1"/>
  <c r="NQ24" i="3"/>
  <c r="OD24" i="3" s="1"/>
  <c r="NR24" i="3"/>
  <c r="OE24" i="3" s="1"/>
  <c r="NS24" i="3"/>
  <c r="OF24" i="3" s="1"/>
  <c r="NT24" i="3"/>
  <c r="NU24" i="3"/>
  <c r="NV24" i="3"/>
  <c r="NJ25" i="3"/>
  <c r="NK25" i="3"/>
  <c r="NL25" i="3"/>
  <c r="NM25" i="3"/>
  <c r="NN25" i="3"/>
  <c r="NO25" i="3"/>
  <c r="NP25" i="3"/>
  <c r="OC25" i="3" s="1"/>
  <c r="NQ25" i="3"/>
  <c r="OD25" i="3" s="1"/>
  <c r="NR25" i="3"/>
  <c r="OE25" i="3" s="1"/>
  <c r="NS25" i="3"/>
  <c r="OF25" i="3" s="1"/>
  <c r="NT25" i="3"/>
  <c r="NU25" i="3"/>
  <c r="NV25" i="3"/>
  <c r="NJ26" i="3"/>
  <c r="NK26" i="3"/>
  <c r="NL26" i="3"/>
  <c r="NM26" i="3"/>
  <c r="NN26" i="3"/>
  <c r="NO26" i="3"/>
  <c r="NP26" i="3"/>
  <c r="OC26" i="3" s="1"/>
  <c r="NQ26" i="3"/>
  <c r="OD26" i="3" s="1"/>
  <c r="NR26" i="3"/>
  <c r="OE26" i="3" s="1"/>
  <c r="NS26" i="3"/>
  <c r="OF26" i="3" s="1"/>
  <c r="NT26" i="3"/>
  <c r="NU26" i="3"/>
  <c r="NV26" i="3"/>
  <c r="NJ27" i="3"/>
  <c r="NK27" i="3"/>
  <c r="NL27" i="3"/>
  <c r="NM27" i="3"/>
  <c r="NN27" i="3"/>
  <c r="NO27" i="3"/>
  <c r="NP27" i="3"/>
  <c r="OC27" i="3" s="1"/>
  <c r="NQ27" i="3"/>
  <c r="OD27" i="3" s="1"/>
  <c r="NR27" i="3"/>
  <c r="OE27" i="3" s="1"/>
  <c r="NS27" i="3"/>
  <c r="OF27" i="3" s="1"/>
  <c r="NT27" i="3"/>
  <c r="NU27" i="3"/>
  <c r="NV27" i="3"/>
  <c r="NJ28" i="3"/>
  <c r="NK28" i="3"/>
  <c r="NL28" i="3"/>
  <c r="NM28" i="3"/>
  <c r="NN28" i="3"/>
  <c r="NO28" i="3"/>
  <c r="NP28" i="3"/>
  <c r="OC28" i="3" s="1"/>
  <c r="NQ28" i="3"/>
  <c r="OD28" i="3" s="1"/>
  <c r="NR28" i="3"/>
  <c r="OE28" i="3" s="1"/>
  <c r="NS28" i="3"/>
  <c r="OF28" i="3" s="1"/>
  <c r="NT28" i="3"/>
  <c r="NU28" i="3"/>
  <c r="NV28" i="3"/>
  <c r="NJ29" i="3"/>
  <c r="NK29" i="3"/>
  <c r="NL29" i="3"/>
  <c r="NM29" i="3"/>
  <c r="NN29" i="3"/>
  <c r="NO29" i="3"/>
  <c r="NP29" i="3"/>
  <c r="OC29" i="3" s="1"/>
  <c r="NQ29" i="3"/>
  <c r="OD29" i="3" s="1"/>
  <c r="NR29" i="3"/>
  <c r="OE29" i="3" s="1"/>
  <c r="NS29" i="3"/>
  <c r="OF29" i="3" s="1"/>
  <c r="NT29" i="3"/>
  <c r="NU29" i="3"/>
  <c r="NV29" i="3"/>
  <c r="NJ30" i="3"/>
  <c r="NK30" i="3"/>
  <c r="NL30" i="3"/>
  <c r="NM30" i="3"/>
  <c r="NN30" i="3"/>
  <c r="NO30" i="3"/>
  <c r="NP30" i="3"/>
  <c r="OC30" i="3" s="1"/>
  <c r="NQ30" i="3"/>
  <c r="OD30" i="3" s="1"/>
  <c r="NR30" i="3"/>
  <c r="OE30" i="3" s="1"/>
  <c r="NS30" i="3"/>
  <c r="OF30" i="3" s="1"/>
  <c r="NT30" i="3"/>
  <c r="NU30" i="3"/>
  <c r="NV30" i="3"/>
  <c r="NJ31" i="3"/>
  <c r="NK31" i="3"/>
  <c r="NL31" i="3"/>
  <c r="NM31" i="3"/>
  <c r="NN31" i="3"/>
  <c r="NO31" i="3"/>
  <c r="NP31" i="3"/>
  <c r="OC31" i="3" s="1"/>
  <c r="NQ31" i="3"/>
  <c r="OD31" i="3" s="1"/>
  <c r="NR31" i="3"/>
  <c r="OE31" i="3" s="1"/>
  <c r="NS31" i="3"/>
  <c r="OF31" i="3" s="1"/>
  <c r="NT31" i="3"/>
  <c r="NU31" i="3"/>
  <c r="NV31" i="3"/>
  <c r="NJ32" i="3"/>
  <c r="NK32" i="3"/>
  <c r="NL32" i="3"/>
  <c r="NM32" i="3"/>
  <c r="NN32" i="3"/>
  <c r="NO32" i="3"/>
  <c r="NP32" i="3"/>
  <c r="OC32" i="3" s="1"/>
  <c r="NQ32" i="3"/>
  <c r="OD32" i="3" s="1"/>
  <c r="NR32" i="3"/>
  <c r="OE32" i="3" s="1"/>
  <c r="NS32" i="3"/>
  <c r="OF32" i="3" s="1"/>
  <c r="NT32" i="3"/>
  <c r="NU32" i="3"/>
  <c r="NV32" i="3"/>
  <c r="NJ33" i="3"/>
  <c r="NK33" i="3"/>
  <c r="NL33" i="3"/>
  <c r="NM33" i="3"/>
  <c r="NN33" i="3"/>
  <c r="NO33" i="3"/>
  <c r="NP33" i="3"/>
  <c r="OC33" i="3" s="1"/>
  <c r="NQ33" i="3"/>
  <c r="OD33" i="3" s="1"/>
  <c r="NR33" i="3"/>
  <c r="OE33" i="3" s="1"/>
  <c r="NS33" i="3"/>
  <c r="OF33" i="3" s="1"/>
  <c r="NT33" i="3"/>
  <c r="NU33" i="3"/>
  <c r="NV33" i="3"/>
  <c r="NJ34" i="3"/>
  <c r="NK34" i="3"/>
  <c r="NL34" i="3"/>
  <c r="NM34" i="3"/>
  <c r="NN34" i="3"/>
  <c r="NO34" i="3"/>
  <c r="NP34" i="3"/>
  <c r="OC34" i="3" s="1"/>
  <c r="NQ34" i="3"/>
  <c r="OD34" i="3" s="1"/>
  <c r="NR34" i="3"/>
  <c r="OE34" i="3" s="1"/>
  <c r="NS34" i="3"/>
  <c r="OF34" i="3" s="1"/>
  <c r="NT34" i="3"/>
  <c r="NU34" i="3"/>
  <c r="NV34" i="3"/>
  <c r="NJ35" i="3"/>
  <c r="NK35" i="3"/>
  <c r="NL35" i="3"/>
  <c r="NM35" i="3"/>
  <c r="NN35" i="3"/>
  <c r="NO35" i="3"/>
  <c r="NP35" i="3"/>
  <c r="OC35" i="3" s="1"/>
  <c r="NQ35" i="3"/>
  <c r="OD35" i="3" s="1"/>
  <c r="NR35" i="3"/>
  <c r="OE35" i="3" s="1"/>
  <c r="NS35" i="3"/>
  <c r="OF35" i="3" s="1"/>
  <c r="NT35" i="3"/>
  <c r="NU35" i="3"/>
  <c r="NV35" i="3"/>
  <c r="NJ36" i="3"/>
  <c r="NK36" i="3"/>
  <c r="NL36" i="3"/>
  <c r="NM36" i="3"/>
  <c r="NN36" i="3"/>
  <c r="NO36" i="3"/>
  <c r="NP36" i="3"/>
  <c r="OC36" i="3" s="1"/>
  <c r="NQ36" i="3"/>
  <c r="OD36" i="3" s="1"/>
  <c r="NR36" i="3"/>
  <c r="OE36" i="3" s="1"/>
  <c r="NS36" i="3"/>
  <c r="OF36" i="3" s="1"/>
  <c r="NT36" i="3"/>
  <c r="NU36" i="3"/>
  <c r="NV36" i="3"/>
  <c r="NJ37" i="3"/>
  <c r="NK37" i="3"/>
  <c r="NL37" i="3"/>
  <c r="NM37" i="3"/>
  <c r="NN37" i="3"/>
  <c r="NO37" i="3"/>
  <c r="NP37" i="3"/>
  <c r="OC37" i="3" s="1"/>
  <c r="NQ37" i="3"/>
  <c r="OD37" i="3" s="1"/>
  <c r="NR37" i="3"/>
  <c r="OE37" i="3" s="1"/>
  <c r="NS37" i="3"/>
  <c r="OF37" i="3" s="1"/>
  <c r="NT37" i="3"/>
  <c r="NU37" i="3"/>
  <c r="NV37" i="3"/>
  <c r="NJ38" i="3"/>
  <c r="NK38" i="3"/>
  <c r="NL38" i="3"/>
  <c r="NM38" i="3"/>
  <c r="NN38" i="3"/>
  <c r="NO38" i="3"/>
  <c r="NP38" i="3"/>
  <c r="OC38" i="3" s="1"/>
  <c r="NQ38" i="3"/>
  <c r="OD38" i="3" s="1"/>
  <c r="NR38" i="3"/>
  <c r="OE38" i="3" s="1"/>
  <c r="NS38" i="3"/>
  <c r="OF38" i="3" s="1"/>
  <c r="NT38" i="3"/>
  <c r="NU38" i="3"/>
  <c r="NV38" i="3"/>
  <c r="NJ39" i="3"/>
  <c r="NK39" i="3"/>
  <c r="NL39" i="3"/>
  <c r="NM39" i="3"/>
  <c r="NN39" i="3"/>
  <c r="NO39" i="3"/>
  <c r="NP39" i="3"/>
  <c r="OC39" i="3" s="1"/>
  <c r="NQ39" i="3"/>
  <c r="OD39" i="3" s="1"/>
  <c r="NR39" i="3"/>
  <c r="OE39" i="3" s="1"/>
  <c r="NS39" i="3"/>
  <c r="OF39" i="3" s="1"/>
  <c r="NT39" i="3"/>
  <c r="NU39" i="3"/>
  <c r="NV39" i="3"/>
  <c r="NJ40" i="3"/>
  <c r="NK40" i="3"/>
  <c r="NL40" i="3"/>
  <c r="NM40" i="3"/>
  <c r="NN40" i="3"/>
  <c r="NO40" i="3"/>
  <c r="NP40" i="3"/>
  <c r="OC40" i="3" s="1"/>
  <c r="NQ40" i="3"/>
  <c r="OD40" i="3" s="1"/>
  <c r="NR40" i="3"/>
  <c r="OE40" i="3" s="1"/>
  <c r="NS40" i="3"/>
  <c r="OF40" i="3" s="1"/>
  <c r="NT40" i="3"/>
  <c r="NU40" i="3"/>
  <c r="NV40" i="3"/>
  <c r="NJ41" i="3"/>
  <c r="NK41" i="3"/>
  <c r="NL41" i="3"/>
  <c r="NM41" i="3"/>
  <c r="NN41" i="3"/>
  <c r="NO41" i="3"/>
  <c r="NP41" i="3"/>
  <c r="OC41" i="3" s="1"/>
  <c r="NQ41" i="3"/>
  <c r="OD41" i="3" s="1"/>
  <c r="NR41" i="3"/>
  <c r="OE41" i="3" s="1"/>
  <c r="NS41" i="3"/>
  <c r="OF41" i="3" s="1"/>
  <c r="NT41" i="3"/>
  <c r="NU41" i="3"/>
  <c r="NV41" i="3"/>
  <c r="NJ42" i="3"/>
  <c r="NK42" i="3"/>
  <c r="NL42" i="3"/>
  <c r="NM42" i="3"/>
  <c r="NN42" i="3"/>
  <c r="NO42" i="3"/>
  <c r="NP42" i="3"/>
  <c r="OC42" i="3" s="1"/>
  <c r="NQ42" i="3"/>
  <c r="OD42" i="3" s="1"/>
  <c r="NR42" i="3"/>
  <c r="OE42" i="3" s="1"/>
  <c r="NS42" i="3"/>
  <c r="OF42" i="3" s="1"/>
  <c r="NT42" i="3"/>
  <c r="NU42" i="3"/>
  <c r="NV42" i="3"/>
  <c r="NJ43" i="3"/>
  <c r="NK43" i="3"/>
  <c r="NL43" i="3"/>
  <c r="NM43" i="3"/>
  <c r="NN43" i="3"/>
  <c r="NO43" i="3"/>
  <c r="NP43" i="3"/>
  <c r="OC43" i="3" s="1"/>
  <c r="NQ43" i="3"/>
  <c r="OD43" i="3" s="1"/>
  <c r="NR43" i="3"/>
  <c r="OE43" i="3" s="1"/>
  <c r="NS43" i="3"/>
  <c r="OF43" i="3" s="1"/>
  <c r="NT43" i="3"/>
  <c r="NU43" i="3"/>
  <c r="NV43" i="3"/>
  <c r="NJ44" i="3"/>
  <c r="NK44" i="3"/>
  <c r="NL44" i="3"/>
  <c r="NM44" i="3"/>
  <c r="NN44" i="3"/>
  <c r="NO44" i="3"/>
  <c r="NP44" i="3"/>
  <c r="OC44" i="3" s="1"/>
  <c r="NQ44" i="3"/>
  <c r="OD44" i="3" s="1"/>
  <c r="NR44" i="3"/>
  <c r="OE44" i="3" s="1"/>
  <c r="NS44" i="3"/>
  <c r="OF44" i="3" s="1"/>
  <c r="NT44" i="3"/>
  <c r="NU44" i="3"/>
  <c r="NV44" i="3"/>
  <c r="NJ45" i="3"/>
  <c r="NK45" i="3"/>
  <c r="NL45" i="3"/>
  <c r="NM45" i="3"/>
  <c r="NN45" i="3"/>
  <c r="NO45" i="3"/>
  <c r="NP45" i="3"/>
  <c r="OC45" i="3" s="1"/>
  <c r="NQ45" i="3"/>
  <c r="OD45" i="3" s="1"/>
  <c r="NR45" i="3"/>
  <c r="OE45" i="3" s="1"/>
  <c r="NS45" i="3"/>
  <c r="OF45" i="3" s="1"/>
  <c r="NT45" i="3"/>
  <c r="NU45" i="3"/>
  <c r="NV45" i="3"/>
  <c r="NJ46" i="3"/>
  <c r="NK46" i="3"/>
  <c r="NL46" i="3"/>
  <c r="NM46" i="3"/>
  <c r="NN46" i="3"/>
  <c r="NO46" i="3"/>
  <c r="NP46" i="3"/>
  <c r="OC46" i="3" s="1"/>
  <c r="NQ46" i="3"/>
  <c r="OD46" i="3" s="1"/>
  <c r="NR46" i="3"/>
  <c r="OE46" i="3" s="1"/>
  <c r="NS46" i="3"/>
  <c r="OF46" i="3" s="1"/>
  <c r="NT46" i="3"/>
  <c r="NU46" i="3"/>
  <c r="NV46" i="3"/>
  <c r="NJ47" i="3"/>
  <c r="NK47" i="3"/>
  <c r="NL47" i="3"/>
  <c r="NM47" i="3"/>
  <c r="NN47" i="3"/>
  <c r="NO47" i="3"/>
  <c r="NP47" i="3"/>
  <c r="OC47" i="3" s="1"/>
  <c r="NQ47" i="3"/>
  <c r="OD47" i="3" s="1"/>
  <c r="NR47" i="3"/>
  <c r="OE47" i="3" s="1"/>
  <c r="NS47" i="3"/>
  <c r="OF47" i="3" s="1"/>
  <c r="NT47" i="3"/>
  <c r="NU47" i="3"/>
  <c r="NV47" i="3"/>
  <c r="NJ48" i="3"/>
  <c r="NK48" i="3"/>
  <c r="NL48" i="3"/>
  <c r="NM48" i="3"/>
  <c r="NN48" i="3"/>
  <c r="NO48" i="3"/>
  <c r="NP48" i="3"/>
  <c r="OC48" i="3" s="1"/>
  <c r="NQ48" i="3"/>
  <c r="OD48" i="3" s="1"/>
  <c r="NR48" i="3"/>
  <c r="OE48" i="3" s="1"/>
  <c r="NS48" i="3"/>
  <c r="OF48" i="3" s="1"/>
  <c r="NT48" i="3"/>
  <c r="NU48" i="3"/>
  <c r="NV48" i="3"/>
  <c r="NJ49" i="3"/>
  <c r="NK49" i="3"/>
  <c r="NL49" i="3"/>
  <c r="NM49" i="3"/>
  <c r="NN49" i="3"/>
  <c r="NO49" i="3"/>
  <c r="NP49" i="3"/>
  <c r="OC49" i="3" s="1"/>
  <c r="NQ49" i="3"/>
  <c r="OD49" i="3" s="1"/>
  <c r="NR49" i="3"/>
  <c r="OE49" i="3" s="1"/>
  <c r="NS49" i="3"/>
  <c r="OF49" i="3" s="1"/>
  <c r="NT49" i="3"/>
  <c r="NU49" i="3"/>
  <c r="NV49" i="3"/>
  <c r="NJ50" i="3"/>
  <c r="NK50" i="3"/>
  <c r="NL50" i="3"/>
  <c r="NM50" i="3"/>
  <c r="NN50" i="3"/>
  <c r="NO50" i="3"/>
  <c r="NP50" i="3"/>
  <c r="OC50" i="3" s="1"/>
  <c r="NQ50" i="3"/>
  <c r="OD50" i="3" s="1"/>
  <c r="NR50" i="3"/>
  <c r="OE50" i="3" s="1"/>
  <c r="NS50" i="3"/>
  <c r="OF50" i="3" s="1"/>
  <c r="NT50" i="3"/>
  <c r="NU50" i="3"/>
  <c r="NV50" i="3"/>
  <c r="NJ51" i="3"/>
  <c r="NK51" i="3"/>
  <c r="NL51" i="3"/>
  <c r="NM51" i="3"/>
  <c r="NN51" i="3"/>
  <c r="NO51" i="3"/>
  <c r="NP51" i="3"/>
  <c r="OC51" i="3" s="1"/>
  <c r="NQ51" i="3"/>
  <c r="OD51" i="3" s="1"/>
  <c r="NR51" i="3"/>
  <c r="OE51" i="3" s="1"/>
  <c r="NS51" i="3"/>
  <c r="OF51" i="3" s="1"/>
  <c r="NT51" i="3"/>
  <c r="NU51" i="3"/>
  <c r="NV51" i="3"/>
  <c r="NJ52" i="3"/>
  <c r="NK52" i="3"/>
  <c r="NL52" i="3"/>
  <c r="NM52" i="3"/>
  <c r="NN52" i="3"/>
  <c r="NO52" i="3"/>
  <c r="NP52" i="3"/>
  <c r="OC52" i="3" s="1"/>
  <c r="NQ52" i="3"/>
  <c r="OD52" i="3" s="1"/>
  <c r="NR52" i="3"/>
  <c r="OE52" i="3" s="1"/>
  <c r="NS52" i="3"/>
  <c r="OF52" i="3" s="1"/>
  <c r="NT52" i="3"/>
  <c r="NU52" i="3"/>
  <c r="NV52" i="3"/>
  <c r="NJ53" i="3"/>
  <c r="NK53" i="3"/>
  <c r="NL53" i="3"/>
  <c r="NM53" i="3"/>
  <c r="NN53" i="3"/>
  <c r="NO53" i="3"/>
  <c r="NP53" i="3"/>
  <c r="OC53" i="3" s="1"/>
  <c r="NQ53" i="3"/>
  <c r="OD53" i="3" s="1"/>
  <c r="NR53" i="3"/>
  <c r="OE53" i="3" s="1"/>
  <c r="NS53" i="3"/>
  <c r="OF53" i="3" s="1"/>
  <c r="NT53" i="3"/>
  <c r="NU53" i="3"/>
  <c r="NV53" i="3"/>
  <c r="NJ54" i="3"/>
  <c r="NK54" i="3"/>
  <c r="NL54" i="3"/>
  <c r="NM54" i="3"/>
  <c r="NN54" i="3"/>
  <c r="NO54" i="3"/>
  <c r="NP54" i="3"/>
  <c r="OC54" i="3" s="1"/>
  <c r="NQ54" i="3"/>
  <c r="OD54" i="3" s="1"/>
  <c r="NR54" i="3"/>
  <c r="OE54" i="3" s="1"/>
  <c r="NS54" i="3"/>
  <c r="OF54" i="3" s="1"/>
  <c r="NT54" i="3"/>
  <c r="NU54" i="3"/>
  <c r="NV54" i="3"/>
  <c r="NJ55" i="3"/>
  <c r="NK55" i="3"/>
  <c r="NL55" i="3"/>
  <c r="NM55" i="3"/>
  <c r="NN55" i="3"/>
  <c r="NO55" i="3"/>
  <c r="NP55" i="3"/>
  <c r="OC55" i="3" s="1"/>
  <c r="NQ55" i="3"/>
  <c r="OD55" i="3" s="1"/>
  <c r="NR55" i="3"/>
  <c r="OE55" i="3" s="1"/>
  <c r="NS55" i="3"/>
  <c r="OF55" i="3" s="1"/>
  <c r="NT55" i="3"/>
  <c r="NU55" i="3"/>
  <c r="NV55" i="3"/>
  <c r="NJ56" i="3"/>
  <c r="NK56" i="3"/>
  <c r="NL56" i="3"/>
  <c r="NM56" i="3"/>
  <c r="NN56" i="3"/>
  <c r="NO56" i="3"/>
  <c r="NP56" i="3"/>
  <c r="OC56" i="3" s="1"/>
  <c r="NQ56" i="3"/>
  <c r="OD56" i="3" s="1"/>
  <c r="NR56" i="3"/>
  <c r="OE56" i="3" s="1"/>
  <c r="NS56" i="3"/>
  <c r="OF56" i="3" s="1"/>
  <c r="NT56" i="3"/>
  <c r="NU56" i="3"/>
  <c r="NV56" i="3"/>
  <c r="NJ57" i="3"/>
  <c r="NK57" i="3"/>
  <c r="NL57" i="3"/>
  <c r="NM57" i="3"/>
  <c r="NN57" i="3"/>
  <c r="NO57" i="3"/>
  <c r="NP57" i="3"/>
  <c r="OC57" i="3" s="1"/>
  <c r="NQ57" i="3"/>
  <c r="OD57" i="3" s="1"/>
  <c r="NR57" i="3"/>
  <c r="OE57" i="3" s="1"/>
  <c r="NS57" i="3"/>
  <c r="OF57" i="3" s="1"/>
  <c r="NT57" i="3"/>
  <c r="NU57" i="3"/>
  <c r="NV57" i="3"/>
  <c r="NJ58" i="3"/>
  <c r="NK58" i="3"/>
  <c r="NL58" i="3"/>
  <c r="NM58" i="3"/>
  <c r="NN58" i="3"/>
  <c r="NO58" i="3"/>
  <c r="NP58" i="3"/>
  <c r="OC58" i="3" s="1"/>
  <c r="NQ58" i="3"/>
  <c r="OD58" i="3" s="1"/>
  <c r="NR58" i="3"/>
  <c r="OE58" i="3" s="1"/>
  <c r="NS58" i="3"/>
  <c r="OF58" i="3" s="1"/>
  <c r="NT58" i="3"/>
  <c r="NU58" i="3"/>
  <c r="NV58" i="3"/>
  <c r="NJ59" i="3"/>
  <c r="NK59" i="3"/>
  <c r="NL59" i="3"/>
  <c r="NM59" i="3"/>
  <c r="NN59" i="3"/>
  <c r="NO59" i="3"/>
  <c r="NP59" i="3"/>
  <c r="OC59" i="3" s="1"/>
  <c r="NQ59" i="3"/>
  <c r="OD59" i="3" s="1"/>
  <c r="NR59" i="3"/>
  <c r="OE59" i="3" s="1"/>
  <c r="NS59" i="3"/>
  <c r="OF59" i="3" s="1"/>
  <c r="NT59" i="3"/>
  <c r="NU59" i="3"/>
  <c r="NV59" i="3"/>
  <c r="NJ60" i="3"/>
  <c r="NK60" i="3"/>
  <c r="NL60" i="3"/>
  <c r="NM60" i="3"/>
  <c r="NN60" i="3"/>
  <c r="NO60" i="3"/>
  <c r="NP60" i="3"/>
  <c r="OC60" i="3" s="1"/>
  <c r="NQ60" i="3"/>
  <c r="OD60" i="3" s="1"/>
  <c r="NR60" i="3"/>
  <c r="OE60" i="3" s="1"/>
  <c r="NS60" i="3"/>
  <c r="OF60" i="3" s="1"/>
  <c r="NT60" i="3"/>
  <c r="NU60" i="3"/>
  <c r="NV60" i="3"/>
  <c r="NJ61" i="3"/>
  <c r="NK61" i="3"/>
  <c r="NL61" i="3"/>
  <c r="NM61" i="3"/>
  <c r="NN61" i="3"/>
  <c r="NO61" i="3"/>
  <c r="NP61" i="3"/>
  <c r="OC61" i="3" s="1"/>
  <c r="NQ61" i="3"/>
  <c r="OD61" i="3" s="1"/>
  <c r="NR61" i="3"/>
  <c r="OE61" i="3" s="1"/>
  <c r="NS61" i="3"/>
  <c r="OF61" i="3" s="1"/>
  <c r="NT61" i="3"/>
  <c r="NU61" i="3"/>
  <c r="NV61" i="3"/>
  <c r="NJ62" i="3"/>
  <c r="NK62" i="3"/>
  <c r="NL62" i="3"/>
  <c r="NM62" i="3"/>
  <c r="NN62" i="3"/>
  <c r="NO62" i="3"/>
  <c r="NP62" i="3"/>
  <c r="OC62" i="3" s="1"/>
  <c r="NQ62" i="3"/>
  <c r="OD62" i="3" s="1"/>
  <c r="NR62" i="3"/>
  <c r="OE62" i="3" s="1"/>
  <c r="NS62" i="3"/>
  <c r="OF62" i="3" s="1"/>
  <c r="NT62" i="3"/>
  <c r="NU62" i="3"/>
  <c r="NV62" i="3"/>
  <c r="NJ63" i="3"/>
  <c r="NK63" i="3"/>
  <c r="NL63" i="3"/>
  <c r="NM63" i="3"/>
  <c r="NN63" i="3"/>
  <c r="NO63" i="3"/>
  <c r="NP63" i="3"/>
  <c r="OC63" i="3" s="1"/>
  <c r="NQ63" i="3"/>
  <c r="OD63" i="3" s="1"/>
  <c r="NR63" i="3"/>
  <c r="OE63" i="3" s="1"/>
  <c r="NS63" i="3"/>
  <c r="OF63" i="3" s="1"/>
  <c r="NT63" i="3"/>
  <c r="NU63" i="3"/>
  <c r="NV63" i="3"/>
  <c r="NJ64" i="3"/>
  <c r="NK64" i="3"/>
  <c r="NL64" i="3"/>
  <c r="NM64" i="3"/>
  <c r="NN64" i="3"/>
  <c r="NO64" i="3"/>
  <c r="NP64" i="3"/>
  <c r="OC64" i="3" s="1"/>
  <c r="NQ64" i="3"/>
  <c r="OD64" i="3" s="1"/>
  <c r="NR64" i="3"/>
  <c r="OE64" i="3" s="1"/>
  <c r="NS64" i="3"/>
  <c r="OF64" i="3" s="1"/>
  <c r="NT64" i="3"/>
  <c r="NU64" i="3"/>
  <c r="NV64" i="3"/>
  <c r="NJ65" i="3"/>
  <c r="NK65" i="3"/>
  <c r="NL65" i="3"/>
  <c r="NM65" i="3"/>
  <c r="NN65" i="3"/>
  <c r="NO65" i="3"/>
  <c r="NP65" i="3"/>
  <c r="OC65" i="3" s="1"/>
  <c r="NQ65" i="3"/>
  <c r="OD65" i="3" s="1"/>
  <c r="NR65" i="3"/>
  <c r="OE65" i="3" s="1"/>
  <c r="NS65" i="3"/>
  <c r="OF65" i="3" s="1"/>
  <c r="NT65" i="3"/>
  <c r="NU65" i="3"/>
  <c r="NV65" i="3"/>
  <c r="NJ66" i="3"/>
  <c r="NK66" i="3"/>
  <c r="NL66" i="3"/>
  <c r="NM66" i="3"/>
  <c r="NN66" i="3"/>
  <c r="NO66" i="3"/>
  <c r="NP66" i="3"/>
  <c r="OC66" i="3" s="1"/>
  <c r="NQ66" i="3"/>
  <c r="OD66" i="3" s="1"/>
  <c r="NR66" i="3"/>
  <c r="OE66" i="3" s="1"/>
  <c r="NS66" i="3"/>
  <c r="OF66" i="3" s="1"/>
  <c r="NT66" i="3"/>
  <c r="NU66" i="3"/>
  <c r="NV66" i="3"/>
  <c r="NJ67" i="3"/>
  <c r="NK67" i="3"/>
  <c r="NL67" i="3"/>
  <c r="NM67" i="3"/>
  <c r="NN67" i="3"/>
  <c r="NO67" i="3"/>
  <c r="NP67" i="3"/>
  <c r="OC67" i="3" s="1"/>
  <c r="NQ67" i="3"/>
  <c r="OD67" i="3" s="1"/>
  <c r="NR67" i="3"/>
  <c r="OE67" i="3" s="1"/>
  <c r="NS67" i="3"/>
  <c r="OF67" i="3" s="1"/>
  <c r="NT67" i="3"/>
  <c r="NU67" i="3"/>
  <c r="NV67" i="3"/>
  <c r="NJ68" i="3"/>
  <c r="NK68" i="3"/>
  <c r="NL68" i="3"/>
  <c r="NM68" i="3"/>
  <c r="NN68" i="3"/>
  <c r="NO68" i="3"/>
  <c r="NP68" i="3"/>
  <c r="OC68" i="3" s="1"/>
  <c r="NQ68" i="3"/>
  <c r="OD68" i="3" s="1"/>
  <c r="NR68" i="3"/>
  <c r="OE68" i="3" s="1"/>
  <c r="NS68" i="3"/>
  <c r="OF68" i="3" s="1"/>
  <c r="NT68" i="3"/>
  <c r="NU68" i="3"/>
  <c r="NV68" i="3"/>
  <c r="NJ69" i="3"/>
  <c r="NK69" i="3"/>
  <c r="NL69" i="3"/>
  <c r="NM69" i="3"/>
  <c r="NN69" i="3"/>
  <c r="NO69" i="3"/>
  <c r="NP69" i="3"/>
  <c r="OC69" i="3" s="1"/>
  <c r="NQ69" i="3"/>
  <c r="OD69" i="3" s="1"/>
  <c r="NR69" i="3"/>
  <c r="OE69" i="3" s="1"/>
  <c r="NS69" i="3"/>
  <c r="OF69" i="3" s="1"/>
  <c r="NT69" i="3"/>
  <c r="NU69" i="3"/>
  <c r="NV69" i="3"/>
  <c r="NJ70" i="3"/>
  <c r="NK70" i="3"/>
  <c r="NL70" i="3"/>
  <c r="NM70" i="3"/>
  <c r="NN70" i="3"/>
  <c r="NO70" i="3"/>
  <c r="NP70" i="3"/>
  <c r="OC70" i="3" s="1"/>
  <c r="NQ70" i="3"/>
  <c r="OD70" i="3" s="1"/>
  <c r="NR70" i="3"/>
  <c r="OE70" i="3" s="1"/>
  <c r="NS70" i="3"/>
  <c r="OF70" i="3" s="1"/>
  <c r="NT70" i="3"/>
  <c r="NU70" i="3"/>
  <c r="NV70" i="3"/>
  <c r="NJ71" i="3"/>
  <c r="NK71" i="3"/>
  <c r="NL71" i="3"/>
  <c r="NM71" i="3"/>
  <c r="NN71" i="3"/>
  <c r="NO71" i="3"/>
  <c r="NP71" i="3"/>
  <c r="OC71" i="3" s="1"/>
  <c r="NQ71" i="3"/>
  <c r="OD71" i="3" s="1"/>
  <c r="NR71" i="3"/>
  <c r="OE71" i="3" s="1"/>
  <c r="NS71" i="3"/>
  <c r="OF71" i="3" s="1"/>
  <c r="NT71" i="3"/>
  <c r="NU71" i="3"/>
  <c r="NV71" i="3"/>
  <c r="NJ72" i="3"/>
  <c r="NK72" i="3"/>
  <c r="NL72" i="3"/>
  <c r="NM72" i="3"/>
  <c r="NN72" i="3"/>
  <c r="NO72" i="3"/>
  <c r="NP72" i="3"/>
  <c r="OC72" i="3" s="1"/>
  <c r="NQ72" i="3"/>
  <c r="OD72" i="3" s="1"/>
  <c r="NR72" i="3"/>
  <c r="OE72" i="3" s="1"/>
  <c r="NS72" i="3"/>
  <c r="OF72" i="3" s="1"/>
  <c r="NT72" i="3"/>
  <c r="NU72" i="3"/>
  <c r="NV72" i="3"/>
  <c r="NJ73" i="3"/>
  <c r="NK73" i="3"/>
  <c r="NL73" i="3"/>
  <c r="NM73" i="3"/>
  <c r="NN73" i="3"/>
  <c r="NO73" i="3"/>
  <c r="NP73" i="3"/>
  <c r="OC73" i="3" s="1"/>
  <c r="NQ73" i="3"/>
  <c r="OD73" i="3" s="1"/>
  <c r="NR73" i="3"/>
  <c r="OE73" i="3" s="1"/>
  <c r="NS73" i="3"/>
  <c r="OF73" i="3" s="1"/>
  <c r="NT73" i="3"/>
  <c r="NU73" i="3"/>
  <c r="NV73" i="3"/>
  <c r="NJ74" i="3"/>
  <c r="NK74" i="3"/>
  <c r="NL74" i="3"/>
  <c r="NM74" i="3"/>
  <c r="NN74" i="3"/>
  <c r="NO74" i="3"/>
  <c r="NP74" i="3"/>
  <c r="OC74" i="3" s="1"/>
  <c r="NQ74" i="3"/>
  <c r="OD74" i="3" s="1"/>
  <c r="NR74" i="3"/>
  <c r="OE74" i="3" s="1"/>
  <c r="NS74" i="3"/>
  <c r="OF74" i="3" s="1"/>
  <c r="NT74" i="3"/>
  <c r="NU74" i="3"/>
  <c r="NV74" i="3"/>
  <c r="NJ75" i="3"/>
  <c r="NK75" i="3"/>
  <c r="NL75" i="3"/>
  <c r="NM75" i="3"/>
  <c r="NN75" i="3"/>
  <c r="NO75" i="3"/>
  <c r="NP75" i="3"/>
  <c r="OC75" i="3" s="1"/>
  <c r="NQ75" i="3"/>
  <c r="OD75" i="3" s="1"/>
  <c r="NR75" i="3"/>
  <c r="OE75" i="3" s="1"/>
  <c r="NS75" i="3"/>
  <c r="OF75" i="3" s="1"/>
  <c r="NT75" i="3"/>
  <c r="NU75" i="3"/>
  <c r="NV75" i="3"/>
  <c r="NJ76" i="3"/>
  <c r="NK76" i="3"/>
  <c r="NL76" i="3"/>
  <c r="NM76" i="3"/>
  <c r="NN76" i="3"/>
  <c r="NO76" i="3"/>
  <c r="NP76" i="3"/>
  <c r="OC76" i="3" s="1"/>
  <c r="NQ76" i="3"/>
  <c r="OD76" i="3" s="1"/>
  <c r="NR76" i="3"/>
  <c r="OE76" i="3" s="1"/>
  <c r="NS76" i="3"/>
  <c r="OF76" i="3" s="1"/>
  <c r="NT76" i="3"/>
  <c r="NU76" i="3"/>
  <c r="NV76" i="3"/>
  <c r="NJ77" i="3"/>
  <c r="NK77" i="3"/>
  <c r="NL77" i="3"/>
  <c r="NM77" i="3"/>
  <c r="NN77" i="3"/>
  <c r="NO77" i="3"/>
  <c r="NP77" i="3"/>
  <c r="OC77" i="3" s="1"/>
  <c r="NQ77" i="3"/>
  <c r="OD77" i="3" s="1"/>
  <c r="NR77" i="3"/>
  <c r="OE77" i="3" s="1"/>
  <c r="NS77" i="3"/>
  <c r="OF77" i="3" s="1"/>
  <c r="NT77" i="3"/>
  <c r="NU77" i="3"/>
  <c r="NV77" i="3"/>
  <c r="NJ78" i="3"/>
  <c r="NK78" i="3"/>
  <c r="NL78" i="3"/>
  <c r="NM78" i="3"/>
  <c r="NN78" i="3"/>
  <c r="NO78" i="3"/>
  <c r="NP78" i="3"/>
  <c r="OC78" i="3" s="1"/>
  <c r="NQ78" i="3"/>
  <c r="OD78" i="3" s="1"/>
  <c r="NR78" i="3"/>
  <c r="OE78" i="3" s="1"/>
  <c r="NS78" i="3"/>
  <c r="OF78" i="3" s="1"/>
  <c r="NT78" i="3"/>
  <c r="NU78" i="3"/>
  <c r="NV78" i="3"/>
  <c r="NJ79" i="3"/>
  <c r="NK79" i="3"/>
  <c r="NL79" i="3"/>
  <c r="NM79" i="3"/>
  <c r="NN79" i="3"/>
  <c r="NO79" i="3"/>
  <c r="NP79" i="3"/>
  <c r="OC79" i="3" s="1"/>
  <c r="NQ79" i="3"/>
  <c r="OD79" i="3" s="1"/>
  <c r="NR79" i="3"/>
  <c r="OE79" i="3" s="1"/>
  <c r="NS79" i="3"/>
  <c r="OF79" i="3" s="1"/>
  <c r="NT79" i="3"/>
  <c r="NU79" i="3"/>
  <c r="NV79" i="3"/>
  <c r="NJ80" i="3"/>
  <c r="NK80" i="3"/>
  <c r="NL80" i="3"/>
  <c r="NM80" i="3"/>
  <c r="NN80" i="3"/>
  <c r="NO80" i="3"/>
  <c r="NP80" i="3"/>
  <c r="OC80" i="3" s="1"/>
  <c r="NQ80" i="3"/>
  <c r="OD80" i="3" s="1"/>
  <c r="NR80" i="3"/>
  <c r="OE80" i="3" s="1"/>
  <c r="NS80" i="3"/>
  <c r="OF80" i="3" s="1"/>
  <c r="NT80" i="3"/>
  <c r="NU80" i="3"/>
  <c r="NV80" i="3"/>
  <c r="NJ81" i="3"/>
  <c r="NK81" i="3"/>
  <c r="NL81" i="3"/>
  <c r="NM81" i="3"/>
  <c r="NN81" i="3"/>
  <c r="NO81" i="3"/>
  <c r="NP81" i="3"/>
  <c r="OC81" i="3" s="1"/>
  <c r="NQ81" i="3"/>
  <c r="OD81" i="3" s="1"/>
  <c r="NR81" i="3"/>
  <c r="OE81" i="3" s="1"/>
  <c r="NS81" i="3"/>
  <c r="OF81" i="3" s="1"/>
  <c r="NT81" i="3"/>
  <c r="NU81" i="3"/>
  <c r="NV81" i="3"/>
  <c r="NJ82" i="3"/>
  <c r="NK82" i="3"/>
  <c r="NL82" i="3"/>
  <c r="NM82" i="3"/>
  <c r="NN82" i="3"/>
  <c r="NO82" i="3"/>
  <c r="NP82" i="3"/>
  <c r="OC82" i="3" s="1"/>
  <c r="NQ82" i="3"/>
  <c r="OD82" i="3" s="1"/>
  <c r="NR82" i="3"/>
  <c r="OE82" i="3" s="1"/>
  <c r="NS82" i="3"/>
  <c r="OF82" i="3" s="1"/>
  <c r="NT82" i="3"/>
  <c r="NU82" i="3"/>
  <c r="NV82" i="3"/>
  <c r="NJ83" i="3"/>
  <c r="NK83" i="3"/>
  <c r="NL83" i="3"/>
  <c r="NM83" i="3"/>
  <c r="NN83" i="3"/>
  <c r="NO83" i="3"/>
  <c r="NP83" i="3"/>
  <c r="OC83" i="3" s="1"/>
  <c r="NQ83" i="3"/>
  <c r="OD83" i="3" s="1"/>
  <c r="NR83" i="3"/>
  <c r="OE83" i="3" s="1"/>
  <c r="NS83" i="3"/>
  <c r="OF83" i="3" s="1"/>
  <c r="NT83" i="3"/>
  <c r="NU83" i="3"/>
  <c r="NV83" i="3"/>
  <c r="NJ84" i="3"/>
  <c r="NK84" i="3"/>
  <c r="NL84" i="3"/>
  <c r="NM84" i="3"/>
  <c r="NN84" i="3"/>
  <c r="NO84" i="3"/>
  <c r="NP84" i="3"/>
  <c r="OC84" i="3" s="1"/>
  <c r="NQ84" i="3"/>
  <c r="OD84" i="3" s="1"/>
  <c r="NR84" i="3"/>
  <c r="OE84" i="3" s="1"/>
  <c r="NS84" i="3"/>
  <c r="OF84" i="3" s="1"/>
  <c r="NT84" i="3"/>
  <c r="NU84" i="3"/>
  <c r="NV84" i="3"/>
  <c r="NJ85" i="3"/>
  <c r="NK85" i="3"/>
  <c r="NL85" i="3"/>
  <c r="NM85" i="3"/>
  <c r="NN85" i="3"/>
  <c r="NO85" i="3"/>
  <c r="NP85" i="3"/>
  <c r="OC85" i="3" s="1"/>
  <c r="NQ85" i="3"/>
  <c r="OD85" i="3" s="1"/>
  <c r="NR85" i="3"/>
  <c r="OE85" i="3" s="1"/>
  <c r="NS85" i="3"/>
  <c r="OF85" i="3" s="1"/>
  <c r="NT85" i="3"/>
  <c r="NU85" i="3"/>
  <c r="NV85" i="3"/>
  <c r="NJ86" i="3"/>
  <c r="NK86" i="3"/>
  <c r="NL86" i="3"/>
  <c r="NM86" i="3"/>
  <c r="NN86" i="3"/>
  <c r="NO86" i="3"/>
  <c r="NP86" i="3"/>
  <c r="OC86" i="3" s="1"/>
  <c r="NQ86" i="3"/>
  <c r="OD86" i="3" s="1"/>
  <c r="NR86" i="3"/>
  <c r="OE86" i="3" s="1"/>
  <c r="NS86" i="3"/>
  <c r="OF86" i="3" s="1"/>
  <c r="NT86" i="3"/>
  <c r="NU86" i="3"/>
  <c r="NV86" i="3"/>
  <c r="NJ87" i="3"/>
  <c r="NK87" i="3"/>
  <c r="NL87" i="3"/>
  <c r="NM87" i="3"/>
  <c r="NN87" i="3"/>
  <c r="NO87" i="3"/>
  <c r="NP87" i="3"/>
  <c r="OC87" i="3" s="1"/>
  <c r="NQ87" i="3"/>
  <c r="OD87" i="3" s="1"/>
  <c r="NR87" i="3"/>
  <c r="OE87" i="3" s="1"/>
  <c r="NS87" i="3"/>
  <c r="OF87" i="3" s="1"/>
  <c r="NT87" i="3"/>
  <c r="NU87" i="3"/>
  <c r="NV87" i="3"/>
  <c r="NJ88" i="3"/>
  <c r="NK88" i="3"/>
  <c r="NL88" i="3"/>
  <c r="NM88" i="3"/>
  <c r="NN88" i="3"/>
  <c r="NO88" i="3"/>
  <c r="NP88" i="3"/>
  <c r="OC88" i="3" s="1"/>
  <c r="NQ88" i="3"/>
  <c r="OD88" i="3" s="1"/>
  <c r="NR88" i="3"/>
  <c r="OE88" i="3" s="1"/>
  <c r="NS88" i="3"/>
  <c r="OF88" i="3" s="1"/>
  <c r="NT88" i="3"/>
  <c r="NU88" i="3"/>
  <c r="NV88" i="3"/>
  <c r="NJ89" i="3"/>
  <c r="NK89" i="3"/>
  <c r="NL89" i="3"/>
  <c r="NM89" i="3"/>
  <c r="NN89" i="3"/>
  <c r="NO89" i="3"/>
  <c r="NP89" i="3"/>
  <c r="OC89" i="3" s="1"/>
  <c r="NQ89" i="3"/>
  <c r="OD89" i="3" s="1"/>
  <c r="NR89" i="3"/>
  <c r="OE89" i="3" s="1"/>
  <c r="NS89" i="3"/>
  <c r="OF89" i="3" s="1"/>
  <c r="NT89" i="3"/>
  <c r="NU89" i="3"/>
  <c r="NV89" i="3"/>
  <c r="NJ90" i="3"/>
  <c r="NK90" i="3"/>
  <c r="NL90" i="3"/>
  <c r="NM90" i="3"/>
  <c r="NN90" i="3"/>
  <c r="NO90" i="3"/>
  <c r="NP90" i="3"/>
  <c r="OC90" i="3" s="1"/>
  <c r="NQ90" i="3"/>
  <c r="OD90" i="3" s="1"/>
  <c r="NR90" i="3"/>
  <c r="OE90" i="3" s="1"/>
  <c r="NS90" i="3"/>
  <c r="OF90" i="3" s="1"/>
  <c r="NT90" i="3"/>
  <c r="NU90" i="3"/>
  <c r="NV90" i="3"/>
  <c r="NJ91" i="3"/>
  <c r="NK91" i="3"/>
  <c r="NL91" i="3"/>
  <c r="NM91" i="3"/>
  <c r="NN91" i="3"/>
  <c r="NO91" i="3"/>
  <c r="NP91" i="3"/>
  <c r="OC91" i="3" s="1"/>
  <c r="NQ91" i="3"/>
  <c r="OD91" i="3" s="1"/>
  <c r="NR91" i="3"/>
  <c r="OE91" i="3" s="1"/>
  <c r="NS91" i="3"/>
  <c r="OF91" i="3" s="1"/>
  <c r="NT91" i="3"/>
  <c r="NU91" i="3"/>
  <c r="NV91" i="3"/>
  <c r="NJ92" i="3"/>
  <c r="NK92" i="3"/>
  <c r="NL92" i="3"/>
  <c r="NM92" i="3"/>
  <c r="NN92" i="3"/>
  <c r="NO92" i="3"/>
  <c r="NP92" i="3"/>
  <c r="OC92" i="3" s="1"/>
  <c r="NQ92" i="3"/>
  <c r="OD92" i="3" s="1"/>
  <c r="NR92" i="3"/>
  <c r="OE92" i="3" s="1"/>
  <c r="NS92" i="3"/>
  <c r="OF92" i="3" s="1"/>
  <c r="NT92" i="3"/>
  <c r="NU92" i="3"/>
  <c r="NV92" i="3"/>
  <c r="NJ93" i="3"/>
  <c r="NK93" i="3"/>
  <c r="NL93" i="3"/>
  <c r="NM93" i="3"/>
  <c r="NN93" i="3"/>
  <c r="NO93" i="3"/>
  <c r="NP93" i="3"/>
  <c r="OC93" i="3" s="1"/>
  <c r="NQ93" i="3"/>
  <c r="OD93" i="3" s="1"/>
  <c r="NR93" i="3"/>
  <c r="OE93" i="3" s="1"/>
  <c r="NS93" i="3"/>
  <c r="OF93" i="3" s="1"/>
  <c r="NT93" i="3"/>
  <c r="NU93" i="3"/>
  <c r="NV93" i="3"/>
  <c r="NJ94" i="3"/>
  <c r="NK94" i="3"/>
  <c r="NL94" i="3"/>
  <c r="NM94" i="3"/>
  <c r="NN94" i="3"/>
  <c r="NO94" i="3"/>
  <c r="NP94" i="3"/>
  <c r="OC94" i="3" s="1"/>
  <c r="NQ94" i="3"/>
  <c r="OD94" i="3" s="1"/>
  <c r="NR94" i="3"/>
  <c r="OE94" i="3" s="1"/>
  <c r="NS94" i="3"/>
  <c r="OF94" i="3" s="1"/>
  <c r="NT94" i="3"/>
  <c r="NU94" i="3"/>
  <c r="NV94" i="3"/>
  <c r="NJ95" i="3"/>
  <c r="NK95" i="3"/>
  <c r="NL95" i="3"/>
  <c r="NM95" i="3"/>
  <c r="NN95" i="3"/>
  <c r="NO95" i="3"/>
  <c r="NP95" i="3"/>
  <c r="OC95" i="3" s="1"/>
  <c r="NQ95" i="3"/>
  <c r="OD95" i="3" s="1"/>
  <c r="NR95" i="3"/>
  <c r="OE95" i="3" s="1"/>
  <c r="NS95" i="3"/>
  <c r="OF95" i="3" s="1"/>
  <c r="NT95" i="3"/>
  <c r="NU95" i="3"/>
  <c r="NV95" i="3"/>
  <c r="NJ96" i="3"/>
  <c r="NK96" i="3"/>
  <c r="NL96" i="3"/>
  <c r="NM96" i="3"/>
  <c r="NN96" i="3"/>
  <c r="NO96" i="3"/>
  <c r="NP96" i="3"/>
  <c r="OC96" i="3" s="1"/>
  <c r="NQ96" i="3"/>
  <c r="OD96" i="3" s="1"/>
  <c r="NR96" i="3"/>
  <c r="OE96" i="3" s="1"/>
  <c r="NS96" i="3"/>
  <c r="OF96" i="3" s="1"/>
  <c r="NT96" i="3"/>
  <c r="NU96" i="3"/>
  <c r="NV96" i="3"/>
  <c r="NJ97" i="3"/>
  <c r="NK97" i="3"/>
  <c r="NL97" i="3"/>
  <c r="NM97" i="3"/>
  <c r="NN97" i="3"/>
  <c r="NO97" i="3"/>
  <c r="NP97" i="3"/>
  <c r="OC97" i="3" s="1"/>
  <c r="NQ97" i="3"/>
  <c r="OD97" i="3" s="1"/>
  <c r="NR97" i="3"/>
  <c r="OE97" i="3" s="1"/>
  <c r="NS97" i="3"/>
  <c r="OF97" i="3" s="1"/>
  <c r="NT97" i="3"/>
  <c r="NU97" i="3"/>
  <c r="NV97" i="3"/>
  <c r="NJ98" i="3"/>
  <c r="NK98" i="3"/>
  <c r="NL98" i="3"/>
  <c r="NM98" i="3"/>
  <c r="NN98" i="3"/>
  <c r="NO98" i="3"/>
  <c r="NP98" i="3"/>
  <c r="OC98" i="3" s="1"/>
  <c r="NQ98" i="3"/>
  <c r="OD98" i="3" s="1"/>
  <c r="NR98" i="3"/>
  <c r="OE98" i="3" s="1"/>
  <c r="NS98" i="3"/>
  <c r="OF98" i="3" s="1"/>
  <c r="NT98" i="3"/>
  <c r="NU98" i="3"/>
  <c r="NV98" i="3"/>
  <c r="NJ99" i="3"/>
  <c r="NK99" i="3"/>
  <c r="NL99" i="3"/>
  <c r="NM99" i="3"/>
  <c r="NN99" i="3"/>
  <c r="NO99" i="3"/>
  <c r="NP99" i="3"/>
  <c r="OC99" i="3" s="1"/>
  <c r="NQ99" i="3"/>
  <c r="OD99" i="3" s="1"/>
  <c r="NR99" i="3"/>
  <c r="OE99" i="3" s="1"/>
  <c r="NS99" i="3"/>
  <c r="OF99" i="3" s="1"/>
  <c r="NT99" i="3"/>
  <c r="NU99" i="3"/>
  <c r="NV99" i="3"/>
  <c r="NJ100" i="3"/>
  <c r="NK100" i="3"/>
  <c r="NL100" i="3"/>
  <c r="NM100" i="3"/>
  <c r="NN100" i="3"/>
  <c r="NO100" i="3"/>
  <c r="NP100" i="3"/>
  <c r="OC100" i="3" s="1"/>
  <c r="NQ100" i="3"/>
  <c r="OD100" i="3" s="1"/>
  <c r="NR100" i="3"/>
  <c r="OE100" i="3" s="1"/>
  <c r="NS100" i="3"/>
  <c r="OF100" i="3" s="1"/>
  <c r="NT100" i="3"/>
  <c r="NU100" i="3"/>
  <c r="NV100" i="3"/>
  <c r="NJ101" i="3"/>
  <c r="NK101" i="3"/>
  <c r="NL101" i="3"/>
  <c r="NM101" i="3"/>
  <c r="NN101" i="3"/>
  <c r="NO101" i="3"/>
  <c r="NP101" i="3"/>
  <c r="OC101" i="3" s="1"/>
  <c r="NQ101" i="3"/>
  <c r="OD101" i="3" s="1"/>
  <c r="NR101" i="3"/>
  <c r="OE101" i="3" s="1"/>
  <c r="NS101" i="3"/>
  <c r="OF101" i="3" s="1"/>
  <c r="NT101" i="3"/>
  <c r="NU101" i="3"/>
  <c r="NV101" i="3"/>
  <c r="NJ102" i="3"/>
  <c r="NK102" i="3"/>
  <c r="NL102" i="3"/>
  <c r="NM102" i="3"/>
  <c r="NN102" i="3"/>
  <c r="NO102" i="3"/>
  <c r="NP102" i="3"/>
  <c r="OC102" i="3" s="1"/>
  <c r="NQ102" i="3"/>
  <c r="OD102" i="3" s="1"/>
  <c r="NR102" i="3"/>
  <c r="OE102" i="3" s="1"/>
  <c r="NS102" i="3"/>
  <c r="OF102" i="3" s="1"/>
  <c r="NT102" i="3"/>
  <c r="NU102" i="3"/>
  <c r="NV102" i="3"/>
  <c r="NJ103" i="3"/>
  <c r="NK103" i="3"/>
  <c r="NL103" i="3"/>
  <c r="NM103" i="3"/>
  <c r="NN103" i="3"/>
  <c r="NO103" i="3"/>
  <c r="NP103" i="3"/>
  <c r="OC103" i="3" s="1"/>
  <c r="NQ103" i="3"/>
  <c r="OD103" i="3" s="1"/>
  <c r="NR103" i="3"/>
  <c r="OE103" i="3" s="1"/>
  <c r="NS103" i="3"/>
  <c r="OF103" i="3" s="1"/>
  <c r="NT103" i="3"/>
  <c r="NU103" i="3"/>
  <c r="NV103" i="3"/>
  <c r="NJ104" i="3"/>
  <c r="NK104" i="3"/>
  <c r="NL104" i="3"/>
  <c r="NM104" i="3"/>
  <c r="NN104" i="3"/>
  <c r="NO104" i="3"/>
  <c r="NP104" i="3"/>
  <c r="OC104" i="3" s="1"/>
  <c r="NQ104" i="3"/>
  <c r="OD104" i="3" s="1"/>
  <c r="NR104" i="3"/>
  <c r="OE104" i="3" s="1"/>
  <c r="NS104" i="3"/>
  <c r="OF104" i="3" s="1"/>
  <c r="NT104" i="3"/>
  <c r="NU104" i="3"/>
  <c r="NV104" i="3"/>
  <c r="NJ105" i="3"/>
  <c r="NK105" i="3"/>
  <c r="NL105" i="3"/>
  <c r="NM105" i="3"/>
  <c r="NN105" i="3"/>
  <c r="NO105" i="3"/>
  <c r="NP105" i="3"/>
  <c r="OC105" i="3" s="1"/>
  <c r="NQ105" i="3"/>
  <c r="OD105" i="3" s="1"/>
  <c r="NR105" i="3"/>
  <c r="OE105" i="3" s="1"/>
  <c r="NS105" i="3"/>
  <c r="OF105" i="3" s="1"/>
  <c r="NT105" i="3"/>
  <c r="NU105" i="3"/>
  <c r="NV105" i="3"/>
  <c r="NJ106" i="3"/>
  <c r="NK106" i="3"/>
  <c r="NL106" i="3"/>
  <c r="NM106" i="3"/>
  <c r="NN106" i="3"/>
  <c r="NO106" i="3"/>
  <c r="NP106" i="3"/>
  <c r="OC106" i="3" s="1"/>
  <c r="NQ106" i="3"/>
  <c r="OD106" i="3" s="1"/>
  <c r="NR106" i="3"/>
  <c r="OE106" i="3" s="1"/>
  <c r="NS106" i="3"/>
  <c r="OF106" i="3" s="1"/>
  <c r="NT106" i="3"/>
  <c r="NU106" i="3"/>
  <c r="NV106" i="3"/>
  <c r="NJ107" i="3"/>
  <c r="NK107" i="3"/>
  <c r="NL107" i="3"/>
  <c r="NM107" i="3"/>
  <c r="NN107" i="3"/>
  <c r="NO107" i="3"/>
  <c r="NP107" i="3"/>
  <c r="OC107" i="3" s="1"/>
  <c r="NQ107" i="3"/>
  <c r="OD107" i="3" s="1"/>
  <c r="NR107" i="3"/>
  <c r="OE107" i="3" s="1"/>
  <c r="NS107" i="3"/>
  <c r="OF107" i="3" s="1"/>
  <c r="NT107" i="3"/>
  <c r="NU107" i="3"/>
  <c r="NV107" i="3"/>
  <c r="NJ108" i="3"/>
  <c r="NK108" i="3"/>
  <c r="NL108" i="3"/>
  <c r="NM108" i="3"/>
  <c r="NN108" i="3"/>
  <c r="NO108" i="3"/>
  <c r="NP108" i="3"/>
  <c r="OC108" i="3" s="1"/>
  <c r="NQ108" i="3"/>
  <c r="OD108" i="3" s="1"/>
  <c r="NR108" i="3"/>
  <c r="OE108" i="3" s="1"/>
  <c r="NS108" i="3"/>
  <c r="OF108" i="3" s="1"/>
  <c r="NT108" i="3"/>
  <c r="NU108" i="3"/>
  <c r="NV108" i="3"/>
  <c r="NJ109" i="3"/>
  <c r="NK109" i="3"/>
  <c r="NL109" i="3"/>
  <c r="NM109" i="3"/>
  <c r="NN109" i="3"/>
  <c r="NO109" i="3"/>
  <c r="NP109" i="3"/>
  <c r="OC109" i="3" s="1"/>
  <c r="NQ109" i="3"/>
  <c r="OD109" i="3" s="1"/>
  <c r="NR109" i="3"/>
  <c r="OE109" i="3" s="1"/>
  <c r="NS109" i="3"/>
  <c r="OF109" i="3" s="1"/>
  <c r="NT109" i="3"/>
  <c r="NU109" i="3"/>
  <c r="NV109" i="3"/>
  <c r="NJ110" i="3"/>
  <c r="NK110" i="3"/>
  <c r="NL110" i="3"/>
  <c r="NM110" i="3"/>
  <c r="NN110" i="3"/>
  <c r="NO110" i="3"/>
  <c r="NP110" i="3"/>
  <c r="OC110" i="3" s="1"/>
  <c r="NQ110" i="3"/>
  <c r="OD110" i="3" s="1"/>
  <c r="NR110" i="3"/>
  <c r="OE110" i="3" s="1"/>
  <c r="NS110" i="3"/>
  <c r="OF110" i="3" s="1"/>
  <c r="NT110" i="3"/>
  <c r="NU110" i="3"/>
  <c r="NV110" i="3"/>
  <c r="NJ111" i="3"/>
  <c r="NK111" i="3"/>
  <c r="NL111" i="3"/>
  <c r="NM111" i="3"/>
  <c r="NN111" i="3"/>
  <c r="NO111" i="3"/>
  <c r="NP111" i="3"/>
  <c r="OC111" i="3" s="1"/>
  <c r="NQ111" i="3"/>
  <c r="OD111" i="3" s="1"/>
  <c r="NR111" i="3"/>
  <c r="OE111" i="3" s="1"/>
  <c r="NS111" i="3"/>
  <c r="OF111" i="3" s="1"/>
  <c r="NT111" i="3"/>
  <c r="NU111" i="3"/>
  <c r="NV111" i="3"/>
  <c r="NJ112" i="3"/>
  <c r="NK112" i="3"/>
  <c r="NL112" i="3"/>
  <c r="NM112" i="3"/>
  <c r="NN112" i="3"/>
  <c r="NO112" i="3"/>
  <c r="NP112" i="3"/>
  <c r="OC112" i="3" s="1"/>
  <c r="NQ112" i="3"/>
  <c r="OD112" i="3" s="1"/>
  <c r="NR112" i="3"/>
  <c r="OE112" i="3" s="1"/>
  <c r="NS112" i="3"/>
  <c r="OF112" i="3" s="1"/>
  <c r="NT112" i="3"/>
  <c r="NU112" i="3"/>
  <c r="NV112" i="3"/>
  <c r="NJ113" i="3"/>
  <c r="NK113" i="3"/>
  <c r="NL113" i="3"/>
  <c r="NM113" i="3"/>
  <c r="NN113" i="3"/>
  <c r="NO113" i="3"/>
  <c r="NP113" i="3"/>
  <c r="OC113" i="3" s="1"/>
  <c r="NQ113" i="3"/>
  <c r="OD113" i="3" s="1"/>
  <c r="NR113" i="3"/>
  <c r="OE113" i="3" s="1"/>
  <c r="NS113" i="3"/>
  <c r="OF113" i="3" s="1"/>
  <c r="NT113" i="3"/>
  <c r="NU113" i="3"/>
  <c r="NV113" i="3"/>
  <c r="NJ114" i="3"/>
  <c r="NK114" i="3"/>
  <c r="NL114" i="3"/>
  <c r="NM114" i="3"/>
  <c r="NN114" i="3"/>
  <c r="NO114" i="3"/>
  <c r="NP114" i="3"/>
  <c r="OC114" i="3" s="1"/>
  <c r="NQ114" i="3"/>
  <c r="OD114" i="3" s="1"/>
  <c r="NR114" i="3"/>
  <c r="OE114" i="3" s="1"/>
  <c r="NS114" i="3"/>
  <c r="OF114" i="3" s="1"/>
  <c r="NT114" i="3"/>
  <c r="NU114" i="3"/>
  <c r="NV114" i="3"/>
  <c r="NJ115" i="3"/>
  <c r="NK115" i="3"/>
  <c r="NL115" i="3"/>
  <c r="NM115" i="3"/>
  <c r="NN115" i="3"/>
  <c r="NO115" i="3"/>
  <c r="NP115" i="3"/>
  <c r="OC115" i="3" s="1"/>
  <c r="NQ115" i="3"/>
  <c r="OD115" i="3" s="1"/>
  <c r="NR115" i="3"/>
  <c r="OE115" i="3" s="1"/>
  <c r="NS115" i="3"/>
  <c r="OF115" i="3" s="1"/>
  <c r="NT115" i="3"/>
  <c r="NU115" i="3"/>
  <c r="NV115" i="3"/>
  <c r="NJ116" i="3"/>
  <c r="NK116" i="3"/>
  <c r="NL116" i="3"/>
  <c r="NM116" i="3"/>
  <c r="NN116" i="3"/>
  <c r="NO116" i="3"/>
  <c r="NP116" i="3"/>
  <c r="OC116" i="3" s="1"/>
  <c r="NQ116" i="3"/>
  <c r="OD116" i="3" s="1"/>
  <c r="NR116" i="3"/>
  <c r="OE116" i="3" s="1"/>
  <c r="NS116" i="3"/>
  <c r="OF116" i="3" s="1"/>
  <c r="NT116" i="3"/>
  <c r="NU116" i="3"/>
  <c r="NV116" i="3"/>
  <c r="NJ117" i="3"/>
  <c r="NK117" i="3"/>
  <c r="NL117" i="3"/>
  <c r="NM117" i="3"/>
  <c r="NN117" i="3"/>
  <c r="NO117" i="3"/>
  <c r="NP117" i="3"/>
  <c r="OC117" i="3" s="1"/>
  <c r="NQ117" i="3"/>
  <c r="OD117" i="3" s="1"/>
  <c r="NR117" i="3"/>
  <c r="OE117" i="3" s="1"/>
  <c r="NS117" i="3"/>
  <c r="OF117" i="3" s="1"/>
  <c r="NT117" i="3"/>
  <c r="NU117" i="3"/>
  <c r="NV117" i="3"/>
  <c r="NJ118" i="3"/>
  <c r="NK118" i="3"/>
  <c r="NL118" i="3"/>
  <c r="NM118" i="3"/>
  <c r="NN118" i="3"/>
  <c r="NO118" i="3"/>
  <c r="NP118" i="3"/>
  <c r="OC118" i="3" s="1"/>
  <c r="NQ118" i="3"/>
  <c r="OD118" i="3" s="1"/>
  <c r="NR118" i="3"/>
  <c r="OE118" i="3" s="1"/>
  <c r="NS118" i="3"/>
  <c r="OF118" i="3" s="1"/>
  <c r="NT118" i="3"/>
  <c r="NU118" i="3"/>
  <c r="NV118" i="3"/>
  <c r="NJ119" i="3"/>
  <c r="NK119" i="3"/>
  <c r="NL119" i="3"/>
  <c r="NM119" i="3"/>
  <c r="NN119" i="3"/>
  <c r="NO119" i="3"/>
  <c r="NP119" i="3"/>
  <c r="OC119" i="3" s="1"/>
  <c r="NQ119" i="3"/>
  <c r="OD119" i="3" s="1"/>
  <c r="NR119" i="3"/>
  <c r="OE119" i="3" s="1"/>
  <c r="NS119" i="3"/>
  <c r="OF119" i="3" s="1"/>
  <c r="NT119" i="3"/>
  <c r="NU119" i="3"/>
  <c r="NV119" i="3"/>
  <c r="NJ120" i="3"/>
  <c r="NK120" i="3"/>
  <c r="NL120" i="3"/>
  <c r="NM120" i="3"/>
  <c r="NN120" i="3"/>
  <c r="NO120" i="3"/>
  <c r="NP120" i="3"/>
  <c r="OC120" i="3" s="1"/>
  <c r="NQ120" i="3"/>
  <c r="OD120" i="3" s="1"/>
  <c r="NR120" i="3"/>
  <c r="OE120" i="3" s="1"/>
  <c r="NS120" i="3"/>
  <c r="OF120" i="3" s="1"/>
  <c r="NT120" i="3"/>
  <c r="NU120" i="3"/>
  <c r="NV120" i="3"/>
  <c r="NJ121" i="3"/>
  <c r="NK121" i="3"/>
  <c r="NL121" i="3"/>
  <c r="NM121" i="3"/>
  <c r="NN121" i="3"/>
  <c r="NO121" i="3"/>
  <c r="NP121" i="3"/>
  <c r="OC121" i="3" s="1"/>
  <c r="NQ121" i="3"/>
  <c r="OD121" i="3" s="1"/>
  <c r="NR121" i="3"/>
  <c r="OE121" i="3" s="1"/>
  <c r="NS121" i="3"/>
  <c r="OF121" i="3" s="1"/>
  <c r="NT121" i="3"/>
  <c r="NU121" i="3"/>
  <c r="NV121" i="3"/>
  <c r="NJ122" i="3"/>
  <c r="NK122" i="3"/>
  <c r="NL122" i="3"/>
  <c r="NM122" i="3"/>
  <c r="NN122" i="3"/>
  <c r="NO122" i="3"/>
  <c r="NP122" i="3"/>
  <c r="OC122" i="3" s="1"/>
  <c r="NQ122" i="3"/>
  <c r="OD122" i="3" s="1"/>
  <c r="NR122" i="3"/>
  <c r="OE122" i="3" s="1"/>
  <c r="NS122" i="3"/>
  <c r="OF122" i="3" s="1"/>
  <c r="NT122" i="3"/>
  <c r="NU122" i="3"/>
  <c r="NV122" i="3"/>
  <c r="NJ123" i="3"/>
  <c r="NK123" i="3"/>
  <c r="NL123" i="3"/>
  <c r="NM123" i="3"/>
  <c r="NN123" i="3"/>
  <c r="NO123" i="3"/>
  <c r="NP123" i="3"/>
  <c r="OC123" i="3" s="1"/>
  <c r="NQ123" i="3"/>
  <c r="OD123" i="3" s="1"/>
  <c r="NR123" i="3"/>
  <c r="OE123" i="3" s="1"/>
  <c r="NS123" i="3"/>
  <c r="OF123" i="3" s="1"/>
  <c r="NT123" i="3"/>
  <c r="NU123" i="3"/>
  <c r="NV123" i="3"/>
  <c r="NJ124" i="3"/>
  <c r="NK124" i="3"/>
  <c r="NL124" i="3"/>
  <c r="NM124" i="3"/>
  <c r="NN124" i="3"/>
  <c r="NO124" i="3"/>
  <c r="NP124" i="3"/>
  <c r="OC124" i="3" s="1"/>
  <c r="NQ124" i="3"/>
  <c r="OD124" i="3" s="1"/>
  <c r="NR124" i="3"/>
  <c r="OE124" i="3" s="1"/>
  <c r="NS124" i="3"/>
  <c r="OF124" i="3" s="1"/>
  <c r="NT124" i="3"/>
  <c r="NU124" i="3"/>
  <c r="NV124" i="3"/>
  <c r="NJ125" i="3"/>
  <c r="NK125" i="3"/>
  <c r="NL125" i="3"/>
  <c r="NM125" i="3"/>
  <c r="NN125" i="3"/>
  <c r="NO125" i="3"/>
  <c r="NP125" i="3"/>
  <c r="OC125" i="3" s="1"/>
  <c r="NQ125" i="3"/>
  <c r="OD125" i="3" s="1"/>
  <c r="NR125" i="3"/>
  <c r="OE125" i="3" s="1"/>
  <c r="NS125" i="3"/>
  <c r="OF125" i="3" s="1"/>
  <c r="NT125" i="3"/>
  <c r="NU125" i="3"/>
  <c r="NV125" i="3"/>
  <c r="NJ126" i="3"/>
  <c r="NK126" i="3"/>
  <c r="NL126" i="3"/>
  <c r="NM126" i="3"/>
  <c r="NN126" i="3"/>
  <c r="NO126" i="3"/>
  <c r="NP126" i="3"/>
  <c r="OC126" i="3" s="1"/>
  <c r="NQ126" i="3"/>
  <c r="OD126" i="3" s="1"/>
  <c r="NR126" i="3"/>
  <c r="OE126" i="3" s="1"/>
  <c r="NS126" i="3"/>
  <c r="OF126" i="3" s="1"/>
  <c r="NT126" i="3"/>
  <c r="NU126" i="3"/>
  <c r="NV126" i="3"/>
  <c r="NJ127" i="3"/>
  <c r="NK127" i="3"/>
  <c r="NL127" i="3"/>
  <c r="NM127" i="3"/>
  <c r="NN127" i="3"/>
  <c r="NO127" i="3"/>
  <c r="NP127" i="3"/>
  <c r="OC127" i="3" s="1"/>
  <c r="NQ127" i="3"/>
  <c r="OD127" i="3" s="1"/>
  <c r="NR127" i="3"/>
  <c r="OE127" i="3" s="1"/>
  <c r="NS127" i="3"/>
  <c r="OF127" i="3" s="1"/>
  <c r="NT127" i="3"/>
  <c r="NU127" i="3"/>
  <c r="NV127" i="3"/>
  <c r="NJ128" i="3"/>
  <c r="NK128" i="3"/>
  <c r="NL128" i="3"/>
  <c r="NM128" i="3"/>
  <c r="NN128" i="3"/>
  <c r="NO128" i="3"/>
  <c r="NP128" i="3"/>
  <c r="OC128" i="3" s="1"/>
  <c r="NQ128" i="3"/>
  <c r="OD128" i="3" s="1"/>
  <c r="NR128" i="3"/>
  <c r="OE128" i="3" s="1"/>
  <c r="NS128" i="3"/>
  <c r="OF128" i="3" s="1"/>
  <c r="NT128" i="3"/>
  <c r="NU128" i="3"/>
  <c r="NV128" i="3"/>
  <c r="NJ129" i="3"/>
  <c r="NK129" i="3"/>
  <c r="NL129" i="3"/>
  <c r="NM129" i="3"/>
  <c r="NN129" i="3"/>
  <c r="NO129" i="3"/>
  <c r="NP129" i="3"/>
  <c r="OC129" i="3" s="1"/>
  <c r="NQ129" i="3"/>
  <c r="OD129" i="3" s="1"/>
  <c r="NR129" i="3"/>
  <c r="OE129" i="3" s="1"/>
  <c r="NS129" i="3"/>
  <c r="OF129" i="3" s="1"/>
  <c r="NT129" i="3"/>
  <c r="NU129" i="3"/>
  <c r="NV129" i="3"/>
  <c r="NJ130" i="3"/>
  <c r="NK130" i="3"/>
  <c r="NL130" i="3"/>
  <c r="NM130" i="3"/>
  <c r="NN130" i="3"/>
  <c r="NO130" i="3"/>
  <c r="NP130" i="3"/>
  <c r="OC130" i="3" s="1"/>
  <c r="NQ130" i="3"/>
  <c r="OD130" i="3" s="1"/>
  <c r="NR130" i="3"/>
  <c r="OE130" i="3" s="1"/>
  <c r="NS130" i="3"/>
  <c r="OF130" i="3" s="1"/>
  <c r="NT130" i="3"/>
  <c r="NU130" i="3"/>
  <c r="NV130" i="3"/>
  <c r="NJ131" i="3"/>
  <c r="NK131" i="3"/>
  <c r="NL131" i="3"/>
  <c r="NM131" i="3"/>
  <c r="NN131" i="3"/>
  <c r="NO131" i="3"/>
  <c r="NP131" i="3"/>
  <c r="OC131" i="3" s="1"/>
  <c r="NQ131" i="3"/>
  <c r="OD131" i="3" s="1"/>
  <c r="NR131" i="3"/>
  <c r="OE131" i="3" s="1"/>
  <c r="NS131" i="3"/>
  <c r="OF131" i="3" s="1"/>
  <c r="NT131" i="3"/>
  <c r="NU131" i="3"/>
  <c r="NV131" i="3"/>
  <c r="NJ132" i="3"/>
  <c r="NK132" i="3"/>
  <c r="NL132" i="3"/>
  <c r="NM132" i="3"/>
  <c r="NN132" i="3"/>
  <c r="NO132" i="3"/>
  <c r="NP132" i="3"/>
  <c r="OC132" i="3" s="1"/>
  <c r="NQ132" i="3"/>
  <c r="OD132" i="3" s="1"/>
  <c r="NR132" i="3"/>
  <c r="OE132" i="3" s="1"/>
  <c r="NS132" i="3"/>
  <c r="OF132" i="3" s="1"/>
  <c r="NT132" i="3"/>
  <c r="NU132" i="3"/>
  <c r="NV132" i="3"/>
  <c r="NJ133" i="3"/>
  <c r="NK133" i="3"/>
  <c r="NL133" i="3"/>
  <c r="NM133" i="3"/>
  <c r="NN133" i="3"/>
  <c r="NO133" i="3"/>
  <c r="NP133" i="3"/>
  <c r="OC133" i="3" s="1"/>
  <c r="NQ133" i="3"/>
  <c r="OD133" i="3" s="1"/>
  <c r="NR133" i="3"/>
  <c r="OE133" i="3" s="1"/>
  <c r="NS133" i="3"/>
  <c r="OF133" i="3" s="1"/>
  <c r="NT133" i="3"/>
  <c r="NU133" i="3"/>
  <c r="NV133" i="3"/>
  <c r="NJ134" i="3"/>
  <c r="NK134" i="3"/>
  <c r="NL134" i="3"/>
  <c r="NM134" i="3"/>
  <c r="NN134" i="3"/>
  <c r="NO134" i="3"/>
  <c r="NP134" i="3"/>
  <c r="OC134" i="3" s="1"/>
  <c r="NQ134" i="3"/>
  <c r="OD134" i="3" s="1"/>
  <c r="NR134" i="3"/>
  <c r="OE134" i="3" s="1"/>
  <c r="NS134" i="3"/>
  <c r="OF134" i="3" s="1"/>
  <c r="NT134" i="3"/>
  <c r="NU134" i="3"/>
  <c r="NV134" i="3"/>
  <c r="NJ135" i="3"/>
  <c r="NK135" i="3"/>
  <c r="NL135" i="3"/>
  <c r="NM135" i="3"/>
  <c r="NN135" i="3"/>
  <c r="NO135" i="3"/>
  <c r="NP135" i="3"/>
  <c r="OC135" i="3" s="1"/>
  <c r="NQ135" i="3"/>
  <c r="OD135" i="3" s="1"/>
  <c r="NR135" i="3"/>
  <c r="OE135" i="3" s="1"/>
  <c r="NS135" i="3"/>
  <c r="OF135" i="3" s="1"/>
  <c r="NT135" i="3"/>
  <c r="NU135" i="3"/>
  <c r="NV135" i="3"/>
  <c r="NJ136" i="3"/>
  <c r="NK136" i="3"/>
  <c r="NL136" i="3"/>
  <c r="NM136" i="3"/>
  <c r="NN136" i="3"/>
  <c r="NO136" i="3"/>
  <c r="NP136" i="3"/>
  <c r="OC136" i="3" s="1"/>
  <c r="NQ136" i="3"/>
  <c r="OD136" i="3" s="1"/>
  <c r="NR136" i="3"/>
  <c r="OE136" i="3" s="1"/>
  <c r="NS136" i="3"/>
  <c r="OF136" i="3" s="1"/>
  <c r="NT136" i="3"/>
  <c r="NU136" i="3"/>
  <c r="NV136" i="3"/>
  <c r="NJ137" i="3"/>
  <c r="NK137" i="3"/>
  <c r="NL137" i="3"/>
  <c r="NM137" i="3"/>
  <c r="NN137" i="3"/>
  <c r="NO137" i="3"/>
  <c r="NP137" i="3"/>
  <c r="OC137" i="3" s="1"/>
  <c r="NQ137" i="3"/>
  <c r="OD137" i="3" s="1"/>
  <c r="NR137" i="3"/>
  <c r="OE137" i="3" s="1"/>
  <c r="NS137" i="3"/>
  <c r="OF137" i="3" s="1"/>
  <c r="NT137" i="3"/>
  <c r="NU137" i="3"/>
  <c r="NV137" i="3"/>
  <c r="NJ138" i="3"/>
  <c r="NK138" i="3"/>
  <c r="NL138" i="3"/>
  <c r="NM138" i="3"/>
  <c r="NN138" i="3"/>
  <c r="NO138" i="3"/>
  <c r="NP138" i="3"/>
  <c r="OC138" i="3" s="1"/>
  <c r="NQ138" i="3"/>
  <c r="OD138" i="3" s="1"/>
  <c r="NR138" i="3"/>
  <c r="OE138" i="3" s="1"/>
  <c r="NS138" i="3"/>
  <c r="OF138" i="3" s="1"/>
  <c r="NT138" i="3"/>
  <c r="NU138" i="3"/>
  <c r="NV138" i="3"/>
  <c r="NJ139" i="3"/>
  <c r="NK139" i="3"/>
  <c r="NL139" i="3"/>
  <c r="NM139" i="3"/>
  <c r="NN139" i="3"/>
  <c r="NO139" i="3"/>
  <c r="NP139" i="3"/>
  <c r="OC139" i="3" s="1"/>
  <c r="NQ139" i="3"/>
  <c r="OD139" i="3" s="1"/>
  <c r="NR139" i="3"/>
  <c r="OE139" i="3" s="1"/>
  <c r="NS139" i="3"/>
  <c r="OF139" i="3" s="1"/>
  <c r="NT139" i="3"/>
  <c r="NU139" i="3"/>
  <c r="NV139" i="3"/>
  <c r="NJ140" i="3"/>
  <c r="NK140" i="3"/>
  <c r="NL140" i="3"/>
  <c r="NM140" i="3"/>
  <c r="NN140" i="3"/>
  <c r="NO140" i="3"/>
  <c r="NP140" i="3"/>
  <c r="OC140" i="3" s="1"/>
  <c r="NQ140" i="3"/>
  <c r="OD140" i="3" s="1"/>
  <c r="NR140" i="3"/>
  <c r="OE140" i="3" s="1"/>
  <c r="NS140" i="3"/>
  <c r="OF140" i="3" s="1"/>
  <c r="NT140" i="3"/>
  <c r="NU140" i="3"/>
  <c r="NV140" i="3"/>
  <c r="NJ141" i="3"/>
  <c r="NK141" i="3"/>
  <c r="NL141" i="3"/>
  <c r="NM141" i="3"/>
  <c r="NN141" i="3"/>
  <c r="NO141" i="3"/>
  <c r="NP141" i="3"/>
  <c r="OC141" i="3" s="1"/>
  <c r="NQ141" i="3"/>
  <c r="OD141" i="3" s="1"/>
  <c r="NR141" i="3"/>
  <c r="OE141" i="3" s="1"/>
  <c r="NS141" i="3"/>
  <c r="OF141" i="3" s="1"/>
  <c r="NT141" i="3"/>
  <c r="NU141" i="3"/>
  <c r="NV141" i="3"/>
  <c r="NJ142" i="3"/>
  <c r="NK142" i="3"/>
  <c r="NL142" i="3"/>
  <c r="NM142" i="3"/>
  <c r="NN142" i="3"/>
  <c r="NO142" i="3"/>
  <c r="NP142" i="3"/>
  <c r="OC142" i="3" s="1"/>
  <c r="NQ142" i="3"/>
  <c r="OD142" i="3" s="1"/>
  <c r="NR142" i="3"/>
  <c r="OE142" i="3" s="1"/>
  <c r="NS142" i="3"/>
  <c r="OF142" i="3" s="1"/>
  <c r="NT142" i="3"/>
  <c r="NU142" i="3"/>
  <c r="NV142" i="3"/>
  <c r="NJ143" i="3"/>
  <c r="NK143" i="3"/>
  <c r="NL143" i="3"/>
  <c r="NM143" i="3"/>
  <c r="NN143" i="3"/>
  <c r="NO143" i="3"/>
  <c r="NP143" i="3"/>
  <c r="OC143" i="3" s="1"/>
  <c r="NQ143" i="3"/>
  <c r="OD143" i="3" s="1"/>
  <c r="NR143" i="3"/>
  <c r="OE143" i="3" s="1"/>
  <c r="NS143" i="3"/>
  <c r="OF143" i="3" s="1"/>
  <c r="NT143" i="3"/>
  <c r="NU143" i="3"/>
  <c r="NV143" i="3"/>
  <c r="NJ144" i="3"/>
  <c r="NK144" i="3"/>
  <c r="NL144" i="3"/>
  <c r="NM144" i="3"/>
  <c r="NN144" i="3"/>
  <c r="NO144" i="3"/>
  <c r="NP144" i="3"/>
  <c r="OC144" i="3" s="1"/>
  <c r="NQ144" i="3"/>
  <c r="OD144" i="3" s="1"/>
  <c r="NR144" i="3"/>
  <c r="OE144" i="3" s="1"/>
  <c r="NS144" i="3"/>
  <c r="OF144" i="3" s="1"/>
  <c r="NT144" i="3"/>
  <c r="NU144" i="3"/>
  <c r="NV144" i="3"/>
  <c r="NJ145" i="3"/>
  <c r="NK145" i="3"/>
  <c r="NL145" i="3"/>
  <c r="NM145" i="3"/>
  <c r="NN145" i="3"/>
  <c r="NO145" i="3"/>
  <c r="NP145" i="3"/>
  <c r="OC145" i="3" s="1"/>
  <c r="NQ145" i="3"/>
  <c r="OD145" i="3" s="1"/>
  <c r="NR145" i="3"/>
  <c r="OE145" i="3" s="1"/>
  <c r="NS145" i="3"/>
  <c r="OF145" i="3" s="1"/>
  <c r="NT145" i="3"/>
  <c r="NU145" i="3"/>
  <c r="NV145" i="3"/>
  <c r="NJ146" i="3"/>
  <c r="NK146" i="3"/>
  <c r="NL146" i="3"/>
  <c r="NM146" i="3"/>
  <c r="NN146" i="3"/>
  <c r="NO146" i="3"/>
  <c r="NP146" i="3"/>
  <c r="OC146" i="3" s="1"/>
  <c r="NQ146" i="3"/>
  <c r="OD146" i="3" s="1"/>
  <c r="NR146" i="3"/>
  <c r="OE146" i="3" s="1"/>
  <c r="NS146" i="3"/>
  <c r="OF146" i="3" s="1"/>
  <c r="NT146" i="3"/>
  <c r="NU146" i="3"/>
  <c r="NV146" i="3"/>
  <c r="NJ147" i="3"/>
  <c r="NK147" i="3"/>
  <c r="NL147" i="3"/>
  <c r="NM147" i="3"/>
  <c r="NN147" i="3"/>
  <c r="NO147" i="3"/>
  <c r="NP147" i="3"/>
  <c r="OC147" i="3" s="1"/>
  <c r="NQ147" i="3"/>
  <c r="OD147" i="3" s="1"/>
  <c r="NR147" i="3"/>
  <c r="OE147" i="3" s="1"/>
  <c r="NS147" i="3"/>
  <c r="OF147" i="3" s="1"/>
  <c r="NT147" i="3"/>
  <c r="NU147" i="3"/>
  <c r="NV147" i="3"/>
  <c r="NJ148" i="3"/>
  <c r="NK148" i="3"/>
  <c r="NL148" i="3"/>
  <c r="NM148" i="3"/>
  <c r="NN148" i="3"/>
  <c r="NO148" i="3"/>
  <c r="NP148" i="3"/>
  <c r="OC148" i="3" s="1"/>
  <c r="NQ148" i="3"/>
  <c r="OD148" i="3" s="1"/>
  <c r="NR148" i="3"/>
  <c r="OE148" i="3" s="1"/>
  <c r="NS148" i="3"/>
  <c r="OF148" i="3" s="1"/>
  <c r="NT148" i="3"/>
  <c r="NU148" i="3"/>
  <c r="NV148" i="3"/>
  <c r="NJ149" i="3"/>
  <c r="NK149" i="3"/>
  <c r="NL149" i="3"/>
  <c r="NM149" i="3"/>
  <c r="NN149" i="3"/>
  <c r="NO149" i="3"/>
  <c r="NP149" i="3"/>
  <c r="OC149" i="3" s="1"/>
  <c r="NQ149" i="3"/>
  <c r="OD149" i="3" s="1"/>
  <c r="NR149" i="3"/>
  <c r="OE149" i="3" s="1"/>
  <c r="NS149" i="3"/>
  <c r="OF149" i="3" s="1"/>
  <c r="NT149" i="3"/>
  <c r="NU149" i="3"/>
  <c r="NV149" i="3"/>
  <c r="NJ150" i="3"/>
  <c r="NK150" i="3"/>
  <c r="NL150" i="3"/>
  <c r="NM150" i="3"/>
  <c r="NN150" i="3"/>
  <c r="NO150" i="3"/>
  <c r="NP150" i="3"/>
  <c r="OC150" i="3" s="1"/>
  <c r="NQ150" i="3"/>
  <c r="OD150" i="3" s="1"/>
  <c r="NR150" i="3"/>
  <c r="OE150" i="3" s="1"/>
  <c r="NS150" i="3"/>
  <c r="OF150" i="3" s="1"/>
  <c r="NT150" i="3"/>
  <c r="NU150" i="3"/>
  <c r="NV150" i="3"/>
  <c r="NJ151" i="3"/>
  <c r="NK151" i="3"/>
  <c r="NL151" i="3"/>
  <c r="NM151" i="3"/>
  <c r="NN151" i="3"/>
  <c r="NO151" i="3"/>
  <c r="NP151" i="3"/>
  <c r="OC151" i="3" s="1"/>
  <c r="NQ151" i="3"/>
  <c r="OD151" i="3" s="1"/>
  <c r="NR151" i="3"/>
  <c r="OE151" i="3" s="1"/>
  <c r="NS151" i="3"/>
  <c r="OF151" i="3" s="1"/>
  <c r="NT151" i="3"/>
  <c r="NU151" i="3"/>
  <c r="NV151" i="3"/>
  <c r="NJ152" i="3"/>
  <c r="NK152" i="3"/>
  <c r="NL152" i="3"/>
  <c r="NM152" i="3"/>
  <c r="NN152" i="3"/>
  <c r="NO152" i="3"/>
  <c r="NP152" i="3"/>
  <c r="OC152" i="3" s="1"/>
  <c r="NQ152" i="3"/>
  <c r="OD152" i="3" s="1"/>
  <c r="NR152" i="3"/>
  <c r="OE152" i="3" s="1"/>
  <c r="NS152" i="3"/>
  <c r="OF152" i="3" s="1"/>
  <c r="NT152" i="3"/>
  <c r="NU152" i="3"/>
  <c r="NV152" i="3"/>
  <c r="NJ153" i="3"/>
  <c r="NK153" i="3"/>
  <c r="NL153" i="3"/>
  <c r="NM153" i="3"/>
  <c r="NN153" i="3"/>
  <c r="NO153" i="3"/>
  <c r="NP153" i="3"/>
  <c r="OC153" i="3" s="1"/>
  <c r="NQ153" i="3"/>
  <c r="OD153" i="3" s="1"/>
  <c r="NR153" i="3"/>
  <c r="OE153" i="3" s="1"/>
  <c r="NS153" i="3"/>
  <c r="OF153" i="3" s="1"/>
  <c r="NT153" i="3"/>
  <c r="NU153" i="3"/>
  <c r="NV153" i="3"/>
  <c r="NJ154" i="3"/>
  <c r="NK154" i="3"/>
  <c r="NL154" i="3"/>
  <c r="NM154" i="3"/>
  <c r="NN154" i="3"/>
  <c r="NO154" i="3"/>
  <c r="NP154" i="3"/>
  <c r="OC154" i="3" s="1"/>
  <c r="NQ154" i="3"/>
  <c r="OD154" i="3" s="1"/>
  <c r="NR154" i="3"/>
  <c r="OE154" i="3" s="1"/>
  <c r="NS154" i="3"/>
  <c r="OF154" i="3" s="1"/>
  <c r="NT154" i="3"/>
  <c r="NU154" i="3"/>
  <c r="NV154" i="3"/>
  <c r="NJ155" i="3"/>
  <c r="NK155" i="3"/>
  <c r="NL155" i="3"/>
  <c r="NM155" i="3"/>
  <c r="NN155" i="3"/>
  <c r="NO155" i="3"/>
  <c r="NP155" i="3"/>
  <c r="OC155" i="3" s="1"/>
  <c r="NQ155" i="3"/>
  <c r="OD155" i="3" s="1"/>
  <c r="NR155" i="3"/>
  <c r="OE155" i="3" s="1"/>
  <c r="NS155" i="3"/>
  <c r="OF155" i="3" s="1"/>
  <c r="NT155" i="3"/>
  <c r="NU155" i="3"/>
  <c r="NV155" i="3"/>
  <c r="NJ156" i="3"/>
  <c r="NK156" i="3"/>
  <c r="NL156" i="3"/>
  <c r="NM156" i="3"/>
  <c r="NN156" i="3"/>
  <c r="NO156" i="3"/>
  <c r="NP156" i="3"/>
  <c r="OC156" i="3" s="1"/>
  <c r="NQ156" i="3"/>
  <c r="OD156" i="3" s="1"/>
  <c r="NR156" i="3"/>
  <c r="OE156" i="3" s="1"/>
  <c r="NS156" i="3"/>
  <c r="OF156" i="3" s="1"/>
  <c r="NT156" i="3"/>
  <c r="NU156" i="3"/>
  <c r="NV156" i="3"/>
  <c r="NJ157" i="3"/>
  <c r="NK157" i="3"/>
  <c r="NL157" i="3"/>
  <c r="NM157" i="3"/>
  <c r="NN157" i="3"/>
  <c r="NO157" i="3"/>
  <c r="NP157" i="3"/>
  <c r="OC157" i="3" s="1"/>
  <c r="NQ157" i="3"/>
  <c r="OD157" i="3" s="1"/>
  <c r="NR157" i="3"/>
  <c r="OE157" i="3" s="1"/>
  <c r="NS157" i="3"/>
  <c r="OF157" i="3" s="1"/>
  <c r="NT157" i="3"/>
  <c r="NU157" i="3"/>
  <c r="NV157" i="3"/>
  <c r="NJ158" i="3"/>
  <c r="NK158" i="3"/>
  <c r="NL158" i="3"/>
  <c r="NM158" i="3"/>
  <c r="NN158" i="3"/>
  <c r="NO158" i="3"/>
  <c r="NP158" i="3"/>
  <c r="OC158" i="3" s="1"/>
  <c r="NQ158" i="3"/>
  <c r="OD158" i="3" s="1"/>
  <c r="NR158" i="3"/>
  <c r="OE158" i="3" s="1"/>
  <c r="NS158" i="3"/>
  <c r="OF158" i="3" s="1"/>
  <c r="NT158" i="3"/>
  <c r="NU158" i="3"/>
  <c r="NV158" i="3"/>
  <c r="NJ159" i="3"/>
  <c r="NK159" i="3"/>
  <c r="NL159" i="3"/>
  <c r="NM159" i="3"/>
  <c r="NN159" i="3"/>
  <c r="NO159" i="3"/>
  <c r="NP159" i="3"/>
  <c r="OC159" i="3" s="1"/>
  <c r="NQ159" i="3"/>
  <c r="OD159" i="3" s="1"/>
  <c r="NR159" i="3"/>
  <c r="OE159" i="3" s="1"/>
  <c r="NS159" i="3"/>
  <c r="OF159" i="3" s="1"/>
  <c r="NT159" i="3"/>
  <c r="NU159" i="3"/>
  <c r="NV159" i="3"/>
  <c r="NJ160" i="3"/>
  <c r="NK160" i="3"/>
  <c r="NL160" i="3"/>
  <c r="NM160" i="3"/>
  <c r="NN160" i="3"/>
  <c r="NO160" i="3"/>
  <c r="NP160" i="3"/>
  <c r="OC160" i="3" s="1"/>
  <c r="NQ160" i="3"/>
  <c r="OD160" i="3" s="1"/>
  <c r="NR160" i="3"/>
  <c r="OE160" i="3" s="1"/>
  <c r="NS160" i="3"/>
  <c r="OF160" i="3" s="1"/>
  <c r="NT160" i="3"/>
  <c r="NU160" i="3"/>
  <c r="NV160" i="3"/>
  <c r="NJ161" i="3"/>
  <c r="NK161" i="3"/>
  <c r="NL161" i="3"/>
  <c r="NM161" i="3"/>
  <c r="NN161" i="3"/>
  <c r="NO161" i="3"/>
  <c r="NP161" i="3"/>
  <c r="OC161" i="3" s="1"/>
  <c r="NQ161" i="3"/>
  <c r="OD161" i="3" s="1"/>
  <c r="NR161" i="3"/>
  <c r="OE161" i="3" s="1"/>
  <c r="NS161" i="3"/>
  <c r="OF161" i="3" s="1"/>
  <c r="NT161" i="3"/>
  <c r="NU161" i="3"/>
  <c r="NV161" i="3"/>
  <c r="NJ162" i="3"/>
  <c r="NK162" i="3"/>
  <c r="NL162" i="3"/>
  <c r="NM162" i="3"/>
  <c r="NN162" i="3"/>
  <c r="NO162" i="3"/>
  <c r="NP162" i="3"/>
  <c r="OC162" i="3" s="1"/>
  <c r="NQ162" i="3"/>
  <c r="OD162" i="3" s="1"/>
  <c r="NR162" i="3"/>
  <c r="OE162" i="3" s="1"/>
  <c r="NS162" i="3"/>
  <c r="OF162" i="3" s="1"/>
  <c r="NT162" i="3"/>
  <c r="NU162" i="3"/>
  <c r="NV162" i="3"/>
  <c r="NJ163" i="3"/>
  <c r="NK163" i="3"/>
  <c r="NL163" i="3"/>
  <c r="NM163" i="3"/>
  <c r="NN163" i="3"/>
  <c r="NO163" i="3"/>
  <c r="NP163" i="3"/>
  <c r="OC163" i="3" s="1"/>
  <c r="NQ163" i="3"/>
  <c r="OD163" i="3" s="1"/>
  <c r="NR163" i="3"/>
  <c r="OE163" i="3" s="1"/>
  <c r="NS163" i="3"/>
  <c r="OF163" i="3" s="1"/>
  <c r="NT163" i="3"/>
  <c r="NU163" i="3"/>
  <c r="NV163" i="3"/>
  <c r="NJ164" i="3"/>
  <c r="NK164" i="3"/>
  <c r="NL164" i="3"/>
  <c r="NM164" i="3"/>
  <c r="NN164" i="3"/>
  <c r="NO164" i="3"/>
  <c r="NP164" i="3"/>
  <c r="OC164" i="3" s="1"/>
  <c r="NQ164" i="3"/>
  <c r="OD164" i="3" s="1"/>
  <c r="NR164" i="3"/>
  <c r="OE164" i="3" s="1"/>
  <c r="NS164" i="3"/>
  <c r="OF164" i="3" s="1"/>
  <c r="NT164" i="3"/>
  <c r="NU164" i="3"/>
  <c r="NV164" i="3"/>
  <c r="NJ165" i="3"/>
  <c r="NK165" i="3"/>
  <c r="NL165" i="3"/>
  <c r="NM165" i="3"/>
  <c r="NN165" i="3"/>
  <c r="NO165" i="3"/>
  <c r="NP165" i="3"/>
  <c r="OC165" i="3" s="1"/>
  <c r="NQ165" i="3"/>
  <c r="OD165" i="3" s="1"/>
  <c r="NR165" i="3"/>
  <c r="OE165" i="3" s="1"/>
  <c r="NS165" i="3"/>
  <c r="OF165" i="3" s="1"/>
  <c r="NT165" i="3"/>
  <c r="NU165" i="3"/>
  <c r="NV165" i="3"/>
  <c r="NJ166" i="3"/>
  <c r="NK166" i="3"/>
  <c r="NL166" i="3"/>
  <c r="NM166" i="3"/>
  <c r="NN166" i="3"/>
  <c r="NO166" i="3"/>
  <c r="NP166" i="3"/>
  <c r="OC166" i="3" s="1"/>
  <c r="NQ166" i="3"/>
  <c r="OD166" i="3" s="1"/>
  <c r="NR166" i="3"/>
  <c r="OE166" i="3" s="1"/>
  <c r="NS166" i="3"/>
  <c r="OF166" i="3" s="1"/>
  <c r="NT166" i="3"/>
  <c r="NU166" i="3"/>
  <c r="NV166" i="3"/>
  <c r="NJ167" i="3"/>
  <c r="NK167" i="3"/>
  <c r="NL167" i="3"/>
  <c r="NM167" i="3"/>
  <c r="NN167" i="3"/>
  <c r="NO167" i="3"/>
  <c r="NP167" i="3"/>
  <c r="OC167" i="3" s="1"/>
  <c r="NQ167" i="3"/>
  <c r="OD167" i="3" s="1"/>
  <c r="NR167" i="3"/>
  <c r="OE167" i="3" s="1"/>
  <c r="NS167" i="3"/>
  <c r="OF167" i="3" s="1"/>
  <c r="NT167" i="3"/>
  <c r="NU167" i="3"/>
  <c r="NV167" i="3"/>
  <c r="NJ168" i="3"/>
  <c r="NK168" i="3"/>
  <c r="NL168" i="3"/>
  <c r="NM168" i="3"/>
  <c r="NN168" i="3"/>
  <c r="NO168" i="3"/>
  <c r="NP168" i="3"/>
  <c r="OC168" i="3" s="1"/>
  <c r="NQ168" i="3"/>
  <c r="OD168" i="3" s="1"/>
  <c r="NR168" i="3"/>
  <c r="OE168" i="3" s="1"/>
  <c r="NS168" i="3"/>
  <c r="OF168" i="3" s="1"/>
  <c r="NT168" i="3"/>
  <c r="NU168" i="3"/>
  <c r="NV168" i="3"/>
  <c r="NJ169" i="3"/>
  <c r="NK169" i="3"/>
  <c r="NL169" i="3"/>
  <c r="NM169" i="3"/>
  <c r="NN169" i="3"/>
  <c r="NO169" i="3"/>
  <c r="NP169" i="3"/>
  <c r="OC169" i="3" s="1"/>
  <c r="NQ169" i="3"/>
  <c r="OD169" i="3" s="1"/>
  <c r="NR169" i="3"/>
  <c r="OE169" i="3" s="1"/>
  <c r="NS169" i="3"/>
  <c r="OF169" i="3" s="1"/>
  <c r="NT169" i="3"/>
  <c r="NU169" i="3"/>
  <c r="NV169" i="3"/>
  <c r="NJ170" i="3"/>
  <c r="NK170" i="3"/>
  <c r="NL170" i="3"/>
  <c r="NM170" i="3"/>
  <c r="NN170" i="3"/>
  <c r="NO170" i="3"/>
  <c r="NP170" i="3"/>
  <c r="OC170" i="3" s="1"/>
  <c r="NQ170" i="3"/>
  <c r="OD170" i="3" s="1"/>
  <c r="NR170" i="3"/>
  <c r="OE170" i="3" s="1"/>
  <c r="NS170" i="3"/>
  <c r="OF170" i="3" s="1"/>
  <c r="NT170" i="3"/>
  <c r="NU170" i="3"/>
  <c r="NV170" i="3"/>
  <c r="NJ171" i="3"/>
  <c r="NK171" i="3"/>
  <c r="NL171" i="3"/>
  <c r="NM171" i="3"/>
  <c r="NN171" i="3"/>
  <c r="NO171" i="3"/>
  <c r="NP171" i="3"/>
  <c r="OC171" i="3" s="1"/>
  <c r="NQ171" i="3"/>
  <c r="OD171" i="3" s="1"/>
  <c r="NR171" i="3"/>
  <c r="OE171" i="3" s="1"/>
  <c r="NS171" i="3"/>
  <c r="OF171" i="3" s="1"/>
  <c r="NT171" i="3"/>
  <c r="NU171" i="3"/>
  <c r="NV171" i="3"/>
  <c r="NJ172" i="3"/>
  <c r="NK172" i="3"/>
  <c r="NL172" i="3"/>
  <c r="NM172" i="3"/>
  <c r="NN172" i="3"/>
  <c r="NO172" i="3"/>
  <c r="NP172" i="3"/>
  <c r="OC172" i="3" s="1"/>
  <c r="NQ172" i="3"/>
  <c r="OD172" i="3" s="1"/>
  <c r="NR172" i="3"/>
  <c r="OE172" i="3" s="1"/>
  <c r="NS172" i="3"/>
  <c r="OF172" i="3" s="1"/>
  <c r="NT172" i="3"/>
  <c r="NU172" i="3"/>
  <c r="NV172" i="3"/>
  <c r="NJ173" i="3"/>
  <c r="NK173" i="3"/>
  <c r="NL173" i="3"/>
  <c r="NM173" i="3"/>
  <c r="NN173" i="3"/>
  <c r="NO173" i="3"/>
  <c r="NP173" i="3"/>
  <c r="OC173" i="3" s="1"/>
  <c r="NQ173" i="3"/>
  <c r="OD173" i="3" s="1"/>
  <c r="NR173" i="3"/>
  <c r="OE173" i="3" s="1"/>
  <c r="NS173" i="3"/>
  <c r="OF173" i="3" s="1"/>
  <c r="NT173" i="3"/>
  <c r="NU173" i="3"/>
  <c r="NV173" i="3"/>
  <c r="NJ174" i="3"/>
  <c r="NK174" i="3"/>
  <c r="NL174" i="3"/>
  <c r="NM174" i="3"/>
  <c r="NN174" i="3"/>
  <c r="NO174" i="3"/>
  <c r="NP174" i="3"/>
  <c r="OC174" i="3" s="1"/>
  <c r="NQ174" i="3"/>
  <c r="OD174" i="3" s="1"/>
  <c r="NR174" i="3"/>
  <c r="OE174" i="3" s="1"/>
  <c r="NS174" i="3"/>
  <c r="OF174" i="3" s="1"/>
  <c r="NT174" i="3"/>
  <c r="NU174" i="3"/>
  <c r="NV174" i="3"/>
  <c r="NJ175" i="3"/>
  <c r="NK175" i="3"/>
  <c r="NL175" i="3"/>
  <c r="NM175" i="3"/>
  <c r="NN175" i="3"/>
  <c r="NO175" i="3"/>
  <c r="NP175" i="3"/>
  <c r="OC175" i="3" s="1"/>
  <c r="NQ175" i="3"/>
  <c r="OD175" i="3" s="1"/>
  <c r="NR175" i="3"/>
  <c r="OE175" i="3" s="1"/>
  <c r="NS175" i="3"/>
  <c r="OF175" i="3" s="1"/>
  <c r="NT175" i="3"/>
  <c r="NU175" i="3"/>
  <c r="NV175" i="3"/>
  <c r="NJ176" i="3"/>
  <c r="NK176" i="3"/>
  <c r="NL176" i="3"/>
  <c r="NM176" i="3"/>
  <c r="NN176" i="3"/>
  <c r="NO176" i="3"/>
  <c r="NP176" i="3"/>
  <c r="OC176" i="3" s="1"/>
  <c r="NQ176" i="3"/>
  <c r="OD176" i="3" s="1"/>
  <c r="NR176" i="3"/>
  <c r="OE176" i="3" s="1"/>
  <c r="NS176" i="3"/>
  <c r="OF176" i="3" s="1"/>
  <c r="NT176" i="3"/>
  <c r="NU176" i="3"/>
  <c r="NV176" i="3"/>
  <c r="NJ177" i="3"/>
  <c r="NK177" i="3"/>
  <c r="NL177" i="3"/>
  <c r="NM177" i="3"/>
  <c r="NN177" i="3"/>
  <c r="NO177" i="3"/>
  <c r="NP177" i="3"/>
  <c r="OC177" i="3" s="1"/>
  <c r="NQ177" i="3"/>
  <c r="OD177" i="3" s="1"/>
  <c r="NR177" i="3"/>
  <c r="OE177" i="3" s="1"/>
  <c r="NS177" i="3"/>
  <c r="OF177" i="3" s="1"/>
  <c r="NT177" i="3"/>
  <c r="NU177" i="3"/>
  <c r="NV177" i="3"/>
  <c r="NJ178" i="3"/>
  <c r="NK178" i="3"/>
  <c r="NL178" i="3"/>
  <c r="NM178" i="3"/>
  <c r="NN178" i="3"/>
  <c r="NO178" i="3"/>
  <c r="NP178" i="3"/>
  <c r="OC178" i="3" s="1"/>
  <c r="NQ178" i="3"/>
  <c r="OD178" i="3" s="1"/>
  <c r="NR178" i="3"/>
  <c r="OE178" i="3" s="1"/>
  <c r="NS178" i="3"/>
  <c r="OF178" i="3" s="1"/>
  <c r="NT178" i="3"/>
  <c r="NU178" i="3"/>
  <c r="NV178" i="3"/>
  <c r="NJ179" i="3"/>
  <c r="NK179" i="3"/>
  <c r="NL179" i="3"/>
  <c r="NM179" i="3"/>
  <c r="NN179" i="3"/>
  <c r="NO179" i="3"/>
  <c r="NP179" i="3"/>
  <c r="OC179" i="3" s="1"/>
  <c r="NQ179" i="3"/>
  <c r="OD179" i="3" s="1"/>
  <c r="NR179" i="3"/>
  <c r="OE179" i="3" s="1"/>
  <c r="NS179" i="3"/>
  <c r="OF179" i="3" s="1"/>
  <c r="NT179" i="3"/>
  <c r="NU179" i="3"/>
  <c r="NV179" i="3"/>
  <c r="NJ180" i="3"/>
  <c r="NK180" i="3"/>
  <c r="NL180" i="3"/>
  <c r="NM180" i="3"/>
  <c r="NN180" i="3"/>
  <c r="NO180" i="3"/>
  <c r="NP180" i="3"/>
  <c r="OC180" i="3" s="1"/>
  <c r="NQ180" i="3"/>
  <c r="OD180" i="3" s="1"/>
  <c r="NR180" i="3"/>
  <c r="OE180" i="3" s="1"/>
  <c r="NS180" i="3"/>
  <c r="OF180" i="3" s="1"/>
  <c r="NT180" i="3"/>
  <c r="NU180" i="3"/>
  <c r="NV180" i="3"/>
  <c r="NJ181" i="3"/>
  <c r="NK181" i="3"/>
  <c r="NL181" i="3"/>
  <c r="NM181" i="3"/>
  <c r="NN181" i="3"/>
  <c r="NO181" i="3"/>
  <c r="NP181" i="3"/>
  <c r="OC181" i="3" s="1"/>
  <c r="NQ181" i="3"/>
  <c r="OD181" i="3" s="1"/>
  <c r="NR181" i="3"/>
  <c r="OE181" i="3" s="1"/>
  <c r="NS181" i="3"/>
  <c r="OF181" i="3" s="1"/>
  <c r="NT181" i="3"/>
  <c r="NU181" i="3"/>
  <c r="NV181" i="3"/>
  <c r="NJ182" i="3"/>
  <c r="NK182" i="3"/>
  <c r="NL182" i="3"/>
  <c r="NM182" i="3"/>
  <c r="NN182" i="3"/>
  <c r="NO182" i="3"/>
  <c r="NP182" i="3"/>
  <c r="OC182" i="3" s="1"/>
  <c r="NQ182" i="3"/>
  <c r="OD182" i="3" s="1"/>
  <c r="NR182" i="3"/>
  <c r="OE182" i="3" s="1"/>
  <c r="NS182" i="3"/>
  <c r="OF182" i="3" s="1"/>
  <c r="NT182" i="3"/>
  <c r="NU182" i="3"/>
  <c r="NV182" i="3"/>
  <c r="NJ183" i="3"/>
  <c r="NK183" i="3"/>
  <c r="NL183" i="3"/>
  <c r="NM183" i="3"/>
  <c r="NN183" i="3"/>
  <c r="NO183" i="3"/>
  <c r="NP183" i="3"/>
  <c r="OC183" i="3" s="1"/>
  <c r="NQ183" i="3"/>
  <c r="OD183" i="3" s="1"/>
  <c r="NR183" i="3"/>
  <c r="OE183" i="3" s="1"/>
  <c r="NS183" i="3"/>
  <c r="OF183" i="3" s="1"/>
  <c r="NT183" i="3"/>
  <c r="NU183" i="3"/>
  <c r="NV183" i="3"/>
  <c r="NJ184" i="3"/>
  <c r="NK184" i="3"/>
  <c r="NL184" i="3"/>
  <c r="NM184" i="3"/>
  <c r="NN184" i="3"/>
  <c r="NO184" i="3"/>
  <c r="NP184" i="3"/>
  <c r="OC184" i="3" s="1"/>
  <c r="NQ184" i="3"/>
  <c r="OD184" i="3" s="1"/>
  <c r="NR184" i="3"/>
  <c r="OE184" i="3" s="1"/>
  <c r="NS184" i="3"/>
  <c r="OF184" i="3" s="1"/>
  <c r="NT184" i="3"/>
  <c r="NU184" i="3"/>
  <c r="NV184" i="3"/>
  <c r="NJ185" i="3"/>
  <c r="NK185" i="3"/>
  <c r="NL185" i="3"/>
  <c r="NM185" i="3"/>
  <c r="NN185" i="3"/>
  <c r="NO185" i="3"/>
  <c r="NP185" i="3"/>
  <c r="OC185" i="3" s="1"/>
  <c r="NQ185" i="3"/>
  <c r="OD185" i="3" s="1"/>
  <c r="NR185" i="3"/>
  <c r="OE185" i="3" s="1"/>
  <c r="NS185" i="3"/>
  <c r="OF185" i="3" s="1"/>
  <c r="NT185" i="3"/>
  <c r="NU185" i="3"/>
  <c r="NV185" i="3"/>
  <c r="NJ186" i="3"/>
  <c r="NK186" i="3"/>
  <c r="NL186" i="3"/>
  <c r="NM186" i="3"/>
  <c r="NN186" i="3"/>
  <c r="NO186" i="3"/>
  <c r="NP186" i="3"/>
  <c r="OC186" i="3" s="1"/>
  <c r="NQ186" i="3"/>
  <c r="OD186" i="3" s="1"/>
  <c r="NR186" i="3"/>
  <c r="OE186" i="3" s="1"/>
  <c r="NS186" i="3"/>
  <c r="OF186" i="3" s="1"/>
  <c r="NT186" i="3"/>
  <c r="NU186" i="3"/>
  <c r="NV186" i="3"/>
  <c r="NJ187" i="3"/>
  <c r="NK187" i="3"/>
  <c r="NL187" i="3"/>
  <c r="NM187" i="3"/>
  <c r="NN187" i="3"/>
  <c r="NO187" i="3"/>
  <c r="NP187" i="3"/>
  <c r="OC187" i="3" s="1"/>
  <c r="NQ187" i="3"/>
  <c r="OD187" i="3" s="1"/>
  <c r="NR187" i="3"/>
  <c r="OE187" i="3" s="1"/>
  <c r="NS187" i="3"/>
  <c r="OF187" i="3" s="1"/>
  <c r="NT187" i="3"/>
  <c r="NU187" i="3"/>
  <c r="NV187" i="3"/>
  <c r="NJ188" i="3"/>
  <c r="NK188" i="3"/>
  <c r="NL188" i="3"/>
  <c r="NM188" i="3"/>
  <c r="NN188" i="3"/>
  <c r="NO188" i="3"/>
  <c r="NP188" i="3"/>
  <c r="OC188" i="3" s="1"/>
  <c r="NQ188" i="3"/>
  <c r="OD188" i="3" s="1"/>
  <c r="NR188" i="3"/>
  <c r="OE188" i="3" s="1"/>
  <c r="NS188" i="3"/>
  <c r="OF188" i="3" s="1"/>
  <c r="NT188" i="3"/>
  <c r="NU188" i="3"/>
  <c r="NV188" i="3"/>
  <c r="NJ189" i="3"/>
  <c r="NK189" i="3"/>
  <c r="NL189" i="3"/>
  <c r="NM189" i="3"/>
  <c r="NN189" i="3"/>
  <c r="NO189" i="3"/>
  <c r="NP189" i="3"/>
  <c r="OC189" i="3" s="1"/>
  <c r="NQ189" i="3"/>
  <c r="OD189" i="3" s="1"/>
  <c r="NR189" i="3"/>
  <c r="OE189" i="3" s="1"/>
  <c r="NS189" i="3"/>
  <c r="OF189" i="3" s="1"/>
  <c r="NT189" i="3"/>
  <c r="NU189" i="3"/>
  <c r="NV189" i="3"/>
  <c r="NJ190" i="3"/>
  <c r="NK190" i="3"/>
  <c r="NL190" i="3"/>
  <c r="NM190" i="3"/>
  <c r="NN190" i="3"/>
  <c r="NO190" i="3"/>
  <c r="NP190" i="3"/>
  <c r="OC190" i="3" s="1"/>
  <c r="NQ190" i="3"/>
  <c r="OD190" i="3" s="1"/>
  <c r="NR190" i="3"/>
  <c r="OE190" i="3" s="1"/>
  <c r="NS190" i="3"/>
  <c r="OF190" i="3" s="1"/>
  <c r="NT190" i="3"/>
  <c r="NU190" i="3"/>
  <c r="NV190" i="3"/>
  <c r="NJ191" i="3"/>
  <c r="NK191" i="3"/>
  <c r="NL191" i="3"/>
  <c r="NM191" i="3"/>
  <c r="NN191" i="3"/>
  <c r="NO191" i="3"/>
  <c r="NP191" i="3"/>
  <c r="OC191" i="3" s="1"/>
  <c r="NQ191" i="3"/>
  <c r="OD191" i="3" s="1"/>
  <c r="NR191" i="3"/>
  <c r="OE191" i="3" s="1"/>
  <c r="NS191" i="3"/>
  <c r="OF191" i="3" s="1"/>
  <c r="NT191" i="3"/>
  <c r="NU191" i="3"/>
  <c r="NV191" i="3"/>
  <c r="NJ192" i="3"/>
  <c r="NK192" i="3"/>
  <c r="NL192" i="3"/>
  <c r="NM192" i="3"/>
  <c r="NN192" i="3"/>
  <c r="NO192" i="3"/>
  <c r="NP192" i="3"/>
  <c r="OC192" i="3" s="1"/>
  <c r="NQ192" i="3"/>
  <c r="OD192" i="3" s="1"/>
  <c r="NR192" i="3"/>
  <c r="OE192" i="3" s="1"/>
  <c r="NS192" i="3"/>
  <c r="OF192" i="3" s="1"/>
  <c r="NT192" i="3"/>
  <c r="NU192" i="3"/>
  <c r="NV192" i="3"/>
  <c r="NJ193" i="3"/>
  <c r="NK193" i="3"/>
  <c r="NL193" i="3"/>
  <c r="NM193" i="3"/>
  <c r="NN193" i="3"/>
  <c r="NO193" i="3"/>
  <c r="NP193" i="3"/>
  <c r="OC193" i="3" s="1"/>
  <c r="NQ193" i="3"/>
  <c r="OD193" i="3" s="1"/>
  <c r="NR193" i="3"/>
  <c r="OE193" i="3" s="1"/>
  <c r="NS193" i="3"/>
  <c r="OF193" i="3" s="1"/>
  <c r="NT193" i="3"/>
  <c r="NU193" i="3"/>
  <c r="NV193" i="3"/>
  <c r="NJ194" i="3"/>
  <c r="NK194" i="3"/>
  <c r="NL194" i="3"/>
  <c r="NM194" i="3"/>
  <c r="NN194" i="3"/>
  <c r="NO194" i="3"/>
  <c r="NP194" i="3"/>
  <c r="OC194" i="3" s="1"/>
  <c r="NQ194" i="3"/>
  <c r="OD194" i="3" s="1"/>
  <c r="NR194" i="3"/>
  <c r="OE194" i="3" s="1"/>
  <c r="NS194" i="3"/>
  <c r="OF194" i="3" s="1"/>
  <c r="NT194" i="3"/>
  <c r="NU194" i="3"/>
  <c r="NV194" i="3"/>
  <c r="NJ195" i="3"/>
  <c r="NK195" i="3"/>
  <c r="NL195" i="3"/>
  <c r="NM195" i="3"/>
  <c r="NN195" i="3"/>
  <c r="NO195" i="3"/>
  <c r="NP195" i="3"/>
  <c r="OC195" i="3" s="1"/>
  <c r="NQ195" i="3"/>
  <c r="OD195" i="3" s="1"/>
  <c r="NR195" i="3"/>
  <c r="OE195" i="3" s="1"/>
  <c r="NS195" i="3"/>
  <c r="OF195" i="3" s="1"/>
  <c r="NT195" i="3"/>
  <c r="NU195" i="3"/>
  <c r="NV195" i="3"/>
  <c r="NJ196" i="3"/>
  <c r="NK196" i="3"/>
  <c r="NL196" i="3"/>
  <c r="NM196" i="3"/>
  <c r="NN196" i="3"/>
  <c r="NO196" i="3"/>
  <c r="NP196" i="3"/>
  <c r="OC196" i="3" s="1"/>
  <c r="NQ196" i="3"/>
  <c r="OD196" i="3" s="1"/>
  <c r="NR196" i="3"/>
  <c r="OE196" i="3" s="1"/>
  <c r="NS196" i="3"/>
  <c r="OF196" i="3" s="1"/>
  <c r="NT196" i="3"/>
  <c r="NU196" i="3"/>
  <c r="NV196" i="3"/>
  <c r="NJ197" i="3"/>
  <c r="NK197" i="3"/>
  <c r="NL197" i="3"/>
  <c r="NM197" i="3"/>
  <c r="NN197" i="3"/>
  <c r="NO197" i="3"/>
  <c r="NP197" i="3"/>
  <c r="OC197" i="3" s="1"/>
  <c r="NQ197" i="3"/>
  <c r="OD197" i="3" s="1"/>
  <c r="NR197" i="3"/>
  <c r="OE197" i="3" s="1"/>
  <c r="NS197" i="3"/>
  <c r="OF197" i="3" s="1"/>
  <c r="NT197" i="3"/>
  <c r="NU197" i="3"/>
  <c r="NV197" i="3"/>
  <c r="NJ198" i="3"/>
  <c r="NK198" i="3"/>
  <c r="NL198" i="3"/>
  <c r="NM198" i="3"/>
  <c r="NN198" i="3"/>
  <c r="NO198" i="3"/>
  <c r="NP198" i="3"/>
  <c r="OC198" i="3" s="1"/>
  <c r="NQ198" i="3"/>
  <c r="OD198" i="3" s="1"/>
  <c r="NR198" i="3"/>
  <c r="OE198" i="3" s="1"/>
  <c r="NS198" i="3"/>
  <c r="OF198" i="3" s="1"/>
  <c r="NT198" i="3"/>
  <c r="NU198" i="3"/>
  <c r="NV198" i="3"/>
  <c r="NJ199" i="3"/>
  <c r="NK199" i="3"/>
  <c r="NL199" i="3"/>
  <c r="NM199" i="3"/>
  <c r="NN199" i="3"/>
  <c r="NO199" i="3"/>
  <c r="NP199" i="3"/>
  <c r="OC199" i="3" s="1"/>
  <c r="NQ199" i="3"/>
  <c r="OD199" i="3" s="1"/>
  <c r="NR199" i="3"/>
  <c r="OE199" i="3" s="1"/>
  <c r="NS199" i="3"/>
  <c r="OF199" i="3" s="1"/>
  <c r="NT199" i="3"/>
  <c r="NU199" i="3"/>
  <c r="NV199" i="3"/>
  <c r="NJ200" i="3"/>
  <c r="NK200" i="3"/>
  <c r="NL200" i="3"/>
  <c r="NM200" i="3"/>
  <c r="NN200" i="3"/>
  <c r="NO200" i="3"/>
  <c r="NP200" i="3"/>
  <c r="OC200" i="3" s="1"/>
  <c r="NQ200" i="3"/>
  <c r="OD200" i="3" s="1"/>
  <c r="NR200" i="3"/>
  <c r="OE200" i="3" s="1"/>
  <c r="NS200" i="3"/>
  <c r="OF200" i="3" s="1"/>
  <c r="NT200" i="3"/>
  <c r="NU200" i="3"/>
  <c r="NV200" i="3"/>
  <c r="NJ201" i="3"/>
  <c r="NK201" i="3"/>
  <c r="NL201" i="3"/>
  <c r="NM201" i="3"/>
  <c r="NN201" i="3"/>
  <c r="NO201" i="3"/>
  <c r="NP201" i="3"/>
  <c r="OC201" i="3" s="1"/>
  <c r="NQ201" i="3"/>
  <c r="OD201" i="3" s="1"/>
  <c r="NR201" i="3"/>
  <c r="OE201" i="3" s="1"/>
  <c r="NS201" i="3"/>
  <c r="OF201" i="3" s="1"/>
  <c r="NT201" i="3"/>
  <c r="NU201" i="3"/>
  <c r="NV201" i="3"/>
  <c r="NJ202" i="3"/>
  <c r="NK202" i="3"/>
  <c r="NL202" i="3"/>
  <c r="NM202" i="3"/>
  <c r="NN202" i="3"/>
  <c r="NO202" i="3"/>
  <c r="NP202" i="3"/>
  <c r="OC202" i="3" s="1"/>
  <c r="NQ202" i="3"/>
  <c r="OD202" i="3" s="1"/>
  <c r="NR202" i="3"/>
  <c r="OE202" i="3" s="1"/>
  <c r="NS202" i="3"/>
  <c r="OF202" i="3" s="1"/>
  <c r="NT202" i="3"/>
  <c r="NU202" i="3"/>
  <c r="NV202" i="3"/>
  <c r="NJ203" i="3"/>
  <c r="NK203" i="3"/>
  <c r="NL203" i="3"/>
  <c r="NM203" i="3"/>
  <c r="NN203" i="3"/>
  <c r="NO203" i="3"/>
  <c r="NP203" i="3"/>
  <c r="OC203" i="3" s="1"/>
  <c r="NQ203" i="3"/>
  <c r="OD203" i="3" s="1"/>
  <c r="NR203" i="3"/>
  <c r="OE203" i="3" s="1"/>
  <c r="NS203" i="3"/>
  <c r="OF203" i="3" s="1"/>
  <c r="NT203" i="3"/>
  <c r="NU203" i="3"/>
  <c r="NV203" i="3"/>
  <c r="NJ204" i="3"/>
  <c r="NK204" i="3"/>
  <c r="NL204" i="3"/>
  <c r="NM204" i="3"/>
  <c r="NN204" i="3"/>
  <c r="NO204" i="3"/>
  <c r="NP204" i="3"/>
  <c r="OC204" i="3" s="1"/>
  <c r="NQ204" i="3"/>
  <c r="OD204" i="3" s="1"/>
  <c r="NR204" i="3"/>
  <c r="OE204" i="3" s="1"/>
  <c r="NS204" i="3"/>
  <c r="OF204" i="3" s="1"/>
  <c r="NT204" i="3"/>
  <c r="NU204" i="3"/>
  <c r="NV204" i="3"/>
  <c r="NJ205" i="3"/>
  <c r="NK205" i="3"/>
  <c r="NL205" i="3"/>
  <c r="NM205" i="3"/>
  <c r="NN205" i="3"/>
  <c r="NO205" i="3"/>
  <c r="NP205" i="3"/>
  <c r="OC205" i="3" s="1"/>
  <c r="NQ205" i="3"/>
  <c r="OD205" i="3" s="1"/>
  <c r="NR205" i="3"/>
  <c r="OE205" i="3" s="1"/>
  <c r="NS205" i="3"/>
  <c r="OF205" i="3" s="1"/>
  <c r="NT205" i="3"/>
  <c r="NU205" i="3"/>
  <c r="NV205" i="3"/>
  <c r="NJ206" i="3"/>
  <c r="NK206" i="3"/>
  <c r="NL206" i="3"/>
  <c r="NM206" i="3"/>
  <c r="NN206" i="3"/>
  <c r="NO206" i="3"/>
  <c r="NP206" i="3"/>
  <c r="OC206" i="3" s="1"/>
  <c r="NQ206" i="3"/>
  <c r="OD206" i="3" s="1"/>
  <c r="NR206" i="3"/>
  <c r="OE206" i="3" s="1"/>
  <c r="NS206" i="3"/>
  <c r="OF206" i="3" s="1"/>
  <c r="NT206" i="3"/>
  <c r="NU206" i="3"/>
  <c r="NV206" i="3"/>
  <c r="NJ207" i="3"/>
  <c r="NK207" i="3"/>
  <c r="NL207" i="3"/>
  <c r="NM207" i="3"/>
  <c r="NN207" i="3"/>
  <c r="NO207" i="3"/>
  <c r="NP207" i="3"/>
  <c r="OC207" i="3" s="1"/>
  <c r="NQ207" i="3"/>
  <c r="OD207" i="3" s="1"/>
  <c r="NR207" i="3"/>
  <c r="OE207" i="3" s="1"/>
  <c r="NS207" i="3"/>
  <c r="OF207" i="3" s="1"/>
  <c r="NT207" i="3"/>
  <c r="NU207" i="3"/>
  <c r="NV207" i="3"/>
  <c r="NJ208" i="3"/>
  <c r="NK208" i="3"/>
  <c r="NL208" i="3"/>
  <c r="NM208" i="3"/>
  <c r="NN208" i="3"/>
  <c r="NO208" i="3"/>
  <c r="NP208" i="3"/>
  <c r="OC208" i="3" s="1"/>
  <c r="NQ208" i="3"/>
  <c r="OD208" i="3" s="1"/>
  <c r="NR208" i="3"/>
  <c r="OE208" i="3" s="1"/>
  <c r="NS208" i="3"/>
  <c r="OF208" i="3" s="1"/>
  <c r="NT208" i="3"/>
  <c r="NU208" i="3"/>
  <c r="NV208" i="3"/>
  <c r="NJ209" i="3"/>
  <c r="NK209" i="3"/>
  <c r="NL209" i="3"/>
  <c r="NM209" i="3"/>
  <c r="NN209" i="3"/>
  <c r="NO209" i="3"/>
  <c r="NP209" i="3"/>
  <c r="OC209" i="3" s="1"/>
  <c r="NQ209" i="3"/>
  <c r="OD209" i="3" s="1"/>
  <c r="NR209" i="3"/>
  <c r="OE209" i="3" s="1"/>
  <c r="NS209" i="3"/>
  <c r="OF209" i="3" s="1"/>
  <c r="NT209" i="3"/>
  <c r="NU209" i="3"/>
  <c r="NV209" i="3"/>
  <c r="NJ210" i="3"/>
  <c r="NK210" i="3"/>
  <c r="NL210" i="3"/>
  <c r="NM210" i="3"/>
  <c r="NN210" i="3"/>
  <c r="NO210" i="3"/>
  <c r="NP210" i="3"/>
  <c r="OC210" i="3" s="1"/>
  <c r="NQ210" i="3"/>
  <c r="OD210" i="3" s="1"/>
  <c r="NR210" i="3"/>
  <c r="OE210" i="3" s="1"/>
  <c r="NS210" i="3"/>
  <c r="OF210" i="3" s="1"/>
  <c r="NT210" i="3"/>
  <c r="NU210" i="3"/>
  <c r="NV210" i="3"/>
  <c r="NJ211" i="3"/>
  <c r="NK211" i="3"/>
  <c r="NL211" i="3"/>
  <c r="NM211" i="3"/>
  <c r="NN211" i="3"/>
  <c r="NO211" i="3"/>
  <c r="NP211" i="3"/>
  <c r="OC211" i="3" s="1"/>
  <c r="NQ211" i="3"/>
  <c r="OD211" i="3" s="1"/>
  <c r="NR211" i="3"/>
  <c r="OE211" i="3" s="1"/>
  <c r="NS211" i="3"/>
  <c r="OF211" i="3" s="1"/>
  <c r="NT211" i="3"/>
  <c r="NU211" i="3"/>
  <c r="NV211" i="3"/>
  <c r="NJ212" i="3"/>
  <c r="NK212" i="3"/>
  <c r="NL212" i="3"/>
  <c r="NM212" i="3"/>
  <c r="NN212" i="3"/>
  <c r="NO212" i="3"/>
  <c r="NP212" i="3"/>
  <c r="OC212" i="3" s="1"/>
  <c r="NQ212" i="3"/>
  <c r="OD212" i="3" s="1"/>
  <c r="NR212" i="3"/>
  <c r="OE212" i="3" s="1"/>
  <c r="NS212" i="3"/>
  <c r="OF212" i="3" s="1"/>
  <c r="NT212" i="3"/>
  <c r="NU212" i="3"/>
  <c r="NV212" i="3"/>
  <c r="NJ213" i="3"/>
  <c r="NK213" i="3"/>
  <c r="NL213" i="3"/>
  <c r="NM213" i="3"/>
  <c r="NN213" i="3"/>
  <c r="NO213" i="3"/>
  <c r="NP213" i="3"/>
  <c r="OC213" i="3" s="1"/>
  <c r="NQ213" i="3"/>
  <c r="OD213" i="3" s="1"/>
  <c r="NR213" i="3"/>
  <c r="OE213" i="3" s="1"/>
  <c r="NS213" i="3"/>
  <c r="OF213" i="3" s="1"/>
  <c r="NT213" i="3"/>
  <c r="NU213" i="3"/>
  <c r="NV213" i="3"/>
  <c r="NJ214" i="3"/>
  <c r="NK214" i="3"/>
  <c r="NL214" i="3"/>
  <c r="NM214" i="3"/>
  <c r="NN214" i="3"/>
  <c r="NO214" i="3"/>
  <c r="NP214" i="3"/>
  <c r="OC214" i="3" s="1"/>
  <c r="NQ214" i="3"/>
  <c r="OD214" i="3" s="1"/>
  <c r="NR214" i="3"/>
  <c r="OE214" i="3" s="1"/>
  <c r="NS214" i="3"/>
  <c r="OF214" i="3" s="1"/>
  <c r="NT214" i="3"/>
  <c r="NU214" i="3"/>
  <c r="NV214" i="3"/>
  <c r="NJ215" i="3"/>
  <c r="NK215" i="3"/>
  <c r="NL215" i="3"/>
  <c r="NM215" i="3"/>
  <c r="NN215" i="3"/>
  <c r="NO215" i="3"/>
  <c r="NP215" i="3"/>
  <c r="OC215" i="3" s="1"/>
  <c r="NQ215" i="3"/>
  <c r="OD215" i="3" s="1"/>
  <c r="NR215" i="3"/>
  <c r="OE215" i="3" s="1"/>
  <c r="NS215" i="3"/>
  <c r="OF215" i="3" s="1"/>
  <c r="NT215" i="3"/>
  <c r="NU215" i="3"/>
  <c r="NV215" i="3"/>
  <c r="NJ216" i="3"/>
  <c r="NK216" i="3"/>
  <c r="NL216" i="3"/>
  <c r="NM216" i="3"/>
  <c r="NN216" i="3"/>
  <c r="NO216" i="3"/>
  <c r="NP216" i="3"/>
  <c r="OC216" i="3" s="1"/>
  <c r="NQ216" i="3"/>
  <c r="OD216" i="3" s="1"/>
  <c r="NR216" i="3"/>
  <c r="OE216" i="3" s="1"/>
  <c r="NS216" i="3"/>
  <c r="OF216" i="3" s="1"/>
  <c r="NT216" i="3"/>
  <c r="NU216" i="3"/>
  <c r="NV216" i="3"/>
  <c r="NJ217" i="3"/>
  <c r="NK217" i="3"/>
  <c r="NL217" i="3"/>
  <c r="NM217" i="3"/>
  <c r="NN217" i="3"/>
  <c r="NO217" i="3"/>
  <c r="NP217" i="3"/>
  <c r="OC217" i="3" s="1"/>
  <c r="NQ217" i="3"/>
  <c r="OD217" i="3" s="1"/>
  <c r="NR217" i="3"/>
  <c r="OE217" i="3" s="1"/>
  <c r="NS217" i="3"/>
  <c r="OF217" i="3" s="1"/>
  <c r="NT217" i="3"/>
  <c r="NU217" i="3"/>
  <c r="NV217" i="3"/>
  <c r="NJ218" i="3"/>
  <c r="NK218" i="3"/>
  <c r="NL218" i="3"/>
  <c r="NM218" i="3"/>
  <c r="NN218" i="3"/>
  <c r="NO218" i="3"/>
  <c r="NP218" i="3"/>
  <c r="OC218" i="3" s="1"/>
  <c r="NQ218" i="3"/>
  <c r="OD218" i="3" s="1"/>
  <c r="NR218" i="3"/>
  <c r="OE218" i="3" s="1"/>
  <c r="NS218" i="3"/>
  <c r="OF218" i="3" s="1"/>
  <c r="NT218" i="3"/>
  <c r="NU218" i="3"/>
  <c r="NV218" i="3"/>
  <c r="NJ219" i="3"/>
  <c r="NK219" i="3"/>
  <c r="NL219" i="3"/>
  <c r="NM219" i="3"/>
  <c r="NN219" i="3"/>
  <c r="NO219" i="3"/>
  <c r="NP219" i="3"/>
  <c r="OC219" i="3" s="1"/>
  <c r="NQ219" i="3"/>
  <c r="OD219" i="3" s="1"/>
  <c r="NR219" i="3"/>
  <c r="OE219" i="3" s="1"/>
  <c r="NS219" i="3"/>
  <c r="OF219" i="3" s="1"/>
  <c r="NT219" i="3"/>
  <c r="NU219" i="3"/>
  <c r="NV219" i="3"/>
  <c r="NJ220" i="3"/>
  <c r="NK220" i="3"/>
  <c r="NL220" i="3"/>
  <c r="NM220" i="3"/>
  <c r="NN220" i="3"/>
  <c r="NO220" i="3"/>
  <c r="NP220" i="3"/>
  <c r="OC220" i="3" s="1"/>
  <c r="NQ220" i="3"/>
  <c r="OD220" i="3" s="1"/>
  <c r="NR220" i="3"/>
  <c r="OE220" i="3" s="1"/>
  <c r="NS220" i="3"/>
  <c r="OF220" i="3" s="1"/>
  <c r="NT220" i="3"/>
  <c r="NU220" i="3"/>
  <c r="NV220" i="3"/>
  <c r="NJ221" i="3"/>
  <c r="NK221" i="3"/>
  <c r="NL221" i="3"/>
  <c r="NM221" i="3"/>
  <c r="NN221" i="3"/>
  <c r="NO221" i="3"/>
  <c r="NP221" i="3"/>
  <c r="OC221" i="3" s="1"/>
  <c r="NQ221" i="3"/>
  <c r="OD221" i="3" s="1"/>
  <c r="NR221" i="3"/>
  <c r="OE221" i="3" s="1"/>
  <c r="NS221" i="3"/>
  <c r="OF221" i="3" s="1"/>
  <c r="NT221" i="3"/>
  <c r="NU221" i="3"/>
  <c r="NV221" i="3"/>
  <c r="NJ222" i="3"/>
  <c r="NK222" i="3"/>
  <c r="NL222" i="3"/>
  <c r="NM222" i="3"/>
  <c r="NN222" i="3"/>
  <c r="NO222" i="3"/>
  <c r="NP222" i="3"/>
  <c r="OC222" i="3" s="1"/>
  <c r="NQ222" i="3"/>
  <c r="OD222" i="3" s="1"/>
  <c r="NR222" i="3"/>
  <c r="OE222" i="3" s="1"/>
  <c r="NS222" i="3"/>
  <c r="OF222" i="3" s="1"/>
  <c r="NT222" i="3"/>
  <c r="NU222" i="3"/>
  <c r="NV222" i="3"/>
  <c r="NJ223" i="3"/>
  <c r="NK223" i="3"/>
  <c r="NL223" i="3"/>
  <c r="NM223" i="3"/>
  <c r="NN223" i="3"/>
  <c r="NO223" i="3"/>
  <c r="NP223" i="3"/>
  <c r="OC223" i="3" s="1"/>
  <c r="NQ223" i="3"/>
  <c r="OD223" i="3" s="1"/>
  <c r="NR223" i="3"/>
  <c r="OE223" i="3" s="1"/>
  <c r="NS223" i="3"/>
  <c r="OF223" i="3" s="1"/>
  <c r="NT223" i="3"/>
  <c r="NU223" i="3"/>
  <c r="NV223" i="3"/>
  <c r="NJ224" i="3"/>
  <c r="NK224" i="3"/>
  <c r="NL224" i="3"/>
  <c r="NM224" i="3"/>
  <c r="NN224" i="3"/>
  <c r="NO224" i="3"/>
  <c r="NP224" i="3"/>
  <c r="OC224" i="3" s="1"/>
  <c r="NQ224" i="3"/>
  <c r="OD224" i="3" s="1"/>
  <c r="NR224" i="3"/>
  <c r="OE224" i="3" s="1"/>
  <c r="NS224" i="3"/>
  <c r="OF224" i="3" s="1"/>
  <c r="NT224" i="3"/>
  <c r="NU224" i="3"/>
  <c r="NV224" i="3"/>
  <c r="NJ225" i="3"/>
  <c r="NK225" i="3"/>
  <c r="NL225" i="3"/>
  <c r="NM225" i="3"/>
  <c r="NN225" i="3"/>
  <c r="NO225" i="3"/>
  <c r="NP225" i="3"/>
  <c r="OC225" i="3" s="1"/>
  <c r="NQ225" i="3"/>
  <c r="OD225" i="3" s="1"/>
  <c r="NR225" i="3"/>
  <c r="OE225" i="3" s="1"/>
  <c r="NS225" i="3"/>
  <c r="OF225" i="3" s="1"/>
  <c r="NT225" i="3"/>
  <c r="NU225" i="3"/>
  <c r="NV225" i="3"/>
  <c r="NJ226" i="3"/>
  <c r="NK226" i="3"/>
  <c r="NL226" i="3"/>
  <c r="NM226" i="3"/>
  <c r="NN226" i="3"/>
  <c r="NO226" i="3"/>
  <c r="NP226" i="3"/>
  <c r="OC226" i="3" s="1"/>
  <c r="NQ226" i="3"/>
  <c r="OD226" i="3" s="1"/>
  <c r="NR226" i="3"/>
  <c r="OE226" i="3" s="1"/>
  <c r="NS226" i="3"/>
  <c r="OF226" i="3" s="1"/>
  <c r="NT226" i="3"/>
  <c r="NU226" i="3"/>
  <c r="NV226" i="3"/>
  <c r="NJ227" i="3"/>
  <c r="NK227" i="3"/>
  <c r="NL227" i="3"/>
  <c r="NM227" i="3"/>
  <c r="NN227" i="3"/>
  <c r="NO227" i="3"/>
  <c r="NP227" i="3"/>
  <c r="OC227" i="3" s="1"/>
  <c r="NQ227" i="3"/>
  <c r="OD227" i="3" s="1"/>
  <c r="NR227" i="3"/>
  <c r="OE227" i="3" s="1"/>
  <c r="NS227" i="3"/>
  <c r="OF227" i="3" s="1"/>
  <c r="NT227" i="3"/>
  <c r="NU227" i="3"/>
  <c r="NV227" i="3"/>
  <c r="NJ228" i="3"/>
  <c r="NK228" i="3"/>
  <c r="NL228" i="3"/>
  <c r="NM228" i="3"/>
  <c r="NN228" i="3"/>
  <c r="NO228" i="3"/>
  <c r="NP228" i="3"/>
  <c r="OC228" i="3" s="1"/>
  <c r="NQ228" i="3"/>
  <c r="OD228" i="3" s="1"/>
  <c r="NR228" i="3"/>
  <c r="OE228" i="3" s="1"/>
  <c r="NS228" i="3"/>
  <c r="OF228" i="3" s="1"/>
  <c r="NT228" i="3"/>
  <c r="NU228" i="3"/>
  <c r="NV228" i="3"/>
  <c r="NJ229" i="3"/>
  <c r="NK229" i="3"/>
  <c r="NL229" i="3"/>
  <c r="NM229" i="3"/>
  <c r="NN229" i="3"/>
  <c r="NO229" i="3"/>
  <c r="NP229" i="3"/>
  <c r="OC229" i="3" s="1"/>
  <c r="NQ229" i="3"/>
  <c r="OD229" i="3" s="1"/>
  <c r="NR229" i="3"/>
  <c r="OE229" i="3" s="1"/>
  <c r="NS229" i="3"/>
  <c r="OF229" i="3" s="1"/>
  <c r="NT229" i="3"/>
  <c r="NU229" i="3"/>
  <c r="NV229" i="3"/>
  <c r="NJ230" i="3"/>
  <c r="NK230" i="3"/>
  <c r="NL230" i="3"/>
  <c r="NM230" i="3"/>
  <c r="NN230" i="3"/>
  <c r="NO230" i="3"/>
  <c r="NP230" i="3"/>
  <c r="OC230" i="3" s="1"/>
  <c r="NQ230" i="3"/>
  <c r="OD230" i="3" s="1"/>
  <c r="NR230" i="3"/>
  <c r="OE230" i="3" s="1"/>
  <c r="NS230" i="3"/>
  <c r="OF230" i="3" s="1"/>
  <c r="NT230" i="3"/>
  <c r="NU230" i="3"/>
  <c r="NV230" i="3"/>
  <c r="NJ231" i="3"/>
  <c r="NK231" i="3"/>
  <c r="NL231" i="3"/>
  <c r="NM231" i="3"/>
  <c r="NN231" i="3"/>
  <c r="NO231" i="3"/>
  <c r="NP231" i="3"/>
  <c r="OC231" i="3" s="1"/>
  <c r="NQ231" i="3"/>
  <c r="OD231" i="3" s="1"/>
  <c r="NR231" i="3"/>
  <c r="OE231" i="3" s="1"/>
  <c r="NS231" i="3"/>
  <c r="OF231" i="3" s="1"/>
  <c r="NT231" i="3"/>
  <c r="NU231" i="3"/>
  <c r="NV231" i="3"/>
  <c r="NJ232" i="3"/>
  <c r="NK232" i="3"/>
  <c r="NL232" i="3"/>
  <c r="NM232" i="3"/>
  <c r="NN232" i="3"/>
  <c r="NO232" i="3"/>
  <c r="NP232" i="3"/>
  <c r="OC232" i="3" s="1"/>
  <c r="NQ232" i="3"/>
  <c r="OD232" i="3" s="1"/>
  <c r="NR232" i="3"/>
  <c r="OE232" i="3" s="1"/>
  <c r="NS232" i="3"/>
  <c r="OF232" i="3" s="1"/>
  <c r="NT232" i="3"/>
  <c r="NU232" i="3"/>
  <c r="NV232" i="3"/>
  <c r="NJ233" i="3"/>
  <c r="NK233" i="3"/>
  <c r="NL233" i="3"/>
  <c r="NM233" i="3"/>
  <c r="NN233" i="3"/>
  <c r="NO233" i="3"/>
  <c r="NP233" i="3"/>
  <c r="OC233" i="3" s="1"/>
  <c r="NQ233" i="3"/>
  <c r="OD233" i="3" s="1"/>
  <c r="NR233" i="3"/>
  <c r="OE233" i="3" s="1"/>
  <c r="NS233" i="3"/>
  <c r="OF233" i="3" s="1"/>
  <c r="NT233" i="3"/>
  <c r="NU233" i="3"/>
  <c r="NV233" i="3"/>
  <c r="NJ234" i="3"/>
  <c r="NK234" i="3"/>
  <c r="NL234" i="3"/>
  <c r="NM234" i="3"/>
  <c r="NN234" i="3"/>
  <c r="NO234" i="3"/>
  <c r="NP234" i="3"/>
  <c r="OC234" i="3" s="1"/>
  <c r="NQ234" i="3"/>
  <c r="OD234" i="3" s="1"/>
  <c r="NR234" i="3"/>
  <c r="OE234" i="3" s="1"/>
  <c r="NS234" i="3"/>
  <c r="OF234" i="3" s="1"/>
  <c r="NT234" i="3"/>
  <c r="NU234" i="3"/>
  <c r="NV234" i="3"/>
  <c r="NJ235" i="3"/>
  <c r="NK235" i="3"/>
  <c r="NL235" i="3"/>
  <c r="NM235" i="3"/>
  <c r="NN235" i="3"/>
  <c r="NO235" i="3"/>
  <c r="NP235" i="3"/>
  <c r="OC235" i="3" s="1"/>
  <c r="NQ235" i="3"/>
  <c r="OD235" i="3" s="1"/>
  <c r="NR235" i="3"/>
  <c r="OE235" i="3" s="1"/>
  <c r="NS235" i="3"/>
  <c r="OF235" i="3" s="1"/>
  <c r="NT235" i="3"/>
  <c r="NU235" i="3"/>
  <c r="NV235" i="3"/>
  <c r="NJ236" i="3"/>
  <c r="NK236" i="3"/>
  <c r="NL236" i="3"/>
  <c r="NM236" i="3"/>
  <c r="NN236" i="3"/>
  <c r="NO236" i="3"/>
  <c r="NP236" i="3"/>
  <c r="OC236" i="3" s="1"/>
  <c r="NQ236" i="3"/>
  <c r="OD236" i="3" s="1"/>
  <c r="NR236" i="3"/>
  <c r="OE236" i="3" s="1"/>
  <c r="NS236" i="3"/>
  <c r="OF236" i="3" s="1"/>
  <c r="NT236" i="3"/>
  <c r="NU236" i="3"/>
  <c r="NV236" i="3"/>
  <c r="NJ237" i="3"/>
  <c r="NK237" i="3"/>
  <c r="NL237" i="3"/>
  <c r="NM237" i="3"/>
  <c r="NN237" i="3"/>
  <c r="NO237" i="3"/>
  <c r="NP237" i="3"/>
  <c r="OC237" i="3" s="1"/>
  <c r="NQ237" i="3"/>
  <c r="OD237" i="3" s="1"/>
  <c r="NR237" i="3"/>
  <c r="OE237" i="3" s="1"/>
  <c r="NS237" i="3"/>
  <c r="OF237" i="3" s="1"/>
  <c r="NT237" i="3"/>
  <c r="NU237" i="3"/>
  <c r="NV237" i="3"/>
  <c r="NJ238" i="3"/>
  <c r="NK238" i="3"/>
  <c r="NL238" i="3"/>
  <c r="NM238" i="3"/>
  <c r="NN238" i="3"/>
  <c r="NO238" i="3"/>
  <c r="NP238" i="3"/>
  <c r="OC238" i="3" s="1"/>
  <c r="NQ238" i="3"/>
  <c r="OD238" i="3" s="1"/>
  <c r="NR238" i="3"/>
  <c r="OE238" i="3" s="1"/>
  <c r="NS238" i="3"/>
  <c r="OF238" i="3" s="1"/>
  <c r="NT238" i="3"/>
  <c r="NU238" i="3"/>
  <c r="NV238" i="3"/>
  <c r="NJ239" i="3"/>
  <c r="NK239" i="3"/>
  <c r="NL239" i="3"/>
  <c r="NM239" i="3"/>
  <c r="NN239" i="3"/>
  <c r="NO239" i="3"/>
  <c r="NP239" i="3"/>
  <c r="OC239" i="3" s="1"/>
  <c r="NQ239" i="3"/>
  <c r="OD239" i="3" s="1"/>
  <c r="NR239" i="3"/>
  <c r="OE239" i="3" s="1"/>
  <c r="NS239" i="3"/>
  <c r="OF239" i="3" s="1"/>
  <c r="NT239" i="3"/>
  <c r="NU239" i="3"/>
  <c r="NV239" i="3"/>
  <c r="NJ240" i="3"/>
  <c r="NK240" i="3"/>
  <c r="NL240" i="3"/>
  <c r="NM240" i="3"/>
  <c r="NN240" i="3"/>
  <c r="NO240" i="3"/>
  <c r="NP240" i="3"/>
  <c r="OC240" i="3" s="1"/>
  <c r="NQ240" i="3"/>
  <c r="OD240" i="3" s="1"/>
  <c r="NR240" i="3"/>
  <c r="OE240" i="3" s="1"/>
  <c r="NS240" i="3"/>
  <c r="OF240" i="3" s="1"/>
  <c r="NT240" i="3"/>
  <c r="NU240" i="3"/>
  <c r="NV240" i="3"/>
  <c r="NJ241" i="3"/>
  <c r="NK241" i="3"/>
  <c r="NL241" i="3"/>
  <c r="NM241" i="3"/>
  <c r="NN241" i="3"/>
  <c r="NO241" i="3"/>
  <c r="NP241" i="3"/>
  <c r="OC241" i="3" s="1"/>
  <c r="NQ241" i="3"/>
  <c r="OD241" i="3" s="1"/>
  <c r="NR241" i="3"/>
  <c r="OE241" i="3" s="1"/>
  <c r="NS241" i="3"/>
  <c r="OF241" i="3" s="1"/>
  <c r="NT241" i="3"/>
  <c r="NU241" i="3"/>
  <c r="NV241" i="3"/>
  <c r="NJ242" i="3"/>
  <c r="NK242" i="3"/>
  <c r="NL242" i="3"/>
  <c r="NM242" i="3"/>
  <c r="NN242" i="3"/>
  <c r="NO242" i="3"/>
  <c r="NP242" i="3"/>
  <c r="OC242" i="3" s="1"/>
  <c r="NQ242" i="3"/>
  <c r="OD242" i="3" s="1"/>
  <c r="NR242" i="3"/>
  <c r="OE242" i="3" s="1"/>
  <c r="NS242" i="3"/>
  <c r="OF242" i="3" s="1"/>
  <c r="NT242" i="3"/>
  <c r="NU242" i="3"/>
  <c r="NV242" i="3"/>
  <c r="NJ243" i="3"/>
  <c r="NK243" i="3"/>
  <c r="NL243" i="3"/>
  <c r="NM243" i="3"/>
  <c r="NN243" i="3"/>
  <c r="NO243" i="3"/>
  <c r="NP243" i="3"/>
  <c r="OC243" i="3" s="1"/>
  <c r="NQ243" i="3"/>
  <c r="OD243" i="3" s="1"/>
  <c r="NR243" i="3"/>
  <c r="OE243" i="3" s="1"/>
  <c r="NS243" i="3"/>
  <c r="OF243" i="3" s="1"/>
  <c r="NT243" i="3"/>
  <c r="NU243" i="3"/>
  <c r="NV243" i="3"/>
  <c r="NJ244" i="3"/>
  <c r="NK244" i="3"/>
  <c r="NL244" i="3"/>
  <c r="NM244" i="3"/>
  <c r="NN244" i="3"/>
  <c r="NO244" i="3"/>
  <c r="NP244" i="3"/>
  <c r="OC244" i="3" s="1"/>
  <c r="NQ244" i="3"/>
  <c r="OD244" i="3" s="1"/>
  <c r="NR244" i="3"/>
  <c r="OE244" i="3" s="1"/>
  <c r="NS244" i="3"/>
  <c r="OF244" i="3" s="1"/>
  <c r="NT244" i="3"/>
  <c r="NU244" i="3"/>
  <c r="NV244" i="3"/>
  <c r="NJ245" i="3"/>
  <c r="NK245" i="3"/>
  <c r="NL245" i="3"/>
  <c r="NM245" i="3"/>
  <c r="NN245" i="3"/>
  <c r="NO245" i="3"/>
  <c r="NP245" i="3"/>
  <c r="OC245" i="3" s="1"/>
  <c r="NQ245" i="3"/>
  <c r="OD245" i="3" s="1"/>
  <c r="NR245" i="3"/>
  <c r="OE245" i="3" s="1"/>
  <c r="NS245" i="3"/>
  <c r="OF245" i="3" s="1"/>
  <c r="NT245" i="3"/>
  <c r="NU245" i="3"/>
  <c r="NV245" i="3"/>
  <c r="NJ246" i="3"/>
  <c r="NK246" i="3"/>
  <c r="NL246" i="3"/>
  <c r="NM246" i="3"/>
  <c r="NN246" i="3"/>
  <c r="NO246" i="3"/>
  <c r="NP246" i="3"/>
  <c r="OC246" i="3" s="1"/>
  <c r="NQ246" i="3"/>
  <c r="OD246" i="3" s="1"/>
  <c r="NR246" i="3"/>
  <c r="OE246" i="3" s="1"/>
  <c r="NS246" i="3"/>
  <c r="OF246" i="3" s="1"/>
  <c r="NT246" i="3"/>
  <c r="NU246" i="3"/>
  <c r="NV246" i="3"/>
  <c r="NJ247" i="3"/>
  <c r="NK247" i="3"/>
  <c r="NL247" i="3"/>
  <c r="NM247" i="3"/>
  <c r="NN247" i="3"/>
  <c r="NO247" i="3"/>
  <c r="NP247" i="3"/>
  <c r="OC247" i="3" s="1"/>
  <c r="NQ247" i="3"/>
  <c r="OD247" i="3" s="1"/>
  <c r="NR247" i="3"/>
  <c r="OE247" i="3" s="1"/>
  <c r="NS247" i="3"/>
  <c r="OF247" i="3" s="1"/>
  <c r="NT247" i="3"/>
  <c r="NU247" i="3"/>
  <c r="NV247" i="3"/>
  <c r="NJ248" i="3"/>
  <c r="NK248" i="3"/>
  <c r="NL248" i="3"/>
  <c r="NM248" i="3"/>
  <c r="NN248" i="3"/>
  <c r="NO248" i="3"/>
  <c r="NP248" i="3"/>
  <c r="OC248" i="3" s="1"/>
  <c r="NQ248" i="3"/>
  <c r="OD248" i="3" s="1"/>
  <c r="NR248" i="3"/>
  <c r="OE248" i="3" s="1"/>
  <c r="NS248" i="3"/>
  <c r="OF248" i="3" s="1"/>
  <c r="NT248" i="3"/>
  <c r="NU248" i="3"/>
  <c r="NV248" i="3"/>
  <c r="NJ249" i="3"/>
  <c r="NK249" i="3"/>
  <c r="NL249" i="3"/>
  <c r="NM249" i="3"/>
  <c r="NN249" i="3"/>
  <c r="NO249" i="3"/>
  <c r="NP249" i="3"/>
  <c r="OC249" i="3" s="1"/>
  <c r="NQ249" i="3"/>
  <c r="OD249" i="3" s="1"/>
  <c r="NR249" i="3"/>
  <c r="OE249" i="3" s="1"/>
  <c r="NS249" i="3"/>
  <c r="OF249" i="3" s="1"/>
  <c r="NT249" i="3"/>
  <c r="NU249" i="3"/>
  <c r="NV249" i="3"/>
  <c r="NJ250" i="3"/>
  <c r="NK250" i="3"/>
  <c r="NL250" i="3"/>
  <c r="NM250" i="3"/>
  <c r="NN250" i="3"/>
  <c r="NO250" i="3"/>
  <c r="NP250" i="3"/>
  <c r="OC250" i="3" s="1"/>
  <c r="NQ250" i="3"/>
  <c r="OD250" i="3" s="1"/>
  <c r="NR250" i="3"/>
  <c r="OE250" i="3" s="1"/>
  <c r="NS250" i="3"/>
  <c r="OF250" i="3" s="1"/>
  <c r="NT250" i="3"/>
  <c r="NU250" i="3"/>
  <c r="NV250" i="3"/>
  <c r="NJ251" i="3"/>
  <c r="NK251" i="3"/>
  <c r="NL251" i="3"/>
  <c r="NM251" i="3"/>
  <c r="NN251" i="3"/>
  <c r="NO251" i="3"/>
  <c r="NP251" i="3"/>
  <c r="OC251" i="3" s="1"/>
  <c r="NQ251" i="3"/>
  <c r="OD251" i="3" s="1"/>
  <c r="NR251" i="3"/>
  <c r="OE251" i="3" s="1"/>
  <c r="NS251" i="3"/>
  <c r="OF251" i="3" s="1"/>
  <c r="NT251" i="3"/>
  <c r="NU251" i="3"/>
  <c r="NV251" i="3"/>
  <c r="NJ252" i="3"/>
  <c r="NK252" i="3"/>
  <c r="NL252" i="3"/>
  <c r="NM252" i="3"/>
  <c r="NN252" i="3"/>
  <c r="NO252" i="3"/>
  <c r="NP252" i="3"/>
  <c r="OC252" i="3" s="1"/>
  <c r="NQ252" i="3"/>
  <c r="OD252" i="3" s="1"/>
  <c r="NR252" i="3"/>
  <c r="OE252" i="3" s="1"/>
  <c r="NS252" i="3"/>
  <c r="OF252" i="3" s="1"/>
  <c r="NT252" i="3"/>
  <c r="NU252" i="3"/>
  <c r="NV252" i="3"/>
  <c r="NJ253" i="3"/>
  <c r="NK253" i="3"/>
  <c r="NL253" i="3"/>
  <c r="NM253" i="3"/>
  <c r="NN253" i="3"/>
  <c r="NO253" i="3"/>
  <c r="NP253" i="3"/>
  <c r="OC253" i="3" s="1"/>
  <c r="NQ253" i="3"/>
  <c r="OD253" i="3" s="1"/>
  <c r="NR253" i="3"/>
  <c r="OE253" i="3" s="1"/>
  <c r="NS253" i="3"/>
  <c r="OF253" i="3" s="1"/>
  <c r="NT253" i="3"/>
  <c r="NU253" i="3"/>
  <c r="NV253" i="3"/>
  <c r="NJ254" i="3"/>
  <c r="NK254" i="3"/>
  <c r="NL254" i="3"/>
  <c r="NM254" i="3"/>
  <c r="NN254" i="3"/>
  <c r="NO254" i="3"/>
  <c r="NP254" i="3"/>
  <c r="OC254" i="3" s="1"/>
  <c r="NQ254" i="3"/>
  <c r="OD254" i="3" s="1"/>
  <c r="NR254" i="3"/>
  <c r="OE254" i="3" s="1"/>
  <c r="NS254" i="3"/>
  <c r="OF254" i="3" s="1"/>
  <c r="NT254" i="3"/>
  <c r="NU254" i="3"/>
  <c r="NV254" i="3"/>
  <c r="NJ255" i="3"/>
  <c r="NK255" i="3"/>
  <c r="NL255" i="3"/>
  <c r="NM255" i="3"/>
  <c r="NN255" i="3"/>
  <c r="NO255" i="3"/>
  <c r="NP255" i="3"/>
  <c r="OC255" i="3" s="1"/>
  <c r="NQ255" i="3"/>
  <c r="OD255" i="3" s="1"/>
  <c r="NR255" i="3"/>
  <c r="OE255" i="3" s="1"/>
  <c r="NS255" i="3"/>
  <c r="OF255" i="3" s="1"/>
  <c r="NT255" i="3"/>
  <c r="NU255" i="3"/>
  <c r="NV255" i="3"/>
  <c r="NJ256" i="3"/>
  <c r="NK256" i="3"/>
  <c r="NL256" i="3"/>
  <c r="NM256" i="3"/>
  <c r="NN256" i="3"/>
  <c r="NO256" i="3"/>
  <c r="NP256" i="3"/>
  <c r="OC256" i="3" s="1"/>
  <c r="NQ256" i="3"/>
  <c r="OD256" i="3" s="1"/>
  <c r="NR256" i="3"/>
  <c r="OE256" i="3" s="1"/>
  <c r="NS256" i="3"/>
  <c r="OF256" i="3" s="1"/>
  <c r="NT256" i="3"/>
  <c r="NU256" i="3"/>
  <c r="NV256" i="3"/>
  <c r="NJ257" i="3"/>
  <c r="NK257" i="3"/>
  <c r="NL257" i="3"/>
  <c r="NM257" i="3"/>
  <c r="NN257" i="3"/>
  <c r="NO257" i="3"/>
  <c r="NP257" i="3"/>
  <c r="OC257" i="3" s="1"/>
  <c r="NQ257" i="3"/>
  <c r="OD257" i="3" s="1"/>
  <c r="NR257" i="3"/>
  <c r="OE257" i="3" s="1"/>
  <c r="NS257" i="3"/>
  <c r="OF257" i="3" s="1"/>
  <c r="NT257" i="3"/>
  <c r="NU257" i="3"/>
  <c r="NV257" i="3"/>
  <c r="NJ258" i="3"/>
  <c r="NK258" i="3"/>
  <c r="NL258" i="3"/>
  <c r="NM258" i="3"/>
  <c r="NN258" i="3"/>
  <c r="NO258" i="3"/>
  <c r="NP258" i="3"/>
  <c r="OC258" i="3" s="1"/>
  <c r="NQ258" i="3"/>
  <c r="OD258" i="3" s="1"/>
  <c r="NR258" i="3"/>
  <c r="OE258" i="3" s="1"/>
  <c r="NS258" i="3"/>
  <c r="OF258" i="3" s="1"/>
  <c r="NT258" i="3"/>
  <c r="NU258" i="3"/>
  <c r="NV258" i="3"/>
  <c r="NJ259" i="3"/>
  <c r="NK259" i="3"/>
  <c r="NL259" i="3"/>
  <c r="NM259" i="3"/>
  <c r="NN259" i="3"/>
  <c r="NO259" i="3"/>
  <c r="NP259" i="3"/>
  <c r="OC259" i="3" s="1"/>
  <c r="NQ259" i="3"/>
  <c r="OD259" i="3" s="1"/>
  <c r="NR259" i="3"/>
  <c r="OE259" i="3" s="1"/>
  <c r="NS259" i="3"/>
  <c r="OF259" i="3" s="1"/>
  <c r="NT259" i="3"/>
  <c r="NU259" i="3"/>
  <c r="NV259" i="3"/>
  <c r="NJ260" i="3"/>
  <c r="NK260" i="3"/>
  <c r="NL260" i="3"/>
  <c r="NM260" i="3"/>
  <c r="NN260" i="3"/>
  <c r="NO260" i="3"/>
  <c r="NP260" i="3"/>
  <c r="OC260" i="3" s="1"/>
  <c r="NQ260" i="3"/>
  <c r="OD260" i="3" s="1"/>
  <c r="NR260" i="3"/>
  <c r="OE260" i="3" s="1"/>
  <c r="NS260" i="3"/>
  <c r="OF260" i="3" s="1"/>
  <c r="NT260" i="3"/>
  <c r="NU260" i="3"/>
  <c r="NV260" i="3"/>
  <c r="NJ261" i="3"/>
  <c r="NK261" i="3"/>
  <c r="NL261" i="3"/>
  <c r="NM261" i="3"/>
  <c r="NN261" i="3"/>
  <c r="NO261" i="3"/>
  <c r="NP261" i="3"/>
  <c r="OC261" i="3" s="1"/>
  <c r="NQ261" i="3"/>
  <c r="OD261" i="3" s="1"/>
  <c r="NR261" i="3"/>
  <c r="OE261" i="3" s="1"/>
  <c r="NS261" i="3"/>
  <c r="OF261" i="3" s="1"/>
  <c r="NT261" i="3"/>
  <c r="NU261" i="3"/>
  <c r="NV261" i="3"/>
  <c r="NJ262" i="3"/>
  <c r="NK262" i="3"/>
  <c r="NL262" i="3"/>
  <c r="NM262" i="3"/>
  <c r="NN262" i="3"/>
  <c r="NO262" i="3"/>
  <c r="NP262" i="3"/>
  <c r="OC262" i="3" s="1"/>
  <c r="NQ262" i="3"/>
  <c r="OD262" i="3" s="1"/>
  <c r="NR262" i="3"/>
  <c r="OE262" i="3" s="1"/>
  <c r="NS262" i="3"/>
  <c r="OF262" i="3" s="1"/>
  <c r="NT262" i="3"/>
  <c r="NU262" i="3"/>
  <c r="NV262" i="3"/>
  <c r="NJ263" i="3"/>
  <c r="NK263" i="3"/>
  <c r="NL263" i="3"/>
  <c r="NM263" i="3"/>
  <c r="NN263" i="3"/>
  <c r="NO263" i="3"/>
  <c r="NP263" i="3"/>
  <c r="OC263" i="3" s="1"/>
  <c r="NQ263" i="3"/>
  <c r="OD263" i="3" s="1"/>
  <c r="NR263" i="3"/>
  <c r="OE263" i="3" s="1"/>
  <c r="NS263" i="3"/>
  <c r="OF263" i="3" s="1"/>
  <c r="NT263" i="3"/>
  <c r="NU263" i="3"/>
  <c r="NV263" i="3"/>
  <c r="NJ264" i="3"/>
  <c r="NK264" i="3"/>
  <c r="NL264" i="3"/>
  <c r="NM264" i="3"/>
  <c r="NN264" i="3"/>
  <c r="NO264" i="3"/>
  <c r="NP264" i="3"/>
  <c r="OC264" i="3" s="1"/>
  <c r="NQ264" i="3"/>
  <c r="OD264" i="3" s="1"/>
  <c r="NR264" i="3"/>
  <c r="OE264" i="3" s="1"/>
  <c r="NS264" i="3"/>
  <c r="OF264" i="3" s="1"/>
  <c r="NT264" i="3"/>
  <c r="NU264" i="3"/>
  <c r="NV264" i="3"/>
  <c r="NJ265" i="3"/>
  <c r="NK265" i="3"/>
  <c r="NL265" i="3"/>
  <c r="NM265" i="3"/>
  <c r="NN265" i="3"/>
  <c r="NO265" i="3"/>
  <c r="NP265" i="3"/>
  <c r="OC265" i="3" s="1"/>
  <c r="NQ265" i="3"/>
  <c r="OD265" i="3" s="1"/>
  <c r="NR265" i="3"/>
  <c r="OE265" i="3" s="1"/>
  <c r="NS265" i="3"/>
  <c r="OF265" i="3" s="1"/>
  <c r="NT265" i="3"/>
  <c r="NU265" i="3"/>
  <c r="NV265" i="3"/>
  <c r="NJ266" i="3"/>
  <c r="NK266" i="3"/>
  <c r="NL266" i="3"/>
  <c r="NM266" i="3"/>
  <c r="NN266" i="3"/>
  <c r="NO266" i="3"/>
  <c r="NP266" i="3"/>
  <c r="OC266" i="3" s="1"/>
  <c r="NQ266" i="3"/>
  <c r="OD266" i="3" s="1"/>
  <c r="NR266" i="3"/>
  <c r="OE266" i="3" s="1"/>
  <c r="NS266" i="3"/>
  <c r="OF266" i="3" s="1"/>
  <c r="NT266" i="3"/>
  <c r="NU266" i="3"/>
  <c r="NV266" i="3"/>
  <c r="NJ267" i="3"/>
  <c r="NK267" i="3"/>
  <c r="NL267" i="3"/>
  <c r="NM267" i="3"/>
  <c r="NN267" i="3"/>
  <c r="NO267" i="3"/>
  <c r="NP267" i="3"/>
  <c r="OC267" i="3" s="1"/>
  <c r="NQ267" i="3"/>
  <c r="OD267" i="3" s="1"/>
  <c r="NR267" i="3"/>
  <c r="OE267" i="3" s="1"/>
  <c r="NS267" i="3"/>
  <c r="OF267" i="3" s="1"/>
  <c r="NT267" i="3"/>
  <c r="NU267" i="3"/>
  <c r="NV267" i="3"/>
  <c r="NJ268" i="3"/>
  <c r="NK268" i="3"/>
  <c r="NL268" i="3"/>
  <c r="NM268" i="3"/>
  <c r="NN268" i="3"/>
  <c r="NO268" i="3"/>
  <c r="NP268" i="3"/>
  <c r="OC268" i="3" s="1"/>
  <c r="NQ268" i="3"/>
  <c r="OD268" i="3" s="1"/>
  <c r="NR268" i="3"/>
  <c r="OE268" i="3" s="1"/>
  <c r="NS268" i="3"/>
  <c r="OF268" i="3" s="1"/>
  <c r="NT268" i="3"/>
  <c r="NU268" i="3"/>
  <c r="NV268" i="3"/>
  <c r="NJ269" i="3"/>
  <c r="NK269" i="3"/>
  <c r="NL269" i="3"/>
  <c r="NM269" i="3"/>
  <c r="NN269" i="3"/>
  <c r="NO269" i="3"/>
  <c r="NP269" i="3"/>
  <c r="OC269" i="3" s="1"/>
  <c r="NQ269" i="3"/>
  <c r="OD269" i="3" s="1"/>
  <c r="NR269" i="3"/>
  <c r="OE269" i="3" s="1"/>
  <c r="NS269" i="3"/>
  <c r="OF269" i="3" s="1"/>
  <c r="NT269" i="3"/>
  <c r="NU269" i="3"/>
  <c r="NV269" i="3"/>
  <c r="NJ270" i="3"/>
  <c r="NK270" i="3"/>
  <c r="NL270" i="3"/>
  <c r="NM270" i="3"/>
  <c r="NN270" i="3"/>
  <c r="NO270" i="3"/>
  <c r="NP270" i="3"/>
  <c r="OC270" i="3" s="1"/>
  <c r="NQ270" i="3"/>
  <c r="OD270" i="3" s="1"/>
  <c r="NR270" i="3"/>
  <c r="OE270" i="3" s="1"/>
  <c r="NS270" i="3"/>
  <c r="OF270" i="3" s="1"/>
  <c r="NT270" i="3"/>
  <c r="NU270" i="3"/>
  <c r="NV270" i="3"/>
  <c r="NJ271" i="3"/>
  <c r="NK271" i="3"/>
  <c r="NL271" i="3"/>
  <c r="NM271" i="3"/>
  <c r="NN271" i="3"/>
  <c r="NO271" i="3"/>
  <c r="NP271" i="3"/>
  <c r="OC271" i="3" s="1"/>
  <c r="NQ271" i="3"/>
  <c r="OD271" i="3" s="1"/>
  <c r="NR271" i="3"/>
  <c r="OE271" i="3" s="1"/>
  <c r="NS271" i="3"/>
  <c r="OF271" i="3" s="1"/>
  <c r="NT271" i="3"/>
  <c r="NU271" i="3"/>
  <c r="NV271" i="3"/>
  <c r="NJ272" i="3"/>
  <c r="NK272" i="3"/>
  <c r="NL272" i="3"/>
  <c r="NM272" i="3"/>
  <c r="NN272" i="3"/>
  <c r="NO272" i="3"/>
  <c r="NP272" i="3"/>
  <c r="OC272" i="3" s="1"/>
  <c r="NQ272" i="3"/>
  <c r="OD272" i="3" s="1"/>
  <c r="NR272" i="3"/>
  <c r="OE272" i="3" s="1"/>
  <c r="NS272" i="3"/>
  <c r="OF272" i="3" s="1"/>
  <c r="NT272" i="3"/>
  <c r="NU272" i="3"/>
  <c r="NV272" i="3"/>
  <c r="NJ273" i="3"/>
  <c r="NK273" i="3"/>
  <c r="NL273" i="3"/>
  <c r="NM273" i="3"/>
  <c r="NN273" i="3"/>
  <c r="NO273" i="3"/>
  <c r="NP273" i="3"/>
  <c r="OC273" i="3" s="1"/>
  <c r="NQ273" i="3"/>
  <c r="OD273" i="3" s="1"/>
  <c r="NR273" i="3"/>
  <c r="OE273" i="3" s="1"/>
  <c r="NS273" i="3"/>
  <c r="OF273" i="3" s="1"/>
  <c r="NT273" i="3"/>
  <c r="NU273" i="3"/>
  <c r="NV273" i="3"/>
  <c r="NJ274" i="3"/>
  <c r="NK274" i="3"/>
  <c r="NL274" i="3"/>
  <c r="NM274" i="3"/>
  <c r="NN274" i="3"/>
  <c r="NO274" i="3"/>
  <c r="NP274" i="3"/>
  <c r="OC274" i="3" s="1"/>
  <c r="NQ274" i="3"/>
  <c r="OD274" i="3" s="1"/>
  <c r="NR274" i="3"/>
  <c r="OE274" i="3" s="1"/>
  <c r="NS274" i="3"/>
  <c r="OF274" i="3" s="1"/>
  <c r="NT274" i="3"/>
  <c r="NU274" i="3"/>
  <c r="NV274" i="3"/>
  <c r="NJ275" i="3"/>
  <c r="NK275" i="3"/>
  <c r="NL275" i="3"/>
  <c r="NM275" i="3"/>
  <c r="NN275" i="3"/>
  <c r="NO275" i="3"/>
  <c r="NP275" i="3"/>
  <c r="OC275" i="3" s="1"/>
  <c r="NQ275" i="3"/>
  <c r="OD275" i="3" s="1"/>
  <c r="NR275" i="3"/>
  <c r="OE275" i="3" s="1"/>
  <c r="NS275" i="3"/>
  <c r="OF275" i="3" s="1"/>
  <c r="NT275" i="3"/>
  <c r="NU275" i="3"/>
  <c r="NV275" i="3"/>
  <c r="NJ276" i="3"/>
  <c r="NK276" i="3"/>
  <c r="NL276" i="3"/>
  <c r="NM276" i="3"/>
  <c r="NN276" i="3"/>
  <c r="NO276" i="3"/>
  <c r="NP276" i="3"/>
  <c r="OC276" i="3" s="1"/>
  <c r="NQ276" i="3"/>
  <c r="OD276" i="3" s="1"/>
  <c r="NR276" i="3"/>
  <c r="OE276" i="3" s="1"/>
  <c r="NS276" i="3"/>
  <c r="OF276" i="3" s="1"/>
  <c r="NT276" i="3"/>
  <c r="NU276" i="3"/>
  <c r="NV276" i="3"/>
  <c r="NJ277" i="3"/>
  <c r="NK277" i="3"/>
  <c r="NL277" i="3"/>
  <c r="NM277" i="3"/>
  <c r="NN277" i="3"/>
  <c r="NO277" i="3"/>
  <c r="NP277" i="3"/>
  <c r="OC277" i="3" s="1"/>
  <c r="NQ277" i="3"/>
  <c r="OD277" i="3" s="1"/>
  <c r="NR277" i="3"/>
  <c r="OE277" i="3" s="1"/>
  <c r="NS277" i="3"/>
  <c r="OF277" i="3" s="1"/>
  <c r="NT277" i="3"/>
  <c r="NU277" i="3"/>
  <c r="NV277" i="3"/>
  <c r="NJ278" i="3"/>
  <c r="NK278" i="3"/>
  <c r="NL278" i="3"/>
  <c r="NM278" i="3"/>
  <c r="NN278" i="3"/>
  <c r="NO278" i="3"/>
  <c r="NP278" i="3"/>
  <c r="OC278" i="3" s="1"/>
  <c r="NQ278" i="3"/>
  <c r="OD278" i="3" s="1"/>
  <c r="NR278" i="3"/>
  <c r="OE278" i="3" s="1"/>
  <c r="NS278" i="3"/>
  <c r="OF278" i="3" s="1"/>
  <c r="NT278" i="3"/>
  <c r="NU278" i="3"/>
  <c r="NV278" i="3"/>
  <c r="NJ279" i="3"/>
  <c r="NK279" i="3"/>
  <c r="NL279" i="3"/>
  <c r="NM279" i="3"/>
  <c r="NN279" i="3"/>
  <c r="NO279" i="3"/>
  <c r="NP279" i="3"/>
  <c r="OC279" i="3" s="1"/>
  <c r="NQ279" i="3"/>
  <c r="OD279" i="3" s="1"/>
  <c r="NR279" i="3"/>
  <c r="OE279" i="3" s="1"/>
  <c r="NS279" i="3"/>
  <c r="OF279" i="3" s="1"/>
  <c r="NT279" i="3"/>
  <c r="NU279" i="3"/>
  <c r="NV279" i="3"/>
  <c r="NJ280" i="3"/>
  <c r="NK280" i="3"/>
  <c r="NL280" i="3"/>
  <c r="NM280" i="3"/>
  <c r="NN280" i="3"/>
  <c r="NO280" i="3"/>
  <c r="NP280" i="3"/>
  <c r="OC280" i="3" s="1"/>
  <c r="NQ280" i="3"/>
  <c r="OD280" i="3" s="1"/>
  <c r="NR280" i="3"/>
  <c r="OE280" i="3" s="1"/>
  <c r="NS280" i="3"/>
  <c r="OF280" i="3" s="1"/>
  <c r="NT280" i="3"/>
  <c r="NU280" i="3"/>
  <c r="NV280" i="3"/>
  <c r="NJ281" i="3"/>
  <c r="NK281" i="3"/>
  <c r="NL281" i="3"/>
  <c r="NM281" i="3"/>
  <c r="NN281" i="3"/>
  <c r="NO281" i="3"/>
  <c r="NP281" i="3"/>
  <c r="OC281" i="3" s="1"/>
  <c r="NQ281" i="3"/>
  <c r="OD281" i="3" s="1"/>
  <c r="NR281" i="3"/>
  <c r="OE281" i="3" s="1"/>
  <c r="NS281" i="3"/>
  <c r="OF281" i="3" s="1"/>
  <c r="NT281" i="3"/>
  <c r="NU281" i="3"/>
  <c r="NV281" i="3"/>
  <c r="NJ282" i="3"/>
  <c r="NK282" i="3"/>
  <c r="NL282" i="3"/>
  <c r="NM282" i="3"/>
  <c r="NN282" i="3"/>
  <c r="NO282" i="3"/>
  <c r="NP282" i="3"/>
  <c r="OC282" i="3" s="1"/>
  <c r="NQ282" i="3"/>
  <c r="OD282" i="3" s="1"/>
  <c r="NR282" i="3"/>
  <c r="OE282" i="3" s="1"/>
  <c r="NS282" i="3"/>
  <c r="OF282" i="3" s="1"/>
  <c r="NT282" i="3"/>
  <c r="NU282" i="3"/>
  <c r="NV282" i="3"/>
  <c r="NJ283" i="3"/>
  <c r="NK283" i="3"/>
  <c r="NL283" i="3"/>
  <c r="NM283" i="3"/>
  <c r="NN283" i="3"/>
  <c r="NO283" i="3"/>
  <c r="NP283" i="3"/>
  <c r="OC283" i="3" s="1"/>
  <c r="NQ283" i="3"/>
  <c r="OD283" i="3" s="1"/>
  <c r="NR283" i="3"/>
  <c r="OE283" i="3" s="1"/>
  <c r="NS283" i="3"/>
  <c r="OF283" i="3" s="1"/>
  <c r="NT283" i="3"/>
  <c r="NU283" i="3"/>
  <c r="NV283" i="3"/>
  <c r="NJ284" i="3"/>
  <c r="NK284" i="3"/>
  <c r="NL284" i="3"/>
  <c r="NM284" i="3"/>
  <c r="NN284" i="3"/>
  <c r="NO284" i="3"/>
  <c r="NP284" i="3"/>
  <c r="OC284" i="3" s="1"/>
  <c r="NQ284" i="3"/>
  <c r="OD284" i="3" s="1"/>
  <c r="NR284" i="3"/>
  <c r="OE284" i="3" s="1"/>
  <c r="NS284" i="3"/>
  <c r="OF284" i="3" s="1"/>
  <c r="NT284" i="3"/>
  <c r="NU284" i="3"/>
  <c r="NV284" i="3"/>
  <c r="NJ285" i="3"/>
  <c r="NK285" i="3"/>
  <c r="NL285" i="3"/>
  <c r="NM285" i="3"/>
  <c r="NN285" i="3"/>
  <c r="NO285" i="3"/>
  <c r="NP285" i="3"/>
  <c r="OC285" i="3" s="1"/>
  <c r="NQ285" i="3"/>
  <c r="OD285" i="3" s="1"/>
  <c r="NR285" i="3"/>
  <c r="OE285" i="3" s="1"/>
  <c r="NS285" i="3"/>
  <c r="OF285" i="3" s="1"/>
  <c r="NT285" i="3"/>
  <c r="NU285" i="3"/>
  <c r="NV285" i="3"/>
  <c r="NJ286" i="3"/>
  <c r="NK286" i="3"/>
  <c r="NL286" i="3"/>
  <c r="NM286" i="3"/>
  <c r="NN286" i="3"/>
  <c r="NO286" i="3"/>
  <c r="NP286" i="3"/>
  <c r="OC286" i="3" s="1"/>
  <c r="NQ286" i="3"/>
  <c r="OD286" i="3" s="1"/>
  <c r="NR286" i="3"/>
  <c r="OE286" i="3" s="1"/>
  <c r="NS286" i="3"/>
  <c r="OF286" i="3" s="1"/>
  <c r="NT286" i="3"/>
  <c r="NU286" i="3"/>
  <c r="NV286" i="3"/>
  <c r="NJ287" i="3"/>
  <c r="NK287" i="3"/>
  <c r="NL287" i="3"/>
  <c r="NM287" i="3"/>
  <c r="NN287" i="3"/>
  <c r="NO287" i="3"/>
  <c r="NP287" i="3"/>
  <c r="OC287" i="3" s="1"/>
  <c r="NQ287" i="3"/>
  <c r="OD287" i="3" s="1"/>
  <c r="NR287" i="3"/>
  <c r="OE287" i="3" s="1"/>
  <c r="NS287" i="3"/>
  <c r="OF287" i="3" s="1"/>
  <c r="NT287" i="3"/>
  <c r="NU287" i="3"/>
  <c r="NV287" i="3"/>
  <c r="NJ288" i="3"/>
  <c r="NK288" i="3"/>
  <c r="NL288" i="3"/>
  <c r="NM288" i="3"/>
  <c r="NN288" i="3"/>
  <c r="NO288" i="3"/>
  <c r="NP288" i="3"/>
  <c r="OC288" i="3" s="1"/>
  <c r="NQ288" i="3"/>
  <c r="OD288" i="3" s="1"/>
  <c r="NR288" i="3"/>
  <c r="OE288" i="3" s="1"/>
  <c r="NS288" i="3"/>
  <c r="OF288" i="3" s="1"/>
  <c r="NT288" i="3"/>
  <c r="NU288" i="3"/>
  <c r="NV288" i="3"/>
  <c r="NJ289" i="3"/>
  <c r="NK289" i="3"/>
  <c r="NL289" i="3"/>
  <c r="NM289" i="3"/>
  <c r="NN289" i="3"/>
  <c r="NO289" i="3"/>
  <c r="NP289" i="3"/>
  <c r="OC289" i="3" s="1"/>
  <c r="NQ289" i="3"/>
  <c r="OD289" i="3" s="1"/>
  <c r="NR289" i="3"/>
  <c r="OE289" i="3" s="1"/>
  <c r="NS289" i="3"/>
  <c r="OF289" i="3" s="1"/>
  <c r="NT289" i="3"/>
  <c r="NU289" i="3"/>
  <c r="NV289" i="3"/>
  <c r="NJ290" i="3"/>
  <c r="NK290" i="3"/>
  <c r="NL290" i="3"/>
  <c r="NM290" i="3"/>
  <c r="NN290" i="3"/>
  <c r="NO290" i="3"/>
  <c r="NP290" i="3"/>
  <c r="OC290" i="3" s="1"/>
  <c r="NQ290" i="3"/>
  <c r="OD290" i="3" s="1"/>
  <c r="NR290" i="3"/>
  <c r="OE290" i="3" s="1"/>
  <c r="NS290" i="3"/>
  <c r="OF290" i="3" s="1"/>
  <c r="NT290" i="3"/>
  <c r="NU290" i="3"/>
  <c r="NV290" i="3"/>
  <c r="NJ291" i="3"/>
  <c r="NK291" i="3"/>
  <c r="NL291" i="3"/>
  <c r="NM291" i="3"/>
  <c r="NN291" i="3"/>
  <c r="NO291" i="3"/>
  <c r="NP291" i="3"/>
  <c r="OC291" i="3" s="1"/>
  <c r="NQ291" i="3"/>
  <c r="OD291" i="3" s="1"/>
  <c r="NR291" i="3"/>
  <c r="OE291" i="3" s="1"/>
  <c r="NS291" i="3"/>
  <c r="OF291" i="3" s="1"/>
  <c r="NT291" i="3"/>
  <c r="NU291" i="3"/>
  <c r="NV291" i="3"/>
  <c r="NJ292" i="3"/>
  <c r="NK292" i="3"/>
  <c r="NL292" i="3"/>
  <c r="NM292" i="3"/>
  <c r="NN292" i="3"/>
  <c r="NO292" i="3"/>
  <c r="NP292" i="3"/>
  <c r="OC292" i="3" s="1"/>
  <c r="NQ292" i="3"/>
  <c r="OD292" i="3" s="1"/>
  <c r="NR292" i="3"/>
  <c r="OE292" i="3" s="1"/>
  <c r="NS292" i="3"/>
  <c r="OF292" i="3" s="1"/>
  <c r="NT292" i="3"/>
  <c r="NU292" i="3"/>
  <c r="NV292" i="3"/>
  <c r="NJ293" i="3"/>
  <c r="NK293" i="3"/>
  <c r="NL293" i="3"/>
  <c r="NM293" i="3"/>
  <c r="NN293" i="3"/>
  <c r="NO293" i="3"/>
  <c r="NP293" i="3"/>
  <c r="OC293" i="3" s="1"/>
  <c r="NQ293" i="3"/>
  <c r="OD293" i="3" s="1"/>
  <c r="NR293" i="3"/>
  <c r="OE293" i="3" s="1"/>
  <c r="NS293" i="3"/>
  <c r="OF293" i="3" s="1"/>
  <c r="NT293" i="3"/>
  <c r="NU293" i="3"/>
  <c r="NV293" i="3"/>
  <c r="NJ294" i="3"/>
  <c r="NK294" i="3"/>
  <c r="NL294" i="3"/>
  <c r="NM294" i="3"/>
  <c r="NN294" i="3"/>
  <c r="NO294" i="3"/>
  <c r="NP294" i="3"/>
  <c r="OC294" i="3" s="1"/>
  <c r="NQ294" i="3"/>
  <c r="OD294" i="3" s="1"/>
  <c r="NR294" i="3"/>
  <c r="OE294" i="3" s="1"/>
  <c r="NS294" i="3"/>
  <c r="OF294" i="3" s="1"/>
  <c r="NT294" i="3"/>
  <c r="NU294" i="3"/>
  <c r="NV294" i="3"/>
  <c r="NJ295" i="3"/>
  <c r="NK295" i="3"/>
  <c r="NL295" i="3"/>
  <c r="NM295" i="3"/>
  <c r="NN295" i="3"/>
  <c r="NO295" i="3"/>
  <c r="NP295" i="3"/>
  <c r="OC295" i="3" s="1"/>
  <c r="NQ295" i="3"/>
  <c r="OD295" i="3" s="1"/>
  <c r="NR295" i="3"/>
  <c r="OE295" i="3" s="1"/>
  <c r="NS295" i="3"/>
  <c r="OF295" i="3" s="1"/>
  <c r="NT295" i="3"/>
  <c r="NU295" i="3"/>
  <c r="NV295" i="3"/>
  <c r="NJ296" i="3"/>
  <c r="NK296" i="3"/>
  <c r="NL296" i="3"/>
  <c r="NM296" i="3"/>
  <c r="NN296" i="3"/>
  <c r="NO296" i="3"/>
  <c r="NP296" i="3"/>
  <c r="OC296" i="3" s="1"/>
  <c r="NQ296" i="3"/>
  <c r="OD296" i="3" s="1"/>
  <c r="NR296" i="3"/>
  <c r="OE296" i="3" s="1"/>
  <c r="NS296" i="3"/>
  <c r="OF296" i="3" s="1"/>
  <c r="NT296" i="3"/>
  <c r="NU296" i="3"/>
  <c r="NV296" i="3"/>
  <c r="NJ297" i="3"/>
  <c r="NK297" i="3"/>
  <c r="NL297" i="3"/>
  <c r="NM297" i="3"/>
  <c r="NN297" i="3"/>
  <c r="NO297" i="3"/>
  <c r="NP297" i="3"/>
  <c r="OC297" i="3" s="1"/>
  <c r="NQ297" i="3"/>
  <c r="OD297" i="3" s="1"/>
  <c r="NR297" i="3"/>
  <c r="OE297" i="3" s="1"/>
  <c r="NS297" i="3"/>
  <c r="OF297" i="3" s="1"/>
  <c r="NT297" i="3"/>
  <c r="NU297" i="3"/>
  <c r="NV297" i="3"/>
  <c r="NJ298" i="3"/>
  <c r="NK298" i="3"/>
  <c r="NL298" i="3"/>
  <c r="NM298" i="3"/>
  <c r="NN298" i="3"/>
  <c r="NO298" i="3"/>
  <c r="NP298" i="3"/>
  <c r="OC298" i="3" s="1"/>
  <c r="NQ298" i="3"/>
  <c r="OD298" i="3" s="1"/>
  <c r="NR298" i="3"/>
  <c r="OE298" i="3" s="1"/>
  <c r="NS298" i="3"/>
  <c r="OF298" i="3" s="1"/>
  <c r="NT298" i="3"/>
  <c r="NU298" i="3"/>
  <c r="NV298" i="3"/>
  <c r="NJ299" i="3"/>
  <c r="NK299" i="3"/>
  <c r="NL299" i="3"/>
  <c r="NM299" i="3"/>
  <c r="NN299" i="3"/>
  <c r="NO299" i="3"/>
  <c r="NP299" i="3"/>
  <c r="OC299" i="3" s="1"/>
  <c r="NQ299" i="3"/>
  <c r="OD299" i="3" s="1"/>
  <c r="NR299" i="3"/>
  <c r="OE299" i="3" s="1"/>
  <c r="NS299" i="3"/>
  <c r="OF299" i="3" s="1"/>
  <c r="NT299" i="3"/>
  <c r="NU299" i="3"/>
  <c r="NV299" i="3"/>
  <c r="NJ300" i="3"/>
  <c r="NK300" i="3"/>
  <c r="NL300" i="3"/>
  <c r="NM300" i="3"/>
  <c r="NN300" i="3"/>
  <c r="NO300" i="3"/>
  <c r="NP300" i="3"/>
  <c r="OC300" i="3" s="1"/>
  <c r="NQ300" i="3"/>
  <c r="OD300" i="3" s="1"/>
  <c r="NR300" i="3"/>
  <c r="OE300" i="3" s="1"/>
  <c r="NS300" i="3"/>
  <c r="OF300" i="3" s="1"/>
  <c r="NT300" i="3"/>
  <c r="NU300" i="3"/>
  <c r="NV300" i="3"/>
  <c r="NJ301" i="3"/>
  <c r="NK301" i="3"/>
  <c r="NL301" i="3"/>
  <c r="NM301" i="3"/>
  <c r="NN301" i="3"/>
  <c r="NO301" i="3"/>
  <c r="NP301" i="3"/>
  <c r="OC301" i="3" s="1"/>
  <c r="NQ301" i="3"/>
  <c r="OD301" i="3" s="1"/>
  <c r="NR301" i="3"/>
  <c r="OE301" i="3" s="1"/>
  <c r="NS301" i="3"/>
  <c r="OF301" i="3" s="1"/>
  <c r="NT301" i="3"/>
  <c r="NU301" i="3"/>
  <c r="NV301" i="3"/>
  <c r="NJ302" i="3"/>
  <c r="NK302" i="3"/>
  <c r="NL302" i="3"/>
  <c r="NM302" i="3"/>
  <c r="NN302" i="3"/>
  <c r="NO302" i="3"/>
  <c r="NP302" i="3"/>
  <c r="OC302" i="3" s="1"/>
  <c r="NQ302" i="3"/>
  <c r="OD302" i="3" s="1"/>
  <c r="NR302" i="3"/>
  <c r="OE302" i="3" s="1"/>
  <c r="NS302" i="3"/>
  <c r="OF302" i="3" s="1"/>
  <c r="NT302" i="3"/>
  <c r="NU302" i="3"/>
  <c r="NV302" i="3"/>
  <c r="NJ303" i="3"/>
  <c r="NK303" i="3"/>
  <c r="NL303" i="3"/>
  <c r="NM303" i="3"/>
  <c r="NN303" i="3"/>
  <c r="NO303" i="3"/>
  <c r="NP303" i="3"/>
  <c r="OC303" i="3" s="1"/>
  <c r="NQ303" i="3"/>
  <c r="OD303" i="3" s="1"/>
  <c r="NR303" i="3"/>
  <c r="OE303" i="3" s="1"/>
  <c r="NS303" i="3"/>
  <c r="OF303" i="3" s="1"/>
  <c r="NT303" i="3"/>
  <c r="NU303" i="3"/>
  <c r="NV303" i="3"/>
  <c r="NJ304" i="3"/>
  <c r="NK304" i="3"/>
  <c r="NL304" i="3"/>
  <c r="NM304" i="3"/>
  <c r="NN304" i="3"/>
  <c r="NO304" i="3"/>
  <c r="NP304" i="3"/>
  <c r="OC304" i="3" s="1"/>
  <c r="NQ304" i="3"/>
  <c r="OD304" i="3" s="1"/>
  <c r="NR304" i="3"/>
  <c r="OE304" i="3" s="1"/>
  <c r="NS304" i="3"/>
  <c r="OF304" i="3" s="1"/>
  <c r="NT304" i="3"/>
  <c r="NU304" i="3"/>
  <c r="NV304" i="3"/>
  <c r="NJ305" i="3"/>
  <c r="NK305" i="3"/>
  <c r="NL305" i="3"/>
  <c r="NM305" i="3"/>
  <c r="NN305" i="3"/>
  <c r="NO305" i="3"/>
  <c r="NP305" i="3"/>
  <c r="OC305" i="3" s="1"/>
  <c r="NQ305" i="3"/>
  <c r="OD305" i="3" s="1"/>
  <c r="NR305" i="3"/>
  <c r="OE305" i="3" s="1"/>
  <c r="NS305" i="3"/>
  <c r="OF305" i="3" s="1"/>
  <c r="NT305" i="3"/>
  <c r="NU305" i="3"/>
  <c r="NV305" i="3"/>
  <c r="NJ306" i="3"/>
  <c r="NK306" i="3"/>
  <c r="NL306" i="3"/>
  <c r="NM306" i="3"/>
  <c r="NN306" i="3"/>
  <c r="NO306" i="3"/>
  <c r="NP306" i="3"/>
  <c r="OC306" i="3" s="1"/>
  <c r="NQ306" i="3"/>
  <c r="OD306" i="3" s="1"/>
  <c r="NR306" i="3"/>
  <c r="OE306" i="3" s="1"/>
  <c r="NS306" i="3"/>
  <c r="OF306" i="3" s="1"/>
  <c r="NT306" i="3"/>
  <c r="NU306" i="3"/>
  <c r="NV306" i="3"/>
  <c r="NJ307" i="3"/>
  <c r="NK307" i="3"/>
  <c r="NL307" i="3"/>
  <c r="NM307" i="3"/>
  <c r="NN307" i="3"/>
  <c r="NO307" i="3"/>
  <c r="NP307" i="3"/>
  <c r="OC307" i="3" s="1"/>
  <c r="NQ307" i="3"/>
  <c r="OD307" i="3" s="1"/>
  <c r="NR307" i="3"/>
  <c r="OE307" i="3" s="1"/>
  <c r="NS307" i="3"/>
  <c r="OF307" i="3" s="1"/>
  <c r="NT307" i="3"/>
  <c r="NU307" i="3"/>
  <c r="NV307" i="3"/>
  <c r="NJ308" i="3"/>
  <c r="NK308" i="3"/>
  <c r="NL308" i="3"/>
  <c r="NM308" i="3"/>
  <c r="NN308" i="3"/>
  <c r="NO308" i="3"/>
  <c r="NP308" i="3"/>
  <c r="OC308" i="3" s="1"/>
  <c r="NQ308" i="3"/>
  <c r="OD308" i="3" s="1"/>
  <c r="NR308" i="3"/>
  <c r="OE308" i="3" s="1"/>
  <c r="NS308" i="3"/>
  <c r="OF308" i="3" s="1"/>
  <c r="NT308" i="3"/>
  <c r="NU308" i="3"/>
  <c r="NV308" i="3"/>
  <c r="NJ309" i="3"/>
  <c r="NK309" i="3"/>
  <c r="NL309" i="3"/>
  <c r="NM309" i="3"/>
  <c r="NN309" i="3"/>
  <c r="NO309" i="3"/>
  <c r="NP309" i="3"/>
  <c r="OC309" i="3" s="1"/>
  <c r="NQ309" i="3"/>
  <c r="OD309" i="3" s="1"/>
  <c r="NR309" i="3"/>
  <c r="OE309" i="3" s="1"/>
  <c r="NS309" i="3"/>
  <c r="OF309" i="3" s="1"/>
  <c r="NT309" i="3"/>
  <c r="NU309" i="3"/>
  <c r="NV309" i="3"/>
  <c r="NJ310" i="3"/>
  <c r="NK310" i="3"/>
  <c r="NL310" i="3"/>
  <c r="NM310" i="3"/>
  <c r="NN310" i="3"/>
  <c r="NO310" i="3"/>
  <c r="NP310" i="3"/>
  <c r="OC310" i="3" s="1"/>
  <c r="NQ310" i="3"/>
  <c r="OD310" i="3" s="1"/>
  <c r="NR310" i="3"/>
  <c r="OE310" i="3" s="1"/>
  <c r="NS310" i="3"/>
  <c r="OF310" i="3" s="1"/>
  <c r="NT310" i="3"/>
  <c r="NU310" i="3"/>
  <c r="NV310" i="3"/>
  <c r="NJ311" i="3"/>
  <c r="NK311" i="3"/>
  <c r="NL311" i="3"/>
  <c r="NM311" i="3"/>
  <c r="NN311" i="3"/>
  <c r="NO311" i="3"/>
  <c r="NP311" i="3"/>
  <c r="OC311" i="3" s="1"/>
  <c r="NQ311" i="3"/>
  <c r="OD311" i="3" s="1"/>
  <c r="NR311" i="3"/>
  <c r="OE311" i="3" s="1"/>
  <c r="NS311" i="3"/>
  <c r="OF311" i="3" s="1"/>
  <c r="NT311" i="3"/>
  <c r="NU311" i="3"/>
  <c r="NV311" i="3"/>
  <c r="NJ312" i="3"/>
  <c r="NK312" i="3"/>
  <c r="NL312" i="3"/>
  <c r="NM312" i="3"/>
  <c r="NN312" i="3"/>
  <c r="NO312" i="3"/>
  <c r="NP312" i="3"/>
  <c r="OC312" i="3" s="1"/>
  <c r="NQ312" i="3"/>
  <c r="OD312" i="3" s="1"/>
  <c r="NR312" i="3"/>
  <c r="OE312" i="3" s="1"/>
  <c r="NS312" i="3"/>
  <c r="OF312" i="3" s="1"/>
  <c r="NT312" i="3"/>
  <c r="NU312" i="3"/>
  <c r="NV312" i="3"/>
  <c r="NJ313" i="3"/>
  <c r="NK313" i="3"/>
  <c r="NL313" i="3"/>
  <c r="NM313" i="3"/>
  <c r="NN313" i="3"/>
  <c r="NO313" i="3"/>
  <c r="NP313" i="3"/>
  <c r="OC313" i="3" s="1"/>
  <c r="NQ313" i="3"/>
  <c r="OD313" i="3" s="1"/>
  <c r="NR313" i="3"/>
  <c r="OE313" i="3" s="1"/>
  <c r="NS313" i="3"/>
  <c r="OF313" i="3" s="1"/>
  <c r="NT313" i="3"/>
  <c r="NU313" i="3"/>
  <c r="NV313" i="3"/>
  <c r="NJ314" i="3"/>
  <c r="NK314" i="3"/>
  <c r="NL314" i="3"/>
  <c r="NM314" i="3"/>
  <c r="NN314" i="3"/>
  <c r="NO314" i="3"/>
  <c r="NP314" i="3"/>
  <c r="OC314" i="3" s="1"/>
  <c r="NQ314" i="3"/>
  <c r="OD314" i="3" s="1"/>
  <c r="NR314" i="3"/>
  <c r="OE314" i="3" s="1"/>
  <c r="NS314" i="3"/>
  <c r="OF314" i="3" s="1"/>
  <c r="NT314" i="3"/>
  <c r="NU314" i="3"/>
  <c r="NV314" i="3"/>
  <c r="NJ315" i="3"/>
  <c r="NK315" i="3"/>
  <c r="NL315" i="3"/>
  <c r="NM315" i="3"/>
  <c r="NN315" i="3"/>
  <c r="NO315" i="3"/>
  <c r="NP315" i="3"/>
  <c r="OC315" i="3" s="1"/>
  <c r="NQ315" i="3"/>
  <c r="OD315" i="3" s="1"/>
  <c r="NR315" i="3"/>
  <c r="OE315" i="3" s="1"/>
  <c r="NS315" i="3"/>
  <c r="OF315" i="3" s="1"/>
  <c r="NT315" i="3"/>
  <c r="NU315" i="3"/>
  <c r="NV315" i="3"/>
  <c r="NJ316" i="3"/>
  <c r="NK316" i="3"/>
  <c r="NL316" i="3"/>
  <c r="NM316" i="3"/>
  <c r="NN316" i="3"/>
  <c r="NO316" i="3"/>
  <c r="NP316" i="3"/>
  <c r="OC316" i="3" s="1"/>
  <c r="NQ316" i="3"/>
  <c r="OD316" i="3" s="1"/>
  <c r="NR316" i="3"/>
  <c r="OE316" i="3" s="1"/>
  <c r="NS316" i="3"/>
  <c r="OF316" i="3" s="1"/>
  <c r="NT316" i="3"/>
  <c r="NU316" i="3"/>
  <c r="NV316" i="3"/>
  <c r="NJ317" i="3"/>
  <c r="NK317" i="3"/>
  <c r="NL317" i="3"/>
  <c r="NM317" i="3"/>
  <c r="NN317" i="3"/>
  <c r="NO317" i="3"/>
  <c r="NP317" i="3"/>
  <c r="OC317" i="3" s="1"/>
  <c r="NQ317" i="3"/>
  <c r="OD317" i="3" s="1"/>
  <c r="NR317" i="3"/>
  <c r="OE317" i="3" s="1"/>
  <c r="NS317" i="3"/>
  <c r="OF317" i="3" s="1"/>
  <c r="NT317" i="3"/>
  <c r="NU317" i="3"/>
  <c r="NV317" i="3"/>
  <c r="NJ318" i="3"/>
  <c r="NK318" i="3"/>
  <c r="NL318" i="3"/>
  <c r="NM318" i="3"/>
  <c r="NN318" i="3"/>
  <c r="NO318" i="3"/>
  <c r="NP318" i="3"/>
  <c r="OC318" i="3" s="1"/>
  <c r="NQ318" i="3"/>
  <c r="OD318" i="3" s="1"/>
  <c r="NR318" i="3"/>
  <c r="OE318" i="3" s="1"/>
  <c r="NS318" i="3"/>
  <c r="OF318" i="3" s="1"/>
  <c r="NT318" i="3"/>
  <c r="NU318" i="3"/>
  <c r="NV318" i="3"/>
  <c r="NJ319" i="3"/>
  <c r="NK319" i="3"/>
  <c r="NL319" i="3"/>
  <c r="NM319" i="3"/>
  <c r="NN319" i="3"/>
  <c r="NO319" i="3"/>
  <c r="NP319" i="3"/>
  <c r="OC319" i="3" s="1"/>
  <c r="NQ319" i="3"/>
  <c r="OD319" i="3" s="1"/>
  <c r="NR319" i="3"/>
  <c r="OE319" i="3" s="1"/>
  <c r="NS319" i="3"/>
  <c r="OF319" i="3" s="1"/>
  <c r="NT319" i="3"/>
  <c r="NU319" i="3"/>
  <c r="NV319" i="3"/>
  <c r="NJ320" i="3"/>
  <c r="NK320" i="3"/>
  <c r="NL320" i="3"/>
  <c r="NM320" i="3"/>
  <c r="NN320" i="3"/>
  <c r="NO320" i="3"/>
  <c r="NP320" i="3"/>
  <c r="OC320" i="3" s="1"/>
  <c r="NQ320" i="3"/>
  <c r="OD320" i="3" s="1"/>
  <c r="NR320" i="3"/>
  <c r="OE320" i="3" s="1"/>
  <c r="NS320" i="3"/>
  <c r="OF320" i="3" s="1"/>
  <c r="NT320" i="3"/>
  <c r="NU320" i="3"/>
  <c r="NV320" i="3"/>
  <c r="NJ321" i="3"/>
  <c r="NK321" i="3"/>
  <c r="NL321" i="3"/>
  <c r="NM321" i="3"/>
  <c r="NN321" i="3"/>
  <c r="NO321" i="3"/>
  <c r="NP321" i="3"/>
  <c r="OC321" i="3" s="1"/>
  <c r="NQ321" i="3"/>
  <c r="OD321" i="3" s="1"/>
  <c r="NR321" i="3"/>
  <c r="OE321" i="3" s="1"/>
  <c r="NS321" i="3"/>
  <c r="OF321" i="3" s="1"/>
  <c r="NT321" i="3"/>
  <c r="NU321" i="3"/>
  <c r="NV321" i="3"/>
  <c r="NJ322" i="3"/>
  <c r="NK322" i="3"/>
  <c r="NL322" i="3"/>
  <c r="NM322" i="3"/>
  <c r="NN322" i="3"/>
  <c r="NO322" i="3"/>
  <c r="NP322" i="3"/>
  <c r="OC322" i="3" s="1"/>
  <c r="NQ322" i="3"/>
  <c r="OD322" i="3" s="1"/>
  <c r="NR322" i="3"/>
  <c r="OE322" i="3" s="1"/>
  <c r="NS322" i="3"/>
  <c r="OF322" i="3" s="1"/>
  <c r="NT322" i="3"/>
  <c r="NU322" i="3"/>
  <c r="NV322" i="3"/>
  <c r="NJ323" i="3"/>
  <c r="NK323" i="3"/>
  <c r="NL323" i="3"/>
  <c r="NM323" i="3"/>
  <c r="NN323" i="3"/>
  <c r="NO323" i="3"/>
  <c r="NP323" i="3"/>
  <c r="OC323" i="3" s="1"/>
  <c r="NQ323" i="3"/>
  <c r="OD323" i="3" s="1"/>
  <c r="NR323" i="3"/>
  <c r="OE323" i="3" s="1"/>
  <c r="NS323" i="3"/>
  <c r="OF323" i="3" s="1"/>
  <c r="NT323" i="3"/>
  <c r="NU323" i="3"/>
  <c r="NV323" i="3"/>
  <c r="NJ324" i="3"/>
  <c r="NK324" i="3"/>
  <c r="NL324" i="3"/>
  <c r="NM324" i="3"/>
  <c r="NN324" i="3"/>
  <c r="NO324" i="3"/>
  <c r="NP324" i="3"/>
  <c r="OC324" i="3" s="1"/>
  <c r="NQ324" i="3"/>
  <c r="OD324" i="3" s="1"/>
  <c r="NR324" i="3"/>
  <c r="OE324" i="3" s="1"/>
  <c r="NS324" i="3"/>
  <c r="OF324" i="3" s="1"/>
  <c r="NT324" i="3"/>
  <c r="NU324" i="3"/>
  <c r="NV324" i="3"/>
  <c r="NJ325" i="3"/>
  <c r="NK325" i="3"/>
  <c r="NL325" i="3"/>
  <c r="NM325" i="3"/>
  <c r="NN325" i="3"/>
  <c r="NO325" i="3"/>
  <c r="NP325" i="3"/>
  <c r="OC325" i="3" s="1"/>
  <c r="NQ325" i="3"/>
  <c r="OD325" i="3" s="1"/>
  <c r="NR325" i="3"/>
  <c r="OE325" i="3" s="1"/>
  <c r="NS325" i="3"/>
  <c r="OF325" i="3" s="1"/>
  <c r="NT325" i="3"/>
  <c r="NU325" i="3"/>
  <c r="NV325" i="3"/>
  <c r="NJ326" i="3"/>
  <c r="NK326" i="3"/>
  <c r="NL326" i="3"/>
  <c r="NM326" i="3"/>
  <c r="NN326" i="3"/>
  <c r="NO326" i="3"/>
  <c r="NP326" i="3"/>
  <c r="OC326" i="3" s="1"/>
  <c r="NQ326" i="3"/>
  <c r="OD326" i="3" s="1"/>
  <c r="NR326" i="3"/>
  <c r="OE326" i="3" s="1"/>
  <c r="NS326" i="3"/>
  <c r="OF326" i="3" s="1"/>
  <c r="NT326" i="3"/>
  <c r="NU326" i="3"/>
  <c r="NV326" i="3"/>
  <c r="NJ327" i="3"/>
  <c r="NK327" i="3"/>
  <c r="NL327" i="3"/>
  <c r="NM327" i="3"/>
  <c r="NN327" i="3"/>
  <c r="NO327" i="3"/>
  <c r="NP327" i="3"/>
  <c r="OC327" i="3" s="1"/>
  <c r="NQ327" i="3"/>
  <c r="OD327" i="3" s="1"/>
  <c r="NR327" i="3"/>
  <c r="OE327" i="3" s="1"/>
  <c r="NS327" i="3"/>
  <c r="OF327" i="3" s="1"/>
  <c r="NT327" i="3"/>
  <c r="NU327" i="3"/>
  <c r="NV327" i="3"/>
  <c r="NJ328" i="3"/>
  <c r="NK328" i="3"/>
  <c r="NL328" i="3"/>
  <c r="NM328" i="3"/>
  <c r="NN328" i="3"/>
  <c r="NO328" i="3"/>
  <c r="NP328" i="3"/>
  <c r="OC328" i="3" s="1"/>
  <c r="NQ328" i="3"/>
  <c r="OD328" i="3" s="1"/>
  <c r="NR328" i="3"/>
  <c r="OE328" i="3" s="1"/>
  <c r="NS328" i="3"/>
  <c r="OF328" i="3" s="1"/>
  <c r="NT328" i="3"/>
  <c r="NU328" i="3"/>
  <c r="NV328" i="3"/>
  <c r="NJ329" i="3"/>
  <c r="NK329" i="3"/>
  <c r="NL329" i="3"/>
  <c r="NM329" i="3"/>
  <c r="NN329" i="3"/>
  <c r="NO329" i="3"/>
  <c r="NP329" i="3"/>
  <c r="OC329" i="3" s="1"/>
  <c r="NQ329" i="3"/>
  <c r="OD329" i="3" s="1"/>
  <c r="NR329" i="3"/>
  <c r="OE329" i="3" s="1"/>
  <c r="NS329" i="3"/>
  <c r="OF329" i="3" s="1"/>
  <c r="NT329" i="3"/>
  <c r="NU329" i="3"/>
  <c r="NV329" i="3"/>
  <c r="NJ330" i="3"/>
  <c r="NK330" i="3"/>
  <c r="NL330" i="3"/>
  <c r="NM330" i="3"/>
  <c r="NN330" i="3"/>
  <c r="NO330" i="3"/>
  <c r="NP330" i="3"/>
  <c r="OC330" i="3" s="1"/>
  <c r="NQ330" i="3"/>
  <c r="OD330" i="3" s="1"/>
  <c r="NR330" i="3"/>
  <c r="OE330" i="3" s="1"/>
  <c r="NS330" i="3"/>
  <c r="OF330" i="3" s="1"/>
  <c r="NT330" i="3"/>
  <c r="NU330" i="3"/>
  <c r="NV330" i="3"/>
  <c r="NJ331" i="3"/>
  <c r="NK331" i="3"/>
  <c r="NL331" i="3"/>
  <c r="NM331" i="3"/>
  <c r="NN331" i="3"/>
  <c r="NO331" i="3"/>
  <c r="NP331" i="3"/>
  <c r="OC331" i="3" s="1"/>
  <c r="NQ331" i="3"/>
  <c r="OD331" i="3" s="1"/>
  <c r="NR331" i="3"/>
  <c r="OE331" i="3" s="1"/>
  <c r="NS331" i="3"/>
  <c r="OF331" i="3" s="1"/>
  <c r="NT331" i="3"/>
  <c r="NU331" i="3"/>
  <c r="NV331" i="3"/>
  <c r="NJ332" i="3"/>
  <c r="NK332" i="3"/>
  <c r="NL332" i="3"/>
  <c r="NM332" i="3"/>
  <c r="NN332" i="3"/>
  <c r="NO332" i="3"/>
  <c r="NP332" i="3"/>
  <c r="OC332" i="3" s="1"/>
  <c r="NQ332" i="3"/>
  <c r="OD332" i="3" s="1"/>
  <c r="NR332" i="3"/>
  <c r="OE332" i="3" s="1"/>
  <c r="NS332" i="3"/>
  <c r="OF332" i="3" s="1"/>
  <c r="NT332" i="3"/>
  <c r="NU332" i="3"/>
  <c r="NV332" i="3"/>
  <c r="NJ333" i="3"/>
  <c r="NK333" i="3"/>
  <c r="NL333" i="3"/>
  <c r="NM333" i="3"/>
  <c r="NN333" i="3"/>
  <c r="NO333" i="3"/>
  <c r="NP333" i="3"/>
  <c r="OC333" i="3" s="1"/>
  <c r="NQ333" i="3"/>
  <c r="OD333" i="3" s="1"/>
  <c r="NR333" i="3"/>
  <c r="OE333" i="3" s="1"/>
  <c r="NS333" i="3"/>
  <c r="OF333" i="3" s="1"/>
  <c r="NT333" i="3"/>
  <c r="NU333" i="3"/>
  <c r="NV333" i="3"/>
  <c r="NJ334" i="3"/>
  <c r="NK334" i="3"/>
  <c r="NL334" i="3"/>
  <c r="NM334" i="3"/>
  <c r="NN334" i="3"/>
  <c r="NO334" i="3"/>
  <c r="NP334" i="3"/>
  <c r="OC334" i="3" s="1"/>
  <c r="NQ334" i="3"/>
  <c r="OD334" i="3" s="1"/>
  <c r="NR334" i="3"/>
  <c r="OE334" i="3" s="1"/>
  <c r="NS334" i="3"/>
  <c r="OF334" i="3" s="1"/>
  <c r="NT334" i="3"/>
  <c r="NU334" i="3"/>
  <c r="NV334" i="3"/>
  <c r="NJ335" i="3"/>
  <c r="NK335" i="3"/>
  <c r="NL335" i="3"/>
  <c r="NM335" i="3"/>
  <c r="NN335" i="3"/>
  <c r="NO335" i="3"/>
  <c r="NP335" i="3"/>
  <c r="OC335" i="3" s="1"/>
  <c r="NQ335" i="3"/>
  <c r="OD335" i="3" s="1"/>
  <c r="NR335" i="3"/>
  <c r="OE335" i="3" s="1"/>
  <c r="NS335" i="3"/>
  <c r="OF335" i="3" s="1"/>
  <c r="NT335" i="3"/>
  <c r="NU335" i="3"/>
  <c r="NV335" i="3"/>
  <c r="NJ336" i="3"/>
  <c r="NK336" i="3"/>
  <c r="NL336" i="3"/>
  <c r="NM336" i="3"/>
  <c r="NN336" i="3"/>
  <c r="NO336" i="3"/>
  <c r="NP336" i="3"/>
  <c r="OC336" i="3" s="1"/>
  <c r="NQ336" i="3"/>
  <c r="OD336" i="3" s="1"/>
  <c r="NR336" i="3"/>
  <c r="OE336" i="3" s="1"/>
  <c r="NS336" i="3"/>
  <c r="OF336" i="3" s="1"/>
  <c r="NT336" i="3"/>
  <c r="NU336" i="3"/>
  <c r="NV336" i="3"/>
  <c r="NJ337" i="3"/>
  <c r="NK337" i="3"/>
  <c r="NL337" i="3"/>
  <c r="NM337" i="3"/>
  <c r="NN337" i="3"/>
  <c r="NO337" i="3"/>
  <c r="NP337" i="3"/>
  <c r="OC337" i="3" s="1"/>
  <c r="NQ337" i="3"/>
  <c r="OD337" i="3" s="1"/>
  <c r="NR337" i="3"/>
  <c r="OE337" i="3" s="1"/>
  <c r="NS337" i="3"/>
  <c r="OF337" i="3" s="1"/>
  <c r="NT337" i="3"/>
  <c r="NU337" i="3"/>
  <c r="NV337" i="3"/>
  <c r="NJ338" i="3"/>
  <c r="NK338" i="3"/>
  <c r="NL338" i="3"/>
  <c r="NM338" i="3"/>
  <c r="NN338" i="3"/>
  <c r="NO338" i="3"/>
  <c r="NP338" i="3"/>
  <c r="OC338" i="3" s="1"/>
  <c r="NQ338" i="3"/>
  <c r="OD338" i="3" s="1"/>
  <c r="NR338" i="3"/>
  <c r="OE338" i="3" s="1"/>
  <c r="NS338" i="3"/>
  <c r="OF338" i="3" s="1"/>
  <c r="NT338" i="3"/>
  <c r="NU338" i="3"/>
  <c r="NV338" i="3"/>
  <c r="NJ339" i="3"/>
  <c r="NK339" i="3"/>
  <c r="NL339" i="3"/>
  <c r="NM339" i="3"/>
  <c r="NN339" i="3"/>
  <c r="NO339" i="3"/>
  <c r="NP339" i="3"/>
  <c r="OC339" i="3" s="1"/>
  <c r="NQ339" i="3"/>
  <c r="OD339" i="3" s="1"/>
  <c r="NR339" i="3"/>
  <c r="OE339" i="3" s="1"/>
  <c r="NS339" i="3"/>
  <c r="OF339" i="3" s="1"/>
  <c r="NT339" i="3"/>
  <c r="NU339" i="3"/>
  <c r="NV339" i="3"/>
  <c r="NJ340" i="3"/>
  <c r="NK340" i="3"/>
  <c r="NL340" i="3"/>
  <c r="NM340" i="3"/>
  <c r="NN340" i="3"/>
  <c r="NO340" i="3"/>
  <c r="NP340" i="3"/>
  <c r="OC340" i="3" s="1"/>
  <c r="NQ340" i="3"/>
  <c r="OD340" i="3" s="1"/>
  <c r="NR340" i="3"/>
  <c r="OE340" i="3" s="1"/>
  <c r="NS340" i="3"/>
  <c r="OF340" i="3" s="1"/>
  <c r="NT340" i="3"/>
  <c r="NU340" i="3"/>
  <c r="NV340" i="3"/>
  <c r="NJ341" i="3"/>
  <c r="NK341" i="3"/>
  <c r="NL341" i="3"/>
  <c r="NM341" i="3"/>
  <c r="NN341" i="3"/>
  <c r="NO341" i="3"/>
  <c r="NP341" i="3"/>
  <c r="OC341" i="3" s="1"/>
  <c r="NQ341" i="3"/>
  <c r="OD341" i="3" s="1"/>
  <c r="NR341" i="3"/>
  <c r="OE341" i="3" s="1"/>
  <c r="NS341" i="3"/>
  <c r="OF341" i="3" s="1"/>
  <c r="NT341" i="3"/>
  <c r="NU341" i="3"/>
  <c r="NV341" i="3"/>
  <c r="NJ342" i="3"/>
  <c r="NK342" i="3"/>
  <c r="NL342" i="3"/>
  <c r="NM342" i="3"/>
  <c r="NN342" i="3"/>
  <c r="NO342" i="3"/>
  <c r="NP342" i="3"/>
  <c r="OC342" i="3" s="1"/>
  <c r="NQ342" i="3"/>
  <c r="OD342" i="3" s="1"/>
  <c r="NR342" i="3"/>
  <c r="OE342" i="3" s="1"/>
  <c r="NS342" i="3"/>
  <c r="OF342" i="3" s="1"/>
  <c r="NT342" i="3"/>
  <c r="NU342" i="3"/>
  <c r="NV342" i="3"/>
  <c r="NJ343" i="3"/>
  <c r="NK343" i="3"/>
  <c r="NL343" i="3"/>
  <c r="NM343" i="3"/>
  <c r="NN343" i="3"/>
  <c r="NO343" i="3"/>
  <c r="NP343" i="3"/>
  <c r="OC343" i="3" s="1"/>
  <c r="NQ343" i="3"/>
  <c r="OD343" i="3" s="1"/>
  <c r="NR343" i="3"/>
  <c r="OE343" i="3" s="1"/>
  <c r="NS343" i="3"/>
  <c r="OF343" i="3" s="1"/>
  <c r="NT343" i="3"/>
  <c r="NU343" i="3"/>
  <c r="NV343" i="3"/>
  <c r="NJ344" i="3"/>
  <c r="NK344" i="3"/>
  <c r="NL344" i="3"/>
  <c r="NM344" i="3"/>
  <c r="NN344" i="3"/>
  <c r="NO344" i="3"/>
  <c r="NP344" i="3"/>
  <c r="OC344" i="3" s="1"/>
  <c r="NQ344" i="3"/>
  <c r="OD344" i="3" s="1"/>
  <c r="NR344" i="3"/>
  <c r="OE344" i="3" s="1"/>
  <c r="NS344" i="3"/>
  <c r="OF344" i="3" s="1"/>
  <c r="NT344" i="3"/>
  <c r="NU344" i="3"/>
  <c r="NV344" i="3"/>
  <c r="NJ345" i="3"/>
  <c r="NK345" i="3"/>
  <c r="NL345" i="3"/>
  <c r="NM345" i="3"/>
  <c r="NN345" i="3"/>
  <c r="NO345" i="3"/>
  <c r="NP345" i="3"/>
  <c r="OC345" i="3" s="1"/>
  <c r="NQ345" i="3"/>
  <c r="OD345" i="3" s="1"/>
  <c r="NR345" i="3"/>
  <c r="OE345" i="3" s="1"/>
  <c r="NS345" i="3"/>
  <c r="OF345" i="3" s="1"/>
  <c r="NT345" i="3"/>
  <c r="NU345" i="3"/>
  <c r="NV345" i="3"/>
  <c r="NJ346" i="3"/>
  <c r="NK346" i="3"/>
  <c r="NL346" i="3"/>
  <c r="NM346" i="3"/>
  <c r="NN346" i="3"/>
  <c r="NO346" i="3"/>
  <c r="NP346" i="3"/>
  <c r="OC346" i="3" s="1"/>
  <c r="NQ346" i="3"/>
  <c r="OD346" i="3" s="1"/>
  <c r="NR346" i="3"/>
  <c r="OE346" i="3" s="1"/>
  <c r="NS346" i="3"/>
  <c r="OF346" i="3" s="1"/>
  <c r="NT346" i="3"/>
  <c r="NU346" i="3"/>
  <c r="NV346" i="3"/>
  <c r="NJ347" i="3"/>
  <c r="NK347" i="3"/>
  <c r="NL347" i="3"/>
  <c r="NM347" i="3"/>
  <c r="NN347" i="3"/>
  <c r="NO347" i="3"/>
  <c r="NP347" i="3"/>
  <c r="OC347" i="3" s="1"/>
  <c r="NQ347" i="3"/>
  <c r="OD347" i="3" s="1"/>
  <c r="NR347" i="3"/>
  <c r="OE347" i="3" s="1"/>
  <c r="NS347" i="3"/>
  <c r="OF347" i="3" s="1"/>
  <c r="NT347" i="3"/>
  <c r="NU347" i="3"/>
  <c r="NV347" i="3"/>
  <c r="NJ348" i="3"/>
  <c r="NK348" i="3"/>
  <c r="NL348" i="3"/>
  <c r="NM348" i="3"/>
  <c r="NN348" i="3"/>
  <c r="NO348" i="3"/>
  <c r="NP348" i="3"/>
  <c r="OC348" i="3" s="1"/>
  <c r="NQ348" i="3"/>
  <c r="OD348" i="3" s="1"/>
  <c r="NR348" i="3"/>
  <c r="OE348" i="3" s="1"/>
  <c r="NS348" i="3"/>
  <c r="OF348" i="3" s="1"/>
  <c r="NT348" i="3"/>
  <c r="NU348" i="3"/>
  <c r="NV348" i="3"/>
  <c r="NJ349" i="3"/>
  <c r="NK349" i="3"/>
  <c r="NL349" i="3"/>
  <c r="NM349" i="3"/>
  <c r="NN349" i="3"/>
  <c r="NO349" i="3"/>
  <c r="NP349" i="3"/>
  <c r="OC349" i="3" s="1"/>
  <c r="NQ349" i="3"/>
  <c r="OD349" i="3" s="1"/>
  <c r="NR349" i="3"/>
  <c r="OE349" i="3" s="1"/>
  <c r="NS349" i="3"/>
  <c r="OF349" i="3" s="1"/>
  <c r="NT349" i="3"/>
  <c r="NU349" i="3"/>
  <c r="NV349" i="3"/>
  <c r="NJ350" i="3"/>
  <c r="NK350" i="3"/>
  <c r="NL350" i="3"/>
  <c r="NM350" i="3"/>
  <c r="NN350" i="3"/>
  <c r="NO350" i="3"/>
  <c r="NP350" i="3"/>
  <c r="OC350" i="3" s="1"/>
  <c r="NQ350" i="3"/>
  <c r="OD350" i="3" s="1"/>
  <c r="NR350" i="3"/>
  <c r="OE350" i="3" s="1"/>
  <c r="NS350" i="3"/>
  <c r="OF350" i="3" s="1"/>
  <c r="NT350" i="3"/>
  <c r="NU350" i="3"/>
  <c r="NV350" i="3"/>
  <c r="NJ351" i="3"/>
  <c r="NK351" i="3"/>
  <c r="NL351" i="3"/>
  <c r="NM351" i="3"/>
  <c r="NN351" i="3"/>
  <c r="NO351" i="3"/>
  <c r="NP351" i="3"/>
  <c r="OC351" i="3" s="1"/>
  <c r="NQ351" i="3"/>
  <c r="OD351" i="3" s="1"/>
  <c r="NR351" i="3"/>
  <c r="OE351" i="3" s="1"/>
  <c r="NS351" i="3"/>
  <c r="OF351" i="3" s="1"/>
  <c r="NT351" i="3"/>
  <c r="NU351" i="3"/>
  <c r="NV351" i="3"/>
  <c r="NJ352" i="3"/>
  <c r="NK352" i="3"/>
  <c r="NL352" i="3"/>
  <c r="NM352" i="3"/>
  <c r="NN352" i="3"/>
  <c r="NO352" i="3"/>
  <c r="NP352" i="3"/>
  <c r="OC352" i="3" s="1"/>
  <c r="NQ352" i="3"/>
  <c r="OD352" i="3" s="1"/>
  <c r="NR352" i="3"/>
  <c r="OE352" i="3" s="1"/>
  <c r="NS352" i="3"/>
  <c r="OF352" i="3" s="1"/>
  <c r="NT352" i="3"/>
  <c r="NU352" i="3"/>
  <c r="NV352" i="3"/>
  <c r="NJ353" i="3"/>
  <c r="NK353" i="3"/>
  <c r="NL353" i="3"/>
  <c r="NM353" i="3"/>
  <c r="NN353" i="3"/>
  <c r="NO353" i="3"/>
  <c r="NP353" i="3"/>
  <c r="OC353" i="3" s="1"/>
  <c r="NQ353" i="3"/>
  <c r="OD353" i="3" s="1"/>
  <c r="NR353" i="3"/>
  <c r="OE353" i="3" s="1"/>
  <c r="NS353" i="3"/>
  <c r="OF353" i="3" s="1"/>
  <c r="NT353" i="3"/>
  <c r="NU353" i="3"/>
  <c r="NV353" i="3"/>
  <c r="NJ354" i="3"/>
  <c r="NK354" i="3"/>
  <c r="NL354" i="3"/>
  <c r="NM354" i="3"/>
  <c r="NN354" i="3"/>
  <c r="NO354" i="3"/>
  <c r="NP354" i="3"/>
  <c r="OC354" i="3" s="1"/>
  <c r="NQ354" i="3"/>
  <c r="OD354" i="3" s="1"/>
  <c r="NR354" i="3"/>
  <c r="OE354" i="3" s="1"/>
  <c r="NS354" i="3"/>
  <c r="OF354" i="3" s="1"/>
  <c r="NT354" i="3"/>
  <c r="NU354" i="3"/>
  <c r="NV354" i="3"/>
  <c r="NJ355" i="3"/>
  <c r="NK355" i="3"/>
  <c r="NL355" i="3"/>
  <c r="NM355" i="3"/>
  <c r="NN355" i="3"/>
  <c r="NO355" i="3"/>
  <c r="NP355" i="3"/>
  <c r="OC355" i="3" s="1"/>
  <c r="NQ355" i="3"/>
  <c r="OD355" i="3" s="1"/>
  <c r="NR355" i="3"/>
  <c r="OE355" i="3" s="1"/>
  <c r="NS355" i="3"/>
  <c r="OF355" i="3" s="1"/>
  <c r="NT355" i="3"/>
  <c r="NU355" i="3"/>
  <c r="NV355" i="3"/>
  <c r="NJ356" i="3"/>
  <c r="NK356" i="3"/>
  <c r="NL356" i="3"/>
  <c r="NM356" i="3"/>
  <c r="NN356" i="3"/>
  <c r="NO356" i="3"/>
  <c r="NP356" i="3"/>
  <c r="OC356" i="3" s="1"/>
  <c r="NQ356" i="3"/>
  <c r="OD356" i="3" s="1"/>
  <c r="NR356" i="3"/>
  <c r="OE356" i="3" s="1"/>
  <c r="NS356" i="3"/>
  <c r="OF356" i="3" s="1"/>
  <c r="NT356" i="3"/>
  <c r="NU356" i="3"/>
  <c r="NV356" i="3"/>
  <c r="NJ357" i="3"/>
  <c r="NK357" i="3"/>
  <c r="NL357" i="3"/>
  <c r="NM357" i="3"/>
  <c r="NN357" i="3"/>
  <c r="NO357" i="3"/>
  <c r="NP357" i="3"/>
  <c r="OC357" i="3" s="1"/>
  <c r="NQ357" i="3"/>
  <c r="OD357" i="3" s="1"/>
  <c r="NR357" i="3"/>
  <c r="OE357" i="3" s="1"/>
  <c r="NS357" i="3"/>
  <c r="OF357" i="3" s="1"/>
  <c r="NT357" i="3"/>
  <c r="NU357" i="3"/>
  <c r="NV357" i="3"/>
  <c r="NJ358" i="3"/>
  <c r="NK358" i="3"/>
  <c r="NL358" i="3"/>
  <c r="NM358" i="3"/>
  <c r="NN358" i="3"/>
  <c r="NO358" i="3"/>
  <c r="NP358" i="3"/>
  <c r="OC358" i="3" s="1"/>
  <c r="NQ358" i="3"/>
  <c r="OD358" i="3" s="1"/>
  <c r="NR358" i="3"/>
  <c r="OE358" i="3" s="1"/>
  <c r="NS358" i="3"/>
  <c r="OF358" i="3" s="1"/>
  <c r="NT358" i="3"/>
  <c r="NU358" i="3"/>
  <c r="NV358" i="3"/>
  <c r="NJ359" i="3"/>
  <c r="NK359" i="3"/>
  <c r="NL359" i="3"/>
  <c r="NM359" i="3"/>
  <c r="NN359" i="3"/>
  <c r="NO359" i="3"/>
  <c r="NP359" i="3"/>
  <c r="OC359" i="3" s="1"/>
  <c r="NQ359" i="3"/>
  <c r="OD359" i="3" s="1"/>
  <c r="NR359" i="3"/>
  <c r="OE359" i="3" s="1"/>
  <c r="NS359" i="3"/>
  <c r="OF359" i="3" s="1"/>
  <c r="NT359" i="3"/>
  <c r="NU359" i="3"/>
  <c r="NV359" i="3"/>
  <c r="NJ360" i="3"/>
  <c r="NK360" i="3"/>
  <c r="NL360" i="3"/>
  <c r="NM360" i="3"/>
  <c r="NN360" i="3"/>
  <c r="NO360" i="3"/>
  <c r="NP360" i="3"/>
  <c r="OC360" i="3" s="1"/>
  <c r="NQ360" i="3"/>
  <c r="OD360" i="3" s="1"/>
  <c r="NR360" i="3"/>
  <c r="OE360" i="3" s="1"/>
  <c r="NS360" i="3"/>
  <c r="OF360" i="3" s="1"/>
  <c r="NT360" i="3"/>
  <c r="NU360" i="3"/>
  <c r="NV360" i="3"/>
  <c r="NJ361" i="3"/>
  <c r="NK361" i="3"/>
  <c r="NL361" i="3"/>
  <c r="NM361" i="3"/>
  <c r="NN361" i="3"/>
  <c r="NO361" i="3"/>
  <c r="NP361" i="3"/>
  <c r="OC361" i="3" s="1"/>
  <c r="NQ361" i="3"/>
  <c r="OD361" i="3" s="1"/>
  <c r="NR361" i="3"/>
  <c r="OE361" i="3" s="1"/>
  <c r="NS361" i="3"/>
  <c r="OF361" i="3" s="1"/>
  <c r="NT361" i="3"/>
  <c r="NU361" i="3"/>
  <c r="NV361" i="3"/>
  <c r="NJ362" i="3"/>
  <c r="NK362" i="3"/>
  <c r="NL362" i="3"/>
  <c r="NM362" i="3"/>
  <c r="NN362" i="3"/>
  <c r="NO362" i="3"/>
  <c r="NP362" i="3"/>
  <c r="OC362" i="3" s="1"/>
  <c r="NQ362" i="3"/>
  <c r="OD362" i="3" s="1"/>
  <c r="NR362" i="3"/>
  <c r="OE362" i="3" s="1"/>
  <c r="NS362" i="3"/>
  <c r="OF362" i="3" s="1"/>
  <c r="NT362" i="3"/>
  <c r="NU362" i="3"/>
  <c r="NV362" i="3"/>
  <c r="NJ363" i="3"/>
  <c r="NK363" i="3"/>
  <c r="NL363" i="3"/>
  <c r="NM363" i="3"/>
  <c r="NN363" i="3"/>
  <c r="NO363" i="3"/>
  <c r="NP363" i="3"/>
  <c r="OC363" i="3" s="1"/>
  <c r="NQ363" i="3"/>
  <c r="OD363" i="3" s="1"/>
  <c r="NR363" i="3"/>
  <c r="OE363" i="3" s="1"/>
  <c r="NS363" i="3"/>
  <c r="OF363" i="3" s="1"/>
  <c r="NT363" i="3"/>
  <c r="NU363" i="3"/>
  <c r="NV363" i="3"/>
  <c r="NJ364" i="3"/>
  <c r="NK364" i="3"/>
  <c r="NL364" i="3"/>
  <c r="NM364" i="3"/>
  <c r="NN364" i="3"/>
  <c r="NO364" i="3"/>
  <c r="NP364" i="3"/>
  <c r="OC364" i="3" s="1"/>
  <c r="NQ364" i="3"/>
  <c r="OD364" i="3" s="1"/>
  <c r="NR364" i="3"/>
  <c r="OE364" i="3" s="1"/>
  <c r="NS364" i="3"/>
  <c r="OF364" i="3" s="1"/>
  <c r="NT364" i="3"/>
  <c r="NU364" i="3"/>
  <c r="NV364" i="3"/>
  <c r="NJ365" i="3"/>
  <c r="NK365" i="3"/>
  <c r="NL365" i="3"/>
  <c r="NM365" i="3"/>
  <c r="NN365" i="3"/>
  <c r="NO365" i="3"/>
  <c r="NP365" i="3"/>
  <c r="OC365" i="3" s="1"/>
  <c r="NQ365" i="3"/>
  <c r="OD365" i="3" s="1"/>
  <c r="NR365" i="3"/>
  <c r="OE365" i="3" s="1"/>
  <c r="NS365" i="3"/>
  <c r="OF365" i="3" s="1"/>
  <c r="NT365" i="3"/>
  <c r="NU365" i="3"/>
  <c r="NV365" i="3"/>
  <c r="NJ366" i="3"/>
  <c r="NK366" i="3"/>
  <c r="NL366" i="3"/>
  <c r="NM366" i="3"/>
  <c r="NN366" i="3"/>
  <c r="NO366" i="3"/>
  <c r="NP366" i="3"/>
  <c r="OC366" i="3" s="1"/>
  <c r="NQ366" i="3"/>
  <c r="OD366" i="3" s="1"/>
  <c r="NR366" i="3"/>
  <c r="OE366" i="3" s="1"/>
  <c r="NS366" i="3"/>
  <c r="OF366" i="3" s="1"/>
  <c r="NT366" i="3"/>
  <c r="NU366" i="3"/>
  <c r="NV366" i="3"/>
  <c r="NJ367" i="3"/>
  <c r="NK367" i="3"/>
  <c r="NL367" i="3"/>
  <c r="NM367" i="3"/>
  <c r="NN367" i="3"/>
  <c r="NO367" i="3"/>
  <c r="NP367" i="3"/>
  <c r="OC367" i="3" s="1"/>
  <c r="NQ367" i="3"/>
  <c r="OD367" i="3" s="1"/>
  <c r="NR367" i="3"/>
  <c r="OE367" i="3" s="1"/>
  <c r="NS367" i="3"/>
  <c r="OF367" i="3" s="1"/>
  <c r="NT367" i="3"/>
  <c r="NU367" i="3"/>
  <c r="NV367" i="3"/>
  <c r="NJ368" i="3"/>
  <c r="NK368" i="3"/>
  <c r="NL368" i="3"/>
  <c r="NM368" i="3"/>
  <c r="NN368" i="3"/>
  <c r="NO368" i="3"/>
  <c r="NP368" i="3"/>
  <c r="OC368" i="3" s="1"/>
  <c r="NQ368" i="3"/>
  <c r="OD368" i="3" s="1"/>
  <c r="NR368" i="3"/>
  <c r="OE368" i="3" s="1"/>
  <c r="NS368" i="3"/>
  <c r="OF368" i="3" s="1"/>
  <c r="NT368" i="3"/>
  <c r="NU368" i="3"/>
  <c r="NV368" i="3"/>
  <c r="NJ369" i="3"/>
  <c r="NK369" i="3"/>
  <c r="NL369" i="3"/>
  <c r="NM369" i="3"/>
  <c r="NN369" i="3"/>
  <c r="NO369" i="3"/>
  <c r="NP369" i="3"/>
  <c r="OC369" i="3" s="1"/>
  <c r="NQ369" i="3"/>
  <c r="OD369" i="3" s="1"/>
  <c r="NR369" i="3"/>
  <c r="OE369" i="3" s="1"/>
  <c r="NS369" i="3"/>
  <c r="OF369" i="3" s="1"/>
  <c r="NT369" i="3"/>
  <c r="NU369" i="3"/>
  <c r="NV369" i="3"/>
  <c r="NJ370" i="3"/>
  <c r="NK370" i="3"/>
  <c r="NL370" i="3"/>
  <c r="NM370" i="3"/>
  <c r="NN370" i="3"/>
  <c r="NO370" i="3"/>
  <c r="NP370" i="3"/>
  <c r="OC370" i="3" s="1"/>
  <c r="NQ370" i="3"/>
  <c r="OD370" i="3" s="1"/>
  <c r="NR370" i="3"/>
  <c r="OE370" i="3" s="1"/>
  <c r="NS370" i="3"/>
  <c r="OF370" i="3" s="1"/>
  <c r="NT370" i="3"/>
  <c r="NU370" i="3"/>
  <c r="NV370" i="3"/>
  <c r="NJ371" i="3"/>
  <c r="NK371" i="3"/>
  <c r="NL371" i="3"/>
  <c r="NM371" i="3"/>
  <c r="NN371" i="3"/>
  <c r="NO371" i="3"/>
  <c r="NP371" i="3"/>
  <c r="OC371" i="3" s="1"/>
  <c r="NQ371" i="3"/>
  <c r="OD371" i="3" s="1"/>
  <c r="NR371" i="3"/>
  <c r="OE371" i="3" s="1"/>
  <c r="NS371" i="3"/>
  <c r="OF371" i="3" s="1"/>
  <c r="NT371" i="3"/>
  <c r="NU371" i="3"/>
  <c r="NV371" i="3"/>
  <c r="NJ372" i="3"/>
  <c r="NK372" i="3"/>
  <c r="NL372" i="3"/>
  <c r="NM372" i="3"/>
  <c r="NN372" i="3"/>
  <c r="NO372" i="3"/>
  <c r="NP372" i="3"/>
  <c r="OC372" i="3" s="1"/>
  <c r="NQ372" i="3"/>
  <c r="OD372" i="3" s="1"/>
  <c r="NR372" i="3"/>
  <c r="OE372" i="3" s="1"/>
  <c r="NS372" i="3"/>
  <c r="OF372" i="3" s="1"/>
  <c r="NT372" i="3"/>
  <c r="NU372" i="3"/>
  <c r="NV372" i="3"/>
  <c r="NJ373" i="3"/>
  <c r="NK373" i="3"/>
  <c r="NL373" i="3"/>
  <c r="NM373" i="3"/>
  <c r="NN373" i="3"/>
  <c r="NO373" i="3"/>
  <c r="NP373" i="3"/>
  <c r="OC373" i="3" s="1"/>
  <c r="NQ373" i="3"/>
  <c r="OD373" i="3" s="1"/>
  <c r="NR373" i="3"/>
  <c r="OE373" i="3" s="1"/>
  <c r="NS373" i="3"/>
  <c r="OF373" i="3" s="1"/>
  <c r="NT373" i="3"/>
  <c r="NU373" i="3"/>
  <c r="NV373" i="3"/>
  <c r="NJ374" i="3"/>
  <c r="NK374" i="3"/>
  <c r="NL374" i="3"/>
  <c r="NM374" i="3"/>
  <c r="NN374" i="3"/>
  <c r="NO374" i="3"/>
  <c r="NP374" i="3"/>
  <c r="OC374" i="3" s="1"/>
  <c r="NQ374" i="3"/>
  <c r="OD374" i="3" s="1"/>
  <c r="NR374" i="3"/>
  <c r="OE374" i="3" s="1"/>
  <c r="NS374" i="3"/>
  <c r="OF374" i="3" s="1"/>
  <c r="NT374" i="3"/>
  <c r="NU374" i="3"/>
  <c r="NV374" i="3"/>
  <c r="NJ375" i="3"/>
  <c r="NK375" i="3"/>
  <c r="NL375" i="3"/>
  <c r="NM375" i="3"/>
  <c r="NN375" i="3"/>
  <c r="NO375" i="3"/>
  <c r="NP375" i="3"/>
  <c r="OC375" i="3" s="1"/>
  <c r="NQ375" i="3"/>
  <c r="OD375" i="3" s="1"/>
  <c r="NR375" i="3"/>
  <c r="OE375" i="3" s="1"/>
  <c r="NS375" i="3"/>
  <c r="OF375" i="3" s="1"/>
  <c r="NT375" i="3"/>
  <c r="NU375" i="3"/>
  <c r="NV375" i="3"/>
  <c r="NJ376" i="3"/>
  <c r="NK376" i="3"/>
  <c r="NL376" i="3"/>
  <c r="NM376" i="3"/>
  <c r="NN376" i="3"/>
  <c r="NO376" i="3"/>
  <c r="NP376" i="3"/>
  <c r="OC376" i="3" s="1"/>
  <c r="NQ376" i="3"/>
  <c r="OD376" i="3" s="1"/>
  <c r="NR376" i="3"/>
  <c r="OE376" i="3" s="1"/>
  <c r="NS376" i="3"/>
  <c r="OF376" i="3" s="1"/>
  <c r="NT376" i="3"/>
  <c r="NU376" i="3"/>
  <c r="NV376" i="3"/>
  <c r="NJ377" i="3"/>
  <c r="NK377" i="3"/>
  <c r="NL377" i="3"/>
  <c r="NM377" i="3"/>
  <c r="NN377" i="3"/>
  <c r="NO377" i="3"/>
  <c r="NP377" i="3"/>
  <c r="OC377" i="3" s="1"/>
  <c r="NQ377" i="3"/>
  <c r="OD377" i="3" s="1"/>
  <c r="NR377" i="3"/>
  <c r="OE377" i="3" s="1"/>
  <c r="NS377" i="3"/>
  <c r="OF377" i="3" s="1"/>
  <c r="NT377" i="3"/>
  <c r="NU377" i="3"/>
  <c r="NV377" i="3"/>
  <c r="NJ378" i="3"/>
  <c r="NK378" i="3"/>
  <c r="NL378" i="3"/>
  <c r="NM378" i="3"/>
  <c r="NN378" i="3"/>
  <c r="NO378" i="3"/>
  <c r="NP378" i="3"/>
  <c r="OC378" i="3" s="1"/>
  <c r="NQ378" i="3"/>
  <c r="OD378" i="3" s="1"/>
  <c r="NR378" i="3"/>
  <c r="OE378" i="3" s="1"/>
  <c r="NS378" i="3"/>
  <c r="OF378" i="3" s="1"/>
  <c r="NT378" i="3"/>
  <c r="NU378" i="3"/>
  <c r="NV378" i="3"/>
  <c r="NJ379" i="3"/>
  <c r="NK379" i="3"/>
  <c r="NL379" i="3"/>
  <c r="NM379" i="3"/>
  <c r="NN379" i="3"/>
  <c r="NO379" i="3"/>
  <c r="NP379" i="3"/>
  <c r="OC379" i="3" s="1"/>
  <c r="NQ379" i="3"/>
  <c r="OD379" i="3" s="1"/>
  <c r="NR379" i="3"/>
  <c r="OE379" i="3" s="1"/>
  <c r="NS379" i="3"/>
  <c r="OF379" i="3" s="1"/>
  <c r="NT379" i="3"/>
  <c r="NU379" i="3"/>
  <c r="NV379" i="3"/>
  <c r="NJ380" i="3"/>
  <c r="NK380" i="3"/>
  <c r="NL380" i="3"/>
  <c r="NM380" i="3"/>
  <c r="NN380" i="3"/>
  <c r="NO380" i="3"/>
  <c r="NP380" i="3"/>
  <c r="OC380" i="3" s="1"/>
  <c r="NQ380" i="3"/>
  <c r="OD380" i="3" s="1"/>
  <c r="NR380" i="3"/>
  <c r="OE380" i="3" s="1"/>
  <c r="NS380" i="3"/>
  <c r="OF380" i="3" s="1"/>
  <c r="NT380" i="3"/>
  <c r="NU380" i="3"/>
  <c r="NV380" i="3"/>
  <c r="NJ381" i="3"/>
  <c r="NK381" i="3"/>
  <c r="NL381" i="3"/>
  <c r="NM381" i="3"/>
  <c r="NN381" i="3"/>
  <c r="NO381" i="3"/>
  <c r="NP381" i="3"/>
  <c r="OC381" i="3" s="1"/>
  <c r="NQ381" i="3"/>
  <c r="OD381" i="3" s="1"/>
  <c r="NR381" i="3"/>
  <c r="OE381" i="3" s="1"/>
  <c r="NS381" i="3"/>
  <c r="OF381" i="3" s="1"/>
  <c r="NT381" i="3"/>
  <c r="NU381" i="3"/>
  <c r="NV381" i="3"/>
  <c r="NJ382" i="3"/>
  <c r="NK382" i="3"/>
  <c r="NL382" i="3"/>
  <c r="NM382" i="3"/>
  <c r="NN382" i="3"/>
  <c r="NO382" i="3"/>
  <c r="NP382" i="3"/>
  <c r="OC382" i="3" s="1"/>
  <c r="NQ382" i="3"/>
  <c r="OD382" i="3" s="1"/>
  <c r="NR382" i="3"/>
  <c r="OE382" i="3" s="1"/>
  <c r="NS382" i="3"/>
  <c r="OF382" i="3" s="1"/>
  <c r="NT382" i="3"/>
  <c r="NU382" i="3"/>
  <c r="NV382" i="3"/>
  <c r="NJ383" i="3"/>
  <c r="NK383" i="3"/>
  <c r="NL383" i="3"/>
  <c r="NM383" i="3"/>
  <c r="NN383" i="3"/>
  <c r="NO383" i="3"/>
  <c r="NP383" i="3"/>
  <c r="OC383" i="3" s="1"/>
  <c r="NQ383" i="3"/>
  <c r="OD383" i="3" s="1"/>
  <c r="NR383" i="3"/>
  <c r="OE383" i="3" s="1"/>
  <c r="NS383" i="3"/>
  <c r="OF383" i="3" s="1"/>
  <c r="NT383" i="3"/>
  <c r="NU383" i="3"/>
  <c r="NV383" i="3"/>
  <c r="NJ384" i="3"/>
  <c r="NK384" i="3"/>
  <c r="NL384" i="3"/>
  <c r="NM384" i="3"/>
  <c r="NN384" i="3"/>
  <c r="NO384" i="3"/>
  <c r="NP384" i="3"/>
  <c r="OC384" i="3" s="1"/>
  <c r="NQ384" i="3"/>
  <c r="OD384" i="3" s="1"/>
  <c r="NR384" i="3"/>
  <c r="OE384" i="3" s="1"/>
  <c r="NS384" i="3"/>
  <c r="OF384" i="3" s="1"/>
  <c r="NT384" i="3"/>
  <c r="NU384" i="3"/>
  <c r="NV384" i="3"/>
  <c r="NJ385" i="3"/>
  <c r="NK385" i="3"/>
  <c r="NL385" i="3"/>
  <c r="NM385" i="3"/>
  <c r="NN385" i="3"/>
  <c r="NO385" i="3"/>
  <c r="NP385" i="3"/>
  <c r="OC385" i="3" s="1"/>
  <c r="NQ385" i="3"/>
  <c r="OD385" i="3" s="1"/>
  <c r="NR385" i="3"/>
  <c r="OE385" i="3" s="1"/>
  <c r="NS385" i="3"/>
  <c r="OF385" i="3" s="1"/>
  <c r="NT385" i="3"/>
  <c r="NU385" i="3"/>
  <c r="NV385" i="3"/>
  <c r="NJ386" i="3"/>
  <c r="NK386" i="3"/>
  <c r="NL386" i="3"/>
  <c r="NM386" i="3"/>
  <c r="NN386" i="3"/>
  <c r="NO386" i="3"/>
  <c r="NP386" i="3"/>
  <c r="OC386" i="3" s="1"/>
  <c r="NQ386" i="3"/>
  <c r="OD386" i="3" s="1"/>
  <c r="NR386" i="3"/>
  <c r="OE386" i="3" s="1"/>
  <c r="NS386" i="3"/>
  <c r="OF386" i="3" s="1"/>
  <c r="NT386" i="3"/>
  <c r="NU386" i="3"/>
  <c r="NV386" i="3"/>
  <c r="NJ387" i="3"/>
  <c r="NK387" i="3"/>
  <c r="NL387" i="3"/>
  <c r="NM387" i="3"/>
  <c r="NN387" i="3"/>
  <c r="NO387" i="3"/>
  <c r="NP387" i="3"/>
  <c r="OC387" i="3" s="1"/>
  <c r="NQ387" i="3"/>
  <c r="OD387" i="3" s="1"/>
  <c r="NR387" i="3"/>
  <c r="OE387" i="3" s="1"/>
  <c r="NS387" i="3"/>
  <c r="OF387" i="3" s="1"/>
  <c r="NT387" i="3"/>
  <c r="NU387" i="3"/>
  <c r="NV387" i="3"/>
  <c r="NJ388" i="3"/>
  <c r="NK388" i="3"/>
  <c r="NL388" i="3"/>
  <c r="NM388" i="3"/>
  <c r="NN388" i="3"/>
  <c r="NO388" i="3"/>
  <c r="NP388" i="3"/>
  <c r="OC388" i="3" s="1"/>
  <c r="NQ388" i="3"/>
  <c r="OD388" i="3" s="1"/>
  <c r="NR388" i="3"/>
  <c r="OE388" i="3" s="1"/>
  <c r="NS388" i="3"/>
  <c r="OF388" i="3" s="1"/>
  <c r="NT388" i="3"/>
  <c r="NU388" i="3"/>
  <c r="NV388" i="3"/>
  <c r="NJ389" i="3"/>
  <c r="NK389" i="3"/>
  <c r="NL389" i="3"/>
  <c r="NM389" i="3"/>
  <c r="NN389" i="3"/>
  <c r="NO389" i="3"/>
  <c r="NP389" i="3"/>
  <c r="OC389" i="3" s="1"/>
  <c r="NQ389" i="3"/>
  <c r="OD389" i="3" s="1"/>
  <c r="NR389" i="3"/>
  <c r="OE389" i="3" s="1"/>
  <c r="NS389" i="3"/>
  <c r="OF389" i="3" s="1"/>
  <c r="NT389" i="3"/>
  <c r="NU389" i="3"/>
  <c r="NV389" i="3"/>
  <c r="NJ390" i="3"/>
  <c r="NK390" i="3"/>
  <c r="NL390" i="3"/>
  <c r="NM390" i="3"/>
  <c r="NN390" i="3"/>
  <c r="NO390" i="3"/>
  <c r="NP390" i="3"/>
  <c r="OC390" i="3" s="1"/>
  <c r="NQ390" i="3"/>
  <c r="OD390" i="3" s="1"/>
  <c r="NR390" i="3"/>
  <c r="OE390" i="3" s="1"/>
  <c r="NS390" i="3"/>
  <c r="OF390" i="3" s="1"/>
  <c r="NT390" i="3"/>
  <c r="NU390" i="3"/>
  <c r="NV390" i="3"/>
  <c r="NJ391" i="3"/>
  <c r="NK391" i="3"/>
  <c r="NL391" i="3"/>
  <c r="NM391" i="3"/>
  <c r="NN391" i="3"/>
  <c r="NO391" i="3"/>
  <c r="NP391" i="3"/>
  <c r="OC391" i="3" s="1"/>
  <c r="NQ391" i="3"/>
  <c r="OD391" i="3" s="1"/>
  <c r="NR391" i="3"/>
  <c r="OE391" i="3" s="1"/>
  <c r="NS391" i="3"/>
  <c r="OF391" i="3" s="1"/>
  <c r="NT391" i="3"/>
  <c r="NU391" i="3"/>
  <c r="NV391" i="3"/>
  <c r="NJ392" i="3"/>
  <c r="NK392" i="3"/>
  <c r="NL392" i="3"/>
  <c r="NM392" i="3"/>
  <c r="NN392" i="3"/>
  <c r="NO392" i="3"/>
  <c r="NP392" i="3"/>
  <c r="OC392" i="3" s="1"/>
  <c r="NQ392" i="3"/>
  <c r="OD392" i="3" s="1"/>
  <c r="NR392" i="3"/>
  <c r="OE392" i="3" s="1"/>
  <c r="NS392" i="3"/>
  <c r="OF392" i="3" s="1"/>
  <c r="NT392" i="3"/>
  <c r="NU392" i="3"/>
  <c r="NV392" i="3"/>
  <c r="NJ393" i="3"/>
  <c r="NK393" i="3"/>
  <c r="NL393" i="3"/>
  <c r="NM393" i="3"/>
  <c r="NN393" i="3"/>
  <c r="NO393" i="3"/>
  <c r="NP393" i="3"/>
  <c r="OC393" i="3" s="1"/>
  <c r="NQ393" i="3"/>
  <c r="OD393" i="3" s="1"/>
  <c r="NR393" i="3"/>
  <c r="OE393" i="3" s="1"/>
  <c r="NS393" i="3"/>
  <c r="OF393" i="3" s="1"/>
  <c r="NT393" i="3"/>
  <c r="NU393" i="3"/>
  <c r="NV393" i="3"/>
  <c r="NJ394" i="3"/>
  <c r="NK394" i="3"/>
  <c r="NL394" i="3"/>
  <c r="NM394" i="3"/>
  <c r="NN394" i="3"/>
  <c r="NO394" i="3"/>
  <c r="NP394" i="3"/>
  <c r="OC394" i="3" s="1"/>
  <c r="NQ394" i="3"/>
  <c r="OD394" i="3" s="1"/>
  <c r="NR394" i="3"/>
  <c r="OE394" i="3" s="1"/>
  <c r="NS394" i="3"/>
  <c r="OF394" i="3" s="1"/>
  <c r="NT394" i="3"/>
  <c r="NU394" i="3"/>
  <c r="NV394" i="3"/>
  <c r="NJ395" i="3"/>
  <c r="NK395" i="3"/>
  <c r="NL395" i="3"/>
  <c r="NM395" i="3"/>
  <c r="NN395" i="3"/>
  <c r="NO395" i="3"/>
  <c r="NP395" i="3"/>
  <c r="OC395" i="3" s="1"/>
  <c r="NQ395" i="3"/>
  <c r="OD395" i="3" s="1"/>
  <c r="NR395" i="3"/>
  <c r="OE395" i="3" s="1"/>
  <c r="NS395" i="3"/>
  <c r="OF395" i="3" s="1"/>
  <c r="NT395" i="3"/>
  <c r="NU395" i="3"/>
  <c r="NV395" i="3"/>
  <c r="NJ396" i="3"/>
  <c r="NK396" i="3"/>
  <c r="NL396" i="3"/>
  <c r="NM396" i="3"/>
  <c r="NN396" i="3"/>
  <c r="NO396" i="3"/>
  <c r="NP396" i="3"/>
  <c r="OC396" i="3" s="1"/>
  <c r="NQ396" i="3"/>
  <c r="OD396" i="3" s="1"/>
  <c r="NR396" i="3"/>
  <c r="OE396" i="3" s="1"/>
  <c r="NS396" i="3"/>
  <c r="OF396" i="3" s="1"/>
  <c r="NT396" i="3"/>
  <c r="NU396" i="3"/>
  <c r="NV396" i="3"/>
  <c r="NJ397" i="3"/>
  <c r="NK397" i="3"/>
  <c r="NL397" i="3"/>
  <c r="NM397" i="3"/>
  <c r="NN397" i="3"/>
  <c r="NO397" i="3"/>
  <c r="NP397" i="3"/>
  <c r="OC397" i="3" s="1"/>
  <c r="NQ397" i="3"/>
  <c r="OD397" i="3" s="1"/>
  <c r="NR397" i="3"/>
  <c r="OE397" i="3" s="1"/>
  <c r="NS397" i="3"/>
  <c r="OF397" i="3" s="1"/>
  <c r="NT397" i="3"/>
  <c r="NU397" i="3"/>
  <c r="NV397" i="3"/>
  <c r="NJ398" i="3"/>
  <c r="NK398" i="3"/>
  <c r="NL398" i="3"/>
  <c r="NM398" i="3"/>
  <c r="NN398" i="3"/>
  <c r="NO398" i="3"/>
  <c r="NP398" i="3"/>
  <c r="OC398" i="3" s="1"/>
  <c r="NQ398" i="3"/>
  <c r="OD398" i="3" s="1"/>
  <c r="NR398" i="3"/>
  <c r="OE398" i="3" s="1"/>
  <c r="NS398" i="3"/>
  <c r="OF398" i="3" s="1"/>
  <c r="NT398" i="3"/>
  <c r="NU398" i="3"/>
  <c r="NV398" i="3"/>
  <c r="NJ399" i="3"/>
  <c r="NK399" i="3"/>
  <c r="NL399" i="3"/>
  <c r="NM399" i="3"/>
  <c r="NN399" i="3"/>
  <c r="NO399" i="3"/>
  <c r="NP399" i="3"/>
  <c r="OC399" i="3" s="1"/>
  <c r="NQ399" i="3"/>
  <c r="OD399" i="3" s="1"/>
  <c r="NR399" i="3"/>
  <c r="OE399" i="3" s="1"/>
  <c r="NS399" i="3"/>
  <c r="OF399" i="3" s="1"/>
  <c r="NT399" i="3"/>
  <c r="NU399" i="3"/>
  <c r="NV399" i="3"/>
  <c r="NJ400" i="3"/>
  <c r="NK400" i="3"/>
  <c r="NL400" i="3"/>
  <c r="NM400" i="3"/>
  <c r="NN400" i="3"/>
  <c r="NO400" i="3"/>
  <c r="NP400" i="3"/>
  <c r="OC400" i="3" s="1"/>
  <c r="NQ400" i="3"/>
  <c r="OD400" i="3" s="1"/>
  <c r="NR400" i="3"/>
  <c r="OE400" i="3" s="1"/>
  <c r="NS400" i="3"/>
  <c r="OF400" i="3" s="1"/>
  <c r="NT400" i="3"/>
  <c r="NU400" i="3"/>
  <c r="NV400" i="3"/>
  <c r="NJ401" i="3"/>
  <c r="NK401" i="3"/>
  <c r="NL401" i="3"/>
  <c r="NM401" i="3"/>
  <c r="NN401" i="3"/>
  <c r="NO401" i="3"/>
  <c r="NP401" i="3"/>
  <c r="OC401" i="3" s="1"/>
  <c r="NQ401" i="3"/>
  <c r="OD401" i="3" s="1"/>
  <c r="NR401" i="3"/>
  <c r="OE401" i="3" s="1"/>
  <c r="NS401" i="3"/>
  <c r="OF401" i="3" s="1"/>
  <c r="NT401" i="3"/>
  <c r="NU401" i="3"/>
  <c r="NV401" i="3"/>
  <c r="NJ402" i="3"/>
  <c r="NK402" i="3"/>
  <c r="NL402" i="3"/>
  <c r="NM402" i="3"/>
  <c r="NN402" i="3"/>
  <c r="NO402" i="3"/>
  <c r="NP402" i="3"/>
  <c r="OC402" i="3" s="1"/>
  <c r="NQ402" i="3"/>
  <c r="OD402" i="3" s="1"/>
  <c r="NR402" i="3"/>
  <c r="OE402" i="3" s="1"/>
  <c r="NS402" i="3"/>
  <c r="OF402" i="3" s="1"/>
  <c r="NT402" i="3"/>
  <c r="NU402" i="3"/>
  <c r="NV402" i="3"/>
  <c r="NJ403" i="3"/>
  <c r="NK403" i="3"/>
  <c r="NL403" i="3"/>
  <c r="NM403" i="3"/>
  <c r="NN403" i="3"/>
  <c r="NO403" i="3"/>
  <c r="NP403" i="3"/>
  <c r="OC403" i="3" s="1"/>
  <c r="NQ403" i="3"/>
  <c r="OD403" i="3" s="1"/>
  <c r="NR403" i="3"/>
  <c r="OE403" i="3" s="1"/>
  <c r="NS403" i="3"/>
  <c r="OF403" i="3" s="1"/>
  <c r="NT403" i="3"/>
  <c r="NU403" i="3"/>
  <c r="NV403" i="3"/>
  <c r="NJ404" i="3"/>
  <c r="NK404" i="3"/>
  <c r="NL404" i="3"/>
  <c r="NM404" i="3"/>
  <c r="NN404" i="3"/>
  <c r="NO404" i="3"/>
  <c r="NP404" i="3"/>
  <c r="OC404" i="3" s="1"/>
  <c r="NQ404" i="3"/>
  <c r="OD404" i="3" s="1"/>
  <c r="NR404" i="3"/>
  <c r="OE404" i="3" s="1"/>
  <c r="NS404" i="3"/>
  <c r="OF404" i="3" s="1"/>
  <c r="NT404" i="3"/>
  <c r="NU404" i="3"/>
  <c r="NV404" i="3"/>
  <c r="NJ405" i="3"/>
  <c r="NK405" i="3"/>
  <c r="NL405" i="3"/>
  <c r="NM405" i="3"/>
  <c r="NN405" i="3"/>
  <c r="NO405" i="3"/>
  <c r="NP405" i="3"/>
  <c r="OC405" i="3" s="1"/>
  <c r="NQ405" i="3"/>
  <c r="OD405" i="3" s="1"/>
  <c r="NR405" i="3"/>
  <c r="OE405" i="3" s="1"/>
  <c r="NS405" i="3"/>
  <c r="OF405" i="3" s="1"/>
  <c r="NT405" i="3"/>
  <c r="NU405" i="3"/>
  <c r="NV405" i="3"/>
  <c r="NJ406" i="3"/>
  <c r="NK406" i="3"/>
  <c r="NL406" i="3"/>
  <c r="NM406" i="3"/>
  <c r="NN406" i="3"/>
  <c r="NO406" i="3"/>
  <c r="NP406" i="3"/>
  <c r="OC406" i="3" s="1"/>
  <c r="NQ406" i="3"/>
  <c r="OD406" i="3" s="1"/>
  <c r="NR406" i="3"/>
  <c r="OE406" i="3" s="1"/>
  <c r="NS406" i="3"/>
  <c r="OF406" i="3" s="1"/>
  <c r="NT406" i="3"/>
  <c r="NU406" i="3"/>
  <c r="NV406" i="3"/>
  <c r="NJ407" i="3"/>
  <c r="NK407" i="3"/>
  <c r="NL407" i="3"/>
  <c r="NM407" i="3"/>
  <c r="NN407" i="3"/>
  <c r="NO407" i="3"/>
  <c r="NP407" i="3"/>
  <c r="OC407" i="3" s="1"/>
  <c r="NQ407" i="3"/>
  <c r="OD407" i="3" s="1"/>
  <c r="NR407" i="3"/>
  <c r="OE407" i="3" s="1"/>
  <c r="NS407" i="3"/>
  <c r="OF407" i="3" s="1"/>
  <c r="NT407" i="3"/>
  <c r="NU407" i="3"/>
  <c r="NV407" i="3"/>
  <c r="NJ408" i="3"/>
  <c r="NK408" i="3"/>
  <c r="NL408" i="3"/>
  <c r="NM408" i="3"/>
  <c r="NN408" i="3"/>
  <c r="NO408" i="3"/>
  <c r="NP408" i="3"/>
  <c r="OC408" i="3" s="1"/>
  <c r="NQ408" i="3"/>
  <c r="OD408" i="3" s="1"/>
  <c r="NR408" i="3"/>
  <c r="OE408" i="3" s="1"/>
  <c r="NS408" i="3"/>
  <c r="OF408" i="3" s="1"/>
  <c r="NT408" i="3"/>
  <c r="NU408" i="3"/>
  <c r="NV408" i="3"/>
  <c r="NJ409" i="3"/>
  <c r="NK409" i="3"/>
  <c r="NL409" i="3"/>
  <c r="NM409" i="3"/>
  <c r="NN409" i="3"/>
  <c r="NO409" i="3"/>
  <c r="NP409" i="3"/>
  <c r="OC409" i="3" s="1"/>
  <c r="NQ409" i="3"/>
  <c r="OD409" i="3" s="1"/>
  <c r="NR409" i="3"/>
  <c r="OE409" i="3" s="1"/>
  <c r="NS409" i="3"/>
  <c r="OF409" i="3" s="1"/>
  <c r="NT409" i="3"/>
  <c r="NU409" i="3"/>
  <c r="NV409" i="3"/>
  <c r="NJ410" i="3"/>
  <c r="NK410" i="3"/>
  <c r="NL410" i="3"/>
  <c r="NM410" i="3"/>
  <c r="NN410" i="3"/>
  <c r="NO410" i="3"/>
  <c r="NP410" i="3"/>
  <c r="OC410" i="3" s="1"/>
  <c r="NQ410" i="3"/>
  <c r="OD410" i="3" s="1"/>
  <c r="NR410" i="3"/>
  <c r="OE410" i="3" s="1"/>
  <c r="NS410" i="3"/>
  <c r="OF410" i="3" s="1"/>
  <c r="NT410" i="3"/>
  <c r="NU410" i="3"/>
  <c r="NV410" i="3"/>
  <c r="NJ411" i="3"/>
  <c r="NK411" i="3"/>
  <c r="NL411" i="3"/>
  <c r="NM411" i="3"/>
  <c r="NN411" i="3"/>
  <c r="NO411" i="3"/>
  <c r="NP411" i="3"/>
  <c r="OC411" i="3" s="1"/>
  <c r="NQ411" i="3"/>
  <c r="OD411" i="3" s="1"/>
  <c r="NR411" i="3"/>
  <c r="OE411" i="3" s="1"/>
  <c r="NS411" i="3"/>
  <c r="OF411" i="3" s="1"/>
  <c r="NT411" i="3"/>
  <c r="NU411" i="3"/>
  <c r="NV411" i="3"/>
  <c r="NJ412" i="3"/>
  <c r="NK412" i="3"/>
  <c r="NL412" i="3"/>
  <c r="NM412" i="3"/>
  <c r="NN412" i="3"/>
  <c r="NO412" i="3"/>
  <c r="NP412" i="3"/>
  <c r="OC412" i="3" s="1"/>
  <c r="NQ412" i="3"/>
  <c r="OD412" i="3" s="1"/>
  <c r="NR412" i="3"/>
  <c r="OE412" i="3" s="1"/>
  <c r="NS412" i="3"/>
  <c r="OF412" i="3" s="1"/>
  <c r="NT412" i="3"/>
  <c r="NU412" i="3"/>
  <c r="NV412" i="3"/>
  <c r="NJ413" i="3"/>
  <c r="NK413" i="3"/>
  <c r="NL413" i="3"/>
  <c r="NM413" i="3"/>
  <c r="NN413" i="3"/>
  <c r="NO413" i="3"/>
  <c r="NP413" i="3"/>
  <c r="OC413" i="3" s="1"/>
  <c r="NQ413" i="3"/>
  <c r="OD413" i="3" s="1"/>
  <c r="NR413" i="3"/>
  <c r="OE413" i="3" s="1"/>
  <c r="NS413" i="3"/>
  <c r="OF413" i="3" s="1"/>
  <c r="NT413" i="3"/>
  <c r="NU413" i="3"/>
  <c r="NV413" i="3"/>
  <c r="NJ414" i="3"/>
  <c r="NK414" i="3"/>
  <c r="NL414" i="3"/>
  <c r="NM414" i="3"/>
  <c r="NN414" i="3"/>
  <c r="NO414" i="3"/>
  <c r="NP414" i="3"/>
  <c r="OC414" i="3" s="1"/>
  <c r="NQ414" i="3"/>
  <c r="OD414" i="3" s="1"/>
  <c r="NR414" i="3"/>
  <c r="OE414" i="3" s="1"/>
  <c r="NS414" i="3"/>
  <c r="OF414" i="3" s="1"/>
  <c r="NT414" i="3"/>
  <c r="NU414" i="3"/>
  <c r="NV414" i="3"/>
  <c r="NJ415" i="3"/>
  <c r="NK415" i="3"/>
  <c r="NL415" i="3"/>
  <c r="NM415" i="3"/>
  <c r="NN415" i="3"/>
  <c r="NO415" i="3"/>
  <c r="NP415" i="3"/>
  <c r="OC415" i="3" s="1"/>
  <c r="NQ415" i="3"/>
  <c r="OD415" i="3" s="1"/>
  <c r="NR415" i="3"/>
  <c r="OE415" i="3" s="1"/>
  <c r="NS415" i="3"/>
  <c r="OF415" i="3" s="1"/>
  <c r="NT415" i="3"/>
  <c r="NU415" i="3"/>
  <c r="NV415" i="3"/>
  <c r="NJ416" i="3"/>
  <c r="NK416" i="3"/>
  <c r="NL416" i="3"/>
  <c r="NM416" i="3"/>
  <c r="NN416" i="3"/>
  <c r="NO416" i="3"/>
  <c r="NP416" i="3"/>
  <c r="OC416" i="3" s="1"/>
  <c r="NQ416" i="3"/>
  <c r="OD416" i="3" s="1"/>
  <c r="NR416" i="3"/>
  <c r="OE416" i="3" s="1"/>
  <c r="NS416" i="3"/>
  <c r="OF416" i="3" s="1"/>
  <c r="NT416" i="3"/>
  <c r="NU416" i="3"/>
  <c r="NV416" i="3"/>
  <c r="NJ417" i="3"/>
  <c r="NK417" i="3"/>
  <c r="NL417" i="3"/>
  <c r="NM417" i="3"/>
  <c r="NN417" i="3"/>
  <c r="NO417" i="3"/>
  <c r="NP417" i="3"/>
  <c r="OC417" i="3" s="1"/>
  <c r="NQ417" i="3"/>
  <c r="OD417" i="3" s="1"/>
  <c r="NR417" i="3"/>
  <c r="OE417" i="3" s="1"/>
  <c r="NS417" i="3"/>
  <c r="OF417" i="3" s="1"/>
  <c r="NT417" i="3"/>
  <c r="NU417" i="3"/>
  <c r="NV417" i="3"/>
  <c r="NJ418" i="3"/>
  <c r="NK418" i="3"/>
  <c r="NL418" i="3"/>
  <c r="NM418" i="3"/>
  <c r="NN418" i="3"/>
  <c r="NO418" i="3"/>
  <c r="NP418" i="3"/>
  <c r="OC418" i="3" s="1"/>
  <c r="NQ418" i="3"/>
  <c r="OD418" i="3" s="1"/>
  <c r="NR418" i="3"/>
  <c r="OE418" i="3" s="1"/>
  <c r="NS418" i="3"/>
  <c r="OF418" i="3" s="1"/>
  <c r="NT418" i="3"/>
  <c r="NU418" i="3"/>
  <c r="NV418" i="3"/>
  <c r="NJ419" i="3"/>
  <c r="NK419" i="3"/>
  <c r="NL419" i="3"/>
  <c r="NM419" i="3"/>
  <c r="NN419" i="3"/>
  <c r="NO419" i="3"/>
  <c r="NP419" i="3"/>
  <c r="OC419" i="3" s="1"/>
  <c r="NQ419" i="3"/>
  <c r="OD419" i="3" s="1"/>
  <c r="NR419" i="3"/>
  <c r="OE419" i="3" s="1"/>
  <c r="NS419" i="3"/>
  <c r="OF419" i="3" s="1"/>
  <c r="NT419" i="3"/>
  <c r="NU419" i="3"/>
  <c r="NV419" i="3"/>
  <c r="NJ420" i="3"/>
  <c r="NK420" i="3"/>
  <c r="NL420" i="3"/>
  <c r="NM420" i="3"/>
  <c r="NN420" i="3"/>
  <c r="NO420" i="3"/>
  <c r="NP420" i="3"/>
  <c r="OC420" i="3" s="1"/>
  <c r="NQ420" i="3"/>
  <c r="OD420" i="3" s="1"/>
  <c r="NR420" i="3"/>
  <c r="OE420" i="3" s="1"/>
  <c r="NS420" i="3"/>
  <c r="OF420" i="3" s="1"/>
  <c r="NT420" i="3"/>
  <c r="NU420" i="3"/>
  <c r="NV420" i="3"/>
  <c r="NJ421" i="3"/>
  <c r="NK421" i="3"/>
  <c r="NL421" i="3"/>
  <c r="NM421" i="3"/>
  <c r="NN421" i="3"/>
  <c r="NO421" i="3"/>
  <c r="NP421" i="3"/>
  <c r="OC421" i="3" s="1"/>
  <c r="NQ421" i="3"/>
  <c r="OD421" i="3" s="1"/>
  <c r="NR421" i="3"/>
  <c r="OE421" i="3" s="1"/>
  <c r="NS421" i="3"/>
  <c r="OF421" i="3" s="1"/>
  <c r="NT421" i="3"/>
  <c r="NU421" i="3"/>
  <c r="NV421" i="3"/>
  <c r="NJ422" i="3"/>
  <c r="NK422" i="3"/>
  <c r="NL422" i="3"/>
  <c r="NM422" i="3"/>
  <c r="NN422" i="3"/>
  <c r="NO422" i="3"/>
  <c r="NP422" i="3"/>
  <c r="OC422" i="3" s="1"/>
  <c r="NQ422" i="3"/>
  <c r="OD422" i="3" s="1"/>
  <c r="NR422" i="3"/>
  <c r="OE422" i="3" s="1"/>
  <c r="NS422" i="3"/>
  <c r="OF422" i="3" s="1"/>
  <c r="NT422" i="3"/>
  <c r="NU422" i="3"/>
  <c r="NV422" i="3"/>
  <c r="NJ423" i="3"/>
  <c r="NK423" i="3"/>
  <c r="NL423" i="3"/>
  <c r="NM423" i="3"/>
  <c r="NN423" i="3"/>
  <c r="NO423" i="3"/>
  <c r="NP423" i="3"/>
  <c r="OC423" i="3" s="1"/>
  <c r="NQ423" i="3"/>
  <c r="OD423" i="3" s="1"/>
  <c r="NR423" i="3"/>
  <c r="OE423" i="3" s="1"/>
  <c r="NS423" i="3"/>
  <c r="OF423" i="3" s="1"/>
  <c r="NT423" i="3"/>
  <c r="NU423" i="3"/>
  <c r="NV423" i="3"/>
  <c r="NJ424" i="3"/>
  <c r="NK424" i="3"/>
  <c r="NL424" i="3"/>
  <c r="NM424" i="3"/>
  <c r="NN424" i="3"/>
  <c r="NO424" i="3"/>
  <c r="NP424" i="3"/>
  <c r="OC424" i="3" s="1"/>
  <c r="NQ424" i="3"/>
  <c r="OD424" i="3" s="1"/>
  <c r="NR424" i="3"/>
  <c r="OE424" i="3" s="1"/>
  <c r="NS424" i="3"/>
  <c r="OF424" i="3" s="1"/>
  <c r="NT424" i="3"/>
  <c r="NU424" i="3"/>
  <c r="NV424" i="3"/>
  <c r="NJ425" i="3"/>
  <c r="NK425" i="3"/>
  <c r="NL425" i="3"/>
  <c r="NM425" i="3"/>
  <c r="NN425" i="3"/>
  <c r="NO425" i="3"/>
  <c r="NP425" i="3"/>
  <c r="OC425" i="3" s="1"/>
  <c r="NQ425" i="3"/>
  <c r="OD425" i="3" s="1"/>
  <c r="NR425" i="3"/>
  <c r="OE425" i="3" s="1"/>
  <c r="NS425" i="3"/>
  <c r="OF425" i="3" s="1"/>
  <c r="NT425" i="3"/>
  <c r="NU425" i="3"/>
  <c r="NV425" i="3"/>
  <c r="NJ426" i="3"/>
  <c r="NK426" i="3"/>
  <c r="NL426" i="3"/>
  <c r="NM426" i="3"/>
  <c r="NN426" i="3"/>
  <c r="NO426" i="3"/>
  <c r="NP426" i="3"/>
  <c r="OC426" i="3" s="1"/>
  <c r="NQ426" i="3"/>
  <c r="OD426" i="3" s="1"/>
  <c r="NR426" i="3"/>
  <c r="OE426" i="3" s="1"/>
  <c r="NS426" i="3"/>
  <c r="OF426" i="3" s="1"/>
  <c r="NT426" i="3"/>
  <c r="NU426" i="3"/>
  <c r="NV426" i="3"/>
  <c r="NJ427" i="3"/>
  <c r="NK427" i="3"/>
  <c r="NL427" i="3"/>
  <c r="NM427" i="3"/>
  <c r="NN427" i="3"/>
  <c r="NO427" i="3"/>
  <c r="NP427" i="3"/>
  <c r="OC427" i="3" s="1"/>
  <c r="NQ427" i="3"/>
  <c r="OD427" i="3" s="1"/>
  <c r="NR427" i="3"/>
  <c r="OE427" i="3" s="1"/>
  <c r="NS427" i="3"/>
  <c r="OF427" i="3" s="1"/>
  <c r="NT427" i="3"/>
  <c r="NU427" i="3"/>
  <c r="NV427" i="3"/>
  <c r="NJ428" i="3"/>
  <c r="NK428" i="3"/>
  <c r="NL428" i="3"/>
  <c r="NM428" i="3"/>
  <c r="NN428" i="3"/>
  <c r="NO428" i="3"/>
  <c r="NP428" i="3"/>
  <c r="OC428" i="3" s="1"/>
  <c r="NQ428" i="3"/>
  <c r="OD428" i="3" s="1"/>
  <c r="NR428" i="3"/>
  <c r="OE428" i="3" s="1"/>
  <c r="NS428" i="3"/>
  <c r="OF428" i="3" s="1"/>
  <c r="NT428" i="3"/>
  <c r="NU428" i="3"/>
  <c r="NV428" i="3"/>
  <c r="NJ429" i="3"/>
  <c r="NK429" i="3"/>
  <c r="NL429" i="3"/>
  <c r="NM429" i="3"/>
  <c r="NN429" i="3"/>
  <c r="NO429" i="3"/>
  <c r="NP429" i="3"/>
  <c r="OC429" i="3" s="1"/>
  <c r="NQ429" i="3"/>
  <c r="OD429" i="3" s="1"/>
  <c r="NR429" i="3"/>
  <c r="OE429" i="3" s="1"/>
  <c r="NS429" i="3"/>
  <c r="OF429" i="3" s="1"/>
  <c r="NT429" i="3"/>
  <c r="NU429" i="3"/>
  <c r="NV429" i="3"/>
  <c r="NJ430" i="3"/>
  <c r="NK430" i="3"/>
  <c r="NL430" i="3"/>
  <c r="NM430" i="3"/>
  <c r="NN430" i="3"/>
  <c r="NO430" i="3"/>
  <c r="NP430" i="3"/>
  <c r="OC430" i="3" s="1"/>
  <c r="NQ430" i="3"/>
  <c r="OD430" i="3" s="1"/>
  <c r="NR430" i="3"/>
  <c r="OE430" i="3" s="1"/>
  <c r="NS430" i="3"/>
  <c r="OF430" i="3" s="1"/>
  <c r="NT430" i="3"/>
  <c r="NU430" i="3"/>
  <c r="NV430" i="3"/>
  <c r="NJ431" i="3"/>
  <c r="NK431" i="3"/>
  <c r="NL431" i="3"/>
  <c r="NM431" i="3"/>
  <c r="NN431" i="3"/>
  <c r="NO431" i="3"/>
  <c r="NP431" i="3"/>
  <c r="OC431" i="3" s="1"/>
  <c r="NQ431" i="3"/>
  <c r="OD431" i="3" s="1"/>
  <c r="NR431" i="3"/>
  <c r="OE431" i="3" s="1"/>
  <c r="NS431" i="3"/>
  <c r="OF431" i="3" s="1"/>
  <c r="NT431" i="3"/>
  <c r="NU431" i="3"/>
  <c r="NV431" i="3"/>
  <c r="NJ432" i="3"/>
  <c r="NK432" i="3"/>
  <c r="NL432" i="3"/>
  <c r="NM432" i="3"/>
  <c r="NN432" i="3"/>
  <c r="NO432" i="3"/>
  <c r="NP432" i="3"/>
  <c r="OC432" i="3" s="1"/>
  <c r="NQ432" i="3"/>
  <c r="OD432" i="3" s="1"/>
  <c r="NR432" i="3"/>
  <c r="OE432" i="3" s="1"/>
  <c r="NS432" i="3"/>
  <c r="OF432" i="3" s="1"/>
  <c r="NT432" i="3"/>
  <c r="NU432" i="3"/>
  <c r="NV432" i="3"/>
  <c r="NJ433" i="3"/>
  <c r="NK433" i="3"/>
  <c r="NL433" i="3"/>
  <c r="NM433" i="3"/>
  <c r="NN433" i="3"/>
  <c r="NO433" i="3"/>
  <c r="NP433" i="3"/>
  <c r="OC433" i="3" s="1"/>
  <c r="NQ433" i="3"/>
  <c r="OD433" i="3" s="1"/>
  <c r="NR433" i="3"/>
  <c r="OE433" i="3" s="1"/>
  <c r="NS433" i="3"/>
  <c r="OF433" i="3" s="1"/>
  <c r="NT433" i="3"/>
  <c r="NU433" i="3"/>
  <c r="NV433" i="3"/>
  <c r="NJ434" i="3"/>
  <c r="NK434" i="3"/>
  <c r="NL434" i="3"/>
  <c r="NM434" i="3"/>
  <c r="NN434" i="3"/>
  <c r="NO434" i="3"/>
  <c r="NP434" i="3"/>
  <c r="OC434" i="3" s="1"/>
  <c r="NQ434" i="3"/>
  <c r="OD434" i="3" s="1"/>
  <c r="NR434" i="3"/>
  <c r="OE434" i="3" s="1"/>
  <c r="NS434" i="3"/>
  <c r="OF434" i="3" s="1"/>
  <c r="NT434" i="3"/>
  <c r="NU434" i="3"/>
  <c r="NV434" i="3"/>
  <c r="NJ435" i="3"/>
  <c r="NK435" i="3"/>
  <c r="NL435" i="3"/>
  <c r="NM435" i="3"/>
  <c r="NN435" i="3"/>
  <c r="NO435" i="3"/>
  <c r="NP435" i="3"/>
  <c r="OC435" i="3" s="1"/>
  <c r="NQ435" i="3"/>
  <c r="OD435" i="3" s="1"/>
  <c r="NR435" i="3"/>
  <c r="OE435" i="3" s="1"/>
  <c r="NS435" i="3"/>
  <c r="OF435" i="3" s="1"/>
  <c r="NT435" i="3"/>
  <c r="NU435" i="3"/>
  <c r="NV435" i="3"/>
  <c r="NJ436" i="3"/>
  <c r="NK436" i="3"/>
  <c r="NL436" i="3"/>
  <c r="NM436" i="3"/>
  <c r="NN436" i="3"/>
  <c r="NO436" i="3"/>
  <c r="NP436" i="3"/>
  <c r="OC436" i="3" s="1"/>
  <c r="NQ436" i="3"/>
  <c r="OD436" i="3" s="1"/>
  <c r="NR436" i="3"/>
  <c r="OE436" i="3" s="1"/>
  <c r="NS436" i="3"/>
  <c r="OF436" i="3" s="1"/>
  <c r="NT436" i="3"/>
  <c r="NU436" i="3"/>
  <c r="NV436" i="3"/>
  <c r="NJ437" i="3"/>
  <c r="NK437" i="3"/>
  <c r="NL437" i="3"/>
  <c r="NM437" i="3"/>
  <c r="NN437" i="3"/>
  <c r="NO437" i="3"/>
  <c r="NP437" i="3"/>
  <c r="OC437" i="3" s="1"/>
  <c r="NQ437" i="3"/>
  <c r="OD437" i="3" s="1"/>
  <c r="NR437" i="3"/>
  <c r="OE437" i="3" s="1"/>
  <c r="NS437" i="3"/>
  <c r="OF437" i="3" s="1"/>
  <c r="NT437" i="3"/>
  <c r="NU437" i="3"/>
  <c r="NV437" i="3"/>
  <c r="NJ438" i="3"/>
  <c r="NK438" i="3"/>
  <c r="NL438" i="3"/>
  <c r="NM438" i="3"/>
  <c r="NN438" i="3"/>
  <c r="NO438" i="3"/>
  <c r="NP438" i="3"/>
  <c r="OC438" i="3" s="1"/>
  <c r="NQ438" i="3"/>
  <c r="OD438" i="3" s="1"/>
  <c r="NR438" i="3"/>
  <c r="OE438" i="3" s="1"/>
  <c r="NS438" i="3"/>
  <c r="OF438" i="3" s="1"/>
  <c r="NT438" i="3"/>
  <c r="NU438" i="3"/>
  <c r="NV438" i="3"/>
  <c r="NJ439" i="3"/>
  <c r="NK439" i="3"/>
  <c r="NL439" i="3"/>
  <c r="NM439" i="3"/>
  <c r="NN439" i="3"/>
  <c r="NO439" i="3"/>
  <c r="NP439" i="3"/>
  <c r="OC439" i="3" s="1"/>
  <c r="NQ439" i="3"/>
  <c r="OD439" i="3" s="1"/>
  <c r="NR439" i="3"/>
  <c r="OE439" i="3" s="1"/>
  <c r="NS439" i="3"/>
  <c r="OF439" i="3" s="1"/>
  <c r="NT439" i="3"/>
  <c r="NU439" i="3"/>
  <c r="NV439" i="3"/>
  <c r="NJ440" i="3"/>
  <c r="NK440" i="3"/>
  <c r="NL440" i="3"/>
  <c r="NM440" i="3"/>
  <c r="NN440" i="3"/>
  <c r="NO440" i="3"/>
  <c r="NP440" i="3"/>
  <c r="OC440" i="3" s="1"/>
  <c r="NQ440" i="3"/>
  <c r="OD440" i="3" s="1"/>
  <c r="NR440" i="3"/>
  <c r="OE440" i="3" s="1"/>
  <c r="NS440" i="3"/>
  <c r="OF440" i="3" s="1"/>
  <c r="NT440" i="3"/>
  <c r="NU440" i="3"/>
  <c r="NV440" i="3"/>
  <c r="NJ441" i="3"/>
  <c r="NK441" i="3"/>
  <c r="NL441" i="3"/>
  <c r="NM441" i="3"/>
  <c r="NN441" i="3"/>
  <c r="NO441" i="3"/>
  <c r="NP441" i="3"/>
  <c r="OC441" i="3" s="1"/>
  <c r="NQ441" i="3"/>
  <c r="OD441" i="3" s="1"/>
  <c r="NR441" i="3"/>
  <c r="OE441" i="3" s="1"/>
  <c r="NS441" i="3"/>
  <c r="OF441" i="3" s="1"/>
  <c r="NT441" i="3"/>
  <c r="NU441" i="3"/>
  <c r="NV441" i="3"/>
  <c r="NJ442" i="3"/>
  <c r="NK442" i="3"/>
  <c r="NL442" i="3"/>
  <c r="NM442" i="3"/>
  <c r="NN442" i="3"/>
  <c r="NO442" i="3"/>
  <c r="NP442" i="3"/>
  <c r="OC442" i="3" s="1"/>
  <c r="NQ442" i="3"/>
  <c r="OD442" i="3" s="1"/>
  <c r="NR442" i="3"/>
  <c r="OE442" i="3" s="1"/>
  <c r="NS442" i="3"/>
  <c r="OF442" i="3" s="1"/>
  <c r="NT442" i="3"/>
  <c r="NU442" i="3"/>
  <c r="NV442" i="3"/>
  <c r="NJ443" i="3"/>
  <c r="NK443" i="3"/>
  <c r="NL443" i="3"/>
  <c r="NM443" i="3"/>
  <c r="NN443" i="3"/>
  <c r="NO443" i="3"/>
  <c r="NP443" i="3"/>
  <c r="OC443" i="3" s="1"/>
  <c r="NQ443" i="3"/>
  <c r="OD443" i="3" s="1"/>
  <c r="NR443" i="3"/>
  <c r="OE443" i="3" s="1"/>
  <c r="NS443" i="3"/>
  <c r="OF443" i="3" s="1"/>
  <c r="NT443" i="3"/>
  <c r="NU443" i="3"/>
  <c r="NV443" i="3"/>
  <c r="NJ444" i="3"/>
  <c r="NK444" i="3"/>
  <c r="NL444" i="3"/>
  <c r="NM444" i="3"/>
  <c r="NN444" i="3"/>
  <c r="NO444" i="3"/>
  <c r="NP444" i="3"/>
  <c r="OC444" i="3" s="1"/>
  <c r="NQ444" i="3"/>
  <c r="OD444" i="3" s="1"/>
  <c r="NR444" i="3"/>
  <c r="OE444" i="3" s="1"/>
  <c r="NS444" i="3"/>
  <c r="OF444" i="3" s="1"/>
  <c r="NT444" i="3"/>
  <c r="NU444" i="3"/>
  <c r="NV444" i="3"/>
  <c r="NJ445" i="3"/>
  <c r="NK445" i="3"/>
  <c r="NL445" i="3"/>
  <c r="NM445" i="3"/>
  <c r="NN445" i="3"/>
  <c r="NO445" i="3"/>
  <c r="NP445" i="3"/>
  <c r="OC445" i="3" s="1"/>
  <c r="NQ445" i="3"/>
  <c r="OD445" i="3" s="1"/>
  <c r="NR445" i="3"/>
  <c r="OE445" i="3" s="1"/>
  <c r="NS445" i="3"/>
  <c r="OF445" i="3" s="1"/>
  <c r="NT445" i="3"/>
  <c r="NU445" i="3"/>
  <c r="NV445" i="3"/>
  <c r="NJ446" i="3"/>
  <c r="NK446" i="3"/>
  <c r="NL446" i="3"/>
  <c r="NM446" i="3"/>
  <c r="NN446" i="3"/>
  <c r="NO446" i="3"/>
  <c r="NP446" i="3"/>
  <c r="OC446" i="3" s="1"/>
  <c r="NQ446" i="3"/>
  <c r="OD446" i="3" s="1"/>
  <c r="NR446" i="3"/>
  <c r="OE446" i="3" s="1"/>
  <c r="NS446" i="3"/>
  <c r="OF446" i="3" s="1"/>
  <c r="NT446" i="3"/>
  <c r="NU446" i="3"/>
  <c r="NV446" i="3"/>
  <c r="NJ447" i="3"/>
  <c r="NK447" i="3"/>
  <c r="NL447" i="3"/>
  <c r="NM447" i="3"/>
  <c r="NN447" i="3"/>
  <c r="NO447" i="3"/>
  <c r="NP447" i="3"/>
  <c r="OC447" i="3" s="1"/>
  <c r="NQ447" i="3"/>
  <c r="OD447" i="3" s="1"/>
  <c r="NR447" i="3"/>
  <c r="OE447" i="3" s="1"/>
  <c r="NS447" i="3"/>
  <c r="OF447" i="3" s="1"/>
  <c r="NT447" i="3"/>
  <c r="NU447" i="3"/>
  <c r="NV447" i="3"/>
  <c r="NJ448" i="3"/>
  <c r="NK448" i="3"/>
  <c r="NL448" i="3"/>
  <c r="NM448" i="3"/>
  <c r="NN448" i="3"/>
  <c r="NO448" i="3"/>
  <c r="NP448" i="3"/>
  <c r="OC448" i="3" s="1"/>
  <c r="NQ448" i="3"/>
  <c r="OD448" i="3" s="1"/>
  <c r="NR448" i="3"/>
  <c r="OE448" i="3" s="1"/>
  <c r="NS448" i="3"/>
  <c r="OF448" i="3" s="1"/>
  <c r="NT448" i="3"/>
  <c r="NU448" i="3"/>
  <c r="NV448" i="3"/>
  <c r="NJ449" i="3"/>
  <c r="NK449" i="3"/>
  <c r="NL449" i="3"/>
  <c r="NM449" i="3"/>
  <c r="NN449" i="3"/>
  <c r="NO449" i="3"/>
  <c r="NP449" i="3"/>
  <c r="OC449" i="3" s="1"/>
  <c r="NQ449" i="3"/>
  <c r="OD449" i="3" s="1"/>
  <c r="NR449" i="3"/>
  <c r="OE449" i="3" s="1"/>
  <c r="NS449" i="3"/>
  <c r="OF449" i="3" s="1"/>
  <c r="NT449" i="3"/>
  <c r="NU449" i="3"/>
  <c r="NV449" i="3"/>
  <c r="NJ450" i="3"/>
  <c r="NK450" i="3"/>
  <c r="NL450" i="3"/>
  <c r="NM450" i="3"/>
  <c r="NN450" i="3"/>
  <c r="NO450" i="3"/>
  <c r="NP450" i="3"/>
  <c r="OC450" i="3" s="1"/>
  <c r="NQ450" i="3"/>
  <c r="OD450" i="3" s="1"/>
  <c r="NR450" i="3"/>
  <c r="OE450" i="3" s="1"/>
  <c r="NS450" i="3"/>
  <c r="OF450" i="3" s="1"/>
  <c r="NT450" i="3"/>
  <c r="NU450" i="3"/>
  <c r="NV450" i="3"/>
  <c r="NJ451" i="3"/>
  <c r="NK451" i="3"/>
  <c r="NL451" i="3"/>
  <c r="NM451" i="3"/>
  <c r="NN451" i="3"/>
  <c r="NO451" i="3"/>
  <c r="NP451" i="3"/>
  <c r="OC451" i="3" s="1"/>
  <c r="NQ451" i="3"/>
  <c r="OD451" i="3" s="1"/>
  <c r="NR451" i="3"/>
  <c r="OE451" i="3" s="1"/>
  <c r="NS451" i="3"/>
  <c r="OF451" i="3" s="1"/>
  <c r="NT451" i="3"/>
  <c r="NU451" i="3"/>
  <c r="NV451" i="3"/>
  <c r="NJ452" i="3"/>
  <c r="NK452" i="3"/>
  <c r="NL452" i="3"/>
  <c r="NM452" i="3"/>
  <c r="NN452" i="3"/>
  <c r="NO452" i="3"/>
  <c r="NP452" i="3"/>
  <c r="OC452" i="3" s="1"/>
  <c r="NQ452" i="3"/>
  <c r="OD452" i="3" s="1"/>
  <c r="NR452" i="3"/>
  <c r="OE452" i="3" s="1"/>
  <c r="NS452" i="3"/>
  <c r="OF452" i="3" s="1"/>
  <c r="NT452" i="3"/>
  <c r="NU452" i="3"/>
  <c r="NV452" i="3"/>
  <c r="NJ453" i="3"/>
  <c r="NK453" i="3"/>
  <c r="NL453" i="3"/>
  <c r="NM453" i="3"/>
  <c r="NN453" i="3"/>
  <c r="NO453" i="3"/>
  <c r="NP453" i="3"/>
  <c r="OC453" i="3" s="1"/>
  <c r="NQ453" i="3"/>
  <c r="OD453" i="3" s="1"/>
  <c r="NR453" i="3"/>
  <c r="OE453" i="3" s="1"/>
  <c r="NS453" i="3"/>
  <c r="OF453" i="3" s="1"/>
  <c r="NT453" i="3"/>
  <c r="NU453" i="3"/>
  <c r="NV453" i="3"/>
  <c r="NJ454" i="3"/>
  <c r="NK454" i="3"/>
  <c r="NL454" i="3"/>
  <c r="NM454" i="3"/>
  <c r="NN454" i="3"/>
  <c r="NO454" i="3"/>
  <c r="NP454" i="3"/>
  <c r="OC454" i="3" s="1"/>
  <c r="NQ454" i="3"/>
  <c r="OD454" i="3" s="1"/>
  <c r="NR454" i="3"/>
  <c r="OE454" i="3" s="1"/>
  <c r="NS454" i="3"/>
  <c r="OF454" i="3" s="1"/>
  <c r="NT454" i="3"/>
  <c r="NU454" i="3"/>
  <c r="NV454" i="3"/>
  <c r="NJ455" i="3"/>
  <c r="NK455" i="3"/>
  <c r="NL455" i="3"/>
  <c r="NM455" i="3"/>
  <c r="NN455" i="3"/>
  <c r="NO455" i="3"/>
  <c r="NP455" i="3"/>
  <c r="OC455" i="3" s="1"/>
  <c r="NQ455" i="3"/>
  <c r="OD455" i="3" s="1"/>
  <c r="NR455" i="3"/>
  <c r="OE455" i="3" s="1"/>
  <c r="NS455" i="3"/>
  <c r="OF455" i="3" s="1"/>
  <c r="NT455" i="3"/>
  <c r="NU455" i="3"/>
  <c r="NV455" i="3"/>
  <c r="NJ456" i="3"/>
  <c r="NK456" i="3"/>
  <c r="NL456" i="3"/>
  <c r="NM456" i="3"/>
  <c r="NN456" i="3"/>
  <c r="NO456" i="3"/>
  <c r="NP456" i="3"/>
  <c r="OC456" i="3" s="1"/>
  <c r="NQ456" i="3"/>
  <c r="OD456" i="3" s="1"/>
  <c r="NR456" i="3"/>
  <c r="OE456" i="3" s="1"/>
  <c r="NS456" i="3"/>
  <c r="OF456" i="3" s="1"/>
  <c r="NT456" i="3"/>
  <c r="NU456" i="3"/>
  <c r="NV456" i="3"/>
  <c r="NJ457" i="3"/>
  <c r="NK457" i="3"/>
  <c r="NL457" i="3"/>
  <c r="NM457" i="3"/>
  <c r="NN457" i="3"/>
  <c r="NO457" i="3"/>
  <c r="NP457" i="3"/>
  <c r="OC457" i="3" s="1"/>
  <c r="NQ457" i="3"/>
  <c r="OD457" i="3" s="1"/>
  <c r="NR457" i="3"/>
  <c r="OE457" i="3" s="1"/>
  <c r="NS457" i="3"/>
  <c r="OF457" i="3" s="1"/>
  <c r="NT457" i="3"/>
  <c r="NU457" i="3"/>
  <c r="NV457" i="3"/>
  <c r="NJ458" i="3"/>
  <c r="NK458" i="3"/>
  <c r="NL458" i="3"/>
  <c r="NM458" i="3"/>
  <c r="NN458" i="3"/>
  <c r="NO458" i="3"/>
  <c r="NP458" i="3"/>
  <c r="OC458" i="3" s="1"/>
  <c r="NQ458" i="3"/>
  <c r="OD458" i="3" s="1"/>
  <c r="NR458" i="3"/>
  <c r="OE458" i="3" s="1"/>
  <c r="NS458" i="3"/>
  <c r="OF458" i="3" s="1"/>
  <c r="NT458" i="3"/>
  <c r="NU458" i="3"/>
  <c r="NV458" i="3"/>
  <c r="NJ459" i="3"/>
  <c r="NK459" i="3"/>
  <c r="NL459" i="3"/>
  <c r="NM459" i="3"/>
  <c r="NN459" i="3"/>
  <c r="NO459" i="3"/>
  <c r="NP459" i="3"/>
  <c r="OC459" i="3" s="1"/>
  <c r="NQ459" i="3"/>
  <c r="OD459" i="3" s="1"/>
  <c r="NR459" i="3"/>
  <c r="OE459" i="3" s="1"/>
  <c r="NS459" i="3"/>
  <c r="OF459" i="3" s="1"/>
  <c r="NT459" i="3"/>
  <c r="NU459" i="3"/>
  <c r="NV459" i="3"/>
  <c r="NJ460" i="3"/>
  <c r="NK460" i="3"/>
  <c r="NL460" i="3"/>
  <c r="NM460" i="3"/>
  <c r="NN460" i="3"/>
  <c r="NO460" i="3"/>
  <c r="NP460" i="3"/>
  <c r="OC460" i="3" s="1"/>
  <c r="NQ460" i="3"/>
  <c r="OD460" i="3" s="1"/>
  <c r="NR460" i="3"/>
  <c r="OE460" i="3" s="1"/>
  <c r="NS460" i="3"/>
  <c r="OF460" i="3" s="1"/>
  <c r="NT460" i="3"/>
  <c r="NU460" i="3"/>
  <c r="NV460" i="3"/>
  <c r="NJ461" i="3"/>
  <c r="NK461" i="3"/>
  <c r="NL461" i="3"/>
  <c r="NM461" i="3"/>
  <c r="NN461" i="3"/>
  <c r="NO461" i="3"/>
  <c r="NP461" i="3"/>
  <c r="OC461" i="3" s="1"/>
  <c r="NQ461" i="3"/>
  <c r="OD461" i="3" s="1"/>
  <c r="NR461" i="3"/>
  <c r="OE461" i="3" s="1"/>
  <c r="NS461" i="3"/>
  <c r="OF461" i="3" s="1"/>
  <c r="NT461" i="3"/>
  <c r="NU461" i="3"/>
  <c r="NV461" i="3"/>
  <c r="NJ462" i="3"/>
  <c r="NK462" i="3"/>
  <c r="NL462" i="3"/>
  <c r="NM462" i="3"/>
  <c r="NN462" i="3"/>
  <c r="NO462" i="3"/>
  <c r="NP462" i="3"/>
  <c r="OC462" i="3" s="1"/>
  <c r="NQ462" i="3"/>
  <c r="OD462" i="3" s="1"/>
  <c r="NR462" i="3"/>
  <c r="OE462" i="3" s="1"/>
  <c r="NS462" i="3"/>
  <c r="OF462" i="3" s="1"/>
  <c r="NT462" i="3"/>
  <c r="NU462" i="3"/>
  <c r="NV462" i="3"/>
  <c r="NJ463" i="3"/>
  <c r="NK463" i="3"/>
  <c r="NL463" i="3"/>
  <c r="NM463" i="3"/>
  <c r="NN463" i="3"/>
  <c r="NO463" i="3"/>
  <c r="NP463" i="3"/>
  <c r="OC463" i="3" s="1"/>
  <c r="NQ463" i="3"/>
  <c r="OD463" i="3" s="1"/>
  <c r="NR463" i="3"/>
  <c r="OE463" i="3" s="1"/>
  <c r="NS463" i="3"/>
  <c r="OF463" i="3" s="1"/>
  <c r="NT463" i="3"/>
  <c r="NU463" i="3"/>
  <c r="NV463" i="3"/>
  <c r="NJ464" i="3"/>
  <c r="NK464" i="3"/>
  <c r="NL464" i="3"/>
  <c r="NM464" i="3"/>
  <c r="NN464" i="3"/>
  <c r="NO464" i="3"/>
  <c r="NP464" i="3"/>
  <c r="OC464" i="3" s="1"/>
  <c r="NQ464" i="3"/>
  <c r="OD464" i="3" s="1"/>
  <c r="NR464" i="3"/>
  <c r="OE464" i="3" s="1"/>
  <c r="NS464" i="3"/>
  <c r="OF464" i="3" s="1"/>
  <c r="NT464" i="3"/>
  <c r="NU464" i="3"/>
  <c r="NV464" i="3"/>
  <c r="NJ465" i="3"/>
  <c r="NK465" i="3"/>
  <c r="NL465" i="3"/>
  <c r="NM465" i="3"/>
  <c r="NN465" i="3"/>
  <c r="NO465" i="3"/>
  <c r="NP465" i="3"/>
  <c r="OC465" i="3" s="1"/>
  <c r="NQ465" i="3"/>
  <c r="OD465" i="3" s="1"/>
  <c r="NR465" i="3"/>
  <c r="OE465" i="3" s="1"/>
  <c r="NS465" i="3"/>
  <c r="OF465" i="3" s="1"/>
  <c r="NT465" i="3"/>
  <c r="NU465" i="3"/>
  <c r="NV465" i="3"/>
  <c r="NJ466" i="3"/>
  <c r="NK466" i="3"/>
  <c r="NL466" i="3"/>
  <c r="NM466" i="3"/>
  <c r="NN466" i="3"/>
  <c r="NO466" i="3"/>
  <c r="NP466" i="3"/>
  <c r="OC466" i="3" s="1"/>
  <c r="NQ466" i="3"/>
  <c r="OD466" i="3" s="1"/>
  <c r="NR466" i="3"/>
  <c r="OE466" i="3" s="1"/>
  <c r="NS466" i="3"/>
  <c r="OF466" i="3" s="1"/>
  <c r="NT466" i="3"/>
  <c r="NU466" i="3"/>
  <c r="NV466" i="3"/>
  <c r="NJ467" i="3"/>
  <c r="NK467" i="3"/>
  <c r="NL467" i="3"/>
  <c r="NM467" i="3"/>
  <c r="NN467" i="3"/>
  <c r="NO467" i="3"/>
  <c r="NP467" i="3"/>
  <c r="OC467" i="3" s="1"/>
  <c r="NQ467" i="3"/>
  <c r="OD467" i="3" s="1"/>
  <c r="NR467" i="3"/>
  <c r="OE467" i="3" s="1"/>
  <c r="NS467" i="3"/>
  <c r="OF467" i="3" s="1"/>
  <c r="NT467" i="3"/>
  <c r="NU467" i="3"/>
  <c r="NV467" i="3"/>
  <c r="NJ468" i="3"/>
  <c r="NK468" i="3"/>
  <c r="NL468" i="3"/>
  <c r="NM468" i="3"/>
  <c r="NN468" i="3"/>
  <c r="NO468" i="3"/>
  <c r="NP468" i="3"/>
  <c r="OC468" i="3" s="1"/>
  <c r="NQ468" i="3"/>
  <c r="OD468" i="3" s="1"/>
  <c r="NR468" i="3"/>
  <c r="OE468" i="3" s="1"/>
  <c r="NS468" i="3"/>
  <c r="OF468" i="3" s="1"/>
  <c r="NT468" i="3"/>
  <c r="NU468" i="3"/>
  <c r="NV468" i="3"/>
  <c r="NJ469" i="3"/>
  <c r="NK469" i="3"/>
  <c r="NL469" i="3"/>
  <c r="NM469" i="3"/>
  <c r="NN469" i="3"/>
  <c r="NO469" i="3"/>
  <c r="NP469" i="3"/>
  <c r="OC469" i="3" s="1"/>
  <c r="NQ469" i="3"/>
  <c r="OD469" i="3" s="1"/>
  <c r="NR469" i="3"/>
  <c r="OE469" i="3" s="1"/>
  <c r="NS469" i="3"/>
  <c r="OF469" i="3" s="1"/>
  <c r="NT469" i="3"/>
  <c r="NU469" i="3"/>
  <c r="NV469" i="3"/>
  <c r="NJ470" i="3"/>
  <c r="NK470" i="3"/>
  <c r="NL470" i="3"/>
  <c r="NM470" i="3"/>
  <c r="NN470" i="3"/>
  <c r="NO470" i="3"/>
  <c r="NP470" i="3"/>
  <c r="OC470" i="3" s="1"/>
  <c r="NQ470" i="3"/>
  <c r="OD470" i="3" s="1"/>
  <c r="NR470" i="3"/>
  <c r="OE470" i="3" s="1"/>
  <c r="NS470" i="3"/>
  <c r="OF470" i="3" s="1"/>
  <c r="NT470" i="3"/>
  <c r="NU470" i="3"/>
  <c r="NV470" i="3"/>
  <c r="NJ471" i="3"/>
  <c r="NK471" i="3"/>
  <c r="NL471" i="3"/>
  <c r="NM471" i="3"/>
  <c r="NN471" i="3"/>
  <c r="NO471" i="3"/>
  <c r="NP471" i="3"/>
  <c r="OC471" i="3" s="1"/>
  <c r="NQ471" i="3"/>
  <c r="OD471" i="3" s="1"/>
  <c r="NR471" i="3"/>
  <c r="OE471" i="3" s="1"/>
  <c r="NS471" i="3"/>
  <c r="OF471" i="3" s="1"/>
  <c r="NT471" i="3"/>
  <c r="NU471" i="3"/>
  <c r="NV471" i="3"/>
  <c r="NJ472" i="3"/>
  <c r="NK472" i="3"/>
  <c r="NL472" i="3"/>
  <c r="NM472" i="3"/>
  <c r="NN472" i="3"/>
  <c r="NO472" i="3"/>
  <c r="NP472" i="3"/>
  <c r="OC472" i="3" s="1"/>
  <c r="NQ472" i="3"/>
  <c r="OD472" i="3" s="1"/>
  <c r="NR472" i="3"/>
  <c r="OE472" i="3" s="1"/>
  <c r="NS472" i="3"/>
  <c r="OF472" i="3" s="1"/>
  <c r="NT472" i="3"/>
  <c r="NU472" i="3"/>
  <c r="NV472" i="3"/>
  <c r="NJ473" i="3"/>
  <c r="NK473" i="3"/>
  <c r="NL473" i="3"/>
  <c r="NM473" i="3"/>
  <c r="NN473" i="3"/>
  <c r="NO473" i="3"/>
  <c r="NP473" i="3"/>
  <c r="OC473" i="3" s="1"/>
  <c r="NQ473" i="3"/>
  <c r="OD473" i="3" s="1"/>
  <c r="NR473" i="3"/>
  <c r="OE473" i="3" s="1"/>
  <c r="NS473" i="3"/>
  <c r="OF473" i="3" s="1"/>
  <c r="NT473" i="3"/>
  <c r="NU473" i="3"/>
  <c r="NV473" i="3"/>
  <c r="NJ474" i="3"/>
  <c r="NK474" i="3"/>
  <c r="NL474" i="3"/>
  <c r="NM474" i="3"/>
  <c r="NN474" i="3"/>
  <c r="NO474" i="3"/>
  <c r="NP474" i="3"/>
  <c r="OC474" i="3" s="1"/>
  <c r="NQ474" i="3"/>
  <c r="OD474" i="3" s="1"/>
  <c r="NR474" i="3"/>
  <c r="OE474" i="3" s="1"/>
  <c r="NS474" i="3"/>
  <c r="OF474" i="3" s="1"/>
  <c r="NT474" i="3"/>
  <c r="NU474" i="3"/>
  <c r="NV474" i="3"/>
  <c r="NJ475" i="3"/>
  <c r="NK475" i="3"/>
  <c r="NL475" i="3"/>
  <c r="NM475" i="3"/>
  <c r="NN475" i="3"/>
  <c r="NO475" i="3"/>
  <c r="NP475" i="3"/>
  <c r="OC475" i="3" s="1"/>
  <c r="NQ475" i="3"/>
  <c r="OD475" i="3" s="1"/>
  <c r="NR475" i="3"/>
  <c r="OE475" i="3" s="1"/>
  <c r="NS475" i="3"/>
  <c r="OF475" i="3" s="1"/>
  <c r="NT475" i="3"/>
  <c r="NU475" i="3"/>
  <c r="NV475" i="3"/>
  <c r="NJ476" i="3"/>
  <c r="NK476" i="3"/>
  <c r="NL476" i="3"/>
  <c r="NM476" i="3"/>
  <c r="NN476" i="3"/>
  <c r="NO476" i="3"/>
  <c r="NP476" i="3"/>
  <c r="OC476" i="3" s="1"/>
  <c r="NQ476" i="3"/>
  <c r="OD476" i="3" s="1"/>
  <c r="NR476" i="3"/>
  <c r="OE476" i="3" s="1"/>
  <c r="NS476" i="3"/>
  <c r="OF476" i="3" s="1"/>
  <c r="NT476" i="3"/>
  <c r="NU476" i="3"/>
  <c r="NV476" i="3"/>
  <c r="NJ477" i="3"/>
  <c r="NK477" i="3"/>
  <c r="NL477" i="3"/>
  <c r="NM477" i="3"/>
  <c r="NN477" i="3"/>
  <c r="NO477" i="3"/>
  <c r="NP477" i="3"/>
  <c r="OC477" i="3" s="1"/>
  <c r="NQ477" i="3"/>
  <c r="OD477" i="3" s="1"/>
  <c r="NR477" i="3"/>
  <c r="OE477" i="3" s="1"/>
  <c r="NS477" i="3"/>
  <c r="OF477" i="3" s="1"/>
  <c r="NT477" i="3"/>
  <c r="NU477" i="3"/>
  <c r="NV477" i="3"/>
  <c r="NJ478" i="3"/>
  <c r="NK478" i="3"/>
  <c r="NL478" i="3"/>
  <c r="NM478" i="3"/>
  <c r="NN478" i="3"/>
  <c r="NO478" i="3"/>
  <c r="NP478" i="3"/>
  <c r="OC478" i="3" s="1"/>
  <c r="NQ478" i="3"/>
  <c r="OD478" i="3" s="1"/>
  <c r="NR478" i="3"/>
  <c r="OE478" i="3" s="1"/>
  <c r="NS478" i="3"/>
  <c r="OF478" i="3" s="1"/>
  <c r="NT478" i="3"/>
  <c r="NU478" i="3"/>
  <c r="NV478" i="3"/>
  <c r="NJ479" i="3"/>
  <c r="NK479" i="3"/>
  <c r="NL479" i="3"/>
  <c r="NM479" i="3"/>
  <c r="NN479" i="3"/>
  <c r="NO479" i="3"/>
  <c r="NP479" i="3"/>
  <c r="OC479" i="3" s="1"/>
  <c r="NQ479" i="3"/>
  <c r="OD479" i="3" s="1"/>
  <c r="NR479" i="3"/>
  <c r="OE479" i="3" s="1"/>
  <c r="NS479" i="3"/>
  <c r="OF479" i="3" s="1"/>
  <c r="NT479" i="3"/>
  <c r="NU479" i="3"/>
  <c r="NV479" i="3"/>
  <c r="NJ480" i="3"/>
  <c r="NK480" i="3"/>
  <c r="NL480" i="3"/>
  <c r="NM480" i="3"/>
  <c r="NN480" i="3"/>
  <c r="NO480" i="3"/>
  <c r="NP480" i="3"/>
  <c r="OC480" i="3" s="1"/>
  <c r="NQ480" i="3"/>
  <c r="OD480" i="3" s="1"/>
  <c r="NR480" i="3"/>
  <c r="OE480" i="3" s="1"/>
  <c r="NS480" i="3"/>
  <c r="OF480" i="3" s="1"/>
  <c r="NT480" i="3"/>
  <c r="NU480" i="3"/>
  <c r="NV480" i="3"/>
  <c r="NJ481" i="3"/>
  <c r="NK481" i="3"/>
  <c r="NL481" i="3"/>
  <c r="NM481" i="3"/>
  <c r="NN481" i="3"/>
  <c r="NO481" i="3"/>
  <c r="NP481" i="3"/>
  <c r="OC481" i="3" s="1"/>
  <c r="NQ481" i="3"/>
  <c r="OD481" i="3" s="1"/>
  <c r="NR481" i="3"/>
  <c r="OE481" i="3" s="1"/>
  <c r="NS481" i="3"/>
  <c r="OF481" i="3" s="1"/>
  <c r="NT481" i="3"/>
  <c r="NU481" i="3"/>
  <c r="NV481" i="3"/>
  <c r="NJ482" i="3"/>
  <c r="NK482" i="3"/>
  <c r="NL482" i="3"/>
  <c r="NM482" i="3"/>
  <c r="NN482" i="3"/>
  <c r="NO482" i="3"/>
  <c r="NP482" i="3"/>
  <c r="OC482" i="3" s="1"/>
  <c r="NQ482" i="3"/>
  <c r="OD482" i="3" s="1"/>
  <c r="NR482" i="3"/>
  <c r="OE482" i="3" s="1"/>
  <c r="NS482" i="3"/>
  <c r="OF482" i="3" s="1"/>
  <c r="NT482" i="3"/>
  <c r="NU482" i="3"/>
  <c r="NV482" i="3"/>
  <c r="NJ483" i="3"/>
  <c r="NK483" i="3"/>
  <c r="NL483" i="3"/>
  <c r="NM483" i="3"/>
  <c r="NN483" i="3"/>
  <c r="NO483" i="3"/>
  <c r="NP483" i="3"/>
  <c r="OC483" i="3" s="1"/>
  <c r="NQ483" i="3"/>
  <c r="OD483" i="3" s="1"/>
  <c r="NR483" i="3"/>
  <c r="OE483" i="3" s="1"/>
  <c r="NS483" i="3"/>
  <c r="OF483" i="3" s="1"/>
  <c r="NT483" i="3"/>
  <c r="NU483" i="3"/>
  <c r="NV483" i="3"/>
  <c r="NJ484" i="3"/>
  <c r="NK484" i="3"/>
  <c r="NL484" i="3"/>
  <c r="NM484" i="3"/>
  <c r="NN484" i="3"/>
  <c r="NO484" i="3"/>
  <c r="NP484" i="3"/>
  <c r="OC484" i="3" s="1"/>
  <c r="NQ484" i="3"/>
  <c r="OD484" i="3" s="1"/>
  <c r="NR484" i="3"/>
  <c r="OE484" i="3" s="1"/>
  <c r="NS484" i="3"/>
  <c r="OF484" i="3" s="1"/>
  <c r="NT484" i="3"/>
  <c r="NU484" i="3"/>
  <c r="NV484" i="3"/>
  <c r="NJ485" i="3"/>
  <c r="NK485" i="3"/>
  <c r="NL485" i="3"/>
  <c r="NM485" i="3"/>
  <c r="NN485" i="3"/>
  <c r="NO485" i="3"/>
  <c r="NP485" i="3"/>
  <c r="OC485" i="3" s="1"/>
  <c r="NQ485" i="3"/>
  <c r="OD485" i="3" s="1"/>
  <c r="NR485" i="3"/>
  <c r="OE485" i="3" s="1"/>
  <c r="NS485" i="3"/>
  <c r="OF485" i="3" s="1"/>
  <c r="NT485" i="3"/>
  <c r="NU485" i="3"/>
  <c r="NV485" i="3"/>
  <c r="NJ486" i="3"/>
  <c r="NK486" i="3"/>
  <c r="NL486" i="3"/>
  <c r="NM486" i="3"/>
  <c r="NN486" i="3"/>
  <c r="NO486" i="3"/>
  <c r="NP486" i="3"/>
  <c r="OC486" i="3" s="1"/>
  <c r="NQ486" i="3"/>
  <c r="OD486" i="3" s="1"/>
  <c r="NR486" i="3"/>
  <c r="OE486" i="3" s="1"/>
  <c r="NS486" i="3"/>
  <c r="OF486" i="3" s="1"/>
  <c r="NT486" i="3"/>
  <c r="NU486" i="3"/>
  <c r="NV486" i="3"/>
  <c r="NV2" i="3"/>
  <c r="NU2" i="3"/>
  <c r="NT2" i="3"/>
  <c r="NS2" i="3"/>
  <c r="NR2" i="3"/>
  <c r="NQ2" i="3"/>
  <c r="NP2" i="3"/>
  <c r="NO2" i="3"/>
  <c r="OB2" i="3" s="1"/>
  <c r="PX2" i="3" s="1" a="1"/>
  <c r="PX2" i="3" s="1"/>
  <c r="NN2" i="3"/>
  <c r="OA2" i="3" s="1"/>
  <c r="PW2" i="3" s="1" a="1"/>
  <c r="PW2" i="3" s="1"/>
  <c r="NM2" i="3"/>
  <c r="NZ2" i="3" s="1"/>
  <c r="PV2" i="3" s="1" a="1"/>
  <c r="PV2" i="3" s="1"/>
  <c r="NL2" i="3"/>
  <c r="NY2" i="3" s="1"/>
  <c r="PU2" i="3" s="1" a="1"/>
  <c r="PU2" i="3" s="1"/>
  <c r="NK2" i="3"/>
  <c r="NX2" i="3" s="1"/>
  <c r="PT2" i="3" s="1" a="1"/>
  <c r="PT2" i="3" s="1"/>
  <c r="NJ2" i="3"/>
  <c r="NW2" i="3" s="1"/>
  <c r="PS2" i="3" s="1" a="1"/>
  <c r="PS2" i="3" s="1"/>
  <c r="NW486" i="3" l="1"/>
  <c r="PS486" i="3" s="1" a="1"/>
  <c r="PS486" i="3" s="1"/>
  <c r="NW478" i="3"/>
  <c r="PS478" i="3" s="1" a="1"/>
  <c r="PS478" i="3" s="1"/>
  <c r="OB477" i="3"/>
  <c r="PX477" i="3" s="1" a="1"/>
  <c r="PX477" i="3" s="1"/>
  <c r="NX477" i="3"/>
  <c r="PT477" i="3" s="1" a="1"/>
  <c r="PT477" i="3" s="1"/>
  <c r="NX473" i="3"/>
  <c r="PT473" i="3" s="1" a="1"/>
  <c r="PT473" i="3" s="1"/>
  <c r="OG472" i="3"/>
  <c r="QC472" i="3" s="1" a="1"/>
  <c r="QC472" i="3" s="1"/>
  <c r="NZ471" i="3"/>
  <c r="PV471" i="3" s="1" a="1"/>
  <c r="PV471" i="3" s="1"/>
  <c r="OA470" i="3"/>
  <c r="PW470" i="3" s="1" a="1"/>
  <c r="PW470" i="3" s="1"/>
  <c r="NW470" i="3"/>
  <c r="PS470" i="3" s="1" a="1"/>
  <c r="PS470" i="3" s="1"/>
  <c r="OG468" i="3"/>
  <c r="QC468" i="3" s="1" a="1"/>
  <c r="QC468" i="3" s="1"/>
  <c r="NZ467" i="3"/>
  <c r="PV467" i="3" s="1" a="1"/>
  <c r="PV467" i="3" s="1"/>
  <c r="NX461" i="3"/>
  <c r="PT461" i="3" s="1" a="1"/>
  <c r="PT461" i="3" s="1"/>
  <c r="NY460" i="3"/>
  <c r="PU460" i="3" s="1" a="1"/>
  <c r="PU460" i="3" s="1"/>
  <c r="NZ459" i="3"/>
  <c r="PV459" i="3" s="1" a="1"/>
  <c r="PV459" i="3" s="1"/>
  <c r="OA458" i="3"/>
  <c r="PW458" i="3" s="1" a="1"/>
  <c r="PW458" i="3" s="1"/>
  <c r="NW458" i="3"/>
  <c r="PS458" i="3" s="1" a="1"/>
  <c r="PS458" i="3" s="1"/>
  <c r="OB457" i="3"/>
  <c r="PX457" i="3" s="1" a="1"/>
  <c r="PX457" i="3" s="1"/>
  <c r="NW454" i="3"/>
  <c r="PS454" i="3" s="1" a="1"/>
  <c r="PS454" i="3" s="1"/>
  <c r="OB453" i="3"/>
  <c r="PX453" i="3" s="1" a="1"/>
  <c r="PX453" i="3" s="1"/>
  <c r="OG452" i="3"/>
  <c r="QC452" i="3" s="1" a="1"/>
  <c r="QC452" i="3" s="1"/>
  <c r="OA450" i="3"/>
  <c r="PW450" i="3" s="1" a="1"/>
  <c r="PW450" i="3" s="1"/>
  <c r="OB449" i="3"/>
  <c r="PX449" i="3" s="1" a="1"/>
  <c r="PX449" i="3" s="1"/>
  <c r="OA446" i="3"/>
  <c r="PW446" i="3" s="1" a="1"/>
  <c r="PW446" i="3" s="1"/>
  <c r="OB445" i="3"/>
  <c r="PX445" i="3" s="1" a="1"/>
  <c r="PX445" i="3" s="1"/>
  <c r="OA442" i="3"/>
  <c r="PW442" i="3" s="1" a="1"/>
  <c r="PW442" i="3" s="1"/>
  <c r="OB441" i="3"/>
  <c r="PX441" i="3" s="1" a="1"/>
  <c r="PX441" i="3" s="1"/>
  <c r="OG440" i="3"/>
  <c r="QC440" i="3" s="1" a="1"/>
  <c r="QC440" i="3" s="1"/>
  <c r="NZ439" i="3"/>
  <c r="PV439" i="3" s="1" a="1"/>
  <c r="PV439" i="3" s="1"/>
  <c r="NX433" i="3"/>
  <c r="PT433" i="3" s="1" a="1"/>
  <c r="PT433" i="3" s="1"/>
  <c r="OG432" i="3"/>
  <c r="QC432" i="3" s="1" a="1"/>
  <c r="QC432" i="3" s="1"/>
  <c r="NY432" i="3"/>
  <c r="PU432" i="3" s="1" a="1"/>
  <c r="PU432" i="3" s="1"/>
  <c r="NZ431" i="3"/>
  <c r="PV431" i="3" s="1" a="1"/>
  <c r="PV431" i="3" s="1"/>
  <c r="OA430" i="3"/>
  <c r="PW430" i="3" s="1" a="1"/>
  <c r="PW430" i="3" s="1"/>
  <c r="OB429" i="3"/>
  <c r="PX429" i="3" s="1" a="1"/>
  <c r="PX429" i="3" s="1"/>
  <c r="OG428" i="3"/>
  <c r="QC428" i="3" s="1" a="1"/>
  <c r="QC428" i="3" s="1"/>
  <c r="OA422" i="3"/>
  <c r="PW422" i="3" s="1" a="1"/>
  <c r="PW422" i="3" s="1"/>
  <c r="NW422" i="3"/>
  <c r="PS422" i="3" s="1" a="1"/>
  <c r="PS422" i="3" s="1"/>
  <c r="OG420" i="3"/>
  <c r="QC420" i="3" s="1" a="1"/>
  <c r="QC420" i="3" s="1"/>
  <c r="NY420" i="3"/>
  <c r="PU420" i="3" s="1" a="1"/>
  <c r="PU420" i="3" s="1"/>
  <c r="NZ419" i="3"/>
  <c r="PV419" i="3" s="1" a="1"/>
  <c r="PV419" i="3" s="1"/>
  <c r="OA418" i="3"/>
  <c r="PW418" i="3" s="1" a="1"/>
  <c r="PW418" i="3" s="1"/>
  <c r="NW418" i="3"/>
  <c r="PS418" i="3" s="1" a="1"/>
  <c r="PS418" i="3" s="1"/>
  <c r="OB417" i="3"/>
  <c r="PX417" i="3" s="1" a="1"/>
  <c r="PX417" i="3" s="1"/>
  <c r="NX417" i="3"/>
  <c r="PT417" i="3" s="1" a="1"/>
  <c r="PT417" i="3" s="1"/>
  <c r="OG416" i="3"/>
  <c r="QC416" i="3" s="1" a="1"/>
  <c r="QC416" i="3" s="1"/>
  <c r="NY416" i="3"/>
  <c r="PU416" i="3" s="1" a="1"/>
  <c r="PU416" i="3" s="1"/>
  <c r="NZ415" i="3"/>
  <c r="PV415" i="3" s="1" a="1"/>
  <c r="PV415" i="3" s="1"/>
  <c r="OA414" i="3"/>
  <c r="PW414" i="3" s="1" a="1"/>
  <c r="PW414" i="3" s="1"/>
  <c r="NW414" i="3"/>
  <c r="PS414" i="3" s="1" a="1"/>
  <c r="PS414" i="3" s="1"/>
  <c r="OB413" i="3"/>
  <c r="PX413" i="3" s="1" a="1"/>
  <c r="PX413" i="3" s="1"/>
  <c r="NX413" i="3"/>
  <c r="PT413" i="3" s="1" a="1"/>
  <c r="PT413" i="3" s="1"/>
  <c r="OG412" i="3"/>
  <c r="QC412" i="3" s="1" a="1"/>
  <c r="QC412" i="3" s="1"/>
  <c r="NY412" i="3"/>
  <c r="PU412" i="3" s="1" a="1"/>
  <c r="PU412" i="3" s="1"/>
  <c r="NZ411" i="3"/>
  <c r="PV411" i="3" s="1" a="1"/>
  <c r="PV411" i="3" s="1"/>
  <c r="OA410" i="3"/>
  <c r="PW410" i="3" s="1" a="1"/>
  <c r="PW410" i="3" s="1"/>
  <c r="NW410" i="3"/>
  <c r="PS410" i="3" s="1" a="1"/>
  <c r="PS410" i="3" s="1"/>
  <c r="OB409" i="3"/>
  <c r="PX409" i="3" s="1" a="1"/>
  <c r="PX409" i="3" s="1"/>
  <c r="NX409" i="3"/>
  <c r="PT409" i="3" s="1" a="1"/>
  <c r="PT409" i="3" s="1"/>
  <c r="OG408" i="3"/>
  <c r="QC408" i="3" s="1" a="1"/>
  <c r="QC408" i="3" s="1"/>
  <c r="NY408" i="3"/>
  <c r="PU408" i="3" s="1" a="1"/>
  <c r="PU408" i="3" s="1"/>
  <c r="NZ407" i="3"/>
  <c r="PV407" i="3" s="1" a="1"/>
  <c r="PV407" i="3" s="1"/>
  <c r="OA406" i="3"/>
  <c r="PW406" i="3" s="1" a="1"/>
  <c r="PW406" i="3" s="1"/>
  <c r="NW406" i="3"/>
  <c r="PS406" i="3" s="1" a="1"/>
  <c r="PS406" i="3" s="1"/>
  <c r="OB405" i="3"/>
  <c r="PX405" i="3" s="1" a="1"/>
  <c r="PX405" i="3" s="1"/>
  <c r="NX405" i="3"/>
  <c r="PT405" i="3" s="1" a="1"/>
  <c r="PT405" i="3" s="1"/>
  <c r="OG404" i="3"/>
  <c r="QC404" i="3" s="1" a="1"/>
  <c r="QC404" i="3" s="1"/>
  <c r="NY404" i="3"/>
  <c r="PU404" i="3" s="1" a="1"/>
  <c r="PU404" i="3" s="1"/>
  <c r="NZ403" i="3"/>
  <c r="PV403" i="3" s="1" a="1"/>
  <c r="PV403" i="3" s="1"/>
  <c r="OA402" i="3"/>
  <c r="PW402" i="3" s="1" a="1"/>
  <c r="PW402" i="3" s="1"/>
  <c r="NW402" i="3"/>
  <c r="PS402" i="3" s="1" a="1"/>
  <c r="PS402" i="3" s="1"/>
  <c r="OB401" i="3"/>
  <c r="PX401" i="3" s="1" a="1"/>
  <c r="PX401" i="3" s="1"/>
  <c r="NX401" i="3"/>
  <c r="PT401" i="3" s="1" a="1"/>
  <c r="PT401" i="3" s="1"/>
  <c r="OG400" i="3"/>
  <c r="QC400" i="3" s="1" a="1"/>
  <c r="QC400" i="3" s="1"/>
  <c r="NY400" i="3"/>
  <c r="PU400" i="3" s="1" a="1"/>
  <c r="PU400" i="3" s="1"/>
  <c r="NZ399" i="3"/>
  <c r="PV399" i="3" s="1" a="1"/>
  <c r="PV399" i="3" s="1"/>
  <c r="OA398" i="3"/>
  <c r="PW398" i="3" s="1" a="1"/>
  <c r="PW398" i="3" s="1"/>
  <c r="NW398" i="3"/>
  <c r="PS398" i="3" s="1" a="1"/>
  <c r="PS398" i="3" s="1"/>
  <c r="OB397" i="3"/>
  <c r="PX397" i="3" s="1" a="1"/>
  <c r="PX397" i="3" s="1"/>
  <c r="NX397" i="3"/>
  <c r="PT397" i="3" s="1" a="1"/>
  <c r="PT397" i="3" s="1"/>
  <c r="OG396" i="3"/>
  <c r="QC396" i="3" s="1" a="1"/>
  <c r="QC396" i="3" s="1"/>
  <c r="NY396" i="3"/>
  <c r="PU396" i="3" s="1" a="1"/>
  <c r="PU396" i="3" s="1"/>
  <c r="NZ395" i="3"/>
  <c r="PV395" i="3" s="1" a="1"/>
  <c r="PV395" i="3" s="1"/>
  <c r="OA394" i="3"/>
  <c r="PW394" i="3" s="1" a="1"/>
  <c r="PW394" i="3" s="1"/>
  <c r="NW394" i="3"/>
  <c r="PS394" i="3" s="1" a="1"/>
  <c r="PS394" i="3" s="1"/>
  <c r="OB393" i="3"/>
  <c r="PX393" i="3" s="1" a="1"/>
  <c r="PX393" i="3" s="1"/>
  <c r="NX393" i="3"/>
  <c r="PT393" i="3" s="1" a="1"/>
  <c r="PT393" i="3" s="1"/>
  <c r="OG392" i="3"/>
  <c r="QC392" i="3" s="1" a="1"/>
  <c r="QC392" i="3" s="1"/>
  <c r="NY392" i="3"/>
  <c r="PU392" i="3" s="1" a="1"/>
  <c r="PU392" i="3" s="1"/>
  <c r="NZ391" i="3"/>
  <c r="PV391" i="3" s="1" a="1"/>
  <c r="PV391" i="3" s="1"/>
  <c r="OA390" i="3"/>
  <c r="PW390" i="3" s="1" a="1"/>
  <c r="PW390" i="3" s="1"/>
  <c r="NW390" i="3"/>
  <c r="PS390" i="3" s="1" a="1"/>
  <c r="PS390" i="3" s="1"/>
  <c r="OB389" i="3"/>
  <c r="PX389" i="3" s="1" a="1"/>
  <c r="PX389" i="3" s="1"/>
  <c r="NX389" i="3"/>
  <c r="PT389" i="3" s="1" a="1"/>
  <c r="PT389" i="3" s="1"/>
  <c r="OG388" i="3"/>
  <c r="QC388" i="3" s="1" a="1"/>
  <c r="QC388" i="3" s="1"/>
  <c r="NY388" i="3"/>
  <c r="PU388" i="3" s="1" a="1"/>
  <c r="PU388" i="3" s="1"/>
  <c r="NZ387" i="3"/>
  <c r="PV387" i="3" s="1" a="1"/>
  <c r="PV387" i="3" s="1"/>
  <c r="OA386" i="3"/>
  <c r="PW386" i="3" s="1" a="1"/>
  <c r="PW386" i="3" s="1"/>
  <c r="NW386" i="3"/>
  <c r="PS386" i="3" s="1" a="1"/>
  <c r="PS386" i="3" s="1"/>
  <c r="OB385" i="3"/>
  <c r="PX385" i="3" s="1" a="1"/>
  <c r="PX385" i="3" s="1"/>
  <c r="NX385" i="3"/>
  <c r="PT385" i="3" s="1" a="1"/>
  <c r="PT385" i="3" s="1"/>
  <c r="OG384" i="3"/>
  <c r="QC384" i="3" s="1" a="1"/>
  <c r="QC384" i="3" s="1"/>
  <c r="NY384" i="3"/>
  <c r="PU384" i="3" s="1" a="1"/>
  <c r="PU384" i="3" s="1"/>
  <c r="NZ383" i="3"/>
  <c r="PV383" i="3" s="1" a="1"/>
  <c r="PV383" i="3" s="1"/>
  <c r="OA382" i="3"/>
  <c r="PW382" i="3" s="1" a="1"/>
  <c r="PW382" i="3" s="1"/>
  <c r="NW382" i="3"/>
  <c r="PS382" i="3" s="1" a="1"/>
  <c r="PS382" i="3" s="1"/>
  <c r="OB381" i="3"/>
  <c r="PX381" i="3" s="1" a="1"/>
  <c r="PX381" i="3" s="1"/>
  <c r="NX381" i="3"/>
  <c r="PT381" i="3" s="1" a="1"/>
  <c r="PT381" i="3" s="1"/>
  <c r="OG380" i="3"/>
  <c r="QC380" i="3" s="1" a="1"/>
  <c r="QC380" i="3" s="1"/>
  <c r="NY380" i="3"/>
  <c r="PU380" i="3" s="1" a="1"/>
  <c r="PU380" i="3" s="1"/>
  <c r="NZ379" i="3"/>
  <c r="PV379" i="3" s="1" a="1"/>
  <c r="PV379" i="3" s="1"/>
  <c r="OA378" i="3"/>
  <c r="PW378" i="3" s="1" a="1"/>
  <c r="PW378" i="3" s="1"/>
  <c r="NW378" i="3"/>
  <c r="PS378" i="3" s="1" a="1"/>
  <c r="PS378" i="3" s="1"/>
  <c r="OB377" i="3"/>
  <c r="PX377" i="3" s="1" a="1"/>
  <c r="PX377" i="3" s="1"/>
  <c r="NX377" i="3"/>
  <c r="PT377" i="3" s="1" a="1"/>
  <c r="PT377" i="3" s="1"/>
  <c r="OG376" i="3"/>
  <c r="QC376" i="3" s="1" a="1"/>
  <c r="QC376" i="3" s="1"/>
  <c r="NY376" i="3"/>
  <c r="PU376" i="3" s="1" a="1"/>
  <c r="PU376" i="3" s="1"/>
  <c r="NZ375" i="3"/>
  <c r="PV375" i="3" s="1" a="1"/>
  <c r="PV375" i="3" s="1"/>
  <c r="OA374" i="3"/>
  <c r="PW374" i="3" s="1" a="1"/>
  <c r="PW374" i="3" s="1"/>
  <c r="NW374" i="3"/>
  <c r="PS374" i="3" s="1" a="1"/>
  <c r="PS374" i="3" s="1"/>
  <c r="OB373" i="3"/>
  <c r="PX373" i="3" s="1" a="1"/>
  <c r="PX373" i="3" s="1"/>
  <c r="NX373" i="3"/>
  <c r="PT373" i="3" s="1" a="1"/>
  <c r="PT373" i="3" s="1"/>
  <c r="OG372" i="3"/>
  <c r="QC372" i="3" s="1" a="1"/>
  <c r="QC372" i="3" s="1"/>
  <c r="NY372" i="3"/>
  <c r="PU372" i="3" s="1" a="1"/>
  <c r="PU372" i="3" s="1"/>
  <c r="NZ371" i="3"/>
  <c r="PV371" i="3" s="1" a="1"/>
  <c r="PV371" i="3" s="1"/>
  <c r="OA370" i="3"/>
  <c r="PW370" i="3" s="1" a="1"/>
  <c r="PW370" i="3" s="1"/>
  <c r="NW370" i="3"/>
  <c r="PS370" i="3" s="1" a="1"/>
  <c r="PS370" i="3" s="1"/>
  <c r="OB369" i="3"/>
  <c r="PX369" i="3" s="1" a="1"/>
  <c r="PX369" i="3" s="1"/>
  <c r="NX369" i="3"/>
  <c r="PT369" i="3" s="1" a="1"/>
  <c r="PT369" i="3" s="1"/>
  <c r="OG368" i="3"/>
  <c r="QC368" i="3" s="1" a="1"/>
  <c r="QC368" i="3" s="1"/>
  <c r="NY368" i="3"/>
  <c r="PU368" i="3" s="1" a="1"/>
  <c r="PU368" i="3" s="1"/>
  <c r="NZ367" i="3"/>
  <c r="PV367" i="3" s="1" a="1"/>
  <c r="PV367" i="3" s="1"/>
  <c r="OA366" i="3"/>
  <c r="PW366" i="3" s="1" a="1"/>
  <c r="PW366" i="3" s="1"/>
  <c r="NW366" i="3"/>
  <c r="PS366" i="3" s="1" a="1"/>
  <c r="PS366" i="3" s="1"/>
  <c r="OB365" i="3"/>
  <c r="PX365" i="3" s="1" a="1"/>
  <c r="PX365" i="3" s="1"/>
  <c r="NX365" i="3"/>
  <c r="PT365" i="3" s="1" a="1"/>
  <c r="PT365" i="3" s="1"/>
  <c r="OG364" i="3"/>
  <c r="QC364" i="3" s="1" a="1"/>
  <c r="QC364" i="3" s="1"/>
  <c r="NY364" i="3"/>
  <c r="PU364" i="3" s="1" a="1"/>
  <c r="PU364" i="3" s="1"/>
  <c r="NZ363" i="3"/>
  <c r="PV363" i="3" s="1" a="1"/>
  <c r="PV363" i="3" s="1"/>
  <c r="OA362" i="3"/>
  <c r="PW362" i="3" s="1" a="1"/>
  <c r="PW362" i="3" s="1"/>
  <c r="NW362" i="3"/>
  <c r="PS362" i="3" s="1" a="1"/>
  <c r="PS362" i="3" s="1"/>
  <c r="OB361" i="3"/>
  <c r="PX361" i="3" s="1" a="1"/>
  <c r="PX361" i="3" s="1"/>
  <c r="NX361" i="3"/>
  <c r="PT361" i="3" s="1" a="1"/>
  <c r="PT361" i="3" s="1"/>
  <c r="OG360" i="3"/>
  <c r="QC360" i="3" s="1" a="1"/>
  <c r="QC360" i="3" s="1"/>
  <c r="NY360" i="3"/>
  <c r="PU360" i="3" s="1" a="1"/>
  <c r="PU360" i="3" s="1"/>
  <c r="NZ359" i="3"/>
  <c r="PV359" i="3" s="1" a="1"/>
  <c r="PV359" i="3" s="1"/>
  <c r="OA358" i="3"/>
  <c r="PW358" i="3" s="1" a="1"/>
  <c r="PW358" i="3" s="1"/>
  <c r="NW358" i="3"/>
  <c r="PS358" i="3" s="1" a="1"/>
  <c r="PS358" i="3" s="1"/>
  <c r="OB357" i="3"/>
  <c r="PX357" i="3" s="1" a="1"/>
  <c r="PX357" i="3" s="1"/>
  <c r="NX357" i="3"/>
  <c r="PT357" i="3" s="1" a="1"/>
  <c r="PT357" i="3" s="1"/>
  <c r="OG356" i="3"/>
  <c r="QC356" i="3" s="1" a="1"/>
  <c r="QC356" i="3" s="1"/>
  <c r="NY356" i="3"/>
  <c r="PU356" i="3" s="1" a="1"/>
  <c r="PU356" i="3" s="1"/>
  <c r="NZ355" i="3"/>
  <c r="PV355" i="3" s="1" a="1"/>
  <c r="PV355" i="3" s="1"/>
  <c r="OA354" i="3"/>
  <c r="PW354" i="3" s="1" a="1"/>
  <c r="PW354" i="3" s="1"/>
  <c r="NW354" i="3"/>
  <c r="PS354" i="3" s="1" a="1"/>
  <c r="PS354" i="3" s="1"/>
  <c r="OB353" i="3"/>
  <c r="PX353" i="3" s="1" a="1"/>
  <c r="PX353" i="3" s="1"/>
  <c r="NX353" i="3"/>
  <c r="PT353" i="3" s="1" a="1"/>
  <c r="PT353" i="3" s="1"/>
  <c r="OG352" i="3"/>
  <c r="QC352" i="3" s="1" a="1"/>
  <c r="QC352" i="3" s="1"/>
  <c r="NY352" i="3"/>
  <c r="PU352" i="3" s="1" a="1"/>
  <c r="PU352" i="3" s="1"/>
  <c r="NZ351" i="3"/>
  <c r="PV351" i="3" s="1" a="1"/>
  <c r="PV351" i="3" s="1"/>
  <c r="OA350" i="3"/>
  <c r="PW350" i="3" s="1" a="1"/>
  <c r="PW350" i="3" s="1"/>
  <c r="NW350" i="3"/>
  <c r="PS350" i="3" s="1" a="1"/>
  <c r="PS350" i="3" s="1"/>
  <c r="OB349" i="3"/>
  <c r="PX349" i="3" s="1" a="1"/>
  <c r="PX349" i="3" s="1"/>
  <c r="NX349" i="3"/>
  <c r="PT349" i="3" s="1" a="1"/>
  <c r="PT349" i="3" s="1"/>
  <c r="OG348" i="3"/>
  <c r="QC348" i="3" s="1" a="1"/>
  <c r="QC348" i="3" s="1"/>
  <c r="NY348" i="3"/>
  <c r="PU348" i="3" s="1" a="1"/>
  <c r="PU348" i="3" s="1"/>
  <c r="NZ347" i="3"/>
  <c r="PV347" i="3" s="1" a="1"/>
  <c r="PV347" i="3" s="1"/>
  <c r="OA346" i="3"/>
  <c r="PW346" i="3" s="1" a="1"/>
  <c r="PW346" i="3" s="1"/>
  <c r="NW346" i="3"/>
  <c r="PS346" i="3" s="1" a="1"/>
  <c r="PS346" i="3" s="1"/>
  <c r="OB345" i="3"/>
  <c r="PX345" i="3" s="1" a="1"/>
  <c r="PX345" i="3" s="1"/>
  <c r="NX345" i="3"/>
  <c r="PT345" i="3" s="1" a="1"/>
  <c r="PT345" i="3" s="1"/>
  <c r="OG344" i="3"/>
  <c r="QC344" i="3" s="1" a="1"/>
  <c r="QC344" i="3" s="1"/>
  <c r="NY344" i="3"/>
  <c r="PU344" i="3" s="1" a="1"/>
  <c r="PU344" i="3" s="1"/>
  <c r="NZ343" i="3"/>
  <c r="PV343" i="3" s="1" a="1"/>
  <c r="PV343" i="3" s="1"/>
  <c r="OA342" i="3"/>
  <c r="PW342" i="3" s="1" a="1"/>
  <c r="PW342" i="3" s="1"/>
  <c r="NW342" i="3"/>
  <c r="PS342" i="3" s="1" a="1"/>
  <c r="PS342" i="3" s="1"/>
  <c r="OB341" i="3"/>
  <c r="PX341" i="3" s="1" a="1"/>
  <c r="PX341" i="3" s="1"/>
  <c r="NX341" i="3"/>
  <c r="PT341" i="3" s="1" a="1"/>
  <c r="PT341" i="3" s="1"/>
  <c r="OG340" i="3"/>
  <c r="QC340" i="3" s="1" a="1"/>
  <c r="QC340" i="3" s="1"/>
  <c r="NY340" i="3"/>
  <c r="PU340" i="3" s="1" a="1"/>
  <c r="PU340" i="3" s="1"/>
  <c r="NZ339" i="3"/>
  <c r="PV339" i="3" s="1" a="1"/>
  <c r="PV339" i="3" s="1"/>
  <c r="OA338" i="3"/>
  <c r="PW338" i="3" s="1" a="1"/>
  <c r="PW338" i="3" s="1"/>
  <c r="NW338" i="3"/>
  <c r="PS338" i="3" s="1" a="1"/>
  <c r="PS338" i="3" s="1"/>
  <c r="OB337" i="3"/>
  <c r="PX337" i="3" s="1" a="1"/>
  <c r="PX337" i="3" s="1"/>
  <c r="NX337" i="3"/>
  <c r="PT337" i="3" s="1" a="1"/>
  <c r="PT337" i="3" s="1"/>
  <c r="OG336" i="3"/>
  <c r="QC336" i="3" s="1" a="1"/>
  <c r="QC336" i="3" s="1"/>
  <c r="NY336" i="3"/>
  <c r="PU336" i="3" s="1" a="1"/>
  <c r="PU336" i="3" s="1"/>
  <c r="NZ335" i="3"/>
  <c r="PV335" i="3" s="1" a="1"/>
  <c r="PV335" i="3" s="1"/>
  <c r="OA334" i="3"/>
  <c r="PW334" i="3" s="1" a="1"/>
  <c r="PW334" i="3" s="1"/>
  <c r="NW334" i="3"/>
  <c r="PS334" i="3" s="1" a="1"/>
  <c r="PS334" i="3" s="1"/>
  <c r="OB333" i="3"/>
  <c r="PX333" i="3" s="1" a="1"/>
  <c r="PX333" i="3" s="1"/>
  <c r="NX333" i="3"/>
  <c r="PT333" i="3" s="1" a="1"/>
  <c r="PT333" i="3" s="1"/>
  <c r="OG332" i="3"/>
  <c r="QC332" i="3" s="1" a="1"/>
  <c r="QC332" i="3" s="1"/>
  <c r="NY332" i="3"/>
  <c r="PU332" i="3" s="1" a="1"/>
  <c r="PU332" i="3" s="1"/>
  <c r="NZ331" i="3"/>
  <c r="PV331" i="3" s="1" a="1"/>
  <c r="PV331" i="3" s="1"/>
  <c r="OA330" i="3"/>
  <c r="PW330" i="3" s="1" a="1"/>
  <c r="PW330" i="3" s="1"/>
  <c r="NW330" i="3"/>
  <c r="PS330" i="3" s="1" a="1"/>
  <c r="PS330" i="3" s="1"/>
  <c r="OB329" i="3"/>
  <c r="PX329" i="3" s="1" a="1"/>
  <c r="PX329" i="3" s="1"/>
  <c r="NX329" i="3"/>
  <c r="PT329" i="3" s="1" a="1"/>
  <c r="PT329" i="3" s="1"/>
  <c r="OG328" i="3"/>
  <c r="QC328" i="3" s="1" a="1"/>
  <c r="QC328" i="3" s="1"/>
  <c r="NY328" i="3"/>
  <c r="PU328" i="3" s="1" a="1"/>
  <c r="PU328" i="3" s="1"/>
  <c r="NZ327" i="3"/>
  <c r="PV327" i="3" s="1" a="1"/>
  <c r="PV327" i="3" s="1"/>
  <c r="OA326" i="3"/>
  <c r="PW326" i="3" s="1" a="1"/>
  <c r="PW326" i="3" s="1"/>
  <c r="NW326" i="3"/>
  <c r="PS326" i="3" s="1" a="1"/>
  <c r="PS326" i="3" s="1"/>
  <c r="OB325" i="3"/>
  <c r="PX325" i="3" s="1" a="1"/>
  <c r="PX325" i="3" s="1"/>
  <c r="NX325" i="3"/>
  <c r="PT325" i="3" s="1" a="1"/>
  <c r="PT325" i="3" s="1"/>
  <c r="OG324" i="3"/>
  <c r="QC324" i="3" s="1" a="1"/>
  <c r="QC324" i="3" s="1"/>
  <c r="NY324" i="3"/>
  <c r="PU324" i="3" s="1" a="1"/>
  <c r="PU324" i="3" s="1"/>
  <c r="NZ323" i="3"/>
  <c r="PV323" i="3" s="1" a="1"/>
  <c r="PV323" i="3" s="1"/>
  <c r="OA322" i="3"/>
  <c r="PW322" i="3" s="1" a="1"/>
  <c r="PW322" i="3" s="1"/>
  <c r="NW322" i="3"/>
  <c r="PS322" i="3" s="1" a="1"/>
  <c r="PS322" i="3" s="1"/>
  <c r="OB321" i="3"/>
  <c r="PX321" i="3" s="1" a="1"/>
  <c r="PX321" i="3" s="1"/>
  <c r="NX321" i="3"/>
  <c r="PT321" i="3" s="1" a="1"/>
  <c r="PT321" i="3" s="1"/>
  <c r="OG320" i="3"/>
  <c r="QC320" i="3" s="1" a="1"/>
  <c r="QC320" i="3" s="1"/>
  <c r="NY320" i="3"/>
  <c r="PU320" i="3" s="1" a="1"/>
  <c r="PU320" i="3" s="1"/>
  <c r="NZ319" i="3"/>
  <c r="PV319" i="3" s="1" a="1"/>
  <c r="PV319" i="3" s="1"/>
  <c r="OA318" i="3"/>
  <c r="PW318" i="3" s="1" a="1"/>
  <c r="PW318" i="3" s="1"/>
  <c r="NW318" i="3"/>
  <c r="PS318" i="3" s="1" a="1"/>
  <c r="PS318" i="3" s="1"/>
  <c r="OB317" i="3"/>
  <c r="PX317" i="3" s="1" a="1"/>
  <c r="PX317" i="3" s="1"/>
  <c r="NX317" i="3"/>
  <c r="PT317" i="3" s="1" a="1"/>
  <c r="PT317" i="3" s="1"/>
  <c r="OG316" i="3"/>
  <c r="QC316" i="3" s="1" a="1"/>
  <c r="QC316" i="3" s="1"/>
  <c r="NY316" i="3"/>
  <c r="PU316" i="3" s="1" a="1"/>
  <c r="PU316" i="3" s="1"/>
  <c r="NZ315" i="3"/>
  <c r="PV315" i="3" s="1" a="1"/>
  <c r="PV315" i="3" s="1"/>
  <c r="OA314" i="3"/>
  <c r="PW314" i="3" s="1" a="1"/>
  <c r="PW314" i="3" s="1"/>
  <c r="NW314" i="3"/>
  <c r="PS314" i="3" s="1" a="1"/>
  <c r="PS314" i="3" s="1"/>
  <c r="OB313" i="3"/>
  <c r="PX313" i="3" s="1" a="1"/>
  <c r="PX313" i="3" s="1"/>
  <c r="NX313" i="3"/>
  <c r="PT313" i="3" s="1" a="1"/>
  <c r="PT313" i="3" s="1"/>
  <c r="OG312" i="3"/>
  <c r="QC312" i="3" s="1" a="1"/>
  <c r="QC312" i="3" s="1"/>
  <c r="NY312" i="3"/>
  <c r="PU312" i="3" s="1" a="1"/>
  <c r="PU312" i="3" s="1"/>
  <c r="NZ311" i="3"/>
  <c r="PV311" i="3" s="1" a="1"/>
  <c r="PV311" i="3" s="1"/>
  <c r="OA310" i="3"/>
  <c r="PW310" i="3" s="1" a="1"/>
  <c r="PW310" i="3" s="1"/>
  <c r="NW310" i="3"/>
  <c r="PS310" i="3" s="1" a="1"/>
  <c r="PS310" i="3" s="1"/>
  <c r="OB309" i="3"/>
  <c r="PX309" i="3" s="1" a="1"/>
  <c r="PX309" i="3" s="1"/>
  <c r="NX309" i="3"/>
  <c r="PT309" i="3" s="1" a="1"/>
  <c r="PT309" i="3" s="1"/>
  <c r="OG308" i="3"/>
  <c r="QC308" i="3" s="1" a="1"/>
  <c r="QC308" i="3" s="1"/>
  <c r="NY308" i="3"/>
  <c r="PU308" i="3" s="1" a="1"/>
  <c r="PU308" i="3" s="1"/>
  <c r="NZ307" i="3"/>
  <c r="PV307" i="3" s="1" a="1"/>
  <c r="PV307" i="3" s="1"/>
  <c r="OA306" i="3"/>
  <c r="PW306" i="3" s="1" a="1"/>
  <c r="PW306" i="3" s="1"/>
  <c r="NW306" i="3"/>
  <c r="PS306" i="3" s="1" a="1"/>
  <c r="PS306" i="3" s="1"/>
  <c r="OB305" i="3"/>
  <c r="PX305" i="3" s="1" a="1"/>
  <c r="PX305" i="3" s="1"/>
  <c r="NX305" i="3"/>
  <c r="PT305" i="3" s="1" a="1"/>
  <c r="PT305" i="3" s="1"/>
  <c r="OG304" i="3"/>
  <c r="QC304" i="3" s="1" a="1"/>
  <c r="QC304" i="3" s="1"/>
  <c r="NY304" i="3"/>
  <c r="PU304" i="3" s="1" a="1"/>
  <c r="PU304" i="3" s="1"/>
  <c r="NZ303" i="3"/>
  <c r="PV303" i="3" s="1" a="1"/>
  <c r="PV303" i="3" s="1"/>
  <c r="OA302" i="3"/>
  <c r="PW302" i="3" s="1" a="1"/>
  <c r="PW302" i="3" s="1"/>
  <c r="NW302" i="3"/>
  <c r="PS302" i="3" s="1" a="1"/>
  <c r="PS302" i="3" s="1"/>
  <c r="OB301" i="3"/>
  <c r="PX301" i="3" s="1" a="1"/>
  <c r="PX301" i="3" s="1"/>
  <c r="NX301" i="3"/>
  <c r="PT301" i="3" s="1" a="1"/>
  <c r="PT301" i="3" s="1"/>
  <c r="OG300" i="3"/>
  <c r="QC300" i="3" s="1" a="1"/>
  <c r="QC300" i="3" s="1"/>
  <c r="NY300" i="3"/>
  <c r="PU300" i="3" s="1" a="1"/>
  <c r="PU300" i="3" s="1"/>
  <c r="NZ299" i="3"/>
  <c r="PV299" i="3" s="1" a="1"/>
  <c r="PV299" i="3" s="1"/>
  <c r="OA298" i="3"/>
  <c r="PW298" i="3" s="1" a="1"/>
  <c r="PW298" i="3" s="1"/>
  <c r="NW298" i="3"/>
  <c r="PS298" i="3" s="1" a="1"/>
  <c r="PS298" i="3" s="1"/>
  <c r="OB297" i="3"/>
  <c r="PX297" i="3" s="1" a="1"/>
  <c r="PX297" i="3" s="1"/>
  <c r="NX297" i="3"/>
  <c r="PT297" i="3" s="1" a="1"/>
  <c r="PT297" i="3" s="1"/>
  <c r="OG296" i="3"/>
  <c r="QC296" i="3" s="1" a="1"/>
  <c r="QC296" i="3" s="1"/>
  <c r="NY296" i="3"/>
  <c r="PU296" i="3" s="1" a="1"/>
  <c r="PU296" i="3" s="1"/>
  <c r="NZ295" i="3"/>
  <c r="PV295" i="3" s="1" a="1"/>
  <c r="PV295" i="3" s="1"/>
  <c r="OA294" i="3"/>
  <c r="PW294" i="3" s="1" a="1"/>
  <c r="PW294" i="3" s="1"/>
  <c r="NW482" i="3"/>
  <c r="PS482" i="3" s="1" a="1"/>
  <c r="PS482" i="3" s="1"/>
  <c r="OB481" i="3"/>
  <c r="PX481" i="3" s="1" a="1"/>
  <c r="PX481" i="3" s="1"/>
  <c r="OA478" i="3"/>
  <c r="PW478" i="3" s="1" a="1"/>
  <c r="PW478" i="3" s="1"/>
  <c r="OG476" i="3"/>
  <c r="QC476" i="3" s="1" a="1"/>
  <c r="QC476" i="3" s="1"/>
  <c r="NY476" i="3"/>
  <c r="PU476" i="3" s="1" a="1"/>
  <c r="PU476" i="3" s="1"/>
  <c r="NZ475" i="3"/>
  <c r="PV475" i="3" s="1" a="1"/>
  <c r="PV475" i="3" s="1"/>
  <c r="OA474" i="3"/>
  <c r="PW474" i="3" s="1" a="1"/>
  <c r="PW474" i="3" s="1"/>
  <c r="NW474" i="3"/>
  <c r="PS474" i="3" s="1" a="1"/>
  <c r="PS474" i="3" s="1"/>
  <c r="OA466" i="3"/>
  <c r="PW466" i="3" s="1" a="1"/>
  <c r="PW466" i="3" s="1"/>
  <c r="OG464" i="3"/>
  <c r="QC464" i="3" s="1" a="1"/>
  <c r="QC464" i="3" s="1"/>
  <c r="OB461" i="3"/>
  <c r="PX461" i="3" s="1" a="1"/>
  <c r="PX461" i="3" s="1"/>
  <c r="NX457" i="3"/>
  <c r="PT457" i="3" s="1" a="1"/>
  <c r="PT457" i="3" s="1"/>
  <c r="OG456" i="3"/>
  <c r="QC456" i="3" s="1" a="1"/>
  <c r="QC456" i="3" s="1"/>
  <c r="NY456" i="3"/>
  <c r="PU456" i="3" s="1" a="1"/>
  <c r="PU456" i="3" s="1"/>
  <c r="NZ455" i="3"/>
  <c r="PV455" i="3" s="1" a="1"/>
  <c r="PV455" i="3" s="1"/>
  <c r="OA454" i="3"/>
  <c r="PW454" i="3" s="1" a="1"/>
  <c r="PW454" i="3" s="1"/>
  <c r="NX453" i="3"/>
  <c r="PT453" i="3" s="1" a="1"/>
  <c r="PT453" i="3" s="1"/>
  <c r="NY452" i="3"/>
  <c r="PU452" i="3" s="1" a="1"/>
  <c r="PU452" i="3" s="1"/>
  <c r="NZ451" i="3"/>
  <c r="PV451" i="3" s="1" a="1"/>
  <c r="PV451" i="3" s="1"/>
  <c r="NW450" i="3"/>
  <c r="PS450" i="3" s="1" a="1"/>
  <c r="PS450" i="3" s="1"/>
  <c r="NX449" i="3"/>
  <c r="PT449" i="3" s="1" a="1"/>
  <c r="PT449" i="3" s="1"/>
  <c r="OG448" i="3"/>
  <c r="QC448" i="3" s="1" a="1"/>
  <c r="QC448" i="3" s="1"/>
  <c r="NY448" i="3"/>
  <c r="PU448" i="3" s="1" a="1"/>
  <c r="PU448" i="3" s="1"/>
  <c r="NZ447" i="3"/>
  <c r="PV447" i="3" s="1" a="1"/>
  <c r="PV447" i="3" s="1"/>
  <c r="NW446" i="3"/>
  <c r="PS446" i="3" s="1" a="1"/>
  <c r="PS446" i="3" s="1"/>
  <c r="NX445" i="3"/>
  <c r="PT445" i="3" s="1" a="1"/>
  <c r="PT445" i="3" s="1"/>
  <c r="NY444" i="3"/>
  <c r="PU444" i="3" s="1" a="1"/>
  <c r="PU444" i="3" s="1"/>
  <c r="NZ443" i="3"/>
  <c r="PV443" i="3" s="1" a="1"/>
  <c r="PV443" i="3" s="1"/>
  <c r="NX441" i="3"/>
  <c r="PT441" i="3" s="1" a="1"/>
  <c r="PT441" i="3" s="1"/>
  <c r="NY440" i="3"/>
  <c r="PU440" i="3" s="1" a="1"/>
  <c r="PU440" i="3" s="1"/>
  <c r="OB437" i="3"/>
  <c r="PX437" i="3" s="1" a="1"/>
  <c r="PX437" i="3" s="1"/>
  <c r="OG436" i="3"/>
  <c r="QC436" i="3" s="1" a="1"/>
  <c r="QC436" i="3" s="1"/>
  <c r="NY436" i="3"/>
  <c r="PU436" i="3" s="1" a="1"/>
  <c r="PU436" i="3" s="1"/>
  <c r="NZ435" i="3"/>
  <c r="PV435" i="3" s="1" a="1"/>
  <c r="PV435" i="3" s="1"/>
  <c r="OG424" i="3"/>
  <c r="QC424" i="3" s="1" a="1"/>
  <c r="QC424" i="3" s="1"/>
  <c r="OA485" i="3"/>
  <c r="PW485" i="3" s="1" a="1"/>
  <c r="PW485" i="3" s="1"/>
  <c r="NX484" i="3"/>
  <c r="PT484" i="3" s="1" a="1"/>
  <c r="PT484" i="3" s="1"/>
  <c r="OG483" i="3"/>
  <c r="QC483" i="3" s="1" a="1"/>
  <c r="QC483" i="3" s="1"/>
  <c r="NW481" i="3"/>
  <c r="PS481" i="3" s="1" a="1"/>
  <c r="PS481" i="3" s="1"/>
  <c r="NX480" i="3"/>
  <c r="PT480" i="3" s="1" a="1"/>
  <c r="PT480" i="3" s="1"/>
  <c r="NX476" i="3"/>
  <c r="PT476" i="3" s="1" a="1"/>
  <c r="PT476" i="3" s="1"/>
  <c r="NY475" i="3"/>
  <c r="PU475" i="3" s="1" a="1"/>
  <c r="PU475" i="3" s="1"/>
  <c r="NZ474" i="3"/>
  <c r="PV474" i="3" s="1" a="1"/>
  <c r="PV474" i="3" s="1"/>
  <c r="OA473" i="3"/>
  <c r="PW473" i="3" s="1" a="1"/>
  <c r="PW473" i="3" s="1"/>
  <c r="NW473" i="3"/>
  <c r="PS473" i="3" s="1" a="1"/>
  <c r="PS473" i="3" s="1"/>
  <c r="OB472" i="3"/>
  <c r="PX472" i="3" s="1" a="1"/>
  <c r="PX472" i="3" s="1"/>
  <c r="NX472" i="3"/>
  <c r="PT472" i="3" s="1" a="1"/>
  <c r="PT472" i="3" s="1"/>
  <c r="OG471" i="3"/>
  <c r="QC471" i="3" s="1" a="1"/>
  <c r="QC471" i="3" s="1"/>
  <c r="NY471" i="3"/>
  <c r="PU471" i="3" s="1" a="1"/>
  <c r="PU471" i="3" s="1"/>
  <c r="NZ470" i="3"/>
  <c r="PV470" i="3" s="1" a="1"/>
  <c r="PV470" i="3" s="1"/>
  <c r="OA469" i="3"/>
  <c r="PW469" i="3" s="1" a="1"/>
  <c r="PW469" i="3" s="1"/>
  <c r="NW469" i="3"/>
  <c r="PS469" i="3" s="1" a="1"/>
  <c r="PS469" i="3" s="1"/>
  <c r="OB468" i="3"/>
  <c r="PX468" i="3" s="1" a="1"/>
  <c r="PX468" i="3" s="1"/>
  <c r="NX468" i="3"/>
  <c r="PT468" i="3" s="1" a="1"/>
  <c r="PT468" i="3" s="1"/>
  <c r="OG467" i="3"/>
  <c r="QC467" i="3" s="1" a="1"/>
  <c r="QC467" i="3" s="1"/>
  <c r="NY467" i="3"/>
  <c r="PU467" i="3" s="1" a="1"/>
  <c r="PU467" i="3" s="1"/>
  <c r="NZ466" i="3"/>
  <c r="PV466" i="3" s="1" a="1"/>
  <c r="PV466" i="3" s="1"/>
  <c r="OA465" i="3"/>
  <c r="PW465" i="3" s="1" a="1"/>
  <c r="PW465" i="3" s="1"/>
  <c r="NW465" i="3"/>
  <c r="PS465" i="3" s="1" a="1"/>
  <c r="PS465" i="3" s="1"/>
  <c r="OB464" i="3"/>
  <c r="PX464" i="3" s="1" a="1"/>
  <c r="PX464" i="3" s="1"/>
  <c r="NX464" i="3"/>
  <c r="PT464" i="3" s="1" a="1"/>
  <c r="PT464" i="3" s="1"/>
  <c r="OG463" i="3"/>
  <c r="QC463" i="3" s="1" a="1"/>
  <c r="QC463" i="3" s="1"/>
  <c r="NY463" i="3"/>
  <c r="PU463" i="3" s="1" a="1"/>
  <c r="PU463" i="3" s="1"/>
  <c r="NZ462" i="3"/>
  <c r="PV462" i="3" s="1" a="1"/>
  <c r="PV462" i="3" s="1"/>
  <c r="OA461" i="3"/>
  <c r="PW461" i="3" s="1" a="1"/>
  <c r="PW461" i="3" s="1"/>
  <c r="NW461" i="3"/>
  <c r="PS461" i="3" s="1" a="1"/>
  <c r="PS461" i="3" s="1"/>
  <c r="OB460" i="3"/>
  <c r="PX460" i="3" s="1" a="1"/>
  <c r="PX460" i="3" s="1"/>
  <c r="NX460" i="3"/>
  <c r="PT460" i="3" s="1" a="1"/>
  <c r="PT460" i="3" s="1"/>
  <c r="OG459" i="3"/>
  <c r="QC459" i="3" s="1" a="1"/>
  <c r="QC459" i="3" s="1"/>
  <c r="NY459" i="3"/>
  <c r="PU459" i="3" s="1" a="1"/>
  <c r="PU459" i="3" s="1"/>
  <c r="NZ458" i="3"/>
  <c r="PV458" i="3" s="1" a="1"/>
  <c r="PV458" i="3" s="1"/>
  <c r="OA457" i="3"/>
  <c r="PW457" i="3" s="1" a="1"/>
  <c r="PW457" i="3" s="1"/>
  <c r="NW457" i="3"/>
  <c r="PS457" i="3" s="1" a="1"/>
  <c r="PS457" i="3" s="1"/>
  <c r="OB456" i="3"/>
  <c r="PX456" i="3" s="1" a="1"/>
  <c r="PX456" i="3" s="1"/>
  <c r="NX456" i="3"/>
  <c r="PT456" i="3" s="1" a="1"/>
  <c r="PT456" i="3" s="1"/>
  <c r="OG455" i="3"/>
  <c r="QC455" i="3" s="1" a="1"/>
  <c r="QC455" i="3" s="1"/>
  <c r="NY455" i="3"/>
  <c r="PU455" i="3" s="1" a="1"/>
  <c r="PU455" i="3" s="1"/>
  <c r="NZ454" i="3"/>
  <c r="PV454" i="3" s="1" a="1"/>
  <c r="PV454" i="3" s="1"/>
  <c r="OA453" i="3"/>
  <c r="PW453" i="3" s="1" a="1"/>
  <c r="PW453" i="3" s="1"/>
  <c r="NW453" i="3"/>
  <c r="PS453" i="3" s="1" a="1"/>
  <c r="PS453" i="3" s="1"/>
  <c r="OB452" i="3"/>
  <c r="PX452" i="3" s="1" a="1"/>
  <c r="PX452" i="3" s="1"/>
  <c r="NX452" i="3"/>
  <c r="PT452" i="3" s="1" a="1"/>
  <c r="PT452" i="3" s="1"/>
  <c r="OG451" i="3"/>
  <c r="QC451" i="3" s="1" a="1"/>
  <c r="QC451" i="3" s="1"/>
  <c r="NY451" i="3"/>
  <c r="PU451" i="3" s="1" a="1"/>
  <c r="PU451" i="3" s="1"/>
  <c r="NZ450" i="3"/>
  <c r="PV450" i="3" s="1" a="1"/>
  <c r="PV450" i="3" s="1"/>
  <c r="OA449" i="3"/>
  <c r="PW449" i="3" s="1" a="1"/>
  <c r="PW449" i="3" s="1"/>
  <c r="NW449" i="3"/>
  <c r="PS449" i="3" s="1" a="1"/>
  <c r="PS449" i="3" s="1"/>
  <c r="OB448" i="3"/>
  <c r="PX448" i="3" s="1" a="1"/>
  <c r="PX448" i="3" s="1"/>
  <c r="NX448" i="3"/>
  <c r="PT448" i="3" s="1" a="1"/>
  <c r="PT448" i="3" s="1"/>
  <c r="OG447" i="3"/>
  <c r="QC447" i="3" s="1" a="1"/>
  <c r="QC447" i="3" s="1"/>
  <c r="NY447" i="3"/>
  <c r="PU447" i="3" s="1" a="1"/>
  <c r="PU447" i="3" s="1"/>
  <c r="NZ446" i="3"/>
  <c r="PV446" i="3" s="1" a="1"/>
  <c r="PV446" i="3" s="1"/>
  <c r="OA445" i="3"/>
  <c r="PW445" i="3" s="1" a="1"/>
  <c r="PW445" i="3" s="1"/>
  <c r="NW445" i="3"/>
  <c r="PS445" i="3" s="1" a="1"/>
  <c r="PS445" i="3" s="1"/>
  <c r="OB444" i="3"/>
  <c r="PX444" i="3" s="1" a="1"/>
  <c r="PX444" i="3" s="1"/>
  <c r="NX444" i="3"/>
  <c r="PT444" i="3" s="1" a="1"/>
  <c r="PT444" i="3" s="1"/>
  <c r="OG443" i="3"/>
  <c r="QC443" i="3" s="1" a="1"/>
  <c r="QC443" i="3" s="1"/>
  <c r="NY443" i="3"/>
  <c r="PU443" i="3" s="1" a="1"/>
  <c r="PU443" i="3" s="1"/>
  <c r="NZ442" i="3"/>
  <c r="PV442" i="3" s="1" a="1"/>
  <c r="PV442" i="3" s="1"/>
  <c r="OA441" i="3"/>
  <c r="PW441" i="3" s="1" a="1"/>
  <c r="PW441" i="3" s="1"/>
  <c r="NW441" i="3"/>
  <c r="PS441" i="3" s="1" a="1"/>
  <c r="PS441" i="3" s="1"/>
  <c r="OB440" i="3"/>
  <c r="PX440" i="3" s="1" a="1"/>
  <c r="PX440" i="3" s="1"/>
  <c r="NX440" i="3"/>
  <c r="PT440" i="3" s="1" a="1"/>
  <c r="PT440" i="3" s="1"/>
  <c r="OG439" i="3"/>
  <c r="QC439" i="3" s="1" a="1"/>
  <c r="QC439" i="3" s="1"/>
  <c r="NY439" i="3"/>
  <c r="PU439" i="3" s="1" a="1"/>
  <c r="PU439" i="3" s="1"/>
  <c r="NZ438" i="3"/>
  <c r="PV438" i="3" s="1" a="1"/>
  <c r="PV438" i="3" s="1"/>
  <c r="OA437" i="3"/>
  <c r="PW437" i="3" s="1" a="1"/>
  <c r="PW437" i="3" s="1"/>
  <c r="NW437" i="3"/>
  <c r="PS437" i="3" s="1" a="1"/>
  <c r="PS437" i="3" s="1"/>
  <c r="OB436" i="3"/>
  <c r="PX436" i="3" s="1" a="1"/>
  <c r="PX436" i="3" s="1"/>
  <c r="NX436" i="3"/>
  <c r="PT436" i="3" s="1" a="1"/>
  <c r="PT436" i="3" s="1"/>
  <c r="OG435" i="3"/>
  <c r="QC435" i="3" s="1" a="1"/>
  <c r="QC435" i="3" s="1"/>
  <c r="NY435" i="3"/>
  <c r="PU435" i="3" s="1" a="1"/>
  <c r="PU435" i="3" s="1"/>
  <c r="NZ434" i="3"/>
  <c r="PV434" i="3" s="1" a="1"/>
  <c r="PV434" i="3" s="1"/>
  <c r="OA433" i="3"/>
  <c r="PW433" i="3" s="1" a="1"/>
  <c r="PW433" i="3" s="1"/>
  <c r="NW433" i="3"/>
  <c r="PS433" i="3" s="1" a="1"/>
  <c r="PS433" i="3" s="1"/>
  <c r="OB432" i="3"/>
  <c r="PX432" i="3" s="1" a="1"/>
  <c r="PX432" i="3" s="1"/>
  <c r="NX432" i="3"/>
  <c r="PT432" i="3" s="1" a="1"/>
  <c r="PT432" i="3" s="1"/>
  <c r="OG431" i="3"/>
  <c r="QC431" i="3" s="1" a="1"/>
  <c r="QC431" i="3" s="1"/>
  <c r="NY431" i="3"/>
  <c r="PU431" i="3" s="1" a="1"/>
  <c r="PU431" i="3" s="1"/>
  <c r="NZ430" i="3"/>
  <c r="PV430" i="3" s="1" a="1"/>
  <c r="PV430" i="3" s="1"/>
  <c r="OA429" i="3"/>
  <c r="PW429" i="3" s="1" a="1"/>
  <c r="PW429" i="3" s="1"/>
  <c r="NW429" i="3"/>
  <c r="PS429" i="3" s="1" a="1"/>
  <c r="PS429" i="3" s="1"/>
  <c r="OB428" i="3"/>
  <c r="PX428" i="3" s="1" a="1"/>
  <c r="PX428" i="3" s="1"/>
  <c r="NX428" i="3"/>
  <c r="PT428" i="3" s="1" a="1"/>
  <c r="PT428" i="3" s="1"/>
  <c r="OG427" i="3"/>
  <c r="QC427" i="3" s="1" a="1"/>
  <c r="QC427" i="3" s="1"/>
  <c r="NY427" i="3"/>
  <c r="PU427" i="3" s="1" a="1"/>
  <c r="PU427" i="3" s="1"/>
  <c r="NZ426" i="3"/>
  <c r="PV426" i="3" s="1" a="1"/>
  <c r="PV426" i="3" s="1"/>
  <c r="OA425" i="3"/>
  <c r="PW425" i="3" s="1" a="1"/>
  <c r="PW425" i="3" s="1"/>
  <c r="NW425" i="3"/>
  <c r="PS425" i="3" s="1" a="1"/>
  <c r="PS425" i="3" s="1"/>
  <c r="OB424" i="3"/>
  <c r="PX424" i="3" s="1" a="1"/>
  <c r="PX424" i="3" s="1"/>
  <c r="NX424" i="3"/>
  <c r="PT424" i="3" s="1" a="1"/>
  <c r="PT424" i="3" s="1"/>
  <c r="OG423" i="3"/>
  <c r="QC423" i="3" s="1" a="1"/>
  <c r="QC423" i="3" s="1"/>
  <c r="NY423" i="3"/>
  <c r="PU423" i="3" s="1" a="1"/>
  <c r="PU423" i="3" s="1"/>
  <c r="NZ422" i="3"/>
  <c r="PV422" i="3" s="1" a="1"/>
  <c r="PV422" i="3" s="1"/>
  <c r="OA421" i="3"/>
  <c r="PW421" i="3" s="1" a="1"/>
  <c r="PW421" i="3" s="1"/>
  <c r="NW421" i="3"/>
  <c r="PS421" i="3" s="1" a="1"/>
  <c r="PS421" i="3" s="1"/>
  <c r="OB420" i="3"/>
  <c r="PX420" i="3" s="1" a="1"/>
  <c r="PX420" i="3" s="1"/>
  <c r="NX420" i="3"/>
  <c r="PT420" i="3" s="1" a="1"/>
  <c r="PT420" i="3" s="1"/>
  <c r="OG419" i="3"/>
  <c r="QC419" i="3" s="1" a="1"/>
  <c r="QC419" i="3" s="1"/>
  <c r="NY419" i="3"/>
  <c r="PU419" i="3" s="1" a="1"/>
  <c r="PU419" i="3" s="1"/>
  <c r="NZ418" i="3"/>
  <c r="PV418" i="3" s="1" a="1"/>
  <c r="PV418" i="3" s="1"/>
  <c r="OA417" i="3"/>
  <c r="PW417" i="3" s="1" a="1"/>
  <c r="PW417" i="3" s="1"/>
  <c r="NW417" i="3"/>
  <c r="PS417" i="3" s="1" a="1"/>
  <c r="PS417" i="3" s="1"/>
  <c r="OB416" i="3"/>
  <c r="PX416" i="3" s="1" a="1"/>
  <c r="PX416" i="3" s="1"/>
  <c r="NX416" i="3"/>
  <c r="PT416" i="3" s="1" a="1"/>
  <c r="PT416" i="3" s="1"/>
  <c r="OG415" i="3"/>
  <c r="QC415" i="3" s="1" a="1"/>
  <c r="QC415" i="3" s="1"/>
  <c r="NY415" i="3"/>
  <c r="PU415" i="3" s="1" a="1"/>
  <c r="PU415" i="3" s="1"/>
  <c r="NZ414" i="3"/>
  <c r="PV414" i="3" s="1" a="1"/>
  <c r="PV414" i="3" s="1"/>
  <c r="OA413" i="3"/>
  <c r="PW413" i="3" s="1" a="1"/>
  <c r="PW413" i="3" s="1"/>
  <c r="NW413" i="3"/>
  <c r="PS413" i="3" s="1" a="1"/>
  <c r="PS413" i="3" s="1"/>
  <c r="OB412" i="3"/>
  <c r="PX412" i="3" s="1" a="1"/>
  <c r="PX412" i="3" s="1"/>
  <c r="NX412" i="3"/>
  <c r="PT412" i="3" s="1" a="1"/>
  <c r="PT412" i="3" s="1"/>
  <c r="OG411" i="3"/>
  <c r="QC411" i="3" s="1" a="1"/>
  <c r="QC411" i="3" s="1"/>
  <c r="NY411" i="3"/>
  <c r="PU411" i="3" s="1" a="1"/>
  <c r="PU411" i="3" s="1"/>
  <c r="NZ410" i="3"/>
  <c r="PV410" i="3" s="1" a="1"/>
  <c r="PV410" i="3" s="1"/>
  <c r="OA409" i="3"/>
  <c r="PW409" i="3" s="1" a="1"/>
  <c r="PW409" i="3" s="1"/>
  <c r="NW409" i="3"/>
  <c r="PS409" i="3" s="1" a="1"/>
  <c r="PS409" i="3" s="1"/>
  <c r="OB408" i="3"/>
  <c r="PX408" i="3" s="1" a="1"/>
  <c r="PX408" i="3" s="1"/>
  <c r="NX408" i="3"/>
  <c r="PT408" i="3" s="1" a="1"/>
  <c r="PT408" i="3" s="1"/>
  <c r="OG407" i="3"/>
  <c r="QC407" i="3" s="1" a="1"/>
  <c r="QC407" i="3" s="1"/>
  <c r="NY407" i="3"/>
  <c r="PU407" i="3" s="1" a="1"/>
  <c r="PU407" i="3" s="1"/>
  <c r="NZ406" i="3"/>
  <c r="PV406" i="3" s="1" a="1"/>
  <c r="PV406" i="3" s="1"/>
  <c r="OA405" i="3"/>
  <c r="PW405" i="3" s="1" a="1"/>
  <c r="PW405" i="3" s="1"/>
  <c r="NW405" i="3"/>
  <c r="PS405" i="3" s="1" a="1"/>
  <c r="PS405" i="3" s="1"/>
  <c r="OB404" i="3"/>
  <c r="PX404" i="3" s="1" a="1"/>
  <c r="PX404" i="3" s="1"/>
  <c r="NX404" i="3"/>
  <c r="PT404" i="3" s="1" a="1"/>
  <c r="PT404" i="3" s="1"/>
  <c r="OG403" i="3"/>
  <c r="QC403" i="3" s="1" a="1"/>
  <c r="QC403" i="3" s="1"/>
  <c r="NY403" i="3"/>
  <c r="PU403" i="3" s="1" a="1"/>
  <c r="PU403" i="3" s="1"/>
  <c r="NZ402" i="3"/>
  <c r="PV402" i="3" s="1" a="1"/>
  <c r="PV402" i="3" s="1"/>
  <c r="OA401" i="3"/>
  <c r="PW401" i="3" s="1" a="1"/>
  <c r="PW401" i="3" s="1"/>
  <c r="NW401" i="3"/>
  <c r="PS401" i="3" s="1" a="1"/>
  <c r="PS401" i="3" s="1"/>
  <c r="OB400" i="3"/>
  <c r="PX400" i="3" s="1" a="1"/>
  <c r="PX400" i="3" s="1"/>
  <c r="NX400" i="3"/>
  <c r="PT400" i="3" s="1" a="1"/>
  <c r="PT400" i="3" s="1"/>
  <c r="OG399" i="3"/>
  <c r="QC399" i="3" s="1" a="1"/>
  <c r="QC399" i="3" s="1"/>
  <c r="NY399" i="3"/>
  <c r="PU399" i="3" s="1" a="1"/>
  <c r="PU399" i="3" s="1"/>
  <c r="NZ398" i="3"/>
  <c r="PV398" i="3" s="1" a="1"/>
  <c r="PV398" i="3" s="1"/>
  <c r="OA397" i="3"/>
  <c r="PW397" i="3" s="1" a="1"/>
  <c r="PW397" i="3" s="1"/>
  <c r="NW397" i="3"/>
  <c r="PS397" i="3" s="1" a="1"/>
  <c r="PS397" i="3" s="1"/>
  <c r="OB396" i="3"/>
  <c r="PX396" i="3" s="1" a="1"/>
  <c r="PX396" i="3" s="1"/>
  <c r="NX396" i="3"/>
  <c r="PT396" i="3" s="1" a="1"/>
  <c r="PT396" i="3" s="1"/>
  <c r="OG395" i="3"/>
  <c r="QC395" i="3" s="1" a="1"/>
  <c r="QC395" i="3" s="1"/>
  <c r="NY395" i="3"/>
  <c r="PU395" i="3" s="1" a="1"/>
  <c r="PU395" i="3" s="1"/>
  <c r="NZ394" i="3"/>
  <c r="PV394" i="3" s="1" a="1"/>
  <c r="PV394" i="3" s="1"/>
  <c r="OA393" i="3"/>
  <c r="PW393" i="3" s="1" a="1"/>
  <c r="PW393" i="3" s="1"/>
  <c r="NW393" i="3"/>
  <c r="PS393" i="3" s="1" a="1"/>
  <c r="PS393" i="3" s="1"/>
  <c r="OB392" i="3"/>
  <c r="PX392" i="3" s="1" a="1"/>
  <c r="PX392" i="3" s="1"/>
  <c r="NX392" i="3"/>
  <c r="PT392" i="3" s="1" a="1"/>
  <c r="PT392" i="3" s="1"/>
  <c r="OG391" i="3"/>
  <c r="QC391" i="3" s="1" a="1"/>
  <c r="QC391" i="3" s="1"/>
  <c r="NY391" i="3"/>
  <c r="PU391" i="3" s="1" a="1"/>
  <c r="PU391" i="3" s="1"/>
  <c r="NZ390" i="3"/>
  <c r="PV390" i="3" s="1" a="1"/>
  <c r="PV390" i="3" s="1"/>
  <c r="OA389" i="3"/>
  <c r="PW389" i="3" s="1" a="1"/>
  <c r="PW389" i="3" s="1"/>
  <c r="NW389" i="3"/>
  <c r="PS389" i="3" s="1" a="1"/>
  <c r="PS389" i="3" s="1"/>
  <c r="OB388" i="3"/>
  <c r="PX388" i="3" s="1" a="1"/>
  <c r="PX388" i="3" s="1"/>
  <c r="NX388" i="3"/>
  <c r="PT388" i="3" s="1" a="1"/>
  <c r="PT388" i="3" s="1"/>
  <c r="OG387" i="3"/>
  <c r="QC387" i="3" s="1" a="1"/>
  <c r="QC387" i="3" s="1"/>
  <c r="NY387" i="3"/>
  <c r="PU387" i="3" s="1" a="1"/>
  <c r="PU387" i="3" s="1"/>
  <c r="NZ386" i="3"/>
  <c r="PV386" i="3" s="1" a="1"/>
  <c r="PV386" i="3" s="1"/>
  <c r="OA385" i="3"/>
  <c r="PW385" i="3" s="1" a="1"/>
  <c r="PW385" i="3" s="1"/>
  <c r="NW385" i="3"/>
  <c r="PS385" i="3" s="1" a="1"/>
  <c r="PS385" i="3" s="1"/>
  <c r="OB384" i="3"/>
  <c r="PX384" i="3" s="1" a="1"/>
  <c r="PX384" i="3" s="1"/>
  <c r="NX384" i="3"/>
  <c r="PT384" i="3" s="1" a="1"/>
  <c r="PT384" i="3" s="1"/>
  <c r="OG383" i="3"/>
  <c r="QC383" i="3" s="1" a="1"/>
  <c r="QC383" i="3" s="1"/>
  <c r="NY383" i="3"/>
  <c r="PU383" i="3" s="1" a="1"/>
  <c r="PU383" i="3" s="1"/>
  <c r="NZ382" i="3"/>
  <c r="PV382" i="3" s="1" a="1"/>
  <c r="PV382" i="3" s="1"/>
  <c r="OA381" i="3"/>
  <c r="PW381" i="3" s="1" a="1"/>
  <c r="PW381" i="3" s="1"/>
  <c r="NW381" i="3"/>
  <c r="PS381" i="3" s="1" a="1"/>
  <c r="PS381" i="3" s="1"/>
  <c r="OB380" i="3"/>
  <c r="PX380" i="3" s="1" a="1"/>
  <c r="PX380" i="3" s="1"/>
  <c r="NX380" i="3"/>
  <c r="PT380" i="3" s="1" a="1"/>
  <c r="PT380" i="3" s="1"/>
  <c r="OG379" i="3"/>
  <c r="QC379" i="3" s="1" a="1"/>
  <c r="QC379" i="3" s="1"/>
  <c r="NY379" i="3"/>
  <c r="PU379" i="3" s="1" a="1"/>
  <c r="PU379" i="3" s="1"/>
  <c r="NZ378" i="3"/>
  <c r="PV378" i="3" s="1" a="1"/>
  <c r="PV378" i="3" s="1"/>
  <c r="OA377" i="3"/>
  <c r="PW377" i="3" s="1" a="1"/>
  <c r="PW377" i="3" s="1"/>
  <c r="NW377" i="3"/>
  <c r="PS377" i="3" s="1" a="1"/>
  <c r="PS377" i="3" s="1"/>
  <c r="OB376" i="3"/>
  <c r="PX376" i="3" s="1" a="1"/>
  <c r="PX376" i="3" s="1"/>
  <c r="NX376" i="3"/>
  <c r="PT376" i="3" s="1" a="1"/>
  <c r="PT376" i="3" s="1"/>
  <c r="OG375" i="3"/>
  <c r="QC375" i="3" s="1" a="1"/>
  <c r="QC375" i="3" s="1"/>
  <c r="NY375" i="3"/>
  <c r="PU375" i="3" s="1" a="1"/>
  <c r="PU375" i="3" s="1"/>
  <c r="NZ374" i="3"/>
  <c r="PV374" i="3" s="1" a="1"/>
  <c r="PV374" i="3" s="1"/>
  <c r="OA373" i="3"/>
  <c r="PW373" i="3" s="1" a="1"/>
  <c r="PW373" i="3" s="1"/>
  <c r="NW373" i="3"/>
  <c r="PS373" i="3" s="1" a="1"/>
  <c r="PS373" i="3" s="1"/>
  <c r="OB372" i="3"/>
  <c r="PX372" i="3" s="1" a="1"/>
  <c r="PX372" i="3" s="1"/>
  <c r="NX372" i="3"/>
  <c r="PT372" i="3" s="1" a="1"/>
  <c r="PT372" i="3" s="1"/>
  <c r="OG371" i="3"/>
  <c r="QC371" i="3" s="1" a="1"/>
  <c r="QC371" i="3" s="1"/>
  <c r="NY371" i="3"/>
  <c r="PU371" i="3" s="1" a="1"/>
  <c r="PU371" i="3" s="1"/>
  <c r="NZ370" i="3"/>
  <c r="PV370" i="3" s="1" a="1"/>
  <c r="PV370" i="3" s="1"/>
  <c r="OA369" i="3"/>
  <c r="PW369" i="3" s="1" a="1"/>
  <c r="PW369" i="3" s="1"/>
  <c r="NW369" i="3"/>
  <c r="PS369" i="3" s="1" a="1"/>
  <c r="PS369" i="3" s="1"/>
  <c r="OB368" i="3"/>
  <c r="PX368" i="3" s="1" a="1"/>
  <c r="PX368" i="3" s="1"/>
  <c r="NX368" i="3"/>
  <c r="PT368" i="3" s="1" a="1"/>
  <c r="PT368" i="3" s="1"/>
  <c r="OG367" i="3"/>
  <c r="QC367" i="3" s="1" a="1"/>
  <c r="QC367" i="3" s="1"/>
  <c r="NY367" i="3"/>
  <c r="PU367" i="3" s="1" a="1"/>
  <c r="PU367" i="3" s="1"/>
  <c r="NZ366" i="3"/>
  <c r="PV366" i="3" s="1" a="1"/>
  <c r="PV366" i="3" s="1"/>
  <c r="OA365" i="3"/>
  <c r="PW365" i="3" s="1" a="1"/>
  <c r="PW365" i="3" s="1"/>
  <c r="NW365" i="3"/>
  <c r="PS365" i="3" s="1" a="1"/>
  <c r="PS365" i="3" s="1"/>
  <c r="OB364" i="3"/>
  <c r="PX364" i="3" s="1" a="1"/>
  <c r="PX364" i="3" s="1"/>
  <c r="NX364" i="3"/>
  <c r="PT364" i="3" s="1" a="1"/>
  <c r="PT364" i="3" s="1"/>
  <c r="OG363" i="3"/>
  <c r="QC363" i="3" s="1" a="1"/>
  <c r="QC363" i="3" s="1"/>
  <c r="NY363" i="3"/>
  <c r="PU363" i="3" s="1" a="1"/>
  <c r="PU363" i="3" s="1"/>
  <c r="NZ362" i="3"/>
  <c r="PV362" i="3" s="1" a="1"/>
  <c r="PV362" i="3" s="1"/>
  <c r="OA361" i="3"/>
  <c r="PW361" i="3" s="1" a="1"/>
  <c r="PW361" i="3" s="1"/>
  <c r="NW361" i="3"/>
  <c r="PS361" i="3" s="1" a="1"/>
  <c r="PS361" i="3" s="1"/>
  <c r="OB360" i="3"/>
  <c r="PX360" i="3" s="1" a="1"/>
  <c r="PX360" i="3" s="1"/>
  <c r="NX360" i="3"/>
  <c r="PT360" i="3" s="1" a="1"/>
  <c r="PT360" i="3" s="1"/>
  <c r="OG359" i="3"/>
  <c r="QC359" i="3" s="1" a="1"/>
  <c r="QC359" i="3" s="1"/>
  <c r="NY359" i="3"/>
  <c r="PU359" i="3" s="1" a="1"/>
  <c r="PU359" i="3" s="1"/>
  <c r="NZ358" i="3"/>
  <c r="PV358" i="3" s="1" a="1"/>
  <c r="PV358" i="3" s="1"/>
  <c r="OA357" i="3"/>
  <c r="PW357" i="3" s="1" a="1"/>
  <c r="PW357" i="3" s="1"/>
  <c r="NW357" i="3"/>
  <c r="PS357" i="3" s="1" a="1"/>
  <c r="PS357" i="3" s="1"/>
  <c r="OB356" i="3"/>
  <c r="PX356" i="3" s="1" a="1"/>
  <c r="PX356" i="3" s="1"/>
  <c r="NX356" i="3"/>
  <c r="PT356" i="3" s="1" a="1"/>
  <c r="PT356" i="3" s="1"/>
  <c r="OG355" i="3"/>
  <c r="QC355" i="3" s="1" a="1"/>
  <c r="QC355" i="3" s="1"/>
  <c r="NY355" i="3"/>
  <c r="PU355" i="3" s="1" a="1"/>
  <c r="PU355" i="3" s="1"/>
  <c r="NZ354" i="3"/>
  <c r="PV354" i="3" s="1" a="1"/>
  <c r="PV354" i="3" s="1"/>
  <c r="OA353" i="3"/>
  <c r="PW353" i="3" s="1" a="1"/>
  <c r="PW353" i="3" s="1"/>
  <c r="NW353" i="3"/>
  <c r="PS353" i="3" s="1" a="1"/>
  <c r="PS353" i="3" s="1"/>
  <c r="OB352" i="3"/>
  <c r="PX352" i="3" s="1" a="1"/>
  <c r="PX352" i="3" s="1"/>
  <c r="NX352" i="3"/>
  <c r="PT352" i="3" s="1" a="1"/>
  <c r="PT352" i="3" s="1"/>
  <c r="OG351" i="3"/>
  <c r="QC351" i="3" s="1" a="1"/>
  <c r="QC351" i="3" s="1"/>
  <c r="NY351" i="3"/>
  <c r="PU351" i="3" s="1" a="1"/>
  <c r="PU351" i="3" s="1"/>
  <c r="NX485" i="3"/>
  <c r="PT485" i="3" s="1" a="1"/>
  <c r="PT485" i="3" s="1"/>
  <c r="OG484" i="3"/>
  <c r="QC484" i="3" s="1" a="1"/>
  <c r="QC484" i="3" s="1"/>
  <c r="NZ483" i="3"/>
  <c r="PV483" i="3" s="1" a="1"/>
  <c r="PV483" i="3" s="1"/>
  <c r="OA482" i="3"/>
  <c r="PW482" i="3" s="1" a="1"/>
  <c r="PW482" i="3" s="1"/>
  <c r="OG480" i="3"/>
  <c r="QC480" i="3" s="1" a="1"/>
  <c r="QC480" i="3" s="1"/>
  <c r="NY480" i="3"/>
  <c r="PU480" i="3" s="1" a="1"/>
  <c r="PU480" i="3" s="1"/>
  <c r="OB473" i="3"/>
  <c r="PX473" i="3" s="1" a="1"/>
  <c r="PX473" i="3" s="1"/>
  <c r="OB469" i="3"/>
  <c r="PX469" i="3" s="1" a="1"/>
  <c r="PX469" i="3" s="1"/>
  <c r="NW462" i="3"/>
  <c r="PS462" i="3" s="1" a="1"/>
  <c r="PS462" i="3" s="1"/>
  <c r="OG444" i="3"/>
  <c r="QC444" i="3" s="1" a="1"/>
  <c r="QC444" i="3" s="1"/>
  <c r="NW442" i="3"/>
  <c r="PS442" i="3" s="1" a="1"/>
  <c r="PS442" i="3" s="1"/>
  <c r="OA438" i="3"/>
  <c r="PW438" i="3" s="1" a="1"/>
  <c r="PW438" i="3" s="1"/>
  <c r="NX437" i="3"/>
  <c r="PT437" i="3" s="1" a="1"/>
  <c r="PT437" i="3" s="1"/>
  <c r="NW434" i="3"/>
  <c r="PS434" i="3" s="1" a="1"/>
  <c r="PS434" i="3" s="1"/>
  <c r="NX429" i="3"/>
  <c r="PT429" i="3" s="1" a="1"/>
  <c r="PT429" i="3" s="1"/>
  <c r="NY428" i="3"/>
  <c r="PU428" i="3" s="1" a="1"/>
  <c r="PU428" i="3" s="1"/>
  <c r="NZ427" i="3"/>
  <c r="PV427" i="3" s="1" a="1"/>
  <c r="PV427" i="3" s="1"/>
  <c r="NW426" i="3"/>
  <c r="PS426" i="3" s="1" a="1"/>
  <c r="PS426" i="3" s="1"/>
  <c r="OB425" i="3"/>
  <c r="PX425" i="3" s="1" a="1"/>
  <c r="PX425" i="3" s="1"/>
  <c r="NZ423" i="3"/>
  <c r="PV423" i="3" s="1" a="1"/>
  <c r="PV423" i="3" s="1"/>
  <c r="OB421" i="3"/>
  <c r="PX421" i="3" s="1" a="1"/>
  <c r="PX421" i="3" s="1"/>
  <c r="NZ486" i="3"/>
  <c r="PV486" i="3" s="1" a="1"/>
  <c r="PV486" i="3" s="1"/>
  <c r="OB484" i="3"/>
  <c r="PX484" i="3" s="1" a="1"/>
  <c r="PX484" i="3" s="1"/>
  <c r="NY483" i="3"/>
  <c r="PU483" i="3" s="1" a="1"/>
  <c r="PU483" i="3" s="1"/>
  <c r="NZ482" i="3"/>
  <c r="PV482" i="3" s="1" a="1"/>
  <c r="PV482" i="3" s="1"/>
  <c r="OA481" i="3"/>
  <c r="PW481" i="3" s="1" a="1"/>
  <c r="PW481" i="3" s="1"/>
  <c r="OB480" i="3"/>
  <c r="PX480" i="3" s="1" a="1"/>
  <c r="PX480" i="3" s="1"/>
  <c r="OG486" i="3"/>
  <c r="QC486" i="3" s="1" a="1"/>
  <c r="QC486" i="3" s="1"/>
  <c r="NY486" i="3"/>
  <c r="PU486" i="3" s="1" a="1"/>
  <c r="PU486" i="3" s="1"/>
  <c r="NZ485" i="3"/>
  <c r="PV485" i="3" s="1" a="1"/>
  <c r="PV485" i="3" s="1"/>
  <c r="OA484" i="3"/>
  <c r="PW484" i="3" s="1" a="1"/>
  <c r="PW484" i="3" s="1"/>
  <c r="NW484" i="3"/>
  <c r="PS484" i="3" s="1" a="1"/>
  <c r="PS484" i="3" s="1"/>
  <c r="OB483" i="3"/>
  <c r="PX483" i="3" s="1" a="1"/>
  <c r="PX483" i="3" s="1"/>
  <c r="NX483" i="3"/>
  <c r="PT483" i="3" s="1" a="1"/>
  <c r="PT483" i="3" s="1"/>
  <c r="OG482" i="3"/>
  <c r="QC482" i="3" s="1" a="1"/>
  <c r="QC482" i="3" s="1"/>
  <c r="NY482" i="3"/>
  <c r="PU482" i="3" s="1" a="1"/>
  <c r="PU482" i="3" s="1"/>
  <c r="NZ481" i="3"/>
  <c r="PV481" i="3" s="1" a="1"/>
  <c r="PV481" i="3" s="1"/>
  <c r="OA480" i="3"/>
  <c r="PW480" i="3" s="1" a="1"/>
  <c r="PW480" i="3" s="1"/>
  <c r="NW480" i="3"/>
  <c r="PS480" i="3" s="1" a="1"/>
  <c r="PS480" i="3" s="1"/>
  <c r="OB479" i="3"/>
  <c r="PX479" i="3" s="1" a="1"/>
  <c r="PX479" i="3" s="1"/>
  <c r="NX479" i="3"/>
  <c r="PT479" i="3" s="1" a="1"/>
  <c r="PT479" i="3" s="1"/>
  <c r="OG478" i="3"/>
  <c r="QC478" i="3" s="1" a="1"/>
  <c r="QC478" i="3" s="1"/>
  <c r="NY478" i="3"/>
  <c r="PU478" i="3" s="1" a="1"/>
  <c r="PU478" i="3" s="1"/>
  <c r="NZ477" i="3"/>
  <c r="PV477" i="3" s="1" a="1"/>
  <c r="PV477" i="3" s="1"/>
  <c r="OA476" i="3"/>
  <c r="PW476" i="3" s="1" a="1"/>
  <c r="PW476" i="3" s="1"/>
  <c r="NW476" i="3"/>
  <c r="PS476" i="3" s="1" a="1"/>
  <c r="PS476" i="3" s="1"/>
  <c r="OB475" i="3"/>
  <c r="PX475" i="3" s="1" a="1"/>
  <c r="PX475" i="3" s="1"/>
  <c r="NX475" i="3"/>
  <c r="PT475" i="3" s="1" a="1"/>
  <c r="PT475" i="3" s="1"/>
  <c r="OG474" i="3"/>
  <c r="QC474" i="3" s="1" a="1"/>
  <c r="QC474" i="3" s="1"/>
  <c r="NY474" i="3"/>
  <c r="PU474" i="3" s="1" a="1"/>
  <c r="PU474" i="3" s="1"/>
  <c r="NZ473" i="3"/>
  <c r="PV473" i="3" s="1" a="1"/>
  <c r="PV473" i="3" s="1"/>
  <c r="OA472" i="3"/>
  <c r="PW472" i="3" s="1" a="1"/>
  <c r="PW472" i="3" s="1"/>
  <c r="NW472" i="3"/>
  <c r="PS472" i="3" s="1" a="1"/>
  <c r="PS472" i="3" s="1"/>
  <c r="OB471" i="3"/>
  <c r="PX471" i="3" s="1" a="1"/>
  <c r="PX471" i="3" s="1"/>
  <c r="NX471" i="3"/>
  <c r="PT471" i="3" s="1" a="1"/>
  <c r="PT471" i="3" s="1"/>
  <c r="OG470" i="3"/>
  <c r="QC470" i="3" s="1" a="1"/>
  <c r="QC470" i="3" s="1"/>
  <c r="NY470" i="3"/>
  <c r="PU470" i="3" s="1" a="1"/>
  <c r="PU470" i="3" s="1"/>
  <c r="NZ469" i="3"/>
  <c r="PV469" i="3" s="1" a="1"/>
  <c r="PV469" i="3" s="1"/>
  <c r="OA468" i="3"/>
  <c r="PW468" i="3" s="1" a="1"/>
  <c r="PW468" i="3" s="1"/>
  <c r="NW468" i="3"/>
  <c r="PS468" i="3" s="1" a="1"/>
  <c r="PS468" i="3" s="1"/>
  <c r="OB467" i="3"/>
  <c r="PX467" i="3" s="1" a="1"/>
  <c r="PX467" i="3" s="1"/>
  <c r="NX467" i="3"/>
  <c r="PT467" i="3" s="1" a="1"/>
  <c r="PT467" i="3" s="1"/>
  <c r="OG466" i="3"/>
  <c r="QC466" i="3" s="1" a="1"/>
  <c r="QC466" i="3" s="1"/>
  <c r="NY466" i="3"/>
  <c r="PU466" i="3" s="1" a="1"/>
  <c r="PU466" i="3" s="1"/>
  <c r="NZ465" i="3"/>
  <c r="PV465" i="3" s="1" a="1"/>
  <c r="PV465" i="3" s="1"/>
  <c r="OA464" i="3"/>
  <c r="PW464" i="3" s="1" a="1"/>
  <c r="PW464" i="3" s="1"/>
  <c r="NW464" i="3"/>
  <c r="PS464" i="3" s="1" a="1"/>
  <c r="PS464" i="3" s="1"/>
  <c r="OB463" i="3"/>
  <c r="PX463" i="3" s="1" a="1"/>
  <c r="PX463" i="3" s="1"/>
  <c r="NX463" i="3"/>
  <c r="PT463" i="3" s="1" a="1"/>
  <c r="PT463" i="3" s="1"/>
  <c r="OG462" i="3"/>
  <c r="QC462" i="3" s="1" a="1"/>
  <c r="QC462" i="3" s="1"/>
  <c r="NY462" i="3"/>
  <c r="PU462" i="3" s="1" a="1"/>
  <c r="PU462" i="3" s="1"/>
  <c r="NZ461" i="3"/>
  <c r="PV461" i="3" s="1" a="1"/>
  <c r="PV461" i="3" s="1"/>
  <c r="OA460" i="3"/>
  <c r="PW460" i="3" s="1" a="1"/>
  <c r="PW460" i="3" s="1"/>
  <c r="NW460" i="3"/>
  <c r="PS460" i="3" s="1" a="1"/>
  <c r="PS460" i="3" s="1"/>
  <c r="OB459" i="3"/>
  <c r="PX459" i="3" s="1" a="1"/>
  <c r="PX459" i="3" s="1"/>
  <c r="NX459" i="3"/>
  <c r="PT459" i="3" s="1" a="1"/>
  <c r="PT459" i="3" s="1"/>
  <c r="OG458" i="3"/>
  <c r="QC458" i="3" s="1" a="1"/>
  <c r="QC458" i="3" s="1"/>
  <c r="NY458" i="3"/>
  <c r="PU458" i="3" s="1" a="1"/>
  <c r="PU458" i="3" s="1"/>
  <c r="NZ457" i="3"/>
  <c r="PV457" i="3" s="1" a="1"/>
  <c r="PV457" i="3" s="1"/>
  <c r="OA456" i="3"/>
  <c r="PW456" i="3" s="1" a="1"/>
  <c r="PW456" i="3" s="1"/>
  <c r="NW456" i="3"/>
  <c r="PS456" i="3" s="1" a="1"/>
  <c r="PS456" i="3" s="1"/>
  <c r="OB455" i="3"/>
  <c r="PX455" i="3" s="1" a="1"/>
  <c r="PX455" i="3" s="1"/>
  <c r="NX455" i="3"/>
  <c r="PT455" i="3" s="1" a="1"/>
  <c r="PT455" i="3" s="1"/>
  <c r="OG454" i="3"/>
  <c r="QC454" i="3" s="1" a="1"/>
  <c r="QC454" i="3" s="1"/>
  <c r="NY454" i="3"/>
  <c r="PU454" i="3" s="1" a="1"/>
  <c r="PU454" i="3" s="1"/>
  <c r="NZ453" i="3"/>
  <c r="PV453" i="3" s="1" a="1"/>
  <c r="PV453" i="3" s="1"/>
  <c r="OA452" i="3"/>
  <c r="PW452" i="3" s="1" a="1"/>
  <c r="PW452" i="3" s="1"/>
  <c r="NW452" i="3"/>
  <c r="PS452" i="3" s="1" a="1"/>
  <c r="PS452" i="3" s="1"/>
  <c r="OB451" i="3"/>
  <c r="PX451" i="3" s="1" a="1"/>
  <c r="PX451" i="3" s="1"/>
  <c r="NX451" i="3"/>
  <c r="PT451" i="3" s="1" a="1"/>
  <c r="PT451" i="3" s="1"/>
  <c r="OG450" i="3"/>
  <c r="QC450" i="3" s="1" a="1"/>
  <c r="QC450" i="3" s="1"/>
  <c r="NY450" i="3"/>
  <c r="PU450" i="3" s="1" a="1"/>
  <c r="PU450" i="3" s="1"/>
  <c r="NZ449" i="3"/>
  <c r="PV449" i="3" s="1" a="1"/>
  <c r="PV449" i="3" s="1"/>
  <c r="OA448" i="3"/>
  <c r="PW448" i="3" s="1" a="1"/>
  <c r="PW448" i="3" s="1"/>
  <c r="NW448" i="3"/>
  <c r="PS448" i="3" s="1" a="1"/>
  <c r="PS448" i="3" s="1"/>
  <c r="OB447" i="3"/>
  <c r="PX447" i="3" s="1" a="1"/>
  <c r="PX447" i="3" s="1"/>
  <c r="NX447" i="3"/>
  <c r="PT447" i="3" s="1" a="1"/>
  <c r="PT447" i="3" s="1"/>
  <c r="OG446" i="3"/>
  <c r="QC446" i="3" s="1" a="1"/>
  <c r="QC446" i="3" s="1"/>
  <c r="NY446" i="3"/>
  <c r="PU446" i="3" s="1" a="1"/>
  <c r="PU446" i="3" s="1"/>
  <c r="NZ445" i="3"/>
  <c r="PV445" i="3" s="1" a="1"/>
  <c r="PV445" i="3" s="1"/>
  <c r="OA444" i="3"/>
  <c r="PW444" i="3" s="1" a="1"/>
  <c r="PW444" i="3" s="1"/>
  <c r="NW444" i="3"/>
  <c r="PS444" i="3" s="1" a="1"/>
  <c r="PS444" i="3" s="1"/>
  <c r="OB443" i="3"/>
  <c r="PX443" i="3" s="1" a="1"/>
  <c r="PX443" i="3" s="1"/>
  <c r="NX443" i="3"/>
  <c r="PT443" i="3" s="1" a="1"/>
  <c r="PT443" i="3" s="1"/>
  <c r="OG442" i="3"/>
  <c r="QC442" i="3" s="1" a="1"/>
  <c r="QC442" i="3" s="1"/>
  <c r="NY442" i="3"/>
  <c r="PU442" i="3" s="1" a="1"/>
  <c r="PU442" i="3" s="1"/>
  <c r="NZ441" i="3"/>
  <c r="PV441" i="3" s="1" a="1"/>
  <c r="PV441" i="3" s="1"/>
  <c r="OA440" i="3"/>
  <c r="PW440" i="3" s="1" a="1"/>
  <c r="PW440" i="3" s="1"/>
  <c r="NW440" i="3"/>
  <c r="PS440" i="3" s="1" a="1"/>
  <c r="PS440" i="3" s="1"/>
  <c r="OB439" i="3"/>
  <c r="PX439" i="3" s="1" a="1"/>
  <c r="PX439" i="3" s="1"/>
  <c r="NX439" i="3"/>
  <c r="PT439" i="3" s="1" a="1"/>
  <c r="PT439" i="3" s="1"/>
  <c r="OG438" i="3"/>
  <c r="QC438" i="3" s="1" a="1"/>
  <c r="QC438" i="3" s="1"/>
  <c r="NY438" i="3"/>
  <c r="PU438" i="3" s="1" a="1"/>
  <c r="PU438" i="3" s="1"/>
  <c r="NZ437" i="3"/>
  <c r="PV437" i="3" s="1" a="1"/>
  <c r="PV437" i="3" s="1"/>
  <c r="OA436" i="3"/>
  <c r="PW436" i="3" s="1" a="1"/>
  <c r="PW436" i="3" s="1"/>
  <c r="NW436" i="3"/>
  <c r="PS436" i="3" s="1" a="1"/>
  <c r="PS436" i="3" s="1"/>
  <c r="OB435" i="3"/>
  <c r="PX435" i="3" s="1" a="1"/>
  <c r="PX435" i="3" s="1"/>
  <c r="NX435" i="3"/>
  <c r="PT435" i="3" s="1" a="1"/>
  <c r="PT435" i="3" s="1"/>
  <c r="OG434" i="3"/>
  <c r="QC434" i="3" s="1" a="1"/>
  <c r="QC434" i="3" s="1"/>
  <c r="NY434" i="3"/>
  <c r="PU434" i="3" s="1" a="1"/>
  <c r="PU434" i="3" s="1"/>
  <c r="NZ433" i="3"/>
  <c r="PV433" i="3" s="1" a="1"/>
  <c r="PV433" i="3" s="1"/>
  <c r="OA432" i="3"/>
  <c r="PW432" i="3" s="1" a="1"/>
  <c r="PW432" i="3" s="1"/>
  <c r="NW432" i="3"/>
  <c r="PS432" i="3" s="1" a="1"/>
  <c r="PS432" i="3" s="1"/>
  <c r="OB431" i="3"/>
  <c r="PX431" i="3" s="1" a="1"/>
  <c r="PX431" i="3" s="1"/>
  <c r="NX431" i="3"/>
  <c r="PT431" i="3" s="1" a="1"/>
  <c r="PT431" i="3" s="1"/>
  <c r="OG430" i="3"/>
  <c r="QC430" i="3" s="1" a="1"/>
  <c r="QC430" i="3" s="1"/>
  <c r="NY430" i="3"/>
  <c r="PU430" i="3" s="1" a="1"/>
  <c r="PU430" i="3" s="1"/>
  <c r="NZ429" i="3"/>
  <c r="PV429" i="3" s="1" a="1"/>
  <c r="PV429" i="3" s="1"/>
  <c r="OA428" i="3"/>
  <c r="PW428" i="3" s="1" a="1"/>
  <c r="PW428" i="3" s="1"/>
  <c r="NW428" i="3"/>
  <c r="PS428" i="3" s="1" a="1"/>
  <c r="PS428" i="3" s="1"/>
  <c r="OB427" i="3"/>
  <c r="PX427" i="3" s="1" a="1"/>
  <c r="PX427" i="3" s="1"/>
  <c r="NX427" i="3"/>
  <c r="PT427" i="3" s="1" a="1"/>
  <c r="PT427" i="3" s="1"/>
  <c r="OG426" i="3"/>
  <c r="QC426" i="3" s="1" a="1"/>
  <c r="QC426" i="3" s="1"/>
  <c r="NY426" i="3"/>
  <c r="PU426" i="3" s="1" a="1"/>
  <c r="PU426" i="3" s="1"/>
  <c r="NZ425" i="3"/>
  <c r="PV425" i="3" s="1" a="1"/>
  <c r="PV425" i="3" s="1"/>
  <c r="OA424" i="3"/>
  <c r="PW424" i="3" s="1" a="1"/>
  <c r="PW424" i="3" s="1"/>
  <c r="NW424" i="3"/>
  <c r="PS424" i="3" s="1" a="1"/>
  <c r="PS424" i="3" s="1"/>
  <c r="OB423" i="3"/>
  <c r="PX423" i="3" s="1" a="1"/>
  <c r="PX423" i="3" s="1"/>
  <c r="NX423" i="3"/>
  <c r="PT423" i="3" s="1" a="1"/>
  <c r="PT423" i="3" s="1"/>
  <c r="OG422" i="3"/>
  <c r="QC422" i="3" s="1" a="1"/>
  <c r="QC422" i="3" s="1"/>
  <c r="NY422" i="3"/>
  <c r="PU422" i="3" s="1" a="1"/>
  <c r="PU422" i="3" s="1"/>
  <c r="NZ421" i="3"/>
  <c r="PV421" i="3" s="1" a="1"/>
  <c r="PV421" i="3" s="1"/>
  <c r="OA420" i="3"/>
  <c r="PW420" i="3" s="1" a="1"/>
  <c r="PW420" i="3" s="1"/>
  <c r="NW420" i="3"/>
  <c r="PS420" i="3" s="1" a="1"/>
  <c r="PS420" i="3" s="1"/>
  <c r="OB419" i="3"/>
  <c r="PX419" i="3" s="1" a="1"/>
  <c r="PX419" i="3" s="1"/>
  <c r="NX419" i="3"/>
  <c r="PT419" i="3" s="1" a="1"/>
  <c r="PT419" i="3" s="1"/>
  <c r="OG418" i="3"/>
  <c r="QC418" i="3" s="1" a="1"/>
  <c r="QC418" i="3" s="1"/>
  <c r="NY418" i="3"/>
  <c r="PU418" i="3" s="1" a="1"/>
  <c r="PU418" i="3" s="1"/>
  <c r="NZ417" i="3"/>
  <c r="PV417" i="3" s="1" a="1"/>
  <c r="PV417" i="3" s="1"/>
  <c r="OA416" i="3"/>
  <c r="PW416" i="3" s="1" a="1"/>
  <c r="PW416" i="3" s="1"/>
  <c r="NW416" i="3"/>
  <c r="PS416" i="3" s="1" a="1"/>
  <c r="PS416" i="3" s="1"/>
  <c r="OB415" i="3"/>
  <c r="PX415" i="3" s="1" a="1"/>
  <c r="PX415" i="3" s="1"/>
  <c r="NX415" i="3"/>
  <c r="PT415" i="3" s="1" a="1"/>
  <c r="PT415" i="3" s="1"/>
  <c r="OG414" i="3"/>
  <c r="QC414" i="3" s="1" a="1"/>
  <c r="QC414" i="3" s="1"/>
  <c r="NY414" i="3"/>
  <c r="PU414" i="3" s="1" a="1"/>
  <c r="PU414" i="3" s="1"/>
  <c r="NZ413" i="3"/>
  <c r="PV413" i="3" s="1" a="1"/>
  <c r="PV413" i="3" s="1"/>
  <c r="OA412" i="3"/>
  <c r="PW412" i="3" s="1" a="1"/>
  <c r="PW412" i="3" s="1"/>
  <c r="NW412" i="3"/>
  <c r="PS412" i="3" s="1" a="1"/>
  <c r="PS412" i="3" s="1"/>
  <c r="OB411" i="3"/>
  <c r="PX411" i="3" s="1" a="1"/>
  <c r="PX411" i="3" s="1"/>
  <c r="NX411" i="3"/>
  <c r="PT411" i="3" s="1" a="1"/>
  <c r="PT411" i="3" s="1"/>
  <c r="OG410" i="3"/>
  <c r="QC410" i="3" s="1" a="1"/>
  <c r="QC410" i="3" s="1"/>
  <c r="NY410" i="3"/>
  <c r="PU410" i="3" s="1" a="1"/>
  <c r="PU410" i="3" s="1"/>
  <c r="NZ409" i="3"/>
  <c r="PV409" i="3" s="1" a="1"/>
  <c r="PV409" i="3" s="1"/>
  <c r="OA408" i="3"/>
  <c r="PW408" i="3" s="1" a="1"/>
  <c r="PW408" i="3" s="1"/>
  <c r="NW408" i="3"/>
  <c r="PS408" i="3" s="1" a="1"/>
  <c r="PS408" i="3" s="1"/>
  <c r="OB407" i="3"/>
  <c r="PX407" i="3" s="1" a="1"/>
  <c r="PX407" i="3" s="1"/>
  <c r="NX407" i="3"/>
  <c r="PT407" i="3" s="1" a="1"/>
  <c r="PT407" i="3" s="1"/>
  <c r="OG406" i="3"/>
  <c r="QC406" i="3" s="1" a="1"/>
  <c r="QC406" i="3" s="1"/>
  <c r="NY406" i="3"/>
  <c r="PU406" i="3" s="1" a="1"/>
  <c r="PU406" i="3" s="1"/>
  <c r="NZ405" i="3"/>
  <c r="PV405" i="3" s="1" a="1"/>
  <c r="PV405" i="3" s="1"/>
  <c r="OA404" i="3"/>
  <c r="PW404" i="3" s="1" a="1"/>
  <c r="PW404" i="3" s="1"/>
  <c r="NW404" i="3"/>
  <c r="PS404" i="3" s="1" a="1"/>
  <c r="PS404" i="3" s="1"/>
  <c r="OB403" i="3"/>
  <c r="PX403" i="3" s="1" a="1"/>
  <c r="PX403" i="3" s="1"/>
  <c r="NX403" i="3"/>
  <c r="PT403" i="3" s="1" a="1"/>
  <c r="PT403" i="3" s="1"/>
  <c r="OG402" i="3"/>
  <c r="QC402" i="3" s="1" a="1"/>
  <c r="QC402" i="3" s="1"/>
  <c r="NY402" i="3"/>
  <c r="PU402" i="3" s="1" a="1"/>
  <c r="PU402" i="3" s="1"/>
  <c r="NZ401" i="3"/>
  <c r="PV401" i="3" s="1" a="1"/>
  <c r="PV401" i="3" s="1"/>
  <c r="OA400" i="3"/>
  <c r="PW400" i="3" s="1" a="1"/>
  <c r="PW400" i="3" s="1"/>
  <c r="NW400" i="3"/>
  <c r="PS400" i="3" s="1" a="1"/>
  <c r="PS400" i="3" s="1"/>
  <c r="OB399" i="3"/>
  <c r="PX399" i="3" s="1" a="1"/>
  <c r="PX399" i="3" s="1"/>
  <c r="NX399" i="3"/>
  <c r="PT399" i="3" s="1" a="1"/>
  <c r="PT399" i="3" s="1"/>
  <c r="OG398" i="3"/>
  <c r="QC398" i="3" s="1" a="1"/>
  <c r="QC398" i="3" s="1"/>
  <c r="NY398" i="3"/>
  <c r="PU398" i="3" s="1" a="1"/>
  <c r="PU398" i="3" s="1"/>
  <c r="NZ397" i="3"/>
  <c r="PV397" i="3" s="1" a="1"/>
  <c r="PV397" i="3" s="1"/>
  <c r="OA396" i="3"/>
  <c r="PW396" i="3" s="1" a="1"/>
  <c r="PW396" i="3" s="1"/>
  <c r="NW396" i="3"/>
  <c r="PS396" i="3" s="1" a="1"/>
  <c r="PS396" i="3" s="1"/>
  <c r="OB395" i="3"/>
  <c r="PX395" i="3" s="1" a="1"/>
  <c r="PX395" i="3" s="1"/>
  <c r="NX395" i="3"/>
  <c r="PT395" i="3" s="1" a="1"/>
  <c r="PT395" i="3" s="1"/>
  <c r="OG394" i="3"/>
  <c r="QC394" i="3" s="1" a="1"/>
  <c r="QC394" i="3" s="1"/>
  <c r="NY394" i="3"/>
  <c r="PU394" i="3" s="1" a="1"/>
  <c r="PU394" i="3" s="1"/>
  <c r="NZ393" i="3"/>
  <c r="PV393" i="3" s="1" a="1"/>
  <c r="PV393" i="3" s="1"/>
  <c r="OA392" i="3"/>
  <c r="PW392" i="3" s="1" a="1"/>
  <c r="PW392" i="3" s="1"/>
  <c r="NW392" i="3"/>
  <c r="PS392" i="3" s="1" a="1"/>
  <c r="PS392" i="3" s="1"/>
  <c r="OB391" i="3"/>
  <c r="PX391" i="3" s="1" a="1"/>
  <c r="PX391" i="3" s="1"/>
  <c r="NX391" i="3"/>
  <c r="PT391" i="3" s="1" a="1"/>
  <c r="PT391" i="3" s="1"/>
  <c r="OG390" i="3"/>
  <c r="QC390" i="3" s="1" a="1"/>
  <c r="QC390" i="3" s="1"/>
  <c r="NY390" i="3"/>
  <c r="PU390" i="3" s="1" a="1"/>
  <c r="PU390" i="3" s="1"/>
  <c r="NZ389" i="3"/>
  <c r="PV389" i="3" s="1" a="1"/>
  <c r="PV389" i="3" s="1"/>
  <c r="OA388" i="3"/>
  <c r="PW388" i="3" s="1" a="1"/>
  <c r="PW388" i="3" s="1"/>
  <c r="NW388" i="3"/>
  <c r="PS388" i="3" s="1" a="1"/>
  <c r="PS388" i="3" s="1"/>
  <c r="OB387" i="3"/>
  <c r="PX387" i="3" s="1" a="1"/>
  <c r="PX387" i="3" s="1"/>
  <c r="NX387" i="3"/>
  <c r="PT387" i="3" s="1" a="1"/>
  <c r="PT387" i="3" s="1"/>
  <c r="OG386" i="3"/>
  <c r="QC386" i="3" s="1" a="1"/>
  <c r="QC386" i="3" s="1"/>
  <c r="NY386" i="3"/>
  <c r="PU386" i="3" s="1" a="1"/>
  <c r="PU386" i="3" s="1"/>
  <c r="NZ385" i="3"/>
  <c r="PV385" i="3" s="1" a="1"/>
  <c r="PV385" i="3" s="1"/>
  <c r="OA384" i="3"/>
  <c r="PW384" i="3" s="1" a="1"/>
  <c r="PW384" i="3" s="1"/>
  <c r="NW384" i="3"/>
  <c r="PS384" i="3" s="1" a="1"/>
  <c r="PS384" i="3" s="1"/>
  <c r="OB383" i="3"/>
  <c r="PX383" i="3" s="1" a="1"/>
  <c r="PX383" i="3" s="1"/>
  <c r="NX383" i="3"/>
  <c r="PT383" i="3" s="1" a="1"/>
  <c r="PT383" i="3" s="1"/>
  <c r="OG382" i="3"/>
  <c r="QC382" i="3" s="1" a="1"/>
  <c r="QC382" i="3" s="1"/>
  <c r="NY382" i="3"/>
  <c r="PU382" i="3" s="1" a="1"/>
  <c r="PU382" i="3" s="1"/>
  <c r="NZ381" i="3"/>
  <c r="PV381" i="3" s="1" a="1"/>
  <c r="PV381" i="3" s="1"/>
  <c r="OA380" i="3"/>
  <c r="PW380" i="3" s="1" a="1"/>
  <c r="PW380" i="3" s="1"/>
  <c r="NW380" i="3"/>
  <c r="PS380" i="3" s="1" a="1"/>
  <c r="PS380" i="3" s="1"/>
  <c r="OB379" i="3"/>
  <c r="PX379" i="3" s="1" a="1"/>
  <c r="PX379" i="3" s="1"/>
  <c r="NX379" i="3"/>
  <c r="PT379" i="3" s="1" a="1"/>
  <c r="PT379" i="3" s="1"/>
  <c r="OG378" i="3"/>
  <c r="QC378" i="3" s="1" a="1"/>
  <c r="QC378" i="3" s="1"/>
  <c r="NY378" i="3"/>
  <c r="PU378" i="3" s="1" a="1"/>
  <c r="PU378" i="3" s="1"/>
  <c r="NZ377" i="3"/>
  <c r="PV377" i="3" s="1" a="1"/>
  <c r="PV377" i="3" s="1"/>
  <c r="OA376" i="3"/>
  <c r="PW376" i="3" s="1" a="1"/>
  <c r="PW376" i="3" s="1"/>
  <c r="NW376" i="3"/>
  <c r="PS376" i="3" s="1" a="1"/>
  <c r="PS376" i="3" s="1"/>
  <c r="OB375" i="3"/>
  <c r="PX375" i="3" s="1" a="1"/>
  <c r="PX375" i="3" s="1"/>
  <c r="NX375" i="3"/>
  <c r="PT375" i="3" s="1" a="1"/>
  <c r="PT375" i="3" s="1"/>
  <c r="OG374" i="3"/>
  <c r="QC374" i="3" s="1" a="1"/>
  <c r="QC374" i="3" s="1"/>
  <c r="NY374" i="3"/>
  <c r="PU374" i="3" s="1" a="1"/>
  <c r="PU374" i="3" s="1"/>
  <c r="NZ373" i="3"/>
  <c r="PV373" i="3" s="1" a="1"/>
  <c r="PV373" i="3" s="1"/>
  <c r="OA372" i="3"/>
  <c r="PW372" i="3" s="1" a="1"/>
  <c r="PW372" i="3" s="1"/>
  <c r="NW372" i="3"/>
  <c r="PS372" i="3" s="1" a="1"/>
  <c r="PS372" i="3" s="1"/>
  <c r="OB371" i="3"/>
  <c r="PX371" i="3" s="1" a="1"/>
  <c r="PX371" i="3" s="1"/>
  <c r="NX371" i="3"/>
  <c r="PT371" i="3" s="1" a="1"/>
  <c r="PT371" i="3" s="1"/>
  <c r="OG370" i="3"/>
  <c r="QC370" i="3" s="1" a="1"/>
  <c r="QC370" i="3" s="1"/>
  <c r="NY370" i="3"/>
  <c r="PU370" i="3" s="1" a="1"/>
  <c r="PU370" i="3" s="1"/>
  <c r="NZ369" i="3"/>
  <c r="PV369" i="3" s="1" a="1"/>
  <c r="PV369" i="3" s="1"/>
  <c r="OA368" i="3"/>
  <c r="PW368" i="3" s="1" a="1"/>
  <c r="PW368" i="3" s="1"/>
  <c r="NW368" i="3"/>
  <c r="PS368" i="3" s="1" a="1"/>
  <c r="PS368" i="3" s="1"/>
  <c r="OB367" i="3"/>
  <c r="PX367" i="3" s="1" a="1"/>
  <c r="PX367" i="3" s="1"/>
  <c r="NX367" i="3"/>
  <c r="PT367" i="3" s="1" a="1"/>
  <c r="PT367" i="3" s="1"/>
  <c r="OG366" i="3"/>
  <c r="QC366" i="3" s="1" a="1"/>
  <c r="QC366" i="3" s="1"/>
  <c r="NY366" i="3"/>
  <c r="PU366" i="3" s="1" a="1"/>
  <c r="PU366" i="3" s="1"/>
  <c r="NZ365" i="3"/>
  <c r="PV365" i="3" s="1" a="1"/>
  <c r="PV365" i="3" s="1"/>
  <c r="OA486" i="3"/>
  <c r="PW486" i="3" s="1" a="1"/>
  <c r="PW486" i="3" s="1"/>
  <c r="OB485" i="3"/>
  <c r="PX485" i="3" s="1" a="1"/>
  <c r="PX485" i="3" s="1"/>
  <c r="NY484" i="3"/>
  <c r="PU484" i="3" s="1" a="1"/>
  <c r="PU484" i="3" s="1"/>
  <c r="NX481" i="3"/>
  <c r="PT481" i="3" s="1" a="1"/>
  <c r="PT481" i="3" s="1"/>
  <c r="NZ479" i="3"/>
  <c r="PV479" i="3" s="1" a="1"/>
  <c r="PV479" i="3" s="1"/>
  <c r="NY472" i="3"/>
  <c r="PU472" i="3" s="1" a="1"/>
  <c r="PU472" i="3" s="1"/>
  <c r="NX469" i="3"/>
  <c r="PT469" i="3" s="1" a="1"/>
  <c r="PT469" i="3" s="1"/>
  <c r="NY468" i="3"/>
  <c r="PU468" i="3" s="1" a="1"/>
  <c r="PU468" i="3" s="1"/>
  <c r="NW466" i="3"/>
  <c r="PS466" i="3" s="1" a="1"/>
  <c r="PS466" i="3" s="1"/>
  <c r="OB465" i="3"/>
  <c r="PX465" i="3" s="1" a="1"/>
  <c r="PX465" i="3" s="1"/>
  <c r="NX465" i="3"/>
  <c r="PT465" i="3" s="1" a="1"/>
  <c r="PT465" i="3" s="1"/>
  <c r="NY464" i="3"/>
  <c r="PU464" i="3" s="1" a="1"/>
  <c r="PU464" i="3" s="1"/>
  <c r="NZ463" i="3"/>
  <c r="PV463" i="3" s="1" a="1"/>
  <c r="PV463" i="3" s="1"/>
  <c r="OA462" i="3"/>
  <c r="PW462" i="3" s="1" a="1"/>
  <c r="PW462" i="3" s="1"/>
  <c r="OG460" i="3"/>
  <c r="QC460" i="3" s="1" a="1"/>
  <c r="QC460" i="3" s="1"/>
  <c r="NW438" i="3"/>
  <c r="PS438" i="3" s="1" a="1"/>
  <c r="PS438" i="3" s="1"/>
  <c r="OA434" i="3"/>
  <c r="PW434" i="3" s="1" a="1"/>
  <c r="PW434" i="3" s="1"/>
  <c r="OB433" i="3"/>
  <c r="PX433" i="3" s="1" a="1"/>
  <c r="PX433" i="3" s="1"/>
  <c r="NW430" i="3"/>
  <c r="PS430" i="3" s="1" a="1"/>
  <c r="PS430" i="3" s="1"/>
  <c r="OA426" i="3"/>
  <c r="PW426" i="3" s="1" a="1"/>
  <c r="PW426" i="3" s="1"/>
  <c r="NX425" i="3"/>
  <c r="PT425" i="3" s="1" a="1"/>
  <c r="PT425" i="3" s="1"/>
  <c r="NY424" i="3"/>
  <c r="PU424" i="3" s="1" a="1"/>
  <c r="PU424" i="3" s="1"/>
  <c r="NX421" i="3"/>
  <c r="PT421" i="3" s="1" a="1"/>
  <c r="PT421" i="3" s="1"/>
  <c r="OG2" i="3"/>
  <c r="QC2" i="3" s="1" a="1"/>
  <c r="QC2" i="3" s="1"/>
  <c r="NW485" i="3"/>
  <c r="PS485" i="3" s="1" a="1"/>
  <c r="PS485" i="3" s="1"/>
  <c r="OG479" i="3"/>
  <c r="QC479" i="3" s="1" a="1"/>
  <c r="QC479" i="3" s="1"/>
  <c r="NY479" i="3"/>
  <c r="PU479" i="3" s="1" a="1"/>
  <c r="PU479" i="3" s="1"/>
  <c r="NZ478" i="3"/>
  <c r="PV478" i="3" s="1" a="1"/>
  <c r="PV478" i="3" s="1"/>
  <c r="OA477" i="3"/>
  <c r="PW477" i="3" s="1" a="1"/>
  <c r="PW477" i="3" s="1"/>
  <c r="NW477" i="3"/>
  <c r="PS477" i="3" s="1" a="1"/>
  <c r="PS477" i="3" s="1"/>
  <c r="OB476" i="3"/>
  <c r="PX476" i="3" s="1" a="1"/>
  <c r="PX476" i="3" s="1"/>
  <c r="OG475" i="3"/>
  <c r="QC475" i="3" s="1" a="1"/>
  <c r="QC475" i="3" s="1"/>
  <c r="OB486" i="3"/>
  <c r="PX486" i="3" s="1" a="1"/>
  <c r="PX486" i="3" s="1"/>
  <c r="NX486" i="3"/>
  <c r="PT486" i="3" s="1" a="1"/>
  <c r="PT486" i="3" s="1"/>
  <c r="OG485" i="3"/>
  <c r="QC485" i="3" s="1" a="1"/>
  <c r="QC485" i="3" s="1"/>
  <c r="NY485" i="3"/>
  <c r="PU485" i="3" s="1" a="1"/>
  <c r="PU485" i="3" s="1"/>
  <c r="NZ484" i="3"/>
  <c r="PV484" i="3" s="1" a="1"/>
  <c r="PV484" i="3" s="1"/>
  <c r="OA483" i="3"/>
  <c r="PW483" i="3" s="1" a="1"/>
  <c r="PW483" i="3" s="1"/>
  <c r="NW483" i="3"/>
  <c r="PS483" i="3" s="1" a="1"/>
  <c r="PS483" i="3" s="1"/>
  <c r="OB482" i="3"/>
  <c r="PX482" i="3" s="1" a="1"/>
  <c r="PX482" i="3" s="1"/>
  <c r="NX482" i="3"/>
  <c r="PT482" i="3" s="1" a="1"/>
  <c r="PT482" i="3" s="1"/>
  <c r="OG481" i="3"/>
  <c r="QC481" i="3" s="1" a="1"/>
  <c r="QC481" i="3" s="1"/>
  <c r="NY481" i="3"/>
  <c r="PU481" i="3" s="1" a="1"/>
  <c r="PU481" i="3" s="1"/>
  <c r="NZ480" i="3"/>
  <c r="PV480" i="3" s="1" a="1"/>
  <c r="PV480" i="3" s="1"/>
  <c r="OA479" i="3"/>
  <c r="PW479" i="3" s="1" a="1"/>
  <c r="PW479" i="3" s="1"/>
  <c r="NW479" i="3"/>
  <c r="PS479" i="3" s="1" a="1"/>
  <c r="PS479" i="3" s="1"/>
  <c r="OB478" i="3"/>
  <c r="PX478" i="3" s="1" a="1"/>
  <c r="PX478" i="3" s="1"/>
  <c r="NX478" i="3"/>
  <c r="PT478" i="3" s="1" a="1"/>
  <c r="PT478" i="3" s="1"/>
  <c r="OG477" i="3"/>
  <c r="QC477" i="3" s="1" a="1"/>
  <c r="QC477" i="3" s="1"/>
  <c r="NY477" i="3"/>
  <c r="PU477" i="3" s="1" a="1"/>
  <c r="PU477" i="3" s="1"/>
  <c r="NZ476" i="3"/>
  <c r="PV476" i="3" s="1" a="1"/>
  <c r="PV476" i="3" s="1"/>
  <c r="OA475" i="3"/>
  <c r="PW475" i="3" s="1" a="1"/>
  <c r="PW475" i="3" s="1"/>
  <c r="NW475" i="3"/>
  <c r="PS475" i="3" s="1" a="1"/>
  <c r="PS475" i="3" s="1"/>
  <c r="OB474" i="3"/>
  <c r="PX474" i="3" s="1" a="1"/>
  <c r="PX474" i="3" s="1"/>
  <c r="NX474" i="3"/>
  <c r="PT474" i="3" s="1" a="1"/>
  <c r="PT474" i="3" s="1"/>
  <c r="OG473" i="3"/>
  <c r="QC473" i="3" s="1" a="1"/>
  <c r="QC473" i="3" s="1"/>
  <c r="NY473" i="3"/>
  <c r="PU473" i="3" s="1" a="1"/>
  <c r="PU473" i="3" s="1"/>
  <c r="NZ472" i="3"/>
  <c r="PV472" i="3" s="1" a="1"/>
  <c r="PV472" i="3" s="1"/>
  <c r="OA471" i="3"/>
  <c r="PW471" i="3" s="1" a="1"/>
  <c r="PW471" i="3" s="1"/>
  <c r="NW471" i="3"/>
  <c r="PS471" i="3" s="1" a="1"/>
  <c r="PS471" i="3" s="1"/>
  <c r="OB470" i="3"/>
  <c r="PX470" i="3" s="1" a="1"/>
  <c r="PX470" i="3" s="1"/>
  <c r="NX470" i="3"/>
  <c r="PT470" i="3" s="1" a="1"/>
  <c r="PT470" i="3" s="1"/>
  <c r="OG469" i="3"/>
  <c r="QC469" i="3" s="1" a="1"/>
  <c r="QC469" i="3" s="1"/>
  <c r="NY469" i="3"/>
  <c r="PU469" i="3" s="1" a="1"/>
  <c r="PU469" i="3" s="1"/>
  <c r="NZ468" i="3"/>
  <c r="PV468" i="3" s="1" a="1"/>
  <c r="PV468" i="3" s="1"/>
  <c r="OA467" i="3"/>
  <c r="PW467" i="3" s="1" a="1"/>
  <c r="PW467" i="3" s="1"/>
  <c r="NW467" i="3"/>
  <c r="PS467" i="3" s="1" a="1"/>
  <c r="PS467" i="3" s="1"/>
  <c r="OB466" i="3"/>
  <c r="PX466" i="3" s="1" a="1"/>
  <c r="PX466" i="3" s="1"/>
  <c r="NX466" i="3"/>
  <c r="PT466" i="3" s="1" a="1"/>
  <c r="PT466" i="3" s="1"/>
  <c r="OG465" i="3"/>
  <c r="QC465" i="3" s="1" a="1"/>
  <c r="QC465" i="3" s="1"/>
  <c r="NY465" i="3"/>
  <c r="PU465" i="3" s="1" a="1"/>
  <c r="PU465" i="3" s="1"/>
  <c r="NZ464" i="3"/>
  <c r="PV464" i="3" s="1" a="1"/>
  <c r="PV464" i="3" s="1"/>
  <c r="OA463" i="3"/>
  <c r="PW463" i="3" s="1" a="1"/>
  <c r="PW463" i="3" s="1"/>
  <c r="NW463" i="3"/>
  <c r="PS463" i="3" s="1" a="1"/>
  <c r="PS463" i="3" s="1"/>
  <c r="OB462" i="3"/>
  <c r="PX462" i="3" s="1" a="1"/>
  <c r="PX462" i="3" s="1"/>
  <c r="NX462" i="3"/>
  <c r="PT462" i="3" s="1" a="1"/>
  <c r="PT462" i="3" s="1"/>
  <c r="OG461" i="3"/>
  <c r="QC461" i="3" s="1" a="1"/>
  <c r="QC461" i="3" s="1"/>
  <c r="NY461" i="3"/>
  <c r="PU461" i="3" s="1" a="1"/>
  <c r="PU461" i="3" s="1"/>
  <c r="NZ460" i="3"/>
  <c r="PV460" i="3" s="1" a="1"/>
  <c r="PV460" i="3" s="1"/>
  <c r="OA459" i="3"/>
  <c r="PW459" i="3" s="1" a="1"/>
  <c r="PW459" i="3" s="1"/>
  <c r="NW459" i="3"/>
  <c r="PS459" i="3" s="1" a="1"/>
  <c r="PS459" i="3" s="1"/>
  <c r="OB458" i="3"/>
  <c r="PX458" i="3" s="1" a="1"/>
  <c r="PX458" i="3" s="1"/>
  <c r="NX458" i="3"/>
  <c r="PT458" i="3" s="1" a="1"/>
  <c r="PT458" i="3" s="1"/>
  <c r="OG457" i="3"/>
  <c r="QC457" i="3" s="1" a="1"/>
  <c r="QC457" i="3" s="1"/>
  <c r="NY457" i="3"/>
  <c r="PU457" i="3" s="1" a="1"/>
  <c r="PU457" i="3" s="1"/>
  <c r="NZ456" i="3"/>
  <c r="PV456" i="3" s="1" a="1"/>
  <c r="PV456" i="3" s="1"/>
  <c r="OA455" i="3"/>
  <c r="PW455" i="3" s="1" a="1"/>
  <c r="PW455" i="3" s="1"/>
  <c r="NW455" i="3"/>
  <c r="PS455" i="3" s="1" a="1"/>
  <c r="PS455" i="3" s="1"/>
  <c r="OB454" i="3"/>
  <c r="PX454" i="3" s="1" a="1"/>
  <c r="PX454" i="3" s="1"/>
  <c r="NX454" i="3"/>
  <c r="PT454" i="3" s="1" a="1"/>
  <c r="PT454" i="3" s="1"/>
  <c r="OG453" i="3"/>
  <c r="QC453" i="3" s="1" a="1"/>
  <c r="QC453" i="3" s="1"/>
  <c r="NY453" i="3"/>
  <c r="PU453" i="3" s="1" a="1"/>
  <c r="PU453" i="3" s="1"/>
  <c r="NZ452" i="3"/>
  <c r="PV452" i="3" s="1" a="1"/>
  <c r="PV452" i="3" s="1"/>
  <c r="OA451" i="3"/>
  <c r="PW451" i="3" s="1" a="1"/>
  <c r="PW451" i="3" s="1"/>
  <c r="NW451" i="3"/>
  <c r="PS451" i="3" s="1" a="1"/>
  <c r="PS451" i="3" s="1"/>
  <c r="OB450" i="3"/>
  <c r="PX450" i="3" s="1" a="1"/>
  <c r="PX450" i="3" s="1"/>
  <c r="NX450" i="3"/>
  <c r="PT450" i="3" s="1" a="1"/>
  <c r="PT450" i="3" s="1"/>
  <c r="OG449" i="3"/>
  <c r="QC449" i="3" s="1" a="1"/>
  <c r="QC449" i="3" s="1"/>
  <c r="NY449" i="3"/>
  <c r="PU449" i="3" s="1" a="1"/>
  <c r="PU449" i="3" s="1"/>
  <c r="NZ448" i="3"/>
  <c r="PV448" i="3" s="1" a="1"/>
  <c r="PV448" i="3" s="1"/>
  <c r="OA447" i="3"/>
  <c r="PW447" i="3" s="1" a="1"/>
  <c r="PW447" i="3" s="1"/>
  <c r="NW447" i="3"/>
  <c r="PS447" i="3" s="1" a="1"/>
  <c r="PS447" i="3" s="1"/>
  <c r="OB446" i="3"/>
  <c r="PX446" i="3" s="1" a="1"/>
  <c r="PX446" i="3" s="1"/>
  <c r="NX446" i="3"/>
  <c r="PT446" i="3" s="1" a="1"/>
  <c r="PT446" i="3" s="1"/>
  <c r="OG445" i="3"/>
  <c r="QC445" i="3" s="1" a="1"/>
  <c r="QC445" i="3" s="1"/>
  <c r="NY445" i="3"/>
  <c r="PU445" i="3" s="1" a="1"/>
  <c r="PU445" i="3" s="1"/>
  <c r="NZ444" i="3"/>
  <c r="PV444" i="3" s="1" a="1"/>
  <c r="PV444" i="3" s="1"/>
  <c r="OA443" i="3"/>
  <c r="PW443" i="3" s="1" a="1"/>
  <c r="PW443" i="3" s="1"/>
  <c r="NW443" i="3"/>
  <c r="PS443" i="3" s="1" a="1"/>
  <c r="PS443" i="3" s="1"/>
  <c r="OB442" i="3"/>
  <c r="PX442" i="3" s="1" a="1"/>
  <c r="PX442" i="3" s="1"/>
  <c r="NX442" i="3"/>
  <c r="PT442" i="3" s="1" a="1"/>
  <c r="PT442" i="3" s="1"/>
  <c r="OG441" i="3"/>
  <c r="QC441" i="3" s="1" a="1"/>
  <c r="QC441" i="3" s="1"/>
  <c r="NY441" i="3"/>
  <c r="PU441" i="3" s="1" a="1"/>
  <c r="PU441" i="3" s="1"/>
  <c r="NZ440" i="3"/>
  <c r="PV440" i="3" s="1" a="1"/>
  <c r="PV440" i="3" s="1"/>
  <c r="OA439" i="3"/>
  <c r="PW439" i="3" s="1" a="1"/>
  <c r="PW439" i="3" s="1"/>
  <c r="NW439" i="3"/>
  <c r="PS439" i="3" s="1" a="1"/>
  <c r="PS439" i="3" s="1"/>
  <c r="OB438" i="3"/>
  <c r="PX438" i="3" s="1" a="1"/>
  <c r="PX438" i="3" s="1"/>
  <c r="NX438" i="3"/>
  <c r="PT438" i="3" s="1" a="1"/>
  <c r="PT438" i="3" s="1"/>
  <c r="OG437" i="3"/>
  <c r="QC437" i="3" s="1" a="1"/>
  <c r="QC437" i="3" s="1"/>
  <c r="NY437" i="3"/>
  <c r="PU437" i="3" s="1" a="1"/>
  <c r="PU437" i="3" s="1"/>
  <c r="NZ436" i="3"/>
  <c r="PV436" i="3" s="1" a="1"/>
  <c r="PV436" i="3" s="1"/>
  <c r="OA435" i="3"/>
  <c r="PW435" i="3" s="1" a="1"/>
  <c r="PW435" i="3" s="1"/>
  <c r="NW435" i="3"/>
  <c r="PS435" i="3" s="1" a="1"/>
  <c r="PS435" i="3" s="1"/>
  <c r="OB434" i="3"/>
  <c r="PX434" i="3" s="1" a="1"/>
  <c r="PX434" i="3" s="1"/>
  <c r="NX434" i="3"/>
  <c r="PT434" i="3" s="1" a="1"/>
  <c r="PT434" i="3" s="1"/>
  <c r="OG433" i="3"/>
  <c r="QC433" i="3" s="1" a="1"/>
  <c r="QC433" i="3" s="1"/>
  <c r="NY433" i="3"/>
  <c r="PU433" i="3" s="1" a="1"/>
  <c r="PU433" i="3" s="1"/>
  <c r="NZ432" i="3"/>
  <c r="PV432" i="3" s="1" a="1"/>
  <c r="PV432" i="3" s="1"/>
  <c r="OA431" i="3"/>
  <c r="PW431" i="3" s="1" a="1"/>
  <c r="PW431" i="3" s="1"/>
  <c r="NW431" i="3"/>
  <c r="PS431" i="3" s="1" a="1"/>
  <c r="PS431" i="3" s="1"/>
  <c r="OB430" i="3"/>
  <c r="PX430" i="3" s="1" a="1"/>
  <c r="PX430" i="3" s="1"/>
  <c r="NX430" i="3"/>
  <c r="PT430" i="3" s="1" a="1"/>
  <c r="PT430" i="3" s="1"/>
  <c r="OG429" i="3"/>
  <c r="QC429" i="3" s="1" a="1"/>
  <c r="QC429" i="3" s="1"/>
  <c r="NY429" i="3"/>
  <c r="PU429" i="3" s="1" a="1"/>
  <c r="PU429" i="3" s="1"/>
  <c r="NZ428" i="3"/>
  <c r="PV428" i="3" s="1" a="1"/>
  <c r="PV428" i="3" s="1"/>
  <c r="OA427" i="3"/>
  <c r="PW427" i="3" s="1" a="1"/>
  <c r="PW427" i="3" s="1"/>
  <c r="NW427" i="3"/>
  <c r="PS427" i="3" s="1" a="1"/>
  <c r="PS427" i="3" s="1"/>
  <c r="OB426" i="3"/>
  <c r="PX426" i="3" s="1" a="1"/>
  <c r="PX426" i="3" s="1"/>
  <c r="NX426" i="3"/>
  <c r="PT426" i="3" s="1" a="1"/>
  <c r="PT426" i="3" s="1"/>
  <c r="OG425" i="3"/>
  <c r="QC425" i="3" s="1" a="1"/>
  <c r="QC425" i="3" s="1"/>
  <c r="NY425" i="3"/>
  <c r="PU425" i="3" s="1" a="1"/>
  <c r="PU425" i="3" s="1"/>
  <c r="NZ424" i="3"/>
  <c r="PV424" i="3" s="1" a="1"/>
  <c r="PV424" i="3" s="1"/>
  <c r="OA423" i="3"/>
  <c r="PW423" i="3" s="1" a="1"/>
  <c r="PW423" i="3" s="1"/>
  <c r="NW423" i="3"/>
  <c r="PS423" i="3" s="1" a="1"/>
  <c r="PS423" i="3" s="1"/>
  <c r="OB422" i="3"/>
  <c r="PX422" i="3" s="1" a="1"/>
  <c r="PX422" i="3" s="1"/>
  <c r="NX422" i="3"/>
  <c r="PT422" i="3" s="1" a="1"/>
  <c r="PT422" i="3" s="1"/>
  <c r="OG421" i="3"/>
  <c r="QC421" i="3" s="1" a="1"/>
  <c r="QC421" i="3" s="1"/>
  <c r="NY421" i="3"/>
  <c r="PU421" i="3" s="1" a="1"/>
  <c r="PU421" i="3" s="1"/>
  <c r="NZ420" i="3"/>
  <c r="PV420" i="3" s="1" a="1"/>
  <c r="PV420" i="3" s="1"/>
  <c r="OA419" i="3"/>
  <c r="PW419" i="3" s="1" a="1"/>
  <c r="PW419" i="3" s="1"/>
  <c r="NW419" i="3"/>
  <c r="PS419" i="3" s="1" a="1"/>
  <c r="PS419" i="3" s="1"/>
  <c r="OB418" i="3"/>
  <c r="PX418" i="3" s="1" a="1"/>
  <c r="PX418" i="3" s="1"/>
  <c r="NX418" i="3"/>
  <c r="PT418" i="3" s="1" a="1"/>
  <c r="PT418" i="3" s="1"/>
  <c r="OG417" i="3"/>
  <c r="QC417" i="3" s="1" a="1"/>
  <c r="QC417" i="3" s="1"/>
  <c r="NY417" i="3"/>
  <c r="PU417" i="3" s="1" a="1"/>
  <c r="PU417" i="3" s="1"/>
  <c r="NZ416" i="3"/>
  <c r="PV416" i="3" s="1" a="1"/>
  <c r="PV416" i="3" s="1"/>
  <c r="OA415" i="3"/>
  <c r="PW415" i="3" s="1" a="1"/>
  <c r="PW415" i="3" s="1"/>
  <c r="NW415" i="3"/>
  <c r="PS415" i="3" s="1" a="1"/>
  <c r="PS415" i="3" s="1"/>
  <c r="OB414" i="3"/>
  <c r="PX414" i="3" s="1" a="1"/>
  <c r="PX414" i="3" s="1"/>
  <c r="NX414" i="3"/>
  <c r="PT414" i="3" s="1" a="1"/>
  <c r="PT414" i="3" s="1"/>
  <c r="OG413" i="3"/>
  <c r="QC413" i="3" s="1" a="1"/>
  <c r="QC413" i="3" s="1"/>
  <c r="NY413" i="3"/>
  <c r="PU413" i="3" s="1" a="1"/>
  <c r="PU413" i="3" s="1"/>
  <c r="NZ412" i="3"/>
  <c r="PV412" i="3" s="1" a="1"/>
  <c r="PV412" i="3" s="1"/>
  <c r="OA411" i="3"/>
  <c r="PW411" i="3" s="1" a="1"/>
  <c r="PW411" i="3" s="1"/>
  <c r="NW411" i="3"/>
  <c r="PS411" i="3" s="1" a="1"/>
  <c r="PS411" i="3" s="1"/>
  <c r="OB410" i="3"/>
  <c r="PX410" i="3" s="1" a="1"/>
  <c r="PX410" i="3" s="1"/>
  <c r="NX410" i="3"/>
  <c r="PT410" i="3" s="1" a="1"/>
  <c r="PT410" i="3" s="1"/>
  <c r="OG409" i="3"/>
  <c r="QC409" i="3" s="1" a="1"/>
  <c r="QC409" i="3" s="1"/>
  <c r="NY409" i="3"/>
  <c r="PU409" i="3" s="1" a="1"/>
  <c r="PU409" i="3" s="1"/>
  <c r="NZ408" i="3"/>
  <c r="PV408" i="3" s="1" a="1"/>
  <c r="PV408" i="3" s="1"/>
  <c r="OA407" i="3"/>
  <c r="PW407" i="3" s="1" a="1"/>
  <c r="PW407" i="3" s="1"/>
  <c r="NW407" i="3"/>
  <c r="PS407" i="3" s="1" a="1"/>
  <c r="PS407" i="3" s="1"/>
  <c r="OB406" i="3"/>
  <c r="PX406" i="3" s="1" a="1"/>
  <c r="PX406" i="3" s="1"/>
  <c r="NX406" i="3"/>
  <c r="PT406" i="3" s="1" a="1"/>
  <c r="PT406" i="3" s="1"/>
  <c r="OG405" i="3"/>
  <c r="QC405" i="3" s="1" a="1"/>
  <c r="QC405" i="3" s="1"/>
  <c r="NY405" i="3"/>
  <c r="PU405" i="3" s="1" a="1"/>
  <c r="PU405" i="3" s="1"/>
  <c r="NZ404" i="3"/>
  <c r="PV404" i="3" s="1" a="1"/>
  <c r="PV404" i="3" s="1"/>
  <c r="OA403" i="3"/>
  <c r="PW403" i="3" s="1" a="1"/>
  <c r="PW403" i="3" s="1"/>
  <c r="NW403" i="3"/>
  <c r="PS403" i="3" s="1" a="1"/>
  <c r="PS403" i="3" s="1"/>
  <c r="OB402" i="3"/>
  <c r="PX402" i="3" s="1" a="1"/>
  <c r="PX402" i="3" s="1"/>
  <c r="NX402" i="3"/>
  <c r="PT402" i="3" s="1" a="1"/>
  <c r="PT402" i="3" s="1"/>
  <c r="OG401" i="3"/>
  <c r="QC401" i="3" s="1" a="1"/>
  <c r="QC401" i="3" s="1"/>
  <c r="NY401" i="3"/>
  <c r="PU401" i="3" s="1" a="1"/>
  <c r="PU401" i="3" s="1"/>
  <c r="NZ400" i="3"/>
  <c r="PV400" i="3" s="1" a="1"/>
  <c r="PV400" i="3" s="1"/>
  <c r="OA399" i="3"/>
  <c r="PW399" i="3" s="1" a="1"/>
  <c r="PW399" i="3" s="1"/>
  <c r="NW399" i="3"/>
  <c r="PS399" i="3" s="1" a="1"/>
  <c r="PS399" i="3" s="1"/>
  <c r="OB398" i="3"/>
  <c r="PX398" i="3" s="1" a="1"/>
  <c r="PX398" i="3" s="1"/>
  <c r="NX398" i="3"/>
  <c r="PT398" i="3" s="1" a="1"/>
  <c r="PT398" i="3" s="1"/>
  <c r="OG397" i="3"/>
  <c r="QC397" i="3" s="1" a="1"/>
  <c r="QC397" i="3" s="1"/>
  <c r="NY397" i="3"/>
  <c r="PU397" i="3" s="1" a="1"/>
  <c r="PU397" i="3" s="1"/>
  <c r="NZ396" i="3"/>
  <c r="PV396" i="3" s="1" a="1"/>
  <c r="PV396" i="3" s="1"/>
  <c r="OA395" i="3"/>
  <c r="PW395" i="3" s="1" a="1"/>
  <c r="PW395" i="3" s="1"/>
  <c r="NW395" i="3"/>
  <c r="PS395" i="3" s="1" a="1"/>
  <c r="PS395" i="3" s="1"/>
  <c r="OB394" i="3"/>
  <c r="PX394" i="3" s="1" a="1"/>
  <c r="PX394" i="3" s="1"/>
  <c r="NX394" i="3"/>
  <c r="PT394" i="3" s="1" a="1"/>
  <c r="PT394" i="3" s="1"/>
  <c r="OG393" i="3"/>
  <c r="QC393" i="3" s="1" a="1"/>
  <c r="QC393" i="3" s="1"/>
  <c r="NY393" i="3"/>
  <c r="PU393" i="3" s="1" a="1"/>
  <c r="PU393" i="3" s="1"/>
  <c r="NZ392" i="3"/>
  <c r="PV392" i="3" s="1" a="1"/>
  <c r="PV392" i="3" s="1"/>
  <c r="OA391" i="3"/>
  <c r="PW391" i="3" s="1" a="1"/>
  <c r="PW391" i="3" s="1"/>
  <c r="NW391" i="3"/>
  <c r="PS391" i="3" s="1" a="1"/>
  <c r="PS391" i="3" s="1"/>
  <c r="OB390" i="3"/>
  <c r="PX390" i="3" s="1" a="1"/>
  <c r="PX390" i="3" s="1"/>
  <c r="NX390" i="3"/>
  <c r="PT390" i="3" s="1" a="1"/>
  <c r="PT390" i="3" s="1"/>
  <c r="OG389" i="3"/>
  <c r="QC389" i="3" s="1" a="1"/>
  <c r="QC389" i="3" s="1"/>
  <c r="NY389" i="3"/>
  <c r="PU389" i="3" s="1" a="1"/>
  <c r="PU389" i="3" s="1"/>
  <c r="NZ388" i="3"/>
  <c r="PV388" i="3" s="1" a="1"/>
  <c r="PV388" i="3" s="1"/>
  <c r="OA387" i="3"/>
  <c r="PW387" i="3" s="1" a="1"/>
  <c r="PW387" i="3" s="1"/>
  <c r="NW387" i="3"/>
  <c r="PS387" i="3" s="1" a="1"/>
  <c r="PS387" i="3" s="1"/>
  <c r="OB386" i="3"/>
  <c r="PX386" i="3" s="1" a="1"/>
  <c r="PX386" i="3" s="1"/>
  <c r="NX386" i="3"/>
  <c r="PT386" i="3" s="1" a="1"/>
  <c r="PT386" i="3" s="1"/>
  <c r="OG385" i="3"/>
  <c r="QC385" i="3" s="1" a="1"/>
  <c r="QC385" i="3" s="1"/>
  <c r="NY385" i="3"/>
  <c r="PU385" i="3" s="1" a="1"/>
  <c r="PU385" i="3" s="1"/>
  <c r="NZ384" i="3"/>
  <c r="PV384" i="3" s="1" a="1"/>
  <c r="PV384" i="3" s="1"/>
  <c r="OA383" i="3"/>
  <c r="PW383" i="3" s="1" a="1"/>
  <c r="PW383" i="3" s="1"/>
  <c r="NW383" i="3"/>
  <c r="PS383" i="3" s="1" a="1"/>
  <c r="PS383" i="3" s="1"/>
  <c r="OB382" i="3"/>
  <c r="PX382" i="3" s="1" a="1"/>
  <c r="PX382" i="3" s="1"/>
  <c r="NX382" i="3"/>
  <c r="PT382" i="3" s="1" a="1"/>
  <c r="PT382" i="3" s="1"/>
  <c r="OG381" i="3"/>
  <c r="QC381" i="3" s="1" a="1"/>
  <c r="QC381" i="3" s="1"/>
  <c r="NY381" i="3"/>
  <c r="PU381" i="3" s="1" a="1"/>
  <c r="PU381" i="3" s="1"/>
  <c r="NZ380" i="3"/>
  <c r="PV380" i="3" s="1" a="1"/>
  <c r="PV380" i="3" s="1"/>
  <c r="OA379" i="3"/>
  <c r="PW379" i="3" s="1" a="1"/>
  <c r="PW379" i="3" s="1"/>
  <c r="NW379" i="3"/>
  <c r="PS379" i="3" s="1" a="1"/>
  <c r="PS379" i="3" s="1"/>
  <c r="OB378" i="3"/>
  <c r="PX378" i="3" s="1" a="1"/>
  <c r="PX378" i="3" s="1"/>
  <c r="NX378" i="3"/>
  <c r="PT378" i="3" s="1" a="1"/>
  <c r="PT378" i="3" s="1"/>
  <c r="OG377" i="3"/>
  <c r="QC377" i="3" s="1" a="1"/>
  <c r="QC377" i="3" s="1"/>
  <c r="NY377" i="3"/>
  <c r="PU377" i="3" s="1" a="1"/>
  <c r="PU377" i="3" s="1"/>
  <c r="NZ376" i="3"/>
  <c r="PV376" i="3" s="1" a="1"/>
  <c r="PV376" i="3" s="1"/>
  <c r="OA375" i="3"/>
  <c r="PW375" i="3" s="1" a="1"/>
  <c r="PW375" i="3" s="1"/>
  <c r="NW375" i="3"/>
  <c r="PS375" i="3" s="1" a="1"/>
  <c r="PS375" i="3" s="1"/>
  <c r="OB374" i="3"/>
  <c r="PX374" i="3" s="1" a="1"/>
  <c r="PX374" i="3" s="1"/>
  <c r="NX374" i="3"/>
  <c r="PT374" i="3" s="1" a="1"/>
  <c r="PT374" i="3" s="1"/>
  <c r="OG373" i="3"/>
  <c r="QC373" i="3" s="1" a="1"/>
  <c r="QC373" i="3" s="1"/>
  <c r="NY373" i="3"/>
  <c r="PU373" i="3" s="1" a="1"/>
  <c r="PU373" i="3" s="1"/>
  <c r="NZ372" i="3"/>
  <c r="PV372" i="3" s="1" a="1"/>
  <c r="PV372" i="3" s="1"/>
  <c r="OA371" i="3"/>
  <c r="PW371" i="3" s="1" a="1"/>
  <c r="PW371" i="3" s="1"/>
  <c r="NW371" i="3"/>
  <c r="PS371" i="3" s="1" a="1"/>
  <c r="PS371" i="3" s="1"/>
  <c r="OB370" i="3"/>
  <c r="PX370" i="3" s="1" a="1"/>
  <c r="PX370" i="3" s="1"/>
  <c r="NX370" i="3"/>
  <c r="PT370" i="3" s="1" a="1"/>
  <c r="PT370" i="3" s="1"/>
  <c r="OG369" i="3"/>
  <c r="QC369" i="3" s="1" a="1"/>
  <c r="QC369" i="3" s="1"/>
  <c r="NY369" i="3"/>
  <c r="PU369" i="3" s="1" a="1"/>
  <c r="PU369" i="3" s="1"/>
  <c r="NZ368" i="3"/>
  <c r="PV368" i="3" s="1" a="1"/>
  <c r="PV368" i="3" s="1"/>
  <c r="OA367" i="3"/>
  <c r="PW367" i="3" s="1" a="1"/>
  <c r="PW367" i="3" s="1"/>
  <c r="NW367" i="3"/>
  <c r="PS367" i="3" s="1" a="1"/>
  <c r="PS367" i="3" s="1"/>
  <c r="OB366" i="3"/>
  <c r="PX366" i="3" s="1" a="1"/>
  <c r="PX366" i="3" s="1"/>
  <c r="NX366" i="3"/>
  <c r="PT366" i="3" s="1" a="1"/>
  <c r="PT366" i="3" s="1"/>
  <c r="OG365" i="3"/>
  <c r="QC365" i="3" s="1" a="1"/>
  <c r="QC365" i="3" s="1"/>
  <c r="NY365" i="3"/>
  <c r="PU365" i="3" s="1" a="1"/>
  <c r="PU365" i="3" s="1"/>
  <c r="NZ364" i="3"/>
  <c r="PV364" i="3" s="1" a="1"/>
  <c r="PV364" i="3" s="1"/>
  <c r="NW294" i="3"/>
  <c r="PS294" i="3" s="1" a="1"/>
  <c r="PS294" i="3" s="1"/>
  <c r="OB293" i="3"/>
  <c r="PX293" i="3" s="1" a="1"/>
  <c r="PX293" i="3" s="1"/>
  <c r="NX293" i="3"/>
  <c r="PT293" i="3" s="1" a="1"/>
  <c r="PT293" i="3" s="1"/>
  <c r="OG292" i="3"/>
  <c r="QC292" i="3" s="1" a="1"/>
  <c r="QC292" i="3" s="1"/>
  <c r="NY292" i="3"/>
  <c r="PU292" i="3" s="1" a="1"/>
  <c r="PU292" i="3" s="1"/>
  <c r="NZ291" i="3"/>
  <c r="PV291" i="3" s="1" a="1"/>
  <c r="PV291" i="3" s="1"/>
  <c r="OA290" i="3"/>
  <c r="PW290" i="3" s="1" a="1"/>
  <c r="PW290" i="3" s="1"/>
  <c r="NW290" i="3"/>
  <c r="PS290" i="3" s="1" a="1"/>
  <c r="PS290" i="3" s="1"/>
  <c r="OB289" i="3"/>
  <c r="PX289" i="3" s="1" a="1"/>
  <c r="PX289" i="3" s="1"/>
  <c r="NX289" i="3"/>
  <c r="PT289" i="3" s="1" a="1"/>
  <c r="PT289" i="3" s="1"/>
  <c r="OG288" i="3"/>
  <c r="QC288" i="3" s="1" a="1"/>
  <c r="QC288" i="3" s="1"/>
  <c r="NY288" i="3"/>
  <c r="PU288" i="3" s="1" a="1"/>
  <c r="PU288" i="3" s="1"/>
  <c r="NZ287" i="3"/>
  <c r="PV287" i="3" s="1" a="1"/>
  <c r="PV287" i="3" s="1"/>
  <c r="OA286" i="3"/>
  <c r="PW286" i="3" s="1" a="1"/>
  <c r="PW286" i="3" s="1"/>
  <c r="NW286" i="3"/>
  <c r="PS286" i="3" s="1" a="1"/>
  <c r="PS286" i="3" s="1"/>
  <c r="OB285" i="3"/>
  <c r="PX285" i="3" s="1" a="1"/>
  <c r="PX285" i="3" s="1"/>
  <c r="NX285" i="3"/>
  <c r="PT285" i="3" s="1" a="1"/>
  <c r="PT285" i="3" s="1"/>
  <c r="OG284" i="3"/>
  <c r="QC284" i="3" s="1" a="1"/>
  <c r="QC284" i="3" s="1"/>
  <c r="NY284" i="3"/>
  <c r="PU284" i="3" s="1" a="1"/>
  <c r="PU284" i="3" s="1"/>
  <c r="NZ283" i="3"/>
  <c r="PV283" i="3" s="1" a="1"/>
  <c r="PV283" i="3" s="1"/>
  <c r="OA282" i="3"/>
  <c r="PW282" i="3" s="1" a="1"/>
  <c r="PW282" i="3" s="1"/>
  <c r="NW282" i="3"/>
  <c r="PS282" i="3" s="1" a="1"/>
  <c r="PS282" i="3" s="1"/>
  <c r="OB281" i="3"/>
  <c r="PX281" i="3" s="1" a="1"/>
  <c r="PX281" i="3" s="1"/>
  <c r="NX281" i="3"/>
  <c r="PT281" i="3" s="1" a="1"/>
  <c r="PT281" i="3" s="1"/>
  <c r="OG280" i="3"/>
  <c r="QC280" i="3" s="1" a="1"/>
  <c r="QC280" i="3" s="1"/>
  <c r="NY280" i="3"/>
  <c r="PU280" i="3" s="1" a="1"/>
  <c r="PU280" i="3" s="1"/>
  <c r="NZ279" i="3"/>
  <c r="PV279" i="3" s="1" a="1"/>
  <c r="PV279" i="3" s="1"/>
  <c r="OA278" i="3"/>
  <c r="PW278" i="3" s="1" a="1"/>
  <c r="PW278" i="3" s="1"/>
  <c r="NW278" i="3"/>
  <c r="PS278" i="3" s="1" a="1"/>
  <c r="PS278" i="3" s="1"/>
  <c r="OB277" i="3"/>
  <c r="PX277" i="3" s="1" a="1"/>
  <c r="PX277" i="3" s="1"/>
  <c r="NX277" i="3"/>
  <c r="PT277" i="3" s="1" a="1"/>
  <c r="PT277" i="3" s="1"/>
  <c r="OG276" i="3"/>
  <c r="QC276" i="3" s="1" a="1"/>
  <c r="QC276" i="3" s="1"/>
  <c r="NY276" i="3"/>
  <c r="PU276" i="3" s="1" a="1"/>
  <c r="PU276" i="3" s="1"/>
  <c r="NZ275" i="3"/>
  <c r="PV275" i="3" s="1" a="1"/>
  <c r="PV275" i="3" s="1"/>
  <c r="OA274" i="3"/>
  <c r="PW274" i="3" s="1" a="1"/>
  <c r="PW274" i="3" s="1"/>
  <c r="NW274" i="3"/>
  <c r="PS274" i="3" s="1" a="1"/>
  <c r="PS274" i="3" s="1"/>
  <c r="OB273" i="3"/>
  <c r="PX273" i="3" s="1" a="1"/>
  <c r="PX273" i="3" s="1"/>
  <c r="NX273" i="3"/>
  <c r="PT273" i="3" s="1" a="1"/>
  <c r="PT273" i="3" s="1"/>
  <c r="OG272" i="3"/>
  <c r="QC272" i="3" s="1" a="1"/>
  <c r="QC272" i="3" s="1"/>
  <c r="NY272" i="3"/>
  <c r="PU272" i="3" s="1" a="1"/>
  <c r="PU272" i="3" s="1"/>
  <c r="NZ271" i="3"/>
  <c r="PV271" i="3" s="1" a="1"/>
  <c r="PV271" i="3" s="1"/>
  <c r="OA270" i="3"/>
  <c r="PW270" i="3" s="1" a="1"/>
  <c r="PW270" i="3" s="1"/>
  <c r="NW270" i="3"/>
  <c r="PS270" i="3" s="1" a="1"/>
  <c r="PS270" i="3" s="1"/>
  <c r="OB269" i="3"/>
  <c r="PX269" i="3" s="1" a="1"/>
  <c r="PX269" i="3" s="1"/>
  <c r="NX269" i="3"/>
  <c r="PT269" i="3" s="1" a="1"/>
  <c r="PT269" i="3" s="1"/>
  <c r="OG268" i="3"/>
  <c r="QC268" i="3" s="1" a="1"/>
  <c r="QC268" i="3" s="1"/>
  <c r="NY268" i="3"/>
  <c r="PU268" i="3" s="1" a="1"/>
  <c r="PU268" i="3" s="1"/>
  <c r="NZ267" i="3"/>
  <c r="PV267" i="3" s="1" a="1"/>
  <c r="PV267" i="3" s="1"/>
  <c r="OA266" i="3"/>
  <c r="PW266" i="3" s="1" a="1"/>
  <c r="PW266" i="3" s="1"/>
  <c r="NW266" i="3"/>
  <c r="PS266" i="3" s="1" a="1"/>
  <c r="PS266" i="3" s="1"/>
  <c r="OB265" i="3"/>
  <c r="PX265" i="3" s="1" a="1"/>
  <c r="PX265" i="3" s="1"/>
  <c r="NX265" i="3"/>
  <c r="PT265" i="3" s="1" a="1"/>
  <c r="PT265" i="3" s="1"/>
  <c r="OG264" i="3"/>
  <c r="QC264" i="3" s="1" a="1"/>
  <c r="QC264" i="3" s="1"/>
  <c r="NY264" i="3"/>
  <c r="PU264" i="3" s="1" a="1"/>
  <c r="PU264" i="3" s="1"/>
  <c r="NZ263" i="3"/>
  <c r="PV263" i="3" s="1" a="1"/>
  <c r="PV263" i="3" s="1"/>
  <c r="OA262" i="3"/>
  <c r="PW262" i="3" s="1" a="1"/>
  <c r="PW262" i="3" s="1"/>
  <c r="NW262" i="3"/>
  <c r="PS262" i="3" s="1" a="1"/>
  <c r="PS262" i="3" s="1"/>
  <c r="OB261" i="3"/>
  <c r="PX261" i="3" s="1" a="1"/>
  <c r="PX261" i="3" s="1"/>
  <c r="NX261" i="3"/>
  <c r="PT261" i="3" s="1" a="1"/>
  <c r="PT261" i="3" s="1"/>
  <c r="OG260" i="3"/>
  <c r="QC260" i="3" s="1" a="1"/>
  <c r="QC260" i="3" s="1"/>
  <c r="NY260" i="3"/>
  <c r="PU260" i="3" s="1" a="1"/>
  <c r="PU260" i="3" s="1"/>
  <c r="NZ259" i="3"/>
  <c r="PV259" i="3" s="1" a="1"/>
  <c r="PV259" i="3" s="1"/>
  <c r="OA258" i="3"/>
  <c r="PW258" i="3" s="1" a="1"/>
  <c r="PW258" i="3" s="1"/>
  <c r="NW258" i="3"/>
  <c r="PS258" i="3" s="1" a="1"/>
  <c r="PS258" i="3" s="1"/>
  <c r="OB257" i="3"/>
  <c r="PX257" i="3" s="1" a="1"/>
  <c r="PX257" i="3" s="1"/>
  <c r="NX257" i="3"/>
  <c r="PT257" i="3" s="1" a="1"/>
  <c r="PT257" i="3" s="1"/>
  <c r="OG256" i="3"/>
  <c r="QC256" i="3" s="1" a="1"/>
  <c r="QC256" i="3" s="1"/>
  <c r="NY256" i="3"/>
  <c r="PU256" i="3" s="1" a="1"/>
  <c r="PU256" i="3" s="1"/>
  <c r="NZ255" i="3"/>
  <c r="PV255" i="3" s="1" a="1"/>
  <c r="PV255" i="3" s="1"/>
  <c r="OA254" i="3"/>
  <c r="PW254" i="3" s="1" a="1"/>
  <c r="PW254" i="3" s="1"/>
  <c r="NW254" i="3"/>
  <c r="PS254" i="3" s="1" a="1"/>
  <c r="PS254" i="3" s="1"/>
  <c r="OB253" i="3"/>
  <c r="PX253" i="3" s="1" a="1"/>
  <c r="PX253" i="3" s="1"/>
  <c r="NX253" i="3"/>
  <c r="PT253" i="3" s="1" a="1"/>
  <c r="PT253" i="3" s="1"/>
  <c r="OG252" i="3"/>
  <c r="QC252" i="3" s="1" a="1"/>
  <c r="QC252" i="3" s="1"/>
  <c r="NY252" i="3"/>
  <c r="PU252" i="3" s="1" a="1"/>
  <c r="PU252" i="3" s="1"/>
  <c r="NZ251" i="3"/>
  <c r="PV251" i="3" s="1" a="1"/>
  <c r="PV251" i="3" s="1"/>
  <c r="OA250" i="3"/>
  <c r="PW250" i="3" s="1" a="1"/>
  <c r="PW250" i="3" s="1"/>
  <c r="NW250" i="3"/>
  <c r="PS250" i="3" s="1" a="1"/>
  <c r="PS250" i="3" s="1"/>
  <c r="OB249" i="3"/>
  <c r="PX249" i="3" s="1" a="1"/>
  <c r="PX249" i="3" s="1"/>
  <c r="NX249" i="3"/>
  <c r="PT249" i="3" s="1" a="1"/>
  <c r="PT249" i="3" s="1"/>
  <c r="OG248" i="3"/>
  <c r="QC248" i="3" s="1" a="1"/>
  <c r="QC248" i="3" s="1"/>
  <c r="NY248" i="3"/>
  <c r="PU248" i="3" s="1" a="1"/>
  <c r="PU248" i="3" s="1"/>
  <c r="NZ247" i="3"/>
  <c r="PV247" i="3" s="1" a="1"/>
  <c r="PV247" i="3" s="1"/>
  <c r="OA246" i="3"/>
  <c r="PW246" i="3" s="1" a="1"/>
  <c r="PW246" i="3" s="1"/>
  <c r="NW246" i="3"/>
  <c r="PS246" i="3" s="1" a="1"/>
  <c r="PS246" i="3" s="1"/>
  <c r="OB245" i="3"/>
  <c r="PX245" i="3" s="1" a="1"/>
  <c r="PX245" i="3" s="1"/>
  <c r="NX245" i="3"/>
  <c r="PT245" i="3" s="1" a="1"/>
  <c r="PT245" i="3" s="1"/>
  <c r="OG244" i="3"/>
  <c r="QC244" i="3" s="1" a="1"/>
  <c r="QC244" i="3" s="1"/>
  <c r="NY244" i="3"/>
  <c r="PU244" i="3" s="1" a="1"/>
  <c r="PU244" i="3" s="1"/>
  <c r="NZ243" i="3"/>
  <c r="PV243" i="3" s="1" a="1"/>
  <c r="PV243" i="3" s="1"/>
  <c r="OA242" i="3"/>
  <c r="PW242" i="3" s="1" a="1"/>
  <c r="PW242" i="3" s="1"/>
  <c r="NW242" i="3"/>
  <c r="PS242" i="3" s="1" a="1"/>
  <c r="PS242" i="3" s="1"/>
  <c r="OB241" i="3"/>
  <c r="PX241" i="3" s="1" a="1"/>
  <c r="PX241" i="3" s="1"/>
  <c r="NX241" i="3"/>
  <c r="PT241" i="3" s="1" a="1"/>
  <c r="PT241" i="3" s="1"/>
  <c r="OG240" i="3"/>
  <c r="QC240" i="3" s="1" a="1"/>
  <c r="QC240" i="3" s="1"/>
  <c r="NY240" i="3"/>
  <c r="PU240" i="3" s="1" a="1"/>
  <c r="PU240" i="3" s="1"/>
  <c r="NZ239" i="3"/>
  <c r="PV239" i="3" s="1" a="1"/>
  <c r="PV239" i="3" s="1"/>
  <c r="OA238" i="3"/>
  <c r="PW238" i="3" s="1" a="1"/>
  <c r="PW238" i="3" s="1"/>
  <c r="NW238" i="3"/>
  <c r="PS238" i="3" s="1" a="1"/>
  <c r="PS238" i="3" s="1"/>
  <c r="OB237" i="3"/>
  <c r="PX237" i="3" s="1" a="1"/>
  <c r="PX237" i="3" s="1"/>
  <c r="NX237" i="3"/>
  <c r="PT237" i="3" s="1" a="1"/>
  <c r="PT237" i="3" s="1"/>
  <c r="OG236" i="3"/>
  <c r="QC236" i="3" s="1" a="1"/>
  <c r="QC236" i="3" s="1"/>
  <c r="NY236" i="3"/>
  <c r="PU236" i="3" s="1" a="1"/>
  <c r="PU236" i="3" s="1"/>
  <c r="NZ235" i="3"/>
  <c r="PV235" i="3" s="1" a="1"/>
  <c r="PV235" i="3" s="1"/>
  <c r="OA234" i="3"/>
  <c r="PW234" i="3" s="1" a="1"/>
  <c r="PW234" i="3" s="1"/>
  <c r="NW234" i="3"/>
  <c r="PS234" i="3" s="1" a="1"/>
  <c r="PS234" i="3" s="1"/>
  <c r="OB233" i="3"/>
  <c r="PX233" i="3" s="1" a="1"/>
  <c r="PX233" i="3" s="1"/>
  <c r="NX233" i="3"/>
  <c r="PT233" i="3" s="1" a="1"/>
  <c r="PT233" i="3" s="1"/>
  <c r="OG232" i="3"/>
  <c r="QC232" i="3" s="1" a="1"/>
  <c r="QC232" i="3" s="1"/>
  <c r="NY232" i="3"/>
  <c r="PU232" i="3" s="1" a="1"/>
  <c r="PU232" i="3" s="1"/>
  <c r="NZ231" i="3"/>
  <c r="PV231" i="3" s="1" a="1"/>
  <c r="PV231" i="3" s="1"/>
  <c r="OA230" i="3"/>
  <c r="PW230" i="3" s="1" a="1"/>
  <c r="PW230" i="3" s="1"/>
  <c r="NW230" i="3"/>
  <c r="PS230" i="3" s="1" a="1"/>
  <c r="PS230" i="3" s="1"/>
  <c r="OB229" i="3"/>
  <c r="PX229" i="3" s="1" a="1"/>
  <c r="PX229" i="3" s="1"/>
  <c r="NX229" i="3"/>
  <c r="PT229" i="3" s="1" a="1"/>
  <c r="PT229" i="3" s="1"/>
  <c r="OG228" i="3"/>
  <c r="QC228" i="3" s="1" a="1"/>
  <c r="QC228" i="3" s="1"/>
  <c r="NY228" i="3"/>
  <c r="PU228" i="3" s="1" a="1"/>
  <c r="PU228" i="3" s="1"/>
  <c r="NZ227" i="3"/>
  <c r="PV227" i="3" s="1" a="1"/>
  <c r="PV227" i="3" s="1"/>
  <c r="OA226" i="3"/>
  <c r="PW226" i="3" s="1" a="1"/>
  <c r="PW226" i="3" s="1"/>
  <c r="NW226" i="3"/>
  <c r="PS226" i="3" s="1" a="1"/>
  <c r="PS226" i="3" s="1"/>
  <c r="OB225" i="3"/>
  <c r="PX225" i="3" s="1" a="1"/>
  <c r="PX225" i="3" s="1"/>
  <c r="NX225" i="3"/>
  <c r="PT225" i="3" s="1" a="1"/>
  <c r="PT225" i="3" s="1"/>
  <c r="OG224" i="3"/>
  <c r="QC224" i="3" s="1" a="1"/>
  <c r="QC224" i="3" s="1"/>
  <c r="NY224" i="3"/>
  <c r="PU224" i="3" s="1" a="1"/>
  <c r="PU224" i="3" s="1"/>
  <c r="NZ223" i="3"/>
  <c r="PV223" i="3" s="1" a="1"/>
  <c r="PV223" i="3" s="1"/>
  <c r="OA222" i="3"/>
  <c r="PW222" i="3" s="1" a="1"/>
  <c r="PW222" i="3" s="1"/>
  <c r="NW222" i="3"/>
  <c r="PS222" i="3" s="1" a="1"/>
  <c r="PS222" i="3" s="1"/>
  <c r="OB221" i="3"/>
  <c r="PX221" i="3" s="1" a="1"/>
  <c r="PX221" i="3" s="1"/>
  <c r="NX221" i="3"/>
  <c r="PT221" i="3" s="1" a="1"/>
  <c r="PT221" i="3" s="1"/>
  <c r="OG220" i="3"/>
  <c r="QC220" i="3" s="1" a="1"/>
  <c r="QC220" i="3" s="1"/>
  <c r="NY220" i="3"/>
  <c r="PU220" i="3" s="1" a="1"/>
  <c r="PU220" i="3" s="1"/>
  <c r="NZ219" i="3"/>
  <c r="PV219" i="3" s="1" a="1"/>
  <c r="PV219" i="3" s="1"/>
  <c r="OA218" i="3"/>
  <c r="PW218" i="3" s="1" a="1"/>
  <c r="PW218" i="3" s="1"/>
  <c r="NW218" i="3"/>
  <c r="PS218" i="3" s="1" a="1"/>
  <c r="PS218" i="3" s="1"/>
  <c r="OB217" i="3"/>
  <c r="PX217" i="3" s="1" a="1"/>
  <c r="PX217" i="3" s="1"/>
  <c r="NX217" i="3"/>
  <c r="PT217" i="3" s="1" a="1"/>
  <c r="PT217" i="3" s="1"/>
  <c r="OG216" i="3"/>
  <c r="QC216" i="3" s="1" a="1"/>
  <c r="QC216" i="3" s="1"/>
  <c r="NY216" i="3"/>
  <c r="PU216" i="3" s="1" a="1"/>
  <c r="PU216" i="3" s="1"/>
  <c r="NZ215" i="3"/>
  <c r="PV215" i="3" s="1" a="1"/>
  <c r="PV215" i="3" s="1"/>
  <c r="OA214" i="3"/>
  <c r="PW214" i="3" s="1" a="1"/>
  <c r="PW214" i="3" s="1"/>
  <c r="NW214" i="3"/>
  <c r="PS214" i="3" s="1" a="1"/>
  <c r="PS214" i="3" s="1"/>
  <c r="OB213" i="3"/>
  <c r="PX213" i="3" s="1" a="1"/>
  <c r="PX213" i="3" s="1"/>
  <c r="NX213" i="3"/>
  <c r="PT213" i="3" s="1" a="1"/>
  <c r="PT213" i="3" s="1"/>
  <c r="OG212" i="3"/>
  <c r="QC212" i="3" s="1" a="1"/>
  <c r="QC212" i="3" s="1"/>
  <c r="NY212" i="3"/>
  <c r="PU212" i="3" s="1" a="1"/>
  <c r="PU212" i="3" s="1"/>
  <c r="NZ211" i="3"/>
  <c r="PV211" i="3" s="1" a="1"/>
  <c r="PV211" i="3" s="1"/>
  <c r="OA210" i="3"/>
  <c r="PW210" i="3" s="1" a="1"/>
  <c r="PW210" i="3" s="1"/>
  <c r="NW210" i="3"/>
  <c r="PS210" i="3" s="1" a="1"/>
  <c r="PS210" i="3" s="1"/>
  <c r="OB209" i="3"/>
  <c r="PX209" i="3" s="1" a="1"/>
  <c r="PX209" i="3" s="1"/>
  <c r="NX209" i="3"/>
  <c r="PT209" i="3" s="1" a="1"/>
  <c r="PT209" i="3" s="1"/>
  <c r="OG208" i="3"/>
  <c r="QC208" i="3" s="1" a="1"/>
  <c r="QC208" i="3" s="1"/>
  <c r="NY208" i="3"/>
  <c r="PU208" i="3" s="1" a="1"/>
  <c r="PU208" i="3" s="1"/>
  <c r="NZ207" i="3"/>
  <c r="PV207" i="3" s="1" a="1"/>
  <c r="PV207" i="3" s="1"/>
  <c r="OA206" i="3"/>
  <c r="PW206" i="3" s="1" a="1"/>
  <c r="PW206" i="3" s="1"/>
  <c r="NW206" i="3"/>
  <c r="PS206" i="3" s="1" a="1"/>
  <c r="PS206" i="3" s="1"/>
  <c r="OB205" i="3"/>
  <c r="PX205" i="3" s="1" a="1"/>
  <c r="PX205" i="3" s="1"/>
  <c r="NX205" i="3"/>
  <c r="PT205" i="3" s="1" a="1"/>
  <c r="PT205" i="3" s="1"/>
  <c r="OG204" i="3"/>
  <c r="QC204" i="3" s="1" a="1"/>
  <c r="QC204" i="3" s="1"/>
  <c r="NY204" i="3"/>
  <c r="PU204" i="3" s="1" a="1"/>
  <c r="PU204" i="3" s="1"/>
  <c r="NZ203" i="3"/>
  <c r="PV203" i="3" s="1" a="1"/>
  <c r="PV203" i="3" s="1"/>
  <c r="OA202" i="3"/>
  <c r="PW202" i="3" s="1" a="1"/>
  <c r="PW202" i="3" s="1"/>
  <c r="NW202" i="3"/>
  <c r="PS202" i="3" s="1" a="1"/>
  <c r="PS202" i="3" s="1"/>
  <c r="OB201" i="3"/>
  <c r="PX201" i="3" s="1" a="1"/>
  <c r="PX201" i="3" s="1"/>
  <c r="NX201" i="3"/>
  <c r="PT201" i="3" s="1" a="1"/>
  <c r="PT201" i="3" s="1"/>
  <c r="OG200" i="3"/>
  <c r="QC200" i="3" s="1" a="1"/>
  <c r="QC200" i="3" s="1"/>
  <c r="NY200" i="3"/>
  <c r="PU200" i="3" s="1" a="1"/>
  <c r="PU200" i="3" s="1"/>
  <c r="NZ199" i="3"/>
  <c r="PV199" i="3" s="1" a="1"/>
  <c r="PV199" i="3" s="1"/>
  <c r="OA198" i="3"/>
  <c r="PW198" i="3" s="1" a="1"/>
  <c r="PW198" i="3" s="1"/>
  <c r="NW198" i="3"/>
  <c r="PS198" i="3" s="1" a="1"/>
  <c r="PS198" i="3" s="1"/>
  <c r="OB197" i="3"/>
  <c r="PX197" i="3" s="1" a="1"/>
  <c r="PX197" i="3" s="1"/>
  <c r="NX197" i="3"/>
  <c r="PT197" i="3" s="1" a="1"/>
  <c r="PT197" i="3" s="1"/>
  <c r="OG196" i="3"/>
  <c r="QC196" i="3" s="1" a="1"/>
  <c r="QC196" i="3" s="1"/>
  <c r="NY196" i="3"/>
  <c r="PU196" i="3" s="1" a="1"/>
  <c r="PU196" i="3" s="1"/>
  <c r="NZ195" i="3"/>
  <c r="PV195" i="3" s="1" a="1"/>
  <c r="PV195" i="3" s="1"/>
  <c r="OA194" i="3"/>
  <c r="PW194" i="3" s="1" a="1"/>
  <c r="PW194" i="3" s="1"/>
  <c r="NW194" i="3"/>
  <c r="PS194" i="3" s="1" a="1"/>
  <c r="PS194" i="3" s="1"/>
  <c r="OB193" i="3"/>
  <c r="PX193" i="3" s="1" a="1"/>
  <c r="PX193" i="3" s="1"/>
  <c r="NX193" i="3"/>
  <c r="PT193" i="3" s="1" a="1"/>
  <c r="PT193" i="3" s="1"/>
  <c r="OG192" i="3"/>
  <c r="QC192" i="3" s="1" a="1"/>
  <c r="QC192" i="3" s="1"/>
  <c r="NY192" i="3"/>
  <c r="PU192" i="3" s="1" a="1"/>
  <c r="PU192" i="3" s="1"/>
  <c r="NZ191" i="3"/>
  <c r="PV191" i="3" s="1" a="1"/>
  <c r="PV191" i="3" s="1"/>
  <c r="OA190" i="3"/>
  <c r="PW190" i="3" s="1" a="1"/>
  <c r="PW190" i="3" s="1"/>
  <c r="NW190" i="3"/>
  <c r="PS190" i="3" s="1" a="1"/>
  <c r="PS190" i="3" s="1"/>
  <c r="OB189" i="3"/>
  <c r="PX189" i="3" s="1" a="1"/>
  <c r="PX189" i="3" s="1"/>
  <c r="NX189" i="3"/>
  <c r="PT189" i="3" s="1" a="1"/>
  <c r="PT189" i="3" s="1"/>
  <c r="OG188" i="3"/>
  <c r="QC188" i="3" s="1" a="1"/>
  <c r="QC188" i="3" s="1"/>
  <c r="NY188" i="3"/>
  <c r="PU188" i="3" s="1" a="1"/>
  <c r="PU188" i="3" s="1"/>
  <c r="NZ187" i="3"/>
  <c r="PV187" i="3" s="1" a="1"/>
  <c r="PV187" i="3" s="1"/>
  <c r="OA186" i="3"/>
  <c r="PW186" i="3" s="1" a="1"/>
  <c r="PW186" i="3" s="1"/>
  <c r="NW186" i="3"/>
  <c r="PS186" i="3" s="1" a="1"/>
  <c r="PS186" i="3" s="1"/>
  <c r="OB185" i="3"/>
  <c r="PX185" i="3" s="1" a="1"/>
  <c r="PX185" i="3" s="1"/>
  <c r="NX185" i="3"/>
  <c r="PT185" i="3" s="1" a="1"/>
  <c r="PT185" i="3" s="1"/>
  <c r="OG184" i="3"/>
  <c r="QC184" i="3" s="1" a="1"/>
  <c r="QC184" i="3" s="1"/>
  <c r="NY184" i="3"/>
  <c r="PU184" i="3" s="1" a="1"/>
  <c r="PU184" i="3" s="1"/>
  <c r="NZ183" i="3"/>
  <c r="PV183" i="3" s="1" a="1"/>
  <c r="PV183" i="3" s="1"/>
  <c r="OA182" i="3"/>
  <c r="PW182" i="3" s="1" a="1"/>
  <c r="PW182" i="3" s="1"/>
  <c r="NW182" i="3"/>
  <c r="PS182" i="3" s="1" a="1"/>
  <c r="PS182" i="3" s="1"/>
  <c r="OB181" i="3"/>
  <c r="PX181" i="3" s="1" a="1"/>
  <c r="PX181" i="3" s="1"/>
  <c r="NX181" i="3"/>
  <c r="PT181" i="3" s="1" a="1"/>
  <c r="PT181" i="3" s="1"/>
  <c r="OG180" i="3"/>
  <c r="QC180" i="3" s="1" a="1"/>
  <c r="QC180" i="3" s="1"/>
  <c r="NY180" i="3"/>
  <c r="PU180" i="3" s="1" a="1"/>
  <c r="PU180" i="3" s="1"/>
  <c r="NZ179" i="3"/>
  <c r="PV179" i="3" s="1" a="1"/>
  <c r="PV179" i="3" s="1"/>
  <c r="OA178" i="3"/>
  <c r="PW178" i="3" s="1" a="1"/>
  <c r="PW178" i="3" s="1"/>
  <c r="NW178" i="3"/>
  <c r="PS178" i="3" s="1" a="1"/>
  <c r="PS178" i="3" s="1"/>
  <c r="OB177" i="3"/>
  <c r="PX177" i="3" s="1" a="1"/>
  <c r="PX177" i="3" s="1"/>
  <c r="NX177" i="3"/>
  <c r="PT177" i="3" s="1" a="1"/>
  <c r="PT177" i="3" s="1"/>
  <c r="OG176" i="3"/>
  <c r="QC176" i="3" s="1" a="1"/>
  <c r="QC176" i="3" s="1"/>
  <c r="NY176" i="3"/>
  <c r="PU176" i="3" s="1" a="1"/>
  <c r="PU176" i="3" s="1"/>
  <c r="NZ175" i="3"/>
  <c r="PV175" i="3" s="1" a="1"/>
  <c r="PV175" i="3" s="1"/>
  <c r="OA174" i="3"/>
  <c r="PW174" i="3" s="1" a="1"/>
  <c r="PW174" i="3" s="1"/>
  <c r="NW174" i="3"/>
  <c r="PS174" i="3" s="1" a="1"/>
  <c r="PS174" i="3" s="1"/>
  <c r="OB173" i="3"/>
  <c r="PX173" i="3" s="1" a="1"/>
  <c r="PX173" i="3" s="1"/>
  <c r="NX173" i="3"/>
  <c r="PT173" i="3" s="1" a="1"/>
  <c r="PT173" i="3" s="1"/>
  <c r="OG172" i="3"/>
  <c r="QC172" i="3" s="1" a="1"/>
  <c r="QC172" i="3" s="1"/>
  <c r="NY172" i="3"/>
  <c r="PU172" i="3" s="1" a="1"/>
  <c r="PU172" i="3" s="1"/>
  <c r="NZ171" i="3"/>
  <c r="PV171" i="3" s="1" a="1"/>
  <c r="PV171" i="3" s="1"/>
  <c r="OA170" i="3"/>
  <c r="PW170" i="3" s="1" a="1"/>
  <c r="PW170" i="3" s="1"/>
  <c r="NW170" i="3"/>
  <c r="PS170" i="3" s="1" a="1"/>
  <c r="PS170" i="3" s="1"/>
  <c r="OB169" i="3"/>
  <c r="PX169" i="3" s="1" a="1"/>
  <c r="PX169" i="3" s="1"/>
  <c r="NX169" i="3"/>
  <c r="PT169" i="3" s="1" a="1"/>
  <c r="PT169" i="3" s="1"/>
  <c r="OG168" i="3"/>
  <c r="QC168" i="3" s="1" a="1"/>
  <c r="QC168" i="3" s="1"/>
  <c r="NY168" i="3"/>
  <c r="PU168" i="3" s="1" a="1"/>
  <c r="PU168" i="3" s="1"/>
  <c r="NZ167" i="3"/>
  <c r="PV167" i="3" s="1" a="1"/>
  <c r="PV167" i="3" s="1"/>
  <c r="OA166" i="3"/>
  <c r="PW166" i="3" s="1" a="1"/>
  <c r="PW166" i="3" s="1"/>
  <c r="NW166" i="3"/>
  <c r="PS166" i="3" s="1" a="1"/>
  <c r="PS166" i="3" s="1"/>
  <c r="OB165" i="3"/>
  <c r="PX165" i="3" s="1" a="1"/>
  <c r="PX165" i="3" s="1"/>
  <c r="NX165" i="3"/>
  <c r="PT165" i="3" s="1" a="1"/>
  <c r="PT165" i="3" s="1"/>
  <c r="OG164" i="3"/>
  <c r="QC164" i="3" s="1" a="1"/>
  <c r="QC164" i="3" s="1"/>
  <c r="NY164" i="3"/>
  <c r="PU164" i="3" s="1" a="1"/>
  <c r="PU164" i="3" s="1"/>
  <c r="NZ163" i="3"/>
  <c r="PV163" i="3" s="1" a="1"/>
  <c r="PV163" i="3" s="1"/>
  <c r="OA162" i="3"/>
  <c r="PW162" i="3" s="1" a="1"/>
  <c r="PW162" i="3" s="1"/>
  <c r="NW162" i="3"/>
  <c r="PS162" i="3" s="1" a="1"/>
  <c r="PS162" i="3" s="1"/>
  <c r="OB161" i="3"/>
  <c r="PX161" i="3" s="1" a="1"/>
  <c r="PX161" i="3" s="1"/>
  <c r="NX161" i="3"/>
  <c r="PT161" i="3" s="1" a="1"/>
  <c r="PT161" i="3" s="1"/>
  <c r="OG160" i="3"/>
  <c r="QC160" i="3" s="1" a="1"/>
  <c r="QC160" i="3" s="1"/>
  <c r="NY160" i="3"/>
  <c r="PU160" i="3" s="1" a="1"/>
  <c r="PU160" i="3" s="1"/>
  <c r="NZ159" i="3"/>
  <c r="PV159" i="3" s="1" a="1"/>
  <c r="PV159" i="3" s="1"/>
  <c r="OA158" i="3"/>
  <c r="PW158" i="3" s="1" a="1"/>
  <c r="PW158" i="3" s="1"/>
  <c r="NW158" i="3"/>
  <c r="PS158" i="3" s="1" a="1"/>
  <c r="PS158" i="3" s="1"/>
  <c r="OB157" i="3"/>
  <c r="PX157" i="3" s="1" a="1"/>
  <c r="PX157" i="3" s="1"/>
  <c r="NX157" i="3"/>
  <c r="PT157" i="3" s="1" a="1"/>
  <c r="PT157" i="3" s="1"/>
  <c r="OG156" i="3"/>
  <c r="QC156" i="3" s="1" a="1"/>
  <c r="QC156" i="3" s="1"/>
  <c r="NY156" i="3"/>
  <c r="PU156" i="3" s="1" a="1"/>
  <c r="PU156" i="3" s="1"/>
  <c r="NZ155" i="3"/>
  <c r="PV155" i="3" s="1" a="1"/>
  <c r="PV155" i="3" s="1"/>
  <c r="OA154" i="3"/>
  <c r="PW154" i="3" s="1" a="1"/>
  <c r="PW154" i="3" s="1"/>
  <c r="NW154" i="3"/>
  <c r="PS154" i="3" s="1" a="1"/>
  <c r="PS154" i="3" s="1"/>
  <c r="OB153" i="3"/>
  <c r="PX153" i="3" s="1" a="1"/>
  <c r="PX153" i="3" s="1"/>
  <c r="NX153" i="3"/>
  <c r="PT153" i="3" s="1" a="1"/>
  <c r="PT153" i="3" s="1"/>
  <c r="OG152" i="3"/>
  <c r="QC152" i="3" s="1" a="1"/>
  <c r="QC152" i="3" s="1"/>
  <c r="NY152" i="3"/>
  <c r="PU152" i="3" s="1" a="1"/>
  <c r="PU152" i="3" s="1"/>
  <c r="NZ151" i="3"/>
  <c r="PV151" i="3" s="1" a="1"/>
  <c r="PV151" i="3" s="1"/>
  <c r="OA150" i="3"/>
  <c r="PW150" i="3" s="1" a="1"/>
  <c r="PW150" i="3" s="1"/>
  <c r="NW150" i="3"/>
  <c r="PS150" i="3" s="1" a="1"/>
  <c r="PS150" i="3" s="1"/>
  <c r="OB149" i="3"/>
  <c r="PX149" i="3" s="1" a="1"/>
  <c r="PX149" i="3" s="1"/>
  <c r="NX149" i="3"/>
  <c r="PT149" i="3" s="1" a="1"/>
  <c r="PT149" i="3" s="1"/>
  <c r="OG148" i="3"/>
  <c r="QC148" i="3" s="1" a="1"/>
  <c r="QC148" i="3" s="1"/>
  <c r="NY148" i="3"/>
  <c r="PU148" i="3" s="1" a="1"/>
  <c r="PU148" i="3" s="1"/>
  <c r="NZ147" i="3"/>
  <c r="PV147" i="3" s="1" a="1"/>
  <c r="PV147" i="3" s="1"/>
  <c r="OA146" i="3"/>
  <c r="PW146" i="3" s="1" a="1"/>
  <c r="PW146" i="3" s="1"/>
  <c r="NW146" i="3"/>
  <c r="PS146" i="3" s="1" a="1"/>
  <c r="PS146" i="3" s="1"/>
  <c r="OB145" i="3"/>
  <c r="PX145" i="3" s="1" a="1"/>
  <c r="PX145" i="3" s="1"/>
  <c r="NX145" i="3"/>
  <c r="PT145" i="3" s="1" a="1"/>
  <c r="PT145" i="3" s="1"/>
  <c r="OG144" i="3"/>
  <c r="QC144" i="3" s="1" a="1"/>
  <c r="QC144" i="3" s="1"/>
  <c r="NY144" i="3"/>
  <c r="PU144" i="3" s="1" a="1"/>
  <c r="PU144" i="3" s="1"/>
  <c r="NZ143" i="3"/>
  <c r="PV143" i="3" s="1" a="1"/>
  <c r="PV143" i="3" s="1"/>
  <c r="OA142" i="3"/>
  <c r="PW142" i="3" s="1" a="1"/>
  <c r="PW142" i="3" s="1"/>
  <c r="NW142" i="3"/>
  <c r="PS142" i="3" s="1" a="1"/>
  <c r="PS142" i="3" s="1"/>
  <c r="OB141" i="3"/>
  <c r="PX141" i="3" s="1" a="1"/>
  <c r="PX141" i="3" s="1"/>
  <c r="NX141" i="3"/>
  <c r="PT141" i="3" s="1" a="1"/>
  <c r="PT141" i="3" s="1"/>
  <c r="OG140" i="3"/>
  <c r="QC140" i="3" s="1" a="1"/>
  <c r="QC140" i="3" s="1"/>
  <c r="NY140" i="3"/>
  <c r="PU140" i="3" s="1" a="1"/>
  <c r="PU140" i="3" s="1"/>
  <c r="NZ139" i="3"/>
  <c r="PV139" i="3" s="1" a="1"/>
  <c r="PV139" i="3" s="1"/>
  <c r="OA138" i="3"/>
  <c r="PW138" i="3" s="1" a="1"/>
  <c r="PW138" i="3" s="1"/>
  <c r="NW138" i="3"/>
  <c r="PS138" i="3" s="1" a="1"/>
  <c r="PS138" i="3" s="1"/>
  <c r="OB137" i="3"/>
  <c r="PX137" i="3" s="1" a="1"/>
  <c r="PX137" i="3" s="1"/>
  <c r="NX137" i="3"/>
  <c r="PT137" i="3" s="1" a="1"/>
  <c r="PT137" i="3" s="1"/>
  <c r="OG136" i="3"/>
  <c r="QC136" i="3" s="1" a="1"/>
  <c r="QC136" i="3" s="1"/>
  <c r="NY136" i="3"/>
  <c r="PU136" i="3" s="1" a="1"/>
  <c r="PU136" i="3" s="1"/>
  <c r="NZ135" i="3"/>
  <c r="PV135" i="3" s="1" a="1"/>
  <c r="PV135" i="3" s="1"/>
  <c r="OA134" i="3"/>
  <c r="PW134" i="3" s="1" a="1"/>
  <c r="PW134" i="3" s="1"/>
  <c r="NW134" i="3"/>
  <c r="PS134" i="3" s="1" a="1"/>
  <c r="PS134" i="3" s="1"/>
  <c r="OB133" i="3"/>
  <c r="PX133" i="3" s="1" a="1"/>
  <c r="PX133" i="3" s="1"/>
  <c r="NX133" i="3"/>
  <c r="PT133" i="3" s="1" a="1"/>
  <c r="PT133" i="3" s="1"/>
  <c r="OG132" i="3"/>
  <c r="QC132" i="3" s="1" a="1"/>
  <c r="QC132" i="3" s="1"/>
  <c r="NY132" i="3"/>
  <c r="PU132" i="3" s="1" a="1"/>
  <c r="PU132" i="3" s="1"/>
  <c r="NZ131" i="3"/>
  <c r="PV131" i="3" s="1" a="1"/>
  <c r="PV131" i="3" s="1"/>
  <c r="OA130" i="3"/>
  <c r="PW130" i="3" s="1" a="1"/>
  <c r="PW130" i="3" s="1"/>
  <c r="NW130" i="3"/>
  <c r="PS130" i="3" s="1" a="1"/>
  <c r="PS130" i="3" s="1"/>
  <c r="OB129" i="3"/>
  <c r="PX129" i="3" s="1" a="1"/>
  <c r="PX129" i="3" s="1"/>
  <c r="NX129" i="3"/>
  <c r="PT129" i="3" s="1" a="1"/>
  <c r="PT129" i="3" s="1"/>
  <c r="OG128" i="3"/>
  <c r="QC128" i="3" s="1" a="1"/>
  <c r="QC128" i="3" s="1"/>
  <c r="NY128" i="3"/>
  <c r="PU128" i="3" s="1" a="1"/>
  <c r="PU128" i="3" s="1"/>
  <c r="NZ127" i="3"/>
  <c r="PV127" i="3" s="1" a="1"/>
  <c r="PV127" i="3" s="1"/>
  <c r="OA126" i="3"/>
  <c r="PW126" i="3" s="1" a="1"/>
  <c r="PW126" i="3" s="1"/>
  <c r="NW126" i="3"/>
  <c r="PS126" i="3" s="1" a="1"/>
  <c r="PS126" i="3" s="1"/>
  <c r="OB125" i="3"/>
  <c r="PX125" i="3" s="1" a="1"/>
  <c r="PX125" i="3" s="1"/>
  <c r="NX125" i="3"/>
  <c r="PT125" i="3" s="1" a="1"/>
  <c r="PT125" i="3" s="1"/>
  <c r="OG124" i="3"/>
  <c r="QC124" i="3" s="1" a="1"/>
  <c r="QC124" i="3" s="1"/>
  <c r="NY124" i="3"/>
  <c r="PU124" i="3" s="1" a="1"/>
  <c r="PU124" i="3" s="1"/>
  <c r="NZ123" i="3"/>
  <c r="PV123" i="3" s="1" a="1"/>
  <c r="PV123" i="3" s="1"/>
  <c r="OA122" i="3"/>
  <c r="PW122" i="3" s="1" a="1"/>
  <c r="PW122" i="3" s="1"/>
  <c r="NW122" i="3"/>
  <c r="PS122" i="3" s="1" a="1"/>
  <c r="PS122" i="3" s="1"/>
  <c r="OB121" i="3"/>
  <c r="PX121" i="3" s="1" a="1"/>
  <c r="PX121" i="3" s="1"/>
  <c r="NX121" i="3"/>
  <c r="PT121" i="3" s="1" a="1"/>
  <c r="PT121" i="3" s="1"/>
  <c r="OG120" i="3"/>
  <c r="QC120" i="3" s="1" a="1"/>
  <c r="QC120" i="3" s="1"/>
  <c r="NY120" i="3"/>
  <c r="PU120" i="3" s="1" a="1"/>
  <c r="PU120" i="3" s="1"/>
  <c r="NZ119" i="3"/>
  <c r="PV119" i="3" s="1" a="1"/>
  <c r="PV119" i="3" s="1"/>
  <c r="OA118" i="3"/>
  <c r="PW118" i="3" s="1" a="1"/>
  <c r="PW118" i="3" s="1"/>
  <c r="NW118" i="3"/>
  <c r="PS118" i="3" s="1" a="1"/>
  <c r="PS118" i="3" s="1"/>
  <c r="OB117" i="3"/>
  <c r="PX117" i="3" s="1" a="1"/>
  <c r="PX117" i="3" s="1"/>
  <c r="NX117" i="3"/>
  <c r="PT117" i="3" s="1" a="1"/>
  <c r="PT117" i="3" s="1"/>
  <c r="OG116" i="3"/>
  <c r="QC116" i="3" s="1" a="1"/>
  <c r="QC116" i="3" s="1"/>
  <c r="NY116" i="3"/>
  <c r="PU116" i="3" s="1" a="1"/>
  <c r="PU116" i="3" s="1"/>
  <c r="NZ115" i="3"/>
  <c r="PV115" i="3" s="1" a="1"/>
  <c r="PV115" i="3" s="1"/>
  <c r="OA114" i="3"/>
  <c r="PW114" i="3" s="1" a="1"/>
  <c r="PW114" i="3" s="1"/>
  <c r="NW114" i="3"/>
  <c r="PS114" i="3" s="1" a="1"/>
  <c r="PS114" i="3" s="1"/>
  <c r="OB113" i="3"/>
  <c r="PX113" i="3" s="1" a="1"/>
  <c r="PX113" i="3" s="1"/>
  <c r="NX113" i="3"/>
  <c r="PT113" i="3" s="1" a="1"/>
  <c r="PT113" i="3" s="1"/>
  <c r="OG112" i="3"/>
  <c r="QC112" i="3" s="1" a="1"/>
  <c r="QC112" i="3" s="1"/>
  <c r="NY112" i="3"/>
  <c r="PU112" i="3" s="1" a="1"/>
  <c r="PU112" i="3" s="1"/>
  <c r="NZ111" i="3"/>
  <c r="PV111" i="3" s="1" a="1"/>
  <c r="PV111" i="3" s="1"/>
  <c r="OA110" i="3"/>
  <c r="PW110" i="3" s="1" a="1"/>
  <c r="PW110" i="3" s="1"/>
  <c r="NW110" i="3"/>
  <c r="PS110" i="3" s="1" a="1"/>
  <c r="PS110" i="3" s="1"/>
  <c r="OB109" i="3"/>
  <c r="PX109" i="3" s="1" a="1"/>
  <c r="PX109" i="3" s="1"/>
  <c r="NX109" i="3"/>
  <c r="PT109" i="3" s="1" a="1"/>
  <c r="PT109" i="3" s="1"/>
  <c r="OG108" i="3"/>
  <c r="QC108" i="3" s="1" a="1"/>
  <c r="QC108" i="3" s="1"/>
  <c r="NY108" i="3"/>
  <c r="PU108" i="3" s="1" a="1"/>
  <c r="PU108" i="3" s="1"/>
  <c r="NZ107" i="3"/>
  <c r="PV107" i="3" s="1" a="1"/>
  <c r="PV107" i="3" s="1"/>
  <c r="OA106" i="3"/>
  <c r="PW106" i="3" s="1" a="1"/>
  <c r="PW106" i="3" s="1"/>
  <c r="NW106" i="3"/>
  <c r="PS106" i="3" s="1" a="1"/>
  <c r="PS106" i="3" s="1"/>
  <c r="OB105" i="3"/>
  <c r="PX105" i="3" s="1" a="1"/>
  <c r="PX105" i="3" s="1"/>
  <c r="NX105" i="3"/>
  <c r="PT105" i="3" s="1" a="1"/>
  <c r="PT105" i="3" s="1"/>
  <c r="OG104" i="3"/>
  <c r="QC104" i="3" s="1" a="1"/>
  <c r="QC104" i="3" s="1"/>
  <c r="NY104" i="3"/>
  <c r="PU104" i="3" s="1" a="1"/>
  <c r="PU104" i="3" s="1"/>
  <c r="NZ103" i="3"/>
  <c r="PV103" i="3" s="1" a="1"/>
  <c r="PV103" i="3" s="1"/>
  <c r="OA102" i="3"/>
  <c r="PW102" i="3" s="1" a="1"/>
  <c r="PW102" i="3" s="1"/>
  <c r="NW102" i="3"/>
  <c r="PS102" i="3" s="1" a="1"/>
  <c r="PS102" i="3" s="1"/>
  <c r="OB101" i="3"/>
  <c r="PX101" i="3" s="1" a="1"/>
  <c r="PX101" i="3" s="1"/>
  <c r="NX101" i="3"/>
  <c r="PT101" i="3" s="1" a="1"/>
  <c r="PT101" i="3" s="1"/>
  <c r="OG100" i="3"/>
  <c r="QC100" i="3" s="1" a="1"/>
  <c r="QC100" i="3" s="1"/>
  <c r="NY100" i="3"/>
  <c r="PU100" i="3" s="1" a="1"/>
  <c r="PU100" i="3" s="1"/>
  <c r="NZ99" i="3"/>
  <c r="PV99" i="3" s="1" a="1"/>
  <c r="PV99" i="3" s="1"/>
  <c r="OA98" i="3"/>
  <c r="PW98" i="3" s="1" a="1"/>
  <c r="PW98" i="3" s="1"/>
  <c r="NW98" i="3"/>
  <c r="PS98" i="3" s="1" a="1"/>
  <c r="PS98" i="3" s="1"/>
  <c r="OB97" i="3"/>
  <c r="PX97" i="3" s="1" a="1"/>
  <c r="PX97" i="3" s="1"/>
  <c r="NX97" i="3"/>
  <c r="PT97" i="3" s="1" a="1"/>
  <c r="PT97" i="3" s="1"/>
  <c r="OG96" i="3"/>
  <c r="QC96" i="3" s="1" a="1"/>
  <c r="QC96" i="3" s="1"/>
  <c r="NY96" i="3"/>
  <c r="PU96" i="3" s="1" a="1"/>
  <c r="PU96" i="3" s="1"/>
  <c r="NZ95" i="3"/>
  <c r="PV95" i="3" s="1" a="1"/>
  <c r="PV95" i="3" s="1"/>
  <c r="OA94" i="3"/>
  <c r="PW94" i="3" s="1" a="1"/>
  <c r="PW94" i="3" s="1"/>
  <c r="NW94" i="3"/>
  <c r="PS94" i="3" s="1" a="1"/>
  <c r="PS94" i="3" s="1"/>
  <c r="OB93" i="3"/>
  <c r="PX93" i="3" s="1" a="1"/>
  <c r="PX93" i="3" s="1"/>
  <c r="NX93" i="3"/>
  <c r="PT93" i="3" s="1" a="1"/>
  <c r="PT93" i="3" s="1"/>
  <c r="OG92" i="3"/>
  <c r="QC92" i="3" s="1" a="1"/>
  <c r="QC92" i="3" s="1"/>
  <c r="NY92" i="3"/>
  <c r="PU92" i="3" s="1" a="1"/>
  <c r="PU92" i="3" s="1"/>
  <c r="NZ91" i="3"/>
  <c r="PV91" i="3" s="1" a="1"/>
  <c r="PV91" i="3" s="1"/>
  <c r="OA90" i="3"/>
  <c r="PW90" i="3" s="1" a="1"/>
  <c r="PW90" i="3" s="1"/>
  <c r="NW90" i="3"/>
  <c r="PS90" i="3" s="1" a="1"/>
  <c r="PS90" i="3" s="1"/>
  <c r="OB89" i="3"/>
  <c r="PX89" i="3" s="1" a="1"/>
  <c r="PX89" i="3" s="1"/>
  <c r="NX89" i="3"/>
  <c r="PT89" i="3" s="1" a="1"/>
  <c r="PT89" i="3" s="1"/>
  <c r="OG88" i="3"/>
  <c r="QC88" i="3" s="1" a="1"/>
  <c r="QC88" i="3" s="1"/>
  <c r="NY88" i="3"/>
  <c r="PU88" i="3" s="1" a="1"/>
  <c r="PU88" i="3" s="1"/>
  <c r="NZ87" i="3"/>
  <c r="PV87" i="3" s="1" a="1"/>
  <c r="PV87" i="3" s="1"/>
  <c r="PW86" i="3" a="1"/>
  <c r="PW86" i="3" s="1"/>
  <c r="OA86" i="3"/>
  <c r="NW86" i="3"/>
  <c r="PS86" i="3" s="1" a="1"/>
  <c r="PS86" i="3" s="1"/>
  <c r="PX85" i="3" a="1"/>
  <c r="PX85" i="3" s="1"/>
  <c r="OB85" i="3"/>
  <c r="NX85" i="3"/>
  <c r="PT85" i="3" s="1" a="1"/>
  <c r="PT85" i="3" s="1"/>
  <c r="OG84" i="3"/>
  <c r="QC84" i="3" s="1" a="1"/>
  <c r="QC84" i="3" s="1"/>
  <c r="NY84" i="3"/>
  <c r="PU84" i="3" s="1" a="1"/>
  <c r="PU84" i="3" s="1"/>
  <c r="NZ83" i="3"/>
  <c r="PV83" i="3" s="1" a="1"/>
  <c r="PV83" i="3" s="1"/>
  <c r="OA82" i="3"/>
  <c r="PW82" i="3" s="1" a="1"/>
  <c r="PW82" i="3" s="1"/>
  <c r="NW82" i="3"/>
  <c r="PS82" i="3" s="1" a="1"/>
  <c r="PS82" i="3" s="1"/>
  <c r="OB81" i="3"/>
  <c r="PX81" i="3" s="1" a="1"/>
  <c r="PX81" i="3" s="1"/>
  <c r="NX81" i="3"/>
  <c r="PT81" i="3" s="1" a="1"/>
  <c r="PT81" i="3" s="1"/>
  <c r="OG80" i="3"/>
  <c r="QC80" i="3" s="1" a="1"/>
  <c r="QC80" i="3" s="1"/>
  <c r="NY80" i="3"/>
  <c r="PU80" i="3" s="1" a="1"/>
  <c r="PU80" i="3" s="1"/>
  <c r="NZ79" i="3"/>
  <c r="PV79" i="3" s="1" a="1"/>
  <c r="PV79" i="3" s="1"/>
  <c r="OA78" i="3"/>
  <c r="PW78" i="3" s="1" a="1"/>
  <c r="PW78" i="3" s="1"/>
  <c r="NW78" i="3"/>
  <c r="PS78" i="3" s="1" a="1"/>
  <c r="PS78" i="3" s="1"/>
  <c r="PX77" i="3" a="1"/>
  <c r="PX77" i="3" s="1"/>
  <c r="OB77" i="3"/>
  <c r="NX77" i="3"/>
  <c r="PT77" i="3" s="1" a="1"/>
  <c r="PT77" i="3" s="1"/>
  <c r="QC76" i="3" a="1"/>
  <c r="QC76" i="3" s="1"/>
  <c r="OG76" i="3"/>
  <c r="NY76" i="3"/>
  <c r="PU76" i="3" s="1" a="1"/>
  <c r="PU76" i="3" s="1"/>
  <c r="NZ75" i="3"/>
  <c r="PV75" i="3" s="1" a="1"/>
  <c r="PV75" i="3" s="1"/>
  <c r="OA74" i="3"/>
  <c r="PW74" i="3" s="1" a="1"/>
  <c r="PW74" i="3" s="1"/>
  <c r="NW74" i="3"/>
  <c r="PS74" i="3" s="1" a="1"/>
  <c r="PS74" i="3" s="1"/>
  <c r="OB73" i="3"/>
  <c r="PX73" i="3" s="1" a="1"/>
  <c r="PX73" i="3" s="1"/>
  <c r="NX73" i="3"/>
  <c r="PT73" i="3" s="1" a="1"/>
  <c r="PT73" i="3" s="1"/>
  <c r="OG72" i="3"/>
  <c r="QC72" i="3" s="1" a="1"/>
  <c r="QC72" i="3" s="1"/>
  <c r="PU72" i="3" a="1"/>
  <c r="PU72" i="3" s="1"/>
  <c r="NY72" i="3"/>
  <c r="NZ71" i="3"/>
  <c r="PV71" i="3" s="1" a="1"/>
  <c r="PV71" i="3" s="1"/>
  <c r="OA70" i="3"/>
  <c r="PW70" i="3" s="1" a="1"/>
  <c r="PW70" i="3" s="1"/>
  <c r="NW70" i="3"/>
  <c r="PS70" i="3" s="1" a="1"/>
  <c r="PS70" i="3" s="1"/>
  <c r="OB69" i="3"/>
  <c r="PX69" i="3" s="1" a="1"/>
  <c r="PX69" i="3" s="1"/>
  <c r="NX69" i="3"/>
  <c r="PT69" i="3" s="1" a="1"/>
  <c r="PT69" i="3" s="1"/>
  <c r="QC68" i="3" a="1"/>
  <c r="QC68" i="3" s="1"/>
  <c r="OG68" i="3"/>
  <c r="NY68" i="3"/>
  <c r="PU68" i="3" s="1" a="1"/>
  <c r="PU68" i="3" s="1"/>
  <c r="PV67" i="3" a="1"/>
  <c r="PV67" i="3" s="1"/>
  <c r="NZ67" i="3"/>
  <c r="OA66" i="3"/>
  <c r="PW66" i="3" s="1" a="1"/>
  <c r="PW66" i="3" s="1"/>
  <c r="NW66" i="3"/>
  <c r="PS66" i="3" s="1" a="1"/>
  <c r="PS66" i="3" s="1"/>
  <c r="OB65" i="3"/>
  <c r="PX65" i="3" s="1" a="1"/>
  <c r="PX65" i="3" s="1"/>
  <c r="NX65" i="3"/>
  <c r="PT65" i="3" s="1" a="1"/>
  <c r="PT65" i="3" s="1"/>
  <c r="OG64" i="3"/>
  <c r="QC64" i="3" s="1" a="1"/>
  <c r="QC64" i="3" s="1"/>
  <c r="NY64" i="3"/>
  <c r="PU64" i="3" s="1" a="1"/>
  <c r="PU64" i="3" s="1"/>
  <c r="NZ63" i="3"/>
  <c r="PV63" i="3" s="1" a="1"/>
  <c r="PV63" i="3" s="1"/>
  <c r="PW62" i="3" a="1"/>
  <c r="PW62" i="3" s="1"/>
  <c r="OA62" i="3"/>
  <c r="NW62" i="3"/>
  <c r="PS62" i="3" s="1" a="1"/>
  <c r="PS62" i="3" s="1"/>
  <c r="OB61" i="3"/>
  <c r="PX61" i="3" s="1" a="1"/>
  <c r="PX61" i="3" s="1"/>
  <c r="NX61" i="3"/>
  <c r="PT61" i="3" s="1" a="1"/>
  <c r="PT61" i="3" s="1"/>
  <c r="OG60" i="3"/>
  <c r="QC60" i="3" s="1" a="1"/>
  <c r="QC60" i="3" s="1"/>
  <c r="NY60" i="3"/>
  <c r="PU60" i="3" s="1" a="1"/>
  <c r="PU60" i="3" s="1"/>
  <c r="PV59" i="3" a="1"/>
  <c r="PV59" i="3" s="1"/>
  <c r="NZ59" i="3"/>
  <c r="OA58" i="3"/>
  <c r="PW58" i="3" s="1" a="1"/>
  <c r="PW58" i="3" s="1"/>
  <c r="PS58" i="3" a="1"/>
  <c r="PS58" i="3" s="1"/>
  <c r="NW58" i="3"/>
  <c r="OB57" i="3"/>
  <c r="PX57" i="3" s="1" a="1"/>
  <c r="PX57" i="3" s="1"/>
  <c r="NX57" i="3"/>
  <c r="PT57" i="3" s="1" a="1"/>
  <c r="PT57" i="3" s="1"/>
  <c r="OG56" i="3"/>
  <c r="QC56" i="3" s="1" a="1"/>
  <c r="QC56" i="3" s="1"/>
  <c r="NY56" i="3"/>
  <c r="PU56" i="3" s="1" a="1"/>
  <c r="PU56" i="3" s="1"/>
  <c r="NZ55" i="3"/>
  <c r="PV55" i="3" s="1" a="1"/>
  <c r="PV55" i="3" s="1"/>
  <c r="OA54" i="3"/>
  <c r="PW54" i="3" s="1" a="1"/>
  <c r="PW54" i="3" s="1"/>
  <c r="NW54" i="3"/>
  <c r="PS54" i="3" s="1" a="1"/>
  <c r="PS54" i="3" s="1"/>
  <c r="PX53" i="3" a="1"/>
  <c r="PX53" i="3" s="1"/>
  <c r="OB53" i="3"/>
  <c r="NX53" i="3"/>
  <c r="PT53" i="3" s="1" a="1"/>
  <c r="PT53" i="3" s="1"/>
  <c r="OG52" i="3"/>
  <c r="QC52" i="3" s="1" a="1"/>
  <c r="QC52" i="3" s="1"/>
  <c r="NY52" i="3"/>
  <c r="PU52" i="3" s="1" a="1"/>
  <c r="PU52" i="3" s="1"/>
  <c r="NZ51" i="3"/>
  <c r="PV51" i="3" s="1" a="1"/>
  <c r="PV51" i="3" s="1"/>
  <c r="OA50" i="3"/>
  <c r="PW50" i="3" s="1" a="1"/>
  <c r="PW50" i="3" s="1"/>
  <c r="PS50" i="3" a="1"/>
  <c r="PS50" i="3" s="1"/>
  <c r="NW50" i="3"/>
  <c r="OB49" i="3"/>
  <c r="PX49" i="3" s="1" a="1"/>
  <c r="PX49" i="3" s="1"/>
  <c r="PT49" i="3" a="1"/>
  <c r="PT49" i="3" s="1"/>
  <c r="NX49" i="3"/>
  <c r="OG48" i="3"/>
  <c r="QC48" i="3" s="1" a="1"/>
  <c r="QC48" i="3" s="1"/>
  <c r="NY48" i="3"/>
  <c r="PU48" i="3" s="1" a="1"/>
  <c r="PU48" i="3" s="1"/>
  <c r="NZ47" i="3"/>
  <c r="PV47" i="3" s="1" a="1"/>
  <c r="PV47" i="3" s="1"/>
  <c r="OA46" i="3"/>
  <c r="PW46" i="3" s="1" a="1"/>
  <c r="PW46" i="3" s="1"/>
  <c r="NW46" i="3"/>
  <c r="PS46" i="3" s="1" a="1"/>
  <c r="PS46" i="3" s="1"/>
  <c r="OB45" i="3"/>
  <c r="PX45" i="3" s="1" a="1"/>
  <c r="PX45" i="3" s="1"/>
  <c r="NX45" i="3"/>
  <c r="PT45" i="3" s="1" a="1"/>
  <c r="PT45" i="3" s="1"/>
  <c r="QC44" i="3" a="1"/>
  <c r="QC44" i="3" s="1"/>
  <c r="OG44" i="3"/>
  <c r="NY44" i="3"/>
  <c r="PU44" i="3" s="1" a="1"/>
  <c r="PU44" i="3" s="1"/>
  <c r="NZ43" i="3"/>
  <c r="PV43" i="3" s="1" a="1"/>
  <c r="PV43" i="3" s="1"/>
  <c r="OA42" i="3"/>
  <c r="PW42" i="3" s="1" a="1"/>
  <c r="PW42" i="3" s="1"/>
  <c r="NW42" i="3"/>
  <c r="PS42" i="3" s="1" a="1"/>
  <c r="PS42" i="3" s="1"/>
  <c r="OB41" i="3"/>
  <c r="PX41" i="3" s="1" a="1"/>
  <c r="PX41" i="3" s="1"/>
  <c r="PT41" i="3" a="1"/>
  <c r="PT41" i="3" s="1"/>
  <c r="NX41" i="3"/>
  <c r="OG40" i="3"/>
  <c r="QC40" i="3" s="1" a="1"/>
  <c r="QC40" i="3" s="1"/>
  <c r="PU40" i="3" a="1"/>
  <c r="PU40" i="3" s="1"/>
  <c r="NY40" i="3"/>
  <c r="NZ39" i="3"/>
  <c r="PV39" i="3" s="1" a="1"/>
  <c r="PV39" i="3" s="1"/>
  <c r="OA38" i="3"/>
  <c r="PW38" i="3" s="1" a="1"/>
  <c r="PW38" i="3" s="1"/>
  <c r="NW38" i="3"/>
  <c r="PS38" i="3" s="1" a="1"/>
  <c r="PS38" i="3" s="1"/>
  <c r="OB37" i="3"/>
  <c r="PX37" i="3" s="1" a="1"/>
  <c r="PX37" i="3" s="1"/>
  <c r="NX37" i="3"/>
  <c r="PT37" i="3" s="1" a="1"/>
  <c r="PT37" i="3" s="1"/>
  <c r="OG36" i="3"/>
  <c r="QC36" i="3" s="1" a="1"/>
  <c r="QC36" i="3" s="1"/>
  <c r="NY36" i="3"/>
  <c r="PU36" i="3" s="1" a="1"/>
  <c r="PU36" i="3" s="1"/>
  <c r="PV35" i="3" a="1"/>
  <c r="PV35" i="3" s="1"/>
  <c r="NZ35" i="3"/>
  <c r="OA34" i="3"/>
  <c r="PW34" i="3" s="1" a="1"/>
  <c r="PW34" i="3" s="1"/>
  <c r="NW34" i="3"/>
  <c r="PS34" i="3" s="1" a="1"/>
  <c r="PS34" i="3" s="1"/>
  <c r="OB33" i="3"/>
  <c r="PX33" i="3" s="1" a="1"/>
  <c r="PX33" i="3" s="1"/>
  <c r="NX33" i="3"/>
  <c r="PT33" i="3" s="1" a="1"/>
  <c r="PT33" i="3" s="1"/>
  <c r="OG32" i="3"/>
  <c r="QC32" i="3" s="1" a="1"/>
  <c r="QC32" i="3" s="1"/>
  <c r="PU32" i="3" a="1"/>
  <c r="PU32" i="3" s="1"/>
  <c r="NY32" i="3"/>
  <c r="NZ31" i="3"/>
  <c r="PV31" i="3" s="1" a="1"/>
  <c r="PV31" i="3" s="1"/>
  <c r="PW30" i="3" a="1"/>
  <c r="PW30" i="3" s="1"/>
  <c r="OA30" i="3"/>
  <c r="NW30" i="3"/>
  <c r="PS30" i="3" s="1" a="1"/>
  <c r="PS30" i="3" s="1"/>
  <c r="OB29" i="3"/>
  <c r="PX29" i="3" s="1" a="1"/>
  <c r="PX29" i="3" s="1"/>
  <c r="NX29" i="3"/>
  <c r="PT29" i="3" s="1" a="1"/>
  <c r="PT29" i="3" s="1"/>
  <c r="OG28" i="3"/>
  <c r="QC28" i="3" s="1" a="1"/>
  <c r="QC28" i="3" s="1"/>
  <c r="NY28" i="3"/>
  <c r="PU28" i="3" s="1" a="1"/>
  <c r="PU28" i="3" s="1"/>
  <c r="NZ27" i="3"/>
  <c r="PV27" i="3" s="1" a="1"/>
  <c r="PV27" i="3" s="1"/>
  <c r="OA26" i="3"/>
  <c r="PW26" i="3" s="1" a="1"/>
  <c r="PW26" i="3" s="1"/>
  <c r="PS26" i="3" a="1"/>
  <c r="PS26" i="3" s="1"/>
  <c r="NW26" i="3"/>
  <c r="OB25" i="3"/>
  <c r="PX25" i="3" s="1" a="1"/>
  <c r="PX25" i="3" s="1"/>
  <c r="NX25" i="3"/>
  <c r="PT25" i="3" s="1" a="1"/>
  <c r="PT25" i="3" s="1"/>
  <c r="OG24" i="3"/>
  <c r="QC24" i="3" s="1" a="1"/>
  <c r="QC24" i="3" s="1"/>
  <c r="NY24" i="3"/>
  <c r="PU24" i="3" s="1" a="1"/>
  <c r="PU24" i="3" s="1"/>
  <c r="NZ23" i="3"/>
  <c r="PV23" i="3" s="1" a="1"/>
  <c r="PV23" i="3" s="1"/>
  <c r="PW22" i="3" a="1"/>
  <c r="PW22" i="3" s="1"/>
  <c r="OA22" i="3"/>
  <c r="NW22" i="3"/>
  <c r="PS22" i="3" s="1" a="1"/>
  <c r="PS22" i="3" s="1"/>
  <c r="PX21" i="3" a="1"/>
  <c r="PX21" i="3" s="1"/>
  <c r="OB21" i="3"/>
  <c r="NX21" i="3"/>
  <c r="PT21" i="3" s="1" a="1"/>
  <c r="PT21" i="3" s="1"/>
  <c r="OG20" i="3"/>
  <c r="QC20" i="3" s="1" a="1"/>
  <c r="QC20" i="3" s="1"/>
  <c r="NY20" i="3"/>
  <c r="PU20" i="3" s="1" a="1"/>
  <c r="PU20" i="3" s="1"/>
  <c r="NZ19" i="3"/>
  <c r="PV19" i="3" s="1" a="1"/>
  <c r="PV19" i="3" s="1"/>
  <c r="OA18" i="3"/>
  <c r="PW18" i="3" s="1" a="1"/>
  <c r="PW18" i="3" s="1"/>
  <c r="NW18" i="3"/>
  <c r="PS18" i="3" s="1" a="1"/>
  <c r="PS18" i="3" s="1"/>
  <c r="OB17" i="3"/>
  <c r="PX17" i="3" s="1" a="1"/>
  <c r="PX17" i="3" s="1"/>
  <c r="PT17" i="3" a="1"/>
  <c r="PT17" i="3" s="1"/>
  <c r="NX17" i="3"/>
  <c r="OG16" i="3"/>
  <c r="QC16" i="3" s="1" a="1"/>
  <c r="QC16" i="3" s="1"/>
  <c r="NY16" i="3"/>
  <c r="PU16" i="3" s="1" a="1"/>
  <c r="PU16" i="3" s="1"/>
  <c r="NZ15" i="3"/>
  <c r="PV15" i="3" s="1" a="1"/>
  <c r="PV15" i="3" s="1"/>
  <c r="OA14" i="3"/>
  <c r="PW14" i="3" s="1" a="1"/>
  <c r="PW14" i="3" s="1"/>
  <c r="NW14" i="3"/>
  <c r="PS14" i="3" s="1" a="1"/>
  <c r="PS14" i="3" s="1"/>
  <c r="PX13" i="3" a="1"/>
  <c r="PX13" i="3" s="1"/>
  <c r="OB13" i="3"/>
  <c r="NX13" i="3"/>
  <c r="PT13" i="3" s="1" a="1"/>
  <c r="PT13" i="3" s="1"/>
  <c r="QC12" i="3" a="1"/>
  <c r="QC12" i="3" s="1"/>
  <c r="OG12" i="3"/>
  <c r="NY12" i="3"/>
  <c r="PU12" i="3" s="1" a="1"/>
  <c r="PU12" i="3" s="1"/>
  <c r="NZ11" i="3"/>
  <c r="PV11" i="3" s="1" a="1"/>
  <c r="PV11" i="3" s="1"/>
  <c r="OA10" i="3"/>
  <c r="PW10" i="3" s="1" a="1"/>
  <c r="PW10" i="3" s="1"/>
  <c r="NW10" i="3"/>
  <c r="PS10" i="3" s="1" a="1"/>
  <c r="PS10" i="3" s="1"/>
  <c r="OB9" i="3"/>
  <c r="PX9" i="3" s="1" a="1"/>
  <c r="PX9" i="3" s="1"/>
  <c r="NX9" i="3"/>
  <c r="PT9" i="3" s="1" a="1"/>
  <c r="PT9" i="3" s="1"/>
  <c r="OG8" i="3"/>
  <c r="QC8" i="3" s="1" a="1"/>
  <c r="QC8" i="3" s="1"/>
  <c r="PU8" i="3" a="1"/>
  <c r="PU8" i="3" s="1"/>
  <c r="NY8" i="3"/>
  <c r="NZ7" i="3"/>
  <c r="PV7" i="3" s="1" a="1"/>
  <c r="PV7" i="3" s="1"/>
  <c r="OA6" i="3"/>
  <c r="PW6" i="3" s="1" a="1"/>
  <c r="PW6" i="3" s="1"/>
  <c r="NW6" i="3"/>
  <c r="PS6" i="3" s="1" a="1"/>
  <c r="PS6" i="3" s="1"/>
  <c r="OB5" i="3"/>
  <c r="PX5" i="3" s="1" a="1"/>
  <c r="PX5" i="3" s="1"/>
  <c r="NX5" i="3"/>
  <c r="PT5" i="3" s="1" a="1"/>
  <c r="PT5" i="3" s="1"/>
  <c r="QC4" i="3" a="1"/>
  <c r="QC4" i="3" s="1"/>
  <c r="OG4" i="3"/>
  <c r="NY4" i="3"/>
  <c r="PU4" i="3" s="1" a="1"/>
  <c r="PU4" i="3" s="1"/>
  <c r="PV3" i="3" a="1"/>
  <c r="PV3" i="3" s="1"/>
  <c r="NZ3" i="3"/>
  <c r="NZ350" i="3"/>
  <c r="PV350" i="3" s="1" a="1"/>
  <c r="PV350" i="3" s="1"/>
  <c r="OA349" i="3"/>
  <c r="PW349" i="3" s="1" a="1"/>
  <c r="PW349" i="3" s="1"/>
  <c r="NW349" i="3"/>
  <c r="PS349" i="3" s="1" a="1"/>
  <c r="PS349" i="3" s="1"/>
  <c r="OB348" i="3"/>
  <c r="PX348" i="3" s="1" a="1"/>
  <c r="PX348" i="3" s="1"/>
  <c r="NX348" i="3"/>
  <c r="PT348" i="3" s="1" a="1"/>
  <c r="PT348" i="3" s="1"/>
  <c r="OG347" i="3"/>
  <c r="QC347" i="3" s="1" a="1"/>
  <c r="QC347" i="3" s="1"/>
  <c r="NY347" i="3"/>
  <c r="PU347" i="3" s="1" a="1"/>
  <c r="PU347" i="3" s="1"/>
  <c r="PV346" i="3" a="1"/>
  <c r="PV346" i="3" s="1"/>
  <c r="NZ346" i="3"/>
  <c r="OA345" i="3"/>
  <c r="PW345" i="3" s="1" a="1"/>
  <c r="PW345" i="3" s="1"/>
  <c r="NW345" i="3"/>
  <c r="PS345" i="3" s="1" a="1"/>
  <c r="PS345" i="3" s="1"/>
  <c r="OB344" i="3"/>
  <c r="PX344" i="3" s="1" a="1"/>
  <c r="PX344" i="3" s="1"/>
  <c r="NX344" i="3"/>
  <c r="PT344" i="3" s="1" a="1"/>
  <c r="PT344" i="3" s="1"/>
  <c r="OG343" i="3"/>
  <c r="QC343" i="3" s="1" a="1"/>
  <c r="QC343" i="3" s="1"/>
  <c r="PU343" i="3" a="1"/>
  <c r="PU343" i="3" s="1"/>
  <c r="NY343" i="3"/>
  <c r="NZ342" i="3"/>
  <c r="PV342" i="3" s="1" a="1"/>
  <c r="PV342" i="3" s="1"/>
  <c r="PW341" i="3" a="1"/>
  <c r="PW341" i="3" s="1"/>
  <c r="OA341" i="3"/>
  <c r="NW341" i="3"/>
  <c r="PS341" i="3" s="1" a="1"/>
  <c r="PS341" i="3" s="1"/>
  <c r="OB340" i="3"/>
  <c r="PX340" i="3" s="1" a="1"/>
  <c r="PX340" i="3" s="1"/>
  <c r="NX340" i="3"/>
  <c r="PT340" i="3" s="1" a="1"/>
  <c r="PT340" i="3" s="1"/>
  <c r="OG339" i="3"/>
  <c r="QC339" i="3" s="1" a="1"/>
  <c r="QC339" i="3" s="1"/>
  <c r="NY339" i="3"/>
  <c r="PU339" i="3" s="1" a="1"/>
  <c r="PU339" i="3" s="1"/>
  <c r="NZ338" i="3"/>
  <c r="PV338" i="3" s="1" a="1"/>
  <c r="PV338" i="3" s="1"/>
  <c r="OA337" i="3"/>
  <c r="PW337" i="3" s="1" a="1"/>
  <c r="PW337" i="3" s="1"/>
  <c r="PS337" i="3" a="1"/>
  <c r="PS337" i="3" s="1"/>
  <c r="NW337" i="3"/>
  <c r="OB336" i="3"/>
  <c r="PX336" i="3" s="1" a="1"/>
  <c r="PX336" i="3" s="1"/>
  <c r="NX336" i="3"/>
  <c r="PT336" i="3" s="1" a="1"/>
  <c r="PT336" i="3" s="1"/>
  <c r="OG335" i="3"/>
  <c r="QC335" i="3" s="1" a="1"/>
  <c r="QC335" i="3" s="1"/>
  <c r="NY335" i="3"/>
  <c r="PU335" i="3" s="1" a="1"/>
  <c r="PU335" i="3" s="1"/>
  <c r="NZ334" i="3"/>
  <c r="PV334" i="3" s="1" a="1"/>
  <c r="PV334" i="3" s="1"/>
  <c r="PW333" i="3" a="1"/>
  <c r="PW333" i="3" s="1"/>
  <c r="OA333" i="3"/>
  <c r="NW333" i="3"/>
  <c r="PS333" i="3" s="1" a="1"/>
  <c r="PS333" i="3" s="1"/>
  <c r="PX332" i="3" a="1"/>
  <c r="PX332" i="3" s="1"/>
  <c r="OB332" i="3"/>
  <c r="NX332" i="3"/>
  <c r="PT332" i="3" s="1" a="1"/>
  <c r="PT332" i="3" s="1"/>
  <c r="OG331" i="3"/>
  <c r="QC331" i="3" s="1" a="1"/>
  <c r="QC331" i="3" s="1"/>
  <c r="NY331" i="3"/>
  <c r="PU331" i="3" s="1" a="1"/>
  <c r="PU331" i="3" s="1"/>
  <c r="NZ330" i="3"/>
  <c r="PV330" i="3" s="1" a="1"/>
  <c r="PV330" i="3" s="1"/>
  <c r="OA329" i="3"/>
  <c r="PW329" i="3" s="1" a="1"/>
  <c r="PW329" i="3" s="1"/>
  <c r="NW329" i="3"/>
  <c r="PS329" i="3" s="1" a="1"/>
  <c r="PS329" i="3" s="1"/>
  <c r="OB328" i="3"/>
  <c r="PX328" i="3" s="1" a="1"/>
  <c r="PX328" i="3" s="1"/>
  <c r="PT328" i="3" a="1"/>
  <c r="PT328" i="3" s="1"/>
  <c r="NX328" i="3"/>
  <c r="OG327" i="3"/>
  <c r="QC327" i="3" s="1" a="1"/>
  <c r="QC327" i="3" s="1"/>
  <c r="NY327" i="3"/>
  <c r="PU327" i="3" s="1" a="1"/>
  <c r="PU327" i="3" s="1"/>
  <c r="NZ326" i="3"/>
  <c r="PV326" i="3" s="1" a="1"/>
  <c r="PV326" i="3" s="1"/>
  <c r="OA325" i="3"/>
  <c r="PW325" i="3" s="1" a="1"/>
  <c r="PW325" i="3" s="1"/>
  <c r="NW325" i="3"/>
  <c r="PS325" i="3" s="1" a="1"/>
  <c r="PS325" i="3" s="1"/>
  <c r="PX324" i="3" a="1"/>
  <c r="PX324" i="3" s="1"/>
  <c r="OB324" i="3"/>
  <c r="NX324" i="3"/>
  <c r="PT324" i="3" s="1" a="1"/>
  <c r="PT324" i="3" s="1"/>
  <c r="QC323" i="3" a="1"/>
  <c r="QC323" i="3" s="1"/>
  <c r="OG323" i="3"/>
  <c r="NY323" i="3"/>
  <c r="PU323" i="3" s="1" a="1"/>
  <c r="PU323" i="3" s="1"/>
  <c r="NZ322" i="3"/>
  <c r="PV322" i="3" s="1" a="1"/>
  <c r="PV322" i="3" s="1"/>
  <c r="OA321" i="3"/>
  <c r="PW321" i="3" s="1" a="1"/>
  <c r="PW321" i="3" s="1"/>
  <c r="NW321" i="3"/>
  <c r="PS321" i="3" s="1" a="1"/>
  <c r="PS321" i="3" s="1"/>
  <c r="OB320" i="3"/>
  <c r="PX320" i="3" s="1" a="1"/>
  <c r="PX320" i="3" s="1"/>
  <c r="NX320" i="3"/>
  <c r="PT320" i="3" s="1" a="1"/>
  <c r="PT320" i="3" s="1"/>
  <c r="OG319" i="3"/>
  <c r="QC319" i="3" s="1" a="1"/>
  <c r="QC319" i="3" s="1"/>
  <c r="PU319" i="3" a="1"/>
  <c r="PU319" i="3" s="1"/>
  <c r="NY319" i="3"/>
  <c r="NZ318" i="3"/>
  <c r="PV318" i="3" s="1" a="1"/>
  <c r="PV318" i="3" s="1"/>
  <c r="OA317" i="3"/>
  <c r="PW317" i="3" s="1" a="1"/>
  <c r="PW317" i="3" s="1"/>
  <c r="NW317" i="3"/>
  <c r="PS317" i="3" s="1" a="1"/>
  <c r="PS317" i="3" s="1"/>
  <c r="OB316" i="3"/>
  <c r="PX316" i="3" s="1" a="1"/>
  <c r="PX316" i="3" s="1"/>
  <c r="NX316" i="3"/>
  <c r="PT316" i="3" s="1" a="1"/>
  <c r="PT316" i="3" s="1"/>
  <c r="QC315" i="3" a="1"/>
  <c r="QC315" i="3" s="1"/>
  <c r="OG315" i="3"/>
  <c r="NY315" i="3"/>
  <c r="PU315" i="3" s="1" a="1"/>
  <c r="PU315" i="3" s="1"/>
  <c r="PV314" i="3" a="1"/>
  <c r="PV314" i="3" s="1"/>
  <c r="NZ314" i="3"/>
  <c r="OA313" i="3"/>
  <c r="PW313" i="3" s="1" a="1"/>
  <c r="PW313" i="3" s="1"/>
  <c r="NW313" i="3"/>
  <c r="PS313" i="3" s="1" a="1"/>
  <c r="PS313" i="3" s="1"/>
  <c r="OB312" i="3"/>
  <c r="PX312" i="3" s="1" a="1"/>
  <c r="PX312" i="3" s="1"/>
  <c r="NX312" i="3"/>
  <c r="PT312" i="3" s="1" a="1"/>
  <c r="PT312" i="3" s="1"/>
  <c r="OG311" i="3"/>
  <c r="QC311" i="3" s="1" a="1"/>
  <c r="QC311" i="3" s="1"/>
  <c r="NY311" i="3"/>
  <c r="PU311" i="3" s="1" a="1"/>
  <c r="PU311" i="3" s="1"/>
  <c r="NZ310" i="3"/>
  <c r="PV310" i="3" s="1" a="1"/>
  <c r="PV310" i="3" s="1"/>
  <c r="OA309" i="3"/>
  <c r="PW309" i="3" s="1" a="1"/>
  <c r="PW309" i="3" s="1"/>
  <c r="NW309" i="3"/>
  <c r="PS309" i="3" s="1" a="1"/>
  <c r="PS309" i="3" s="1"/>
  <c r="OB308" i="3"/>
  <c r="PX308" i="3" s="1" a="1"/>
  <c r="PX308" i="3" s="1"/>
  <c r="NX308" i="3"/>
  <c r="PT308" i="3" s="1" a="1"/>
  <c r="PT308" i="3" s="1"/>
  <c r="OG307" i="3"/>
  <c r="QC307" i="3" s="1" a="1"/>
  <c r="QC307" i="3" s="1"/>
  <c r="NY307" i="3"/>
  <c r="PU307" i="3" s="1" a="1"/>
  <c r="PU307" i="3" s="1"/>
  <c r="PV306" i="3" a="1"/>
  <c r="PV306" i="3" s="1"/>
  <c r="NZ306" i="3"/>
  <c r="OA305" i="3"/>
  <c r="PW305" i="3" s="1" a="1"/>
  <c r="PW305" i="3" s="1"/>
  <c r="PS305" i="3" a="1"/>
  <c r="PS305" i="3" s="1"/>
  <c r="NW305" i="3"/>
  <c r="OB304" i="3"/>
  <c r="PX304" i="3" s="1" a="1"/>
  <c r="PX304" i="3" s="1"/>
  <c r="NX304" i="3"/>
  <c r="PT304" i="3" s="1" a="1"/>
  <c r="PT304" i="3" s="1"/>
  <c r="OG303" i="3"/>
  <c r="QC303" i="3" s="1" a="1"/>
  <c r="QC303" i="3" s="1"/>
  <c r="NY303" i="3"/>
  <c r="PU303" i="3" s="1" a="1"/>
  <c r="PU303" i="3" s="1"/>
  <c r="NZ302" i="3"/>
  <c r="PV302" i="3" s="1" a="1"/>
  <c r="PV302" i="3" s="1"/>
  <c r="OA301" i="3"/>
  <c r="PW301" i="3" s="1" a="1"/>
  <c r="PW301" i="3" s="1"/>
  <c r="NW301" i="3"/>
  <c r="PS301" i="3" s="1" a="1"/>
  <c r="PS301" i="3" s="1"/>
  <c r="OB300" i="3"/>
  <c r="PX300" i="3" s="1" a="1"/>
  <c r="PX300" i="3" s="1"/>
  <c r="NX300" i="3"/>
  <c r="PT300" i="3" s="1" a="1"/>
  <c r="PT300" i="3" s="1"/>
  <c r="OG299" i="3"/>
  <c r="QC299" i="3" s="1" a="1"/>
  <c r="QC299" i="3" s="1"/>
  <c r="NY299" i="3"/>
  <c r="PU299" i="3" s="1" a="1"/>
  <c r="PU299" i="3" s="1"/>
  <c r="NZ298" i="3"/>
  <c r="PV298" i="3" s="1" a="1"/>
  <c r="PV298" i="3" s="1"/>
  <c r="OA297" i="3"/>
  <c r="PW297" i="3" s="1" a="1"/>
  <c r="PW297" i="3" s="1"/>
  <c r="PS297" i="3" a="1"/>
  <c r="PS297" i="3" s="1"/>
  <c r="NW297" i="3"/>
  <c r="OB296" i="3"/>
  <c r="PX296" i="3" s="1" a="1"/>
  <c r="PX296" i="3" s="1"/>
  <c r="PT296" i="3" a="1"/>
  <c r="PT296" i="3" s="1"/>
  <c r="NX296" i="3"/>
  <c r="OG295" i="3"/>
  <c r="QC295" i="3" s="1" a="1"/>
  <c r="QC295" i="3" s="1"/>
  <c r="NY295" i="3"/>
  <c r="PU295" i="3" s="1" a="1"/>
  <c r="PU295" i="3" s="1"/>
  <c r="NZ294" i="3"/>
  <c r="PV294" i="3" s="1" a="1"/>
  <c r="PV294" i="3" s="1"/>
  <c r="OA293" i="3"/>
  <c r="PW293" i="3" s="1" a="1"/>
  <c r="PW293" i="3" s="1"/>
  <c r="NW293" i="3"/>
  <c r="PS293" i="3" s="1" a="1"/>
  <c r="PS293" i="3" s="1"/>
  <c r="OB292" i="3"/>
  <c r="PX292" i="3" s="1" a="1"/>
  <c r="PX292" i="3" s="1"/>
  <c r="NX292" i="3"/>
  <c r="PT292" i="3" s="1" a="1"/>
  <c r="PT292" i="3" s="1"/>
  <c r="OG291" i="3"/>
  <c r="QC291" i="3" s="1" a="1"/>
  <c r="QC291" i="3" s="1"/>
  <c r="NY291" i="3"/>
  <c r="PU291" i="3" s="1" a="1"/>
  <c r="PU291" i="3" s="1"/>
  <c r="NZ290" i="3"/>
  <c r="PV290" i="3" s="1" a="1"/>
  <c r="PV290" i="3" s="1"/>
  <c r="OA289" i="3"/>
  <c r="PW289" i="3" s="1" a="1"/>
  <c r="PW289" i="3" s="1"/>
  <c r="NW289" i="3"/>
  <c r="PS289" i="3" s="1" a="1"/>
  <c r="PS289" i="3" s="1"/>
  <c r="OB288" i="3"/>
  <c r="PX288" i="3" s="1" a="1"/>
  <c r="PX288" i="3" s="1"/>
  <c r="PT288" i="3" a="1"/>
  <c r="PT288" i="3" s="1"/>
  <c r="NX288" i="3"/>
  <c r="OG287" i="3"/>
  <c r="QC287" i="3" s="1" a="1"/>
  <c r="QC287" i="3" s="1"/>
  <c r="PU287" i="3" a="1"/>
  <c r="PU287" i="3" s="1"/>
  <c r="NY287" i="3"/>
  <c r="NZ286" i="3"/>
  <c r="PV286" i="3" s="1" a="1"/>
  <c r="PV286" i="3" s="1"/>
  <c r="OA285" i="3"/>
  <c r="PW285" i="3" s="1" a="1"/>
  <c r="PW285" i="3" s="1"/>
  <c r="NW285" i="3"/>
  <c r="PS285" i="3" s="1" a="1"/>
  <c r="PS285" i="3" s="1"/>
  <c r="OB284" i="3"/>
  <c r="PX284" i="3" s="1" a="1"/>
  <c r="PX284" i="3" s="1"/>
  <c r="NX284" i="3"/>
  <c r="PT284" i="3" s="1" a="1"/>
  <c r="PT284" i="3" s="1"/>
  <c r="OG283" i="3"/>
  <c r="QC283" i="3" s="1" a="1"/>
  <c r="QC283" i="3" s="1"/>
  <c r="NY283" i="3"/>
  <c r="PU283" i="3" s="1" a="1"/>
  <c r="PU283" i="3" s="1"/>
  <c r="NZ282" i="3"/>
  <c r="PV282" i="3" s="1" a="1"/>
  <c r="PV282" i="3" s="1"/>
  <c r="OA281" i="3"/>
  <c r="PW281" i="3" s="1" a="1"/>
  <c r="PW281" i="3" s="1"/>
  <c r="NW281" i="3"/>
  <c r="PS281" i="3" s="1" a="1"/>
  <c r="PS281" i="3" s="1"/>
  <c r="OB280" i="3"/>
  <c r="PX280" i="3" s="1" a="1"/>
  <c r="PX280" i="3" s="1"/>
  <c r="NX280" i="3"/>
  <c r="PT280" i="3" s="1" a="1"/>
  <c r="PT280" i="3" s="1"/>
  <c r="OG279" i="3"/>
  <c r="QC279" i="3" s="1" a="1"/>
  <c r="QC279" i="3" s="1"/>
  <c r="PU279" i="3" a="1"/>
  <c r="PU279" i="3" s="1"/>
  <c r="NY279" i="3"/>
  <c r="NZ278" i="3"/>
  <c r="PV278" i="3" s="1" a="1"/>
  <c r="PV278" i="3" s="1"/>
  <c r="PW277" i="3" a="1"/>
  <c r="PW277" i="3" s="1"/>
  <c r="OA277" i="3"/>
  <c r="NW277" i="3"/>
  <c r="PS277" i="3" s="1" a="1"/>
  <c r="PS277" i="3" s="1"/>
  <c r="OB276" i="3"/>
  <c r="PX276" i="3" s="1" a="1"/>
  <c r="PX276" i="3" s="1"/>
  <c r="NX276" i="3"/>
  <c r="PT276" i="3" s="1" a="1"/>
  <c r="PT276" i="3" s="1"/>
  <c r="OG275" i="3"/>
  <c r="QC275" i="3" s="1" a="1"/>
  <c r="QC275" i="3" s="1"/>
  <c r="NY275" i="3"/>
  <c r="PU275" i="3" s="1" a="1"/>
  <c r="PU275" i="3" s="1"/>
  <c r="NZ274" i="3"/>
  <c r="PV274" i="3" s="1" a="1"/>
  <c r="PV274" i="3" s="1"/>
  <c r="OA273" i="3"/>
  <c r="PW273" i="3" s="1" a="1"/>
  <c r="PW273" i="3" s="1"/>
  <c r="NW273" i="3"/>
  <c r="PS273" i="3" s="1" a="1"/>
  <c r="PS273" i="3" s="1"/>
  <c r="OB272" i="3"/>
  <c r="PX272" i="3" s="1" a="1"/>
  <c r="PX272" i="3" s="1"/>
  <c r="NX272" i="3"/>
  <c r="PT272" i="3" s="1" a="1"/>
  <c r="PT272" i="3" s="1"/>
  <c r="OG271" i="3"/>
  <c r="QC271" i="3" s="1" a="1"/>
  <c r="QC271" i="3" s="1"/>
  <c r="NY271" i="3"/>
  <c r="PU271" i="3" s="1" a="1"/>
  <c r="PU271" i="3" s="1"/>
  <c r="NZ270" i="3"/>
  <c r="PV270" i="3" s="1" a="1"/>
  <c r="PV270" i="3" s="1"/>
  <c r="PW269" i="3" a="1"/>
  <c r="PW269" i="3" s="1"/>
  <c r="OA269" i="3"/>
  <c r="NW269" i="3"/>
  <c r="PS269" i="3" s="1" a="1"/>
  <c r="PS269" i="3" s="1"/>
  <c r="PX268" i="3" a="1"/>
  <c r="PX268" i="3" s="1"/>
  <c r="OB268" i="3"/>
  <c r="NX268" i="3"/>
  <c r="PT268" i="3" s="1" a="1"/>
  <c r="PT268" i="3" s="1"/>
  <c r="OG267" i="3"/>
  <c r="QC267" i="3" s="1" a="1"/>
  <c r="QC267" i="3" s="1"/>
  <c r="NY267" i="3"/>
  <c r="PU267" i="3" s="1" a="1"/>
  <c r="PU267" i="3" s="1"/>
  <c r="NZ266" i="3"/>
  <c r="PV266" i="3" s="1" a="1"/>
  <c r="PV266" i="3" s="1"/>
  <c r="OA265" i="3"/>
  <c r="PW265" i="3" s="1" a="1"/>
  <c r="PW265" i="3" s="1"/>
  <c r="NW265" i="3"/>
  <c r="PS265" i="3" s="1" a="1"/>
  <c r="PS265" i="3" s="1"/>
  <c r="OB264" i="3"/>
  <c r="PX264" i="3" s="1" a="1"/>
  <c r="PX264" i="3" s="1"/>
  <c r="NX264" i="3"/>
  <c r="PT264" i="3" s="1" a="1"/>
  <c r="PT264" i="3" s="1"/>
  <c r="OG263" i="3"/>
  <c r="QC263" i="3" s="1" a="1"/>
  <c r="QC263" i="3" s="1"/>
  <c r="NY263" i="3"/>
  <c r="PU263" i="3" s="1" a="1"/>
  <c r="PU263" i="3" s="1"/>
  <c r="NZ262" i="3"/>
  <c r="PV262" i="3" s="1" a="1"/>
  <c r="PV262" i="3" s="1"/>
  <c r="OA261" i="3"/>
  <c r="PW261" i="3" s="1" a="1"/>
  <c r="PW261" i="3" s="1"/>
  <c r="NW261" i="3"/>
  <c r="PS261" i="3" s="1" a="1"/>
  <c r="PS261" i="3" s="1"/>
  <c r="PX260" i="3" a="1"/>
  <c r="PX260" i="3" s="1"/>
  <c r="OB260" i="3"/>
  <c r="NX260" i="3"/>
  <c r="PT260" i="3" s="1" a="1"/>
  <c r="PT260" i="3" s="1"/>
  <c r="QC259" i="3" a="1"/>
  <c r="QC259" i="3" s="1"/>
  <c r="OG259" i="3"/>
  <c r="NY259" i="3"/>
  <c r="PU259" i="3" s="1" a="1"/>
  <c r="PU259" i="3" s="1"/>
  <c r="NZ258" i="3"/>
  <c r="PV258" i="3" s="1" a="1"/>
  <c r="PV258" i="3" s="1"/>
  <c r="OA257" i="3"/>
  <c r="PW257" i="3" s="1" a="1"/>
  <c r="PW257" i="3" s="1"/>
  <c r="NW257" i="3"/>
  <c r="PS257" i="3" s="1" a="1"/>
  <c r="PS257" i="3" s="1"/>
  <c r="OB256" i="3"/>
  <c r="PX256" i="3" s="1" a="1"/>
  <c r="PX256" i="3" s="1"/>
  <c r="NX256" i="3"/>
  <c r="PT256" i="3" s="1" a="1"/>
  <c r="PT256" i="3" s="1"/>
  <c r="OG255" i="3"/>
  <c r="QC255" i="3" s="1" a="1"/>
  <c r="QC255" i="3" s="1"/>
  <c r="NY255" i="3"/>
  <c r="PU255" i="3" s="1" a="1"/>
  <c r="PU255" i="3" s="1"/>
  <c r="NZ254" i="3"/>
  <c r="PV254" i="3" s="1" a="1"/>
  <c r="PV254" i="3" s="1"/>
  <c r="OA253" i="3"/>
  <c r="PW253" i="3" s="1" a="1"/>
  <c r="PW253" i="3" s="1"/>
  <c r="NW253" i="3"/>
  <c r="PS253" i="3" s="1" a="1"/>
  <c r="PS253" i="3" s="1"/>
  <c r="OB252" i="3"/>
  <c r="PX252" i="3" s="1" a="1"/>
  <c r="PX252" i="3" s="1"/>
  <c r="NX252" i="3"/>
  <c r="PT252" i="3" s="1" a="1"/>
  <c r="PT252" i="3" s="1"/>
  <c r="QC251" i="3" a="1"/>
  <c r="QC251" i="3" s="1"/>
  <c r="OG251" i="3"/>
  <c r="NY251" i="3"/>
  <c r="PU251" i="3" s="1" a="1"/>
  <c r="PU251" i="3" s="1"/>
  <c r="PV250" i="3" a="1"/>
  <c r="PV250" i="3" s="1"/>
  <c r="NZ250" i="3"/>
  <c r="OA249" i="3"/>
  <c r="PW249" i="3" s="1" a="1"/>
  <c r="PW249" i="3" s="1"/>
  <c r="NW249" i="3"/>
  <c r="PS249" i="3" s="1" a="1"/>
  <c r="PS249" i="3" s="1"/>
  <c r="OB248" i="3"/>
  <c r="PX248" i="3" s="1" a="1"/>
  <c r="PX248" i="3" s="1"/>
  <c r="NX248" i="3"/>
  <c r="PT248" i="3" s="1" a="1"/>
  <c r="PT248" i="3" s="1"/>
  <c r="OG247" i="3"/>
  <c r="QC247" i="3" s="1" a="1"/>
  <c r="QC247" i="3" s="1"/>
  <c r="NY247" i="3"/>
  <c r="PU247" i="3" s="1" a="1"/>
  <c r="PU247" i="3" s="1"/>
  <c r="NZ246" i="3"/>
  <c r="PV246" i="3" s="1" a="1"/>
  <c r="PV246" i="3" s="1"/>
  <c r="OA245" i="3"/>
  <c r="PW245" i="3" s="1" a="1"/>
  <c r="PW245" i="3" s="1"/>
  <c r="NW245" i="3"/>
  <c r="PS245" i="3" s="1" a="1"/>
  <c r="PS245" i="3" s="1"/>
  <c r="OB244" i="3"/>
  <c r="PX244" i="3" s="1" a="1"/>
  <c r="PX244" i="3" s="1"/>
  <c r="NX244" i="3"/>
  <c r="PT244" i="3" s="1" a="1"/>
  <c r="PT244" i="3" s="1"/>
  <c r="OG243" i="3"/>
  <c r="QC243" i="3" s="1" a="1"/>
  <c r="QC243" i="3" s="1"/>
  <c r="NY243" i="3"/>
  <c r="PU243" i="3" s="1" a="1"/>
  <c r="PU243" i="3" s="1"/>
  <c r="PV242" i="3" a="1"/>
  <c r="PV242" i="3" s="1"/>
  <c r="NZ242" i="3"/>
  <c r="OA241" i="3"/>
  <c r="PW241" i="3" s="1" a="1"/>
  <c r="PW241" i="3" s="1"/>
  <c r="PS241" i="3" a="1"/>
  <c r="PS241" i="3" s="1"/>
  <c r="NW241" i="3"/>
  <c r="OB240" i="3"/>
  <c r="PX240" i="3" s="1" a="1"/>
  <c r="PX240" i="3" s="1"/>
  <c r="NX240" i="3"/>
  <c r="PT240" i="3" s="1" a="1"/>
  <c r="PT240" i="3" s="1"/>
  <c r="OG239" i="3"/>
  <c r="QC239" i="3" s="1" a="1"/>
  <c r="QC239" i="3" s="1"/>
  <c r="NY239" i="3"/>
  <c r="PU239" i="3" s="1" a="1"/>
  <c r="PU239" i="3" s="1"/>
  <c r="NZ238" i="3"/>
  <c r="PV238" i="3" s="1" a="1"/>
  <c r="PV238" i="3" s="1"/>
  <c r="OA237" i="3"/>
  <c r="PW237" i="3" s="1" a="1"/>
  <c r="PW237" i="3" s="1"/>
  <c r="NW237" i="3"/>
  <c r="PS237" i="3" s="1" a="1"/>
  <c r="PS237" i="3" s="1"/>
  <c r="OB236" i="3"/>
  <c r="PX236" i="3" s="1" a="1"/>
  <c r="PX236" i="3" s="1"/>
  <c r="NX236" i="3"/>
  <c r="PT236" i="3" s="1" a="1"/>
  <c r="PT236" i="3" s="1"/>
  <c r="OG235" i="3"/>
  <c r="QC235" i="3" s="1" a="1"/>
  <c r="QC235" i="3" s="1"/>
  <c r="NY235" i="3"/>
  <c r="PU235" i="3" s="1" a="1"/>
  <c r="PU235" i="3" s="1"/>
  <c r="NZ234" i="3"/>
  <c r="PV234" i="3" s="1" a="1"/>
  <c r="PV234" i="3" s="1"/>
  <c r="OA233" i="3"/>
  <c r="PW233" i="3" s="1" a="1"/>
  <c r="PW233" i="3" s="1"/>
  <c r="PS233" i="3" a="1"/>
  <c r="PS233" i="3" s="1"/>
  <c r="NW233" i="3"/>
  <c r="OB232" i="3"/>
  <c r="PX232" i="3" s="1" a="1"/>
  <c r="PX232" i="3" s="1"/>
  <c r="PT232" i="3" a="1"/>
  <c r="PT232" i="3" s="1"/>
  <c r="NX232" i="3"/>
  <c r="OG231" i="3"/>
  <c r="QC231" i="3" s="1" a="1"/>
  <c r="QC231" i="3" s="1"/>
  <c r="NY231" i="3"/>
  <c r="PU231" i="3" s="1" a="1"/>
  <c r="PU231" i="3" s="1"/>
  <c r="NZ230" i="3"/>
  <c r="PV230" i="3" s="1" a="1"/>
  <c r="PV230" i="3" s="1"/>
  <c r="OA229" i="3"/>
  <c r="PW229" i="3" s="1" a="1"/>
  <c r="PW229" i="3" s="1"/>
  <c r="NW229" i="3"/>
  <c r="PS229" i="3" s="1" a="1"/>
  <c r="PS229" i="3" s="1"/>
  <c r="OB228" i="3"/>
  <c r="PX228" i="3" s="1" a="1"/>
  <c r="PX228" i="3" s="1"/>
  <c r="NX228" i="3"/>
  <c r="PT228" i="3" s="1" a="1"/>
  <c r="PT228" i="3" s="1"/>
  <c r="QC227" i="3" a="1"/>
  <c r="QC227" i="3" s="1"/>
  <c r="OG227" i="3"/>
  <c r="NY227" i="3"/>
  <c r="PU227" i="3" s="1" a="1"/>
  <c r="PU227" i="3" s="1"/>
  <c r="NZ226" i="3"/>
  <c r="PV226" i="3" s="1" a="1"/>
  <c r="PV226" i="3" s="1"/>
  <c r="OA225" i="3"/>
  <c r="PW225" i="3" s="1" a="1"/>
  <c r="PW225" i="3" s="1"/>
  <c r="NW225" i="3"/>
  <c r="PS225" i="3" s="1" a="1"/>
  <c r="PS225" i="3" s="1"/>
  <c r="OB224" i="3"/>
  <c r="PX224" i="3" s="1" a="1"/>
  <c r="PX224" i="3" s="1"/>
  <c r="PT224" i="3" a="1"/>
  <c r="PT224" i="3" s="1"/>
  <c r="NX224" i="3"/>
  <c r="OG223" i="3"/>
  <c r="QC223" i="3" s="1" a="1"/>
  <c r="QC223" i="3" s="1"/>
  <c r="PU223" i="3" a="1"/>
  <c r="PU223" i="3" s="1"/>
  <c r="NY223" i="3"/>
  <c r="NZ222" i="3"/>
  <c r="PV222" i="3" s="1" a="1"/>
  <c r="PV222" i="3" s="1"/>
  <c r="OA221" i="3"/>
  <c r="PW221" i="3" s="1" a="1"/>
  <c r="PW221" i="3" s="1"/>
  <c r="NW221" i="3"/>
  <c r="PS221" i="3" s="1" a="1"/>
  <c r="PS221" i="3" s="1"/>
  <c r="OB220" i="3"/>
  <c r="PX220" i="3" s="1" a="1"/>
  <c r="PX220" i="3" s="1"/>
  <c r="NX220" i="3"/>
  <c r="PT220" i="3" s="1" a="1"/>
  <c r="PT220" i="3" s="1"/>
  <c r="OG219" i="3"/>
  <c r="QC219" i="3" s="1" a="1"/>
  <c r="QC219" i="3" s="1"/>
  <c r="NY219" i="3"/>
  <c r="PU219" i="3" s="1" a="1"/>
  <c r="PU219" i="3" s="1"/>
  <c r="PV218" i="3" a="1"/>
  <c r="PV218" i="3" s="1"/>
  <c r="NZ218" i="3"/>
  <c r="OA217" i="3"/>
  <c r="PW217" i="3" s="1" a="1"/>
  <c r="PW217" i="3" s="1"/>
  <c r="NW217" i="3"/>
  <c r="PS217" i="3" s="1" a="1"/>
  <c r="PS217" i="3" s="1"/>
  <c r="OB216" i="3"/>
  <c r="PX216" i="3" s="1" a="1"/>
  <c r="PX216" i="3" s="1"/>
  <c r="NX216" i="3"/>
  <c r="PT216" i="3" s="1" a="1"/>
  <c r="PT216" i="3" s="1"/>
  <c r="OG215" i="3"/>
  <c r="QC215" i="3" s="1" a="1"/>
  <c r="QC215" i="3" s="1"/>
  <c r="PU215" i="3" a="1"/>
  <c r="PU215" i="3" s="1"/>
  <c r="NY215" i="3"/>
  <c r="NZ214" i="3"/>
  <c r="PV214" i="3" s="1" a="1"/>
  <c r="PV214" i="3" s="1"/>
  <c r="PW213" i="3" a="1"/>
  <c r="PW213" i="3" s="1"/>
  <c r="OA213" i="3"/>
  <c r="NW213" i="3"/>
  <c r="PS213" i="3" s="1" a="1"/>
  <c r="PS213" i="3" s="1"/>
  <c r="OB212" i="3"/>
  <c r="PX212" i="3" s="1" a="1"/>
  <c r="PX212" i="3" s="1"/>
  <c r="NX212" i="3"/>
  <c r="PT212" i="3" s="1" a="1"/>
  <c r="PT212" i="3" s="1"/>
  <c r="OG211" i="3"/>
  <c r="QC211" i="3" s="1" a="1"/>
  <c r="QC211" i="3" s="1"/>
  <c r="NY211" i="3"/>
  <c r="PU211" i="3" s="1" a="1"/>
  <c r="PU211" i="3" s="1"/>
  <c r="NZ210" i="3"/>
  <c r="PV210" i="3" s="1" a="1"/>
  <c r="PV210" i="3" s="1"/>
  <c r="OA209" i="3"/>
  <c r="PW209" i="3" s="1" a="1"/>
  <c r="PW209" i="3" s="1"/>
  <c r="NW209" i="3"/>
  <c r="PS209" i="3" s="1" a="1"/>
  <c r="PS209" i="3" s="1"/>
  <c r="OB208" i="3"/>
  <c r="PX208" i="3" s="1" a="1"/>
  <c r="PX208" i="3" s="1"/>
  <c r="PT208" i="3" a="1"/>
  <c r="PT208" i="3" s="1"/>
  <c r="NX208" i="3"/>
  <c r="OG207" i="3"/>
  <c r="QC207" i="3" s="1" a="1"/>
  <c r="QC207" i="3" s="1"/>
  <c r="NY207" i="3"/>
  <c r="PU207" i="3" s="1" a="1"/>
  <c r="PU207" i="3" s="1"/>
  <c r="NZ206" i="3"/>
  <c r="PV206" i="3" s="1" a="1"/>
  <c r="PV206" i="3" s="1"/>
  <c r="OA205" i="3"/>
  <c r="PW205" i="3" s="1" a="1"/>
  <c r="PW205" i="3" s="1"/>
  <c r="NW205" i="3"/>
  <c r="PS205" i="3" s="1" a="1"/>
  <c r="PS205" i="3" s="1"/>
  <c r="OB204" i="3"/>
  <c r="PX204" i="3" s="1" a="1"/>
  <c r="PX204" i="3" s="1"/>
  <c r="NX204" i="3"/>
  <c r="PT204" i="3" s="1" a="1"/>
  <c r="PT204" i="3" s="1"/>
  <c r="OG203" i="3"/>
  <c r="QC203" i="3" s="1" a="1"/>
  <c r="QC203" i="3" s="1"/>
  <c r="NY203" i="3"/>
  <c r="PU203" i="3" s="1" a="1"/>
  <c r="PU203" i="3" s="1"/>
  <c r="NZ202" i="3"/>
  <c r="PV202" i="3" s="1" a="1"/>
  <c r="PV202" i="3" s="1"/>
  <c r="OA201" i="3"/>
  <c r="PW201" i="3" s="1" a="1"/>
  <c r="PW201" i="3" s="1"/>
  <c r="PS201" i="3" a="1"/>
  <c r="PS201" i="3" s="1"/>
  <c r="NW201" i="3"/>
  <c r="OB200" i="3"/>
  <c r="PX200" i="3" s="1" a="1"/>
  <c r="PX200" i="3" s="1"/>
  <c r="NX200" i="3"/>
  <c r="PT200" i="3" s="1" a="1"/>
  <c r="PT200" i="3" s="1"/>
  <c r="OG199" i="3"/>
  <c r="QC199" i="3" s="1" a="1"/>
  <c r="QC199" i="3" s="1"/>
  <c r="NY199" i="3"/>
  <c r="PU199" i="3" s="1" a="1"/>
  <c r="PU199" i="3" s="1"/>
  <c r="NZ198" i="3"/>
  <c r="PV198" i="3" s="1" a="1"/>
  <c r="PV198" i="3" s="1"/>
  <c r="OA197" i="3"/>
  <c r="PW197" i="3" s="1" a="1"/>
  <c r="PW197" i="3" s="1"/>
  <c r="NW197" i="3"/>
  <c r="PS197" i="3" s="1" a="1"/>
  <c r="PS197" i="3" s="1"/>
  <c r="OB196" i="3"/>
  <c r="PX196" i="3" s="1" a="1"/>
  <c r="PX196" i="3" s="1"/>
  <c r="NX196" i="3"/>
  <c r="PT196" i="3" s="1" a="1"/>
  <c r="PT196" i="3" s="1"/>
  <c r="OG195" i="3"/>
  <c r="QC195" i="3" s="1" a="1"/>
  <c r="QC195" i="3" s="1"/>
  <c r="NY195" i="3"/>
  <c r="PU195" i="3" s="1" a="1"/>
  <c r="PU195" i="3" s="1"/>
  <c r="NZ194" i="3"/>
  <c r="PV194" i="3" s="1" a="1"/>
  <c r="PV194" i="3" s="1"/>
  <c r="OA193" i="3"/>
  <c r="PW193" i="3" s="1" a="1"/>
  <c r="PW193" i="3" s="1"/>
  <c r="NW193" i="3"/>
  <c r="PS193" i="3" s="1" a="1"/>
  <c r="PS193" i="3" s="1"/>
  <c r="OB192" i="3"/>
  <c r="PX192" i="3" s="1" a="1"/>
  <c r="PX192" i="3" s="1"/>
  <c r="NX192" i="3"/>
  <c r="PT192" i="3" s="1" a="1"/>
  <c r="PT192" i="3" s="1"/>
  <c r="OG191" i="3"/>
  <c r="QC191" i="3" s="1" a="1"/>
  <c r="QC191" i="3" s="1"/>
  <c r="NY191" i="3"/>
  <c r="PU191" i="3" s="1" a="1"/>
  <c r="PU191" i="3" s="1"/>
  <c r="NZ190" i="3"/>
  <c r="PV190" i="3" s="1" a="1"/>
  <c r="PV190" i="3" s="1"/>
  <c r="PW189" i="3" a="1"/>
  <c r="PW189" i="3" s="1"/>
  <c r="OA189" i="3"/>
  <c r="NW189" i="3"/>
  <c r="PS189" i="3" s="1" a="1"/>
  <c r="PS189" i="3" s="1"/>
  <c r="OB188" i="3"/>
  <c r="PX188" i="3" s="1" a="1"/>
  <c r="PX188" i="3" s="1"/>
  <c r="NX188" i="3"/>
  <c r="PT188" i="3" s="1" a="1"/>
  <c r="PT188" i="3" s="1"/>
  <c r="OG187" i="3"/>
  <c r="QC187" i="3" s="1" a="1"/>
  <c r="QC187" i="3" s="1"/>
  <c r="NY187" i="3"/>
  <c r="PU187" i="3" s="1" a="1"/>
  <c r="PU187" i="3" s="1"/>
  <c r="NZ186" i="3"/>
  <c r="PV186" i="3" s="1" a="1"/>
  <c r="PV186" i="3" s="1"/>
  <c r="OA185" i="3"/>
  <c r="PW185" i="3" s="1" a="1"/>
  <c r="PW185" i="3" s="1"/>
  <c r="NW185" i="3"/>
  <c r="PS185" i="3" s="1" a="1"/>
  <c r="PS185" i="3" s="1"/>
  <c r="OB184" i="3"/>
  <c r="PX184" i="3" s="1" a="1"/>
  <c r="PX184" i="3" s="1"/>
  <c r="NX184" i="3"/>
  <c r="PT184" i="3" s="1" a="1"/>
  <c r="PT184" i="3" s="1"/>
  <c r="OG183" i="3"/>
  <c r="QC183" i="3" s="1" a="1"/>
  <c r="QC183" i="3" s="1"/>
  <c r="PU183" i="3" a="1"/>
  <c r="PU183" i="3" s="1"/>
  <c r="NY183" i="3"/>
  <c r="NZ182" i="3"/>
  <c r="PV182" i="3" s="1" a="1"/>
  <c r="PV182" i="3" s="1"/>
  <c r="OA181" i="3"/>
  <c r="PW181" i="3" s="1" a="1"/>
  <c r="PW181" i="3" s="1"/>
  <c r="NW181" i="3"/>
  <c r="PS181" i="3" s="1" a="1"/>
  <c r="PS181" i="3" s="1"/>
  <c r="PX180" i="3" a="1"/>
  <c r="PX180" i="3" s="1"/>
  <c r="OB180" i="3"/>
  <c r="NX180" i="3"/>
  <c r="PT180" i="3" s="1" a="1"/>
  <c r="PT180" i="3" s="1"/>
  <c r="OG179" i="3"/>
  <c r="QC179" i="3" s="1" a="1"/>
  <c r="QC179" i="3" s="1"/>
  <c r="NY179" i="3"/>
  <c r="PU179" i="3" s="1" a="1"/>
  <c r="PU179" i="3" s="1"/>
  <c r="NZ178" i="3"/>
  <c r="PV178" i="3" s="1" a="1"/>
  <c r="PV178" i="3" s="1"/>
  <c r="OA177" i="3"/>
  <c r="PW177" i="3" s="1" a="1"/>
  <c r="PW177" i="3" s="1"/>
  <c r="NW177" i="3"/>
  <c r="PS177" i="3" s="1" a="1"/>
  <c r="PS177" i="3" s="1"/>
  <c r="OB176" i="3"/>
  <c r="PX176" i="3" s="1" a="1"/>
  <c r="PX176" i="3" s="1"/>
  <c r="NX176" i="3"/>
  <c r="PT176" i="3" s="1" a="1"/>
  <c r="PT176" i="3" s="1"/>
  <c r="OG175" i="3"/>
  <c r="QC175" i="3" s="1" a="1"/>
  <c r="QC175" i="3" s="1"/>
  <c r="NY175" i="3"/>
  <c r="PU175" i="3" s="1" a="1"/>
  <c r="PU175" i="3" s="1"/>
  <c r="NZ174" i="3"/>
  <c r="PV174" i="3" s="1" a="1"/>
  <c r="PV174" i="3" s="1"/>
  <c r="OA173" i="3"/>
  <c r="PW173" i="3" s="1" a="1"/>
  <c r="PW173" i="3" s="1"/>
  <c r="NW173" i="3"/>
  <c r="PS173" i="3" s="1" a="1"/>
  <c r="PS173" i="3" s="1"/>
  <c r="OB172" i="3"/>
  <c r="PX172" i="3" s="1" a="1"/>
  <c r="PX172" i="3" s="1"/>
  <c r="NX172" i="3"/>
  <c r="PT172" i="3" s="1" a="1"/>
  <c r="PT172" i="3" s="1"/>
  <c r="QC171" i="3" a="1"/>
  <c r="QC171" i="3" s="1"/>
  <c r="OG171" i="3"/>
  <c r="NY171" i="3"/>
  <c r="PU171" i="3" s="1" a="1"/>
  <c r="PU171" i="3" s="1"/>
  <c r="NZ170" i="3"/>
  <c r="PV170" i="3" s="1" a="1"/>
  <c r="PV170" i="3" s="1"/>
  <c r="OA169" i="3"/>
  <c r="PW169" i="3" s="1" a="1"/>
  <c r="PW169" i="3" s="1"/>
  <c r="NW169" i="3"/>
  <c r="PS169" i="3" s="1" a="1"/>
  <c r="PS169" i="3" s="1"/>
  <c r="OB168" i="3"/>
  <c r="PX168" i="3" s="1" a="1"/>
  <c r="PX168" i="3" s="1"/>
  <c r="NX168" i="3"/>
  <c r="PT168" i="3" s="1" a="1"/>
  <c r="PT168" i="3" s="1"/>
  <c r="OG167" i="3"/>
  <c r="QC167" i="3" s="1" a="1"/>
  <c r="QC167" i="3" s="1"/>
  <c r="NY167" i="3"/>
  <c r="PU167" i="3" s="1" a="1"/>
  <c r="PU167" i="3" s="1"/>
  <c r="NZ166" i="3"/>
  <c r="PV166" i="3" s="1" a="1"/>
  <c r="PV166" i="3" s="1"/>
  <c r="OA165" i="3"/>
  <c r="PW165" i="3" s="1" a="1"/>
  <c r="PW165" i="3" s="1"/>
  <c r="NW165" i="3"/>
  <c r="PS165" i="3" s="1" a="1"/>
  <c r="PS165" i="3" s="1"/>
  <c r="PX164" i="3" a="1"/>
  <c r="PX164" i="3" s="1"/>
  <c r="OB164" i="3"/>
  <c r="NX164" i="3"/>
  <c r="PT164" i="3" s="1" a="1"/>
  <c r="PT164" i="3" s="1"/>
  <c r="OG163" i="3"/>
  <c r="QC163" i="3" s="1" a="1"/>
  <c r="QC163" i="3" s="1"/>
  <c r="NY163" i="3"/>
  <c r="PU163" i="3" s="1" a="1"/>
  <c r="PU163" i="3" s="1"/>
  <c r="PV162" i="3" a="1"/>
  <c r="PV162" i="3" s="1"/>
  <c r="NZ162" i="3"/>
  <c r="OA161" i="3"/>
  <c r="PW161" i="3" s="1" a="1"/>
  <c r="PW161" i="3" s="1"/>
  <c r="NW161" i="3"/>
  <c r="PS161" i="3" s="1" a="1"/>
  <c r="PS161" i="3" s="1"/>
  <c r="OB160" i="3"/>
  <c r="PX160" i="3" s="1" a="1"/>
  <c r="PX160" i="3" s="1"/>
  <c r="NX160" i="3"/>
  <c r="PT160" i="3" s="1" a="1"/>
  <c r="PT160" i="3" s="1"/>
  <c r="OG159" i="3"/>
  <c r="QC159" i="3" s="1" a="1"/>
  <c r="QC159" i="3" s="1"/>
  <c r="NY159" i="3"/>
  <c r="PU159" i="3" s="1" a="1"/>
  <c r="PU159" i="3" s="1"/>
  <c r="NZ158" i="3"/>
  <c r="PV158" i="3" s="1" a="1"/>
  <c r="PV158" i="3" s="1"/>
  <c r="OA157" i="3"/>
  <c r="PW157" i="3" s="1" a="1"/>
  <c r="PW157" i="3" s="1"/>
  <c r="NW157" i="3"/>
  <c r="PS157" i="3" s="1" a="1"/>
  <c r="PS157" i="3" s="1"/>
  <c r="OB156" i="3"/>
  <c r="PX156" i="3" s="1" a="1"/>
  <c r="PX156" i="3" s="1"/>
  <c r="NX156" i="3"/>
  <c r="PT156" i="3" s="1" a="1"/>
  <c r="PT156" i="3" s="1"/>
  <c r="OG155" i="3"/>
  <c r="QC155" i="3" s="1" a="1"/>
  <c r="QC155" i="3" s="1"/>
  <c r="NY155" i="3"/>
  <c r="PU155" i="3" s="1" a="1"/>
  <c r="PU155" i="3" s="1"/>
  <c r="NZ154" i="3"/>
  <c r="PV154" i="3" s="1" a="1"/>
  <c r="PV154" i="3" s="1"/>
  <c r="OA153" i="3"/>
  <c r="PW153" i="3" s="1" a="1"/>
  <c r="PW153" i="3" s="1"/>
  <c r="PS153" i="3" a="1"/>
  <c r="PS153" i="3" s="1"/>
  <c r="NW153" i="3"/>
  <c r="OB152" i="3"/>
  <c r="PX152" i="3" s="1" a="1"/>
  <c r="PX152" i="3" s="1"/>
  <c r="NX152" i="3"/>
  <c r="PT152" i="3" s="1" a="1"/>
  <c r="PT152" i="3" s="1"/>
  <c r="OG151" i="3"/>
  <c r="QC151" i="3" s="1" a="1"/>
  <c r="QC151" i="3" s="1"/>
  <c r="NY151" i="3"/>
  <c r="PU151" i="3" s="1" a="1"/>
  <c r="PU151" i="3" s="1"/>
  <c r="NZ150" i="3"/>
  <c r="PV150" i="3" s="1" a="1"/>
  <c r="PV150" i="3" s="1"/>
  <c r="OA149" i="3"/>
  <c r="PW149" i="3" s="1" a="1"/>
  <c r="PW149" i="3" s="1"/>
  <c r="NW149" i="3"/>
  <c r="PS149" i="3" s="1" a="1"/>
  <c r="PS149" i="3" s="1"/>
  <c r="OB148" i="3"/>
  <c r="PX148" i="3" s="1" a="1"/>
  <c r="PX148" i="3" s="1"/>
  <c r="NX148" i="3"/>
  <c r="PT148" i="3" s="1" a="1"/>
  <c r="PT148" i="3" s="1"/>
  <c r="OG147" i="3"/>
  <c r="QC147" i="3" s="1" a="1"/>
  <c r="QC147" i="3" s="1"/>
  <c r="NY147" i="3"/>
  <c r="PU147" i="3" s="1" a="1"/>
  <c r="PU147" i="3" s="1"/>
  <c r="PV146" i="3" a="1"/>
  <c r="PV146" i="3" s="1"/>
  <c r="NZ146" i="3"/>
  <c r="OA145" i="3"/>
  <c r="PW145" i="3" s="1" a="1"/>
  <c r="PW145" i="3" s="1"/>
  <c r="NW145" i="3"/>
  <c r="PS145" i="3" s="1" a="1"/>
  <c r="PS145" i="3" s="1"/>
  <c r="OB144" i="3"/>
  <c r="PX144" i="3" s="1" a="1"/>
  <c r="PX144" i="3" s="1"/>
  <c r="PT144" i="3" a="1"/>
  <c r="PT144" i="3" s="1"/>
  <c r="NX144" i="3"/>
  <c r="OG143" i="3"/>
  <c r="QC143" i="3" s="1" a="1"/>
  <c r="QC143" i="3" s="1"/>
  <c r="NY143" i="3"/>
  <c r="PU143" i="3" s="1" a="1"/>
  <c r="PU143" i="3" s="1"/>
  <c r="NZ142" i="3"/>
  <c r="PV142" i="3" s="1" a="1"/>
  <c r="PV142" i="3" s="1"/>
  <c r="OA141" i="3"/>
  <c r="PW141" i="3" s="1" a="1"/>
  <c r="PW141" i="3" s="1"/>
  <c r="NW141" i="3"/>
  <c r="PS141" i="3" s="1" a="1"/>
  <c r="PS141" i="3" s="1"/>
  <c r="OB140" i="3"/>
  <c r="PX140" i="3" s="1" a="1"/>
  <c r="PX140" i="3" s="1"/>
  <c r="NX140" i="3"/>
  <c r="PT140" i="3" s="1" a="1"/>
  <c r="PT140" i="3" s="1"/>
  <c r="OG139" i="3"/>
  <c r="QC139" i="3" s="1" a="1"/>
  <c r="QC139" i="3" s="1"/>
  <c r="NY139" i="3"/>
  <c r="PU139" i="3" s="1" a="1"/>
  <c r="PU139" i="3" s="1"/>
  <c r="NZ138" i="3"/>
  <c r="PV138" i="3" s="1" a="1"/>
  <c r="PV138" i="3" s="1"/>
  <c r="OA137" i="3"/>
  <c r="PW137" i="3" s="1" a="1"/>
  <c r="PW137" i="3" s="1"/>
  <c r="NW137" i="3"/>
  <c r="PS137" i="3" s="1" a="1"/>
  <c r="PS137" i="3" s="1"/>
  <c r="OB136" i="3"/>
  <c r="PX136" i="3" s="1" a="1"/>
  <c r="PX136" i="3" s="1"/>
  <c r="NX136" i="3"/>
  <c r="PT136" i="3" s="1" a="1"/>
  <c r="PT136" i="3" s="1"/>
  <c r="OG135" i="3"/>
  <c r="QC135" i="3" s="1" a="1"/>
  <c r="QC135" i="3" s="1"/>
  <c r="PU135" i="3" a="1"/>
  <c r="PU135" i="3" s="1"/>
  <c r="NY135" i="3"/>
  <c r="NZ134" i="3"/>
  <c r="PV134" i="3" s="1" a="1"/>
  <c r="PV134" i="3" s="1"/>
  <c r="OA133" i="3"/>
  <c r="PW133" i="3" s="1" a="1"/>
  <c r="PW133" i="3" s="1"/>
  <c r="NW133" i="3"/>
  <c r="PS133" i="3" s="1" a="1"/>
  <c r="PS133" i="3" s="1"/>
  <c r="OB132" i="3"/>
  <c r="PX132" i="3" s="1" a="1"/>
  <c r="PX132" i="3" s="1"/>
  <c r="NX132" i="3"/>
  <c r="PT132" i="3" s="1" a="1"/>
  <c r="PT132" i="3" s="1"/>
  <c r="OG131" i="3"/>
  <c r="QC131" i="3" s="1" a="1"/>
  <c r="QC131" i="3" s="1"/>
  <c r="NY131" i="3"/>
  <c r="PU131" i="3" s="1" a="1"/>
  <c r="PU131" i="3" s="1"/>
  <c r="NZ130" i="3"/>
  <c r="PV130" i="3" s="1" a="1"/>
  <c r="PV130" i="3" s="1"/>
  <c r="OA129" i="3"/>
  <c r="PW129" i="3" s="1" a="1"/>
  <c r="PW129" i="3" s="1"/>
  <c r="NW129" i="3"/>
  <c r="PS129" i="3" s="1" a="1"/>
  <c r="PS129" i="3" s="1"/>
  <c r="OB128" i="3"/>
  <c r="PX128" i="3" s="1" a="1"/>
  <c r="PX128" i="3" s="1"/>
  <c r="PT128" i="3" a="1"/>
  <c r="PT128" i="3" s="1"/>
  <c r="NX128" i="3"/>
  <c r="OG127" i="3"/>
  <c r="QC127" i="3" s="1" a="1"/>
  <c r="QC127" i="3" s="1"/>
  <c r="NY127" i="3"/>
  <c r="PU127" i="3" s="1" a="1"/>
  <c r="PU127" i="3" s="1"/>
  <c r="NZ126" i="3"/>
  <c r="PV126" i="3" s="1" a="1"/>
  <c r="PV126" i="3" s="1"/>
  <c r="PW125" i="3" a="1"/>
  <c r="PW125" i="3" s="1"/>
  <c r="OA125" i="3"/>
  <c r="NW125" i="3"/>
  <c r="PS125" i="3" s="1" a="1"/>
  <c r="PS125" i="3" s="1"/>
  <c r="OB124" i="3"/>
  <c r="PX124" i="3" s="1" a="1"/>
  <c r="PX124" i="3" s="1"/>
  <c r="NX124" i="3"/>
  <c r="PT124" i="3" s="1" a="1"/>
  <c r="PT124" i="3" s="1"/>
  <c r="OG123" i="3"/>
  <c r="QC123" i="3" s="1" a="1"/>
  <c r="QC123" i="3" s="1"/>
  <c r="NY123" i="3"/>
  <c r="PU123" i="3" s="1" a="1"/>
  <c r="PU123" i="3" s="1"/>
  <c r="NZ122" i="3"/>
  <c r="PV122" i="3" s="1" a="1"/>
  <c r="PV122" i="3" s="1"/>
  <c r="OA121" i="3"/>
  <c r="PW121" i="3" s="1" a="1"/>
  <c r="PW121" i="3" s="1"/>
  <c r="NW121" i="3"/>
  <c r="PS121" i="3" s="1" a="1"/>
  <c r="PS121" i="3" s="1"/>
  <c r="OB120" i="3"/>
  <c r="PX120" i="3" s="1" a="1"/>
  <c r="PX120" i="3" s="1"/>
  <c r="NX120" i="3"/>
  <c r="PT120" i="3" s="1" a="1"/>
  <c r="PT120" i="3" s="1"/>
  <c r="OG119" i="3"/>
  <c r="QC119" i="3" s="1" a="1"/>
  <c r="QC119" i="3" s="1"/>
  <c r="NY119" i="3"/>
  <c r="PU119" i="3" s="1" a="1"/>
  <c r="PU119" i="3" s="1"/>
  <c r="NZ118" i="3"/>
  <c r="PV118" i="3" s="1" a="1"/>
  <c r="PV118" i="3" s="1"/>
  <c r="OA117" i="3"/>
  <c r="PW117" i="3" s="1" a="1"/>
  <c r="PW117" i="3" s="1"/>
  <c r="NW117" i="3"/>
  <c r="PS117" i="3" s="1" a="1"/>
  <c r="PS117" i="3" s="1"/>
  <c r="PX116" i="3" a="1"/>
  <c r="PX116" i="3" s="1"/>
  <c r="OB116" i="3"/>
  <c r="NX116" i="3"/>
  <c r="PT116" i="3" s="1" a="1"/>
  <c r="PT116" i="3" s="1"/>
  <c r="OG115" i="3"/>
  <c r="QC115" i="3" s="1" a="1"/>
  <c r="QC115" i="3" s="1"/>
  <c r="NY115" i="3"/>
  <c r="PU115" i="3" s="1" a="1"/>
  <c r="PU115" i="3" s="1"/>
  <c r="NZ114" i="3"/>
  <c r="PV114" i="3" s="1" a="1"/>
  <c r="PV114" i="3" s="1"/>
  <c r="OA113" i="3"/>
  <c r="PW113" i="3" s="1" a="1"/>
  <c r="PW113" i="3" s="1"/>
  <c r="NW113" i="3"/>
  <c r="PS113" i="3" s="1" a="1"/>
  <c r="PS113" i="3" s="1"/>
  <c r="OB112" i="3"/>
  <c r="PX112" i="3" s="1" a="1"/>
  <c r="PX112" i="3" s="1"/>
  <c r="NX112" i="3"/>
  <c r="PT112" i="3" s="1" a="1"/>
  <c r="PT112" i="3" s="1"/>
  <c r="OG111" i="3"/>
  <c r="QC111" i="3" s="1" a="1"/>
  <c r="QC111" i="3" s="1"/>
  <c r="NY111" i="3"/>
  <c r="PU111" i="3" s="1" a="1"/>
  <c r="PU111" i="3" s="1"/>
  <c r="NZ110" i="3"/>
  <c r="PV110" i="3" s="1" a="1"/>
  <c r="PV110" i="3" s="1"/>
  <c r="PW109" i="3" a="1"/>
  <c r="PW109" i="3" s="1"/>
  <c r="OA109" i="3"/>
  <c r="NW109" i="3"/>
  <c r="PS109" i="3" s="1" a="1"/>
  <c r="PS109" i="3" s="1"/>
  <c r="OB108" i="3"/>
  <c r="PX108" i="3" s="1" a="1"/>
  <c r="PX108" i="3" s="1"/>
  <c r="NX108" i="3"/>
  <c r="PT108" i="3" s="1" a="1"/>
  <c r="PT108" i="3" s="1"/>
  <c r="QC107" i="3" a="1"/>
  <c r="QC107" i="3" s="1"/>
  <c r="OG107" i="3"/>
  <c r="NY107" i="3"/>
  <c r="PU107" i="3" s="1" a="1"/>
  <c r="PU107" i="3" s="1"/>
  <c r="NZ106" i="3"/>
  <c r="PV106" i="3" s="1" a="1"/>
  <c r="PV106" i="3" s="1"/>
  <c r="OA105" i="3"/>
  <c r="PW105" i="3" s="1" a="1"/>
  <c r="PW105" i="3" s="1"/>
  <c r="NW105" i="3"/>
  <c r="PS105" i="3" s="1" a="1"/>
  <c r="PS105" i="3" s="1"/>
  <c r="OB104" i="3"/>
  <c r="PX104" i="3" s="1" a="1"/>
  <c r="PX104" i="3" s="1"/>
  <c r="NX104" i="3"/>
  <c r="PT104" i="3" s="1" a="1"/>
  <c r="PT104" i="3" s="1"/>
  <c r="OG103" i="3"/>
  <c r="QC103" i="3" s="1" a="1"/>
  <c r="QC103" i="3" s="1"/>
  <c r="NY103" i="3"/>
  <c r="PU103" i="3" s="1" a="1"/>
  <c r="PU103" i="3" s="1"/>
  <c r="NZ102" i="3"/>
  <c r="PV102" i="3" s="1" a="1"/>
  <c r="PV102" i="3" s="1"/>
  <c r="OA101" i="3"/>
  <c r="PW101" i="3" s="1" a="1"/>
  <c r="PW101" i="3" s="1"/>
  <c r="NW101" i="3"/>
  <c r="PS101" i="3" s="1" a="1"/>
  <c r="PS101" i="3" s="1"/>
  <c r="OB100" i="3"/>
  <c r="PX100" i="3" s="1" a="1"/>
  <c r="PX100" i="3" s="1"/>
  <c r="NX100" i="3"/>
  <c r="PT100" i="3" s="1" a="1"/>
  <c r="PT100" i="3" s="1"/>
  <c r="OG99" i="3"/>
  <c r="QC99" i="3" s="1" a="1"/>
  <c r="QC99" i="3" s="1"/>
  <c r="NY99" i="3"/>
  <c r="PU99" i="3" s="1" a="1"/>
  <c r="PU99" i="3" s="1"/>
  <c r="PV98" i="3" a="1"/>
  <c r="PV98" i="3" s="1"/>
  <c r="NZ98" i="3"/>
  <c r="OA97" i="3"/>
  <c r="PW97" i="3" s="1" a="1"/>
  <c r="PW97" i="3" s="1"/>
  <c r="NW97" i="3"/>
  <c r="PS97" i="3" s="1" a="1"/>
  <c r="PS97" i="3" s="1"/>
  <c r="OB96" i="3"/>
  <c r="PX96" i="3" s="1" a="1"/>
  <c r="PX96" i="3" s="1"/>
  <c r="NX96" i="3"/>
  <c r="PT96" i="3" s="1" a="1"/>
  <c r="PT96" i="3" s="1"/>
  <c r="OG95" i="3"/>
  <c r="QC95" i="3" s="1" a="1"/>
  <c r="QC95" i="3" s="1"/>
  <c r="NY95" i="3"/>
  <c r="PU95" i="3" s="1" a="1"/>
  <c r="PU95" i="3" s="1"/>
  <c r="NZ94" i="3"/>
  <c r="PV94" i="3" s="1" a="1"/>
  <c r="PV94" i="3" s="1"/>
  <c r="OA93" i="3"/>
  <c r="PW93" i="3" s="1" a="1"/>
  <c r="PW93" i="3" s="1"/>
  <c r="NW93" i="3"/>
  <c r="PS93" i="3" s="1" a="1"/>
  <c r="PS93" i="3" s="1"/>
  <c r="OB92" i="3"/>
  <c r="PX92" i="3" s="1" a="1"/>
  <c r="PX92" i="3" s="1"/>
  <c r="NX92" i="3"/>
  <c r="PT92" i="3" s="1" a="1"/>
  <c r="PT92" i="3" s="1"/>
  <c r="QC91" i="3" a="1"/>
  <c r="QC91" i="3" s="1"/>
  <c r="OG91" i="3"/>
  <c r="NY91" i="3"/>
  <c r="PU91" i="3" s="1" a="1"/>
  <c r="PU91" i="3" s="1"/>
  <c r="NZ90" i="3"/>
  <c r="PV90" i="3" s="1" a="1"/>
  <c r="PV90" i="3" s="1"/>
  <c r="OA89" i="3"/>
  <c r="PW89" i="3" s="1" a="1"/>
  <c r="PW89" i="3" s="1"/>
  <c r="PS89" i="3" a="1"/>
  <c r="PS89" i="3" s="1"/>
  <c r="NW89" i="3"/>
  <c r="OB88" i="3"/>
  <c r="PX88" i="3" s="1" a="1"/>
  <c r="PX88" i="3" s="1"/>
  <c r="NX88" i="3"/>
  <c r="PT88" i="3" s="1" a="1"/>
  <c r="PT88" i="3" s="1"/>
  <c r="OG87" i="3"/>
  <c r="QC87" i="3" s="1" a="1"/>
  <c r="QC87" i="3" s="1"/>
  <c r="NY87" i="3"/>
  <c r="PU87" i="3" s="1" a="1"/>
  <c r="PU87" i="3" s="1"/>
  <c r="NZ86" i="3"/>
  <c r="PV86" i="3" s="1" a="1"/>
  <c r="PV86" i="3" s="1"/>
  <c r="OA85" i="3"/>
  <c r="PW85" i="3" s="1" a="1"/>
  <c r="PW85" i="3" s="1"/>
  <c r="NW85" i="3"/>
  <c r="PS85" i="3" s="1" a="1"/>
  <c r="PS85" i="3" s="1"/>
  <c r="OB84" i="3"/>
  <c r="PX84" i="3" s="1" a="1"/>
  <c r="PX84" i="3" s="1"/>
  <c r="NX84" i="3"/>
  <c r="PT84" i="3" s="1" a="1"/>
  <c r="PT84" i="3" s="1"/>
  <c r="OG83" i="3"/>
  <c r="QC83" i="3" s="1" a="1"/>
  <c r="QC83" i="3" s="1"/>
  <c r="NY83" i="3"/>
  <c r="PU83" i="3" s="1" a="1"/>
  <c r="PU83" i="3" s="1"/>
  <c r="NZ82" i="3"/>
  <c r="PV82" i="3" s="1" a="1"/>
  <c r="PV82" i="3" s="1"/>
  <c r="OA81" i="3"/>
  <c r="PW81" i="3" s="1" a="1"/>
  <c r="PW81" i="3" s="1"/>
  <c r="NW81" i="3"/>
  <c r="PS81" i="3" s="1" a="1"/>
  <c r="PS81" i="3" s="1"/>
  <c r="OB80" i="3"/>
  <c r="PX80" i="3" s="1" a="1"/>
  <c r="PX80" i="3" s="1"/>
  <c r="PT80" i="3" a="1"/>
  <c r="PT80" i="3" s="1"/>
  <c r="NX80" i="3"/>
  <c r="OG79" i="3"/>
  <c r="QC79" i="3" s="1" a="1"/>
  <c r="QC79" i="3" s="1"/>
  <c r="NY79" i="3"/>
  <c r="PU79" i="3" s="1" a="1"/>
  <c r="PU79" i="3" s="1"/>
  <c r="NZ78" i="3"/>
  <c r="PV78" i="3" s="1" a="1"/>
  <c r="PV78" i="3" s="1"/>
  <c r="OA77" i="3"/>
  <c r="PW77" i="3" s="1" a="1"/>
  <c r="PW77" i="3" s="1"/>
  <c r="NW77" i="3"/>
  <c r="PS77" i="3" s="1" a="1"/>
  <c r="PS77" i="3" s="1"/>
  <c r="OB76" i="3"/>
  <c r="PX76" i="3" s="1" a="1"/>
  <c r="PX76" i="3" s="1"/>
  <c r="NX76" i="3"/>
  <c r="PT76" i="3" s="1" a="1"/>
  <c r="PT76" i="3" s="1"/>
  <c r="OG75" i="3"/>
  <c r="QC75" i="3" s="1" a="1"/>
  <c r="QC75" i="3" s="1"/>
  <c r="NY75" i="3"/>
  <c r="PU75" i="3" s="1" a="1"/>
  <c r="PU75" i="3" s="1"/>
  <c r="NZ74" i="3"/>
  <c r="PV74" i="3" s="1" a="1"/>
  <c r="PV74" i="3" s="1"/>
  <c r="OA73" i="3"/>
  <c r="PW73" i="3" s="1" a="1"/>
  <c r="PW73" i="3" s="1"/>
  <c r="PS73" i="3" a="1"/>
  <c r="PS73" i="3" s="1"/>
  <c r="NW73" i="3"/>
  <c r="OB72" i="3"/>
  <c r="PX72" i="3" s="1" a="1"/>
  <c r="PX72" i="3" s="1"/>
  <c r="NX72" i="3"/>
  <c r="PT72" i="3" s="1" a="1"/>
  <c r="PT72" i="3" s="1"/>
  <c r="OG71" i="3"/>
  <c r="QC71" i="3" s="1" a="1"/>
  <c r="QC71" i="3" s="1"/>
  <c r="PU71" i="3" a="1"/>
  <c r="PU71" i="3" s="1"/>
  <c r="NY71" i="3"/>
  <c r="NZ70" i="3"/>
  <c r="PV70" i="3" s="1" a="1"/>
  <c r="PV70" i="3" s="1"/>
  <c r="OA69" i="3"/>
  <c r="PW69" i="3" s="1" a="1"/>
  <c r="PW69" i="3" s="1"/>
  <c r="NW69" i="3"/>
  <c r="PS69" i="3" s="1" a="1"/>
  <c r="PS69" i="3" s="1"/>
  <c r="OB68" i="3"/>
  <c r="PX68" i="3" s="1" a="1"/>
  <c r="PX68" i="3" s="1"/>
  <c r="NX68" i="3"/>
  <c r="PT68" i="3" s="1" a="1"/>
  <c r="PT68" i="3" s="1"/>
  <c r="OG67" i="3"/>
  <c r="QC67" i="3" s="1" a="1"/>
  <c r="QC67" i="3" s="1"/>
  <c r="NY67" i="3"/>
  <c r="PU67" i="3" s="1" a="1"/>
  <c r="PU67" i="3" s="1"/>
  <c r="NZ66" i="3"/>
  <c r="PV66" i="3" s="1" a="1"/>
  <c r="PV66" i="3" s="1"/>
  <c r="OA65" i="3"/>
  <c r="PW65" i="3" s="1" a="1"/>
  <c r="PW65" i="3" s="1"/>
  <c r="NW65" i="3"/>
  <c r="PS65" i="3" s="1" a="1"/>
  <c r="PS65" i="3" s="1"/>
  <c r="OB64" i="3"/>
  <c r="PX64" i="3" s="1" a="1"/>
  <c r="PX64" i="3" s="1"/>
  <c r="NX64" i="3"/>
  <c r="PT64" i="3" s="1" a="1"/>
  <c r="PT64" i="3" s="1"/>
  <c r="OG63" i="3"/>
  <c r="QC63" i="3" s="1" a="1"/>
  <c r="QC63" i="3" s="1"/>
  <c r="NY63" i="3"/>
  <c r="PU63" i="3" s="1" a="1"/>
  <c r="PU63" i="3" s="1"/>
  <c r="NZ62" i="3"/>
  <c r="PV62" i="3" s="1" a="1"/>
  <c r="PV62" i="3" s="1"/>
  <c r="PW61" i="3" a="1"/>
  <c r="PW61" i="3" s="1"/>
  <c r="OA61" i="3"/>
  <c r="NW61" i="3"/>
  <c r="PS61" i="3" s="1" a="1"/>
  <c r="PS61" i="3" s="1"/>
  <c r="OB60" i="3"/>
  <c r="PX60" i="3" s="1" a="1"/>
  <c r="PX60" i="3" s="1"/>
  <c r="NX60" i="3"/>
  <c r="PT60" i="3" s="1" a="1"/>
  <c r="PT60" i="3" s="1"/>
  <c r="OG59" i="3"/>
  <c r="QC59" i="3" s="1" a="1"/>
  <c r="QC59" i="3" s="1"/>
  <c r="NY59" i="3"/>
  <c r="PU59" i="3" s="1" a="1"/>
  <c r="PU59" i="3" s="1"/>
  <c r="NZ58" i="3"/>
  <c r="PV58" i="3" s="1" a="1"/>
  <c r="PV58" i="3" s="1"/>
  <c r="OA57" i="3"/>
  <c r="PW57" i="3" s="1" a="1"/>
  <c r="PW57" i="3" s="1"/>
  <c r="NW57" i="3"/>
  <c r="PS57" i="3" s="1" a="1"/>
  <c r="PS57" i="3" s="1"/>
  <c r="OB56" i="3"/>
  <c r="PX56" i="3" s="1" a="1"/>
  <c r="PX56" i="3" s="1"/>
  <c r="NX56" i="3"/>
  <c r="PT56" i="3" s="1" a="1"/>
  <c r="PT56" i="3" s="1"/>
  <c r="OG55" i="3"/>
  <c r="QC55" i="3" s="1" a="1"/>
  <c r="QC55" i="3" s="1"/>
  <c r="PU55" i="3" a="1"/>
  <c r="PU55" i="3" s="1"/>
  <c r="NY55" i="3"/>
  <c r="NZ54" i="3"/>
  <c r="PV54" i="3" s="1" a="1"/>
  <c r="PV54" i="3" s="1"/>
  <c r="OA53" i="3"/>
  <c r="PW53" i="3" s="1" a="1"/>
  <c r="PW53" i="3" s="1"/>
  <c r="NW53" i="3"/>
  <c r="PS53" i="3" s="1" a="1"/>
  <c r="PS53" i="3" s="1"/>
  <c r="PX52" i="3" a="1"/>
  <c r="PX52" i="3" s="1"/>
  <c r="OB52" i="3"/>
  <c r="NX52" i="3"/>
  <c r="PT52" i="3" s="1" a="1"/>
  <c r="PT52" i="3" s="1"/>
  <c r="OG51" i="3"/>
  <c r="QC51" i="3" s="1" a="1"/>
  <c r="QC51" i="3" s="1"/>
  <c r="NY51" i="3"/>
  <c r="PU51" i="3" s="1" a="1"/>
  <c r="PU51" i="3" s="1"/>
  <c r="NZ50" i="3"/>
  <c r="PV50" i="3" s="1" a="1"/>
  <c r="PV50" i="3" s="1"/>
  <c r="OA49" i="3"/>
  <c r="PW49" i="3" s="1" a="1"/>
  <c r="PW49" i="3" s="1"/>
  <c r="NW49" i="3"/>
  <c r="PS49" i="3" s="1" a="1"/>
  <c r="PS49" i="3" s="1"/>
  <c r="OB48" i="3"/>
  <c r="PX48" i="3" s="1" a="1"/>
  <c r="PX48" i="3" s="1"/>
  <c r="NX48" i="3"/>
  <c r="PT48" i="3" s="1" a="1"/>
  <c r="PT48" i="3" s="1"/>
  <c r="OG47" i="3"/>
  <c r="QC47" i="3" s="1" a="1"/>
  <c r="QC47" i="3" s="1"/>
  <c r="NY47" i="3"/>
  <c r="PU47" i="3" s="1" a="1"/>
  <c r="PU47" i="3" s="1"/>
  <c r="NZ46" i="3"/>
  <c r="PV46" i="3" s="1" a="1"/>
  <c r="PV46" i="3" s="1"/>
  <c r="OA45" i="3"/>
  <c r="PW45" i="3" s="1" a="1"/>
  <c r="PW45" i="3" s="1"/>
  <c r="NW45" i="3"/>
  <c r="PS45" i="3" s="1" a="1"/>
  <c r="PS45" i="3" s="1"/>
  <c r="OB44" i="3"/>
  <c r="PX44" i="3" s="1" a="1"/>
  <c r="PX44" i="3" s="1"/>
  <c r="NX44" i="3"/>
  <c r="PT44" i="3" s="1" a="1"/>
  <c r="PT44" i="3" s="1"/>
  <c r="QC43" i="3" a="1"/>
  <c r="QC43" i="3" s="1"/>
  <c r="OG43" i="3"/>
  <c r="NY43" i="3"/>
  <c r="PU43" i="3" s="1" a="1"/>
  <c r="PU43" i="3" s="1"/>
  <c r="NZ42" i="3"/>
  <c r="PV42" i="3" s="1" a="1"/>
  <c r="PV42" i="3" s="1"/>
  <c r="OA41" i="3"/>
  <c r="PW41" i="3" s="1" a="1"/>
  <c r="PW41" i="3" s="1"/>
  <c r="NW41" i="3"/>
  <c r="PS41" i="3" s="1" a="1"/>
  <c r="PS41" i="3" s="1"/>
  <c r="OB40" i="3"/>
  <c r="PX40" i="3" s="1" a="1"/>
  <c r="PX40" i="3" s="1"/>
  <c r="NX40" i="3"/>
  <c r="PT40" i="3" s="1" a="1"/>
  <c r="PT40" i="3" s="1"/>
  <c r="OG39" i="3"/>
  <c r="QC39" i="3" s="1" a="1"/>
  <c r="QC39" i="3" s="1"/>
  <c r="NY39" i="3"/>
  <c r="PU39" i="3" s="1" a="1"/>
  <c r="PU39" i="3" s="1"/>
  <c r="NZ38" i="3"/>
  <c r="PV38" i="3" s="1" a="1"/>
  <c r="PV38" i="3" s="1"/>
  <c r="OA37" i="3"/>
  <c r="PW37" i="3" s="1" a="1"/>
  <c r="PW37" i="3" s="1"/>
  <c r="NW37" i="3"/>
  <c r="PS37" i="3" s="1" a="1"/>
  <c r="PS37" i="3" s="1"/>
  <c r="PX36" i="3" a="1"/>
  <c r="PX36" i="3" s="1"/>
  <c r="OB36" i="3"/>
  <c r="NX36" i="3"/>
  <c r="PT36" i="3" s="1" a="1"/>
  <c r="PT36" i="3" s="1"/>
  <c r="OG35" i="3"/>
  <c r="QC35" i="3" s="1" a="1"/>
  <c r="QC35" i="3" s="1"/>
  <c r="NY35" i="3"/>
  <c r="PU35" i="3" s="1" a="1"/>
  <c r="PU35" i="3" s="1"/>
  <c r="PV34" i="3" a="1"/>
  <c r="PV34" i="3" s="1"/>
  <c r="NZ34" i="3"/>
  <c r="OA33" i="3"/>
  <c r="PW33" i="3" s="1" a="1"/>
  <c r="PW33" i="3" s="1"/>
  <c r="NW33" i="3"/>
  <c r="PS33" i="3" s="1" a="1"/>
  <c r="PS33" i="3" s="1"/>
  <c r="OB32" i="3"/>
  <c r="PX32" i="3" s="1" a="1"/>
  <c r="PX32" i="3" s="1"/>
  <c r="NX32" i="3"/>
  <c r="PT32" i="3" s="1" a="1"/>
  <c r="PT32" i="3" s="1"/>
  <c r="OG31" i="3"/>
  <c r="QC31" i="3" s="1" a="1"/>
  <c r="QC31" i="3" s="1"/>
  <c r="NY31" i="3"/>
  <c r="PU31" i="3" s="1" a="1"/>
  <c r="PU31" i="3" s="1"/>
  <c r="NZ30" i="3"/>
  <c r="PV30" i="3" s="1" a="1"/>
  <c r="PV30" i="3" s="1"/>
  <c r="OA29" i="3"/>
  <c r="PW29" i="3" s="1" a="1"/>
  <c r="PW29" i="3" s="1"/>
  <c r="NW29" i="3"/>
  <c r="PS29" i="3" s="1" a="1"/>
  <c r="PS29" i="3" s="1"/>
  <c r="OB28" i="3"/>
  <c r="PX28" i="3" s="1" a="1"/>
  <c r="PX28" i="3" s="1"/>
  <c r="NX28" i="3"/>
  <c r="PT28" i="3" s="1" a="1"/>
  <c r="PT28" i="3" s="1"/>
  <c r="OG27" i="3"/>
  <c r="QC27" i="3" s="1" a="1"/>
  <c r="QC27" i="3" s="1"/>
  <c r="NY27" i="3"/>
  <c r="PU27" i="3" s="1" a="1"/>
  <c r="PU27" i="3" s="1"/>
  <c r="NZ26" i="3"/>
  <c r="PV26" i="3" s="1" a="1"/>
  <c r="PV26" i="3" s="1"/>
  <c r="OA25" i="3"/>
  <c r="PW25" i="3" s="1" a="1"/>
  <c r="PW25" i="3" s="1"/>
  <c r="PS25" i="3" a="1"/>
  <c r="PS25" i="3" s="1"/>
  <c r="NW25" i="3"/>
  <c r="OB24" i="3"/>
  <c r="PX24" i="3" s="1" a="1"/>
  <c r="PX24" i="3" s="1"/>
  <c r="NX24" i="3"/>
  <c r="PT24" i="3" s="1" a="1"/>
  <c r="PT24" i="3" s="1"/>
  <c r="OG23" i="3"/>
  <c r="QC23" i="3" s="1" a="1"/>
  <c r="QC23" i="3" s="1"/>
  <c r="NY23" i="3"/>
  <c r="PU23" i="3" s="1" a="1"/>
  <c r="PU23" i="3" s="1"/>
  <c r="NZ22" i="3"/>
  <c r="PV22" i="3" s="1" a="1"/>
  <c r="PV22" i="3" s="1"/>
  <c r="OA21" i="3"/>
  <c r="PW21" i="3" s="1" a="1"/>
  <c r="PW21" i="3" s="1"/>
  <c r="NW21" i="3"/>
  <c r="PS21" i="3" s="1" a="1"/>
  <c r="PS21" i="3" s="1"/>
  <c r="OB20" i="3"/>
  <c r="PX20" i="3" s="1" a="1"/>
  <c r="PX20" i="3" s="1"/>
  <c r="NX20" i="3"/>
  <c r="PT20" i="3" s="1" a="1"/>
  <c r="PT20" i="3" s="1"/>
  <c r="OG19" i="3"/>
  <c r="QC19" i="3" s="1" a="1"/>
  <c r="QC19" i="3" s="1"/>
  <c r="NY19" i="3"/>
  <c r="PU19" i="3" s="1" a="1"/>
  <c r="PU19" i="3" s="1"/>
  <c r="PV18" i="3" a="1"/>
  <c r="PV18" i="3" s="1"/>
  <c r="NZ18" i="3"/>
  <c r="OA17" i="3"/>
  <c r="PW17" i="3" s="1" a="1"/>
  <c r="PW17" i="3" s="1"/>
  <c r="NW17" i="3"/>
  <c r="PS17" i="3" s="1" a="1"/>
  <c r="PS17" i="3" s="1"/>
  <c r="OB16" i="3"/>
  <c r="PX16" i="3" s="1" a="1"/>
  <c r="PX16" i="3" s="1"/>
  <c r="PT16" i="3" a="1"/>
  <c r="PT16" i="3" s="1"/>
  <c r="NX16" i="3"/>
  <c r="OG15" i="3"/>
  <c r="QC15" i="3" s="1" a="1"/>
  <c r="QC15" i="3" s="1"/>
  <c r="NY15" i="3"/>
  <c r="PU15" i="3" s="1" a="1"/>
  <c r="PU15" i="3" s="1"/>
  <c r="NZ14" i="3"/>
  <c r="PV14" i="3" s="1" a="1"/>
  <c r="PV14" i="3" s="1"/>
  <c r="OA13" i="3"/>
  <c r="PW13" i="3" s="1" a="1"/>
  <c r="PW13" i="3" s="1"/>
  <c r="NW13" i="3"/>
  <c r="PS13" i="3" s="1" a="1"/>
  <c r="PS13" i="3" s="1"/>
  <c r="OB12" i="3"/>
  <c r="PX12" i="3" s="1" a="1"/>
  <c r="PX12" i="3" s="1"/>
  <c r="NX12" i="3"/>
  <c r="PT12" i="3" s="1" a="1"/>
  <c r="PT12" i="3" s="1"/>
  <c r="OG11" i="3"/>
  <c r="QC11" i="3" s="1" a="1"/>
  <c r="QC11" i="3" s="1"/>
  <c r="NY11" i="3"/>
  <c r="PU11" i="3" s="1" a="1"/>
  <c r="PU11" i="3" s="1"/>
  <c r="NZ10" i="3"/>
  <c r="PV10" i="3" s="1" a="1"/>
  <c r="PV10" i="3" s="1"/>
  <c r="OA9" i="3"/>
  <c r="PW9" i="3" s="1" a="1"/>
  <c r="PW9" i="3" s="1"/>
  <c r="NW9" i="3"/>
  <c r="PS9" i="3" s="1" a="1"/>
  <c r="PS9" i="3" s="1"/>
  <c r="OB8" i="3"/>
  <c r="PX8" i="3" s="1" a="1"/>
  <c r="PX8" i="3" s="1"/>
  <c r="NX8" i="3"/>
  <c r="PT8" i="3" s="1" a="1"/>
  <c r="PT8" i="3" s="1"/>
  <c r="OG7" i="3"/>
  <c r="QC7" i="3" s="1" a="1"/>
  <c r="QC7" i="3" s="1"/>
  <c r="PU7" i="3" a="1"/>
  <c r="PU7" i="3" s="1"/>
  <c r="NY7" i="3"/>
  <c r="NZ6" i="3"/>
  <c r="PV6" i="3" s="1" a="1"/>
  <c r="PV6" i="3" s="1"/>
  <c r="OA5" i="3"/>
  <c r="PW5" i="3" s="1" a="1"/>
  <c r="PW5" i="3" s="1"/>
  <c r="NW5" i="3"/>
  <c r="PS5" i="3" s="1" a="1"/>
  <c r="PS5" i="3" s="1"/>
  <c r="OB4" i="3"/>
  <c r="PX4" i="3" s="1" a="1"/>
  <c r="PX4" i="3" s="1"/>
  <c r="NX4" i="3"/>
  <c r="PT4" i="3" s="1" a="1"/>
  <c r="PT4" i="3" s="1"/>
  <c r="OG3" i="3"/>
  <c r="QC3" i="3" s="1" a="1"/>
  <c r="QC3" i="3" s="1"/>
  <c r="NY3" i="3"/>
  <c r="PU3" i="3" s="1" a="1"/>
  <c r="PU3" i="3" s="1"/>
  <c r="OA364" i="3"/>
  <c r="PW364" i="3" s="1" a="1"/>
  <c r="PW364" i="3" s="1"/>
  <c r="NW364" i="3"/>
  <c r="PS364" i="3" s="1" a="1"/>
  <c r="PS364" i="3" s="1"/>
  <c r="OB363" i="3"/>
  <c r="PX363" i="3" s="1" a="1"/>
  <c r="PX363" i="3" s="1"/>
  <c r="NX363" i="3"/>
  <c r="PT363" i="3" s="1" a="1"/>
  <c r="PT363" i="3" s="1"/>
  <c r="QC362" i="3" a="1"/>
  <c r="QC362" i="3" s="1"/>
  <c r="OG362" i="3"/>
  <c r="NY362" i="3"/>
  <c r="PU362" i="3" s="1" a="1"/>
  <c r="PU362" i="3" s="1"/>
  <c r="NZ361" i="3"/>
  <c r="PV361" i="3" s="1" a="1"/>
  <c r="PV361" i="3" s="1"/>
  <c r="OA360" i="3"/>
  <c r="PW360" i="3" s="1" a="1"/>
  <c r="PW360" i="3" s="1"/>
  <c r="PS360" i="3" a="1"/>
  <c r="PS360" i="3" s="1"/>
  <c r="NW360" i="3"/>
  <c r="OB359" i="3"/>
  <c r="PX359" i="3" s="1" a="1"/>
  <c r="PX359" i="3" s="1"/>
  <c r="NX359" i="3"/>
  <c r="PT359" i="3" s="1" a="1"/>
  <c r="PT359" i="3" s="1"/>
  <c r="OG358" i="3"/>
  <c r="QC358" i="3" s="1" a="1"/>
  <c r="QC358" i="3" s="1"/>
  <c r="NY358" i="3"/>
  <c r="PU358" i="3" s="1" a="1"/>
  <c r="PU358" i="3" s="1"/>
  <c r="NZ357" i="3"/>
  <c r="PV357" i="3" s="1" a="1"/>
  <c r="PV357" i="3" s="1"/>
  <c r="OA356" i="3"/>
  <c r="PW356" i="3" s="1" a="1"/>
  <c r="PW356" i="3" s="1"/>
  <c r="NW356" i="3"/>
  <c r="PS356" i="3" s="1" a="1"/>
  <c r="PS356" i="3" s="1"/>
  <c r="OB355" i="3"/>
  <c r="PX355" i="3" s="1" a="1"/>
  <c r="PX355" i="3" s="1"/>
  <c r="NX355" i="3"/>
  <c r="PT355" i="3" s="1" a="1"/>
  <c r="PT355" i="3" s="1"/>
  <c r="OG354" i="3"/>
  <c r="QC354" i="3" s="1" a="1"/>
  <c r="QC354" i="3" s="1"/>
  <c r="NY354" i="3"/>
  <c r="PU354" i="3" s="1" a="1"/>
  <c r="PU354" i="3" s="1"/>
  <c r="NZ353" i="3"/>
  <c r="PV353" i="3" s="1" a="1"/>
  <c r="PV353" i="3" s="1"/>
  <c r="OA352" i="3"/>
  <c r="PW352" i="3" s="1" a="1"/>
  <c r="PW352" i="3" s="1"/>
  <c r="NW352" i="3"/>
  <c r="PS352" i="3" s="1" a="1"/>
  <c r="PS352" i="3" s="1"/>
  <c r="OB351" i="3"/>
  <c r="PX351" i="3" s="1" a="1"/>
  <c r="PX351" i="3" s="1"/>
  <c r="PT351" i="3" a="1"/>
  <c r="PT351" i="3" s="1"/>
  <c r="NX351" i="3"/>
  <c r="OG350" i="3"/>
  <c r="QC350" i="3" s="1" a="1"/>
  <c r="QC350" i="3" s="1"/>
  <c r="NY350" i="3"/>
  <c r="PU350" i="3" s="1" a="1"/>
  <c r="PU350" i="3" s="1"/>
  <c r="NZ349" i="3"/>
  <c r="PV349" i="3" s="1" a="1"/>
  <c r="PV349" i="3" s="1"/>
  <c r="OA348" i="3"/>
  <c r="PW348" i="3" s="1" a="1"/>
  <c r="PW348" i="3" s="1"/>
  <c r="NW348" i="3"/>
  <c r="PS348" i="3" s="1" a="1"/>
  <c r="PS348" i="3" s="1"/>
  <c r="OB347" i="3"/>
  <c r="PX347" i="3" s="1" a="1"/>
  <c r="PX347" i="3" s="1"/>
  <c r="NX347" i="3"/>
  <c r="PT347" i="3" s="1" a="1"/>
  <c r="PT347" i="3" s="1"/>
  <c r="OG346" i="3"/>
  <c r="QC346" i="3" s="1" a="1"/>
  <c r="QC346" i="3" s="1"/>
  <c r="NY346" i="3"/>
  <c r="PU346" i="3" s="1" a="1"/>
  <c r="PU346" i="3" s="1"/>
  <c r="NZ345" i="3"/>
  <c r="PV345" i="3" s="1" a="1"/>
  <c r="PV345" i="3" s="1"/>
  <c r="OA344" i="3"/>
  <c r="PW344" i="3" s="1" a="1"/>
  <c r="PW344" i="3" s="1"/>
  <c r="PS344" i="3" a="1"/>
  <c r="PS344" i="3" s="1"/>
  <c r="NW344" i="3"/>
  <c r="OB343" i="3"/>
  <c r="PX343" i="3" s="1" a="1"/>
  <c r="PX343" i="3" s="1"/>
  <c r="NX343" i="3"/>
  <c r="PT343" i="3" s="1" a="1"/>
  <c r="PT343" i="3" s="1"/>
  <c r="OG342" i="3"/>
  <c r="QC342" i="3" s="1" a="1"/>
  <c r="QC342" i="3" s="1"/>
  <c r="PU342" i="3" a="1"/>
  <c r="PU342" i="3" s="1"/>
  <c r="NY342" i="3"/>
  <c r="NZ341" i="3"/>
  <c r="PV341" i="3" s="1" a="1"/>
  <c r="PV341" i="3" s="1"/>
  <c r="OA340" i="3"/>
  <c r="PW340" i="3" s="1" a="1"/>
  <c r="PW340" i="3" s="1"/>
  <c r="NW340" i="3"/>
  <c r="PS340" i="3" s="1" a="1"/>
  <c r="PS340" i="3" s="1"/>
  <c r="OB339" i="3"/>
  <c r="PX339" i="3" s="1" a="1"/>
  <c r="PX339" i="3" s="1"/>
  <c r="NX339" i="3"/>
  <c r="PT339" i="3" s="1" a="1"/>
  <c r="PT339" i="3" s="1"/>
  <c r="OG338" i="3"/>
  <c r="QC338" i="3" s="1" a="1"/>
  <c r="QC338" i="3" s="1"/>
  <c r="NY338" i="3"/>
  <c r="PU338" i="3" s="1" a="1"/>
  <c r="PU338" i="3" s="1"/>
  <c r="NZ337" i="3"/>
  <c r="PV337" i="3" s="1" a="1"/>
  <c r="PV337" i="3" s="1"/>
  <c r="OA336" i="3"/>
  <c r="PW336" i="3" s="1" a="1"/>
  <c r="PW336" i="3" s="1"/>
  <c r="NW336" i="3"/>
  <c r="PS336" i="3" s="1" a="1"/>
  <c r="PS336" i="3" s="1"/>
  <c r="OB335" i="3"/>
  <c r="PX335" i="3" s="1" a="1"/>
  <c r="PX335" i="3" s="1"/>
  <c r="NX335" i="3"/>
  <c r="PT335" i="3" s="1" a="1"/>
  <c r="PT335" i="3" s="1"/>
  <c r="OG334" i="3"/>
  <c r="QC334" i="3" s="1" a="1"/>
  <c r="QC334" i="3" s="1"/>
  <c r="NY334" i="3"/>
  <c r="PU334" i="3" s="1" a="1"/>
  <c r="PU334" i="3" s="1"/>
  <c r="NZ333" i="3"/>
  <c r="PV333" i="3" s="1" a="1"/>
  <c r="PV333" i="3" s="1"/>
  <c r="PW332" i="3" a="1"/>
  <c r="PW332" i="3" s="1"/>
  <c r="OA332" i="3"/>
  <c r="NW332" i="3"/>
  <c r="PS332" i="3" s="1" a="1"/>
  <c r="PS332" i="3" s="1"/>
  <c r="OB331" i="3"/>
  <c r="PX331" i="3" s="1" a="1"/>
  <c r="PX331" i="3" s="1"/>
  <c r="NX331" i="3"/>
  <c r="PT331" i="3" s="1" a="1"/>
  <c r="PT331" i="3" s="1"/>
  <c r="OG330" i="3"/>
  <c r="QC330" i="3" s="1" a="1"/>
  <c r="QC330" i="3" s="1"/>
  <c r="NY330" i="3"/>
  <c r="PU330" i="3" s="1" a="1"/>
  <c r="PU330" i="3" s="1"/>
  <c r="NZ329" i="3"/>
  <c r="PV329" i="3" s="1" a="1"/>
  <c r="PV329" i="3" s="1"/>
  <c r="OA328" i="3"/>
  <c r="PW328" i="3" s="1" a="1"/>
  <c r="PW328" i="3" s="1"/>
  <c r="NW328" i="3"/>
  <c r="PS328" i="3" s="1" a="1"/>
  <c r="PS328" i="3" s="1"/>
  <c r="OB327" i="3"/>
  <c r="PX327" i="3" s="1" a="1"/>
  <c r="PX327" i="3" s="1"/>
  <c r="NX327" i="3"/>
  <c r="PT327" i="3" s="1" a="1"/>
  <c r="PT327" i="3" s="1"/>
  <c r="OG326" i="3"/>
  <c r="QC326" i="3" s="1" a="1"/>
  <c r="QC326" i="3" s="1"/>
  <c r="PU326" i="3" a="1"/>
  <c r="PU326" i="3" s="1"/>
  <c r="NY326" i="3"/>
  <c r="NZ325" i="3"/>
  <c r="PV325" i="3" s="1" a="1"/>
  <c r="PV325" i="3" s="1"/>
  <c r="OA324" i="3"/>
  <c r="PW324" i="3" s="1" a="1"/>
  <c r="PW324" i="3" s="1"/>
  <c r="NW324" i="3"/>
  <c r="PS324" i="3" s="1" a="1"/>
  <c r="PS324" i="3" s="1"/>
  <c r="PX323" i="3" a="1"/>
  <c r="PX323" i="3" s="1"/>
  <c r="OB323" i="3"/>
  <c r="NX323" i="3"/>
  <c r="PT323" i="3" s="1" a="1"/>
  <c r="PT323" i="3" s="1"/>
  <c r="OG322" i="3"/>
  <c r="QC322" i="3" s="1" a="1"/>
  <c r="QC322" i="3" s="1"/>
  <c r="NY322" i="3"/>
  <c r="PU322" i="3" s="1" a="1"/>
  <c r="PU322" i="3" s="1"/>
  <c r="NZ321" i="3"/>
  <c r="PV321" i="3" s="1" a="1"/>
  <c r="PV321" i="3" s="1"/>
  <c r="OA320" i="3"/>
  <c r="PW320" i="3" s="1" a="1"/>
  <c r="PW320" i="3" s="1"/>
  <c r="NW320" i="3"/>
  <c r="PS320" i="3" s="1" a="1"/>
  <c r="PS320" i="3" s="1"/>
  <c r="OB319" i="3"/>
  <c r="PX319" i="3" s="1" a="1"/>
  <c r="PX319" i="3" s="1"/>
  <c r="NX319" i="3"/>
  <c r="PT319" i="3" s="1" a="1"/>
  <c r="PT319" i="3" s="1"/>
  <c r="OG318" i="3"/>
  <c r="QC318" i="3" s="1" a="1"/>
  <c r="QC318" i="3" s="1"/>
  <c r="NY318" i="3"/>
  <c r="PU318" i="3" s="1" a="1"/>
  <c r="PU318" i="3" s="1"/>
  <c r="NZ317" i="3"/>
  <c r="PV317" i="3" s="1" a="1"/>
  <c r="PV317" i="3" s="1"/>
  <c r="OA316" i="3"/>
  <c r="PW316" i="3" s="1" a="1"/>
  <c r="PW316" i="3" s="1"/>
  <c r="NW316" i="3"/>
  <c r="PS316" i="3" s="1" a="1"/>
  <c r="PS316" i="3" s="1"/>
  <c r="OB315" i="3"/>
  <c r="PX315" i="3" s="1" a="1"/>
  <c r="PX315" i="3" s="1"/>
  <c r="NX315" i="3"/>
  <c r="PT315" i="3" s="1" a="1"/>
  <c r="PT315" i="3" s="1"/>
  <c r="QC314" i="3" a="1"/>
  <c r="QC314" i="3" s="1"/>
  <c r="OG314" i="3"/>
  <c r="NY314" i="3"/>
  <c r="PU314" i="3" s="1" a="1"/>
  <c r="PU314" i="3" s="1"/>
  <c r="NZ313" i="3"/>
  <c r="PV313" i="3" s="1" a="1"/>
  <c r="PV313" i="3" s="1"/>
  <c r="OA312" i="3"/>
  <c r="PW312" i="3" s="1" a="1"/>
  <c r="PW312" i="3" s="1"/>
  <c r="NW312" i="3"/>
  <c r="PS312" i="3" s="1" a="1"/>
  <c r="PS312" i="3" s="1"/>
  <c r="OB311" i="3"/>
  <c r="PX311" i="3" s="1" a="1"/>
  <c r="PX311" i="3" s="1"/>
  <c r="NX311" i="3"/>
  <c r="PT311" i="3" s="1" a="1"/>
  <c r="PT311" i="3" s="1"/>
  <c r="OG310" i="3"/>
  <c r="QC310" i="3" s="1" a="1"/>
  <c r="QC310" i="3" s="1"/>
  <c r="PU310" i="3" a="1"/>
  <c r="PU310" i="3" s="1"/>
  <c r="NY310" i="3"/>
  <c r="NZ309" i="3"/>
  <c r="PV309" i="3" s="1" a="1"/>
  <c r="PV309" i="3" s="1"/>
  <c r="OA308" i="3"/>
  <c r="PW308" i="3" s="1" a="1"/>
  <c r="PW308" i="3" s="1"/>
  <c r="NW308" i="3"/>
  <c r="PS308" i="3" s="1" a="1"/>
  <c r="PS308" i="3" s="1"/>
  <c r="OB307" i="3"/>
  <c r="PX307" i="3" s="1" a="1"/>
  <c r="PX307" i="3" s="1"/>
  <c r="NX307" i="3"/>
  <c r="PT307" i="3" s="1" a="1"/>
  <c r="PT307" i="3" s="1"/>
  <c r="OG306" i="3"/>
  <c r="QC306" i="3" s="1" a="1"/>
  <c r="QC306" i="3" s="1"/>
  <c r="NY306" i="3"/>
  <c r="PU306" i="3" s="1" a="1"/>
  <c r="PU306" i="3" s="1"/>
  <c r="PV305" i="3" a="1"/>
  <c r="PV305" i="3" s="1"/>
  <c r="NZ305" i="3"/>
  <c r="OA304" i="3"/>
  <c r="PW304" i="3" s="1" a="1"/>
  <c r="PW304" i="3" s="1"/>
  <c r="NW304" i="3"/>
  <c r="PS304" i="3" s="1" a="1"/>
  <c r="PS304" i="3" s="1"/>
  <c r="OB303" i="3"/>
  <c r="PX303" i="3" s="1" a="1"/>
  <c r="PX303" i="3" s="1"/>
  <c r="NX303" i="3"/>
  <c r="PT303" i="3" s="1" a="1"/>
  <c r="PT303" i="3" s="1"/>
  <c r="OG302" i="3"/>
  <c r="QC302" i="3" s="1" a="1"/>
  <c r="QC302" i="3" s="1"/>
  <c r="NY302" i="3"/>
  <c r="PU302" i="3" s="1" a="1"/>
  <c r="PU302" i="3" s="1"/>
  <c r="NZ301" i="3"/>
  <c r="PV301" i="3" s="1" a="1"/>
  <c r="PV301" i="3" s="1"/>
  <c r="OA300" i="3"/>
  <c r="PW300" i="3" s="1" a="1"/>
  <c r="PW300" i="3" s="1"/>
  <c r="NW300" i="3"/>
  <c r="PS300" i="3" s="1" a="1"/>
  <c r="PS300" i="3" s="1"/>
  <c r="OB299" i="3"/>
  <c r="PX299" i="3" s="1" a="1"/>
  <c r="PX299" i="3" s="1"/>
  <c r="NX299" i="3"/>
  <c r="PT299" i="3" s="1" a="1"/>
  <c r="PT299" i="3" s="1"/>
  <c r="OG298" i="3"/>
  <c r="QC298" i="3" s="1" a="1"/>
  <c r="QC298" i="3" s="1"/>
  <c r="NY298" i="3"/>
  <c r="PU298" i="3" s="1" a="1"/>
  <c r="PU298" i="3" s="1"/>
  <c r="NZ297" i="3"/>
  <c r="PV297" i="3" s="1" a="1"/>
  <c r="PV297" i="3" s="1"/>
  <c r="OA296" i="3"/>
  <c r="PW296" i="3" s="1" a="1"/>
  <c r="PW296" i="3" s="1"/>
  <c r="PS296" i="3" a="1"/>
  <c r="PS296" i="3" s="1"/>
  <c r="NW296" i="3"/>
  <c r="OB295" i="3"/>
  <c r="PX295" i="3" s="1" a="1"/>
  <c r="PX295" i="3" s="1"/>
  <c r="NX295" i="3"/>
  <c r="PT295" i="3" s="1" a="1"/>
  <c r="PT295" i="3" s="1"/>
  <c r="OG294" i="3"/>
  <c r="QC294" i="3" s="1" a="1"/>
  <c r="QC294" i="3" s="1"/>
  <c r="NY294" i="3"/>
  <c r="PU294" i="3" s="1" a="1"/>
  <c r="PU294" i="3" s="1"/>
  <c r="NZ293" i="3"/>
  <c r="PV293" i="3" s="1" a="1"/>
  <c r="PV293" i="3" s="1"/>
  <c r="OA292" i="3"/>
  <c r="PW292" i="3" s="1" a="1"/>
  <c r="PW292" i="3" s="1"/>
  <c r="NW292" i="3"/>
  <c r="PS292" i="3" s="1" a="1"/>
  <c r="PS292" i="3" s="1"/>
  <c r="PX291" i="3" a="1"/>
  <c r="PX291" i="3" s="1"/>
  <c r="OB291" i="3"/>
  <c r="NX291" i="3"/>
  <c r="PT291" i="3" s="1" a="1"/>
  <c r="PT291" i="3" s="1"/>
  <c r="OG290" i="3"/>
  <c r="QC290" i="3" s="1" a="1"/>
  <c r="QC290" i="3" s="1"/>
  <c r="NY290" i="3"/>
  <c r="PU290" i="3" s="1" a="1"/>
  <c r="PU290" i="3" s="1"/>
  <c r="NZ289" i="3"/>
  <c r="PV289" i="3" s="1" a="1"/>
  <c r="PV289" i="3" s="1"/>
  <c r="OA288" i="3"/>
  <c r="PW288" i="3" s="1" a="1"/>
  <c r="PW288" i="3" s="1"/>
  <c r="NW288" i="3"/>
  <c r="PS288" i="3" s="1" a="1"/>
  <c r="PS288" i="3" s="1"/>
  <c r="OB287" i="3"/>
  <c r="PX287" i="3" s="1" a="1"/>
  <c r="PX287" i="3" s="1"/>
  <c r="PT287" i="3" a="1"/>
  <c r="PT287" i="3" s="1"/>
  <c r="NX287" i="3"/>
  <c r="OG286" i="3"/>
  <c r="QC286" i="3" s="1" a="1"/>
  <c r="QC286" i="3" s="1"/>
  <c r="NY286" i="3"/>
  <c r="PU286" i="3" s="1" a="1"/>
  <c r="PU286" i="3" s="1"/>
  <c r="NZ285" i="3"/>
  <c r="PV285" i="3" s="1" a="1"/>
  <c r="PV285" i="3" s="1"/>
  <c r="OA284" i="3"/>
  <c r="PW284" i="3" s="1" a="1"/>
  <c r="PW284" i="3" s="1"/>
  <c r="NW284" i="3"/>
  <c r="PS284" i="3" s="1" a="1"/>
  <c r="PS284" i="3" s="1"/>
  <c r="OB283" i="3"/>
  <c r="PX283" i="3" s="1" a="1"/>
  <c r="PX283" i="3" s="1"/>
  <c r="NX283" i="3"/>
  <c r="PT283" i="3" s="1" a="1"/>
  <c r="PT283" i="3" s="1"/>
  <c r="OG282" i="3"/>
  <c r="QC282" i="3" s="1" a="1"/>
  <c r="QC282" i="3" s="1"/>
  <c r="NY282" i="3"/>
  <c r="PU282" i="3" s="1" a="1"/>
  <c r="PU282" i="3" s="1"/>
  <c r="NZ281" i="3"/>
  <c r="PV281" i="3" s="1" a="1"/>
  <c r="PV281" i="3" s="1"/>
  <c r="OA280" i="3"/>
  <c r="PW280" i="3" s="1" a="1"/>
  <c r="PW280" i="3" s="1"/>
  <c r="NW280" i="3"/>
  <c r="PS280" i="3" s="1" a="1"/>
  <c r="PS280" i="3" s="1"/>
  <c r="OB279" i="3"/>
  <c r="PX279" i="3" s="1" a="1"/>
  <c r="PX279" i="3" s="1"/>
  <c r="NX279" i="3"/>
  <c r="PT279" i="3" s="1" a="1"/>
  <c r="PT279" i="3" s="1"/>
  <c r="OG278" i="3"/>
  <c r="QC278" i="3" s="1" a="1"/>
  <c r="QC278" i="3" s="1"/>
  <c r="PU278" i="3" a="1"/>
  <c r="PU278" i="3" s="1"/>
  <c r="NY278" i="3"/>
  <c r="NZ277" i="3"/>
  <c r="PV277" i="3" s="1" a="1"/>
  <c r="PV277" i="3" s="1"/>
  <c r="OA276" i="3"/>
  <c r="PW276" i="3" s="1" a="1"/>
  <c r="PW276" i="3" s="1"/>
  <c r="NW276" i="3"/>
  <c r="PS276" i="3" s="1" a="1"/>
  <c r="PS276" i="3" s="1"/>
  <c r="OB275" i="3"/>
  <c r="PX275" i="3" s="1" a="1"/>
  <c r="PX275" i="3" s="1"/>
  <c r="NX275" i="3"/>
  <c r="PT275" i="3" s="1" a="1"/>
  <c r="PT275" i="3" s="1"/>
  <c r="OG274" i="3"/>
  <c r="QC274" i="3" s="1" a="1"/>
  <c r="QC274" i="3" s="1"/>
  <c r="NY274" i="3"/>
  <c r="PU274" i="3" s="1" a="1"/>
  <c r="PU274" i="3" s="1"/>
  <c r="PV273" i="3" a="1"/>
  <c r="PV273" i="3" s="1"/>
  <c r="NZ273" i="3"/>
  <c r="OA272" i="3"/>
  <c r="PW272" i="3" s="1" a="1"/>
  <c r="PW272" i="3" s="1"/>
  <c r="NW272" i="3"/>
  <c r="PS272" i="3" s="1" a="1"/>
  <c r="PS272" i="3" s="1"/>
  <c r="OB271" i="3"/>
  <c r="PX271" i="3" s="1" a="1"/>
  <c r="PX271" i="3" s="1"/>
  <c r="NX271" i="3"/>
  <c r="PT271" i="3" s="1" a="1"/>
  <c r="PT271" i="3" s="1"/>
  <c r="OG270" i="3"/>
  <c r="QC270" i="3" s="1" a="1"/>
  <c r="QC270" i="3" s="1"/>
  <c r="NY270" i="3"/>
  <c r="PU270" i="3" s="1" a="1"/>
  <c r="PU270" i="3" s="1"/>
  <c r="NZ269" i="3"/>
  <c r="PV269" i="3" s="1" a="1"/>
  <c r="PV269" i="3" s="1"/>
  <c r="PW268" i="3" a="1"/>
  <c r="PW268" i="3" s="1"/>
  <c r="OA268" i="3"/>
  <c r="NW268" i="3"/>
  <c r="PS268" i="3" s="1" a="1"/>
  <c r="PS268" i="3" s="1"/>
  <c r="OB267" i="3"/>
  <c r="PX267" i="3" s="1" a="1"/>
  <c r="PX267" i="3" s="1"/>
  <c r="NX267" i="3"/>
  <c r="PT267" i="3" s="1" a="1"/>
  <c r="PT267" i="3" s="1"/>
  <c r="OG266" i="3"/>
  <c r="QC266" i="3" s="1" a="1"/>
  <c r="QC266" i="3" s="1"/>
  <c r="NY266" i="3"/>
  <c r="PU266" i="3" s="1" a="1"/>
  <c r="PU266" i="3" s="1"/>
  <c r="NZ265" i="3"/>
  <c r="PV265" i="3" s="1" a="1"/>
  <c r="PV265" i="3" s="1"/>
  <c r="OA264" i="3"/>
  <c r="PW264" i="3" s="1" a="1"/>
  <c r="PW264" i="3" s="1"/>
  <c r="NW264" i="3"/>
  <c r="PS264" i="3" s="1" a="1"/>
  <c r="PS264" i="3" s="1"/>
  <c r="OB263" i="3"/>
  <c r="PX263" i="3" s="1" a="1"/>
  <c r="PX263" i="3" s="1"/>
  <c r="NX263" i="3"/>
  <c r="PT263" i="3" s="1" a="1"/>
  <c r="PT263" i="3" s="1"/>
  <c r="OG262" i="3"/>
  <c r="QC262" i="3" s="1" a="1"/>
  <c r="QC262" i="3" s="1"/>
  <c r="NY262" i="3"/>
  <c r="PU262" i="3" s="1" a="1"/>
  <c r="PU262" i="3" s="1"/>
  <c r="NZ261" i="3"/>
  <c r="PV261" i="3" s="1" a="1"/>
  <c r="PV261" i="3" s="1"/>
  <c r="OA260" i="3"/>
  <c r="PW260" i="3" s="1" a="1"/>
  <c r="PW260" i="3" s="1"/>
  <c r="NW260" i="3"/>
  <c r="PS260" i="3" s="1" a="1"/>
  <c r="PS260" i="3" s="1"/>
  <c r="PX259" i="3" a="1"/>
  <c r="PX259" i="3" s="1"/>
  <c r="OB259" i="3"/>
  <c r="NX259" i="3"/>
  <c r="PT259" i="3" s="1" a="1"/>
  <c r="PT259" i="3" s="1"/>
  <c r="OG258" i="3"/>
  <c r="QC258" i="3" s="1" a="1"/>
  <c r="QC258" i="3" s="1"/>
  <c r="NY258" i="3"/>
  <c r="PU258" i="3" s="1" a="1"/>
  <c r="PU258" i="3" s="1"/>
  <c r="NZ257" i="3"/>
  <c r="PV257" i="3" s="1" a="1"/>
  <c r="PV257" i="3" s="1"/>
  <c r="OA256" i="3"/>
  <c r="PW256" i="3" s="1" a="1"/>
  <c r="PW256" i="3" s="1"/>
  <c r="NW256" i="3"/>
  <c r="PS256" i="3" s="1" a="1"/>
  <c r="PS256" i="3" s="1"/>
  <c r="OB255" i="3"/>
  <c r="PX255" i="3" s="1" a="1"/>
  <c r="PX255" i="3" s="1"/>
  <c r="PT255" i="3" a="1"/>
  <c r="PT255" i="3" s="1"/>
  <c r="NX255" i="3"/>
  <c r="OG254" i="3"/>
  <c r="QC254" i="3" s="1" a="1"/>
  <c r="QC254" i="3" s="1"/>
  <c r="NY254" i="3"/>
  <c r="PU254" i="3" s="1" a="1"/>
  <c r="PU254" i="3" s="1"/>
  <c r="NZ253" i="3"/>
  <c r="PV253" i="3" s="1" a="1"/>
  <c r="PV253" i="3" s="1"/>
  <c r="OA252" i="3"/>
  <c r="PW252" i="3" s="1" a="1"/>
  <c r="PW252" i="3" s="1"/>
  <c r="NW252" i="3"/>
  <c r="PS252" i="3" s="1" a="1"/>
  <c r="PS252" i="3" s="1"/>
  <c r="OB251" i="3"/>
  <c r="PX251" i="3" s="1" a="1"/>
  <c r="PX251" i="3" s="1"/>
  <c r="NX251" i="3"/>
  <c r="PT251" i="3" s="1" a="1"/>
  <c r="PT251" i="3" s="1"/>
  <c r="QC250" i="3" a="1"/>
  <c r="QC250" i="3" s="1"/>
  <c r="OG250" i="3"/>
  <c r="NY250" i="3"/>
  <c r="PU250" i="3" s="1" a="1"/>
  <c r="PU250" i="3" s="1"/>
  <c r="NZ249" i="3"/>
  <c r="PV249" i="3" s="1" a="1"/>
  <c r="PV249" i="3" s="1"/>
  <c r="OA248" i="3"/>
  <c r="PW248" i="3" s="1" a="1"/>
  <c r="PW248" i="3" s="1"/>
  <c r="NW248" i="3"/>
  <c r="PS248" i="3" s="1" a="1"/>
  <c r="PS248" i="3" s="1"/>
  <c r="OB247" i="3"/>
  <c r="PX247" i="3" s="1" a="1"/>
  <c r="PX247" i="3" s="1"/>
  <c r="NX247" i="3"/>
  <c r="PT247" i="3" s="1" a="1"/>
  <c r="PT247" i="3" s="1"/>
  <c r="OG246" i="3"/>
  <c r="QC246" i="3" s="1" a="1"/>
  <c r="QC246" i="3" s="1"/>
  <c r="NY246" i="3"/>
  <c r="PU246" i="3" s="1" a="1"/>
  <c r="PU246" i="3" s="1"/>
  <c r="NZ245" i="3"/>
  <c r="PV245" i="3" s="1" a="1"/>
  <c r="PV245" i="3" s="1"/>
  <c r="OA244" i="3"/>
  <c r="PW244" i="3" s="1" a="1"/>
  <c r="PW244" i="3" s="1"/>
  <c r="NW244" i="3"/>
  <c r="PS244" i="3" s="1" a="1"/>
  <c r="PS244" i="3" s="1"/>
  <c r="OB243" i="3"/>
  <c r="PX243" i="3" s="1" a="1"/>
  <c r="PX243" i="3" s="1"/>
  <c r="NX243" i="3"/>
  <c r="PT243" i="3" s="1" a="1"/>
  <c r="PT243" i="3" s="1"/>
  <c r="OG242" i="3"/>
  <c r="QC242" i="3" s="1" a="1"/>
  <c r="QC242" i="3" s="1"/>
  <c r="NY242" i="3"/>
  <c r="PU242" i="3" s="1" a="1"/>
  <c r="PU242" i="3" s="1"/>
  <c r="PV241" i="3" a="1"/>
  <c r="PV241" i="3" s="1"/>
  <c r="NZ241" i="3"/>
  <c r="OA240" i="3"/>
  <c r="PW240" i="3" s="1" a="1"/>
  <c r="PW240" i="3" s="1"/>
  <c r="NW240" i="3"/>
  <c r="PS240" i="3" s="1" a="1"/>
  <c r="PS240" i="3" s="1"/>
  <c r="OB239" i="3"/>
  <c r="PX239" i="3" s="1" a="1"/>
  <c r="PX239" i="3" s="1"/>
  <c r="NX239" i="3"/>
  <c r="PT239" i="3" s="1" a="1"/>
  <c r="PT239" i="3" s="1"/>
  <c r="OG238" i="3"/>
  <c r="QC238" i="3" s="1" a="1"/>
  <c r="QC238" i="3" s="1"/>
  <c r="NY238" i="3"/>
  <c r="PU238" i="3" s="1" a="1"/>
  <c r="PU238" i="3" s="1"/>
  <c r="NZ237" i="3"/>
  <c r="PV237" i="3" s="1" a="1"/>
  <c r="PV237" i="3" s="1"/>
  <c r="PW236" i="3" a="1"/>
  <c r="PW236" i="3" s="1"/>
  <c r="OA236" i="3"/>
  <c r="NW236" i="3"/>
  <c r="PS236" i="3" s="1" a="1"/>
  <c r="PS236" i="3" s="1"/>
  <c r="OB235" i="3"/>
  <c r="PX235" i="3" s="1" a="1"/>
  <c r="PX235" i="3" s="1"/>
  <c r="NX235" i="3"/>
  <c r="PT235" i="3" s="1" a="1"/>
  <c r="PT235" i="3" s="1"/>
  <c r="OG234" i="3"/>
  <c r="QC234" i="3" s="1" a="1"/>
  <c r="QC234" i="3" s="1"/>
  <c r="NY234" i="3"/>
  <c r="PU234" i="3" s="1" a="1"/>
  <c r="PU234" i="3" s="1"/>
  <c r="NZ233" i="3"/>
  <c r="PV233" i="3" s="1" a="1"/>
  <c r="PV233" i="3" s="1"/>
  <c r="OA232" i="3"/>
  <c r="PW232" i="3" s="1" a="1"/>
  <c r="PW232" i="3" s="1"/>
  <c r="PS232" i="3" a="1"/>
  <c r="PS232" i="3" s="1"/>
  <c r="NW232" i="3"/>
  <c r="OB231" i="3"/>
  <c r="PX231" i="3" s="1" a="1"/>
  <c r="PX231" i="3" s="1"/>
  <c r="NX231" i="3"/>
  <c r="PT231" i="3" s="1" a="1"/>
  <c r="PT231" i="3" s="1"/>
  <c r="OG230" i="3"/>
  <c r="QC230" i="3" s="1" a="1"/>
  <c r="QC230" i="3" s="1"/>
  <c r="NY230" i="3"/>
  <c r="PU230" i="3" s="1" a="1"/>
  <c r="PU230" i="3" s="1"/>
  <c r="NZ229" i="3"/>
  <c r="PV229" i="3" s="1" a="1"/>
  <c r="PV229" i="3" s="1"/>
  <c r="OA228" i="3"/>
  <c r="PW228" i="3" s="1" a="1"/>
  <c r="PW228" i="3" s="1"/>
  <c r="NW228" i="3"/>
  <c r="PS228" i="3" s="1" a="1"/>
  <c r="PS228" i="3" s="1"/>
  <c r="OB227" i="3"/>
  <c r="PX227" i="3" s="1" a="1"/>
  <c r="PX227" i="3" s="1"/>
  <c r="NX227" i="3"/>
  <c r="PT227" i="3" s="1" a="1"/>
  <c r="PT227" i="3" s="1"/>
  <c r="OG226" i="3"/>
  <c r="QC226" i="3" s="1" a="1"/>
  <c r="QC226" i="3" s="1"/>
  <c r="NY226" i="3"/>
  <c r="PU226" i="3" s="1" a="1"/>
  <c r="PU226" i="3" s="1"/>
  <c r="NZ225" i="3"/>
  <c r="PV225" i="3" s="1" a="1"/>
  <c r="PV225" i="3" s="1"/>
  <c r="OA224" i="3"/>
  <c r="PW224" i="3" s="1" a="1"/>
  <c r="PW224" i="3" s="1"/>
  <c r="NW224" i="3"/>
  <c r="PS224" i="3" s="1" a="1"/>
  <c r="PS224" i="3" s="1"/>
  <c r="OB223" i="3"/>
  <c r="PX223" i="3" s="1" a="1"/>
  <c r="PX223" i="3" s="1"/>
  <c r="PT223" i="3" a="1"/>
  <c r="PT223" i="3" s="1"/>
  <c r="NX223" i="3"/>
  <c r="OG222" i="3"/>
  <c r="QC222" i="3" s="1" a="1"/>
  <c r="QC222" i="3" s="1"/>
  <c r="NY222" i="3"/>
  <c r="PU222" i="3" s="1" a="1"/>
  <c r="PU222" i="3" s="1"/>
  <c r="NZ221" i="3"/>
  <c r="PV221" i="3" s="1" a="1"/>
  <c r="PV221" i="3" s="1"/>
  <c r="OA220" i="3"/>
  <c r="PW220" i="3" s="1" a="1"/>
  <c r="PW220" i="3" s="1"/>
  <c r="NW220" i="3"/>
  <c r="PS220" i="3" s="1" a="1"/>
  <c r="PS220" i="3" s="1"/>
  <c r="OB219" i="3"/>
  <c r="PX219" i="3" s="1" a="1"/>
  <c r="PX219" i="3" s="1"/>
  <c r="NX219" i="3"/>
  <c r="PT219" i="3" s="1" a="1"/>
  <c r="PT219" i="3" s="1"/>
  <c r="QC218" i="3" a="1"/>
  <c r="QC218" i="3" s="1"/>
  <c r="OG218" i="3"/>
  <c r="NY218" i="3"/>
  <c r="PU218" i="3" s="1" a="1"/>
  <c r="PU218" i="3" s="1"/>
  <c r="NZ217" i="3"/>
  <c r="PV217" i="3" s="1" a="1"/>
  <c r="PV217" i="3" s="1"/>
  <c r="OA216" i="3"/>
  <c r="PW216" i="3" s="1" a="1"/>
  <c r="PW216" i="3" s="1"/>
  <c r="NW216" i="3"/>
  <c r="PS216" i="3" s="1" a="1"/>
  <c r="PS216" i="3" s="1"/>
  <c r="OB215" i="3"/>
  <c r="PX215" i="3" s="1" a="1"/>
  <c r="PX215" i="3" s="1"/>
  <c r="NX215" i="3"/>
  <c r="PT215" i="3" s="1" a="1"/>
  <c r="PT215" i="3" s="1"/>
  <c r="OG214" i="3"/>
  <c r="QC214" i="3" s="1" a="1"/>
  <c r="QC214" i="3" s="1"/>
  <c r="PU214" i="3" a="1"/>
  <c r="PU214" i="3" s="1"/>
  <c r="NY214" i="3"/>
  <c r="NZ213" i="3"/>
  <c r="PV213" i="3" s="1" a="1"/>
  <c r="PV213" i="3" s="1"/>
  <c r="OA212" i="3"/>
  <c r="PW212" i="3" s="1" a="1"/>
  <c r="PW212" i="3" s="1"/>
  <c r="NW212" i="3"/>
  <c r="PS212" i="3" s="1" a="1"/>
  <c r="PS212" i="3" s="1"/>
  <c r="OB211" i="3"/>
  <c r="PX211" i="3" s="1" a="1"/>
  <c r="PX211" i="3" s="1"/>
  <c r="NX211" i="3"/>
  <c r="PT211" i="3" s="1" a="1"/>
  <c r="PT211" i="3" s="1"/>
  <c r="OG210" i="3"/>
  <c r="QC210" i="3" s="1" a="1"/>
  <c r="QC210" i="3" s="1"/>
  <c r="NY210" i="3"/>
  <c r="PU210" i="3" s="1" a="1"/>
  <c r="PU210" i="3" s="1"/>
  <c r="NZ209" i="3"/>
  <c r="PV209" i="3" s="1" a="1"/>
  <c r="PV209" i="3" s="1"/>
  <c r="OA208" i="3"/>
  <c r="PW208" i="3" s="1" a="1"/>
  <c r="PW208" i="3" s="1"/>
  <c r="NW208" i="3"/>
  <c r="PS208" i="3" s="1" a="1"/>
  <c r="PS208" i="3" s="1"/>
  <c r="OB207" i="3"/>
  <c r="PX207" i="3" s="1" a="1"/>
  <c r="PX207" i="3" s="1"/>
  <c r="NX207" i="3"/>
  <c r="PT207" i="3" s="1" a="1"/>
  <c r="PT207" i="3" s="1"/>
  <c r="OG206" i="3"/>
  <c r="QC206" i="3" s="1" a="1"/>
  <c r="QC206" i="3" s="1"/>
  <c r="NY206" i="3"/>
  <c r="PU206" i="3" s="1" a="1"/>
  <c r="PU206" i="3" s="1"/>
  <c r="NZ205" i="3"/>
  <c r="PV205" i="3" s="1" a="1"/>
  <c r="PV205" i="3" s="1"/>
  <c r="PW204" i="3" a="1"/>
  <c r="PW204" i="3" s="1"/>
  <c r="OA204" i="3"/>
  <c r="NW204" i="3"/>
  <c r="PS204" i="3" s="1" a="1"/>
  <c r="PS204" i="3" s="1"/>
  <c r="OB203" i="3"/>
  <c r="PX203" i="3" s="1" a="1"/>
  <c r="PX203" i="3" s="1"/>
  <c r="NX203" i="3"/>
  <c r="PT203" i="3" s="1" a="1"/>
  <c r="PT203" i="3" s="1"/>
  <c r="OG202" i="3"/>
  <c r="QC202" i="3" s="1" a="1"/>
  <c r="QC202" i="3" s="1"/>
  <c r="NY202" i="3"/>
  <c r="PU202" i="3" s="1" a="1"/>
  <c r="PU202" i="3" s="1"/>
  <c r="NZ201" i="3"/>
  <c r="PV201" i="3" s="1" a="1"/>
  <c r="PV201" i="3" s="1"/>
  <c r="OA200" i="3"/>
  <c r="PW200" i="3" s="1" a="1"/>
  <c r="PW200" i="3" s="1"/>
  <c r="PS200" i="3" a="1"/>
  <c r="PS200" i="3" s="1"/>
  <c r="NW200" i="3"/>
  <c r="OB199" i="3"/>
  <c r="PX199" i="3" s="1" a="1"/>
  <c r="PX199" i="3" s="1"/>
  <c r="NX199" i="3"/>
  <c r="PT199" i="3" s="1" a="1"/>
  <c r="PT199" i="3" s="1"/>
  <c r="OG198" i="3"/>
  <c r="QC198" i="3" s="1" a="1"/>
  <c r="QC198" i="3" s="1"/>
  <c r="NY198" i="3"/>
  <c r="PU198" i="3" s="1" a="1"/>
  <c r="PU198" i="3" s="1"/>
  <c r="NZ197" i="3"/>
  <c r="PV197" i="3" s="1" a="1"/>
  <c r="PV197" i="3" s="1"/>
  <c r="OA196" i="3"/>
  <c r="PW196" i="3" s="1" a="1"/>
  <c r="PW196" i="3" s="1"/>
  <c r="NW196" i="3"/>
  <c r="PS196" i="3" s="1" a="1"/>
  <c r="PS196" i="3" s="1"/>
  <c r="PX195" i="3" a="1"/>
  <c r="PX195" i="3" s="1"/>
  <c r="OB195" i="3"/>
  <c r="NX195" i="3"/>
  <c r="PT195" i="3" s="1" a="1"/>
  <c r="PT195" i="3" s="1"/>
  <c r="OG194" i="3"/>
  <c r="QC194" i="3" s="1" a="1"/>
  <c r="QC194" i="3" s="1"/>
  <c r="NY194" i="3"/>
  <c r="PU194" i="3" s="1" a="1"/>
  <c r="PU194" i="3" s="1"/>
  <c r="NZ193" i="3"/>
  <c r="PV193" i="3" s="1" a="1"/>
  <c r="PV193" i="3" s="1"/>
  <c r="OA192" i="3"/>
  <c r="PW192" i="3" s="1" a="1"/>
  <c r="PW192" i="3" s="1"/>
  <c r="NW192" i="3"/>
  <c r="PS192" i="3" s="1" a="1"/>
  <c r="PS192" i="3" s="1"/>
  <c r="OB191" i="3"/>
  <c r="PX191" i="3" s="1" a="1"/>
  <c r="PX191" i="3" s="1"/>
  <c r="NX191" i="3"/>
  <c r="PT191" i="3" s="1" a="1"/>
  <c r="PT191" i="3" s="1"/>
  <c r="OG190" i="3"/>
  <c r="QC190" i="3" s="1" a="1"/>
  <c r="QC190" i="3" s="1"/>
  <c r="NY190" i="3"/>
  <c r="PU190" i="3" s="1" a="1"/>
  <c r="PU190" i="3" s="1"/>
  <c r="NZ189" i="3"/>
  <c r="PV189" i="3" s="1" a="1"/>
  <c r="PV189" i="3" s="1"/>
  <c r="OA188" i="3"/>
  <c r="PW188" i="3" s="1" a="1"/>
  <c r="PW188" i="3" s="1"/>
  <c r="NW188" i="3"/>
  <c r="PS188" i="3" s="1" a="1"/>
  <c r="PS188" i="3" s="1"/>
  <c r="OB187" i="3"/>
  <c r="PX187" i="3" s="1" a="1"/>
  <c r="PX187" i="3" s="1"/>
  <c r="NX187" i="3"/>
  <c r="PT187" i="3" s="1" a="1"/>
  <c r="PT187" i="3" s="1"/>
  <c r="QC186" i="3" a="1"/>
  <c r="QC186" i="3" s="1"/>
  <c r="OG186" i="3"/>
  <c r="NY186" i="3"/>
  <c r="PU186" i="3" s="1" a="1"/>
  <c r="PU186" i="3" s="1"/>
  <c r="NZ185" i="3"/>
  <c r="PV185" i="3" s="1" a="1"/>
  <c r="PV185" i="3" s="1"/>
  <c r="OA184" i="3"/>
  <c r="PW184" i="3" s="1" a="1"/>
  <c r="PW184" i="3" s="1"/>
  <c r="NW184" i="3"/>
  <c r="PS184" i="3" s="1" a="1"/>
  <c r="PS184" i="3" s="1"/>
  <c r="OB183" i="3"/>
  <c r="PX183" i="3" s="1" a="1"/>
  <c r="PX183" i="3" s="1"/>
  <c r="NX183" i="3"/>
  <c r="PT183" i="3" s="1" a="1"/>
  <c r="PT183" i="3" s="1"/>
  <c r="OG182" i="3"/>
  <c r="QC182" i="3" s="1" a="1"/>
  <c r="QC182" i="3" s="1"/>
  <c r="PU182" i="3" a="1"/>
  <c r="PU182" i="3" s="1"/>
  <c r="NY182" i="3"/>
  <c r="NZ181" i="3"/>
  <c r="PV181" i="3" s="1" a="1"/>
  <c r="PV181" i="3" s="1"/>
  <c r="OA180" i="3"/>
  <c r="PW180" i="3" s="1" a="1"/>
  <c r="PW180" i="3" s="1"/>
  <c r="NW180" i="3"/>
  <c r="PS180" i="3" s="1" a="1"/>
  <c r="PS180" i="3" s="1"/>
  <c r="OB179" i="3"/>
  <c r="PX179" i="3" s="1" a="1"/>
  <c r="PX179" i="3" s="1"/>
  <c r="NX179" i="3"/>
  <c r="PT179" i="3" s="1" a="1"/>
  <c r="PT179" i="3" s="1"/>
  <c r="OG178" i="3"/>
  <c r="QC178" i="3" s="1" a="1"/>
  <c r="QC178" i="3" s="1"/>
  <c r="NY178" i="3"/>
  <c r="PU178" i="3" s="1" a="1"/>
  <c r="PU178" i="3" s="1"/>
  <c r="PV177" i="3" a="1"/>
  <c r="PV177" i="3" s="1"/>
  <c r="NZ177" i="3"/>
  <c r="OA176" i="3"/>
  <c r="PW176" i="3" s="1" a="1"/>
  <c r="PW176" i="3" s="1"/>
  <c r="NW176" i="3"/>
  <c r="PS176" i="3" s="1" a="1"/>
  <c r="PS176" i="3" s="1"/>
  <c r="OB175" i="3"/>
  <c r="PX175" i="3" s="1" a="1"/>
  <c r="PX175" i="3" s="1"/>
  <c r="NX175" i="3"/>
  <c r="PT175" i="3" s="1" a="1"/>
  <c r="PT175" i="3" s="1"/>
  <c r="OG174" i="3"/>
  <c r="QC174" i="3" s="1" a="1"/>
  <c r="QC174" i="3" s="1"/>
  <c r="NY174" i="3"/>
  <c r="PU174" i="3" s="1" a="1"/>
  <c r="PU174" i="3" s="1"/>
  <c r="NZ173" i="3"/>
  <c r="PV173" i="3" s="1" a="1"/>
  <c r="PV173" i="3" s="1"/>
  <c r="OA172" i="3"/>
  <c r="PW172" i="3" s="1" a="1"/>
  <c r="PW172" i="3" s="1"/>
  <c r="NW172" i="3"/>
  <c r="PS172" i="3" s="1" a="1"/>
  <c r="PS172" i="3" s="1"/>
  <c r="OB171" i="3"/>
  <c r="PX171" i="3" s="1" a="1"/>
  <c r="PX171" i="3" s="1"/>
  <c r="NX171" i="3"/>
  <c r="PT171" i="3" s="1" a="1"/>
  <c r="PT171" i="3" s="1"/>
  <c r="OG170" i="3"/>
  <c r="QC170" i="3" s="1" a="1"/>
  <c r="QC170" i="3" s="1"/>
  <c r="NY170" i="3"/>
  <c r="PU170" i="3" s="1" a="1"/>
  <c r="PU170" i="3" s="1"/>
  <c r="NZ169" i="3"/>
  <c r="PV169" i="3" s="1" a="1"/>
  <c r="PV169" i="3" s="1"/>
  <c r="OA168" i="3"/>
  <c r="PW168" i="3" s="1" a="1"/>
  <c r="PW168" i="3" s="1"/>
  <c r="PS168" i="3" a="1"/>
  <c r="PS168" i="3" s="1"/>
  <c r="NW168" i="3"/>
  <c r="OB167" i="3"/>
  <c r="PX167" i="3" s="1" a="1"/>
  <c r="PX167" i="3" s="1"/>
  <c r="NX167" i="3"/>
  <c r="PT167" i="3" s="1" a="1"/>
  <c r="PT167" i="3" s="1"/>
  <c r="OG166" i="3"/>
  <c r="QC166" i="3" s="1" a="1"/>
  <c r="QC166" i="3" s="1"/>
  <c r="NY166" i="3"/>
  <c r="PU166" i="3" s="1" a="1"/>
  <c r="PU166" i="3" s="1"/>
  <c r="NZ165" i="3"/>
  <c r="PV165" i="3" s="1" a="1"/>
  <c r="PV165" i="3" s="1"/>
  <c r="OA164" i="3"/>
  <c r="PW164" i="3" s="1" a="1"/>
  <c r="PW164" i="3" s="1"/>
  <c r="NW164" i="3"/>
  <c r="PS164" i="3" s="1" a="1"/>
  <c r="PS164" i="3" s="1"/>
  <c r="PX163" i="3" a="1"/>
  <c r="PX163" i="3" s="1"/>
  <c r="OB163" i="3"/>
  <c r="NX163" i="3"/>
  <c r="PT163" i="3" s="1" a="1"/>
  <c r="PT163" i="3" s="1"/>
  <c r="OG162" i="3"/>
  <c r="QC162" i="3" s="1" a="1"/>
  <c r="QC162" i="3" s="1"/>
  <c r="NY162" i="3"/>
  <c r="PU162" i="3" s="1" a="1"/>
  <c r="PU162" i="3" s="1"/>
  <c r="NZ161" i="3"/>
  <c r="PV161" i="3" s="1" a="1"/>
  <c r="PV161" i="3" s="1"/>
  <c r="OA160" i="3"/>
  <c r="PW160" i="3" s="1" a="1"/>
  <c r="PW160" i="3" s="1"/>
  <c r="NW160" i="3"/>
  <c r="PS160" i="3" s="1" a="1"/>
  <c r="PS160" i="3" s="1"/>
  <c r="OB159" i="3"/>
  <c r="PX159" i="3" s="1" a="1"/>
  <c r="PX159" i="3" s="1"/>
  <c r="PT159" i="3" a="1"/>
  <c r="PT159" i="3" s="1"/>
  <c r="NX159" i="3"/>
  <c r="OG158" i="3"/>
  <c r="QC158" i="3" s="1" a="1"/>
  <c r="QC158" i="3" s="1"/>
  <c r="NY158" i="3"/>
  <c r="PU158" i="3" s="1" a="1"/>
  <c r="PU158" i="3" s="1"/>
  <c r="NZ157" i="3"/>
  <c r="PV157" i="3" s="1" a="1"/>
  <c r="PV157" i="3" s="1"/>
  <c r="OA156" i="3"/>
  <c r="PW156" i="3" s="1" a="1"/>
  <c r="PW156" i="3" s="1"/>
  <c r="NW156" i="3"/>
  <c r="PS156" i="3" s="1" a="1"/>
  <c r="PS156" i="3" s="1"/>
  <c r="OB155" i="3"/>
  <c r="PX155" i="3" s="1" a="1"/>
  <c r="PX155" i="3" s="1"/>
  <c r="NX155" i="3"/>
  <c r="PT155" i="3" s="1" a="1"/>
  <c r="PT155" i="3" s="1"/>
  <c r="OG154" i="3"/>
  <c r="QC154" i="3" s="1" a="1"/>
  <c r="QC154" i="3" s="1"/>
  <c r="NY154" i="3"/>
  <c r="PU154" i="3" s="1" a="1"/>
  <c r="PU154" i="3" s="1"/>
  <c r="NZ153" i="3"/>
  <c r="PV153" i="3" s="1" a="1"/>
  <c r="PV153" i="3" s="1"/>
  <c r="OA152" i="3"/>
  <c r="PW152" i="3" s="1" a="1"/>
  <c r="PW152" i="3" s="1"/>
  <c r="NW152" i="3"/>
  <c r="PS152" i="3" s="1" a="1"/>
  <c r="PS152" i="3" s="1"/>
  <c r="OB151" i="3"/>
  <c r="PX151" i="3" s="1" a="1"/>
  <c r="PX151" i="3" s="1"/>
  <c r="NX151" i="3"/>
  <c r="PT151" i="3" s="1" a="1"/>
  <c r="PT151" i="3" s="1"/>
  <c r="OG150" i="3"/>
  <c r="QC150" i="3" s="1" a="1"/>
  <c r="QC150" i="3" s="1"/>
  <c r="PU150" i="3" a="1"/>
  <c r="PU150" i="3" s="1"/>
  <c r="NY150" i="3"/>
  <c r="NZ149" i="3"/>
  <c r="PV149" i="3" s="1" a="1"/>
  <c r="PV149" i="3" s="1"/>
  <c r="OA148" i="3"/>
  <c r="PW148" i="3" s="1" a="1"/>
  <c r="PW148" i="3" s="1"/>
  <c r="NW148" i="3"/>
  <c r="PS148" i="3" s="1" a="1"/>
  <c r="PS148" i="3" s="1"/>
  <c r="OB147" i="3"/>
  <c r="PX147" i="3" s="1" a="1"/>
  <c r="PX147" i="3" s="1"/>
  <c r="NX147" i="3"/>
  <c r="PT147" i="3" s="1" a="1"/>
  <c r="PT147" i="3" s="1"/>
  <c r="OG146" i="3"/>
  <c r="QC146" i="3" s="1" a="1"/>
  <c r="QC146" i="3" s="1"/>
  <c r="NY146" i="3"/>
  <c r="PU146" i="3" s="1" a="1"/>
  <c r="PU146" i="3" s="1"/>
  <c r="PV145" i="3" a="1"/>
  <c r="PV145" i="3" s="1"/>
  <c r="NZ145" i="3"/>
  <c r="OA144" i="3"/>
  <c r="PW144" i="3" s="1" a="1"/>
  <c r="PW144" i="3" s="1"/>
  <c r="NW144" i="3"/>
  <c r="PS144" i="3" s="1" a="1"/>
  <c r="PS144" i="3" s="1"/>
  <c r="OB143" i="3"/>
  <c r="PX143" i="3" s="1" a="1"/>
  <c r="PX143" i="3" s="1"/>
  <c r="NX143" i="3"/>
  <c r="PT143" i="3" s="1" a="1"/>
  <c r="PT143" i="3" s="1"/>
  <c r="OG142" i="3"/>
  <c r="QC142" i="3" s="1" a="1"/>
  <c r="QC142" i="3" s="1"/>
  <c r="NY142" i="3"/>
  <c r="PU142" i="3" s="1" a="1"/>
  <c r="PU142" i="3" s="1"/>
  <c r="NZ141" i="3"/>
  <c r="PV141" i="3" s="1" a="1"/>
  <c r="PV141" i="3" s="1"/>
  <c r="PW140" i="3" a="1"/>
  <c r="PW140" i="3" s="1"/>
  <c r="OA140" i="3"/>
  <c r="NW140" i="3"/>
  <c r="PS140" i="3" s="1" a="1"/>
  <c r="PS140" i="3" s="1"/>
  <c r="OB139" i="3"/>
  <c r="PX139" i="3" s="1" a="1"/>
  <c r="PX139" i="3" s="1"/>
  <c r="NX139" i="3"/>
  <c r="PT139" i="3" s="1" a="1"/>
  <c r="PT139" i="3" s="1"/>
  <c r="OG138" i="3"/>
  <c r="QC138" i="3" s="1" a="1"/>
  <c r="QC138" i="3" s="1"/>
  <c r="NY138" i="3"/>
  <c r="PU138" i="3" s="1" a="1"/>
  <c r="PU138" i="3" s="1"/>
  <c r="NZ137" i="3"/>
  <c r="PV137" i="3" s="1" a="1"/>
  <c r="PV137" i="3" s="1"/>
  <c r="OA136" i="3"/>
  <c r="PW136" i="3" s="1" a="1"/>
  <c r="PW136" i="3" s="1"/>
  <c r="NW136" i="3"/>
  <c r="PS136" i="3" s="1" a="1"/>
  <c r="PS136" i="3" s="1"/>
  <c r="OB135" i="3"/>
  <c r="PX135" i="3" s="1" a="1"/>
  <c r="PX135" i="3" s="1"/>
  <c r="NX135" i="3"/>
  <c r="PT135" i="3" s="1" a="1"/>
  <c r="PT135" i="3" s="1"/>
  <c r="OG134" i="3"/>
  <c r="QC134" i="3" s="1" a="1"/>
  <c r="QC134" i="3" s="1"/>
  <c r="NY134" i="3"/>
  <c r="PU134" i="3" s="1" a="1"/>
  <c r="PU134" i="3" s="1"/>
  <c r="NZ133" i="3"/>
  <c r="PV133" i="3" s="1" a="1"/>
  <c r="PV133" i="3" s="1"/>
  <c r="OA132" i="3"/>
  <c r="PW132" i="3" s="1" a="1"/>
  <c r="PW132" i="3" s="1"/>
  <c r="NW132" i="3"/>
  <c r="PS132" i="3" s="1" a="1"/>
  <c r="PS132" i="3" s="1"/>
  <c r="PX131" i="3" a="1"/>
  <c r="PX131" i="3" s="1"/>
  <c r="OB131" i="3"/>
  <c r="NX131" i="3"/>
  <c r="PT131" i="3" s="1" a="1"/>
  <c r="PT131" i="3" s="1"/>
  <c r="OG130" i="3"/>
  <c r="QC130" i="3" s="1" a="1"/>
  <c r="QC130" i="3" s="1"/>
  <c r="NY130" i="3"/>
  <c r="PU130" i="3" s="1" a="1"/>
  <c r="PU130" i="3" s="1"/>
  <c r="NZ129" i="3"/>
  <c r="PV129" i="3" s="1" a="1"/>
  <c r="PV129" i="3" s="1"/>
  <c r="OA128" i="3"/>
  <c r="PW128" i="3" s="1" a="1"/>
  <c r="PW128" i="3" s="1"/>
  <c r="NW128" i="3"/>
  <c r="PS128" i="3" s="1" a="1"/>
  <c r="PS128" i="3" s="1"/>
  <c r="OB127" i="3"/>
  <c r="PX127" i="3" s="1" a="1"/>
  <c r="PX127" i="3" s="1"/>
  <c r="PT127" i="3" a="1"/>
  <c r="PT127" i="3" s="1"/>
  <c r="NX127" i="3"/>
  <c r="OG126" i="3"/>
  <c r="QC126" i="3" s="1" a="1"/>
  <c r="QC126" i="3" s="1"/>
  <c r="NY126" i="3"/>
  <c r="PU126" i="3" s="1" a="1"/>
  <c r="PU126" i="3" s="1"/>
  <c r="NZ125" i="3"/>
  <c r="PV125" i="3" s="1" a="1"/>
  <c r="PV125" i="3" s="1"/>
  <c r="OA124" i="3"/>
  <c r="PW124" i="3" s="1" a="1"/>
  <c r="PW124" i="3" s="1"/>
  <c r="NW124" i="3"/>
  <c r="PS124" i="3" s="1" a="1"/>
  <c r="PS124" i="3" s="1"/>
  <c r="OB123" i="3"/>
  <c r="PX123" i="3" s="1" a="1"/>
  <c r="PX123" i="3" s="1"/>
  <c r="NX123" i="3"/>
  <c r="PT123" i="3" s="1" a="1"/>
  <c r="PT123" i="3" s="1"/>
  <c r="QC122" i="3" a="1"/>
  <c r="QC122" i="3" s="1"/>
  <c r="OG122" i="3"/>
  <c r="NY122" i="3"/>
  <c r="PU122" i="3" s="1" a="1"/>
  <c r="PU122" i="3" s="1"/>
  <c r="NZ121" i="3"/>
  <c r="PV121" i="3" s="1" a="1"/>
  <c r="PV121" i="3" s="1"/>
  <c r="OA120" i="3"/>
  <c r="PW120" i="3" s="1" a="1"/>
  <c r="PW120" i="3" s="1"/>
  <c r="NW120" i="3"/>
  <c r="PS120" i="3" s="1" a="1"/>
  <c r="PS120" i="3" s="1"/>
  <c r="OB119" i="3"/>
  <c r="PX119" i="3" s="1" a="1"/>
  <c r="PX119" i="3" s="1"/>
  <c r="NX119" i="3"/>
  <c r="PT119" i="3" s="1" a="1"/>
  <c r="PT119" i="3" s="1"/>
  <c r="OG118" i="3"/>
  <c r="QC118" i="3" s="1" a="1"/>
  <c r="QC118" i="3" s="1"/>
  <c r="NY118" i="3"/>
  <c r="PU118" i="3" s="1" a="1"/>
  <c r="PU118" i="3" s="1"/>
  <c r="NZ117" i="3"/>
  <c r="PV117" i="3" s="1" a="1"/>
  <c r="PV117" i="3" s="1"/>
  <c r="OA116" i="3"/>
  <c r="PW116" i="3" s="1" a="1"/>
  <c r="PW116" i="3" s="1"/>
  <c r="NW116" i="3"/>
  <c r="PS116" i="3" s="1" a="1"/>
  <c r="PS116" i="3" s="1"/>
  <c r="OB115" i="3"/>
  <c r="PX115" i="3" s="1" a="1"/>
  <c r="PX115" i="3" s="1"/>
  <c r="NX115" i="3"/>
  <c r="PT115" i="3" s="1" a="1"/>
  <c r="PT115" i="3" s="1"/>
  <c r="OG114" i="3"/>
  <c r="QC114" i="3" s="1" a="1"/>
  <c r="QC114" i="3" s="1"/>
  <c r="NY114" i="3"/>
  <c r="PU114" i="3" s="1" a="1"/>
  <c r="PU114" i="3" s="1"/>
  <c r="PV113" i="3" a="1"/>
  <c r="PV113" i="3" s="1"/>
  <c r="NZ113" i="3"/>
  <c r="OA112" i="3"/>
  <c r="PW112" i="3" s="1" a="1"/>
  <c r="PW112" i="3" s="1"/>
  <c r="NW112" i="3"/>
  <c r="PS112" i="3" s="1" a="1"/>
  <c r="PS112" i="3" s="1"/>
  <c r="OB111" i="3"/>
  <c r="PX111" i="3" s="1" a="1"/>
  <c r="PX111" i="3" s="1"/>
  <c r="NX111" i="3"/>
  <c r="PT111" i="3" s="1" a="1"/>
  <c r="PT111" i="3" s="1"/>
  <c r="OG110" i="3"/>
  <c r="QC110" i="3" s="1" a="1"/>
  <c r="QC110" i="3" s="1"/>
  <c r="NY110" i="3"/>
  <c r="PU110" i="3" s="1" a="1"/>
  <c r="PU110" i="3" s="1"/>
  <c r="NZ109" i="3"/>
  <c r="PV109" i="3" s="1" a="1"/>
  <c r="PV109" i="3" s="1"/>
  <c r="PW108" i="3" a="1"/>
  <c r="PW108" i="3" s="1"/>
  <c r="OA108" i="3"/>
  <c r="NW108" i="3"/>
  <c r="PS108" i="3" s="1" a="1"/>
  <c r="PS108" i="3" s="1"/>
  <c r="OB107" i="3"/>
  <c r="PX107" i="3" s="1" a="1"/>
  <c r="PX107" i="3" s="1"/>
  <c r="NX107" i="3"/>
  <c r="PT107" i="3" s="1" a="1"/>
  <c r="PT107" i="3" s="1"/>
  <c r="OG106" i="3"/>
  <c r="QC106" i="3" s="1" a="1"/>
  <c r="QC106" i="3" s="1"/>
  <c r="NY106" i="3"/>
  <c r="PU106" i="3" s="1" a="1"/>
  <c r="PU106" i="3" s="1"/>
  <c r="NZ105" i="3"/>
  <c r="PV105" i="3" s="1" a="1"/>
  <c r="PV105" i="3" s="1"/>
  <c r="OA104" i="3"/>
  <c r="PW104" i="3" s="1" a="1"/>
  <c r="PW104" i="3" s="1"/>
  <c r="PS104" i="3" a="1"/>
  <c r="PS104" i="3" s="1"/>
  <c r="NW104" i="3"/>
  <c r="OB103" i="3"/>
  <c r="PX103" i="3" s="1" a="1"/>
  <c r="PX103" i="3" s="1"/>
  <c r="NX103" i="3"/>
  <c r="PT103" i="3" s="1" a="1"/>
  <c r="PT103" i="3" s="1"/>
  <c r="OG102" i="3"/>
  <c r="QC102" i="3" s="1" a="1"/>
  <c r="QC102" i="3" s="1"/>
  <c r="NY102" i="3"/>
  <c r="PU102" i="3" s="1" a="1"/>
  <c r="PU102" i="3" s="1"/>
  <c r="NZ101" i="3"/>
  <c r="PV101" i="3" s="1" a="1"/>
  <c r="PV101" i="3" s="1"/>
  <c r="OA100" i="3"/>
  <c r="PW100" i="3" s="1" a="1"/>
  <c r="PW100" i="3" s="1"/>
  <c r="NW100" i="3"/>
  <c r="PS100" i="3" s="1" a="1"/>
  <c r="PS100" i="3" s="1"/>
  <c r="OB99" i="3"/>
  <c r="PX99" i="3" s="1" a="1"/>
  <c r="PX99" i="3" s="1"/>
  <c r="NX99" i="3"/>
  <c r="PT99" i="3" s="1" a="1"/>
  <c r="PT99" i="3" s="1"/>
  <c r="OG98" i="3"/>
  <c r="QC98" i="3" s="1" a="1"/>
  <c r="QC98" i="3" s="1"/>
  <c r="NY98" i="3"/>
  <c r="PU98" i="3" s="1" a="1"/>
  <c r="PU98" i="3" s="1"/>
  <c r="NZ97" i="3"/>
  <c r="PV97" i="3" s="1" a="1"/>
  <c r="PV97" i="3" s="1"/>
  <c r="OA96" i="3"/>
  <c r="PW96" i="3" s="1" a="1"/>
  <c r="PW96" i="3" s="1"/>
  <c r="NW96" i="3"/>
  <c r="PS96" i="3" s="1" a="1"/>
  <c r="PS96" i="3" s="1"/>
  <c r="OB95" i="3"/>
  <c r="PX95" i="3" s="1" a="1"/>
  <c r="PX95" i="3" s="1"/>
  <c r="PT95" i="3" a="1"/>
  <c r="PT95" i="3" s="1"/>
  <c r="NX95" i="3"/>
  <c r="OG94" i="3"/>
  <c r="QC94" i="3" s="1" a="1"/>
  <c r="QC94" i="3" s="1"/>
  <c r="NY94" i="3"/>
  <c r="PU94" i="3" s="1" a="1"/>
  <c r="PU94" i="3" s="1"/>
  <c r="NZ93" i="3"/>
  <c r="PV93" i="3" s="1" a="1"/>
  <c r="PV93" i="3" s="1"/>
  <c r="OA92" i="3"/>
  <c r="PW92" i="3" s="1" a="1"/>
  <c r="PW92" i="3" s="1"/>
  <c r="NW92" i="3"/>
  <c r="PS92" i="3" s="1" a="1"/>
  <c r="PS92" i="3" s="1"/>
  <c r="OB91" i="3"/>
  <c r="PX91" i="3" s="1" a="1"/>
  <c r="PX91" i="3" s="1"/>
  <c r="NX91" i="3"/>
  <c r="PT91" i="3" s="1" a="1"/>
  <c r="PT91" i="3" s="1"/>
  <c r="QC90" i="3" a="1"/>
  <c r="QC90" i="3" s="1"/>
  <c r="OG90" i="3"/>
  <c r="NY90" i="3"/>
  <c r="PU90" i="3" s="1" a="1"/>
  <c r="PU90" i="3" s="1"/>
  <c r="NZ89" i="3"/>
  <c r="PV89" i="3" s="1" a="1"/>
  <c r="PV89" i="3" s="1"/>
  <c r="OA88" i="3"/>
  <c r="PW88" i="3" s="1" a="1"/>
  <c r="PW88" i="3" s="1"/>
  <c r="NW88" i="3"/>
  <c r="PS88" i="3" s="1" a="1"/>
  <c r="PS88" i="3" s="1"/>
  <c r="OB87" i="3"/>
  <c r="PX87" i="3" s="1" a="1"/>
  <c r="PX87" i="3" s="1"/>
  <c r="NX87" i="3"/>
  <c r="PT87" i="3" s="1" a="1"/>
  <c r="PT87" i="3" s="1"/>
  <c r="OG86" i="3"/>
  <c r="QC86" i="3" s="1" a="1"/>
  <c r="QC86" i="3" s="1"/>
  <c r="PU86" i="3" a="1"/>
  <c r="PU86" i="3" s="1"/>
  <c r="NY86" i="3"/>
  <c r="NZ85" i="3"/>
  <c r="PV85" i="3" s="1" a="1"/>
  <c r="PV85" i="3" s="1"/>
  <c r="OA84" i="3"/>
  <c r="PW84" i="3" s="1" a="1"/>
  <c r="PW84" i="3" s="1"/>
  <c r="NW84" i="3"/>
  <c r="PS84" i="3" s="1" a="1"/>
  <c r="PS84" i="3" s="1"/>
  <c r="OB83" i="3"/>
  <c r="PX83" i="3" s="1" a="1"/>
  <c r="PX83" i="3" s="1"/>
  <c r="NX83" i="3"/>
  <c r="PT83" i="3" s="1" a="1"/>
  <c r="PT83" i="3" s="1"/>
  <c r="OG82" i="3"/>
  <c r="QC82" i="3" s="1" a="1"/>
  <c r="QC82" i="3" s="1"/>
  <c r="NY82" i="3"/>
  <c r="PU82" i="3" s="1" a="1"/>
  <c r="PU82" i="3" s="1"/>
  <c r="NZ81" i="3"/>
  <c r="PV81" i="3" s="1" a="1"/>
  <c r="PV81" i="3" s="1"/>
  <c r="OA80" i="3"/>
  <c r="PW80" i="3" s="1" a="1"/>
  <c r="PW80" i="3" s="1"/>
  <c r="NW80" i="3"/>
  <c r="PS80" i="3" s="1" a="1"/>
  <c r="PS80" i="3" s="1"/>
  <c r="OB79" i="3"/>
  <c r="PX79" i="3" s="1" a="1"/>
  <c r="PX79" i="3" s="1"/>
  <c r="NX79" i="3"/>
  <c r="PT79" i="3" s="1" a="1"/>
  <c r="PT79" i="3" s="1"/>
  <c r="OG78" i="3"/>
  <c r="QC78" i="3" s="1" a="1"/>
  <c r="QC78" i="3" s="1"/>
  <c r="NY78" i="3"/>
  <c r="PU78" i="3" s="1" a="1"/>
  <c r="PU78" i="3" s="1"/>
  <c r="NZ77" i="3"/>
  <c r="PV77" i="3" s="1" a="1"/>
  <c r="PV77" i="3" s="1"/>
  <c r="PW76" i="3" a="1"/>
  <c r="PW76" i="3" s="1"/>
  <c r="OA76" i="3"/>
  <c r="NW76" i="3"/>
  <c r="PS76" i="3" s="1" a="1"/>
  <c r="PS76" i="3" s="1"/>
  <c r="OB75" i="3"/>
  <c r="PX75" i="3" s="1" a="1"/>
  <c r="PX75" i="3" s="1"/>
  <c r="NX75" i="3"/>
  <c r="PT75" i="3" s="1" a="1"/>
  <c r="PT75" i="3" s="1"/>
  <c r="OG74" i="3"/>
  <c r="QC74" i="3" s="1" a="1"/>
  <c r="QC74" i="3" s="1"/>
  <c r="NY74" i="3"/>
  <c r="PU74" i="3" s="1" a="1"/>
  <c r="PU74" i="3" s="1"/>
  <c r="NZ73" i="3"/>
  <c r="PV73" i="3" s="1" a="1"/>
  <c r="PV73" i="3" s="1"/>
  <c r="OA72" i="3"/>
  <c r="PW72" i="3" s="1" a="1"/>
  <c r="PW72" i="3" s="1"/>
  <c r="PS72" i="3" a="1"/>
  <c r="PS72" i="3" s="1"/>
  <c r="NW72" i="3"/>
  <c r="OB71" i="3"/>
  <c r="PX71" i="3" s="1" a="1"/>
  <c r="PX71" i="3" s="1"/>
  <c r="NX71" i="3"/>
  <c r="PT71" i="3" s="1" a="1"/>
  <c r="PT71" i="3" s="1"/>
  <c r="OG70" i="3"/>
  <c r="QC70" i="3" s="1" a="1"/>
  <c r="QC70" i="3" s="1"/>
  <c r="NY70" i="3"/>
  <c r="PU70" i="3" s="1" a="1"/>
  <c r="PU70" i="3" s="1"/>
  <c r="NZ69" i="3"/>
  <c r="PV69" i="3" s="1" a="1"/>
  <c r="PV69" i="3" s="1"/>
  <c r="OA68" i="3"/>
  <c r="PW68" i="3" s="1" a="1"/>
  <c r="PW68" i="3" s="1"/>
  <c r="NW68" i="3"/>
  <c r="PS68" i="3" s="1" a="1"/>
  <c r="PS68" i="3" s="1"/>
  <c r="PX67" i="3" a="1"/>
  <c r="PX67" i="3" s="1"/>
  <c r="OB67" i="3"/>
  <c r="NX67" i="3"/>
  <c r="PT67" i="3" s="1" a="1"/>
  <c r="PT67" i="3" s="1"/>
  <c r="OG66" i="3"/>
  <c r="QC66" i="3" s="1" a="1"/>
  <c r="QC66" i="3" s="1"/>
  <c r="NY66" i="3"/>
  <c r="PU66" i="3" s="1" a="1"/>
  <c r="PU66" i="3" s="1"/>
  <c r="NZ65" i="3"/>
  <c r="PV65" i="3" s="1" a="1"/>
  <c r="PV65" i="3" s="1"/>
  <c r="OA64" i="3"/>
  <c r="PW64" i="3" s="1" a="1"/>
  <c r="PW64" i="3" s="1"/>
  <c r="NW64" i="3"/>
  <c r="PS64" i="3" s="1" a="1"/>
  <c r="PS64" i="3" s="1"/>
  <c r="OB63" i="3"/>
  <c r="PX63" i="3" s="1" a="1"/>
  <c r="PX63" i="3" s="1"/>
  <c r="NX63" i="3"/>
  <c r="PT63" i="3" s="1" a="1"/>
  <c r="PT63" i="3" s="1"/>
  <c r="OG62" i="3"/>
  <c r="QC62" i="3" s="1" a="1"/>
  <c r="QC62" i="3" s="1"/>
  <c r="NY62" i="3"/>
  <c r="PU62" i="3" s="1" a="1"/>
  <c r="PU62" i="3" s="1"/>
  <c r="NZ61" i="3"/>
  <c r="PV61" i="3" s="1" a="1"/>
  <c r="PV61" i="3" s="1"/>
  <c r="OA60" i="3"/>
  <c r="PW60" i="3" s="1" a="1"/>
  <c r="PW60" i="3" s="1"/>
  <c r="NW60" i="3"/>
  <c r="PS60" i="3" s="1" a="1"/>
  <c r="PS60" i="3" s="1"/>
  <c r="OB59" i="3"/>
  <c r="PX59" i="3" s="1" a="1"/>
  <c r="PX59" i="3" s="1"/>
  <c r="NX59" i="3"/>
  <c r="PT59" i="3" s="1" a="1"/>
  <c r="PT59" i="3" s="1"/>
  <c r="QC58" i="3" a="1"/>
  <c r="QC58" i="3" s="1"/>
  <c r="OG58" i="3"/>
  <c r="NY58" i="3"/>
  <c r="PU58" i="3" s="1" a="1"/>
  <c r="PU58" i="3" s="1"/>
  <c r="NZ57" i="3"/>
  <c r="PV57" i="3" s="1" a="1"/>
  <c r="PV57" i="3" s="1"/>
  <c r="OA56" i="3"/>
  <c r="PW56" i="3" s="1" a="1"/>
  <c r="PW56" i="3" s="1"/>
  <c r="NW56" i="3"/>
  <c r="PS56" i="3" s="1" a="1"/>
  <c r="PS56" i="3" s="1"/>
  <c r="OB55" i="3"/>
  <c r="PX55" i="3" s="1" a="1"/>
  <c r="PX55" i="3" s="1"/>
  <c r="NX55" i="3"/>
  <c r="PT55" i="3" s="1" a="1"/>
  <c r="PT55" i="3" s="1"/>
  <c r="OG54" i="3"/>
  <c r="QC54" i="3" s="1" a="1"/>
  <c r="QC54" i="3" s="1"/>
  <c r="PU54" i="3" a="1"/>
  <c r="PU54" i="3" s="1"/>
  <c r="NY54" i="3"/>
  <c r="NZ53" i="3"/>
  <c r="PV53" i="3" s="1" a="1"/>
  <c r="PV53" i="3" s="1"/>
  <c r="OA52" i="3"/>
  <c r="PW52" i="3" s="1" a="1"/>
  <c r="PW52" i="3" s="1"/>
  <c r="NW52" i="3"/>
  <c r="PS52" i="3" s="1" a="1"/>
  <c r="PS52" i="3" s="1"/>
  <c r="OB51" i="3"/>
  <c r="PX51" i="3" s="1" a="1"/>
  <c r="PX51" i="3" s="1"/>
  <c r="NX51" i="3"/>
  <c r="PT51" i="3" s="1" a="1"/>
  <c r="PT51" i="3" s="1"/>
  <c r="OG50" i="3"/>
  <c r="QC50" i="3" s="1" a="1"/>
  <c r="QC50" i="3" s="1"/>
  <c r="NY50" i="3"/>
  <c r="PU50" i="3" s="1" a="1"/>
  <c r="PU50" i="3" s="1"/>
  <c r="PV49" i="3" a="1"/>
  <c r="PV49" i="3" s="1"/>
  <c r="NZ49" i="3"/>
  <c r="OA48" i="3"/>
  <c r="PW48" i="3" s="1" a="1"/>
  <c r="PW48" i="3" s="1"/>
  <c r="NW48" i="3"/>
  <c r="PS48" i="3" s="1" a="1"/>
  <c r="PS48" i="3" s="1"/>
  <c r="OB47" i="3"/>
  <c r="PX47" i="3" s="1" a="1"/>
  <c r="PX47" i="3" s="1"/>
  <c r="NX47" i="3"/>
  <c r="PT47" i="3" s="1" a="1"/>
  <c r="PT47" i="3" s="1"/>
  <c r="OG46" i="3"/>
  <c r="QC46" i="3" s="1" a="1"/>
  <c r="QC46" i="3" s="1"/>
  <c r="NY46" i="3"/>
  <c r="PU46" i="3" s="1" a="1"/>
  <c r="PU46" i="3" s="1"/>
  <c r="NZ45" i="3"/>
  <c r="PV45" i="3" s="1" a="1"/>
  <c r="PV45" i="3" s="1"/>
  <c r="OA44" i="3"/>
  <c r="PW44" i="3" s="1" a="1"/>
  <c r="PW44" i="3" s="1"/>
  <c r="NW44" i="3"/>
  <c r="PS44" i="3" s="1" a="1"/>
  <c r="PS44" i="3" s="1"/>
  <c r="OB43" i="3"/>
  <c r="PX43" i="3" s="1" a="1"/>
  <c r="PX43" i="3" s="1"/>
  <c r="NX43" i="3"/>
  <c r="PT43" i="3" s="1" a="1"/>
  <c r="PT43" i="3" s="1"/>
  <c r="OG42" i="3"/>
  <c r="QC42" i="3" s="1" a="1"/>
  <c r="QC42" i="3" s="1"/>
  <c r="NY42" i="3"/>
  <c r="PU42" i="3" s="1" a="1"/>
  <c r="PU42" i="3" s="1"/>
  <c r="NZ41" i="3"/>
  <c r="PV41" i="3" s="1" a="1"/>
  <c r="PV41" i="3" s="1"/>
  <c r="OA40" i="3"/>
  <c r="PW40" i="3" s="1" a="1"/>
  <c r="PW40" i="3" s="1"/>
  <c r="PS40" i="3" a="1"/>
  <c r="PS40" i="3" s="1"/>
  <c r="NW40" i="3"/>
  <c r="OB39" i="3"/>
  <c r="PX39" i="3" s="1" a="1"/>
  <c r="PX39" i="3" s="1"/>
  <c r="NX39" i="3"/>
  <c r="PT39" i="3" s="1" a="1"/>
  <c r="PT39" i="3" s="1"/>
  <c r="OG38" i="3"/>
  <c r="QC38" i="3" s="1" a="1"/>
  <c r="QC38" i="3" s="1"/>
  <c r="NY38" i="3"/>
  <c r="PU38" i="3" s="1" a="1"/>
  <c r="PU38" i="3" s="1"/>
  <c r="NZ37" i="3"/>
  <c r="PV37" i="3" s="1" a="1"/>
  <c r="PV37" i="3" s="1"/>
  <c r="OA36" i="3"/>
  <c r="PW36" i="3" s="1" a="1"/>
  <c r="PW36" i="3" s="1"/>
  <c r="NW36" i="3"/>
  <c r="PS36" i="3" s="1" a="1"/>
  <c r="PS36" i="3" s="1"/>
  <c r="PX35" i="3" a="1"/>
  <c r="PX35" i="3" s="1"/>
  <c r="OB35" i="3"/>
  <c r="NX35" i="3"/>
  <c r="PT35" i="3" s="1" a="1"/>
  <c r="PT35" i="3" s="1"/>
  <c r="OG34" i="3"/>
  <c r="QC34" i="3" s="1" a="1"/>
  <c r="QC34" i="3" s="1"/>
  <c r="NY34" i="3"/>
  <c r="PU34" i="3" s="1" a="1"/>
  <c r="PU34" i="3" s="1"/>
  <c r="NZ33" i="3"/>
  <c r="PV33" i="3" s="1" a="1"/>
  <c r="PV33" i="3" s="1"/>
  <c r="OA32" i="3"/>
  <c r="PW32" i="3" s="1" a="1"/>
  <c r="PW32" i="3" s="1"/>
  <c r="NW32" i="3"/>
  <c r="PS32" i="3" s="1" a="1"/>
  <c r="PS32" i="3" s="1"/>
  <c r="OB31" i="3"/>
  <c r="PX31" i="3" s="1" a="1"/>
  <c r="PX31" i="3" s="1"/>
  <c r="PT31" i="3" a="1"/>
  <c r="PT31" i="3" s="1"/>
  <c r="NX31" i="3"/>
  <c r="OG30" i="3"/>
  <c r="QC30" i="3" s="1" a="1"/>
  <c r="QC30" i="3" s="1"/>
  <c r="NY30" i="3"/>
  <c r="PU30" i="3" s="1" a="1"/>
  <c r="PU30" i="3" s="1"/>
  <c r="NZ29" i="3"/>
  <c r="PV29" i="3" s="1" a="1"/>
  <c r="PV29" i="3" s="1"/>
  <c r="OA28" i="3"/>
  <c r="PW28" i="3" s="1" a="1"/>
  <c r="PW28" i="3" s="1"/>
  <c r="NW28" i="3"/>
  <c r="PS28" i="3" s="1" a="1"/>
  <c r="PS28" i="3" s="1"/>
  <c r="OB27" i="3"/>
  <c r="PX27" i="3" s="1" a="1"/>
  <c r="PX27" i="3" s="1"/>
  <c r="NX27" i="3"/>
  <c r="PT27" i="3" s="1" a="1"/>
  <c r="PT27" i="3" s="1"/>
  <c r="OG26" i="3"/>
  <c r="QC26" i="3" s="1" a="1"/>
  <c r="QC26" i="3" s="1"/>
  <c r="NY26" i="3"/>
  <c r="PU26" i="3" s="1" a="1"/>
  <c r="PU26" i="3" s="1"/>
  <c r="NZ25" i="3"/>
  <c r="PV25" i="3" s="1" a="1"/>
  <c r="PV25" i="3" s="1"/>
  <c r="OA24" i="3"/>
  <c r="PW24" i="3" s="1" a="1"/>
  <c r="PW24" i="3" s="1"/>
  <c r="NW24" i="3"/>
  <c r="PS24" i="3" s="1" a="1"/>
  <c r="PS24" i="3" s="1"/>
  <c r="OB23" i="3"/>
  <c r="PX23" i="3" s="1" a="1"/>
  <c r="PX23" i="3" s="1"/>
  <c r="NX23" i="3"/>
  <c r="PT23" i="3" s="1" a="1"/>
  <c r="PT23" i="3" s="1"/>
  <c r="OG22" i="3"/>
  <c r="QC22" i="3" s="1" a="1"/>
  <c r="QC22" i="3" s="1"/>
  <c r="PU22" i="3" a="1"/>
  <c r="PU22" i="3" s="1"/>
  <c r="NY22" i="3"/>
  <c r="PV21" i="3" a="1"/>
  <c r="PV21" i="3" s="1"/>
  <c r="NZ21" i="3"/>
  <c r="PW20" i="3" a="1"/>
  <c r="PW20" i="3" s="1"/>
  <c r="OA20" i="3"/>
  <c r="PS20" i="3" a="1"/>
  <c r="PS20" i="3" s="1"/>
  <c r="NW20" i="3"/>
  <c r="PX19" i="3" a="1"/>
  <c r="PX19" i="3" s="1"/>
  <c r="OB19" i="3"/>
  <c r="PT19" i="3" a="1"/>
  <c r="PT19" i="3" s="1"/>
  <c r="NX19" i="3"/>
  <c r="QC18" i="3" a="1"/>
  <c r="QC18" i="3" s="1"/>
  <c r="OG18" i="3"/>
  <c r="PU18" i="3" a="1"/>
  <c r="PU18" i="3" s="1"/>
  <c r="NY18" i="3"/>
  <c r="PV17" i="3" a="1"/>
  <c r="PV17" i="3" s="1"/>
  <c r="NZ17" i="3"/>
  <c r="PW16" i="3" a="1"/>
  <c r="PW16" i="3" s="1"/>
  <c r="OA16" i="3"/>
  <c r="PS16" i="3" a="1"/>
  <c r="PS16" i="3" s="1"/>
  <c r="NW16" i="3"/>
  <c r="PX15" i="3" a="1"/>
  <c r="PX15" i="3" s="1"/>
  <c r="OB15" i="3"/>
  <c r="PT15" i="3" a="1"/>
  <c r="PT15" i="3" s="1"/>
  <c r="NX15" i="3"/>
  <c r="QC14" i="3" a="1"/>
  <c r="QC14" i="3" s="1"/>
  <c r="OG14" i="3"/>
  <c r="PU14" i="3" a="1"/>
  <c r="PU14" i="3" s="1"/>
  <c r="NY14" i="3"/>
  <c r="PV13" i="3" a="1"/>
  <c r="PV13" i="3" s="1"/>
  <c r="NZ13" i="3"/>
  <c r="PW12" i="3" a="1"/>
  <c r="PW12" i="3" s="1"/>
  <c r="OA12" i="3"/>
  <c r="PS12" i="3" a="1"/>
  <c r="PS12" i="3" s="1"/>
  <c r="NW12" i="3"/>
  <c r="PX11" i="3" a="1"/>
  <c r="PX11" i="3" s="1"/>
  <c r="OB11" i="3"/>
  <c r="PT11" i="3" a="1"/>
  <c r="PT11" i="3" s="1"/>
  <c r="NX11" i="3"/>
  <c r="QC10" i="3" a="1"/>
  <c r="QC10" i="3" s="1"/>
  <c r="OG10" i="3"/>
  <c r="PU10" i="3" a="1"/>
  <c r="PU10" i="3" s="1"/>
  <c r="NY10" i="3"/>
  <c r="PV9" i="3" a="1"/>
  <c r="PV9" i="3" s="1"/>
  <c r="NZ9" i="3"/>
  <c r="PW8" i="3" a="1"/>
  <c r="PW8" i="3" s="1"/>
  <c r="OA8" i="3"/>
  <c r="PS8" i="3" a="1"/>
  <c r="PS8" i="3" s="1"/>
  <c r="NW8" i="3"/>
  <c r="PX7" i="3" a="1"/>
  <c r="PX7" i="3" s="1"/>
  <c r="OB7" i="3"/>
  <c r="PT7" i="3" a="1"/>
  <c r="PT7" i="3" s="1"/>
  <c r="NX7" i="3"/>
  <c r="QC6" i="3" a="1"/>
  <c r="QC6" i="3" s="1"/>
  <c r="OG6" i="3"/>
  <c r="PU6" i="3" a="1"/>
  <c r="PU6" i="3" s="1"/>
  <c r="NY6" i="3"/>
  <c r="PV5" i="3" a="1"/>
  <c r="PV5" i="3" s="1"/>
  <c r="NZ5" i="3"/>
  <c r="PW4" i="3" a="1"/>
  <c r="PW4" i="3" s="1"/>
  <c r="OA4" i="3"/>
  <c r="PS4" i="3" a="1"/>
  <c r="PS4" i="3" s="1"/>
  <c r="NW4" i="3"/>
  <c r="PX3" i="3" a="1"/>
  <c r="PX3" i="3" s="1"/>
  <c r="OB3" i="3"/>
  <c r="PT3" i="3" a="1"/>
  <c r="PT3" i="3" s="1"/>
  <c r="NX3" i="3"/>
  <c r="PW363" i="3" a="1"/>
  <c r="PW363" i="3" s="1"/>
  <c r="OA363" i="3"/>
  <c r="PS363" i="3" a="1"/>
  <c r="PS363" i="3" s="1"/>
  <c r="NW363" i="3"/>
  <c r="PX362" i="3" a="1"/>
  <c r="PX362" i="3" s="1"/>
  <c r="OB362" i="3"/>
  <c r="PT362" i="3" a="1"/>
  <c r="PT362" i="3" s="1"/>
  <c r="NX362" i="3"/>
  <c r="QC361" i="3" a="1"/>
  <c r="QC361" i="3" s="1"/>
  <c r="OG361" i="3"/>
  <c r="PU361" i="3" a="1"/>
  <c r="PU361" i="3" s="1"/>
  <c r="NY361" i="3"/>
  <c r="PV360" i="3" a="1"/>
  <c r="PV360" i="3" s="1"/>
  <c r="NZ360" i="3"/>
  <c r="PW359" i="3" a="1"/>
  <c r="PW359" i="3" s="1"/>
  <c r="OA359" i="3"/>
  <c r="PS359" i="3" a="1"/>
  <c r="PS359" i="3" s="1"/>
  <c r="NW359" i="3"/>
  <c r="PX358" i="3" a="1"/>
  <c r="PX358" i="3" s="1"/>
  <c r="OB358" i="3"/>
  <c r="PT358" i="3" a="1"/>
  <c r="PT358" i="3" s="1"/>
  <c r="NX358" i="3"/>
  <c r="QC357" i="3" a="1"/>
  <c r="QC357" i="3" s="1"/>
  <c r="OG357" i="3"/>
  <c r="PU357" i="3" a="1"/>
  <c r="PU357" i="3" s="1"/>
  <c r="NY357" i="3"/>
  <c r="PV356" i="3" a="1"/>
  <c r="PV356" i="3" s="1"/>
  <c r="NZ356" i="3"/>
  <c r="PW355" i="3" a="1"/>
  <c r="PW355" i="3" s="1"/>
  <c r="OA355" i="3"/>
  <c r="PS355" i="3" a="1"/>
  <c r="PS355" i="3" s="1"/>
  <c r="NW355" i="3"/>
  <c r="PX354" i="3" a="1"/>
  <c r="PX354" i="3" s="1"/>
  <c r="OB354" i="3"/>
  <c r="PT354" i="3" a="1"/>
  <c r="PT354" i="3" s="1"/>
  <c r="NX354" i="3"/>
  <c r="QC353" i="3" a="1"/>
  <c r="QC353" i="3" s="1"/>
  <c r="OG353" i="3"/>
  <c r="PU353" i="3" a="1"/>
  <c r="PU353" i="3" s="1"/>
  <c r="NY353" i="3"/>
  <c r="PV352" i="3" a="1"/>
  <c r="PV352" i="3" s="1"/>
  <c r="NZ352" i="3"/>
  <c r="PW351" i="3" a="1"/>
  <c r="PW351" i="3" s="1"/>
  <c r="OA351" i="3"/>
  <c r="PS351" i="3" a="1"/>
  <c r="PS351" i="3" s="1"/>
  <c r="NW351" i="3"/>
  <c r="PX350" i="3" a="1"/>
  <c r="PX350" i="3" s="1"/>
  <c r="OB350" i="3"/>
  <c r="PT350" i="3" a="1"/>
  <c r="PT350" i="3" s="1"/>
  <c r="NX350" i="3"/>
  <c r="QC349" i="3" a="1"/>
  <c r="QC349" i="3" s="1"/>
  <c r="OG349" i="3"/>
  <c r="PU349" i="3" a="1"/>
  <c r="PU349" i="3" s="1"/>
  <c r="NY349" i="3"/>
  <c r="PV348" i="3" a="1"/>
  <c r="PV348" i="3" s="1"/>
  <c r="NZ348" i="3"/>
  <c r="PW347" i="3" a="1"/>
  <c r="PW347" i="3" s="1"/>
  <c r="OA347" i="3"/>
  <c r="PS347" i="3" a="1"/>
  <c r="PS347" i="3" s="1"/>
  <c r="NW347" i="3"/>
  <c r="PX346" i="3" a="1"/>
  <c r="PX346" i="3" s="1"/>
  <c r="OB346" i="3"/>
  <c r="PT346" i="3" a="1"/>
  <c r="PT346" i="3" s="1"/>
  <c r="NX346" i="3"/>
  <c r="QC345" i="3" a="1"/>
  <c r="QC345" i="3" s="1"/>
  <c r="OG345" i="3"/>
  <c r="PU345" i="3" a="1"/>
  <c r="PU345" i="3" s="1"/>
  <c r="NY345" i="3"/>
  <c r="PV344" i="3" a="1"/>
  <c r="PV344" i="3" s="1"/>
  <c r="NZ344" i="3"/>
  <c r="PW343" i="3" a="1"/>
  <c r="PW343" i="3" s="1"/>
  <c r="OA343" i="3"/>
  <c r="PS343" i="3" a="1"/>
  <c r="PS343" i="3" s="1"/>
  <c r="NW343" i="3"/>
  <c r="PX342" i="3" a="1"/>
  <c r="PX342" i="3" s="1"/>
  <c r="OB342" i="3"/>
  <c r="PT342" i="3" a="1"/>
  <c r="PT342" i="3" s="1"/>
  <c r="NX342" i="3"/>
  <c r="QC341" i="3" a="1"/>
  <c r="QC341" i="3" s="1"/>
  <c r="OG341" i="3"/>
  <c r="PU341" i="3" a="1"/>
  <c r="PU341" i="3" s="1"/>
  <c r="NY341" i="3"/>
  <c r="PV340" i="3" a="1"/>
  <c r="PV340" i="3" s="1"/>
  <c r="NZ340" i="3"/>
  <c r="PW339" i="3" a="1"/>
  <c r="PW339" i="3" s="1"/>
  <c r="OA339" i="3"/>
  <c r="PS339" i="3" a="1"/>
  <c r="PS339" i="3" s="1"/>
  <c r="NW339" i="3"/>
  <c r="PX338" i="3" a="1"/>
  <c r="PX338" i="3" s="1"/>
  <c r="OB338" i="3"/>
  <c r="PT338" i="3" a="1"/>
  <c r="PT338" i="3" s="1"/>
  <c r="NX338" i="3"/>
  <c r="QC337" i="3" a="1"/>
  <c r="QC337" i="3" s="1"/>
  <c r="OG337" i="3"/>
  <c r="PU337" i="3" a="1"/>
  <c r="PU337" i="3" s="1"/>
  <c r="NY337" i="3"/>
  <c r="PV336" i="3" a="1"/>
  <c r="PV336" i="3" s="1"/>
  <c r="NZ336" i="3"/>
  <c r="PW335" i="3" a="1"/>
  <c r="PW335" i="3" s="1"/>
  <c r="OA335" i="3"/>
  <c r="PS335" i="3" a="1"/>
  <c r="PS335" i="3" s="1"/>
  <c r="NW335" i="3"/>
  <c r="PX334" i="3" a="1"/>
  <c r="PX334" i="3" s="1"/>
  <c r="OB334" i="3"/>
  <c r="PT334" i="3" a="1"/>
  <c r="PT334" i="3" s="1"/>
  <c r="NX334" i="3"/>
  <c r="QC333" i="3" a="1"/>
  <c r="QC333" i="3" s="1"/>
  <c r="OG333" i="3"/>
  <c r="PU333" i="3" a="1"/>
  <c r="PU333" i="3" s="1"/>
  <c r="NY333" i="3"/>
  <c r="PV332" i="3" a="1"/>
  <c r="PV332" i="3" s="1"/>
  <c r="NZ332" i="3"/>
  <c r="PW331" i="3" a="1"/>
  <c r="PW331" i="3" s="1"/>
  <c r="OA331" i="3"/>
  <c r="PS331" i="3" a="1"/>
  <c r="PS331" i="3" s="1"/>
  <c r="NW331" i="3"/>
  <c r="PX330" i="3" a="1"/>
  <c r="PX330" i="3" s="1"/>
  <c r="OB330" i="3"/>
  <c r="PT330" i="3" a="1"/>
  <c r="PT330" i="3" s="1"/>
  <c r="NX330" i="3"/>
  <c r="QC329" i="3" a="1"/>
  <c r="QC329" i="3" s="1"/>
  <c r="OG329" i="3"/>
  <c r="PU329" i="3" a="1"/>
  <c r="PU329" i="3" s="1"/>
  <c r="NY329" i="3"/>
  <c r="PV328" i="3" a="1"/>
  <c r="PV328" i="3" s="1"/>
  <c r="NZ328" i="3"/>
  <c r="PW327" i="3" a="1"/>
  <c r="PW327" i="3" s="1"/>
  <c r="OA327" i="3"/>
  <c r="PS327" i="3" a="1"/>
  <c r="PS327" i="3" s="1"/>
  <c r="NW327" i="3"/>
  <c r="PX326" i="3" a="1"/>
  <c r="PX326" i="3" s="1"/>
  <c r="OB326" i="3"/>
  <c r="PT326" i="3" a="1"/>
  <c r="PT326" i="3" s="1"/>
  <c r="NX326" i="3"/>
  <c r="QC325" i="3" a="1"/>
  <c r="QC325" i="3" s="1"/>
  <c r="OG325" i="3"/>
  <c r="PU325" i="3" a="1"/>
  <c r="PU325" i="3" s="1"/>
  <c r="NY325" i="3"/>
  <c r="PV324" i="3" a="1"/>
  <c r="PV324" i="3" s="1"/>
  <c r="NZ324" i="3"/>
  <c r="PW323" i="3" a="1"/>
  <c r="PW323" i="3" s="1"/>
  <c r="OA323" i="3"/>
  <c r="PS323" i="3" a="1"/>
  <c r="PS323" i="3" s="1"/>
  <c r="NW323" i="3"/>
  <c r="PX322" i="3" a="1"/>
  <c r="PX322" i="3" s="1"/>
  <c r="OB322" i="3"/>
  <c r="PT322" i="3" a="1"/>
  <c r="PT322" i="3" s="1"/>
  <c r="NX322" i="3"/>
  <c r="QC321" i="3" a="1"/>
  <c r="QC321" i="3" s="1"/>
  <c r="OG321" i="3"/>
  <c r="PU321" i="3" a="1"/>
  <c r="PU321" i="3" s="1"/>
  <c r="NY321" i="3"/>
  <c r="PV320" i="3" a="1"/>
  <c r="PV320" i="3" s="1"/>
  <c r="NZ320" i="3"/>
  <c r="PW319" i="3" a="1"/>
  <c r="PW319" i="3" s="1"/>
  <c r="OA319" i="3"/>
  <c r="PS319" i="3" a="1"/>
  <c r="PS319" i="3" s="1"/>
  <c r="NW319" i="3"/>
  <c r="PX318" i="3" a="1"/>
  <c r="PX318" i="3" s="1"/>
  <c r="OB318" i="3"/>
  <c r="PT318" i="3" a="1"/>
  <c r="PT318" i="3" s="1"/>
  <c r="NX318" i="3"/>
  <c r="QC317" i="3" a="1"/>
  <c r="QC317" i="3" s="1"/>
  <c r="OG317" i="3"/>
  <c r="PU317" i="3" a="1"/>
  <c r="PU317" i="3" s="1"/>
  <c r="NY317" i="3"/>
  <c r="PV316" i="3" a="1"/>
  <c r="PV316" i="3" s="1"/>
  <c r="NZ316" i="3"/>
  <c r="PW315" i="3" a="1"/>
  <c r="PW315" i="3" s="1"/>
  <c r="OA315" i="3"/>
  <c r="PS315" i="3" a="1"/>
  <c r="PS315" i="3" s="1"/>
  <c r="NW315" i="3"/>
  <c r="PX314" i="3" a="1"/>
  <c r="PX314" i="3" s="1"/>
  <c r="OB314" i="3"/>
  <c r="PT314" i="3" a="1"/>
  <c r="PT314" i="3" s="1"/>
  <c r="NX314" i="3"/>
  <c r="QC313" i="3" a="1"/>
  <c r="QC313" i="3" s="1"/>
  <c r="OG313" i="3"/>
  <c r="PU313" i="3" a="1"/>
  <c r="PU313" i="3" s="1"/>
  <c r="NY313" i="3"/>
  <c r="PV312" i="3" a="1"/>
  <c r="PV312" i="3" s="1"/>
  <c r="NZ312" i="3"/>
  <c r="PW311" i="3" a="1"/>
  <c r="PW311" i="3" s="1"/>
  <c r="OA311" i="3"/>
  <c r="PS311" i="3" a="1"/>
  <c r="PS311" i="3" s="1"/>
  <c r="NW311" i="3"/>
  <c r="PX310" i="3" a="1"/>
  <c r="PX310" i="3" s="1"/>
  <c r="OB310" i="3"/>
  <c r="PT310" i="3" a="1"/>
  <c r="PT310" i="3" s="1"/>
  <c r="NX310" i="3"/>
  <c r="QC309" i="3" a="1"/>
  <c r="QC309" i="3" s="1"/>
  <c r="OG309" i="3"/>
  <c r="PU309" i="3" a="1"/>
  <c r="PU309" i="3" s="1"/>
  <c r="NY309" i="3"/>
  <c r="PV308" i="3" a="1"/>
  <c r="PV308" i="3" s="1"/>
  <c r="NZ308" i="3"/>
  <c r="PW307" i="3" a="1"/>
  <c r="PW307" i="3" s="1"/>
  <c r="OA307" i="3"/>
  <c r="PS307" i="3" a="1"/>
  <c r="PS307" i="3" s="1"/>
  <c r="NW307" i="3"/>
  <c r="PX306" i="3" a="1"/>
  <c r="PX306" i="3" s="1"/>
  <c r="OB306" i="3"/>
  <c r="PT306" i="3" a="1"/>
  <c r="PT306" i="3" s="1"/>
  <c r="NX306" i="3"/>
  <c r="QC305" i="3" a="1"/>
  <c r="QC305" i="3" s="1"/>
  <c r="OG305" i="3"/>
  <c r="PU305" i="3" a="1"/>
  <c r="PU305" i="3" s="1"/>
  <c r="NY305" i="3"/>
  <c r="PV304" i="3" a="1"/>
  <c r="PV304" i="3" s="1"/>
  <c r="NZ304" i="3"/>
  <c r="PW303" i="3" a="1"/>
  <c r="PW303" i="3" s="1"/>
  <c r="OA303" i="3"/>
  <c r="PS303" i="3" a="1"/>
  <c r="PS303" i="3" s="1"/>
  <c r="NW303" i="3"/>
  <c r="PX302" i="3" a="1"/>
  <c r="PX302" i="3" s="1"/>
  <c r="OB302" i="3"/>
  <c r="PT302" i="3" a="1"/>
  <c r="PT302" i="3" s="1"/>
  <c r="NX302" i="3"/>
  <c r="QC301" i="3" a="1"/>
  <c r="QC301" i="3" s="1"/>
  <c r="OG301" i="3"/>
  <c r="PU301" i="3" a="1"/>
  <c r="PU301" i="3" s="1"/>
  <c r="NY301" i="3"/>
  <c r="PV300" i="3" a="1"/>
  <c r="PV300" i="3" s="1"/>
  <c r="NZ300" i="3"/>
  <c r="PW299" i="3" a="1"/>
  <c r="PW299" i="3" s="1"/>
  <c r="OA299" i="3"/>
  <c r="PS299" i="3" a="1"/>
  <c r="PS299" i="3" s="1"/>
  <c r="NW299" i="3"/>
  <c r="PX298" i="3" a="1"/>
  <c r="PX298" i="3" s="1"/>
  <c r="OB298" i="3"/>
  <c r="PT298" i="3" a="1"/>
  <c r="PT298" i="3" s="1"/>
  <c r="NX298" i="3"/>
  <c r="QC297" i="3" a="1"/>
  <c r="QC297" i="3" s="1"/>
  <c r="OG297" i="3"/>
  <c r="PU297" i="3" a="1"/>
  <c r="PU297" i="3" s="1"/>
  <c r="NY297" i="3"/>
  <c r="PV296" i="3" a="1"/>
  <c r="PV296" i="3" s="1"/>
  <c r="NZ296" i="3"/>
  <c r="PW295" i="3" a="1"/>
  <c r="PW295" i="3" s="1"/>
  <c r="OA295" i="3"/>
  <c r="PS295" i="3" a="1"/>
  <c r="PS295" i="3" s="1"/>
  <c r="NW295" i="3"/>
  <c r="PX294" i="3" a="1"/>
  <c r="PX294" i="3" s="1"/>
  <c r="OB294" i="3"/>
  <c r="PT294" i="3" a="1"/>
  <c r="PT294" i="3" s="1"/>
  <c r="NX294" i="3"/>
  <c r="QC293" i="3" a="1"/>
  <c r="QC293" i="3" s="1"/>
  <c r="OG293" i="3"/>
  <c r="PU293" i="3" a="1"/>
  <c r="PU293" i="3" s="1"/>
  <c r="NY293" i="3"/>
  <c r="PV292" i="3" a="1"/>
  <c r="PV292" i="3" s="1"/>
  <c r="NZ292" i="3"/>
  <c r="PW291" i="3" a="1"/>
  <c r="PW291" i="3" s="1"/>
  <c r="OA291" i="3"/>
  <c r="PS291" i="3" a="1"/>
  <c r="PS291" i="3" s="1"/>
  <c r="NW291" i="3"/>
  <c r="PX290" i="3" a="1"/>
  <c r="PX290" i="3" s="1"/>
  <c r="OB290" i="3"/>
  <c r="PT290" i="3" a="1"/>
  <c r="PT290" i="3" s="1"/>
  <c r="NX290" i="3"/>
  <c r="QC289" i="3" a="1"/>
  <c r="QC289" i="3" s="1"/>
  <c r="OG289" i="3"/>
  <c r="PU289" i="3" a="1"/>
  <c r="PU289" i="3" s="1"/>
  <c r="NY289" i="3"/>
  <c r="PV288" i="3" a="1"/>
  <c r="PV288" i="3" s="1"/>
  <c r="NZ288" i="3"/>
  <c r="PW287" i="3" a="1"/>
  <c r="PW287" i="3" s="1"/>
  <c r="OA287" i="3"/>
  <c r="PS287" i="3" a="1"/>
  <c r="PS287" i="3" s="1"/>
  <c r="NW287" i="3"/>
  <c r="PX286" i="3" a="1"/>
  <c r="PX286" i="3" s="1"/>
  <c r="OB286" i="3"/>
  <c r="PT286" i="3" a="1"/>
  <c r="PT286" i="3" s="1"/>
  <c r="NX286" i="3"/>
  <c r="QC285" i="3" a="1"/>
  <c r="QC285" i="3" s="1"/>
  <c r="OG285" i="3"/>
  <c r="PU285" i="3" a="1"/>
  <c r="PU285" i="3" s="1"/>
  <c r="NY285" i="3"/>
  <c r="PV284" i="3" a="1"/>
  <c r="PV284" i="3" s="1"/>
  <c r="NZ284" i="3"/>
  <c r="PW283" i="3" a="1"/>
  <c r="PW283" i="3" s="1"/>
  <c r="OA283" i="3"/>
  <c r="PS283" i="3" a="1"/>
  <c r="PS283" i="3" s="1"/>
  <c r="NW283" i="3"/>
  <c r="PX282" i="3" a="1"/>
  <c r="PX282" i="3" s="1"/>
  <c r="OB282" i="3"/>
  <c r="PT282" i="3" a="1"/>
  <c r="PT282" i="3" s="1"/>
  <c r="NX282" i="3"/>
  <c r="QC281" i="3" a="1"/>
  <c r="QC281" i="3" s="1"/>
  <c r="OG281" i="3"/>
  <c r="PU281" i="3" a="1"/>
  <c r="PU281" i="3" s="1"/>
  <c r="NY281" i="3"/>
  <c r="PV280" i="3" a="1"/>
  <c r="PV280" i="3" s="1"/>
  <c r="NZ280" i="3"/>
  <c r="PW279" i="3" a="1"/>
  <c r="PW279" i="3" s="1"/>
  <c r="OA279" i="3"/>
  <c r="PS279" i="3" a="1"/>
  <c r="PS279" i="3" s="1"/>
  <c r="NW279" i="3"/>
  <c r="PX278" i="3" a="1"/>
  <c r="PX278" i="3" s="1"/>
  <c r="OB278" i="3"/>
  <c r="PT278" i="3" a="1"/>
  <c r="PT278" i="3" s="1"/>
  <c r="NX278" i="3"/>
  <c r="QC277" i="3" a="1"/>
  <c r="QC277" i="3" s="1"/>
  <c r="OG277" i="3"/>
  <c r="PU277" i="3" a="1"/>
  <c r="PU277" i="3" s="1"/>
  <c r="NY277" i="3"/>
  <c r="PV276" i="3" a="1"/>
  <c r="PV276" i="3" s="1"/>
  <c r="NZ276" i="3"/>
  <c r="PW275" i="3" a="1"/>
  <c r="PW275" i="3" s="1"/>
  <c r="OA275" i="3"/>
  <c r="PS275" i="3" a="1"/>
  <c r="PS275" i="3" s="1"/>
  <c r="NW275" i="3"/>
  <c r="PX274" i="3" a="1"/>
  <c r="PX274" i="3" s="1"/>
  <c r="OB274" i="3"/>
  <c r="PT274" i="3" a="1"/>
  <c r="PT274" i="3" s="1"/>
  <c r="NX274" i="3"/>
  <c r="QC273" i="3" a="1"/>
  <c r="QC273" i="3" s="1"/>
  <c r="OG273" i="3"/>
  <c r="PU273" i="3" a="1"/>
  <c r="PU273" i="3" s="1"/>
  <c r="NY273" i="3"/>
  <c r="PV272" i="3" a="1"/>
  <c r="PV272" i="3" s="1"/>
  <c r="NZ272" i="3"/>
  <c r="PW271" i="3" a="1"/>
  <c r="PW271" i="3" s="1"/>
  <c r="OA271" i="3"/>
  <c r="PS271" i="3" a="1"/>
  <c r="PS271" i="3" s="1"/>
  <c r="NW271" i="3"/>
  <c r="PX270" i="3" a="1"/>
  <c r="PX270" i="3" s="1"/>
  <c r="OB270" i="3"/>
  <c r="PT270" i="3" a="1"/>
  <c r="PT270" i="3" s="1"/>
  <c r="NX270" i="3"/>
  <c r="QC269" i="3" a="1"/>
  <c r="QC269" i="3" s="1"/>
  <c r="OG269" i="3"/>
  <c r="PU269" i="3" a="1"/>
  <c r="PU269" i="3" s="1"/>
  <c r="NY269" i="3"/>
  <c r="PV268" i="3" a="1"/>
  <c r="PV268" i="3" s="1"/>
  <c r="NZ268" i="3"/>
  <c r="PW267" i="3" a="1"/>
  <c r="PW267" i="3" s="1"/>
  <c r="OA267" i="3"/>
  <c r="PS267" i="3" a="1"/>
  <c r="PS267" i="3" s="1"/>
  <c r="NW267" i="3"/>
  <c r="PX266" i="3" a="1"/>
  <c r="PX266" i="3" s="1"/>
  <c r="OB266" i="3"/>
  <c r="PT266" i="3" a="1"/>
  <c r="PT266" i="3" s="1"/>
  <c r="NX266" i="3"/>
  <c r="QC265" i="3" a="1"/>
  <c r="QC265" i="3" s="1"/>
  <c r="OG265" i="3"/>
  <c r="PU265" i="3" a="1"/>
  <c r="PU265" i="3" s="1"/>
  <c r="NY265" i="3"/>
  <c r="PV264" i="3" a="1"/>
  <c r="PV264" i="3" s="1"/>
  <c r="NZ264" i="3"/>
  <c r="PW263" i="3" a="1"/>
  <c r="PW263" i="3" s="1"/>
  <c r="OA263" i="3"/>
  <c r="PS263" i="3" a="1"/>
  <c r="PS263" i="3" s="1"/>
  <c r="NW263" i="3"/>
  <c r="PX262" i="3" a="1"/>
  <c r="PX262" i="3" s="1"/>
  <c r="OB262" i="3"/>
  <c r="PT262" i="3" a="1"/>
  <c r="PT262" i="3" s="1"/>
  <c r="NX262" i="3"/>
  <c r="QC261" i="3" a="1"/>
  <c r="QC261" i="3" s="1"/>
  <c r="OG261" i="3"/>
  <c r="PU261" i="3" a="1"/>
  <c r="PU261" i="3" s="1"/>
  <c r="NY261" i="3"/>
  <c r="PV260" i="3" a="1"/>
  <c r="PV260" i="3" s="1"/>
  <c r="NZ260" i="3"/>
  <c r="PW259" i="3" a="1"/>
  <c r="PW259" i="3" s="1"/>
  <c r="OA259" i="3"/>
  <c r="PS259" i="3" a="1"/>
  <c r="PS259" i="3" s="1"/>
  <c r="NW259" i="3"/>
  <c r="PX258" i="3" a="1"/>
  <c r="PX258" i="3" s="1"/>
  <c r="OB258" i="3"/>
  <c r="PT258" i="3" a="1"/>
  <c r="PT258" i="3" s="1"/>
  <c r="NX258" i="3"/>
  <c r="QC257" i="3" a="1"/>
  <c r="QC257" i="3" s="1"/>
  <c r="OG257" i="3"/>
  <c r="PU257" i="3" a="1"/>
  <c r="PU257" i="3" s="1"/>
  <c r="NY257" i="3"/>
  <c r="PV256" i="3" a="1"/>
  <c r="PV256" i="3" s="1"/>
  <c r="NZ256" i="3"/>
  <c r="PW255" i="3" a="1"/>
  <c r="PW255" i="3" s="1"/>
  <c r="OA255" i="3"/>
  <c r="PS255" i="3" a="1"/>
  <c r="PS255" i="3" s="1"/>
  <c r="NW255" i="3"/>
  <c r="PX254" i="3" a="1"/>
  <c r="PX254" i="3" s="1"/>
  <c r="OB254" i="3"/>
  <c r="PT254" i="3" a="1"/>
  <c r="PT254" i="3" s="1"/>
  <c r="NX254" i="3"/>
  <c r="QC253" i="3" a="1"/>
  <c r="QC253" i="3" s="1"/>
  <c r="OG253" i="3"/>
  <c r="PU253" i="3" a="1"/>
  <c r="PU253" i="3" s="1"/>
  <c r="NY253" i="3"/>
  <c r="PV252" i="3" a="1"/>
  <c r="PV252" i="3" s="1"/>
  <c r="NZ252" i="3"/>
  <c r="PW251" i="3" a="1"/>
  <c r="PW251" i="3" s="1"/>
  <c r="OA251" i="3"/>
  <c r="PS251" i="3" a="1"/>
  <c r="PS251" i="3" s="1"/>
  <c r="NW251" i="3"/>
  <c r="PX250" i="3" a="1"/>
  <c r="PX250" i="3" s="1"/>
  <c r="OB250" i="3"/>
  <c r="PT250" i="3" a="1"/>
  <c r="PT250" i="3" s="1"/>
  <c r="NX250" i="3"/>
  <c r="QC249" i="3" a="1"/>
  <c r="QC249" i="3" s="1"/>
  <c r="OG249" i="3"/>
  <c r="PU249" i="3" a="1"/>
  <c r="PU249" i="3" s="1"/>
  <c r="NY249" i="3"/>
  <c r="PV248" i="3" a="1"/>
  <c r="PV248" i="3" s="1"/>
  <c r="NZ248" i="3"/>
  <c r="PW247" i="3" a="1"/>
  <c r="PW247" i="3" s="1"/>
  <c r="OA247" i="3"/>
  <c r="PS247" i="3" a="1"/>
  <c r="PS247" i="3" s="1"/>
  <c r="NW247" i="3"/>
  <c r="PX246" i="3" a="1"/>
  <c r="PX246" i="3" s="1"/>
  <c r="OB246" i="3"/>
  <c r="PT246" i="3" a="1"/>
  <c r="PT246" i="3" s="1"/>
  <c r="NX246" i="3"/>
  <c r="QC245" i="3" a="1"/>
  <c r="QC245" i="3" s="1"/>
  <c r="OG245" i="3"/>
  <c r="PU245" i="3" a="1"/>
  <c r="PU245" i="3" s="1"/>
  <c r="NY245" i="3"/>
  <c r="PV244" i="3" a="1"/>
  <c r="PV244" i="3" s="1"/>
  <c r="NZ244" i="3"/>
  <c r="PW243" i="3" a="1"/>
  <c r="PW243" i="3" s="1"/>
  <c r="OA243" i="3"/>
  <c r="PS243" i="3" a="1"/>
  <c r="PS243" i="3" s="1"/>
  <c r="NW243" i="3"/>
  <c r="PX242" i="3" a="1"/>
  <c r="PX242" i="3" s="1"/>
  <c r="OB242" i="3"/>
  <c r="PT242" i="3" a="1"/>
  <c r="PT242" i="3" s="1"/>
  <c r="NX242" i="3"/>
  <c r="QC241" i="3" a="1"/>
  <c r="QC241" i="3" s="1"/>
  <c r="OG241" i="3"/>
  <c r="PU241" i="3" a="1"/>
  <c r="PU241" i="3" s="1"/>
  <c r="NY241" i="3"/>
  <c r="PV240" i="3" a="1"/>
  <c r="PV240" i="3" s="1"/>
  <c r="NZ240" i="3"/>
  <c r="PW239" i="3" a="1"/>
  <c r="PW239" i="3" s="1"/>
  <c r="OA239" i="3"/>
  <c r="PS239" i="3" a="1"/>
  <c r="PS239" i="3" s="1"/>
  <c r="NW239" i="3"/>
  <c r="PX238" i="3" a="1"/>
  <c r="PX238" i="3" s="1"/>
  <c r="OB238" i="3"/>
  <c r="PT238" i="3" a="1"/>
  <c r="PT238" i="3" s="1"/>
  <c r="NX238" i="3"/>
  <c r="QC237" i="3" a="1"/>
  <c r="QC237" i="3" s="1"/>
  <c r="OG237" i="3"/>
  <c r="PU237" i="3" a="1"/>
  <c r="PU237" i="3" s="1"/>
  <c r="NY237" i="3"/>
  <c r="PV236" i="3" a="1"/>
  <c r="PV236" i="3" s="1"/>
  <c r="NZ236" i="3"/>
  <c r="PW235" i="3" a="1"/>
  <c r="PW235" i="3" s="1"/>
  <c r="OA235" i="3"/>
  <c r="PS235" i="3" a="1"/>
  <c r="PS235" i="3" s="1"/>
  <c r="NW235" i="3"/>
  <c r="PX234" i="3" a="1"/>
  <c r="PX234" i="3" s="1"/>
  <c r="OB234" i="3"/>
  <c r="PT234" i="3" a="1"/>
  <c r="PT234" i="3" s="1"/>
  <c r="NX234" i="3"/>
  <c r="QC233" i="3" a="1"/>
  <c r="QC233" i="3" s="1"/>
  <c r="OG233" i="3"/>
  <c r="PU233" i="3" a="1"/>
  <c r="PU233" i="3" s="1"/>
  <c r="NY233" i="3"/>
  <c r="PV232" i="3" a="1"/>
  <c r="PV232" i="3" s="1"/>
  <c r="NZ232" i="3"/>
  <c r="PW231" i="3" a="1"/>
  <c r="PW231" i="3" s="1"/>
  <c r="OA231" i="3"/>
  <c r="PS231" i="3" a="1"/>
  <c r="PS231" i="3" s="1"/>
  <c r="NW231" i="3"/>
  <c r="PX230" i="3" a="1"/>
  <c r="PX230" i="3" s="1"/>
  <c r="OB230" i="3"/>
  <c r="PT230" i="3" a="1"/>
  <c r="PT230" i="3" s="1"/>
  <c r="NX230" i="3"/>
  <c r="QC229" i="3" a="1"/>
  <c r="QC229" i="3" s="1"/>
  <c r="OG229" i="3"/>
  <c r="PU229" i="3" a="1"/>
  <c r="PU229" i="3" s="1"/>
  <c r="NY229" i="3"/>
  <c r="PV228" i="3" a="1"/>
  <c r="PV228" i="3" s="1"/>
  <c r="NZ228" i="3"/>
  <c r="PW227" i="3" a="1"/>
  <c r="PW227" i="3" s="1"/>
  <c r="OA227" i="3"/>
  <c r="PS227" i="3" a="1"/>
  <c r="PS227" i="3" s="1"/>
  <c r="NW227" i="3"/>
  <c r="PX226" i="3" a="1"/>
  <c r="PX226" i="3" s="1"/>
  <c r="OB226" i="3"/>
  <c r="PT226" i="3" a="1"/>
  <c r="PT226" i="3" s="1"/>
  <c r="NX226" i="3"/>
  <c r="QC225" i="3" a="1"/>
  <c r="QC225" i="3" s="1"/>
  <c r="OG225" i="3"/>
  <c r="PU225" i="3" a="1"/>
  <c r="PU225" i="3" s="1"/>
  <c r="NY225" i="3"/>
  <c r="PV224" i="3" a="1"/>
  <c r="PV224" i="3" s="1"/>
  <c r="NZ224" i="3"/>
  <c r="PW223" i="3" a="1"/>
  <c r="PW223" i="3" s="1"/>
  <c r="OA223" i="3"/>
  <c r="PS223" i="3" a="1"/>
  <c r="PS223" i="3" s="1"/>
  <c r="NW223" i="3"/>
  <c r="PX222" i="3" a="1"/>
  <c r="PX222" i="3" s="1"/>
  <c r="OB222" i="3"/>
  <c r="PT222" i="3" a="1"/>
  <c r="PT222" i="3" s="1"/>
  <c r="NX222" i="3"/>
  <c r="QC221" i="3" a="1"/>
  <c r="QC221" i="3" s="1"/>
  <c r="OG221" i="3"/>
  <c r="PU221" i="3" a="1"/>
  <c r="PU221" i="3" s="1"/>
  <c r="NY221" i="3"/>
  <c r="PV220" i="3" a="1"/>
  <c r="PV220" i="3" s="1"/>
  <c r="NZ220" i="3"/>
  <c r="PW219" i="3" a="1"/>
  <c r="PW219" i="3" s="1"/>
  <c r="OA219" i="3"/>
  <c r="PS219" i="3" a="1"/>
  <c r="PS219" i="3" s="1"/>
  <c r="NW219" i="3"/>
  <c r="PX218" i="3" a="1"/>
  <c r="PX218" i="3" s="1"/>
  <c r="OB218" i="3"/>
  <c r="PT218" i="3" a="1"/>
  <c r="PT218" i="3" s="1"/>
  <c r="NX218" i="3"/>
  <c r="QC217" i="3" a="1"/>
  <c r="QC217" i="3" s="1"/>
  <c r="OG217" i="3"/>
  <c r="PU217" i="3" a="1"/>
  <c r="PU217" i="3" s="1"/>
  <c r="NY217" i="3"/>
  <c r="PV216" i="3" a="1"/>
  <c r="PV216" i="3" s="1"/>
  <c r="NZ216" i="3"/>
  <c r="PW215" i="3" a="1"/>
  <c r="PW215" i="3" s="1"/>
  <c r="OA215" i="3"/>
  <c r="PS215" i="3" a="1"/>
  <c r="PS215" i="3" s="1"/>
  <c r="NW215" i="3"/>
  <c r="PX214" i="3" a="1"/>
  <c r="PX214" i="3" s="1"/>
  <c r="OB214" i="3"/>
  <c r="PT214" i="3" a="1"/>
  <c r="PT214" i="3" s="1"/>
  <c r="NX214" i="3"/>
  <c r="QC213" i="3" a="1"/>
  <c r="QC213" i="3" s="1"/>
  <c r="OG213" i="3"/>
  <c r="PU213" i="3" a="1"/>
  <c r="PU213" i="3" s="1"/>
  <c r="NY213" i="3"/>
  <c r="PV212" i="3" a="1"/>
  <c r="PV212" i="3" s="1"/>
  <c r="NZ212" i="3"/>
  <c r="PW211" i="3" a="1"/>
  <c r="PW211" i="3" s="1"/>
  <c r="OA211" i="3"/>
  <c r="PS211" i="3" a="1"/>
  <c r="PS211" i="3" s="1"/>
  <c r="NW211" i="3"/>
  <c r="PX210" i="3" a="1"/>
  <c r="PX210" i="3" s="1"/>
  <c r="OB210" i="3"/>
  <c r="PT210" i="3" a="1"/>
  <c r="PT210" i="3" s="1"/>
  <c r="NX210" i="3"/>
  <c r="QC209" i="3" a="1"/>
  <c r="QC209" i="3" s="1"/>
  <c r="OG209" i="3"/>
  <c r="PU209" i="3" a="1"/>
  <c r="PU209" i="3" s="1"/>
  <c r="NY209" i="3"/>
  <c r="PV208" i="3" a="1"/>
  <c r="PV208" i="3" s="1"/>
  <c r="NZ208" i="3"/>
  <c r="PW207" i="3" a="1"/>
  <c r="PW207" i="3" s="1"/>
  <c r="OA207" i="3"/>
  <c r="PS207" i="3" a="1"/>
  <c r="PS207" i="3" s="1"/>
  <c r="NW207" i="3"/>
  <c r="PX206" i="3" a="1"/>
  <c r="PX206" i="3" s="1"/>
  <c r="OB206" i="3"/>
  <c r="PT206" i="3" a="1"/>
  <c r="PT206" i="3" s="1"/>
  <c r="NX206" i="3"/>
  <c r="QC205" i="3" a="1"/>
  <c r="QC205" i="3" s="1"/>
  <c r="OG205" i="3"/>
  <c r="PU205" i="3" a="1"/>
  <c r="PU205" i="3" s="1"/>
  <c r="NY205" i="3"/>
  <c r="PV204" i="3" a="1"/>
  <c r="PV204" i="3" s="1"/>
  <c r="NZ204" i="3"/>
  <c r="PW203" i="3" a="1"/>
  <c r="PW203" i="3" s="1"/>
  <c r="OA203" i="3"/>
  <c r="PS203" i="3" a="1"/>
  <c r="PS203" i="3" s="1"/>
  <c r="NW203" i="3"/>
  <c r="PX202" i="3" a="1"/>
  <c r="PX202" i="3" s="1"/>
  <c r="OB202" i="3"/>
  <c r="PT202" i="3" a="1"/>
  <c r="PT202" i="3" s="1"/>
  <c r="NX202" i="3"/>
  <c r="QC201" i="3" a="1"/>
  <c r="QC201" i="3" s="1"/>
  <c r="OG201" i="3"/>
  <c r="PU201" i="3" a="1"/>
  <c r="PU201" i="3" s="1"/>
  <c r="NY201" i="3"/>
  <c r="PV200" i="3" a="1"/>
  <c r="PV200" i="3" s="1"/>
  <c r="NZ200" i="3"/>
  <c r="PW199" i="3" a="1"/>
  <c r="PW199" i="3" s="1"/>
  <c r="OA199" i="3"/>
  <c r="PS199" i="3" a="1"/>
  <c r="PS199" i="3" s="1"/>
  <c r="NW199" i="3"/>
  <c r="PX198" i="3" a="1"/>
  <c r="PX198" i="3" s="1"/>
  <c r="OB198" i="3"/>
  <c r="PT198" i="3" a="1"/>
  <c r="PT198" i="3" s="1"/>
  <c r="NX198" i="3"/>
  <c r="QC197" i="3" a="1"/>
  <c r="QC197" i="3" s="1"/>
  <c r="OG197" i="3"/>
  <c r="PU197" i="3" a="1"/>
  <c r="PU197" i="3" s="1"/>
  <c r="NY197" i="3"/>
  <c r="PV196" i="3" a="1"/>
  <c r="PV196" i="3" s="1"/>
  <c r="NZ196" i="3"/>
  <c r="PW195" i="3" a="1"/>
  <c r="PW195" i="3" s="1"/>
  <c r="OA195" i="3"/>
  <c r="PS195" i="3" a="1"/>
  <c r="PS195" i="3" s="1"/>
  <c r="NW195" i="3"/>
  <c r="PX194" i="3" a="1"/>
  <c r="PX194" i="3" s="1"/>
  <c r="OB194" i="3"/>
  <c r="PT194" i="3" a="1"/>
  <c r="PT194" i="3" s="1"/>
  <c r="NX194" i="3"/>
  <c r="QC193" i="3" a="1"/>
  <c r="QC193" i="3" s="1"/>
  <c r="OG193" i="3"/>
  <c r="PU193" i="3" a="1"/>
  <c r="PU193" i="3" s="1"/>
  <c r="NY193" i="3"/>
  <c r="PV192" i="3" a="1"/>
  <c r="PV192" i="3" s="1"/>
  <c r="NZ192" i="3"/>
  <c r="PW191" i="3" a="1"/>
  <c r="PW191" i="3" s="1"/>
  <c r="OA191" i="3"/>
  <c r="PS191" i="3" a="1"/>
  <c r="PS191" i="3" s="1"/>
  <c r="NW191" i="3"/>
  <c r="PX190" i="3" a="1"/>
  <c r="PX190" i="3" s="1"/>
  <c r="OB190" i="3"/>
  <c r="PT190" i="3" a="1"/>
  <c r="PT190" i="3" s="1"/>
  <c r="NX190" i="3"/>
  <c r="QC189" i="3" a="1"/>
  <c r="QC189" i="3" s="1"/>
  <c r="OG189" i="3"/>
  <c r="PU189" i="3" a="1"/>
  <c r="PU189" i="3" s="1"/>
  <c r="NY189" i="3"/>
  <c r="PV188" i="3" a="1"/>
  <c r="PV188" i="3" s="1"/>
  <c r="NZ188" i="3"/>
  <c r="PW187" i="3" a="1"/>
  <c r="PW187" i="3" s="1"/>
  <c r="OA187" i="3"/>
  <c r="PS187" i="3" a="1"/>
  <c r="PS187" i="3" s="1"/>
  <c r="NW187" i="3"/>
  <c r="PX186" i="3" a="1"/>
  <c r="PX186" i="3" s="1"/>
  <c r="OB186" i="3"/>
  <c r="PT186" i="3" a="1"/>
  <c r="PT186" i="3" s="1"/>
  <c r="NX186" i="3"/>
  <c r="QC185" i="3" a="1"/>
  <c r="QC185" i="3" s="1"/>
  <c r="OG185" i="3"/>
  <c r="PU185" i="3" a="1"/>
  <c r="PU185" i="3" s="1"/>
  <c r="NY185" i="3"/>
  <c r="PV184" i="3" a="1"/>
  <c r="PV184" i="3" s="1"/>
  <c r="NZ184" i="3"/>
  <c r="PW183" i="3" a="1"/>
  <c r="PW183" i="3" s="1"/>
  <c r="OA183" i="3"/>
  <c r="PS183" i="3" a="1"/>
  <c r="PS183" i="3" s="1"/>
  <c r="NW183" i="3"/>
  <c r="PX182" i="3" a="1"/>
  <c r="PX182" i="3" s="1"/>
  <c r="OB182" i="3"/>
  <c r="PT182" i="3" a="1"/>
  <c r="PT182" i="3" s="1"/>
  <c r="NX182" i="3"/>
  <c r="QC181" i="3" a="1"/>
  <c r="QC181" i="3" s="1"/>
  <c r="OG181" i="3"/>
  <c r="PU181" i="3" a="1"/>
  <c r="PU181" i="3" s="1"/>
  <c r="NY181" i="3"/>
  <c r="PV180" i="3" a="1"/>
  <c r="PV180" i="3" s="1"/>
  <c r="NZ180" i="3"/>
  <c r="PW179" i="3" a="1"/>
  <c r="PW179" i="3" s="1"/>
  <c r="OA179" i="3"/>
  <c r="PS179" i="3" a="1"/>
  <c r="PS179" i="3" s="1"/>
  <c r="NW179" i="3"/>
  <c r="PX178" i="3" a="1"/>
  <c r="PX178" i="3" s="1"/>
  <c r="OB178" i="3"/>
  <c r="PT178" i="3" a="1"/>
  <c r="PT178" i="3" s="1"/>
  <c r="NX178" i="3"/>
  <c r="QC177" i="3" a="1"/>
  <c r="QC177" i="3" s="1"/>
  <c r="OG177" i="3"/>
  <c r="PU177" i="3" a="1"/>
  <c r="PU177" i="3" s="1"/>
  <c r="NY177" i="3"/>
  <c r="PV176" i="3" a="1"/>
  <c r="PV176" i="3" s="1"/>
  <c r="NZ176" i="3"/>
  <c r="PW175" i="3" a="1"/>
  <c r="PW175" i="3" s="1"/>
  <c r="OA175" i="3"/>
  <c r="PS175" i="3" a="1"/>
  <c r="PS175" i="3" s="1"/>
  <c r="NW175" i="3"/>
  <c r="PX174" i="3" a="1"/>
  <c r="PX174" i="3" s="1"/>
  <c r="OB174" i="3"/>
  <c r="PT174" i="3" a="1"/>
  <c r="PT174" i="3" s="1"/>
  <c r="NX174" i="3"/>
  <c r="QC173" i="3" a="1"/>
  <c r="QC173" i="3" s="1"/>
  <c r="OG173" i="3"/>
  <c r="PU173" i="3" a="1"/>
  <c r="PU173" i="3" s="1"/>
  <c r="NY173" i="3"/>
  <c r="PV172" i="3" a="1"/>
  <c r="PV172" i="3" s="1"/>
  <c r="NZ172" i="3"/>
  <c r="PW171" i="3" a="1"/>
  <c r="PW171" i="3" s="1"/>
  <c r="OA171" i="3"/>
  <c r="PS171" i="3" a="1"/>
  <c r="PS171" i="3" s="1"/>
  <c r="NW171" i="3"/>
  <c r="PX170" i="3" a="1"/>
  <c r="PX170" i="3" s="1"/>
  <c r="OB170" i="3"/>
  <c r="PT170" i="3" a="1"/>
  <c r="PT170" i="3" s="1"/>
  <c r="NX170" i="3"/>
  <c r="QC169" i="3" a="1"/>
  <c r="QC169" i="3" s="1"/>
  <c r="OG169" i="3"/>
  <c r="PU169" i="3" a="1"/>
  <c r="PU169" i="3" s="1"/>
  <c r="NY169" i="3"/>
  <c r="PV168" i="3" a="1"/>
  <c r="PV168" i="3" s="1"/>
  <c r="NZ168" i="3"/>
  <c r="PW167" i="3" a="1"/>
  <c r="PW167" i="3" s="1"/>
  <c r="OA167" i="3"/>
  <c r="PS167" i="3" a="1"/>
  <c r="PS167" i="3" s="1"/>
  <c r="NW167" i="3"/>
  <c r="PX166" i="3" a="1"/>
  <c r="PX166" i="3" s="1"/>
  <c r="OB166" i="3"/>
  <c r="PT166" i="3" a="1"/>
  <c r="PT166" i="3" s="1"/>
  <c r="NX166" i="3"/>
  <c r="QC165" i="3" a="1"/>
  <c r="QC165" i="3" s="1"/>
  <c r="OG165" i="3"/>
  <c r="PU165" i="3" a="1"/>
  <c r="PU165" i="3" s="1"/>
  <c r="NY165" i="3"/>
  <c r="PV164" i="3" a="1"/>
  <c r="PV164" i="3" s="1"/>
  <c r="NZ164" i="3"/>
  <c r="PW163" i="3" a="1"/>
  <c r="PW163" i="3" s="1"/>
  <c r="OA163" i="3"/>
  <c r="PS163" i="3" a="1"/>
  <c r="PS163" i="3" s="1"/>
  <c r="NW163" i="3"/>
  <c r="PX162" i="3" a="1"/>
  <c r="PX162" i="3" s="1"/>
  <c r="OB162" i="3"/>
  <c r="PT162" i="3" a="1"/>
  <c r="PT162" i="3" s="1"/>
  <c r="NX162" i="3"/>
  <c r="QC161" i="3" a="1"/>
  <c r="QC161" i="3" s="1"/>
  <c r="OG161" i="3"/>
  <c r="PU161" i="3" a="1"/>
  <c r="PU161" i="3" s="1"/>
  <c r="NY161" i="3"/>
  <c r="PV160" i="3" a="1"/>
  <c r="PV160" i="3" s="1"/>
  <c r="NZ160" i="3"/>
  <c r="PW159" i="3" a="1"/>
  <c r="PW159" i="3" s="1"/>
  <c r="OA159" i="3"/>
  <c r="PS159" i="3" a="1"/>
  <c r="PS159" i="3" s="1"/>
  <c r="NW159" i="3"/>
  <c r="PX158" i="3" a="1"/>
  <c r="PX158" i="3" s="1"/>
  <c r="OB158" i="3"/>
  <c r="PT158" i="3" a="1"/>
  <c r="PT158" i="3" s="1"/>
  <c r="NX158" i="3"/>
  <c r="QC157" i="3" a="1"/>
  <c r="QC157" i="3" s="1"/>
  <c r="OG157" i="3"/>
  <c r="PU157" i="3" a="1"/>
  <c r="PU157" i="3" s="1"/>
  <c r="NY157" i="3"/>
  <c r="PV156" i="3" a="1"/>
  <c r="PV156" i="3" s="1"/>
  <c r="NZ156" i="3"/>
  <c r="PW155" i="3" a="1"/>
  <c r="PW155" i="3" s="1"/>
  <c r="OA155" i="3"/>
  <c r="PS155" i="3" a="1"/>
  <c r="PS155" i="3" s="1"/>
  <c r="NW155" i="3"/>
  <c r="PX154" i="3" a="1"/>
  <c r="PX154" i="3" s="1"/>
  <c r="OB154" i="3"/>
  <c r="PT154" i="3" a="1"/>
  <c r="PT154" i="3" s="1"/>
  <c r="NX154" i="3"/>
  <c r="QC153" i="3" a="1"/>
  <c r="QC153" i="3" s="1"/>
  <c r="OG153" i="3"/>
  <c r="PU153" i="3" a="1"/>
  <c r="PU153" i="3" s="1"/>
  <c r="NY153" i="3"/>
  <c r="PV152" i="3" a="1"/>
  <c r="PV152" i="3" s="1"/>
  <c r="NZ152" i="3"/>
  <c r="PW151" i="3" a="1"/>
  <c r="PW151" i="3" s="1"/>
  <c r="OA151" i="3"/>
  <c r="PS151" i="3" a="1"/>
  <c r="PS151" i="3" s="1"/>
  <c r="NW151" i="3"/>
  <c r="PX150" i="3" a="1"/>
  <c r="PX150" i="3" s="1"/>
  <c r="OB150" i="3"/>
  <c r="PT150" i="3" a="1"/>
  <c r="PT150" i="3" s="1"/>
  <c r="NX150" i="3"/>
  <c r="QC149" i="3" a="1"/>
  <c r="QC149" i="3" s="1"/>
  <c r="OG149" i="3"/>
  <c r="PU149" i="3" a="1"/>
  <c r="PU149" i="3" s="1"/>
  <c r="NY149" i="3"/>
  <c r="PV148" i="3" a="1"/>
  <c r="PV148" i="3" s="1"/>
  <c r="NZ148" i="3"/>
  <c r="PW147" i="3" a="1"/>
  <c r="PW147" i="3" s="1"/>
  <c r="OA147" i="3"/>
  <c r="PS147" i="3" a="1"/>
  <c r="PS147" i="3" s="1"/>
  <c r="NW147" i="3"/>
  <c r="PX146" i="3" a="1"/>
  <c r="PX146" i="3" s="1"/>
  <c r="OB146" i="3"/>
  <c r="PT146" i="3" a="1"/>
  <c r="PT146" i="3" s="1"/>
  <c r="NX146" i="3"/>
  <c r="QC145" i="3" a="1"/>
  <c r="QC145" i="3" s="1"/>
  <c r="OG145" i="3"/>
  <c r="PU145" i="3" a="1"/>
  <c r="PU145" i="3" s="1"/>
  <c r="NY145" i="3"/>
  <c r="PV144" i="3" a="1"/>
  <c r="PV144" i="3" s="1"/>
  <c r="NZ144" i="3"/>
  <c r="PW143" i="3" a="1"/>
  <c r="PW143" i="3" s="1"/>
  <c r="OA143" i="3"/>
  <c r="PS143" i="3" a="1"/>
  <c r="PS143" i="3" s="1"/>
  <c r="NW143" i="3"/>
  <c r="PX142" i="3" a="1"/>
  <c r="PX142" i="3" s="1"/>
  <c r="OB142" i="3"/>
  <c r="PT142" i="3" a="1"/>
  <c r="PT142" i="3" s="1"/>
  <c r="NX142" i="3"/>
  <c r="QC141" i="3" a="1"/>
  <c r="QC141" i="3" s="1"/>
  <c r="OG141" i="3"/>
  <c r="PU141" i="3" a="1"/>
  <c r="PU141" i="3" s="1"/>
  <c r="NY141" i="3"/>
  <c r="PV140" i="3" a="1"/>
  <c r="PV140" i="3" s="1"/>
  <c r="NZ140" i="3"/>
  <c r="PW139" i="3" a="1"/>
  <c r="PW139" i="3" s="1"/>
  <c r="OA139" i="3"/>
  <c r="PS139" i="3" a="1"/>
  <c r="PS139" i="3" s="1"/>
  <c r="NW139" i="3"/>
  <c r="PX138" i="3" a="1"/>
  <c r="PX138" i="3" s="1"/>
  <c r="OB138" i="3"/>
  <c r="PT138" i="3" a="1"/>
  <c r="PT138" i="3" s="1"/>
  <c r="NX138" i="3"/>
  <c r="QC137" i="3" a="1"/>
  <c r="QC137" i="3" s="1"/>
  <c r="OG137" i="3"/>
  <c r="PU137" i="3" a="1"/>
  <c r="PU137" i="3" s="1"/>
  <c r="NY137" i="3"/>
  <c r="PV136" i="3" a="1"/>
  <c r="PV136" i="3" s="1"/>
  <c r="NZ136" i="3"/>
  <c r="PW135" i="3" a="1"/>
  <c r="PW135" i="3" s="1"/>
  <c r="OA135" i="3"/>
  <c r="PS135" i="3" a="1"/>
  <c r="PS135" i="3" s="1"/>
  <c r="NW135" i="3"/>
  <c r="PX134" i="3" a="1"/>
  <c r="PX134" i="3" s="1"/>
  <c r="OB134" i="3"/>
  <c r="PT134" i="3" a="1"/>
  <c r="PT134" i="3" s="1"/>
  <c r="NX134" i="3"/>
  <c r="QC133" i="3" a="1"/>
  <c r="QC133" i="3" s="1"/>
  <c r="OG133" i="3"/>
  <c r="PU133" i="3" a="1"/>
  <c r="PU133" i="3" s="1"/>
  <c r="NY133" i="3"/>
  <c r="PV132" i="3" a="1"/>
  <c r="PV132" i="3" s="1"/>
  <c r="NZ132" i="3"/>
  <c r="PW131" i="3" a="1"/>
  <c r="PW131" i="3" s="1"/>
  <c r="OA131" i="3"/>
  <c r="PS131" i="3" a="1"/>
  <c r="PS131" i="3" s="1"/>
  <c r="NW131" i="3"/>
  <c r="PX130" i="3" a="1"/>
  <c r="PX130" i="3" s="1"/>
  <c r="OB130" i="3"/>
  <c r="PT130" i="3" a="1"/>
  <c r="PT130" i="3" s="1"/>
  <c r="NX130" i="3"/>
  <c r="QC129" i="3" a="1"/>
  <c r="QC129" i="3" s="1"/>
  <c r="OG129" i="3"/>
  <c r="PU129" i="3" a="1"/>
  <c r="PU129" i="3" s="1"/>
  <c r="NY129" i="3"/>
  <c r="PV128" i="3" a="1"/>
  <c r="PV128" i="3" s="1"/>
  <c r="NZ128" i="3"/>
  <c r="PW127" i="3" a="1"/>
  <c r="PW127" i="3" s="1"/>
  <c r="OA127" i="3"/>
  <c r="PS127" i="3" a="1"/>
  <c r="PS127" i="3" s="1"/>
  <c r="NW127" i="3"/>
  <c r="PX126" i="3" a="1"/>
  <c r="PX126" i="3" s="1"/>
  <c r="OB126" i="3"/>
  <c r="PT126" i="3" a="1"/>
  <c r="PT126" i="3" s="1"/>
  <c r="NX126" i="3"/>
  <c r="QC125" i="3" a="1"/>
  <c r="QC125" i="3" s="1"/>
  <c r="OG125" i="3"/>
  <c r="PU125" i="3" a="1"/>
  <c r="PU125" i="3" s="1"/>
  <c r="NY125" i="3"/>
  <c r="PV124" i="3" a="1"/>
  <c r="PV124" i="3" s="1"/>
  <c r="NZ124" i="3"/>
  <c r="PW123" i="3" a="1"/>
  <c r="PW123" i="3" s="1"/>
  <c r="OA123" i="3"/>
  <c r="PS123" i="3" a="1"/>
  <c r="PS123" i="3" s="1"/>
  <c r="NW123" i="3"/>
  <c r="PX122" i="3" a="1"/>
  <c r="PX122" i="3" s="1"/>
  <c r="OB122" i="3"/>
  <c r="PT122" i="3" a="1"/>
  <c r="PT122" i="3" s="1"/>
  <c r="NX122" i="3"/>
  <c r="QC121" i="3" a="1"/>
  <c r="QC121" i="3" s="1"/>
  <c r="OG121" i="3"/>
  <c r="PU121" i="3" a="1"/>
  <c r="PU121" i="3" s="1"/>
  <c r="NY121" i="3"/>
  <c r="PV120" i="3" a="1"/>
  <c r="PV120" i="3" s="1"/>
  <c r="NZ120" i="3"/>
  <c r="PW119" i="3" a="1"/>
  <c r="PW119" i="3" s="1"/>
  <c r="OA119" i="3"/>
  <c r="PS119" i="3" a="1"/>
  <c r="PS119" i="3" s="1"/>
  <c r="NW119" i="3"/>
  <c r="PX118" i="3" a="1"/>
  <c r="PX118" i="3" s="1"/>
  <c r="OB118" i="3"/>
  <c r="PT118" i="3" a="1"/>
  <c r="PT118" i="3" s="1"/>
  <c r="NX118" i="3"/>
  <c r="QC117" i="3" a="1"/>
  <c r="QC117" i="3" s="1"/>
  <c r="OG117" i="3"/>
  <c r="PU117" i="3" a="1"/>
  <c r="PU117" i="3" s="1"/>
  <c r="NY117" i="3"/>
  <c r="PV116" i="3" a="1"/>
  <c r="PV116" i="3" s="1"/>
  <c r="NZ116" i="3"/>
  <c r="PW115" i="3" a="1"/>
  <c r="PW115" i="3" s="1"/>
  <c r="OA115" i="3"/>
  <c r="PS115" i="3" a="1"/>
  <c r="PS115" i="3" s="1"/>
  <c r="NW115" i="3"/>
  <c r="PX114" i="3" a="1"/>
  <c r="PX114" i="3" s="1"/>
  <c r="OB114" i="3"/>
  <c r="PT114" i="3" a="1"/>
  <c r="PT114" i="3" s="1"/>
  <c r="NX114" i="3"/>
  <c r="QC113" i="3" a="1"/>
  <c r="QC113" i="3" s="1"/>
  <c r="OG113" i="3"/>
  <c r="PU113" i="3" a="1"/>
  <c r="PU113" i="3" s="1"/>
  <c r="NY113" i="3"/>
  <c r="PV112" i="3" a="1"/>
  <c r="PV112" i="3" s="1"/>
  <c r="NZ112" i="3"/>
  <c r="PW111" i="3" a="1"/>
  <c r="PW111" i="3" s="1"/>
  <c r="OA111" i="3"/>
  <c r="PS111" i="3" a="1"/>
  <c r="PS111" i="3" s="1"/>
  <c r="NW111" i="3"/>
  <c r="PX110" i="3" a="1"/>
  <c r="PX110" i="3" s="1"/>
  <c r="OB110" i="3"/>
  <c r="PT110" i="3" a="1"/>
  <c r="PT110" i="3" s="1"/>
  <c r="NX110" i="3"/>
  <c r="QC109" i="3" a="1"/>
  <c r="QC109" i="3" s="1"/>
  <c r="OG109" i="3"/>
  <c r="PU109" i="3" a="1"/>
  <c r="PU109" i="3" s="1"/>
  <c r="NY109" i="3"/>
  <c r="PV108" i="3" a="1"/>
  <c r="PV108" i="3" s="1"/>
  <c r="NZ108" i="3"/>
  <c r="PW107" i="3" a="1"/>
  <c r="PW107" i="3" s="1"/>
  <c r="OA107" i="3"/>
  <c r="PS107" i="3" a="1"/>
  <c r="PS107" i="3" s="1"/>
  <c r="NW107" i="3"/>
  <c r="PX106" i="3" a="1"/>
  <c r="PX106" i="3" s="1"/>
  <c r="OB106" i="3"/>
  <c r="PT106" i="3" a="1"/>
  <c r="PT106" i="3" s="1"/>
  <c r="NX106" i="3"/>
  <c r="QC105" i="3" a="1"/>
  <c r="QC105" i="3" s="1"/>
  <c r="OG105" i="3"/>
  <c r="PU105" i="3" a="1"/>
  <c r="PU105" i="3" s="1"/>
  <c r="NY105" i="3"/>
  <c r="PV104" i="3" a="1"/>
  <c r="PV104" i="3" s="1"/>
  <c r="NZ104" i="3"/>
  <c r="PW103" i="3" a="1"/>
  <c r="PW103" i="3" s="1"/>
  <c r="OA103" i="3"/>
  <c r="PS103" i="3" a="1"/>
  <c r="PS103" i="3" s="1"/>
  <c r="NW103" i="3"/>
  <c r="PX102" i="3" a="1"/>
  <c r="PX102" i="3" s="1"/>
  <c r="OB102" i="3"/>
  <c r="PT102" i="3" a="1"/>
  <c r="PT102" i="3" s="1"/>
  <c r="NX102" i="3"/>
  <c r="QC101" i="3" a="1"/>
  <c r="QC101" i="3" s="1"/>
  <c r="OG101" i="3"/>
  <c r="PU101" i="3" a="1"/>
  <c r="PU101" i="3" s="1"/>
  <c r="NY101" i="3"/>
  <c r="PV100" i="3" a="1"/>
  <c r="PV100" i="3" s="1"/>
  <c r="NZ100" i="3"/>
  <c r="PW99" i="3" a="1"/>
  <c r="PW99" i="3" s="1"/>
  <c r="OA99" i="3"/>
  <c r="PS99" i="3" a="1"/>
  <c r="PS99" i="3" s="1"/>
  <c r="NW99" i="3"/>
  <c r="PX98" i="3" a="1"/>
  <c r="PX98" i="3" s="1"/>
  <c r="OB98" i="3"/>
  <c r="PT98" i="3" a="1"/>
  <c r="PT98" i="3" s="1"/>
  <c r="NX98" i="3"/>
  <c r="QC97" i="3" a="1"/>
  <c r="QC97" i="3" s="1"/>
  <c r="OG97" i="3"/>
  <c r="PU97" i="3" a="1"/>
  <c r="PU97" i="3" s="1"/>
  <c r="NY97" i="3"/>
  <c r="PV96" i="3" a="1"/>
  <c r="PV96" i="3" s="1"/>
  <c r="NZ96" i="3"/>
  <c r="PW95" i="3" a="1"/>
  <c r="PW95" i="3" s="1"/>
  <c r="OA95" i="3"/>
  <c r="PS95" i="3" a="1"/>
  <c r="PS95" i="3" s="1"/>
  <c r="NW95" i="3"/>
  <c r="PX94" i="3" a="1"/>
  <c r="PX94" i="3" s="1"/>
  <c r="OB94" i="3"/>
  <c r="PT94" i="3" a="1"/>
  <c r="PT94" i="3" s="1"/>
  <c r="NX94" i="3"/>
  <c r="QC93" i="3" a="1"/>
  <c r="QC93" i="3" s="1"/>
  <c r="OG93" i="3"/>
  <c r="PU93" i="3" a="1"/>
  <c r="PU93" i="3" s="1"/>
  <c r="NY93" i="3"/>
  <c r="PV92" i="3" a="1"/>
  <c r="PV92" i="3" s="1"/>
  <c r="NZ92" i="3"/>
  <c r="PW91" i="3" a="1"/>
  <c r="PW91" i="3" s="1"/>
  <c r="OA91" i="3"/>
  <c r="PS91" i="3" a="1"/>
  <c r="PS91" i="3" s="1"/>
  <c r="NW91" i="3"/>
  <c r="PX90" i="3" a="1"/>
  <c r="PX90" i="3" s="1"/>
  <c r="OB90" i="3"/>
  <c r="PT90" i="3" a="1"/>
  <c r="PT90" i="3" s="1"/>
  <c r="NX90" i="3"/>
  <c r="QC89" i="3" a="1"/>
  <c r="QC89" i="3" s="1"/>
  <c r="OG89" i="3"/>
  <c r="PU89" i="3" a="1"/>
  <c r="PU89" i="3" s="1"/>
  <c r="NY89" i="3"/>
  <c r="PV88" i="3" a="1"/>
  <c r="PV88" i="3" s="1"/>
  <c r="NZ88" i="3"/>
  <c r="PW87" i="3" a="1"/>
  <c r="PW87" i="3" s="1"/>
  <c r="OA87" i="3"/>
  <c r="PS87" i="3" a="1"/>
  <c r="PS87" i="3" s="1"/>
  <c r="NW87" i="3"/>
  <c r="PX86" i="3" a="1"/>
  <c r="PX86" i="3" s="1"/>
  <c r="OB86" i="3"/>
  <c r="PT86" i="3" a="1"/>
  <c r="PT86" i="3" s="1"/>
  <c r="NX86" i="3"/>
  <c r="QC85" i="3" a="1"/>
  <c r="QC85" i="3" s="1"/>
  <c r="OG85" i="3"/>
  <c r="PU85" i="3" a="1"/>
  <c r="PU85" i="3" s="1"/>
  <c r="NY85" i="3"/>
  <c r="PV84" i="3" a="1"/>
  <c r="PV84" i="3" s="1"/>
  <c r="NZ84" i="3"/>
  <c r="PW83" i="3" a="1"/>
  <c r="PW83" i="3" s="1"/>
  <c r="OA83" i="3"/>
  <c r="PS83" i="3" a="1"/>
  <c r="PS83" i="3" s="1"/>
  <c r="NW83" i="3"/>
  <c r="PX82" i="3" a="1"/>
  <c r="PX82" i="3" s="1"/>
  <c r="OB82" i="3"/>
  <c r="PT82" i="3" a="1"/>
  <c r="PT82" i="3" s="1"/>
  <c r="NX82" i="3"/>
  <c r="QC81" i="3" a="1"/>
  <c r="QC81" i="3" s="1"/>
  <c r="OG81" i="3"/>
  <c r="PU81" i="3" a="1"/>
  <c r="PU81" i="3" s="1"/>
  <c r="NY81" i="3"/>
  <c r="PV80" i="3" a="1"/>
  <c r="PV80" i="3" s="1"/>
  <c r="NZ80" i="3"/>
  <c r="PW79" i="3" a="1"/>
  <c r="PW79" i="3" s="1"/>
  <c r="OA79" i="3"/>
  <c r="PS79" i="3" a="1"/>
  <c r="PS79" i="3" s="1"/>
  <c r="NW79" i="3"/>
  <c r="PX78" i="3" a="1"/>
  <c r="PX78" i="3" s="1"/>
  <c r="OB78" i="3"/>
  <c r="PT78" i="3" a="1"/>
  <c r="PT78" i="3" s="1"/>
  <c r="NX78" i="3"/>
  <c r="QC77" i="3" a="1"/>
  <c r="QC77" i="3" s="1"/>
  <c r="OG77" i="3"/>
  <c r="PU77" i="3" a="1"/>
  <c r="PU77" i="3" s="1"/>
  <c r="NY77" i="3"/>
  <c r="PV76" i="3" a="1"/>
  <c r="PV76" i="3" s="1"/>
  <c r="NZ76" i="3"/>
  <c r="PW75" i="3" a="1"/>
  <c r="PW75" i="3" s="1"/>
  <c r="OA75" i="3"/>
  <c r="PS75" i="3" a="1"/>
  <c r="PS75" i="3" s="1"/>
  <c r="NW75" i="3"/>
  <c r="PX74" i="3" a="1"/>
  <c r="PX74" i="3" s="1"/>
  <c r="OB74" i="3"/>
  <c r="PT74" i="3" a="1"/>
  <c r="PT74" i="3" s="1"/>
  <c r="NX74" i="3"/>
  <c r="QC73" i="3" a="1"/>
  <c r="QC73" i="3" s="1"/>
  <c r="OG73" i="3"/>
  <c r="PU73" i="3" a="1"/>
  <c r="PU73" i="3" s="1"/>
  <c r="NY73" i="3"/>
  <c r="PV72" i="3" a="1"/>
  <c r="PV72" i="3" s="1"/>
  <c r="NZ72" i="3"/>
  <c r="PW71" i="3" a="1"/>
  <c r="PW71" i="3" s="1"/>
  <c r="OA71" i="3"/>
  <c r="PS71" i="3" a="1"/>
  <c r="PS71" i="3" s="1"/>
  <c r="NW71" i="3"/>
  <c r="PX70" i="3" a="1"/>
  <c r="PX70" i="3" s="1"/>
  <c r="OB70" i="3"/>
  <c r="PT70" i="3" a="1"/>
  <c r="PT70" i="3" s="1"/>
  <c r="NX70" i="3"/>
  <c r="QC69" i="3" a="1"/>
  <c r="QC69" i="3" s="1"/>
  <c r="OG69" i="3"/>
  <c r="PU69" i="3" a="1"/>
  <c r="PU69" i="3" s="1"/>
  <c r="NY69" i="3"/>
  <c r="PV68" i="3" a="1"/>
  <c r="PV68" i="3" s="1"/>
  <c r="NZ68" i="3"/>
  <c r="PW67" i="3" a="1"/>
  <c r="PW67" i="3" s="1"/>
  <c r="OA67" i="3"/>
  <c r="PS67" i="3" a="1"/>
  <c r="PS67" i="3" s="1"/>
  <c r="NW67" i="3"/>
  <c r="PX66" i="3" a="1"/>
  <c r="PX66" i="3" s="1"/>
  <c r="OB66" i="3"/>
  <c r="PT66" i="3" a="1"/>
  <c r="PT66" i="3" s="1"/>
  <c r="NX66" i="3"/>
  <c r="QC65" i="3" a="1"/>
  <c r="QC65" i="3" s="1"/>
  <c r="OG65" i="3"/>
  <c r="PU65" i="3" a="1"/>
  <c r="PU65" i="3" s="1"/>
  <c r="NY65" i="3"/>
  <c r="PV64" i="3" a="1"/>
  <c r="PV64" i="3" s="1"/>
  <c r="NZ64" i="3"/>
  <c r="PW63" i="3" a="1"/>
  <c r="PW63" i="3" s="1"/>
  <c r="OA63" i="3"/>
  <c r="PS63" i="3" a="1"/>
  <c r="PS63" i="3" s="1"/>
  <c r="NW63" i="3"/>
  <c r="PX62" i="3" a="1"/>
  <c r="PX62" i="3" s="1"/>
  <c r="OB62" i="3"/>
  <c r="PT62" i="3" a="1"/>
  <c r="PT62" i="3" s="1"/>
  <c r="NX62" i="3"/>
  <c r="QC61" i="3" a="1"/>
  <c r="QC61" i="3" s="1"/>
  <c r="OG61" i="3"/>
  <c r="PU61" i="3" a="1"/>
  <c r="PU61" i="3" s="1"/>
  <c r="NY61" i="3"/>
  <c r="PV60" i="3" a="1"/>
  <c r="PV60" i="3" s="1"/>
  <c r="NZ60" i="3"/>
  <c r="PW59" i="3" a="1"/>
  <c r="PW59" i="3" s="1"/>
  <c r="OA59" i="3"/>
  <c r="PS59" i="3" a="1"/>
  <c r="PS59" i="3" s="1"/>
  <c r="NW59" i="3"/>
  <c r="PX58" i="3" a="1"/>
  <c r="PX58" i="3" s="1"/>
  <c r="OB58" i="3"/>
  <c r="PT58" i="3" a="1"/>
  <c r="PT58" i="3" s="1"/>
  <c r="NX58" i="3"/>
  <c r="QC57" i="3" a="1"/>
  <c r="QC57" i="3" s="1"/>
  <c r="OG57" i="3"/>
  <c r="PU57" i="3" a="1"/>
  <c r="PU57" i="3" s="1"/>
  <c r="NY57" i="3"/>
  <c r="PV56" i="3" a="1"/>
  <c r="PV56" i="3" s="1"/>
  <c r="NZ56" i="3"/>
  <c r="PW55" i="3" a="1"/>
  <c r="PW55" i="3" s="1"/>
  <c r="OA55" i="3"/>
  <c r="PS55" i="3" a="1"/>
  <c r="PS55" i="3" s="1"/>
  <c r="NW55" i="3"/>
  <c r="PX54" i="3" a="1"/>
  <c r="PX54" i="3" s="1"/>
  <c r="OB54" i="3"/>
  <c r="PT54" i="3" a="1"/>
  <c r="PT54" i="3" s="1"/>
  <c r="NX54" i="3"/>
  <c r="QC53" i="3" a="1"/>
  <c r="QC53" i="3" s="1"/>
  <c r="OG53" i="3"/>
  <c r="PU53" i="3" a="1"/>
  <c r="PU53" i="3" s="1"/>
  <c r="NY53" i="3"/>
  <c r="PV52" i="3" a="1"/>
  <c r="PV52" i="3" s="1"/>
  <c r="NZ52" i="3"/>
  <c r="PW51" i="3" a="1"/>
  <c r="PW51" i="3" s="1"/>
  <c r="OA51" i="3"/>
  <c r="PS51" i="3" a="1"/>
  <c r="PS51" i="3" s="1"/>
  <c r="NW51" i="3"/>
  <c r="PX50" i="3" a="1"/>
  <c r="PX50" i="3" s="1"/>
  <c r="OB50" i="3"/>
  <c r="PT50" i="3" a="1"/>
  <c r="PT50" i="3" s="1"/>
  <c r="NX50" i="3"/>
  <c r="QC49" i="3" a="1"/>
  <c r="QC49" i="3" s="1"/>
  <c r="OG49" i="3"/>
  <c r="PU49" i="3" a="1"/>
  <c r="PU49" i="3" s="1"/>
  <c r="NY49" i="3"/>
  <c r="PV48" i="3" a="1"/>
  <c r="PV48" i="3" s="1"/>
  <c r="NZ48" i="3"/>
  <c r="PW47" i="3" a="1"/>
  <c r="PW47" i="3" s="1"/>
  <c r="OA47" i="3"/>
  <c r="PS47" i="3" a="1"/>
  <c r="PS47" i="3" s="1"/>
  <c r="NW47" i="3"/>
  <c r="PX46" i="3" a="1"/>
  <c r="PX46" i="3" s="1"/>
  <c r="OB46" i="3"/>
  <c r="PT46" i="3" a="1"/>
  <c r="PT46" i="3" s="1"/>
  <c r="NX46" i="3"/>
  <c r="QC45" i="3" a="1"/>
  <c r="QC45" i="3" s="1"/>
  <c r="OG45" i="3"/>
  <c r="PU45" i="3" a="1"/>
  <c r="PU45" i="3" s="1"/>
  <c r="NY45" i="3"/>
  <c r="PV44" i="3" a="1"/>
  <c r="PV44" i="3" s="1"/>
  <c r="NZ44" i="3"/>
  <c r="PW43" i="3" a="1"/>
  <c r="PW43" i="3" s="1"/>
  <c r="OA43" i="3"/>
  <c r="PS43" i="3" a="1"/>
  <c r="PS43" i="3" s="1"/>
  <c r="NW43" i="3"/>
  <c r="PX42" i="3" a="1"/>
  <c r="PX42" i="3" s="1"/>
  <c r="OB42" i="3"/>
  <c r="PT42" i="3" a="1"/>
  <c r="PT42" i="3" s="1"/>
  <c r="NX42" i="3"/>
  <c r="QC41" i="3" a="1"/>
  <c r="QC41" i="3" s="1"/>
  <c r="OG41" i="3"/>
  <c r="PU41" i="3" a="1"/>
  <c r="PU41" i="3" s="1"/>
  <c r="NY41" i="3"/>
  <c r="PV40" i="3" a="1"/>
  <c r="PV40" i="3" s="1"/>
  <c r="NZ40" i="3"/>
  <c r="PW39" i="3" a="1"/>
  <c r="PW39" i="3" s="1"/>
  <c r="OA39" i="3"/>
  <c r="PS39" i="3" a="1"/>
  <c r="PS39" i="3" s="1"/>
  <c r="NW39" i="3"/>
  <c r="PX38" i="3" a="1"/>
  <c r="PX38" i="3" s="1"/>
  <c r="OB38" i="3"/>
  <c r="PT38" i="3" a="1"/>
  <c r="PT38" i="3" s="1"/>
  <c r="NX38" i="3"/>
  <c r="QC37" i="3" a="1"/>
  <c r="QC37" i="3" s="1"/>
  <c r="OG37" i="3"/>
  <c r="PU37" i="3" a="1"/>
  <c r="PU37" i="3" s="1"/>
  <c r="NY37" i="3"/>
  <c r="PV36" i="3" a="1"/>
  <c r="PV36" i="3" s="1"/>
  <c r="NZ36" i="3"/>
  <c r="PW35" i="3" a="1"/>
  <c r="PW35" i="3" s="1"/>
  <c r="OA35" i="3"/>
  <c r="PS35" i="3" a="1"/>
  <c r="PS35" i="3" s="1"/>
  <c r="NW35" i="3"/>
  <c r="PX34" i="3" a="1"/>
  <c r="PX34" i="3" s="1"/>
  <c r="OB34" i="3"/>
  <c r="PT34" i="3" a="1"/>
  <c r="PT34" i="3" s="1"/>
  <c r="NX34" i="3"/>
  <c r="QC33" i="3" a="1"/>
  <c r="QC33" i="3" s="1"/>
  <c r="OG33" i="3"/>
  <c r="PU33" i="3" a="1"/>
  <c r="PU33" i="3" s="1"/>
  <c r="NY33" i="3"/>
  <c r="PV32" i="3" a="1"/>
  <c r="PV32" i="3" s="1"/>
  <c r="NZ32" i="3"/>
  <c r="PW31" i="3" a="1"/>
  <c r="PW31" i="3" s="1"/>
  <c r="OA31" i="3"/>
  <c r="PS31" i="3" a="1"/>
  <c r="PS31" i="3" s="1"/>
  <c r="NW31" i="3"/>
  <c r="PX30" i="3" a="1"/>
  <c r="PX30" i="3" s="1"/>
  <c r="OB30" i="3"/>
  <c r="PT30" i="3" a="1"/>
  <c r="PT30" i="3" s="1"/>
  <c r="NX30" i="3"/>
  <c r="QC29" i="3" a="1"/>
  <c r="QC29" i="3" s="1"/>
  <c r="OG29" i="3"/>
  <c r="PU29" i="3" a="1"/>
  <c r="PU29" i="3" s="1"/>
  <c r="NY29" i="3"/>
  <c r="PV28" i="3" a="1"/>
  <c r="PV28" i="3" s="1"/>
  <c r="NZ28" i="3"/>
  <c r="PW27" i="3" a="1"/>
  <c r="PW27" i="3" s="1"/>
  <c r="OA27" i="3"/>
  <c r="PS27" i="3" a="1"/>
  <c r="PS27" i="3" s="1"/>
  <c r="NW27" i="3"/>
  <c r="PX26" i="3" a="1"/>
  <c r="PX26" i="3" s="1"/>
  <c r="OB26" i="3"/>
  <c r="PT26" i="3" a="1"/>
  <c r="PT26" i="3" s="1"/>
  <c r="NX26" i="3"/>
  <c r="QC25" i="3" a="1"/>
  <c r="QC25" i="3" s="1"/>
  <c r="OG25" i="3"/>
  <c r="PU25" i="3" a="1"/>
  <c r="PU25" i="3" s="1"/>
  <c r="NY25" i="3"/>
  <c r="PV24" i="3" a="1"/>
  <c r="PV24" i="3" s="1"/>
  <c r="NZ24" i="3"/>
  <c r="PW23" i="3" a="1"/>
  <c r="PW23" i="3" s="1"/>
  <c r="OA23" i="3"/>
  <c r="PS23" i="3" a="1"/>
  <c r="PS23" i="3" s="1"/>
  <c r="NW23" i="3"/>
  <c r="PX22" i="3" a="1"/>
  <c r="PX22" i="3" s="1"/>
  <c r="OB22" i="3"/>
  <c r="PT22" i="3" a="1"/>
  <c r="PT22" i="3" s="1"/>
  <c r="NX22" i="3"/>
  <c r="QC21" i="3" a="1"/>
  <c r="QC21" i="3" s="1"/>
  <c r="OG21" i="3"/>
  <c r="PU21" i="3" a="1"/>
  <c r="PU21" i="3" s="1"/>
  <c r="NY21" i="3"/>
  <c r="PV20" i="3" a="1"/>
  <c r="PV20" i="3" s="1"/>
  <c r="NZ20" i="3"/>
  <c r="PW19" i="3" a="1"/>
  <c r="PW19" i="3" s="1"/>
  <c r="OA19" i="3"/>
  <c r="PS19" i="3" a="1"/>
  <c r="PS19" i="3" s="1"/>
  <c r="NW19" i="3"/>
  <c r="PX18" i="3" a="1"/>
  <c r="PX18" i="3" s="1"/>
  <c r="OB18" i="3"/>
  <c r="PT18" i="3" a="1"/>
  <c r="PT18" i="3" s="1"/>
  <c r="NX18" i="3"/>
  <c r="QC17" i="3" a="1"/>
  <c r="QC17" i="3" s="1"/>
  <c r="OG17" i="3"/>
  <c r="PU17" i="3" a="1"/>
  <c r="PU17" i="3" s="1"/>
  <c r="NY17" i="3"/>
  <c r="PV16" i="3" a="1"/>
  <c r="PV16" i="3" s="1"/>
  <c r="NZ16" i="3"/>
  <c r="PW15" i="3" a="1"/>
  <c r="PW15" i="3" s="1"/>
  <c r="OA15" i="3"/>
  <c r="PS15" i="3" a="1"/>
  <c r="PS15" i="3" s="1"/>
  <c r="NW15" i="3"/>
  <c r="PX14" i="3" a="1"/>
  <c r="PX14" i="3" s="1"/>
  <c r="OB14" i="3"/>
  <c r="PT14" i="3" a="1"/>
  <c r="PT14" i="3" s="1"/>
  <c r="NX14" i="3"/>
  <c r="QC13" i="3" a="1"/>
  <c r="QC13" i="3" s="1"/>
  <c r="OG13" i="3"/>
  <c r="PU13" i="3" a="1"/>
  <c r="PU13" i="3" s="1"/>
  <c r="NY13" i="3"/>
  <c r="PV12" i="3" a="1"/>
  <c r="PV12" i="3" s="1"/>
  <c r="NZ12" i="3"/>
  <c r="PW11" i="3" a="1"/>
  <c r="PW11" i="3" s="1"/>
  <c r="OA11" i="3"/>
  <c r="PS11" i="3" a="1"/>
  <c r="PS11" i="3" s="1"/>
  <c r="NW11" i="3"/>
  <c r="PX10" i="3" a="1"/>
  <c r="PX10" i="3" s="1"/>
  <c r="OB10" i="3"/>
  <c r="PT10" i="3" a="1"/>
  <c r="PT10" i="3" s="1"/>
  <c r="NX10" i="3"/>
  <c r="QC9" i="3" a="1"/>
  <c r="QC9" i="3" s="1"/>
  <c r="OG9" i="3"/>
  <c r="PU9" i="3" a="1"/>
  <c r="PU9" i="3" s="1"/>
  <c r="NY9" i="3"/>
  <c r="PV8" i="3" a="1"/>
  <c r="PV8" i="3" s="1"/>
  <c r="NZ8" i="3"/>
  <c r="PW7" i="3" a="1"/>
  <c r="PW7" i="3" s="1"/>
  <c r="OA7" i="3"/>
  <c r="PS7" i="3" a="1"/>
  <c r="PS7" i="3" s="1"/>
  <c r="NW7" i="3"/>
  <c r="PX6" i="3" a="1"/>
  <c r="PX6" i="3" s="1"/>
  <c r="OB6" i="3"/>
  <c r="PT6" i="3" a="1"/>
  <c r="PT6" i="3" s="1"/>
  <c r="NX6" i="3"/>
  <c r="QC5" i="3" a="1"/>
  <c r="QC5" i="3" s="1"/>
  <c r="OG5" i="3"/>
  <c r="PU5" i="3" a="1"/>
  <c r="PU5" i="3" s="1"/>
  <c r="NY5" i="3"/>
  <c r="PV4" i="3" a="1"/>
  <c r="PV4" i="3" s="1"/>
  <c r="NZ4" i="3"/>
  <c r="PW3" i="3" a="1"/>
  <c r="PW3" i="3" s="1"/>
  <c r="OA3" i="3"/>
  <c r="PS3" i="3" a="1"/>
  <c r="PS3" i="3" s="1"/>
  <c r="NW3" i="3"/>
  <c r="OH475" i="3"/>
  <c r="QD475" i="3" s="1" a="1"/>
  <c r="QD475" i="3" s="1"/>
  <c r="OH471" i="3"/>
  <c r="QD471" i="3" s="1" a="1"/>
  <c r="QD471" i="3" s="1"/>
  <c r="OH467" i="3"/>
  <c r="QD467" i="3" s="1" a="1"/>
  <c r="QD467" i="3" s="1"/>
  <c r="OH463" i="3"/>
  <c r="QD463" i="3" s="1" a="1"/>
  <c r="QD463" i="3" s="1"/>
  <c r="OH459" i="3"/>
  <c r="QD459" i="3" s="1" a="1"/>
  <c r="QD459" i="3" s="1"/>
  <c r="OH455" i="3"/>
  <c r="QD455" i="3" s="1" a="1"/>
  <c r="QD455" i="3" s="1"/>
  <c r="OH451" i="3"/>
  <c r="QD451" i="3" s="1" a="1"/>
  <c r="QD451" i="3" s="1"/>
  <c r="OH447" i="3"/>
  <c r="QD447" i="3" s="1" a="1"/>
  <c r="QD447" i="3" s="1"/>
  <c r="OH443" i="3"/>
  <c r="QD443" i="3" s="1" a="1"/>
  <c r="QD443" i="3" s="1"/>
  <c r="OH439" i="3"/>
  <c r="QD439" i="3" s="1" a="1"/>
  <c r="QD439" i="3" s="1"/>
  <c r="OH435" i="3"/>
  <c r="QD435" i="3" s="1" a="1"/>
  <c r="QD435" i="3" s="1"/>
  <c r="OH431" i="3"/>
  <c r="QD431" i="3" s="1" a="1"/>
  <c r="QD431" i="3" s="1"/>
  <c r="OH427" i="3"/>
  <c r="QD427" i="3" s="1" a="1"/>
  <c r="QD427" i="3" s="1"/>
  <c r="OH423" i="3"/>
  <c r="QD423" i="3" s="1" a="1"/>
  <c r="QD423" i="3" s="1"/>
  <c r="OH419" i="3"/>
  <c r="QD419" i="3" s="1" a="1"/>
  <c r="QD419" i="3" s="1"/>
  <c r="OH415" i="3"/>
  <c r="QD415" i="3" s="1" a="1"/>
  <c r="QD415" i="3" s="1"/>
  <c r="OH411" i="3"/>
  <c r="QD411" i="3" s="1" a="1"/>
  <c r="QD411" i="3" s="1"/>
  <c r="OH407" i="3"/>
  <c r="QD407" i="3" s="1" a="1"/>
  <c r="QD407" i="3" s="1"/>
  <c r="OH403" i="3"/>
  <c r="QD403" i="3" s="1" a="1"/>
  <c r="QD403" i="3" s="1"/>
  <c r="OH399" i="3"/>
  <c r="QD399" i="3" s="1" a="1"/>
  <c r="QD399" i="3" s="1"/>
  <c r="OH395" i="3"/>
  <c r="QD395" i="3" s="1" a="1"/>
  <c r="QD395" i="3" s="1"/>
  <c r="OH391" i="3"/>
  <c r="QD391" i="3" s="1" a="1"/>
  <c r="QD391" i="3" s="1"/>
  <c r="OH387" i="3"/>
  <c r="QD387" i="3" s="1" a="1"/>
  <c r="QD387" i="3" s="1"/>
  <c r="OH383" i="3"/>
  <c r="QD383" i="3" s="1" a="1"/>
  <c r="QD383" i="3" s="1"/>
  <c r="OH379" i="3"/>
  <c r="QD379" i="3" s="1" a="1"/>
  <c r="QD379" i="3" s="1"/>
  <c r="OH375" i="3"/>
  <c r="QD375" i="3" s="1" a="1"/>
  <c r="QD375" i="3" s="1"/>
  <c r="OH371" i="3"/>
  <c r="QD371" i="3" s="1" a="1"/>
  <c r="QD371" i="3" s="1"/>
  <c r="OH367" i="3"/>
  <c r="QD367" i="3" s="1" a="1"/>
  <c r="QD367" i="3" s="1"/>
  <c r="OH363" i="3"/>
  <c r="QD363" i="3" s="1" a="1"/>
  <c r="QD363" i="3" s="1"/>
  <c r="OH359" i="3"/>
  <c r="QD359" i="3" s="1" a="1"/>
  <c r="QD359" i="3" s="1"/>
  <c r="OH355" i="3"/>
  <c r="QD355" i="3" s="1" a="1"/>
  <c r="QD355" i="3" s="1"/>
  <c r="OH351" i="3"/>
  <c r="QD351" i="3" s="1" a="1"/>
  <c r="QD351" i="3" s="1"/>
  <c r="OH347" i="3"/>
  <c r="QD347" i="3" s="1" a="1"/>
  <c r="QD347" i="3" s="1"/>
  <c r="OH343" i="3"/>
  <c r="QD343" i="3" s="1" a="1"/>
  <c r="QD343" i="3" s="1"/>
  <c r="OH339" i="3"/>
  <c r="QD339" i="3" s="1" a="1"/>
  <c r="QD339" i="3" s="1"/>
  <c r="OH335" i="3"/>
  <c r="QD335" i="3" s="1" a="1"/>
  <c r="QD335" i="3" s="1"/>
  <c r="OH331" i="3"/>
  <c r="QD331" i="3" s="1" a="1"/>
  <c r="QD331" i="3" s="1"/>
  <c r="OH327" i="3"/>
  <c r="QD327" i="3" s="1" a="1"/>
  <c r="QD327" i="3" s="1"/>
  <c r="OH323" i="3"/>
  <c r="QD323" i="3" s="1" a="1"/>
  <c r="QD323" i="3" s="1"/>
  <c r="OH319" i="3"/>
  <c r="QD319" i="3" s="1" a="1"/>
  <c r="QD319" i="3" s="1"/>
  <c r="OH315" i="3"/>
  <c r="QD315" i="3" s="1" a="1"/>
  <c r="QD315" i="3" s="1"/>
  <c r="OH311" i="3"/>
  <c r="QD311" i="3" s="1" a="1"/>
  <c r="QD311" i="3" s="1"/>
  <c r="OH307" i="3"/>
  <c r="QD307" i="3" s="1" a="1"/>
  <c r="QD307" i="3" s="1"/>
  <c r="OH303" i="3"/>
  <c r="QD303" i="3" s="1" a="1"/>
  <c r="QD303" i="3" s="1"/>
  <c r="OH299" i="3"/>
  <c r="QD299" i="3" s="1" a="1"/>
  <c r="QD299" i="3" s="1"/>
  <c r="OH295" i="3"/>
  <c r="QD295" i="3" s="1" a="1"/>
  <c r="QD295" i="3" s="1"/>
  <c r="OH291" i="3"/>
  <c r="QD291" i="3" s="1" a="1"/>
  <c r="QD291" i="3" s="1"/>
  <c r="OH287" i="3"/>
  <c r="QD287" i="3" s="1" a="1"/>
  <c r="QD287" i="3" s="1"/>
  <c r="OH283" i="3"/>
  <c r="QD283" i="3" s="1" a="1"/>
  <c r="QD283" i="3" s="1"/>
  <c r="OH482" i="3"/>
  <c r="QD482" i="3" s="1" a="1"/>
  <c r="QD482" i="3" s="1"/>
  <c r="OH474" i="3"/>
  <c r="QD474" i="3" s="1" a="1"/>
  <c r="QD474" i="3" s="1"/>
  <c r="OH466" i="3"/>
  <c r="QD466" i="3" s="1" a="1"/>
  <c r="QD466" i="3" s="1"/>
  <c r="OH462" i="3"/>
  <c r="QD462" i="3" s="1" a="1"/>
  <c r="QD462" i="3" s="1"/>
  <c r="OH458" i="3"/>
  <c r="QD458" i="3" s="1" a="1"/>
  <c r="QD458" i="3" s="1"/>
  <c r="OH454" i="3"/>
  <c r="QD454" i="3" s="1" a="1"/>
  <c r="QD454" i="3" s="1"/>
  <c r="OH450" i="3"/>
  <c r="QD450" i="3" s="1" a="1"/>
  <c r="QD450" i="3" s="1"/>
  <c r="OH446" i="3"/>
  <c r="QD446" i="3" s="1" a="1"/>
  <c r="QD446" i="3" s="1"/>
  <c r="OH442" i="3"/>
  <c r="QD442" i="3" s="1" a="1"/>
  <c r="QD442" i="3" s="1"/>
  <c r="OH438" i="3"/>
  <c r="QD438" i="3" s="1" a="1"/>
  <c r="QD438" i="3" s="1"/>
  <c r="OH434" i="3"/>
  <c r="QD434" i="3" s="1" a="1"/>
  <c r="QD434" i="3" s="1"/>
  <c r="OH430" i="3"/>
  <c r="QD430" i="3" s="1" a="1"/>
  <c r="QD430" i="3" s="1"/>
  <c r="OH426" i="3"/>
  <c r="QD426" i="3" s="1" a="1"/>
  <c r="QD426" i="3" s="1"/>
  <c r="OH422" i="3"/>
  <c r="QD422" i="3" s="1" a="1"/>
  <c r="QD422" i="3" s="1"/>
  <c r="OH418" i="3"/>
  <c r="QD418" i="3" s="1" a="1"/>
  <c r="QD418" i="3" s="1"/>
  <c r="OH414" i="3"/>
  <c r="QD414" i="3" s="1" a="1"/>
  <c r="QD414" i="3" s="1"/>
  <c r="OH410" i="3"/>
  <c r="QD410" i="3" s="1" a="1"/>
  <c r="QD410" i="3" s="1"/>
  <c r="OH406" i="3"/>
  <c r="QD406" i="3" s="1" a="1"/>
  <c r="QD406" i="3" s="1"/>
  <c r="OH402" i="3"/>
  <c r="QD402" i="3" s="1" a="1"/>
  <c r="QD402" i="3" s="1"/>
  <c r="OH398" i="3"/>
  <c r="QD398" i="3" s="1" a="1"/>
  <c r="QD398" i="3" s="1"/>
  <c r="OH394" i="3"/>
  <c r="QD394" i="3" s="1" a="1"/>
  <c r="QD394" i="3" s="1"/>
  <c r="OH390" i="3"/>
  <c r="QD390" i="3" s="1" a="1"/>
  <c r="QD390" i="3" s="1"/>
  <c r="OH386" i="3"/>
  <c r="QD386" i="3" s="1" a="1"/>
  <c r="QD386" i="3" s="1"/>
  <c r="OH382" i="3"/>
  <c r="QD382" i="3" s="1" a="1"/>
  <c r="QD382" i="3" s="1"/>
  <c r="OH378" i="3"/>
  <c r="QD378" i="3" s="1" a="1"/>
  <c r="QD378" i="3" s="1"/>
  <c r="OH374" i="3"/>
  <c r="QD374" i="3" s="1" a="1"/>
  <c r="QD374" i="3" s="1"/>
  <c r="OH370" i="3"/>
  <c r="QD370" i="3" s="1" a="1"/>
  <c r="QD370" i="3" s="1"/>
  <c r="OH366" i="3"/>
  <c r="QD366" i="3" s="1" a="1"/>
  <c r="QD366" i="3" s="1"/>
  <c r="OH362" i="3"/>
  <c r="QD362" i="3" s="1" a="1"/>
  <c r="QD362" i="3" s="1"/>
  <c r="OH358" i="3"/>
  <c r="QD358" i="3" s="1" a="1"/>
  <c r="QD358" i="3" s="1"/>
  <c r="OH354" i="3"/>
  <c r="QD354" i="3" s="1" a="1"/>
  <c r="QD354" i="3" s="1"/>
  <c r="OH350" i="3"/>
  <c r="QD350" i="3" s="1" a="1"/>
  <c r="QD350" i="3" s="1"/>
  <c r="OH346" i="3"/>
  <c r="QD346" i="3" s="1" a="1"/>
  <c r="QD346" i="3" s="1"/>
  <c r="OH342" i="3"/>
  <c r="QD342" i="3" s="1" a="1"/>
  <c r="QD342" i="3" s="1"/>
  <c r="OH338" i="3"/>
  <c r="QD338" i="3" s="1" a="1"/>
  <c r="QD338" i="3" s="1"/>
  <c r="OH334" i="3"/>
  <c r="QD334" i="3" s="1" a="1"/>
  <c r="QD334" i="3" s="1"/>
  <c r="OH330" i="3"/>
  <c r="QD330" i="3" s="1" a="1"/>
  <c r="QD330" i="3" s="1"/>
  <c r="OH326" i="3"/>
  <c r="QD326" i="3" s="1" a="1"/>
  <c r="QD326" i="3" s="1"/>
  <c r="OH322" i="3"/>
  <c r="QD322" i="3" s="1" a="1"/>
  <c r="QD322" i="3" s="1"/>
  <c r="OH318" i="3"/>
  <c r="QD318" i="3" s="1" a="1"/>
  <c r="QD318" i="3" s="1"/>
  <c r="OH314" i="3"/>
  <c r="QD314" i="3" s="1" a="1"/>
  <c r="QD314" i="3" s="1"/>
  <c r="OH310" i="3"/>
  <c r="QD310" i="3" s="1" a="1"/>
  <c r="QD310" i="3" s="1"/>
  <c r="OH306" i="3"/>
  <c r="QD306" i="3" s="1" a="1"/>
  <c r="QD306" i="3" s="1"/>
  <c r="OH302" i="3"/>
  <c r="QD302" i="3" s="1" a="1"/>
  <c r="QD302" i="3" s="1"/>
  <c r="OH298" i="3"/>
  <c r="QD298" i="3" s="1" a="1"/>
  <c r="QD298" i="3" s="1"/>
  <c r="OH294" i="3"/>
  <c r="QD294" i="3" s="1" a="1"/>
  <c r="QD294" i="3" s="1"/>
  <c r="OH290" i="3"/>
  <c r="QD290" i="3" s="1" a="1"/>
  <c r="QD290" i="3" s="1"/>
  <c r="OH286" i="3"/>
  <c r="QD286" i="3" s="1" a="1"/>
  <c r="QD286" i="3" s="1"/>
  <c r="OH282" i="3"/>
  <c r="QD282" i="3" s="1" a="1"/>
  <c r="QD282" i="3" s="1"/>
  <c r="OH483" i="3"/>
  <c r="QD483" i="3" s="1" a="1"/>
  <c r="QD483" i="3" s="1"/>
  <c r="OH479" i="3"/>
  <c r="QD479" i="3" s="1" a="1"/>
  <c r="QD479" i="3" s="1"/>
  <c r="OH486" i="3"/>
  <c r="QD486" i="3" s="1" a="1"/>
  <c r="QD486" i="3" s="1"/>
  <c r="OH478" i="3"/>
  <c r="QD478" i="3" s="1" a="1"/>
  <c r="QD478" i="3" s="1"/>
  <c r="OH481" i="3"/>
  <c r="QD481" i="3" s="1" a="1"/>
  <c r="QD481" i="3" s="1"/>
  <c r="OH469" i="3"/>
  <c r="QD469" i="3" s="1" a="1"/>
  <c r="QD469" i="3" s="1"/>
  <c r="OH465" i="3"/>
  <c r="QD465" i="3" s="1" a="1"/>
  <c r="QD465" i="3" s="1"/>
  <c r="OH461" i="3"/>
  <c r="QD461" i="3" s="1" a="1"/>
  <c r="QD461" i="3" s="1"/>
  <c r="OH457" i="3"/>
  <c r="QD457" i="3" s="1" a="1"/>
  <c r="QD457" i="3" s="1"/>
  <c r="OH453" i="3"/>
  <c r="QD453" i="3" s="1" a="1"/>
  <c r="QD453" i="3" s="1"/>
  <c r="OH449" i="3"/>
  <c r="QD449" i="3" s="1" a="1"/>
  <c r="QD449" i="3" s="1"/>
  <c r="OH445" i="3"/>
  <c r="QD445" i="3" s="1" a="1"/>
  <c r="QD445" i="3" s="1"/>
  <c r="OH441" i="3"/>
  <c r="QD441" i="3" s="1" a="1"/>
  <c r="QD441" i="3" s="1"/>
  <c r="OH437" i="3"/>
  <c r="QD437" i="3" s="1" a="1"/>
  <c r="QD437" i="3" s="1"/>
  <c r="OH433" i="3"/>
  <c r="QD433" i="3" s="1" a="1"/>
  <c r="QD433" i="3" s="1"/>
  <c r="OH429" i="3"/>
  <c r="QD429" i="3" s="1" a="1"/>
  <c r="QD429" i="3" s="1"/>
  <c r="OH425" i="3"/>
  <c r="QD425" i="3" s="1" a="1"/>
  <c r="QD425" i="3" s="1"/>
  <c r="OH421" i="3"/>
  <c r="QD421" i="3" s="1" a="1"/>
  <c r="QD421" i="3" s="1"/>
  <c r="OH417" i="3"/>
  <c r="QD417" i="3" s="1" a="1"/>
  <c r="QD417" i="3" s="1"/>
  <c r="OH413" i="3"/>
  <c r="QD413" i="3" s="1" a="1"/>
  <c r="QD413" i="3" s="1"/>
  <c r="OH409" i="3"/>
  <c r="QD409" i="3" s="1" a="1"/>
  <c r="QD409" i="3" s="1"/>
  <c r="OH405" i="3"/>
  <c r="QD405" i="3" s="1" a="1"/>
  <c r="QD405" i="3" s="1"/>
  <c r="OH401" i="3"/>
  <c r="QD401" i="3" s="1" a="1"/>
  <c r="QD401" i="3" s="1"/>
  <c r="OH397" i="3"/>
  <c r="QD397" i="3" s="1" a="1"/>
  <c r="QD397" i="3" s="1"/>
  <c r="OH393" i="3"/>
  <c r="QD393" i="3" s="1" a="1"/>
  <c r="QD393" i="3" s="1"/>
  <c r="OH389" i="3"/>
  <c r="QD389" i="3" s="1" a="1"/>
  <c r="QD389" i="3" s="1"/>
  <c r="OH385" i="3"/>
  <c r="QD385" i="3" s="1" a="1"/>
  <c r="QD385" i="3" s="1"/>
  <c r="OH381" i="3"/>
  <c r="QD381" i="3" s="1" a="1"/>
  <c r="QD381" i="3" s="1"/>
  <c r="OH377" i="3"/>
  <c r="QD377" i="3" s="1" a="1"/>
  <c r="QD377" i="3" s="1"/>
  <c r="OH373" i="3"/>
  <c r="QD373" i="3" s="1" a="1"/>
  <c r="QD373" i="3" s="1"/>
  <c r="OH369" i="3"/>
  <c r="QD369" i="3" s="1" a="1"/>
  <c r="QD369" i="3" s="1"/>
  <c r="OH365" i="3"/>
  <c r="QD365" i="3" s="1" a="1"/>
  <c r="QD365" i="3" s="1"/>
  <c r="OH361" i="3"/>
  <c r="QD361" i="3" s="1" a="1"/>
  <c r="QD361" i="3" s="1"/>
  <c r="OH357" i="3"/>
  <c r="QD357" i="3" s="1" a="1"/>
  <c r="QD357" i="3" s="1"/>
  <c r="OH353" i="3"/>
  <c r="QD353" i="3" s="1" a="1"/>
  <c r="QD353" i="3" s="1"/>
  <c r="OH349" i="3"/>
  <c r="QD349" i="3" s="1" a="1"/>
  <c r="QD349" i="3" s="1"/>
  <c r="OH345" i="3"/>
  <c r="QD345" i="3" s="1" a="1"/>
  <c r="QD345" i="3" s="1"/>
  <c r="OH341" i="3"/>
  <c r="QD341" i="3" s="1" a="1"/>
  <c r="QD341" i="3" s="1"/>
  <c r="OH337" i="3"/>
  <c r="QD337" i="3" s="1" a="1"/>
  <c r="QD337" i="3" s="1"/>
  <c r="OH333" i="3"/>
  <c r="QD333" i="3" s="1" a="1"/>
  <c r="QD333" i="3" s="1"/>
  <c r="OH329" i="3"/>
  <c r="QD329" i="3" s="1" a="1"/>
  <c r="QD329" i="3" s="1"/>
  <c r="OH325" i="3"/>
  <c r="QD325" i="3" s="1" a="1"/>
  <c r="QD325" i="3" s="1"/>
  <c r="OH321" i="3"/>
  <c r="QD321" i="3" s="1" a="1"/>
  <c r="QD321" i="3" s="1"/>
  <c r="OH317" i="3"/>
  <c r="QD317" i="3" s="1" a="1"/>
  <c r="QD317" i="3" s="1"/>
  <c r="OH313" i="3"/>
  <c r="QD313" i="3" s="1" a="1"/>
  <c r="QD313" i="3" s="1"/>
  <c r="OH309" i="3"/>
  <c r="QD309" i="3" s="1" a="1"/>
  <c r="QD309" i="3" s="1"/>
  <c r="OH305" i="3"/>
  <c r="QD305" i="3" s="1" a="1"/>
  <c r="QD305" i="3" s="1"/>
  <c r="OH301" i="3"/>
  <c r="QD301" i="3" s="1" a="1"/>
  <c r="QD301" i="3" s="1"/>
  <c r="OH297" i="3"/>
  <c r="QD297" i="3" s="1" a="1"/>
  <c r="QD297" i="3" s="1"/>
  <c r="OH293" i="3"/>
  <c r="QD293" i="3" s="1" a="1"/>
  <c r="QD293" i="3" s="1"/>
  <c r="OH289" i="3"/>
  <c r="QD289" i="3" s="1" a="1"/>
  <c r="QD289" i="3" s="1"/>
  <c r="OH285" i="3"/>
  <c r="QD285" i="3" s="1" a="1"/>
  <c r="QD285" i="3" s="1"/>
  <c r="OH470" i="3"/>
  <c r="QD470" i="3" s="1" a="1"/>
  <c r="QD470" i="3" s="1"/>
  <c r="OH485" i="3"/>
  <c r="QD485" i="3" s="1" a="1"/>
  <c r="QD485" i="3" s="1"/>
  <c r="OH477" i="3"/>
  <c r="QD477" i="3" s="1" a="1"/>
  <c r="QD477" i="3" s="1"/>
  <c r="OH473" i="3"/>
  <c r="QD473" i="3" s="1" a="1"/>
  <c r="QD473" i="3" s="1"/>
  <c r="OH484" i="3"/>
  <c r="QD484" i="3" s="1" a="1"/>
  <c r="QD484" i="3" s="1"/>
  <c r="OH480" i="3"/>
  <c r="QD480" i="3" s="1" a="1"/>
  <c r="QD480" i="3" s="1"/>
  <c r="OH476" i="3"/>
  <c r="QD476" i="3" s="1" a="1"/>
  <c r="QD476" i="3" s="1"/>
  <c r="OH472" i="3"/>
  <c r="QD472" i="3" s="1" a="1"/>
  <c r="QD472" i="3" s="1"/>
  <c r="OH468" i="3"/>
  <c r="QD468" i="3" s="1" a="1"/>
  <c r="QD468" i="3" s="1"/>
  <c r="OH464" i="3"/>
  <c r="QD464" i="3" s="1" a="1"/>
  <c r="QD464" i="3" s="1"/>
  <c r="OH460" i="3"/>
  <c r="QD460" i="3" s="1" a="1"/>
  <c r="QD460" i="3" s="1"/>
  <c r="OH456" i="3"/>
  <c r="QD456" i="3" s="1" a="1"/>
  <c r="QD456" i="3" s="1"/>
  <c r="OH452" i="3"/>
  <c r="QD452" i="3" s="1" a="1"/>
  <c r="QD452" i="3" s="1"/>
  <c r="OH448" i="3"/>
  <c r="QD448" i="3" s="1" a="1"/>
  <c r="QD448" i="3" s="1"/>
  <c r="OH444" i="3"/>
  <c r="QD444" i="3" s="1" a="1"/>
  <c r="QD444" i="3" s="1"/>
  <c r="OH440" i="3"/>
  <c r="QD440" i="3" s="1" a="1"/>
  <c r="QD440" i="3" s="1"/>
  <c r="OH436" i="3"/>
  <c r="QD436" i="3" s="1" a="1"/>
  <c r="QD436" i="3" s="1"/>
  <c r="OH432" i="3"/>
  <c r="QD432" i="3" s="1" a="1"/>
  <c r="QD432" i="3" s="1"/>
  <c r="OH428" i="3"/>
  <c r="QD428" i="3" s="1" a="1"/>
  <c r="QD428" i="3" s="1"/>
  <c r="OH424" i="3"/>
  <c r="QD424" i="3" s="1" a="1"/>
  <c r="QD424" i="3" s="1"/>
  <c r="OH420" i="3"/>
  <c r="QD420" i="3" s="1" a="1"/>
  <c r="QD420" i="3" s="1"/>
  <c r="OH416" i="3"/>
  <c r="QD416" i="3" s="1" a="1"/>
  <c r="QD416" i="3" s="1"/>
  <c r="OH412" i="3"/>
  <c r="QD412" i="3" s="1" a="1"/>
  <c r="QD412" i="3" s="1"/>
  <c r="OH408" i="3"/>
  <c r="QD408" i="3" s="1" a="1"/>
  <c r="QD408" i="3" s="1"/>
  <c r="OH404" i="3"/>
  <c r="QD404" i="3" s="1" a="1"/>
  <c r="QD404" i="3" s="1"/>
  <c r="OH400" i="3"/>
  <c r="QD400" i="3" s="1" a="1"/>
  <c r="QD400" i="3" s="1"/>
  <c r="OH396" i="3"/>
  <c r="QD396" i="3" s="1" a="1"/>
  <c r="QD396" i="3" s="1"/>
  <c r="OH392" i="3"/>
  <c r="QD392" i="3" s="1" a="1"/>
  <c r="QD392" i="3" s="1"/>
  <c r="OH388" i="3"/>
  <c r="QD388" i="3" s="1" a="1"/>
  <c r="QD388" i="3" s="1"/>
  <c r="OH384" i="3"/>
  <c r="QD384" i="3" s="1" a="1"/>
  <c r="QD384" i="3" s="1"/>
  <c r="OH380" i="3"/>
  <c r="QD380" i="3" s="1" a="1"/>
  <c r="QD380" i="3" s="1"/>
  <c r="OH376" i="3"/>
  <c r="QD376" i="3" s="1" a="1"/>
  <c r="QD376" i="3" s="1"/>
  <c r="OH372" i="3"/>
  <c r="QD372" i="3" s="1" a="1"/>
  <c r="QD372" i="3" s="1"/>
  <c r="OH368" i="3"/>
  <c r="QD368" i="3" s="1" a="1"/>
  <c r="QD368" i="3" s="1"/>
  <c r="OH364" i="3"/>
  <c r="QD364" i="3" s="1" a="1"/>
  <c r="QD364" i="3" s="1"/>
  <c r="OH360" i="3"/>
  <c r="QD360" i="3" s="1" a="1"/>
  <c r="QD360" i="3" s="1"/>
  <c r="OH356" i="3"/>
  <c r="QD356" i="3" s="1" a="1"/>
  <c r="QD356" i="3" s="1"/>
  <c r="OH352" i="3"/>
  <c r="QD352" i="3" s="1" a="1"/>
  <c r="QD352" i="3" s="1"/>
  <c r="OH348" i="3"/>
  <c r="QD348" i="3" s="1" a="1"/>
  <c r="QD348" i="3" s="1"/>
  <c r="OH344" i="3"/>
  <c r="QD344" i="3" s="1" a="1"/>
  <c r="QD344" i="3" s="1"/>
  <c r="OH340" i="3"/>
  <c r="QD340" i="3" s="1" a="1"/>
  <c r="QD340" i="3" s="1"/>
  <c r="OH336" i="3"/>
  <c r="QD336" i="3" s="1" a="1"/>
  <c r="QD336" i="3" s="1"/>
  <c r="OH332" i="3"/>
  <c r="QD332" i="3" s="1" a="1"/>
  <c r="QD332" i="3" s="1"/>
  <c r="OH328" i="3"/>
  <c r="QD328" i="3" s="1" a="1"/>
  <c r="QD328" i="3" s="1"/>
  <c r="OH324" i="3"/>
  <c r="QD324" i="3" s="1" a="1"/>
  <c r="QD324" i="3" s="1"/>
  <c r="OH320" i="3"/>
  <c r="QD320" i="3" s="1" a="1"/>
  <c r="QD320" i="3" s="1"/>
  <c r="OH316" i="3"/>
  <c r="QD316" i="3" s="1" a="1"/>
  <c r="QD316" i="3" s="1"/>
  <c r="OH312" i="3"/>
  <c r="QD312" i="3" s="1" a="1"/>
  <c r="QD312" i="3" s="1"/>
  <c r="OH308" i="3"/>
  <c r="QD308" i="3" s="1" a="1"/>
  <c r="QD308" i="3" s="1"/>
  <c r="OH304" i="3"/>
  <c r="QD304" i="3" s="1" a="1"/>
  <c r="QD304" i="3" s="1"/>
  <c r="OH300" i="3"/>
  <c r="QD300" i="3" s="1" a="1"/>
  <c r="QD300" i="3" s="1"/>
  <c r="OH296" i="3"/>
  <c r="QD296" i="3" s="1" a="1"/>
  <c r="QD296" i="3" s="1"/>
  <c r="OH292" i="3"/>
  <c r="QD292" i="3" s="1" a="1"/>
  <c r="QD292" i="3" s="1"/>
  <c r="OH288" i="3"/>
  <c r="QD288" i="3" s="1" a="1"/>
  <c r="QD288" i="3" s="1"/>
  <c r="OH284" i="3"/>
  <c r="QD284" i="3" s="1" a="1"/>
  <c r="QD284" i="3" s="1"/>
  <c r="OH279" i="3"/>
  <c r="QD279" i="3" s="1" a="1"/>
  <c r="QD279" i="3" s="1"/>
  <c r="OH275" i="3"/>
  <c r="QD275" i="3" s="1" a="1"/>
  <c r="QD275" i="3" s="1"/>
  <c r="OH271" i="3"/>
  <c r="QD271" i="3" s="1" a="1"/>
  <c r="QD271" i="3" s="1"/>
  <c r="OH267" i="3"/>
  <c r="QD267" i="3" s="1" a="1"/>
  <c r="QD267" i="3" s="1"/>
  <c r="OH263" i="3"/>
  <c r="QD263" i="3" s="1" a="1"/>
  <c r="QD263" i="3" s="1"/>
  <c r="OH259" i="3"/>
  <c r="QD259" i="3" s="1" a="1"/>
  <c r="QD259" i="3" s="1"/>
  <c r="OH255" i="3"/>
  <c r="QD255" i="3" s="1" a="1"/>
  <c r="QD255" i="3" s="1"/>
  <c r="OH251" i="3"/>
  <c r="QD251" i="3" s="1" a="1"/>
  <c r="QD251" i="3" s="1"/>
  <c r="OH247" i="3"/>
  <c r="QD247" i="3" s="1" a="1"/>
  <c r="QD247" i="3" s="1"/>
  <c r="OH243" i="3"/>
  <c r="QD243" i="3" s="1" a="1"/>
  <c r="QD243" i="3" s="1"/>
  <c r="OH239" i="3"/>
  <c r="QD239" i="3" s="1" a="1"/>
  <c r="QD239" i="3" s="1"/>
  <c r="OH235" i="3"/>
  <c r="QD235" i="3" s="1" a="1"/>
  <c r="QD235" i="3" s="1"/>
  <c r="OH231" i="3"/>
  <c r="QD231" i="3" s="1" a="1"/>
  <c r="QD231" i="3" s="1"/>
  <c r="OH227" i="3"/>
  <c r="QD227" i="3" s="1" a="1"/>
  <c r="QD227" i="3" s="1"/>
  <c r="OH223" i="3"/>
  <c r="QD223" i="3" s="1" a="1"/>
  <c r="QD223" i="3" s="1"/>
  <c r="OH219" i="3"/>
  <c r="QD219" i="3" s="1" a="1"/>
  <c r="QD219" i="3" s="1"/>
  <c r="OH215" i="3"/>
  <c r="QD215" i="3" s="1" a="1"/>
  <c r="QD215" i="3" s="1"/>
  <c r="OH211" i="3"/>
  <c r="QD211" i="3" s="1" a="1"/>
  <c r="QD211" i="3" s="1"/>
  <c r="OH207" i="3"/>
  <c r="QD207" i="3" s="1" a="1"/>
  <c r="QD207" i="3" s="1"/>
  <c r="OH203" i="3"/>
  <c r="QD203" i="3" s="1" a="1"/>
  <c r="QD203" i="3" s="1"/>
  <c r="OH199" i="3"/>
  <c r="QD199" i="3" s="1" a="1"/>
  <c r="QD199" i="3" s="1"/>
  <c r="OH195" i="3"/>
  <c r="QD195" i="3" s="1" a="1"/>
  <c r="QD195" i="3" s="1"/>
  <c r="OH191" i="3"/>
  <c r="QD191" i="3" s="1" a="1"/>
  <c r="QD191" i="3" s="1"/>
  <c r="OH187" i="3"/>
  <c r="QD187" i="3" s="1" a="1"/>
  <c r="QD187" i="3" s="1"/>
  <c r="OH183" i="3"/>
  <c r="QD183" i="3" s="1" a="1"/>
  <c r="QD183" i="3" s="1"/>
  <c r="OH179" i="3"/>
  <c r="QD179" i="3" s="1" a="1"/>
  <c r="QD179" i="3" s="1"/>
  <c r="OH175" i="3"/>
  <c r="QD175" i="3" s="1" a="1"/>
  <c r="QD175" i="3" s="1"/>
  <c r="OH171" i="3"/>
  <c r="QD171" i="3" s="1" a="1"/>
  <c r="QD171" i="3" s="1"/>
  <c r="OH167" i="3"/>
  <c r="QD167" i="3" s="1" a="1"/>
  <c r="QD167" i="3" s="1"/>
  <c r="OH163" i="3"/>
  <c r="QD163" i="3" s="1" a="1"/>
  <c r="QD163" i="3" s="1"/>
  <c r="OH159" i="3"/>
  <c r="QD159" i="3" s="1" a="1"/>
  <c r="QD159" i="3" s="1"/>
  <c r="OH155" i="3"/>
  <c r="QD155" i="3" s="1" a="1"/>
  <c r="QD155" i="3" s="1"/>
  <c r="OH151" i="3"/>
  <c r="QD151" i="3" s="1" a="1"/>
  <c r="QD151" i="3" s="1"/>
  <c r="OH147" i="3"/>
  <c r="QD147" i="3" s="1" a="1"/>
  <c r="QD147" i="3" s="1"/>
  <c r="OH143" i="3"/>
  <c r="QD143" i="3" s="1" a="1"/>
  <c r="QD143" i="3" s="1"/>
  <c r="OH139" i="3"/>
  <c r="QD139" i="3" s="1" a="1"/>
  <c r="QD139" i="3" s="1"/>
  <c r="OH135" i="3"/>
  <c r="QD135" i="3" s="1" a="1"/>
  <c r="QD135" i="3" s="1"/>
  <c r="OH131" i="3"/>
  <c r="QD131" i="3" s="1" a="1"/>
  <c r="QD131" i="3" s="1"/>
  <c r="OH127" i="3"/>
  <c r="QD127" i="3" s="1" a="1"/>
  <c r="QD127" i="3" s="1"/>
  <c r="OH123" i="3"/>
  <c r="QD123" i="3" s="1" a="1"/>
  <c r="QD123" i="3" s="1"/>
  <c r="OH119" i="3"/>
  <c r="QD119" i="3" s="1" a="1"/>
  <c r="QD119" i="3" s="1"/>
  <c r="OH115" i="3"/>
  <c r="QD115" i="3" s="1" a="1"/>
  <c r="QD115" i="3" s="1"/>
  <c r="OH111" i="3"/>
  <c r="QD111" i="3" s="1" a="1"/>
  <c r="QD111" i="3" s="1"/>
  <c r="OH107" i="3"/>
  <c r="QD107" i="3" s="1" a="1"/>
  <c r="QD107" i="3" s="1"/>
  <c r="OH103" i="3"/>
  <c r="QD103" i="3" s="1" a="1"/>
  <c r="QD103" i="3" s="1"/>
  <c r="OH99" i="3"/>
  <c r="QD99" i="3" s="1" a="1"/>
  <c r="QD99" i="3" s="1"/>
  <c r="OH95" i="3"/>
  <c r="QD95" i="3" s="1" a="1"/>
  <c r="QD95" i="3" s="1"/>
  <c r="OH91" i="3"/>
  <c r="QD91" i="3" s="1" a="1"/>
  <c r="QD91" i="3" s="1"/>
  <c r="OH87" i="3"/>
  <c r="QD87" i="3" s="1" a="1"/>
  <c r="QD87" i="3" s="1"/>
  <c r="OH83" i="3"/>
  <c r="QD83" i="3" s="1" a="1"/>
  <c r="QD83" i="3" s="1"/>
  <c r="OH79" i="3"/>
  <c r="QD79" i="3" s="1" a="1"/>
  <c r="QD79" i="3" s="1"/>
  <c r="OH75" i="3"/>
  <c r="QD75" i="3" s="1" a="1"/>
  <c r="QD75" i="3" s="1"/>
  <c r="OH71" i="3"/>
  <c r="QD71" i="3" s="1" a="1"/>
  <c r="QD71" i="3" s="1"/>
  <c r="OH67" i="3"/>
  <c r="QD67" i="3" s="1" a="1"/>
  <c r="QD67" i="3" s="1"/>
  <c r="OH63" i="3"/>
  <c r="QD63" i="3" s="1" a="1"/>
  <c r="QD63" i="3" s="1"/>
  <c r="OH59" i="3"/>
  <c r="QD59" i="3" s="1" a="1"/>
  <c r="QD59" i="3" s="1"/>
  <c r="OH55" i="3"/>
  <c r="QD55" i="3" s="1" a="1"/>
  <c r="QD55" i="3" s="1"/>
  <c r="OH51" i="3"/>
  <c r="QD51" i="3" s="1" a="1"/>
  <c r="QD51" i="3" s="1"/>
  <c r="OH47" i="3"/>
  <c r="QD47" i="3" s="1" a="1"/>
  <c r="QD47" i="3" s="1"/>
  <c r="OH43" i="3"/>
  <c r="QD43" i="3" s="1" a="1"/>
  <c r="QD43" i="3" s="1"/>
  <c r="OH39" i="3"/>
  <c r="QD39" i="3" s="1" a="1"/>
  <c r="QD39" i="3" s="1"/>
  <c r="OH35" i="3"/>
  <c r="QD35" i="3" s="1" a="1"/>
  <c r="QD35" i="3" s="1"/>
  <c r="OH31" i="3"/>
  <c r="QD31" i="3" s="1" a="1"/>
  <c r="QD31" i="3" s="1"/>
  <c r="OH27" i="3"/>
  <c r="QD27" i="3" s="1" a="1"/>
  <c r="QD27" i="3" s="1"/>
  <c r="OH23" i="3"/>
  <c r="QD23" i="3" s="1" a="1"/>
  <c r="QD23" i="3" s="1"/>
  <c r="OH19" i="3"/>
  <c r="QD19" i="3" s="1" a="1"/>
  <c r="QD19" i="3" s="1"/>
  <c r="OH15" i="3"/>
  <c r="QD15" i="3" s="1" a="1"/>
  <c r="QD15" i="3" s="1"/>
  <c r="OH11" i="3"/>
  <c r="QD11" i="3" s="1" a="1"/>
  <c r="QD11" i="3" s="1"/>
  <c r="OH7" i="3"/>
  <c r="QD7" i="3" s="1" a="1"/>
  <c r="QD7" i="3" s="1"/>
  <c r="OH3" i="3"/>
  <c r="QD3" i="3" s="1" a="1"/>
  <c r="QD3" i="3" s="1"/>
  <c r="OH278" i="3"/>
  <c r="QD278" i="3" s="1" a="1"/>
  <c r="QD278" i="3" s="1"/>
  <c r="OH274" i="3"/>
  <c r="QD274" i="3" s="1" a="1"/>
  <c r="QD274" i="3" s="1"/>
  <c r="OH270" i="3"/>
  <c r="QD270" i="3" s="1" a="1"/>
  <c r="QD270" i="3" s="1"/>
  <c r="OH266" i="3"/>
  <c r="QD266" i="3" s="1" a="1"/>
  <c r="QD266" i="3" s="1"/>
  <c r="OH262" i="3"/>
  <c r="QD262" i="3" s="1" a="1"/>
  <c r="QD262" i="3" s="1"/>
  <c r="OH258" i="3"/>
  <c r="QD258" i="3" s="1" a="1"/>
  <c r="QD258" i="3" s="1"/>
  <c r="OH254" i="3"/>
  <c r="QD254" i="3" s="1" a="1"/>
  <c r="QD254" i="3" s="1"/>
  <c r="OH250" i="3"/>
  <c r="QD250" i="3" s="1" a="1"/>
  <c r="QD250" i="3" s="1"/>
  <c r="OH246" i="3"/>
  <c r="QD246" i="3" s="1" a="1"/>
  <c r="QD246" i="3" s="1"/>
  <c r="OH242" i="3"/>
  <c r="QD242" i="3" s="1" a="1"/>
  <c r="QD242" i="3" s="1"/>
  <c r="OH238" i="3"/>
  <c r="QD238" i="3" s="1" a="1"/>
  <c r="QD238" i="3" s="1"/>
  <c r="OH234" i="3"/>
  <c r="QD234" i="3" s="1" a="1"/>
  <c r="QD234" i="3" s="1"/>
  <c r="OH230" i="3"/>
  <c r="QD230" i="3" s="1" a="1"/>
  <c r="QD230" i="3" s="1"/>
  <c r="OH226" i="3"/>
  <c r="QD226" i="3" s="1" a="1"/>
  <c r="QD226" i="3" s="1"/>
  <c r="OH222" i="3"/>
  <c r="QD222" i="3" s="1" a="1"/>
  <c r="QD222" i="3" s="1"/>
  <c r="OH218" i="3"/>
  <c r="QD218" i="3" s="1" a="1"/>
  <c r="QD218" i="3" s="1"/>
  <c r="OH214" i="3"/>
  <c r="QD214" i="3" s="1" a="1"/>
  <c r="QD214" i="3" s="1"/>
  <c r="OH210" i="3"/>
  <c r="QD210" i="3" s="1" a="1"/>
  <c r="QD210" i="3" s="1"/>
  <c r="OH206" i="3"/>
  <c r="QD206" i="3" s="1" a="1"/>
  <c r="QD206" i="3" s="1"/>
  <c r="OH202" i="3"/>
  <c r="QD202" i="3" s="1" a="1"/>
  <c r="QD202" i="3" s="1"/>
  <c r="OH198" i="3"/>
  <c r="QD198" i="3" s="1" a="1"/>
  <c r="QD198" i="3" s="1"/>
  <c r="OH194" i="3"/>
  <c r="QD194" i="3" s="1" a="1"/>
  <c r="QD194" i="3" s="1"/>
  <c r="OH190" i="3"/>
  <c r="QD190" i="3" s="1" a="1"/>
  <c r="QD190" i="3" s="1"/>
  <c r="OH186" i="3"/>
  <c r="QD186" i="3" s="1" a="1"/>
  <c r="QD186" i="3" s="1"/>
  <c r="OH182" i="3"/>
  <c r="QD182" i="3" s="1" a="1"/>
  <c r="QD182" i="3" s="1"/>
  <c r="OH178" i="3"/>
  <c r="QD178" i="3" s="1" a="1"/>
  <c r="QD178" i="3" s="1"/>
  <c r="OH174" i="3"/>
  <c r="QD174" i="3" s="1" a="1"/>
  <c r="QD174" i="3" s="1"/>
  <c r="OH170" i="3"/>
  <c r="QD170" i="3" s="1" a="1"/>
  <c r="QD170" i="3" s="1"/>
  <c r="OH166" i="3"/>
  <c r="QD166" i="3" s="1" a="1"/>
  <c r="QD166" i="3" s="1"/>
  <c r="OH162" i="3"/>
  <c r="QD162" i="3" s="1" a="1"/>
  <c r="QD162" i="3" s="1"/>
  <c r="OH158" i="3"/>
  <c r="QD158" i="3" s="1" a="1"/>
  <c r="QD158" i="3" s="1"/>
  <c r="OH154" i="3"/>
  <c r="QD154" i="3" s="1" a="1"/>
  <c r="QD154" i="3" s="1"/>
  <c r="OH150" i="3"/>
  <c r="QD150" i="3" s="1" a="1"/>
  <c r="QD150" i="3" s="1"/>
  <c r="OH146" i="3"/>
  <c r="QD146" i="3" s="1" a="1"/>
  <c r="QD146" i="3" s="1"/>
  <c r="OH142" i="3"/>
  <c r="QD142" i="3" s="1" a="1"/>
  <c r="QD142" i="3" s="1"/>
  <c r="OH138" i="3"/>
  <c r="QD138" i="3" s="1" a="1"/>
  <c r="QD138" i="3" s="1"/>
  <c r="OH134" i="3"/>
  <c r="QD134" i="3" s="1" a="1"/>
  <c r="QD134" i="3" s="1"/>
  <c r="OH130" i="3"/>
  <c r="QD130" i="3" s="1" a="1"/>
  <c r="QD130" i="3" s="1"/>
  <c r="OH126" i="3"/>
  <c r="QD126" i="3" s="1" a="1"/>
  <c r="QD126" i="3" s="1"/>
  <c r="OH122" i="3"/>
  <c r="QD122" i="3" s="1" a="1"/>
  <c r="QD122" i="3" s="1"/>
  <c r="OH118" i="3"/>
  <c r="QD118" i="3" s="1" a="1"/>
  <c r="QD118" i="3" s="1"/>
  <c r="OH114" i="3"/>
  <c r="QD114" i="3" s="1" a="1"/>
  <c r="QD114" i="3" s="1"/>
  <c r="OH110" i="3"/>
  <c r="QD110" i="3" s="1" a="1"/>
  <c r="QD110" i="3" s="1"/>
  <c r="OH106" i="3"/>
  <c r="QD106" i="3" s="1" a="1"/>
  <c r="QD106" i="3" s="1"/>
  <c r="OH102" i="3"/>
  <c r="QD102" i="3" s="1" a="1"/>
  <c r="QD102" i="3" s="1"/>
  <c r="OH98" i="3"/>
  <c r="QD98" i="3" s="1" a="1"/>
  <c r="QD98" i="3" s="1"/>
  <c r="OH94" i="3"/>
  <c r="QD94" i="3" s="1" a="1"/>
  <c r="QD94" i="3" s="1"/>
  <c r="OH90" i="3"/>
  <c r="QD90" i="3" s="1" a="1"/>
  <c r="QD90" i="3" s="1"/>
  <c r="OH86" i="3"/>
  <c r="QD86" i="3" s="1" a="1"/>
  <c r="QD86" i="3" s="1"/>
  <c r="OH82" i="3"/>
  <c r="QD82" i="3" s="1" a="1"/>
  <c r="QD82" i="3" s="1"/>
  <c r="OH78" i="3"/>
  <c r="QD78" i="3" s="1" a="1"/>
  <c r="QD78" i="3" s="1"/>
  <c r="OH74" i="3"/>
  <c r="QD74" i="3" s="1" a="1"/>
  <c r="QD74" i="3" s="1"/>
  <c r="OH70" i="3"/>
  <c r="QD70" i="3" s="1" a="1"/>
  <c r="QD70" i="3" s="1"/>
  <c r="OH66" i="3"/>
  <c r="QD66" i="3" s="1" a="1"/>
  <c r="QD66" i="3" s="1"/>
  <c r="OH62" i="3"/>
  <c r="QD62" i="3" s="1" a="1"/>
  <c r="QD62" i="3" s="1"/>
  <c r="OH58" i="3"/>
  <c r="QD58" i="3" s="1" a="1"/>
  <c r="QD58" i="3" s="1"/>
  <c r="OH54" i="3"/>
  <c r="QD54" i="3" s="1" a="1"/>
  <c r="QD54" i="3" s="1"/>
  <c r="OH50" i="3"/>
  <c r="QD50" i="3" s="1" a="1"/>
  <c r="QD50" i="3" s="1"/>
  <c r="OH46" i="3"/>
  <c r="QD46" i="3" s="1" a="1"/>
  <c r="QD46" i="3" s="1"/>
  <c r="OH42" i="3"/>
  <c r="QD42" i="3" s="1" a="1"/>
  <c r="QD42" i="3" s="1"/>
  <c r="OH38" i="3"/>
  <c r="QD38" i="3" s="1" a="1"/>
  <c r="QD38" i="3" s="1"/>
  <c r="OH34" i="3"/>
  <c r="QD34" i="3" s="1" a="1"/>
  <c r="QD34" i="3" s="1"/>
  <c r="OH30" i="3"/>
  <c r="QD30" i="3" s="1" a="1"/>
  <c r="QD30" i="3" s="1"/>
  <c r="OH26" i="3"/>
  <c r="QD26" i="3" s="1" a="1"/>
  <c r="QD26" i="3" s="1"/>
  <c r="OH22" i="3"/>
  <c r="QD22" i="3" s="1" a="1"/>
  <c r="QD22" i="3" s="1"/>
  <c r="OH18" i="3"/>
  <c r="QD18" i="3" s="1" a="1"/>
  <c r="QD18" i="3" s="1"/>
  <c r="OH14" i="3"/>
  <c r="QD14" i="3" s="1" a="1"/>
  <c r="QD14" i="3" s="1"/>
  <c r="OH10" i="3"/>
  <c r="QD10" i="3" s="1" a="1"/>
  <c r="QD10" i="3" s="1"/>
  <c r="OH6" i="3"/>
  <c r="QD6" i="3" s="1" a="1"/>
  <c r="QD6" i="3" s="1"/>
  <c r="OH2" i="3"/>
  <c r="QD2" i="3" s="1" a="1"/>
  <c r="QD2" i="3" s="1"/>
  <c r="OH281" i="3"/>
  <c r="QD281" i="3" s="1" a="1"/>
  <c r="QD281" i="3" s="1"/>
  <c r="OH277" i="3"/>
  <c r="QD277" i="3" s="1" a="1"/>
  <c r="QD277" i="3" s="1"/>
  <c r="OH273" i="3"/>
  <c r="QD273" i="3" s="1" a="1"/>
  <c r="QD273" i="3" s="1"/>
  <c r="OH269" i="3"/>
  <c r="QD269" i="3" s="1" a="1"/>
  <c r="QD269" i="3" s="1"/>
  <c r="OH265" i="3"/>
  <c r="QD265" i="3" s="1" a="1"/>
  <c r="QD265" i="3" s="1"/>
  <c r="OH261" i="3"/>
  <c r="QD261" i="3" s="1" a="1"/>
  <c r="QD261" i="3" s="1"/>
  <c r="OH257" i="3"/>
  <c r="QD257" i="3" s="1" a="1"/>
  <c r="QD257" i="3" s="1"/>
  <c r="OH253" i="3"/>
  <c r="QD253" i="3" s="1" a="1"/>
  <c r="QD253" i="3" s="1"/>
  <c r="OH249" i="3"/>
  <c r="QD249" i="3" s="1" a="1"/>
  <c r="QD249" i="3" s="1"/>
  <c r="OH245" i="3"/>
  <c r="QD245" i="3" s="1" a="1"/>
  <c r="QD245" i="3" s="1"/>
  <c r="OH241" i="3"/>
  <c r="QD241" i="3" s="1" a="1"/>
  <c r="QD241" i="3" s="1"/>
  <c r="OH237" i="3"/>
  <c r="QD237" i="3" s="1" a="1"/>
  <c r="QD237" i="3" s="1"/>
  <c r="OH233" i="3"/>
  <c r="QD233" i="3" s="1" a="1"/>
  <c r="QD233" i="3" s="1"/>
  <c r="OH229" i="3"/>
  <c r="QD229" i="3" s="1" a="1"/>
  <c r="QD229" i="3" s="1"/>
  <c r="OH225" i="3"/>
  <c r="QD225" i="3" s="1" a="1"/>
  <c r="QD225" i="3" s="1"/>
  <c r="OH221" i="3"/>
  <c r="QD221" i="3" s="1" a="1"/>
  <c r="QD221" i="3" s="1"/>
  <c r="OH217" i="3"/>
  <c r="QD217" i="3" s="1" a="1"/>
  <c r="QD217" i="3" s="1"/>
  <c r="OH213" i="3"/>
  <c r="QD213" i="3" s="1" a="1"/>
  <c r="QD213" i="3" s="1"/>
  <c r="OH209" i="3"/>
  <c r="QD209" i="3" s="1" a="1"/>
  <c r="QD209" i="3" s="1"/>
  <c r="OH205" i="3"/>
  <c r="QD205" i="3" s="1" a="1"/>
  <c r="QD205" i="3" s="1"/>
  <c r="OH201" i="3"/>
  <c r="QD201" i="3" s="1" a="1"/>
  <c r="QD201" i="3" s="1"/>
  <c r="OH197" i="3"/>
  <c r="QD197" i="3" s="1" a="1"/>
  <c r="QD197" i="3" s="1"/>
  <c r="OH193" i="3"/>
  <c r="QD193" i="3" s="1" a="1"/>
  <c r="QD193" i="3" s="1"/>
  <c r="OH189" i="3"/>
  <c r="QD189" i="3" s="1" a="1"/>
  <c r="QD189" i="3" s="1"/>
  <c r="OH185" i="3"/>
  <c r="QD185" i="3" s="1" a="1"/>
  <c r="QD185" i="3" s="1"/>
  <c r="OH181" i="3"/>
  <c r="QD181" i="3" s="1" a="1"/>
  <c r="QD181" i="3" s="1"/>
  <c r="OH177" i="3"/>
  <c r="QD177" i="3" s="1" a="1"/>
  <c r="QD177" i="3" s="1"/>
  <c r="OH173" i="3"/>
  <c r="QD173" i="3" s="1" a="1"/>
  <c r="QD173" i="3" s="1"/>
  <c r="OH169" i="3"/>
  <c r="QD169" i="3" s="1" a="1"/>
  <c r="QD169" i="3" s="1"/>
  <c r="OH165" i="3"/>
  <c r="QD165" i="3" s="1" a="1"/>
  <c r="QD165" i="3" s="1"/>
  <c r="OH161" i="3"/>
  <c r="QD161" i="3" s="1" a="1"/>
  <c r="QD161" i="3" s="1"/>
  <c r="OH157" i="3"/>
  <c r="QD157" i="3" s="1" a="1"/>
  <c r="QD157" i="3" s="1"/>
  <c r="OH153" i="3"/>
  <c r="QD153" i="3" s="1" a="1"/>
  <c r="QD153" i="3" s="1"/>
  <c r="OH149" i="3"/>
  <c r="QD149" i="3" s="1" a="1"/>
  <c r="QD149" i="3" s="1"/>
  <c r="OH145" i="3"/>
  <c r="QD145" i="3" s="1" a="1"/>
  <c r="QD145" i="3" s="1"/>
  <c r="OH141" i="3"/>
  <c r="QD141" i="3" s="1" a="1"/>
  <c r="QD141" i="3" s="1"/>
  <c r="OH137" i="3"/>
  <c r="QD137" i="3" s="1" a="1"/>
  <c r="QD137" i="3" s="1"/>
  <c r="OH133" i="3"/>
  <c r="QD133" i="3" s="1" a="1"/>
  <c r="QD133" i="3" s="1"/>
  <c r="OH129" i="3"/>
  <c r="QD129" i="3" s="1" a="1"/>
  <c r="QD129" i="3" s="1"/>
  <c r="OH125" i="3"/>
  <c r="QD125" i="3" s="1" a="1"/>
  <c r="QD125" i="3" s="1"/>
  <c r="OH121" i="3"/>
  <c r="QD121" i="3" s="1" a="1"/>
  <c r="QD121" i="3" s="1"/>
  <c r="OH117" i="3"/>
  <c r="QD117" i="3" s="1" a="1"/>
  <c r="QD117" i="3" s="1"/>
  <c r="OH113" i="3"/>
  <c r="QD113" i="3" s="1" a="1"/>
  <c r="QD113" i="3" s="1"/>
  <c r="OH109" i="3"/>
  <c r="QD109" i="3" s="1" a="1"/>
  <c r="QD109" i="3" s="1"/>
  <c r="OH105" i="3"/>
  <c r="QD105" i="3" s="1" a="1"/>
  <c r="QD105" i="3" s="1"/>
  <c r="OH101" i="3"/>
  <c r="QD101" i="3" s="1" a="1"/>
  <c r="QD101" i="3" s="1"/>
  <c r="OH97" i="3"/>
  <c r="QD97" i="3" s="1" a="1"/>
  <c r="QD97" i="3" s="1"/>
  <c r="OH93" i="3"/>
  <c r="QD93" i="3" s="1" a="1"/>
  <c r="QD93" i="3" s="1"/>
  <c r="OH89" i="3"/>
  <c r="QD89" i="3" s="1" a="1"/>
  <c r="QD89" i="3" s="1"/>
  <c r="OH85" i="3"/>
  <c r="QD85" i="3" s="1" a="1"/>
  <c r="QD85" i="3" s="1"/>
  <c r="OH81" i="3"/>
  <c r="QD81" i="3" s="1" a="1"/>
  <c r="QD81" i="3" s="1"/>
  <c r="OH77" i="3"/>
  <c r="QD77" i="3" s="1" a="1"/>
  <c r="QD77" i="3" s="1"/>
  <c r="OH73" i="3"/>
  <c r="QD73" i="3" s="1" a="1"/>
  <c r="QD73" i="3" s="1"/>
  <c r="OH69" i="3"/>
  <c r="QD69" i="3" s="1" a="1"/>
  <c r="QD69" i="3" s="1"/>
  <c r="OH65" i="3"/>
  <c r="QD65" i="3" s="1" a="1"/>
  <c r="QD65" i="3" s="1"/>
  <c r="OH61" i="3"/>
  <c r="QD61" i="3" s="1" a="1"/>
  <c r="QD61" i="3" s="1"/>
  <c r="OH57" i="3"/>
  <c r="QD57" i="3" s="1" a="1"/>
  <c r="QD57" i="3" s="1"/>
  <c r="OH53" i="3"/>
  <c r="QD53" i="3" s="1" a="1"/>
  <c r="QD53" i="3" s="1"/>
  <c r="OH49" i="3"/>
  <c r="QD49" i="3" s="1" a="1"/>
  <c r="QD49" i="3" s="1"/>
  <c r="OH45" i="3"/>
  <c r="QD45" i="3" s="1" a="1"/>
  <c r="QD45" i="3" s="1"/>
  <c r="OH41" i="3"/>
  <c r="QD41" i="3" s="1" a="1"/>
  <c r="QD41" i="3" s="1"/>
  <c r="OH37" i="3"/>
  <c r="QD37" i="3" s="1" a="1"/>
  <c r="QD37" i="3" s="1"/>
  <c r="OH33" i="3"/>
  <c r="QD33" i="3" s="1" a="1"/>
  <c r="QD33" i="3" s="1"/>
  <c r="OH29" i="3"/>
  <c r="QD29" i="3" s="1" a="1"/>
  <c r="QD29" i="3" s="1"/>
  <c r="OH25" i="3"/>
  <c r="QD25" i="3" s="1" a="1"/>
  <c r="QD25" i="3" s="1"/>
  <c r="OH21" i="3"/>
  <c r="QD21" i="3" s="1" a="1"/>
  <c r="QD21" i="3" s="1"/>
  <c r="OH17" i="3"/>
  <c r="QD17" i="3" s="1" a="1"/>
  <c r="QD17" i="3" s="1"/>
  <c r="OH13" i="3"/>
  <c r="QD13" i="3" s="1" a="1"/>
  <c r="QD13" i="3" s="1"/>
  <c r="OH9" i="3"/>
  <c r="QD9" i="3" s="1" a="1"/>
  <c r="QD9" i="3" s="1"/>
  <c r="OH5" i="3"/>
  <c r="QD5" i="3" s="1" a="1"/>
  <c r="QD5" i="3" s="1"/>
  <c r="OH280" i="3"/>
  <c r="QD280" i="3" s="1" a="1"/>
  <c r="QD280" i="3" s="1"/>
  <c r="OH276" i="3"/>
  <c r="QD276" i="3" s="1" a="1"/>
  <c r="QD276" i="3" s="1"/>
  <c r="OH272" i="3"/>
  <c r="QD272" i="3" s="1" a="1"/>
  <c r="QD272" i="3" s="1"/>
  <c r="OH268" i="3"/>
  <c r="QD268" i="3" s="1" a="1"/>
  <c r="QD268" i="3" s="1"/>
  <c r="OH264" i="3"/>
  <c r="QD264" i="3" s="1" a="1"/>
  <c r="QD264" i="3" s="1"/>
  <c r="OH260" i="3"/>
  <c r="QD260" i="3" s="1" a="1"/>
  <c r="QD260" i="3" s="1"/>
  <c r="OH256" i="3"/>
  <c r="QD256" i="3" s="1" a="1"/>
  <c r="QD256" i="3" s="1"/>
  <c r="OH252" i="3"/>
  <c r="QD252" i="3" s="1" a="1"/>
  <c r="QD252" i="3" s="1"/>
  <c r="OH248" i="3"/>
  <c r="QD248" i="3" s="1" a="1"/>
  <c r="QD248" i="3" s="1"/>
  <c r="OH244" i="3"/>
  <c r="QD244" i="3" s="1" a="1"/>
  <c r="QD244" i="3" s="1"/>
  <c r="OH240" i="3"/>
  <c r="QD240" i="3" s="1" a="1"/>
  <c r="QD240" i="3" s="1"/>
  <c r="OH236" i="3"/>
  <c r="QD236" i="3" s="1" a="1"/>
  <c r="QD236" i="3" s="1"/>
  <c r="OH232" i="3"/>
  <c r="QD232" i="3" s="1" a="1"/>
  <c r="QD232" i="3" s="1"/>
  <c r="OH228" i="3"/>
  <c r="QD228" i="3" s="1" a="1"/>
  <c r="QD228" i="3" s="1"/>
  <c r="OH224" i="3"/>
  <c r="QD224" i="3" s="1" a="1"/>
  <c r="QD224" i="3" s="1"/>
  <c r="OH220" i="3"/>
  <c r="QD220" i="3" s="1" a="1"/>
  <c r="QD220" i="3" s="1"/>
  <c r="OH216" i="3"/>
  <c r="QD216" i="3" s="1" a="1"/>
  <c r="QD216" i="3" s="1"/>
  <c r="OH212" i="3"/>
  <c r="QD212" i="3" s="1" a="1"/>
  <c r="QD212" i="3" s="1"/>
  <c r="OH208" i="3"/>
  <c r="QD208" i="3" s="1" a="1"/>
  <c r="QD208" i="3" s="1"/>
  <c r="OH204" i="3"/>
  <c r="QD204" i="3" s="1" a="1"/>
  <c r="QD204" i="3" s="1"/>
  <c r="OH200" i="3"/>
  <c r="QD200" i="3" s="1" a="1"/>
  <c r="QD200" i="3" s="1"/>
  <c r="OH196" i="3"/>
  <c r="QD196" i="3" s="1" a="1"/>
  <c r="QD196" i="3" s="1"/>
  <c r="OH192" i="3"/>
  <c r="QD192" i="3" s="1" a="1"/>
  <c r="QD192" i="3" s="1"/>
  <c r="OH188" i="3"/>
  <c r="QD188" i="3" s="1" a="1"/>
  <c r="QD188" i="3" s="1"/>
  <c r="OH184" i="3"/>
  <c r="QD184" i="3" s="1" a="1"/>
  <c r="QD184" i="3" s="1"/>
  <c r="OH180" i="3"/>
  <c r="QD180" i="3" s="1" a="1"/>
  <c r="QD180" i="3" s="1"/>
  <c r="OH176" i="3"/>
  <c r="QD176" i="3" s="1" a="1"/>
  <c r="QD176" i="3" s="1"/>
  <c r="OH172" i="3"/>
  <c r="QD172" i="3" s="1" a="1"/>
  <c r="QD172" i="3" s="1"/>
  <c r="OH168" i="3"/>
  <c r="QD168" i="3" s="1" a="1"/>
  <c r="QD168" i="3" s="1"/>
  <c r="OH164" i="3"/>
  <c r="QD164" i="3" s="1" a="1"/>
  <c r="QD164" i="3" s="1"/>
  <c r="OH160" i="3"/>
  <c r="QD160" i="3" s="1" a="1"/>
  <c r="QD160" i="3" s="1"/>
  <c r="OH156" i="3"/>
  <c r="QD156" i="3" s="1" a="1"/>
  <c r="QD156" i="3" s="1"/>
  <c r="OH152" i="3"/>
  <c r="QD152" i="3" s="1" a="1"/>
  <c r="QD152" i="3" s="1"/>
  <c r="OH148" i="3"/>
  <c r="QD148" i="3" s="1" a="1"/>
  <c r="QD148" i="3" s="1"/>
  <c r="OH144" i="3"/>
  <c r="QD144" i="3" s="1" a="1"/>
  <c r="QD144" i="3" s="1"/>
  <c r="OH140" i="3"/>
  <c r="QD140" i="3" s="1" a="1"/>
  <c r="QD140" i="3" s="1"/>
  <c r="OH136" i="3"/>
  <c r="QD136" i="3" s="1" a="1"/>
  <c r="QD136" i="3" s="1"/>
  <c r="OH132" i="3"/>
  <c r="QD132" i="3" s="1" a="1"/>
  <c r="QD132" i="3" s="1"/>
  <c r="OH128" i="3"/>
  <c r="QD128" i="3" s="1" a="1"/>
  <c r="QD128" i="3" s="1"/>
  <c r="OH124" i="3"/>
  <c r="QD124" i="3" s="1" a="1"/>
  <c r="QD124" i="3" s="1"/>
  <c r="OH120" i="3"/>
  <c r="QD120" i="3" s="1" a="1"/>
  <c r="QD120" i="3" s="1"/>
  <c r="OH116" i="3"/>
  <c r="QD116" i="3" s="1" a="1"/>
  <c r="QD116" i="3" s="1"/>
  <c r="OH112" i="3"/>
  <c r="QD112" i="3" s="1" a="1"/>
  <c r="QD112" i="3" s="1"/>
  <c r="OH108" i="3"/>
  <c r="QD108" i="3" s="1" a="1"/>
  <c r="QD108" i="3" s="1"/>
  <c r="OH104" i="3"/>
  <c r="QD104" i="3" s="1" a="1"/>
  <c r="QD104" i="3" s="1"/>
  <c r="OH100" i="3"/>
  <c r="QD100" i="3" s="1" a="1"/>
  <c r="QD100" i="3" s="1"/>
  <c r="OH96" i="3"/>
  <c r="QD96" i="3" s="1" a="1"/>
  <c r="QD96" i="3" s="1"/>
  <c r="OH92" i="3"/>
  <c r="QD92" i="3" s="1" a="1"/>
  <c r="QD92" i="3" s="1"/>
  <c r="OH88" i="3"/>
  <c r="QD88" i="3" s="1" a="1"/>
  <c r="QD88" i="3" s="1"/>
  <c r="OH84" i="3"/>
  <c r="QD84" i="3" s="1" a="1"/>
  <c r="QD84" i="3" s="1"/>
  <c r="OH80" i="3"/>
  <c r="QD80" i="3" s="1" a="1"/>
  <c r="QD80" i="3" s="1"/>
  <c r="OH76" i="3"/>
  <c r="QD76" i="3" s="1" a="1"/>
  <c r="QD76" i="3" s="1"/>
  <c r="OH72" i="3"/>
  <c r="QD72" i="3" s="1" a="1"/>
  <c r="QD72" i="3" s="1"/>
  <c r="OH68" i="3"/>
  <c r="QD68" i="3" s="1" a="1"/>
  <c r="QD68" i="3" s="1"/>
  <c r="OH64" i="3"/>
  <c r="QD64" i="3" s="1" a="1"/>
  <c r="QD64" i="3" s="1"/>
  <c r="OH60" i="3"/>
  <c r="QD60" i="3" s="1" a="1"/>
  <c r="QD60" i="3" s="1"/>
  <c r="OH56" i="3"/>
  <c r="QD56" i="3" s="1" a="1"/>
  <c r="QD56" i="3" s="1"/>
  <c r="OH52" i="3"/>
  <c r="QD52" i="3" s="1" a="1"/>
  <c r="QD52" i="3" s="1"/>
  <c r="OH48" i="3"/>
  <c r="QD48" i="3" s="1" a="1"/>
  <c r="QD48" i="3" s="1"/>
  <c r="OH44" i="3"/>
  <c r="QD44" i="3" s="1" a="1"/>
  <c r="QD44" i="3" s="1"/>
  <c r="OH40" i="3"/>
  <c r="QD40" i="3" s="1" a="1"/>
  <c r="QD40" i="3" s="1"/>
  <c r="OH36" i="3"/>
  <c r="QD36" i="3" s="1" a="1"/>
  <c r="QD36" i="3" s="1"/>
  <c r="OH32" i="3"/>
  <c r="QD32" i="3" s="1" a="1"/>
  <c r="QD32" i="3" s="1"/>
  <c r="OH28" i="3"/>
  <c r="QD28" i="3" s="1" a="1"/>
  <c r="QD28" i="3" s="1"/>
  <c r="OH24" i="3"/>
  <c r="QD24" i="3" s="1" a="1"/>
  <c r="QD24" i="3" s="1"/>
  <c r="OH20" i="3"/>
  <c r="QD20" i="3" s="1" a="1"/>
  <c r="QD20" i="3" s="1"/>
  <c r="OH16" i="3"/>
  <c r="QD16" i="3" s="1" a="1"/>
  <c r="QD16" i="3" s="1"/>
  <c r="OH12" i="3"/>
  <c r="QD12" i="3" s="1" a="1"/>
  <c r="QD12" i="3" s="1"/>
  <c r="OH8" i="3"/>
  <c r="QD8" i="3" s="1" a="1"/>
  <c r="QD8" i="3" s="1"/>
  <c r="OH4" i="3"/>
  <c r="QD4" i="3" s="1" a="1"/>
  <c r="QD4" i="3" s="1"/>
  <c r="QB473" i="3" a="1"/>
  <c r="QB473" i="3" s="1"/>
  <c r="QB465" i="3" a="1"/>
  <c r="QB465" i="3" s="1"/>
  <c r="QB453" i="3" a="1"/>
  <c r="QB453" i="3" s="1"/>
  <c r="QB449" i="3" a="1"/>
  <c r="QB449" i="3" s="1"/>
  <c r="QB425" i="3" a="1"/>
  <c r="QB425" i="3" s="1"/>
  <c r="QB409" i="3" a="1"/>
  <c r="QB409" i="3" s="1"/>
  <c r="QB401" i="3" a="1"/>
  <c r="QB401" i="3" s="1"/>
  <c r="QB397" i="3" a="1"/>
  <c r="QB397" i="3" s="1"/>
  <c r="QB393" i="3" a="1"/>
  <c r="QB393" i="3" s="1"/>
  <c r="QB389" i="3" a="1"/>
  <c r="QB389" i="3" s="1"/>
  <c r="QB385" i="3" a="1"/>
  <c r="QB385" i="3" s="1"/>
  <c r="QB381" i="3" a="1"/>
  <c r="QB381" i="3" s="1"/>
  <c r="QB377" i="3" a="1"/>
  <c r="QB377" i="3" s="1"/>
  <c r="QB373" i="3" a="1"/>
  <c r="QB373" i="3" s="1"/>
  <c r="QB369" i="3" a="1"/>
  <c r="QB369" i="3" s="1"/>
  <c r="QB365" i="3" a="1"/>
  <c r="QB365" i="3" s="1"/>
  <c r="QB361" i="3" a="1"/>
  <c r="QB361" i="3" s="1"/>
  <c r="QB357" i="3" a="1"/>
  <c r="QB357" i="3" s="1"/>
  <c r="QB353" i="3" a="1"/>
  <c r="QB353" i="3" s="1"/>
  <c r="QB349" i="3" a="1"/>
  <c r="QB349" i="3" s="1"/>
  <c r="QB345" i="3" a="1"/>
  <c r="QB345" i="3" s="1"/>
  <c r="QB341" i="3" a="1"/>
  <c r="QB341" i="3" s="1"/>
  <c r="QB337" i="3" a="1"/>
  <c r="QB337" i="3" s="1"/>
  <c r="QB333" i="3" a="1"/>
  <c r="QB333" i="3" s="1"/>
  <c r="QB329" i="3" a="1"/>
  <c r="QB329" i="3" s="1"/>
  <c r="QB325" i="3" a="1"/>
  <c r="QB325" i="3" s="1"/>
  <c r="QB321" i="3" a="1"/>
  <c r="QB321" i="3" s="1"/>
  <c r="QB317" i="3" a="1"/>
  <c r="QB317" i="3" s="1"/>
  <c r="QB313" i="3" a="1"/>
  <c r="QB313" i="3" s="1"/>
  <c r="QB309" i="3" a="1"/>
  <c r="QB309" i="3" s="1"/>
  <c r="QB305" i="3" a="1"/>
  <c r="QB305" i="3" s="1"/>
  <c r="QB301" i="3" a="1"/>
  <c r="QB301" i="3" s="1"/>
  <c r="QB297" i="3" a="1"/>
  <c r="QB297" i="3" s="1"/>
  <c r="QB293" i="3" a="1"/>
  <c r="QB293" i="3" s="1"/>
  <c r="QB289" i="3" a="1"/>
  <c r="QB289" i="3" s="1"/>
  <c r="QB285" i="3" a="1"/>
  <c r="QB285" i="3" s="1"/>
  <c r="QB281" i="3" a="1"/>
  <c r="QB281" i="3" s="1"/>
  <c r="QB277" i="3" a="1"/>
  <c r="QB277" i="3" s="1"/>
  <c r="QB273" i="3" a="1"/>
  <c r="QB273" i="3" s="1"/>
  <c r="QB269" i="3" a="1"/>
  <c r="QB269" i="3" s="1"/>
  <c r="QB265" i="3" a="1"/>
  <c r="QB265" i="3" s="1"/>
  <c r="QB261" i="3" a="1"/>
  <c r="QB261" i="3" s="1"/>
  <c r="QB257" i="3" a="1"/>
  <c r="QB257" i="3" s="1"/>
  <c r="QB253" i="3" a="1"/>
  <c r="QB253" i="3" s="1"/>
  <c r="QB249" i="3" a="1"/>
  <c r="QB249" i="3" s="1"/>
  <c r="QB245" i="3" a="1"/>
  <c r="QB245" i="3" s="1"/>
  <c r="QB241" i="3" a="1"/>
  <c r="QB241" i="3" s="1"/>
  <c r="QB237" i="3" a="1"/>
  <c r="QB237" i="3" s="1"/>
  <c r="QB233" i="3" a="1"/>
  <c r="QB233" i="3" s="1"/>
  <c r="QB229" i="3" a="1"/>
  <c r="QB229" i="3" s="1"/>
  <c r="QB225" i="3" a="1"/>
  <c r="QB225" i="3" s="1"/>
  <c r="QB221" i="3" a="1"/>
  <c r="QB221" i="3" s="1"/>
  <c r="QB217" i="3" a="1"/>
  <c r="QB217" i="3" s="1"/>
  <c r="QB213" i="3" a="1"/>
  <c r="QB213" i="3" s="1"/>
  <c r="QB209" i="3" a="1"/>
  <c r="QB209" i="3" s="1"/>
  <c r="QB205" i="3" a="1"/>
  <c r="QB205" i="3" s="1"/>
  <c r="QB201" i="3" a="1"/>
  <c r="QB201" i="3" s="1"/>
  <c r="QB197" i="3" a="1"/>
  <c r="QB197" i="3" s="1"/>
  <c r="QB193" i="3" a="1"/>
  <c r="QB193" i="3" s="1"/>
  <c r="QB189" i="3" a="1"/>
  <c r="QB189" i="3" s="1"/>
  <c r="QB185" i="3" a="1"/>
  <c r="QB185" i="3" s="1"/>
  <c r="QB181" i="3" a="1"/>
  <c r="QB181" i="3" s="1"/>
  <c r="QB177" i="3" a="1"/>
  <c r="QB177" i="3" s="1"/>
  <c r="QB173" i="3" a="1"/>
  <c r="QB173" i="3" s="1"/>
  <c r="QB169" i="3" a="1"/>
  <c r="QB169" i="3" s="1"/>
  <c r="QB165" i="3" a="1"/>
  <c r="QB165" i="3" s="1"/>
  <c r="QB161" i="3" a="1"/>
  <c r="QB161" i="3" s="1"/>
  <c r="QB157" i="3" a="1"/>
  <c r="QB157" i="3" s="1"/>
  <c r="QB153" i="3" a="1"/>
  <c r="QB153" i="3" s="1"/>
  <c r="QB149" i="3" a="1"/>
  <c r="QB149" i="3" s="1"/>
  <c r="QB145" i="3" a="1"/>
  <c r="QB145" i="3" s="1"/>
  <c r="QB141" i="3" a="1"/>
  <c r="QB141" i="3" s="1"/>
  <c r="QB137" i="3" a="1"/>
  <c r="QB137" i="3" s="1"/>
  <c r="QB133" i="3" a="1"/>
  <c r="QB133" i="3" s="1"/>
  <c r="QB129" i="3" a="1"/>
  <c r="QB129" i="3" s="1"/>
  <c r="QB125" i="3" a="1"/>
  <c r="QB125" i="3" s="1"/>
  <c r="QB121" i="3" a="1"/>
  <c r="QB121" i="3" s="1"/>
  <c r="QB117" i="3" a="1"/>
  <c r="QB117" i="3" s="1"/>
  <c r="QB113" i="3" a="1"/>
  <c r="QB113" i="3" s="1"/>
  <c r="QB109" i="3" a="1"/>
  <c r="QB109" i="3" s="1"/>
  <c r="QB105" i="3" a="1"/>
  <c r="QB105" i="3" s="1"/>
  <c r="QB101" i="3" a="1"/>
  <c r="QB101" i="3" s="1"/>
  <c r="QB97" i="3" a="1"/>
  <c r="QB97" i="3" s="1"/>
  <c r="QB93" i="3" a="1"/>
  <c r="QB93" i="3" s="1"/>
  <c r="QB89" i="3" a="1"/>
  <c r="QB89" i="3" s="1"/>
  <c r="QB85" i="3" a="1"/>
  <c r="QB85" i="3" s="1"/>
  <c r="QB81" i="3" a="1"/>
  <c r="QB81" i="3" s="1"/>
  <c r="QB77" i="3" a="1"/>
  <c r="QB77" i="3" s="1"/>
  <c r="QB73" i="3" a="1"/>
  <c r="QB73" i="3" s="1"/>
  <c r="QB69" i="3" a="1"/>
  <c r="QB69" i="3" s="1"/>
  <c r="QB65" i="3" a="1"/>
  <c r="QB65" i="3" s="1"/>
  <c r="QB61" i="3" a="1"/>
  <c r="QB61" i="3" s="1"/>
  <c r="QB57" i="3" a="1"/>
  <c r="QB57" i="3" s="1"/>
  <c r="QB53" i="3" a="1"/>
  <c r="QB53" i="3" s="1"/>
  <c r="QB49" i="3" a="1"/>
  <c r="QB49" i="3" s="1"/>
  <c r="QB45" i="3" a="1"/>
  <c r="QB45" i="3" s="1"/>
  <c r="QB41" i="3" a="1"/>
  <c r="QB41" i="3" s="1"/>
  <c r="QB37" i="3" a="1"/>
  <c r="QB37" i="3" s="1"/>
  <c r="QB33" i="3" a="1"/>
  <c r="QB33" i="3" s="1"/>
  <c r="QB29" i="3" a="1"/>
  <c r="QB29" i="3" s="1"/>
  <c r="QB25" i="3" a="1"/>
  <c r="QB25" i="3" s="1"/>
  <c r="QB21" i="3" a="1"/>
  <c r="QB21" i="3" s="1"/>
  <c r="QB17" i="3" a="1"/>
  <c r="QB17" i="3" s="1"/>
  <c r="QB13" i="3" a="1"/>
  <c r="QB13" i="3" s="1"/>
  <c r="QB9" i="3" a="1"/>
  <c r="QB9" i="3" s="1"/>
  <c r="QB5" i="3" a="1"/>
  <c r="QB5" i="3" s="1"/>
  <c r="QB485" i="3" a="1"/>
  <c r="QB485" i="3" s="1"/>
  <c r="QB477" i="3" a="1"/>
  <c r="QB477" i="3" s="1"/>
  <c r="QB417" i="3" a="1"/>
  <c r="QB417" i="3" s="1"/>
  <c r="QB413" i="3" a="1"/>
  <c r="QB413" i="3" s="1"/>
  <c r="QB405" i="3" a="1"/>
  <c r="QB405" i="3" s="1"/>
  <c r="QB484" i="3" a="1"/>
  <c r="QB484" i="3" s="1"/>
  <c r="QB480" i="3" a="1"/>
  <c r="QB480" i="3" s="1"/>
  <c r="QB476" i="3" a="1"/>
  <c r="QB476" i="3" s="1"/>
  <c r="QB472" i="3" a="1"/>
  <c r="QB472" i="3" s="1"/>
  <c r="QB468" i="3" a="1"/>
  <c r="QB468" i="3" s="1"/>
  <c r="QB464" i="3" a="1"/>
  <c r="QB464" i="3" s="1"/>
  <c r="QB460" i="3" a="1"/>
  <c r="QB460" i="3" s="1"/>
  <c r="QB456" i="3" a="1"/>
  <c r="QB456" i="3" s="1"/>
  <c r="QB452" i="3" a="1"/>
  <c r="QB452" i="3" s="1"/>
  <c r="QB448" i="3" a="1"/>
  <c r="QB448" i="3" s="1"/>
  <c r="QB444" i="3" a="1"/>
  <c r="QB444" i="3" s="1"/>
  <c r="QB440" i="3" a="1"/>
  <c r="QB440" i="3" s="1"/>
  <c r="QB436" i="3" a="1"/>
  <c r="QB436" i="3" s="1"/>
  <c r="QB432" i="3" a="1"/>
  <c r="QB432" i="3" s="1"/>
  <c r="QB428" i="3" a="1"/>
  <c r="QB428" i="3" s="1"/>
  <c r="QB424" i="3" a="1"/>
  <c r="QB424" i="3" s="1"/>
  <c r="QB420" i="3" a="1"/>
  <c r="QB420" i="3" s="1"/>
  <c r="QB416" i="3" a="1"/>
  <c r="QB416" i="3" s="1"/>
  <c r="QB412" i="3" a="1"/>
  <c r="QB412" i="3" s="1"/>
  <c r="QB408" i="3" a="1"/>
  <c r="QB408" i="3" s="1"/>
  <c r="QB404" i="3" a="1"/>
  <c r="QB404" i="3" s="1"/>
  <c r="QB400" i="3" a="1"/>
  <c r="QB400" i="3" s="1"/>
  <c r="QB396" i="3" a="1"/>
  <c r="QB396" i="3" s="1"/>
  <c r="QB392" i="3" a="1"/>
  <c r="QB392" i="3" s="1"/>
  <c r="QB388" i="3" a="1"/>
  <c r="QB388" i="3" s="1"/>
  <c r="QB384" i="3" a="1"/>
  <c r="QB384" i="3" s="1"/>
  <c r="QB380" i="3" a="1"/>
  <c r="QB380" i="3" s="1"/>
  <c r="QB376" i="3" a="1"/>
  <c r="QB376" i="3" s="1"/>
  <c r="QB372" i="3" a="1"/>
  <c r="QB372" i="3" s="1"/>
  <c r="QB368" i="3" a="1"/>
  <c r="QB368" i="3" s="1"/>
  <c r="QB364" i="3" a="1"/>
  <c r="QB364" i="3" s="1"/>
  <c r="QB360" i="3" a="1"/>
  <c r="QB360" i="3" s="1"/>
  <c r="QB356" i="3" a="1"/>
  <c r="QB356" i="3" s="1"/>
  <c r="QB352" i="3" a="1"/>
  <c r="QB352" i="3" s="1"/>
  <c r="QB348" i="3" a="1"/>
  <c r="QB348" i="3" s="1"/>
  <c r="QB344" i="3" a="1"/>
  <c r="QB344" i="3" s="1"/>
  <c r="QB340" i="3" a="1"/>
  <c r="QB340" i="3" s="1"/>
  <c r="QB336" i="3" a="1"/>
  <c r="QB336" i="3" s="1"/>
  <c r="QB332" i="3" a="1"/>
  <c r="QB332" i="3" s="1"/>
  <c r="QB328" i="3" a="1"/>
  <c r="QB328" i="3" s="1"/>
  <c r="QB324" i="3" a="1"/>
  <c r="QB324" i="3" s="1"/>
  <c r="QB320" i="3" a="1"/>
  <c r="QB320" i="3" s="1"/>
  <c r="QB316" i="3" a="1"/>
  <c r="QB316" i="3" s="1"/>
  <c r="QB312" i="3" a="1"/>
  <c r="QB312" i="3" s="1"/>
  <c r="QB308" i="3" a="1"/>
  <c r="QB308" i="3" s="1"/>
  <c r="QB304" i="3" a="1"/>
  <c r="QB304" i="3" s="1"/>
  <c r="QB300" i="3" a="1"/>
  <c r="QB300" i="3" s="1"/>
  <c r="QB296" i="3" a="1"/>
  <c r="QB296" i="3" s="1"/>
  <c r="QB292" i="3" a="1"/>
  <c r="QB292" i="3" s="1"/>
  <c r="QB288" i="3" a="1"/>
  <c r="QB288" i="3" s="1"/>
  <c r="QB284" i="3" a="1"/>
  <c r="QB284" i="3" s="1"/>
  <c r="QB280" i="3" a="1"/>
  <c r="QB280" i="3" s="1"/>
  <c r="QB276" i="3" a="1"/>
  <c r="QB276" i="3" s="1"/>
  <c r="QB272" i="3" a="1"/>
  <c r="QB272" i="3" s="1"/>
  <c r="QB268" i="3" a="1"/>
  <c r="QB268" i="3" s="1"/>
  <c r="QB264" i="3" a="1"/>
  <c r="QB264" i="3" s="1"/>
  <c r="QB260" i="3" a="1"/>
  <c r="QB260" i="3" s="1"/>
  <c r="QB256" i="3" a="1"/>
  <c r="QB256" i="3" s="1"/>
  <c r="QB252" i="3" a="1"/>
  <c r="QB252" i="3" s="1"/>
  <c r="QB248" i="3" a="1"/>
  <c r="QB248" i="3" s="1"/>
  <c r="QB244" i="3" a="1"/>
  <c r="QB244" i="3" s="1"/>
  <c r="QB240" i="3" a="1"/>
  <c r="QB240" i="3" s="1"/>
  <c r="QB236" i="3" a="1"/>
  <c r="QB236" i="3" s="1"/>
  <c r="QB232" i="3" a="1"/>
  <c r="QB232" i="3" s="1"/>
  <c r="QB228" i="3" a="1"/>
  <c r="QB228" i="3" s="1"/>
  <c r="QB224" i="3" a="1"/>
  <c r="QB224" i="3" s="1"/>
  <c r="QB220" i="3" a="1"/>
  <c r="QB220" i="3" s="1"/>
  <c r="QB216" i="3" a="1"/>
  <c r="QB216" i="3" s="1"/>
  <c r="QB212" i="3" a="1"/>
  <c r="QB212" i="3" s="1"/>
  <c r="QB208" i="3" a="1"/>
  <c r="QB208" i="3" s="1"/>
  <c r="QB204" i="3" a="1"/>
  <c r="QB204" i="3" s="1"/>
  <c r="QB200" i="3" a="1"/>
  <c r="QB200" i="3" s="1"/>
  <c r="QB196" i="3" a="1"/>
  <c r="QB196" i="3" s="1"/>
  <c r="QB192" i="3" a="1"/>
  <c r="QB192" i="3" s="1"/>
  <c r="QB188" i="3" a="1"/>
  <c r="QB188" i="3" s="1"/>
  <c r="QB184" i="3" a="1"/>
  <c r="QB184" i="3" s="1"/>
  <c r="QB180" i="3" a="1"/>
  <c r="QB180" i="3" s="1"/>
  <c r="QB176" i="3" a="1"/>
  <c r="QB176" i="3" s="1"/>
  <c r="QB172" i="3" a="1"/>
  <c r="QB172" i="3" s="1"/>
  <c r="QB168" i="3" a="1"/>
  <c r="QB168" i="3" s="1"/>
  <c r="QB164" i="3" a="1"/>
  <c r="QB164" i="3" s="1"/>
  <c r="QB160" i="3" a="1"/>
  <c r="QB160" i="3" s="1"/>
  <c r="QB156" i="3" a="1"/>
  <c r="QB156" i="3" s="1"/>
  <c r="QB152" i="3" a="1"/>
  <c r="QB152" i="3" s="1"/>
  <c r="QB148" i="3" a="1"/>
  <c r="QB148" i="3" s="1"/>
  <c r="QB144" i="3" a="1"/>
  <c r="QB144" i="3" s="1"/>
  <c r="QB140" i="3" a="1"/>
  <c r="QB140" i="3" s="1"/>
  <c r="QB136" i="3" a="1"/>
  <c r="QB136" i="3" s="1"/>
  <c r="QB132" i="3" a="1"/>
  <c r="QB132" i="3" s="1"/>
  <c r="QB128" i="3" a="1"/>
  <c r="QB128" i="3" s="1"/>
  <c r="QB124" i="3" a="1"/>
  <c r="QB124" i="3" s="1"/>
  <c r="QB120" i="3" a="1"/>
  <c r="QB120" i="3" s="1"/>
  <c r="QB116" i="3" a="1"/>
  <c r="QB116" i="3" s="1"/>
  <c r="QB112" i="3" a="1"/>
  <c r="QB112" i="3" s="1"/>
  <c r="QB108" i="3" a="1"/>
  <c r="QB108" i="3" s="1"/>
  <c r="QB104" i="3" a="1"/>
  <c r="QB104" i="3" s="1"/>
  <c r="QB100" i="3" a="1"/>
  <c r="QB100" i="3" s="1"/>
  <c r="QB96" i="3" a="1"/>
  <c r="QB96" i="3" s="1"/>
  <c r="QB92" i="3" a="1"/>
  <c r="QB92" i="3" s="1"/>
  <c r="QB88" i="3" a="1"/>
  <c r="QB88" i="3" s="1"/>
  <c r="QB84" i="3" a="1"/>
  <c r="QB84" i="3" s="1"/>
  <c r="QB80" i="3" a="1"/>
  <c r="QB80" i="3" s="1"/>
  <c r="QB76" i="3" a="1"/>
  <c r="QB76" i="3" s="1"/>
  <c r="QB72" i="3" a="1"/>
  <c r="QB72" i="3" s="1"/>
  <c r="QB68" i="3" a="1"/>
  <c r="QB68" i="3" s="1"/>
  <c r="QB64" i="3" a="1"/>
  <c r="QB64" i="3" s="1"/>
  <c r="QB60" i="3" a="1"/>
  <c r="QB60" i="3" s="1"/>
  <c r="QB56" i="3" a="1"/>
  <c r="QB56" i="3" s="1"/>
  <c r="QB52" i="3" a="1"/>
  <c r="QB52" i="3" s="1"/>
  <c r="QB48" i="3" a="1"/>
  <c r="QB48" i="3" s="1"/>
  <c r="QB44" i="3" a="1"/>
  <c r="QB44" i="3" s="1"/>
  <c r="QB40" i="3" a="1"/>
  <c r="QB40" i="3" s="1"/>
  <c r="QB36" i="3" a="1"/>
  <c r="QB36" i="3" s="1"/>
  <c r="QB32" i="3" a="1"/>
  <c r="QB32" i="3" s="1"/>
  <c r="QB28" i="3" a="1"/>
  <c r="QB28" i="3" s="1"/>
  <c r="QB24" i="3" a="1"/>
  <c r="QB24" i="3" s="1"/>
  <c r="QB20" i="3" a="1"/>
  <c r="QB20" i="3" s="1"/>
  <c r="QB16" i="3" a="1"/>
  <c r="QB16" i="3" s="1"/>
  <c r="QB12" i="3" a="1"/>
  <c r="QB12" i="3" s="1"/>
  <c r="QB8" i="3" a="1"/>
  <c r="QB8" i="3" s="1"/>
  <c r="QB4" i="3" a="1"/>
  <c r="QB4" i="3" s="1"/>
  <c r="OF2" i="3"/>
  <c r="QB2" i="3" s="1" a="1"/>
  <c r="QB2" i="3" s="1"/>
  <c r="QB481" i="3" a="1"/>
  <c r="QB481" i="3" s="1"/>
  <c r="QB469" i="3" a="1"/>
  <c r="QB469" i="3" s="1"/>
  <c r="QB461" i="3" a="1"/>
  <c r="QB461" i="3" s="1"/>
  <c r="QB457" i="3" a="1"/>
  <c r="QB457" i="3" s="1"/>
  <c r="QB445" i="3" a="1"/>
  <c r="QB445" i="3" s="1"/>
  <c r="QB441" i="3" a="1"/>
  <c r="QB441" i="3" s="1"/>
  <c r="QB437" i="3" a="1"/>
  <c r="QB437" i="3" s="1"/>
  <c r="QB467" i="3" a="1"/>
  <c r="QB467" i="3" s="1"/>
  <c r="QB463" i="3" a="1"/>
  <c r="QB463" i="3" s="1"/>
  <c r="QB459" i="3" a="1"/>
  <c r="QB459" i="3" s="1"/>
  <c r="QB455" i="3" a="1"/>
  <c r="QB455" i="3" s="1"/>
  <c r="QB451" i="3" a="1"/>
  <c r="QB451" i="3" s="1"/>
  <c r="QB447" i="3" a="1"/>
  <c r="QB447" i="3" s="1"/>
  <c r="QB443" i="3" a="1"/>
  <c r="QB443" i="3" s="1"/>
  <c r="QB439" i="3" a="1"/>
  <c r="QB439" i="3" s="1"/>
  <c r="QB435" i="3" a="1"/>
  <c r="QB435" i="3" s="1"/>
  <c r="QB431" i="3" a="1"/>
  <c r="QB431" i="3" s="1"/>
  <c r="QB427" i="3" a="1"/>
  <c r="QB427" i="3" s="1"/>
  <c r="QB423" i="3" a="1"/>
  <c r="QB423" i="3" s="1"/>
  <c r="QB419" i="3" a="1"/>
  <c r="QB419" i="3" s="1"/>
  <c r="QB415" i="3" a="1"/>
  <c r="QB415" i="3" s="1"/>
  <c r="QB411" i="3" a="1"/>
  <c r="QB411" i="3" s="1"/>
  <c r="QB407" i="3" a="1"/>
  <c r="QB407" i="3" s="1"/>
  <c r="QB403" i="3" a="1"/>
  <c r="QB403" i="3" s="1"/>
  <c r="QB399" i="3" a="1"/>
  <c r="QB399" i="3" s="1"/>
  <c r="QB395" i="3" a="1"/>
  <c r="QB395" i="3" s="1"/>
  <c r="QB391" i="3" a="1"/>
  <c r="QB391" i="3" s="1"/>
  <c r="QB387" i="3" a="1"/>
  <c r="QB387" i="3" s="1"/>
  <c r="QB383" i="3" a="1"/>
  <c r="QB383" i="3" s="1"/>
  <c r="QB379" i="3" a="1"/>
  <c r="QB379" i="3" s="1"/>
  <c r="QB375" i="3" a="1"/>
  <c r="QB375" i="3" s="1"/>
  <c r="QB371" i="3" a="1"/>
  <c r="QB371" i="3" s="1"/>
  <c r="QB367" i="3" a="1"/>
  <c r="QB367" i="3" s="1"/>
  <c r="QB363" i="3" a="1"/>
  <c r="QB363" i="3" s="1"/>
  <c r="QB359" i="3" a="1"/>
  <c r="QB359" i="3" s="1"/>
  <c r="QB355" i="3" a="1"/>
  <c r="QB355" i="3" s="1"/>
  <c r="QB351" i="3" a="1"/>
  <c r="QB351" i="3" s="1"/>
  <c r="QB347" i="3" a="1"/>
  <c r="QB347" i="3" s="1"/>
  <c r="QB343" i="3" a="1"/>
  <c r="QB343" i="3" s="1"/>
  <c r="QB339" i="3" a="1"/>
  <c r="QB339" i="3" s="1"/>
  <c r="QB335" i="3" a="1"/>
  <c r="QB335" i="3" s="1"/>
  <c r="QB331" i="3" a="1"/>
  <c r="QB331" i="3" s="1"/>
  <c r="QB327" i="3" a="1"/>
  <c r="QB327" i="3" s="1"/>
  <c r="QB323" i="3" a="1"/>
  <c r="QB323" i="3" s="1"/>
  <c r="QB319" i="3" a="1"/>
  <c r="QB319" i="3" s="1"/>
  <c r="QB315" i="3" a="1"/>
  <c r="QB315" i="3" s="1"/>
  <c r="QB311" i="3" a="1"/>
  <c r="QB311" i="3" s="1"/>
  <c r="QB307" i="3" a="1"/>
  <c r="QB307" i="3" s="1"/>
  <c r="QB303" i="3" a="1"/>
  <c r="QB303" i="3" s="1"/>
  <c r="QB299" i="3" a="1"/>
  <c r="QB299" i="3" s="1"/>
  <c r="QB295" i="3" a="1"/>
  <c r="QB295" i="3" s="1"/>
  <c r="QB291" i="3" a="1"/>
  <c r="QB291" i="3" s="1"/>
  <c r="QB287" i="3" a="1"/>
  <c r="QB287" i="3" s="1"/>
  <c r="QB283" i="3" a="1"/>
  <c r="QB283" i="3" s="1"/>
  <c r="QB279" i="3" a="1"/>
  <c r="QB279" i="3" s="1"/>
  <c r="QB275" i="3" a="1"/>
  <c r="QB275" i="3" s="1"/>
  <c r="QB271" i="3" a="1"/>
  <c r="QB271" i="3" s="1"/>
  <c r="QB267" i="3" a="1"/>
  <c r="QB267" i="3" s="1"/>
  <c r="QB263" i="3" a="1"/>
  <c r="QB263" i="3" s="1"/>
  <c r="QB259" i="3" a="1"/>
  <c r="QB259" i="3" s="1"/>
  <c r="QB255" i="3" a="1"/>
  <c r="QB255" i="3" s="1"/>
  <c r="QB251" i="3" a="1"/>
  <c r="QB251" i="3" s="1"/>
  <c r="QB247" i="3" a="1"/>
  <c r="QB247" i="3" s="1"/>
  <c r="QB243" i="3" a="1"/>
  <c r="QB243" i="3" s="1"/>
  <c r="QB239" i="3" a="1"/>
  <c r="QB239" i="3" s="1"/>
  <c r="QB235" i="3" a="1"/>
  <c r="QB235" i="3" s="1"/>
  <c r="QB231" i="3" a="1"/>
  <c r="QB231" i="3" s="1"/>
  <c r="QB227" i="3" a="1"/>
  <c r="QB227" i="3" s="1"/>
  <c r="QB223" i="3" a="1"/>
  <c r="QB223" i="3" s="1"/>
  <c r="QB219" i="3" a="1"/>
  <c r="QB219" i="3" s="1"/>
  <c r="QB215" i="3" a="1"/>
  <c r="QB215" i="3" s="1"/>
  <c r="QB211" i="3" a="1"/>
  <c r="QB211" i="3" s="1"/>
  <c r="QB207" i="3" a="1"/>
  <c r="QB207" i="3" s="1"/>
  <c r="QB203" i="3" a="1"/>
  <c r="QB203" i="3" s="1"/>
  <c r="QB199" i="3" a="1"/>
  <c r="QB199" i="3" s="1"/>
  <c r="QB195" i="3" a="1"/>
  <c r="QB195" i="3" s="1"/>
  <c r="QB191" i="3" a="1"/>
  <c r="QB191" i="3" s="1"/>
  <c r="QB187" i="3" a="1"/>
  <c r="QB187" i="3" s="1"/>
  <c r="QB183" i="3" a="1"/>
  <c r="QB183" i="3" s="1"/>
  <c r="QB179" i="3" a="1"/>
  <c r="QB179" i="3" s="1"/>
  <c r="QB175" i="3" a="1"/>
  <c r="QB175" i="3" s="1"/>
  <c r="QB171" i="3" a="1"/>
  <c r="QB171" i="3" s="1"/>
  <c r="QB167" i="3" a="1"/>
  <c r="QB167" i="3" s="1"/>
  <c r="QB163" i="3" a="1"/>
  <c r="QB163" i="3" s="1"/>
  <c r="QB159" i="3" a="1"/>
  <c r="QB159" i="3" s="1"/>
  <c r="QB155" i="3" a="1"/>
  <c r="QB155" i="3" s="1"/>
  <c r="QB151" i="3" a="1"/>
  <c r="QB151" i="3" s="1"/>
  <c r="QB147" i="3" a="1"/>
  <c r="QB147" i="3" s="1"/>
  <c r="QB143" i="3" a="1"/>
  <c r="QB143" i="3" s="1"/>
  <c r="QB139" i="3" a="1"/>
  <c r="QB139" i="3" s="1"/>
  <c r="QB135" i="3" a="1"/>
  <c r="QB135" i="3" s="1"/>
  <c r="QB131" i="3" a="1"/>
  <c r="QB131" i="3" s="1"/>
  <c r="QB127" i="3" a="1"/>
  <c r="QB127" i="3" s="1"/>
  <c r="QB123" i="3" a="1"/>
  <c r="QB123" i="3" s="1"/>
  <c r="QB119" i="3" a="1"/>
  <c r="QB119" i="3" s="1"/>
  <c r="QB115" i="3" a="1"/>
  <c r="QB115" i="3" s="1"/>
  <c r="QB111" i="3" a="1"/>
  <c r="QB111" i="3" s="1"/>
  <c r="QB107" i="3" a="1"/>
  <c r="QB107" i="3" s="1"/>
  <c r="QB103" i="3" a="1"/>
  <c r="QB103" i="3" s="1"/>
  <c r="QB99" i="3" a="1"/>
  <c r="QB99" i="3" s="1"/>
  <c r="QB95" i="3" a="1"/>
  <c r="QB95" i="3" s="1"/>
  <c r="QB91" i="3" a="1"/>
  <c r="QB91" i="3" s="1"/>
  <c r="QB87" i="3" a="1"/>
  <c r="QB87" i="3" s="1"/>
  <c r="QB83" i="3" a="1"/>
  <c r="QB83" i="3" s="1"/>
  <c r="QB79" i="3" a="1"/>
  <c r="QB79" i="3" s="1"/>
  <c r="QB75" i="3" a="1"/>
  <c r="QB75" i="3" s="1"/>
  <c r="QB71" i="3" a="1"/>
  <c r="QB71" i="3" s="1"/>
  <c r="QB67" i="3" a="1"/>
  <c r="QB67" i="3" s="1"/>
  <c r="QB63" i="3" a="1"/>
  <c r="QB63" i="3" s="1"/>
  <c r="QB59" i="3" a="1"/>
  <c r="QB59" i="3" s="1"/>
  <c r="QB55" i="3" a="1"/>
  <c r="QB55" i="3" s="1"/>
  <c r="QB51" i="3" a="1"/>
  <c r="QB51" i="3" s="1"/>
  <c r="QB47" i="3" a="1"/>
  <c r="QB47" i="3" s="1"/>
  <c r="QB43" i="3" a="1"/>
  <c r="QB43" i="3" s="1"/>
  <c r="QB39" i="3" a="1"/>
  <c r="QB39" i="3" s="1"/>
  <c r="QB35" i="3" a="1"/>
  <c r="QB35" i="3" s="1"/>
  <c r="QB31" i="3" a="1"/>
  <c r="QB31" i="3" s="1"/>
  <c r="QB27" i="3" a="1"/>
  <c r="QB27" i="3" s="1"/>
  <c r="QB23" i="3" a="1"/>
  <c r="QB23" i="3" s="1"/>
  <c r="QB19" i="3" a="1"/>
  <c r="QB19" i="3" s="1"/>
  <c r="QB15" i="3" a="1"/>
  <c r="QB15" i="3" s="1"/>
  <c r="QB11" i="3" a="1"/>
  <c r="QB11" i="3" s="1"/>
  <c r="QB7" i="3" a="1"/>
  <c r="QB7" i="3" s="1"/>
  <c r="QB3" i="3" a="1"/>
  <c r="QB3" i="3" s="1"/>
  <c r="QB433" i="3" a="1"/>
  <c r="QB433" i="3" s="1"/>
  <c r="QB429" i="3" a="1"/>
  <c r="QB429" i="3" s="1"/>
  <c r="QB421" i="3" a="1"/>
  <c r="QB421" i="3" s="1"/>
  <c r="QB483" i="3" a="1"/>
  <c r="QB483" i="3" s="1"/>
  <c r="QB479" i="3" a="1"/>
  <c r="QB479" i="3" s="1"/>
  <c r="QB475" i="3" a="1"/>
  <c r="QB475" i="3" s="1"/>
  <c r="QB471" i="3" a="1"/>
  <c r="QB471" i="3" s="1"/>
  <c r="QB486" i="3" a="1"/>
  <c r="QB486" i="3" s="1"/>
  <c r="QB482" i="3" a="1"/>
  <c r="QB482" i="3" s="1"/>
  <c r="QB478" i="3" a="1"/>
  <c r="QB478" i="3" s="1"/>
  <c r="QB474" i="3" a="1"/>
  <c r="QB474" i="3" s="1"/>
  <c r="QB470" i="3" a="1"/>
  <c r="QB470" i="3" s="1"/>
  <c r="QB466" i="3" a="1"/>
  <c r="QB466" i="3" s="1"/>
  <c r="QB462" i="3" a="1"/>
  <c r="QB462" i="3" s="1"/>
  <c r="QB458" i="3" a="1"/>
  <c r="QB458" i="3" s="1"/>
  <c r="QB454" i="3" a="1"/>
  <c r="QB454" i="3" s="1"/>
  <c r="QB450" i="3" a="1"/>
  <c r="QB450" i="3" s="1"/>
  <c r="QB446" i="3" a="1"/>
  <c r="QB446" i="3" s="1"/>
  <c r="QB442" i="3" a="1"/>
  <c r="QB442" i="3" s="1"/>
  <c r="QB438" i="3" a="1"/>
  <c r="QB438" i="3" s="1"/>
  <c r="QB434" i="3" a="1"/>
  <c r="QB434" i="3" s="1"/>
  <c r="QB430" i="3" a="1"/>
  <c r="QB430" i="3" s="1"/>
  <c r="QB426" i="3" a="1"/>
  <c r="QB426" i="3" s="1"/>
  <c r="QB422" i="3" a="1"/>
  <c r="QB422" i="3" s="1"/>
  <c r="QB418" i="3" a="1"/>
  <c r="QB418" i="3" s="1"/>
  <c r="QB414" i="3" a="1"/>
  <c r="QB414" i="3" s="1"/>
  <c r="QB410" i="3" a="1"/>
  <c r="QB410" i="3" s="1"/>
  <c r="QB406" i="3" a="1"/>
  <c r="QB406" i="3" s="1"/>
  <c r="QB402" i="3" a="1"/>
  <c r="QB402" i="3" s="1"/>
  <c r="QB398" i="3" a="1"/>
  <c r="QB398" i="3" s="1"/>
  <c r="QB394" i="3" a="1"/>
  <c r="QB394" i="3" s="1"/>
  <c r="QB390" i="3" a="1"/>
  <c r="QB390" i="3" s="1"/>
  <c r="QB386" i="3" a="1"/>
  <c r="QB386" i="3" s="1"/>
  <c r="QB382" i="3" a="1"/>
  <c r="QB382" i="3" s="1"/>
  <c r="QB378" i="3" a="1"/>
  <c r="QB378" i="3" s="1"/>
  <c r="QB374" i="3" a="1"/>
  <c r="QB374" i="3" s="1"/>
  <c r="QB370" i="3" a="1"/>
  <c r="QB370" i="3" s="1"/>
  <c r="QB366" i="3" a="1"/>
  <c r="QB366" i="3" s="1"/>
  <c r="QB362" i="3" a="1"/>
  <c r="QB362" i="3" s="1"/>
  <c r="QB358" i="3" a="1"/>
  <c r="QB358" i="3" s="1"/>
  <c r="QB354" i="3" a="1"/>
  <c r="QB354" i="3" s="1"/>
  <c r="QB350" i="3" a="1"/>
  <c r="QB350" i="3" s="1"/>
  <c r="QB346" i="3" a="1"/>
  <c r="QB346" i="3" s="1"/>
  <c r="QB342" i="3" a="1"/>
  <c r="QB342" i="3" s="1"/>
  <c r="QB338" i="3" a="1"/>
  <c r="QB338" i="3" s="1"/>
  <c r="QB334" i="3" a="1"/>
  <c r="QB334" i="3" s="1"/>
  <c r="QB330" i="3" a="1"/>
  <c r="QB330" i="3" s="1"/>
  <c r="QB326" i="3" a="1"/>
  <c r="QB326" i="3" s="1"/>
  <c r="QB322" i="3" a="1"/>
  <c r="QB322" i="3" s="1"/>
  <c r="QB318" i="3" a="1"/>
  <c r="QB318" i="3" s="1"/>
  <c r="QB314" i="3" a="1"/>
  <c r="QB314" i="3" s="1"/>
  <c r="QB310" i="3" a="1"/>
  <c r="QB310" i="3" s="1"/>
  <c r="QB306" i="3" a="1"/>
  <c r="QB306" i="3" s="1"/>
  <c r="QB302" i="3" a="1"/>
  <c r="QB302" i="3" s="1"/>
  <c r="QB298" i="3" a="1"/>
  <c r="QB298" i="3" s="1"/>
  <c r="QB294" i="3" a="1"/>
  <c r="QB294" i="3" s="1"/>
  <c r="QB290" i="3" a="1"/>
  <c r="QB290" i="3" s="1"/>
  <c r="QB286" i="3" a="1"/>
  <c r="QB286" i="3" s="1"/>
  <c r="QB282" i="3" a="1"/>
  <c r="QB282" i="3" s="1"/>
  <c r="QB278" i="3" a="1"/>
  <c r="QB278" i="3" s="1"/>
  <c r="QB274" i="3" a="1"/>
  <c r="QB274" i="3" s="1"/>
  <c r="QB270" i="3" a="1"/>
  <c r="QB270" i="3" s="1"/>
  <c r="QB266" i="3" a="1"/>
  <c r="QB266" i="3" s="1"/>
  <c r="QB262" i="3" a="1"/>
  <c r="QB262" i="3" s="1"/>
  <c r="QB258" i="3" a="1"/>
  <c r="QB258" i="3" s="1"/>
  <c r="QB254" i="3" a="1"/>
  <c r="QB254" i="3" s="1"/>
  <c r="QB250" i="3" a="1"/>
  <c r="QB250" i="3" s="1"/>
  <c r="QB246" i="3" a="1"/>
  <c r="QB246" i="3" s="1"/>
  <c r="QB242" i="3" a="1"/>
  <c r="QB242" i="3" s="1"/>
  <c r="QB238" i="3" a="1"/>
  <c r="QB238" i="3" s="1"/>
  <c r="QB234" i="3" a="1"/>
  <c r="QB234" i="3" s="1"/>
  <c r="QB230" i="3" a="1"/>
  <c r="QB230" i="3" s="1"/>
  <c r="QB226" i="3" a="1"/>
  <c r="QB226" i="3" s="1"/>
  <c r="QB222" i="3" a="1"/>
  <c r="QB222" i="3" s="1"/>
  <c r="QB218" i="3" a="1"/>
  <c r="QB218" i="3" s="1"/>
  <c r="QB214" i="3" a="1"/>
  <c r="QB214" i="3" s="1"/>
  <c r="QB210" i="3" a="1"/>
  <c r="QB210" i="3" s="1"/>
  <c r="QB206" i="3" a="1"/>
  <c r="QB206" i="3" s="1"/>
  <c r="QB202" i="3" a="1"/>
  <c r="QB202" i="3" s="1"/>
  <c r="QB198" i="3" a="1"/>
  <c r="QB198" i="3" s="1"/>
  <c r="QB194" i="3" a="1"/>
  <c r="QB194" i="3" s="1"/>
  <c r="QB190" i="3" a="1"/>
  <c r="QB190" i="3" s="1"/>
  <c r="QB186" i="3" a="1"/>
  <c r="QB186" i="3" s="1"/>
  <c r="QB182" i="3" a="1"/>
  <c r="QB182" i="3" s="1"/>
  <c r="QB178" i="3" a="1"/>
  <c r="QB178" i="3" s="1"/>
  <c r="QB174" i="3" a="1"/>
  <c r="QB174" i="3" s="1"/>
  <c r="QB170" i="3" a="1"/>
  <c r="QB170" i="3" s="1"/>
  <c r="QB166" i="3" a="1"/>
  <c r="QB166" i="3" s="1"/>
  <c r="QB162" i="3" a="1"/>
  <c r="QB162" i="3" s="1"/>
  <c r="QB158" i="3" a="1"/>
  <c r="QB158" i="3" s="1"/>
  <c r="QB154" i="3" a="1"/>
  <c r="QB154" i="3" s="1"/>
  <c r="QB150" i="3" a="1"/>
  <c r="QB150" i="3" s="1"/>
  <c r="QB146" i="3" a="1"/>
  <c r="QB146" i="3" s="1"/>
  <c r="QB142" i="3" a="1"/>
  <c r="QB142" i="3" s="1"/>
  <c r="QB138" i="3" a="1"/>
  <c r="QB138" i="3" s="1"/>
  <c r="QB134" i="3" a="1"/>
  <c r="QB134" i="3" s="1"/>
  <c r="QB130" i="3" a="1"/>
  <c r="QB130" i="3" s="1"/>
  <c r="QB126" i="3" a="1"/>
  <c r="QB126" i="3" s="1"/>
  <c r="QB122" i="3" a="1"/>
  <c r="QB122" i="3" s="1"/>
  <c r="QB118" i="3" a="1"/>
  <c r="QB118" i="3" s="1"/>
  <c r="QB114" i="3" a="1"/>
  <c r="QB114" i="3" s="1"/>
  <c r="QB110" i="3" a="1"/>
  <c r="QB110" i="3" s="1"/>
  <c r="QB106" i="3" a="1"/>
  <c r="QB106" i="3" s="1"/>
  <c r="QB102" i="3" a="1"/>
  <c r="QB102" i="3" s="1"/>
  <c r="QB98" i="3" a="1"/>
  <c r="QB98" i="3" s="1"/>
  <c r="QB94" i="3" a="1"/>
  <c r="QB94" i="3" s="1"/>
  <c r="QB90" i="3" a="1"/>
  <c r="QB90" i="3" s="1"/>
  <c r="QB86" i="3" a="1"/>
  <c r="QB86" i="3" s="1"/>
  <c r="QB82" i="3" a="1"/>
  <c r="QB82" i="3" s="1"/>
  <c r="QB78" i="3" a="1"/>
  <c r="QB78" i="3" s="1"/>
  <c r="QB74" i="3" a="1"/>
  <c r="QB74" i="3" s="1"/>
  <c r="QB70" i="3" a="1"/>
  <c r="QB70" i="3" s="1"/>
  <c r="QB66" i="3" a="1"/>
  <c r="QB66" i="3" s="1"/>
  <c r="QB62" i="3" a="1"/>
  <c r="QB62" i="3" s="1"/>
  <c r="QB58" i="3" a="1"/>
  <c r="QB58" i="3" s="1"/>
  <c r="QB54" i="3" a="1"/>
  <c r="QB54" i="3" s="1"/>
  <c r="QB50" i="3" a="1"/>
  <c r="QB50" i="3" s="1"/>
  <c r="QB46" i="3" a="1"/>
  <c r="QB46" i="3" s="1"/>
  <c r="QB42" i="3" a="1"/>
  <c r="QB42" i="3" s="1"/>
  <c r="QB38" i="3" a="1"/>
  <c r="QB38" i="3" s="1"/>
  <c r="QB34" i="3" a="1"/>
  <c r="QB34" i="3" s="1"/>
  <c r="QB30" i="3" a="1"/>
  <c r="QB30" i="3" s="1"/>
  <c r="QB26" i="3" a="1"/>
  <c r="QB26" i="3" s="1"/>
  <c r="QB22" i="3" a="1"/>
  <c r="QB22" i="3" s="1"/>
  <c r="QB18" i="3" a="1"/>
  <c r="QB18" i="3" s="1"/>
  <c r="QB14" i="3" a="1"/>
  <c r="QB14" i="3" s="1"/>
  <c r="QB10" i="3" a="1"/>
  <c r="QB10" i="3" s="1"/>
  <c r="QB6" i="3" a="1"/>
  <c r="QB6" i="3" s="1"/>
  <c r="PZ483" i="3" a="1"/>
  <c r="PZ483" i="3" s="1"/>
  <c r="QA466" i="3" a="1"/>
  <c r="QA466" i="3" s="1"/>
  <c r="PZ463" i="3" a="1"/>
  <c r="PZ463" i="3" s="1"/>
  <c r="PZ455" i="3" a="1"/>
  <c r="PZ455" i="3" s="1"/>
  <c r="QA454" i="3" a="1"/>
  <c r="QA454" i="3" s="1"/>
  <c r="QA438" i="3" a="1"/>
  <c r="QA438" i="3" s="1"/>
  <c r="PZ435" i="3" a="1"/>
  <c r="PZ435" i="3" s="1"/>
  <c r="PZ431" i="3" a="1"/>
  <c r="PZ431" i="3" s="1"/>
  <c r="PZ423" i="3" a="1"/>
  <c r="PZ423" i="3" s="1"/>
  <c r="QA418" i="3" a="1"/>
  <c r="QA418" i="3" s="1"/>
  <c r="QA402" i="3" a="1"/>
  <c r="QA402" i="3" s="1"/>
  <c r="PZ399" i="3" a="1"/>
  <c r="PZ399" i="3" s="1"/>
  <c r="QA398" i="3" a="1"/>
  <c r="QA398" i="3" s="1"/>
  <c r="PZ395" i="3" a="1"/>
  <c r="PZ395" i="3" s="1"/>
  <c r="QA394" i="3" a="1"/>
  <c r="QA394" i="3" s="1"/>
  <c r="PZ391" i="3" a="1"/>
  <c r="PZ391" i="3" s="1"/>
  <c r="QA390" i="3" a="1"/>
  <c r="QA390" i="3" s="1"/>
  <c r="PZ387" i="3" a="1"/>
  <c r="PZ387" i="3" s="1"/>
  <c r="QA386" i="3" a="1"/>
  <c r="QA386" i="3" s="1"/>
  <c r="PZ383" i="3" a="1"/>
  <c r="PZ383" i="3" s="1"/>
  <c r="QA382" i="3" a="1"/>
  <c r="QA382" i="3" s="1"/>
  <c r="PZ379" i="3" a="1"/>
  <c r="PZ379" i="3" s="1"/>
  <c r="QA378" i="3" a="1"/>
  <c r="QA378" i="3" s="1"/>
  <c r="PZ375" i="3" a="1"/>
  <c r="PZ375" i="3" s="1"/>
  <c r="QA374" i="3" a="1"/>
  <c r="QA374" i="3" s="1"/>
  <c r="PZ371" i="3" a="1"/>
  <c r="PZ371" i="3" s="1"/>
  <c r="QA370" i="3" a="1"/>
  <c r="QA370" i="3" s="1"/>
  <c r="PZ367" i="3" a="1"/>
  <c r="PZ367" i="3" s="1"/>
  <c r="QA366" i="3" a="1"/>
  <c r="QA366" i="3" s="1"/>
  <c r="PZ363" i="3" a="1"/>
  <c r="PZ363" i="3" s="1"/>
  <c r="QA362" i="3" a="1"/>
  <c r="QA362" i="3" s="1"/>
  <c r="PZ359" i="3" a="1"/>
  <c r="PZ359" i="3" s="1"/>
  <c r="QA358" i="3" a="1"/>
  <c r="QA358" i="3" s="1"/>
  <c r="PZ355" i="3" a="1"/>
  <c r="PZ355" i="3" s="1"/>
  <c r="QA354" i="3" a="1"/>
  <c r="QA354" i="3" s="1"/>
  <c r="PZ351" i="3" a="1"/>
  <c r="PZ351" i="3" s="1"/>
  <c r="QA350" i="3" a="1"/>
  <c r="QA350" i="3" s="1"/>
  <c r="PZ347" i="3" a="1"/>
  <c r="PZ347" i="3" s="1"/>
  <c r="QA346" i="3" a="1"/>
  <c r="QA346" i="3" s="1"/>
  <c r="PZ343" i="3" a="1"/>
  <c r="PZ343" i="3" s="1"/>
  <c r="QA342" i="3" a="1"/>
  <c r="QA342" i="3" s="1"/>
  <c r="PZ339" i="3" a="1"/>
  <c r="PZ339" i="3" s="1"/>
  <c r="QA338" i="3" a="1"/>
  <c r="QA338" i="3" s="1"/>
  <c r="PZ335" i="3" a="1"/>
  <c r="PZ335" i="3" s="1"/>
  <c r="QA334" i="3" a="1"/>
  <c r="QA334" i="3" s="1"/>
  <c r="PZ331" i="3" a="1"/>
  <c r="PZ331" i="3" s="1"/>
  <c r="QA330" i="3" a="1"/>
  <c r="QA330" i="3" s="1"/>
  <c r="PZ327" i="3" a="1"/>
  <c r="PZ327" i="3" s="1"/>
  <c r="QA326" i="3" a="1"/>
  <c r="QA326" i="3" s="1"/>
  <c r="PZ323" i="3" a="1"/>
  <c r="PZ323" i="3" s="1"/>
  <c r="QA322" i="3" a="1"/>
  <c r="QA322" i="3" s="1"/>
  <c r="PZ319" i="3" a="1"/>
  <c r="PZ319" i="3" s="1"/>
  <c r="QA318" i="3" a="1"/>
  <c r="QA318" i="3" s="1"/>
  <c r="PZ315" i="3" a="1"/>
  <c r="PZ315" i="3" s="1"/>
  <c r="QA314" i="3" a="1"/>
  <c r="QA314" i="3" s="1"/>
  <c r="PZ311" i="3" a="1"/>
  <c r="PZ311" i="3" s="1"/>
  <c r="QA310" i="3" a="1"/>
  <c r="QA310" i="3" s="1"/>
  <c r="PZ307" i="3" a="1"/>
  <c r="PZ307" i="3" s="1"/>
  <c r="QA306" i="3" a="1"/>
  <c r="QA306" i="3" s="1"/>
  <c r="PZ303" i="3" a="1"/>
  <c r="PZ303" i="3" s="1"/>
  <c r="QA302" i="3" a="1"/>
  <c r="QA302" i="3" s="1"/>
  <c r="PZ299" i="3" a="1"/>
  <c r="PZ299" i="3" s="1"/>
  <c r="QA298" i="3" a="1"/>
  <c r="QA298" i="3" s="1"/>
  <c r="PZ295" i="3" a="1"/>
  <c r="PZ295" i="3" s="1"/>
  <c r="QA294" i="3" a="1"/>
  <c r="QA294" i="3" s="1"/>
  <c r="PZ291" i="3" a="1"/>
  <c r="PZ291" i="3" s="1"/>
  <c r="QA290" i="3" a="1"/>
  <c r="QA290" i="3" s="1"/>
  <c r="PZ287" i="3" a="1"/>
  <c r="PZ287" i="3" s="1"/>
  <c r="QA286" i="3" a="1"/>
  <c r="QA286" i="3" s="1"/>
  <c r="PZ283" i="3" a="1"/>
  <c r="PZ283" i="3" s="1"/>
  <c r="QA282" i="3" a="1"/>
  <c r="QA282" i="3" s="1"/>
  <c r="PZ279" i="3" a="1"/>
  <c r="PZ279" i="3" s="1"/>
  <c r="QA278" i="3" a="1"/>
  <c r="QA278" i="3" s="1"/>
  <c r="PZ275" i="3" a="1"/>
  <c r="PZ275" i="3" s="1"/>
  <c r="QA274" i="3" a="1"/>
  <c r="QA274" i="3" s="1"/>
  <c r="PZ271" i="3" a="1"/>
  <c r="PZ271" i="3" s="1"/>
  <c r="QA270" i="3" a="1"/>
  <c r="QA270" i="3" s="1"/>
  <c r="PZ267" i="3" a="1"/>
  <c r="PZ267" i="3" s="1"/>
  <c r="QA266" i="3" a="1"/>
  <c r="QA266" i="3" s="1"/>
  <c r="PZ263" i="3" a="1"/>
  <c r="PZ263" i="3" s="1"/>
  <c r="QA262" i="3" a="1"/>
  <c r="QA262" i="3" s="1"/>
  <c r="PZ259" i="3" a="1"/>
  <c r="PZ259" i="3" s="1"/>
  <c r="QA258" i="3" a="1"/>
  <c r="QA258" i="3" s="1"/>
  <c r="PZ255" i="3" a="1"/>
  <c r="PZ255" i="3" s="1"/>
  <c r="QA254" i="3" a="1"/>
  <c r="QA254" i="3" s="1"/>
  <c r="PZ251" i="3" a="1"/>
  <c r="PZ251" i="3" s="1"/>
  <c r="QA250" i="3" a="1"/>
  <c r="QA250" i="3" s="1"/>
  <c r="PZ247" i="3" a="1"/>
  <c r="PZ247" i="3" s="1"/>
  <c r="QA246" i="3" a="1"/>
  <c r="QA246" i="3" s="1"/>
  <c r="PZ243" i="3" a="1"/>
  <c r="PZ243" i="3" s="1"/>
  <c r="QA242" i="3" a="1"/>
  <c r="QA242" i="3" s="1"/>
  <c r="PZ239" i="3" a="1"/>
  <c r="PZ239" i="3" s="1"/>
  <c r="QA238" i="3" a="1"/>
  <c r="QA238" i="3" s="1"/>
  <c r="PZ235" i="3" a="1"/>
  <c r="PZ235" i="3" s="1"/>
  <c r="QA234" i="3" a="1"/>
  <c r="QA234" i="3" s="1"/>
  <c r="PZ231" i="3" a="1"/>
  <c r="PZ231" i="3" s="1"/>
  <c r="QA230" i="3" a="1"/>
  <c r="QA230" i="3" s="1"/>
  <c r="PZ227" i="3" a="1"/>
  <c r="PZ227" i="3" s="1"/>
  <c r="QA226" i="3" a="1"/>
  <c r="QA226" i="3" s="1"/>
  <c r="PZ223" i="3" a="1"/>
  <c r="PZ223" i="3" s="1"/>
  <c r="QA222" i="3" a="1"/>
  <c r="QA222" i="3" s="1"/>
  <c r="PZ219" i="3" a="1"/>
  <c r="PZ219" i="3" s="1"/>
  <c r="QA218" i="3" a="1"/>
  <c r="QA218" i="3" s="1"/>
  <c r="PZ215" i="3" a="1"/>
  <c r="PZ215" i="3" s="1"/>
  <c r="QA214" i="3" a="1"/>
  <c r="QA214" i="3" s="1"/>
  <c r="PZ211" i="3" a="1"/>
  <c r="PZ211" i="3" s="1"/>
  <c r="QA210" i="3" a="1"/>
  <c r="QA210" i="3" s="1"/>
  <c r="PZ207" i="3" a="1"/>
  <c r="PZ207" i="3" s="1"/>
  <c r="QA206" i="3" a="1"/>
  <c r="QA206" i="3" s="1"/>
  <c r="PZ203" i="3" a="1"/>
  <c r="PZ203" i="3" s="1"/>
  <c r="QA202" i="3" a="1"/>
  <c r="QA202" i="3" s="1"/>
  <c r="PZ199" i="3" a="1"/>
  <c r="PZ199" i="3" s="1"/>
  <c r="QA198" i="3" a="1"/>
  <c r="QA198" i="3" s="1"/>
  <c r="PZ195" i="3" a="1"/>
  <c r="PZ195" i="3" s="1"/>
  <c r="QA194" i="3" a="1"/>
  <c r="QA194" i="3" s="1"/>
  <c r="PZ191" i="3" a="1"/>
  <c r="PZ191" i="3" s="1"/>
  <c r="QA190" i="3" a="1"/>
  <c r="QA190" i="3" s="1"/>
  <c r="PZ187" i="3" a="1"/>
  <c r="PZ187" i="3" s="1"/>
  <c r="QA186" i="3" a="1"/>
  <c r="QA186" i="3" s="1"/>
  <c r="PZ183" i="3" a="1"/>
  <c r="PZ183" i="3" s="1"/>
  <c r="QA182" i="3" a="1"/>
  <c r="QA182" i="3" s="1"/>
  <c r="PZ179" i="3" a="1"/>
  <c r="PZ179" i="3" s="1"/>
  <c r="QA178" i="3" a="1"/>
  <c r="QA178" i="3" s="1"/>
  <c r="PZ175" i="3" a="1"/>
  <c r="PZ175" i="3" s="1"/>
  <c r="QA174" i="3" a="1"/>
  <c r="QA174" i="3" s="1"/>
  <c r="PZ171" i="3" a="1"/>
  <c r="PZ171" i="3" s="1"/>
  <c r="QA170" i="3" a="1"/>
  <c r="QA170" i="3" s="1"/>
  <c r="PZ167" i="3" a="1"/>
  <c r="PZ167" i="3" s="1"/>
  <c r="QA166" i="3" a="1"/>
  <c r="QA166" i="3" s="1"/>
  <c r="PZ163" i="3" a="1"/>
  <c r="PZ163" i="3" s="1"/>
  <c r="QA162" i="3" a="1"/>
  <c r="QA162" i="3" s="1"/>
  <c r="PZ159" i="3" a="1"/>
  <c r="PZ159" i="3" s="1"/>
  <c r="QA158" i="3" a="1"/>
  <c r="QA158" i="3" s="1"/>
  <c r="PZ155" i="3" a="1"/>
  <c r="PZ155" i="3" s="1"/>
  <c r="QA154" i="3" a="1"/>
  <c r="QA154" i="3" s="1"/>
  <c r="PZ151" i="3" a="1"/>
  <c r="PZ151" i="3" s="1"/>
  <c r="QA150" i="3" a="1"/>
  <c r="QA150" i="3" s="1"/>
  <c r="PZ147" i="3" a="1"/>
  <c r="PZ147" i="3" s="1"/>
  <c r="QA146" i="3" a="1"/>
  <c r="QA146" i="3" s="1"/>
  <c r="PZ143" i="3" a="1"/>
  <c r="PZ143" i="3" s="1"/>
  <c r="QA142" i="3" a="1"/>
  <c r="QA142" i="3" s="1"/>
  <c r="PZ139" i="3" a="1"/>
  <c r="PZ139" i="3" s="1"/>
  <c r="QA138" i="3" a="1"/>
  <c r="QA138" i="3" s="1"/>
  <c r="PZ135" i="3" a="1"/>
  <c r="PZ135" i="3" s="1"/>
  <c r="QA134" i="3" a="1"/>
  <c r="QA134" i="3" s="1"/>
  <c r="PZ131" i="3" a="1"/>
  <c r="PZ131" i="3" s="1"/>
  <c r="QA130" i="3" a="1"/>
  <c r="QA130" i="3" s="1"/>
  <c r="PZ127" i="3" a="1"/>
  <c r="PZ127" i="3" s="1"/>
  <c r="QA126" i="3" a="1"/>
  <c r="QA126" i="3" s="1"/>
  <c r="PZ123" i="3" a="1"/>
  <c r="PZ123" i="3" s="1"/>
  <c r="QA122" i="3" a="1"/>
  <c r="QA122" i="3" s="1"/>
  <c r="PZ119" i="3" a="1"/>
  <c r="PZ119" i="3" s="1"/>
  <c r="QA118" i="3" a="1"/>
  <c r="QA118" i="3" s="1"/>
  <c r="PZ115" i="3" a="1"/>
  <c r="PZ115" i="3" s="1"/>
  <c r="QA114" i="3" a="1"/>
  <c r="QA114" i="3" s="1"/>
  <c r="PZ111" i="3" a="1"/>
  <c r="PZ111" i="3" s="1"/>
  <c r="QA110" i="3" a="1"/>
  <c r="QA110" i="3" s="1"/>
  <c r="PZ107" i="3" a="1"/>
  <c r="PZ107" i="3" s="1"/>
  <c r="QA106" i="3" a="1"/>
  <c r="QA106" i="3" s="1"/>
  <c r="PZ103" i="3" a="1"/>
  <c r="PZ103" i="3" s="1"/>
  <c r="QA102" i="3" a="1"/>
  <c r="QA102" i="3" s="1"/>
  <c r="PZ99" i="3" a="1"/>
  <c r="PZ99" i="3" s="1"/>
  <c r="QA98" i="3" a="1"/>
  <c r="QA98" i="3" s="1"/>
  <c r="PZ95" i="3" a="1"/>
  <c r="PZ95" i="3" s="1"/>
  <c r="QA94" i="3" a="1"/>
  <c r="QA94" i="3" s="1"/>
  <c r="PZ91" i="3" a="1"/>
  <c r="PZ91" i="3" s="1"/>
  <c r="QA90" i="3" a="1"/>
  <c r="QA90" i="3" s="1"/>
  <c r="PZ87" i="3" a="1"/>
  <c r="PZ87" i="3" s="1"/>
  <c r="QA86" i="3" a="1"/>
  <c r="QA86" i="3" s="1"/>
  <c r="PZ83" i="3" a="1"/>
  <c r="PZ83" i="3" s="1"/>
  <c r="QA82" i="3" a="1"/>
  <c r="QA82" i="3" s="1"/>
  <c r="PZ79" i="3" a="1"/>
  <c r="PZ79" i="3" s="1"/>
  <c r="QA78" i="3" a="1"/>
  <c r="QA78" i="3" s="1"/>
  <c r="PZ75" i="3" a="1"/>
  <c r="PZ75" i="3" s="1"/>
  <c r="QA74" i="3" a="1"/>
  <c r="QA74" i="3" s="1"/>
  <c r="PZ71" i="3" a="1"/>
  <c r="PZ71" i="3" s="1"/>
  <c r="QA70" i="3" a="1"/>
  <c r="QA70" i="3" s="1"/>
  <c r="PZ67" i="3" a="1"/>
  <c r="PZ67" i="3" s="1"/>
  <c r="QA66" i="3" a="1"/>
  <c r="QA66" i="3" s="1"/>
  <c r="PZ63" i="3" a="1"/>
  <c r="PZ63" i="3" s="1"/>
  <c r="QA62" i="3" a="1"/>
  <c r="QA62" i="3" s="1"/>
  <c r="PZ59" i="3" a="1"/>
  <c r="PZ59" i="3" s="1"/>
  <c r="QA58" i="3" a="1"/>
  <c r="QA58" i="3" s="1"/>
  <c r="PZ55" i="3" a="1"/>
  <c r="PZ55" i="3" s="1"/>
  <c r="QA54" i="3" a="1"/>
  <c r="QA54" i="3" s="1"/>
  <c r="PZ51" i="3" a="1"/>
  <c r="PZ51" i="3" s="1"/>
  <c r="QA50" i="3" a="1"/>
  <c r="QA50" i="3" s="1"/>
  <c r="PZ47" i="3" a="1"/>
  <c r="PZ47" i="3" s="1"/>
  <c r="QA46" i="3" a="1"/>
  <c r="QA46" i="3" s="1"/>
  <c r="PZ43" i="3" a="1"/>
  <c r="PZ43" i="3" s="1"/>
  <c r="QA42" i="3" a="1"/>
  <c r="QA42" i="3" s="1"/>
  <c r="PZ39" i="3" a="1"/>
  <c r="PZ39" i="3" s="1"/>
  <c r="QA38" i="3" a="1"/>
  <c r="QA38" i="3" s="1"/>
  <c r="PZ35" i="3" a="1"/>
  <c r="PZ35" i="3" s="1"/>
  <c r="QA34" i="3" a="1"/>
  <c r="QA34" i="3" s="1"/>
  <c r="PZ31" i="3" a="1"/>
  <c r="PZ31" i="3" s="1"/>
  <c r="QA30" i="3" a="1"/>
  <c r="QA30" i="3" s="1"/>
  <c r="PZ27" i="3" a="1"/>
  <c r="PZ27" i="3" s="1"/>
  <c r="QA26" i="3" a="1"/>
  <c r="QA26" i="3" s="1"/>
  <c r="PZ23" i="3" a="1"/>
  <c r="PZ23" i="3" s="1"/>
  <c r="QA22" i="3" a="1"/>
  <c r="QA22" i="3" s="1"/>
  <c r="PZ19" i="3" a="1"/>
  <c r="PZ19" i="3" s="1"/>
  <c r="QA18" i="3" a="1"/>
  <c r="QA18" i="3" s="1"/>
  <c r="PZ15" i="3" a="1"/>
  <c r="PZ15" i="3" s="1"/>
  <c r="QA14" i="3" a="1"/>
  <c r="QA14" i="3" s="1"/>
  <c r="PZ11" i="3" a="1"/>
  <c r="PZ11" i="3" s="1"/>
  <c r="QA10" i="3" a="1"/>
  <c r="QA10" i="3" s="1"/>
  <c r="PZ7" i="3" a="1"/>
  <c r="PZ7" i="3" s="1"/>
  <c r="QA6" i="3" a="1"/>
  <c r="QA6" i="3" s="1"/>
  <c r="PZ3" i="3" a="1"/>
  <c r="PZ3" i="3" s="1"/>
  <c r="QA474" i="3" a="1"/>
  <c r="QA474" i="3" s="1"/>
  <c r="PZ471" i="3" a="1"/>
  <c r="PZ471" i="3" s="1"/>
  <c r="QA458" i="3" a="1"/>
  <c r="QA458" i="3" s="1"/>
  <c r="QA442" i="3" a="1"/>
  <c r="QA442" i="3" s="1"/>
  <c r="PZ427" i="3" a="1"/>
  <c r="PZ427" i="3" s="1"/>
  <c r="QA426" i="3" a="1"/>
  <c r="QA426" i="3" s="1"/>
  <c r="QA406" i="3" a="1"/>
  <c r="QA406" i="3" s="1"/>
  <c r="QA485" i="3" a="1"/>
  <c r="QA485" i="3" s="1"/>
  <c r="PZ482" i="3" a="1"/>
  <c r="PZ482" i="3" s="1"/>
  <c r="QA477" i="3" a="1"/>
  <c r="QA477" i="3" s="1"/>
  <c r="QA461" i="3" a="1"/>
  <c r="QA461" i="3" s="1"/>
  <c r="QA457" i="3" a="1"/>
  <c r="QA457" i="3" s="1"/>
  <c r="QA449" i="3" a="1"/>
  <c r="QA449" i="3" s="1"/>
  <c r="PZ442" i="3" a="1"/>
  <c r="PZ442" i="3" s="1"/>
  <c r="QA433" i="3" a="1"/>
  <c r="QA433" i="3" s="1"/>
  <c r="QA425" i="3" a="1"/>
  <c r="QA425" i="3" s="1"/>
  <c r="PZ418" i="3" a="1"/>
  <c r="PZ418" i="3" s="1"/>
  <c r="QA413" i="3" a="1"/>
  <c r="QA413" i="3" s="1"/>
  <c r="PZ406" i="3" a="1"/>
  <c r="PZ406" i="3" s="1"/>
  <c r="QA401" i="3" a="1"/>
  <c r="QA401" i="3" s="1"/>
  <c r="QA397" i="3" a="1"/>
  <c r="QA397" i="3" s="1"/>
  <c r="QA393" i="3" a="1"/>
  <c r="QA393" i="3" s="1"/>
  <c r="PZ390" i="3" a="1"/>
  <c r="PZ390" i="3" s="1"/>
  <c r="QA385" i="3" a="1"/>
  <c r="QA385" i="3" s="1"/>
  <c r="PZ382" i="3" a="1"/>
  <c r="PZ382" i="3" s="1"/>
  <c r="QA369" i="3" a="1"/>
  <c r="QA369" i="3" s="1"/>
  <c r="PZ366" i="3" a="1"/>
  <c r="PZ366" i="3" s="1"/>
  <c r="QA365" i="3" a="1"/>
  <c r="QA365" i="3" s="1"/>
  <c r="PZ362" i="3" a="1"/>
  <c r="PZ362" i="3" s="1"/>
  <c r="QA361" i="3" a="1"/>
  <c r="QA361" i="3" s="1"/>
  <c r="PZ358" i="3" a="1"/>
  <c r="PZ358" i="3" s="1"/>
  <c r="QA357" i="3" a="1"/>
  <c r="QA357" i="3" s="1"/>
  <c r="PZ354" i="3" a="1"/>
  <c r="PZ354" i="3" s="1"/>
  <c r="QA353" i="3" a="1"/>
  <c r="QA353" i="3" s="1"/>
  <c r="PZ350" i="3" a="1"/>
  <c r="PZ350" i="3" s="1"/>
  <c r="QA349" i="3" a="1"/>
  <c r="QA349" i="3" s="1"/>
  <c r="PZ346" i="3" a="1"/>
  <c r="PZ346" i="3" s="1"/>
  <c r="QA345" i="3" a="1"/>
  <c r="QA345" i="3" s="1"/>
  <c r="PZ342" i="3" a="1"/>
  <c r="PZ342" i="3" s="1"/>
  <c r="QA341" i="3" a="1"/>
  <c r="QA341" i="3" s="1"/>
  <c r="PZ338" i="3" a="1"/>
  <c r="PZ338" i="3" s="1"/>
  <c r="QA337" i="3" a="1"/>
  <c r="QA337" i="3" s="1"/>
  <c r="PZ334" i="3" a="1"/>
  <c r="PZ334" i="3" s="1"/>
  <c r="QA333" i="3" a="1"/>
  <c r="QA333" i="3" s="1"/>
  <c r="PZ330" i="3" a="1"/>
  <c r="PZ330" i="3" s="1"/>
  <c r="QA329" i="3" a="1"/>
  <c r="QA329" i="3" s="1"/>
  <c r="PZ326" i="3" a="1"/>
  <c r="PZ326" i="3" s="1"/>
  <c r="QA325" i="3" a="1"/>
  <c r="QA325" i="3" s="1"/>
  <c r="PZ322" i="3" a="1"/>
  <c r="PZ322" i="3" s="1"/>
  <c r="QA321" i="3" a="1"/>
  <c r="QA321" i="3" s="1"/>
  <c r="PZ318" i="3" a="1"/>
  <c r="PZ318" i="3" s="1"/>
  <c r="QA317" i="3" a="1"/>
  <c r="QA317" i="3" s="1"/>
  <c r="PZ314" i="3" a="1"/>
  <c r="PZ314" i="3" s="1"/>
  <c r="QA313" i="3" a="1"/>
  <c r="QA313" i="3" s="1"/>
  <c r="PZ310" i="3" a="1"/>
  <c r="PZ310" i="3" s="1"/>
  <c r="QA309" i="3" a="1"/>
  <c r="QA309" i="3" s="1"/>
  <c r="PZ306" i="3" a="1"/>
  <c r="PZ306" i="3" s="1"/>
  <c r="QA305" i="3" a="1"/>
  <c r="QA305" i="3" s="1"/>
  <c r="PZ302" i="3" a="1"/>
  <c r="PZ302" i="3" s="1"/>
  <c r="QA301" i="3" a="1"/>
  <c r="QA301" i="3" s="1"/>
  <c r="PZ298" i="3" a="1"/>
  <c r="PZ298" i="3" s="1"/>
  <c r="QA297" i="3" a="1"/>
  <c r="QA297" i="3" s="1"/>
  <c r="PZ294" i="3" a="1"/>
  <c r="PZ294" i="3" s="1"/>
  <c r="QA293" i="3" a="1"/>
  <c r="QA293" i="3" s="1"/>
  <c r="PZ290" i="3" a="1"/>
  <c r="PZ290" i="3" s="1"/>
  <c r="QA289" i="3" a="1"/>
  <c r="QA289" i="3" s="1"/>
  <c r="PZ286" i="3" a="1"/>
  <c r="PZ286" i="3" s="1"/>
  <c r="QA285" i="3" a="1"/>
  <c r="QA285" i="3" s="1"/>
  <c r="PZ282" i="3" a="1"/>
  <c r="PZ282" i="3" s="1"/>
  <c r="QA281" i="3" a="1"/>
  <c r="QA281" i="3" s="1"/>
  <c r="PZ278" i="3" a="1"/>
  <c r="PZ278" i="3" s="1"/>
  <c r="QA277" i="3" a="1"/>
  <c r="QA277" i="3" s="1"/>
  <c r="PZ274" i="3" a="1"/>
  <c r="PZ274" i="3" s="1"/>
  <c r="QA273" i="3" a="1"/>
  <c r="QA273" i="3" s="1"/>
  <c r="PZ270" i="3" a="1"/>
  <c r="PZ270" i="3" s="1"/>
  <c r="QA269" i="3" a="1"/>
  <c r="QA269" i="3" s="1"/>
  <c r="PZ266" i="3" a="1"/>
  <c r="PZ266" i="3" s="1"/>
  <c r="QA265" i="3" a="1"/>
  <c r="QA265" i="3" s="1"/>
  <c r="PZ262" i="3" a="1"/>
  <c r="PZ262" i="3" s="1"/>
  <c r="QA261" i="3" a="1"/>
  <c r="QA261" i="3" s="1"/>
  <c r="PZ258" i="3" a="1"/>
  <c r="PZ258" i="3" s="1"/>
  <c r="QA257" i="3" a="1"/>
  <c r="QA257" i="3" s="1"/>
  <c r="PZ254" i="3" a="1"/>
  <c r="PZ254" i="3" s="1"/>
  <c r="QA253" i="3" a="1"/>
  <c r="QA253" i="3" s="1"/>
  <c r="PZ250" i="3" a="1"/>
  <c r="PZ250" i="3" s="1"/>
  <c r="QA249" i="3" a="1"/>
  <c r="QA249" i="3" s="1"/>
  <c r="PZ246" i="3" a="1"/>
  <c r="PZ246" i="3" s="1"/>
  <c r="QA245" i="3" a="1"/>
  <c r="QA245" i="3" s="1"/>
  <c r="PZ242" i="3" a="1"/>
  <c r="PZ242" i="3" s="1"/>
  <c r="QA241" i="3" a="1"/>
  <c r="QA241" i="3" s="1"/>
  <c r="PZ238" i="3" a="1"/>
  <c r="PZ238" i="3" s="1"/>
  <c r="QA237" i="3" a="1"/>
  <c r="QA237" i="3" s="1"/>
  <c r="PZ234" i="3" a="1"/>
  <c r="PZ234" i="3" s="1"/>
  <c r="QA233" i="3" a="1"/>
  <c r="QA233" i="3" s="1"/>
  <c r="PZ230" i="3" a="1"/>
  <c r="PZ230" i="3" s="1"/>
  <c r="QA229" i="3" a="1"/>
  <c r="QA229" i="3" s="1"/>
  <c r="PZ226" i="3" a="1"/>
  <c r="PZ226" i="3" s="1"/>
  <c r="QA225" i="3" a="1"/>
  <c r="QA225" i="3" s="1"/>
  <c r="PZ222" i="3" a="1"/>
  <c r="PZ222" i="3" s="1"/>
  <c r="QA221" i="3" a="1"/>
  <c r="QA221" i="3" s="1"/>
  <c r="PZ218" i="3" a="1"/>
  <c r="PZ218" i="3" s="1"/>
  <c r="QA217" i="3" a="1"/>
  <c r="QA217" i="3" s="1"/>
  <c r="PZ214" i="3" a="1"/>
  <c r="PZ214" i="3" s="1"/>
  <c r="QA213" i="3" a="1"/>
  <c r="QA213" i="3" s="1"/>
  <c r="PZ210" i="3" a="1"/>
  <c r="PZ210" i="3" s="1"/>
  <c r="QA209" i="3" a="1"/>
  <c r="QA209" i="3" s="1"/>
  <c r="PZ206" i="3" a="1"/>
  <c r="PZ206" i="3" s="1"/>
  <c r="QA205" i="3" a="1"/>
  <c r="QA205" i="3" s="1"/>
  <c r="PZ202" i="3" a="1"/>
  <c r="PZ202" i="3" s="1"/>
  <c r="QA201" i="3" a="1"/>
  <c r="QA201" i="3" s="1"/>
  <c r="PZ198" i="3" a="1"/>
  <c r="PZ198" i="3" s="1"/>
  <c r="QA197" i="3" a="1"/>
  <c r="QA197" i="3" s="1"/>
  <c r="PZ194" i="3" a="1"/>
  <c r="PZ194" i="3" s="1"/>
  <c r="QA193" i="3" a="1"/>
  <c r="QA193" i="3" s="1"/>
  <c r="PZ190" i="3" a="1"/>
  <c r="PZ190" i="3" s="1"/>
  <c r="QA189" i="3" a="1"/>
  <c r="QA189" i="3" s="1"/>
  <c r="PZ186" i="3" a="1"/>
  <c r="PZ186" i="3" s="1"/>
  <c r="QA185" i="3" a="1"/>
  <c r="QA185" i="3" s="1"/>
  <c r="PZ182" i="3" a="1"/>
  <c r="PZ182" i="3" s="1"/>
  <c r="QA181" i="3" a="1"/>
  <c r="QA181" i="3" s="1"/>
  <c r="PZ178" i="3" a="1"/>
  <c r="PZ178" i="3" s="1"/>
  <c r="QA177" i="3" a="1"/>
  <c r="QA177" i="3" s="1"/>
  <c r="PZ174" i="3" a="1"/>
  <c r="PZ174" i="3" s="1"/>
  <c r="QA173" i="3" a="1"/>
  <c r="QA173" i="3" s="1"/>
  <c r="PZ170" i="3" a="1"/>
  <c r="PZ170" i="3" s="1"/>
  <c r="QA169" i="3" a="1"/>
  <c r="QA169" i="3" s="1"/>
  <c r="PZ166" i="3" a="1"/>
  <c r="PZ166" i="3" s="1"/>
  <c r="QA165" i="3" a="1"/>
  <c r="QA165" i="3" s="1"/>
  <c r="PZ162" i="3" a="1"/>
  <c r="PZ162" i="3" s="1"/>
  <c r="QA161" i="3" a="1"/>
  <c r="QA161" i="3" s="1"/>
  <c r="PZ158" i="3" a="1"/>
  <c r="PZ158" i="3" s="1"/>
  <c r="QA157" i="3" a="1"/>
  <c r="QA157" i="3" s="1"/>
  <c r="PZ154" i="3" a="1"/>
  <c r="PZ154" i="3" s="1"/>
  <c r="QA153" i="3" a="1"/>
  <c r="QA153" i="3" s="1"/>
  <c r="PZ150" i="3" a="1"/>
  <c r="PZ150" i="3" s="1"/>
  <c r="QA149" i="3" a="1"/>
  <c r="QA149" i="3" s="1"/>
  <c r="PZ146" i="3" a="1"/>
  <c r="PZ146" i="3" s="1"/>
  <c r="QA145" i="3" a="1"/>
  <c r="QA145" i="3" s="1"/>
  <c r="PZ142" i="3" a="1"/>
  <c r="PZ142" i="3" s="1"/>
  <c r="QA141" i="3" a="1"/>
  <c r="QA141" i="3" s="1"/>
  <c r="PZ138" i="3" a="1"/>
  <c r="PZ138" i="3" s="1"/>
  <c r="QA137" i="3" a="1"/>
  <c r="QA137" i="3" s="1"/>
  <c r="PZ134" i="3" a="1"/>
  <c r="PZ134" i="3" s="1"/>
  <c r="QA133" i="3" a="1"/>
  <c r="QA133" i="3" s="1"/>
  <c r="PZ130" i="3" a="1"/>
  <c r="PZ130" i="3" s="1"/>
  <c r="QA129" i="3" a="1"/>
  <c r="QA129" i="3" s="1"/>
  <c r="PZ126" i="3" a="1"/>
  <c r="PZ126" i="3" s="1"/>
  <c r="QA125" i="3" a="1"/>
  <c r="QA125" i="3" s="1"/>
  <c r="PZ122" i="3" a="1"/>
  <c r="PZ122" i="3" s="1"/>
  <c r="QA121" i="3" a="1"/>
  <c r="QA121" i="3" s="1"/>
  <c r="PZ118" i="3" a="1"/>
  <c r="PZ118" i="3" s="1"/>
  <c r="QA117" i="3" a="1"/>
  <c r="QA117" i="3" s="1"/>
  <c r="PZ114" i="3" a="1"/>
  <c r="PZ114" i="3" s="1"/>
  <c r="QA113" i="3" a="1"/>
  <c r="QA113" i="3" s="1"/>
  <c r="PZ110" i="3" a="1"/>
  <c r="PZ110" i="3" s="1"/>
  <c r="QA109" i="3" a="1"/>
  <c r="QA109" i="3" s="1"/>
  <c r="PZ106" i="3" a="1"/>
  <c r="PZ106" i="3" s="1"/>
  <c r="QA105" i="3" a="1"/>
  <c r="QA105" i="3" s="1"/>
  <c r="PZ102" i="3" a="1"/>
  <c r="PZ102" i="3" s="1"/>
  <c r="QA101" i="3" a="1"/>
  <c r="QA101" i="3" s="1"/>
  <c r="PZ98" i="3" a="1"/>
  <c r="PZ98" i="3" s="1"/>
  <c r="QA97" i="3" a="1"/>
  <c r="QA97" i="3" s="1"/>
  <c r="PZ94" i="3" a="1"/>
  <c r="PZ94" i="3" s="1"/>
  <c r="QA93" i="3" a="1"/>
  <c r="QA93" i="3" s="1"/>
  <c r="PZ90" i="3" a="1"/>
  <c r="PZ90" i="3" s="1"/>
  <c r="QA89" i="3" a="1"/>
  <c r="QA89" i="3" s="1"/>
  <c r="PZ86" i="3" a="1"/>
  <c r="PZ86" i="3" s="1"/>
  <c r="QA85" i="3" a="1"/>
  <c r="QA85" i="3" s="1"/>
  <c r="PZ82" i="3" a="1"/>
  <c r="PZ82" i="3" s="1"/>
  <c r="QA81" i="3" a="1"/>
  <c r="QA81" i="3" s="1"/>
  <c r="PZ78" i="3" a="1"/>
  <c r="PZ78" i="3" s="1"/>
  <c r="QA77" i="3" a="1"/>
  <c r="QA77" i="3" s="1"/>
  <c r="PZ74" i="3" a="1"/>
  <c r="PZ74" i="3" s="1"/>
  <c r="QA73" i="3" a="1"/>
  <c r="QA73" i="3" s="1"/>
  <c r="PZ70" i="3" a="1"/>
  <c r="PZ70" i="3" s="1"/>
  <c r="QA69" i="3" a="1"/>
  <c r="QA69" i="3" s="1"/>
  <c r="PZ66" i="3" a="1"/>
  <c r="PZ66" i="3" s="1"/>
  <c r="QA65" i="3" a="1"/>
  <c r="QA65" i="3" s="1"/>
  <c r="PZ62" i="3" a="1"/>
  <c r="PZ62" i="3" s="1"/>
  <c r="QA61" i="3" a="1"/>
  <c r="QA61" i="3" s="1"/>
  <c r="PZ58" i="3" a="1"/>
  <c r="PZ58" i="3" s="1"/>
  <c r="QA57" i="3" a="1"/>
  <c r="QA57" i="3" s="1"/>
  <c r="PZ54" i="3" a="1"/>
  <c r="PZ54" i="3" s="1"/>
  <c r="QA53" i="3" a="1"/>
  <c r="QA53" i="3" s="1"/>
  <c r="PZ50" i="3" a="1"/>
  <c r="PZ50" i="3" s="1"/>
  <c r="QA49" i="3" a="1"/>
  <c r="QA49" i="3" s="1"/>
  <c r="PZ46" i="3" a="1"/>
  <c r="PZ46" i="3" s="1"/>
  <c r="QA45" i="3" a="1"/>
  <c r="QA45" i="3" s="1"/>
  <c r="PZ42" i="3" a="1"/>
  <c r="PZ42" i="3" s="1"/>
  <c r="QA41" i="3" a="1"/>
  <c r="QA41" i="3" s="1"/>
  <c r="PZ38" i="3" a="1"/>
  <c r="PZ38" i="3" s="1"/>
  <c r="QA37" i="3" a="1"/>
  <c r="QA37" i="3" s="1"/>
  <c r="PZ34" i="3" a="1"/>
  <c r="PZ34" i="3" s="1"/>
  <c r="QA33" i="3" a="1"/>
  <c r="QA33" i="3" s="1"/>
  <c r="PZ30" i="3" a="1"/>
  <c r="PZ30" i="3" s="1"/>
  <c r="QA29" i="3" a="1"/>
  <c r="QA29" i="3" s="1"/>
  <c r="PZ26" i="3" a="1"/>
  <c r="PZ26" i="3" s="1"/>
  <c r="QA25" i="3" a="1"/>
  <c r="QA25" i="3" s="1"/>
  <c r="PZ22" i="3" a="1"/>
  <c r="PZ22" i="3" s="1"/>
  <c r="QA21" i="3" a="1"/>
  <c r="QA21" i="3" s="1"/>
  <c r="PZ18" i="3" a="1"/>
  <c r="PZ18" i="3" s="1"/>
  <c r="QA17" i="3" a="1"/>
  <c r="QA17" i="3" s="1"/>
  <c r="PZ14" i="3" a="1"/>
  <c r="PZ14" i="3" s="1"/>
  <c r="QA13" i="3" a="1"/>
  <c r="QA13" i="3" s="1"/>
  <c r="PZ10" i="3" a="1"/>
  <c r="PZ10" i="3" s="1"/>
  <c r="QA9" i="3" a="1"/>
  <c r="QA9" i="3" s="1"/>
  <c r="PZ6" i="3" a="1"/>
  <c r="PZ6" i="3" s="1"/>
  <c r="QA5" i="3" a="1"/>
  <c r="QA5" i="3" s="1"/>
  <c r="QA486" i="3" a="1"/>
  <c r="QA486" i="3" s="1"/>
  <c r="QA478" i="3" a="1"/>
  <c r="QA478" i="3" s="1"/>
  <c r="QA470" i="3" a="1"/>
  <c r="QA470" i="3" s="1"/>
  <c r="PZ459" i="3" a="1"/>
  <c r="PZ459" i="3" s="1"/>
  <c r="PZ451" i="3" a="1"/>
  <c r="PZ451" i="3" s="1"/>
  <c r="QA446" i="3" a="1"/>
  <c r="QA446" i="3" s="1"/>
  <c r="PZ443" i="3" a="1"/>
  <c r="PZ443" i="3" s="1"/>
  <c r="QA434" i="3" a="1"/>
  <c r="QA434" i="3" s="1"/>
  <c r="QA430" i="3" a="1"/>
  <c r="QA430" i="3" s="1"/>
  <c r="PZ407" i="3" a="1"/>
  <c r="PZ407" i="3" s="1"/>
  <c r="PZ403" i="3" a="1"/>
  <c r="PZ403" i="3" s="1"/>
  <c r="PZ486" i="3" a="1"/>
  <c r="PZ486" i="3" s="1"/>
  <c r="PZ478" i="3" a="1"/>
  <c r="PZ478" i="3" s="1"/>
  <c r="PZ470" i="3" a="1"/>
  <c r="PZ470" i="3" s="1"/>
  <c r="QA469" i="3" a="1"/>
  <c r="QA469" i="3" s="1"/>
  <c r="PZ466" i="3" a="1"/>
  <c r="PZ466" i="3" s="1"/>
  <c r="QA465" i="3" a="1"/>
  <c r="QA465" i="3" s="1"/>
  <c r="PZ462" i="3" a="1"/>
  <c r="PZ462" i="3" s="1"/>
  <c r="PZ458" i="3" a="1"/>
  <c r="PZ458" i="3" s="1"/>
  <c r="PZ450" i="3" a="1"/>
  <c r="PZ450" i="3" s="1"/>
  <c r="PZ446" i="3" a="1"/>
  <c r="PZ446" i="3" s="1"/>
  <c r="PZ434" i="3" a="1"/>
  <c r="PZ434" i="3" s="1"/>
  <c r="PZ426" i="3" a="1"/>
  <c r="PZ426" i="3" s="1"/>
  <c r="PZ422" i="3" a="1"/>
  <c r="PZ422" i="3" s="1"/>
  <c r="PZ410" i="3" a="1"/>
  <c r="PZ410" i="3" s="1"/>
  <c r="PZ394" i="3" a="1"/>
  <c r="PZ394" i="3" s="1"/>
  <c r="PZ378" i="3" a="1"/>
  <c r="PZ378" i="3" s="1"/>
  <c r="QA373" i="3" a="1"/>
  <c r="QA373" i="3" s="1"/>
  <c r="PZ370" i="3" a="1"/>
  <c r="PZ370" i="3" s="1"/>
  <c r="OD2" i="3"/>
  <c r="PZ2" i="3" s="1" a="1"/>
  <c r="PZ2" i="3" s="1"/>
  <c r="PZ485" i="3" a="1"/>
  <c r="PZ485" i="3" s="1"/>
  <c r="QA484" i="3" a="1"/>
  <c r="QA484" i="3" s="1"/>
  <c r="PZ481" i="3" a="1"/>
  <c r="PZ481" i="3" s="1"/>
  <c r="QA480" i="3" a="1"/>
  <c r="QA480" i="3" s="1"/>
  <c r="PZ477" i="3" a="1"/>
  <c r="PZ477" i="3" s="1"/>
  <c r="QA476" i="3" a="1"/>
  <c r="QA476" i="3" s="1"/>
  <c r="PZ473" i="3" a="1"/>
  <c r="PZ473" i="3" s="1"/>
  <c r="QA472" i="3" a="1"/>
  <c r="QA472" i="3" s="1"/>
  <c r="PZ469" i="3" a="1"/>
  <c r="PZ469" i="3" s="1"/>
  <c r="QA468" i="3" a="1"/>
  <c r="QA468" i="3" s="1"/>
  <c r="PZ465" i="3" a="1"/>
  <c r="PZ465" i="3" s="1"/>
  <c r="QA464" i="3" a="1"/>
  <c r="QA464" i="3" s="1"/>
  <c r="PZ461" i="3" a="1"/>
  <c r="PZ461" i="3" s="1"/>
  <c r="QA460" i="3" a="1"/>
  <c r="QA460" i="3" s="1"/>
  <c r="PZ457" i="3" a="1"/>
  <c r="PZ457" i="3" s="1"/>
  <c r="QA456" i="3" a="1"/>
  <c r="QA456" i="3" s="1"/>
  <c r="PZ453" i="3" a="1"/>
  <c r="PZ453" i="3" s="1"/>
  <c r="QA452" i="3" a="1"/>
  <c r="QA452" i="3" s="1"/>
  <c r="PZ449" i="3" a="1"/>
  <c r="PZ449" i="3" s="1"/>
  <c r="QA448" i="3" a="1"/>
  <c r="QA448" i="3" s="1"/>
  <c r="PZ445" i="3" a="1"/>
  <c r="PZ445" i="3" s="1"/>
  <c r="QA444" i="3" a="1"/>
  <c r="QA444" i="3" s="1"/>
  <c r="PZ441" i="3" a="1"/>
  <c r="PZ441" i="3" s="1"/>
  <c r="QA440" i="3" a="1"/>
  <c r="QA440" i="3" s="1"/>
  <c r="PZ437" i="3" a="1"/>
  <c r="PZ437" i="3" s="1"/>
  <c r="QA436" i="3" a="1"/>
  <c r="QA436" i="3" s="1"/>
  <c r="PZ433" i="3" a="1"/>
  <c r="PZ433" i="3" s="1"/>
  <c r="QA432" i="3" a="1"/>
  <c r="QA432" i="3" s="1"/>
  <c r="PZ429" i="3" a="1"/>
  <c r="PZ429" i="3" s="1"/>
  <c r="QA428" i="3" a="1"/>
  <c r="QA428" i="3" s="1"/>
  <c r="PZ425" i="3" a="1"/>
  <c r="PZ425" i="3" s="1"/>
  <c r="QA424" i="3" a="1"/>
  <c r="QA424" i="3" s="1"/>
  <c r="PZ421" i="3" a="1"/>
  <c r="PZ421" i="3" s="1"/>
  <c r="QA420" i="3" a="1"/>
  <c r="QA420" i="3" s="1"/>
  <c r="PZ417" i="3" a="1"/>
  <c r="PZ417" i="3" s="1"/>
  <c r="QA416" i="3" a="1"/>
  <c r="QA416" i="3" s="1"/>
  <c r="PZ413" i="3" a="1"/>
  <c r="PZ413" i="3" s="1"/>
  <c r="QA412" i="3" a="1"/>
  <c r="QA412" i="3" s="1"/>
  <c r="PZ409" i="3" a="1"/>
  <c r="PZ409" i="3" s="1"/>
  <c r="QA408" i="3" a="1"/>
  <c r="QA408" i="3" s="1"/>
  <c r="PZ405" i="3" a="1"/>
  <c r="PZ405" i="3" s="1"/>
  <c r="QA404" i="3" a="1"/>
  <c r="QA404" i="3" s="1"/>
  <c r="PZ401" i="3" a="1"/>
  <c r="PZ401" i="3" s="1"/>
  <c r="QA400" i="3" a="1"/>
  <c r="QA400" i="3" s="1"/>
  <c r="PZ397" i="3" a="1"/>
  <c r="PZ397" i="3" s="1"/>
  <c r="QA396" i="3" a="1"/>
  <c r="QA396" i="3" s="1"/>
  <c r="PZ393" i="3" a="1"/>
  <c r="PZ393" i="3" s="1"/>
  <c r="QA392" i="3" a="1"/>
  <c r="QA392" i="3" s="1"/>
  <c r="PZ389" i="3" a="1"/>
  <c r="PZ389" i="3" s="1"/>
  <c r="QA388" i="3" a="1"/>
  <c r="QA388" i="3" s="1"/>
  <c r="PZ385" i="3" a="1"/>
  <c r="PZ385" i="3" s="1"/>
  <c r="QA384" i="3" a="1"/>
  <c r="QA384" i="3" s="1"/>
  <c r="PZ381" i="3" a="1"/>
  <c r="PZ381" i="3" s="1"/>
  <c r="QA380" i="3" a="1"/>
  <c r="QA380" i="3" s="1"/>
  <c r="PZ377" i="3" a="1"/>
  <c r="PZ377" i="3" s="1"/>
  <c r="QA376" i="3" a="1"/>
  <c r="QA376" i="3" s="1"/>
  <c r="PZ373" i="3" a="1"/>
  <c r="PZ373" i="3" s="1"/>
  <c r="QA372" i="3" a="1"/>
  <c r="QA372" i="3" s="1"/>
  <c r="PZ369" i="3" a="1"/>
  <c r="PZ369" i="3" s="1"/>
  <c r="QA368" i="3" a="1"/>
  <c r="QA368" i="3" s="1"/>
  <c r="PZ365" i="3" a="1"/>
  <c r="PZ365" i="3" s="1"/>
  <c r="QA364" i="3" a="1"/>
  <c r="QA364" i="3" s="1"/>
  <c r="PZ361" i="3" a="1"/>
  <c r="PZ361" i="3" s="1"/>
  <c r="QA360" i="3" a="1"/>
  <c r="QA360" i="3" s="1"/>
  <c r="PZ357" i="3" a="1"/>
  <c r="PZ357" i="3" s="1"/>
  <c r="QA356" i="3" a="1"/>
  <c r="QA356" i="3" s="1"/>
  <c r="PZ353" i="3" a="1"/>
  <c r="PZ353" i="3" s="1"/>
  <c r="QA352" i="3" a="1"/>
  <c r="QA352" i="3" s="1"/>
  <c r="PZ349" i="3" a="1"/>
  <c r="PZ349" i="3" s="1"/>
  <c r="QA348" i="3" a="1"/>
  <c r="QA348" i="3" s="1"/>
  <c r="PZ345" i="3" a="1"/>
  <c r="PZ345" i="3" s="1"/>
  <c r="QA344" i="3" a="1"/>
  <c r="QA344" i="3" s="1"/>
  <c r="PZ341" i="3" a="1"/>
  <c r="PZ341" i="3" s="1"/>
  <c r="QA340" i="3" a="1"/>
  <c r="QA340" i="3" s="1"/>
  <c r="PZ337" i="3" a="1"/>
  <c r="PZ337" i="3" s="1"/>
  <c r="QA336" i="3" a="1"/>
  <c r="QA336" i="3" s="1"/>
  <c r="PZ333" i="3" a="1"/>
  <c r="PZ333" i="3" s="1"/>
  <c r="QA332" i="3" a="1"/>
  <c r="QA332" i="3" s="1"/>
  <c r="PZ329" i="3" a="1"/>
  <c r="PZ329" i="3" s="1"/>
  <c r="QA328" i="3" a="1"/>
  <c r="QA328" i="3" s="1"/>
  <c r="PZ325" i="3" a="1"/>
  <c r="PZ325" i="3" s="1"/>
  <c r="QA324" i="3" a="1"/>
  <c r="QA324" i="3" s="1"/>
  <c r="PZ321" i="3" a="1"/>
  <c r="PZ321" i="3" s="1"/>
  <c r="QA320" i="3" a="1"/>
  <c r="QA320" i="3" s="1"/>
  <c r="PZ317" i="3" a="1"/>
  <c r="PZ317" i="3" s="1"/>
  <c r="QA316" i="3" a="1"/>
  <c r="QA316" i="3" s="1"/>
  <c r="PZ313" i="3" a="1"/>
  <c r="PZ313" i="3" s="1"/>
  <c r="QA312" i="3" a="1"/>
  <c r="QA312" i="3" s="1"/>
  <c r="PZ309" i="3" a="1"/>
  <c r="PZ309" i="3" s="1"/>
  <c r="QA308" i="3" a="1"/>
  <c r="QA308" i="3" s="1"/>
  <c r="PZ305" i="3" a="1"/>
  <c r="PZ305" i="3" s="1"/>
  <c r="QA304" i="3" a="1"/>
  <c r="QA304" i="3" s="1"/>
  <c r="PZ301" i="3" a="1"/>
  <c r="PZ301" i="3" s="1"/>
  <c r="QA300" i="3" a="1"/>
  <c r="QA300" i="3" s="1"/>
  <c r="PZ297" i="3" a="1"/>
  <c r="PZ297" i="3" s="1"/>
  <c r="QA296" i="3" a="1"/>
  <c r="QA296" i="3" s="1"/>
  <c r="PZ293" i="3" a="1"/>
  <c r="PZ293" i="3" s="1"/>
  <c r="QA292" i="3" a="1"/>
  <c r="QA292" i="3" s="1"/>
  <c r="PZ289" i="3" a="1"/>
  <c r="PZ289" i="3" s="1"/>
  <c r="QA288" i="3" a="1"/>
  <c r="QA288" i="3" s="1"/>
  <c r="PZ285" i="3" a="1"/>
  <c r="PZ285" i="3" s="1"/>
  <c r="QA284" i="3" a="1"/>
  <c r="QA284" i="3" s="1"/>
  <c r="PZ281" i="3" a="1"/>
  <c r="PZ281" i="3" s="1"/>
  <c r="QA280" i="3" a="1"/>
  <c r="QA280" i="3" s="1"/>
  <c r="PZ277" i="3" a="1"/>
  <c r="PZ277" i="3" s="1"/>
  <c r="QA276" i="3" a="1"/>
  <c r="QA276" i="3" s="1"/>
  <c r="PZ273" i="3" a="1"/>
  <c r="PZ273" i="3" s="1"/>
  <c r="QA272" i="3" a="1"/>
  <c r="QA272" i="3" s="1"/>
  <c r="PZ269" i="3" a="1"/>
  <c r="PZ269" i="3" s="1"/>
  <c r="QA268" i="3" a="1"/>
  <c r="QA268" i="3" s="1"/>
  <c r="PZ265" i="3" a="1"/>
  <c r="PZ265" i="3" s="1"/>
  <c r="QA264" i="3" a="1"/>
  <c r="QA264" i="3" s="1"/>
  <c r="PZ261" i="3" a="1"/>
  <c r="PZ261" i="3" s="1"/>
  <c r="QA260" i="3" a="1"/>
  <c r="QA260" i="3" s="1"/>
  <c r="PZ257" i="3" a="1"/>
  <c r="PZ257" i="3" s="1"/>
  <c r="QA256" i="3" a="1"/>
  <c r="QA256" i="3" s="1"/>
  <c r="PZ253" i="3" a="1"/>
  <c r="PZ253" i="3" s="1"/>
  <c r="QA252" i="3" a="1"/>
  <c r="QA252" i="3" s="1"/>
  <c r="PZ249" i="3" a="1"/>
  <c r="PZ249" i="3" s="1"/>
  <c r="QA248" i="3" a="1"/>
  <c r="QA248" i="3" s="1"/>
  <c r="PZ245" i="3" a="1"/>
  <c r="PZ245" i="3" s="1"/>
  <c r="QA244" i="3" a="1"/>
  <c r="QA244" i="3" s="1"/>
  <c r="PZ241" i="3" a="1"/>
  <c r="PZ241" i="3" s="1"/>
  <c r="QA240" i="3" a="1"/>
  <c r="QA240" i="3" s="1"/>
  <c r="PZ237" i="3" a="1"/>
  <c r="PZ237" i="3" s="1"/>
  <c r="QA236" i="3" a="1"/>
  <c r="QA236" i="3" s="1"/>
  <c r="PZ233" i="3" a="1"/>
  <c r="PZ233" i="3" s="1"/>
  <c r="QA232" i="3" a="1"/>
  <c r="QA232" i="3" s="1"/>
  <c r="PZ229" i="3" a="1"/>
  <c r="PZ229" i="3" s="1"/>
  <c r="QA228" i="3" a="1"/>
  <c r="QA228" i="3" s="1"/>
  <c r="PZ225" i="3" a="1"/>
  <c r="PZ225" i="3" s="1"/>
  <c r="QA224" i="3" a="1"/>
  <c r="QA224" i="3" s="1"/>
  <c r="PZ221" i="3" a="1"/>
  <c r="PZ221" i="3" s="1"/>
  <c r="QA220" i="3" a="1"/>
  <c r="QA220" i="3" s="1"/>
  <c r="PZ217" i="3" a="1"/>
  <c r="PZ217" i="3" s="1"/>
  <c r="QA216" i="3" a="1"/>
  <c r="QA216" i="3" s="1"/>
  <c r="PZ213" i="3" a="1"/>
  <c r="PZ213" i="3" s="1"/>
  <c r="QA212" i="3" a="1"/>
  <c r="QA212" i="3" s="1"/>
  <c r="PZ209" i="3" a="1"/>
  <c r="PZ209" i="3" s="1"/>
  <c r="QA208" i="3" a="1"/>
  <c r="QA208" i="3" s="1"/>
  <c r="PZ205" i="3" a="1"/>
  <c r="PZ205" i="3" s="1"/>
  <c r="QA204" i="3" a="1"/>
  <c r="QA204" i="3" s="1"/>
  <c r="PZ201" i="3" a="1"/>
  <c r="PZ201" i="3" s="1"/>
  <c r="QA200" i="3" a="1"/>
  <c r="QA200" i="3" s="1"/>
  <c r="PZ197" i="3" a="1"/>
  <c r="PZ197" i="3" s="1"/>
  <c r="QA196" i="3" a="1"/>
  <c r="QA196" i="3" s="1"/>
  <c r="PZ193" i="3" a="1"/>
  <c r="PZ193" i="3" s="1"/>
  <c r="QA192" i="3" a="1"/>
  <c r="QA192" i="3" s="1"/>
  <c r="PZ189" i="3" a="1"/>
  <c r="PZ189" i="3" s="1"/>
  <c r="QA188" i="3" a="1"/>
  <c r="QA188" i="3" s="1"/>
  <c r="PZ185" i="3" a="1"/>
  <c r="PZ185" i="3" s="1"/>
  <c r="QA184" i="3" a="1"/>
  <c r="QA184" i="3" s="1"/>
  <c r="PZ181" i="3" a="1"/>
  <c r="PZ181" i="3" s="1"/>
  <c r="QA180" i="3" a="1"/>
  <c r="QA180" i="3" s="1"/>
  <c r="PZ177" i="3" a="1"/>
  <c r="PZ177" i="3" s="1"/>
  <c r="QA176" i="3" a="1"/>
  <c r="QA176" i="3" s="1"/>
  <c r="PZ173" i="3" a="1"/>
  <c r="PZ173" i="3" s="1"/>
  <c r="QA172" i="3" a="1"/>
  <c r="QA172" i="3" s="1"/>
  <c r="PZ169" i="3" a="1"/>
  <c r="PZ169" i="3" s="1"/>
  <c r="QA168" i="3" a="1"/>
  <c r="QA168" i="3" s="1"/>
  <c r="PZ165" i="3" a="1"/>
  <c r="PZ165" i="3" s="1"/>
  <c r="QA164" i="3" a="1"/>
  <c r="QA164" i="3" s="1"/>
  <c r="PZ161" i="3" a="1"/>
  <c r="PZ161" i="3" s="1"/>
  <c r="QA160" i="3" a="1"/>
  <c r="QA160" i="3" s="1"/>
  <c r="PZ157" i="3" a="1"/>
  <c r="PZ157" i="3" s="1"/>
  <c r="QA156" i="3" a="1"/>
  <c r="QA156" i="3" s="1"/>
  <c r="PZ153" i="3" a="1"/>
  <c r="PZ153" i="3" s="1"/>
  <c r="QA152" i="3" a="1"/>
  <c r="QA152" i="3" s="1"/>
  <c r="PZ149" i="3" a="1"/>
  <c r="PZ149" i="3" s="1"/>
  <c r="QA148" i="3" a="1"/>
  <c r="QA148" i="3" s="1"/>
  <c r="PZ145" i="3" a="1"/>
  <c r="PZ145" i="3" s="1"/>
  <c r="QA144" i="3" a="1"/>
  <c r="QA144" i="3" s="1"/>
  <c r="PZ141" i="3" a="1"/>
  <c r="PZ141" i="3" s="1"/>
  <c r="QA140" i="3" a="1"/>
  <c r="QA140" i="3" s="1"/>
  <c r="PZ137" i="3" a="1"/>
  <c r="PZ137" i="3" s="1"/>
  <c r="QA136" i="3" a="1"/>
  <c r="QA136" i="3" s="1"/>
  <c r="PZ133" i="3" a="1"/>
  <c r="PZ133" i="3" s="1"/>
  <c r="QA132" i="3" a="1"/>
  <c r="QA132" i="3" s="1"/>
  <c r="PZ129" i="3" a="1"/>
  <c r="PZ129" i="3" s="1"/>
  <c r="QA128" i="3" a="1"/>
  <c r="QA128" i="3" s="1"/>
  <c r="PZ125" i="3" a="1"/>
  <c r="PZ125" i="3" s="1"/>
  <c r="QA124" i="3" a="1"/>
  <c r="QA124" i="3" s="1"/>
  <c r="PZ121" i="3" a="1"/>
  <c r="PZ121" i="3" s="1"/>
  <c r="QA120" i="3" a="1"/>
  <c r="QA120" i="3" s="1"/>
  <c r="PZ117" i="3" a="1"/>
  <c r="PZ117" i="3" s="1"/>
  <c r="QA116" i="3" a="1"/>
  <c r="QA116" i="3" s="1"/>
  <c r="PZ113" i="3" a="1"/>
  <c r="PZ113" i="3" s="1"/>
  <c r="QA112" i="3" a="1"/>
  <c r="QA112" i="3" s="1"/>
  <c r="PZ109" i="3" a="1"/>
  <c r="PZ109" i="3" s="1"/>
  <c r="QA108" i="3" a="1"/>
  <c r="QA108" i="3" s="1"/>
  <c r="PZ105" i="3" a="1"/>
  <c r="PZ105" i="3" s="1"/>
  <c r="QA104" i="3" a="1"/>
  <c r="QA104" i="3" s="1"/>
  <c r="PZ101" i="3" a="1"/>
  <c r="PZ101" i="3" s="1"/>
  <c r="QA100" i="3" a="1"/>
  <c r="QA100" i="3" s="1"/>
  <c r="PZ97" i="3" a="1"/>
  <c r="PZ97" i="3" s="1"/>
  <c r="QA96" i="3" a="1"/>
  <c r="QA96" i="3" s="1"/>
  <c r="PZ93" i="3" a="1"/>
  <c r="PZ93" i="3" s="1"/>
  <c r="QA92" i="3" a="1"/>
  <c r="QA92" i="3" s="1"/>
  <c r="PZ89" i="3" a="1"/>
  <c r="PZ89" i="3" s="1"/>
  <c r="QA88" i="3" a="1"/>
  <c r="QA88" i="3" s="1"/>
  <c r="PZ85" i="3" a="1"/>
  <c r="PZ85" i="3" s="1"/>
  <c r="QA84" i="3" a="1"/>
  <c r="QA84" i="3" s="1"/>
  <c r="PZ81" i="3" a="1"/>
  <c r="PZ81" i="3" s="1"/>
  <c r="QA80" i="3" a="1"/>
  <c r="QA80" i="3" s="1"/>
  <c r="PZ77" i="3" a="1"/>
  <c r="PZ77" i="3" s="1"/>
  <c r="QA76" i="3" a="1"/>
  <c r="QA76" i="3" s="1"/>
  <c r="PZ73" i="3" a="1"/>
  <c r="PZ73" i="3" s="1"/>
  <c r="QA72" i="3" a="1"/>
  <c r="QA72" i="3" s="1"/>
  <c r="PZ69" i="3" a="1"/>
  <c r="PZ69" i="3" s="1"/>
  <c r="QA68" i="3" a="1"/>
  <c r="QA68" i="3" s="1"/>
  <c r="PZ65" i="3" a="1"/>
  <c r="PZ65" i="3" s="1"/>
  <c r="QA64" i="3" a="1"/>
  <c r="QA64" i="3" s="1"/>
  <c r="PZ61" i="3" a="1"/>
  <c r="PZ61" i="3" s="1"/>
  <c r="QA60" i="3" a="1"/>
  <c r="QA60" i="3" s="1"/>
  <c r="PZ57" i="3" a="1"/>
  <c r="PZ57" i="3" s="1"/>
  <c r="QA56" i="3" a="1"/>
  <c r="QA56" i="3" s="1"/>
  <c r="PZ53" i="3" a="1"/>
  <c r="PZ53" i="3" s="1"/>
  <c r="QA52" i="3" a="1"/>
  <c r="QA52" i="3" s="1"/>
  <c r="PZ49" i="3" a="1"/>
  <c r="PZ49" i="3" s="1"/>
  <c r="QA48" i="3" a="1"/>
  <c r="QA48" i="3" s="1"/>
  <c r="PZ45" i="3" a="1"/>
  <c r="PZ45" i="3" s="1"/>
  <c r="QA44" i="3" a="1"/>
  <c r="QA44" i="3" s="1"/>
  <c r="PZ41" i="3" a="1"/>
  <c r="PZ41" i="3" s="1"/>
  <c r="QA40" i="3" a="1"/>
  <c r="QA40" i="3" s="1"/>
  <c r="PZ37" i="3" a="1"/>
  <c r="PZ37" i="3" s="1"/>
  <c r="QA36" i="3" a="1"/>
  <c r="QA36" i="3" s="1"/>
  <c r="PZ33" i="3" a="1"/>
  <c r="PZ33" i="3" s="1"/>
  <c r="QA32" i="3" a="1"/>
  <c r="QA32" i="3" s="1"/>
  <c r="PZ29" i="3" a="1"/>
  <c r="PZ29" i="3" s="1"/>
  <c r="QA28" i="3" a="1"/>
  <c r="QA28" i="3" s="1"/>
  <c r="PZ25" i="3" a="1"/>
  <c r="PZ25" i="3" s="1"/>
  <c r="QA24" i="3" a="1"/>
  <c r="QA24" i="3" s="1"/>
  <c r="PZ21" i="3" a="1"/>
  <c r="PZ21" i="3" s="1"/>
  <c r="QA20" i="3" a="1"/>
  <c r="QA20" i="3" s="1"/>
  <c r="PZ17" i="3" a="1"/>
  <c r="PZ17" i="3" s="1"/>
  <c r="QA16" i="3" a="1"/>
  <c r="QA16" i="3" s="1"/>
  <c r="PZ13" i="3" a="1"/>
  <c r="PZ13" i="3" s="1"/>
  <c r="QA12" i="3" a="1"/>
  <c r="QA12" i="3" s="1"/>
  <c r="PZ9" i="3" a="1"/>
  <c r="PZ9" i="3" s="1"/>
  <c r="QA8" i="3" a="1"/>
  <c r="QA8" i="3" s="1"/>
  <c r="PZ5" i="3" a="1"/>
  <c r="PZ5" i="3" s="1"/>
  <c r="QA4" i="3" a="1"/>
  <c r="QA4" i="3" s="1"/>
  <c r="QA482" i="3" a="1"/>
  <c r="QA482" i="3" s="1"/>
  <c r="PZ479" i="3" a="1"/>
  <c r="PZ479" i="3" s="1"/>
  <c r="PZ475" i="3" a="1"/>
  <c r="PZ475" i="3" s="1"/>
  <c r="PZ467" i="3" a="1"/>
  <c r="PZ467" i="3" s="1"/>
  <c r="QA462" i="3" a="1"/>
  <c r="QA462" i="3" s="1"/>
  <c r="QA450" i="3" a="1"/>
  <c r="QA450" i="3" s="1"/>
  <c r="PZ447" i="3" a="1"/>
  <c r="PZ447" i="3" s="1"/>
  <c r="PZ439" i="3" a="1"/>
  <c r="PZ439" i="3" s="1"/>
  <c r="QA422" i="3" a="1"/>
  <c r="QA422" i="3" s="1"/>
  <c r="PZ419" i="3" a="1"/>
  <c r="PZ419" i="3" s="1"/>
  <c r="PZ415" i="3" a="1"/>
  <c r="PZ415" i="3" s="1"/>
  <c r="QA414" i="3" a="1"/>
  <c r="QA414" i="3" s="1"/>
  <c r="PZ411" i="3" a="1"/>
  <c r="PZ411" i="3" s="1"/>
  <c r="QA410" i="3" a="1"/>
  <c r="QA410" i="3" s="1"/>
  <c r="QA481" i="3" a="1"/>
  <c r="QA481" i="3" s="1"/>
  <c r="PZ474" i="3" a="1"/>
  <c r="PZ474" i="3" s="1"/>
  <c r="QA473" i="3" a="1"/>
  <c r="QA473" i="3" s="1"/>
  <c r="PZ454" i="3" a="1"/>
  <c r="PZ454" i="3" s="1"/>
  <c r="QA453" i="3" a="1"/>
  <c r="QA453" i="3" s="1"/>
  <c r="QA445" i="3" a="1"/>
  <c r="QA445" i="3" s="1"/>
  <c r="QA441" i="3" a="1"/>
  <c r="QA441" i="3" s="1"/>
  <c r="PZ438" i="3" a="1"/>
  <c r="PZ438" i="3" s="1"/>
  <c r="QA437" i="3" a="1"/>
  <c r="QA437" i="3" s="1"/>
  <c r="PZ430" i="3" a="1"/>
  <c r="PZ430" i="3" s="1"/>
  <c r="QA429" i="3" a="1"/>
  <c r="QA429" i="3" s="1"/>
  <c r="QA421" i="3" a="1"/>
  <c r="QA421" i="3" s="1"/>
  <c r="QA417" i="3" a="1"/>
  <c r="QA417" i="3" s="1"/>
  <c r="PZ414" i="3" a="1"/>
  <c r="PZ414" i="3" s="1"/>
  <c r="QA409" i="3" a="1"/>
  <c r="QA409" i="3" s="1"/>
  <c r="QA405" i="3" a="1"/>
  <c r="QA405" i="3" s="1"/>
  <c r="PZ402" i="3" a="1"/>
  <c r="PZ402" i="3" s="1"/>
  <c r="PZ398" i="3" a="1"/>
  <c r="PZ398" i="3" s="1"/>
  <c r="QA389" i="3" a="1"/>
  <c r="QA389" i="3" s="1"/>
  <c r="PZ386" i="3" a="1"/>
  <c r="PZ386" i="3" s="1"/>
  <c r="QA381" i="3" a="1"/>
  <c r="QA381" i="3" s="1"/>
  <c r="QA377" i="3" a="1"/>
  <c r="QA377" i="3" s="1"/>
  <c r="PZ374" i="3" a="1"/>
  <c r="PZ374" i="3" s="1"/>
  <c r="OE2" i="3"/>
  <c r="QA2" i="3" s="1" a="1"/>
  <c r="QA2" i="3" s="1"/>
  <c r="PZ484" i="3" a="1"/>
  <c r="PZ484" i="3" s="1"/>
  <c r="QA483" i="3" a="1"/>
  <c r="QA483" i="3" s="1"/>
  <c r="PZ480" i="3" a="1"/>
  <c r="PZ480" i="3" s="1"/>
  <c r="QA479" i="3" a="1"/>
  <c r="QA479" i="3" s="1"/>
  <c r="PZ476" i="3" a="1"/>
  <c r="PZ476" i="3" s="1"/>
  <c r="QA475" i="3" a="1"/>
  <c r="QA475" i="3" s="1"/>
  <c r="PZ472" i="3" a="1"/>
  <c r="PZ472" i="3" s="1"/>
  <c r="QA471" i="3" a="1"/>
  <c r="QA471" i="3" s="1"/>
  <c r="PZ468" i="3" a="1"/>
  <c r="PZ468" i="3" s="1"/>
  <c r="QA467" i="3" a="1"/>
  <c r="QA467" i="3" s="1"/>
  <c r="PZ464" i="3" a="1"/>
  <c r="PZ464" i="3" s="1"/>
  <c r="QA463" i="3" a="1"/>
  <c r="QA463" i="3" s="1"/>
  <c r="PZ460" i="3" a="1"/>
  <c r="PZ460" i="3" s="1"/>
  <c r="QA459" i="3" a="1"/>
  <c r="QA459" i="3" s="1"/>
  <c r="PZ456" i="3" a="1"/>
  <c r="PZ456" i="3" s="1"/>
  <c r="QA455" i="3" a="1"/>
  <c r="QA455" i="3" s="1"/>
  <c r="PZ452" i="3" a="1"/>
  <c r="PZ452" i="3" s="1"/>
  <c r="QA451" i="3" a="1"/>
  <c r="QA451" i="3" s="1"/>
  <c r="PZ448" i="3" a="1"/>
  <c r="PZ448" i="3" s="1"/>
  <c r="QA447" i="3" a="1"/>
  <c r="QA447" i="3" s="1"/>
  <c r="PZ444" i="3" a="1"/>
  <c r="PZ444" i="3" s="1"/>
  <c r="QA443" i="3" a="1"/>
  <c r="QA443" i="3" s="1"/>
  <c r="PZ440" i="3" a="1"/>
  <c r="PZ440" i="3" s="1"/>
  <c r="QA439" i="3" a="1"/>
  <c r="QA439" i="3" s="1"/>
  <c r="PZ436" i="3" a="1"/>
  <c r="PZ436" i="3" s="1"/>
  <c r="QA435" i="3" a="1"/>
  <c r="QA435" i="3" s="1"/>
  <c r="PZ432" i="3" a="1"/>
  <c r="PZ432" i="3" s="1"/>
  <c r="QA431" i="3" a="1"/>
  <c r="QA431" i="3" s="1"/>
  <c r="PZ428" i="3" a="1"/>
  <c r="PZ428" i="3" s="1"/>
  <c r="QA427" i="3" a="1"/>
  <c r="QA427" i="3" s="1"/>
  <c r="PZ424" i="3" a="1"/>
  <c r="PZ424" i="3" s="1"/>
  <c r="QA423" i="3" a="1"/>
  <c r="QA423" i="3" s="1"/>
  <c r="PZ420" i="3" a="1"/>
  <c r="PZ420" i="3" s="1"/>
  <c r="QA419" i="3" a="1"/>
  <c r="QA419" i="3" s="1"/>
  <c r="PZ416" i="3" a="1"/>
  <c r="PZ416" i="3" s="1"/>
  <c r="QA415" i="3" a="1"/>
  <c r="QA415" i="3" s="1"/>
  <c r="PZ412" i="3" a="1"/>
  <c r="PZ412" i="3" s="1"/>
  <c r="QA411" i="3" a="1"/>
  <c r="QA411" i="3" s="1"/>
  <c r="PZ408" i="3" a="1"/>
  <c r="PZ408" i="3" s="1"/>
  <c r="QA407" i="3" a="1"/>
  <c r="QA407" i="3" s="1"/>
  <c r="PZ404" i="3" a="1"/>
  <c r="PZ404" i="3" s="1"/>
  <c r="QA403" i="3" a="1"/>
  <c r="QA403" i="3" s="1"/>
  <c r="PZ400" i="3" a="1"/>
  <c r="PZ400" i="3" s="1"/>
  <c r="QA399" i="3" a="1"/>
  <c r="QA399" i="3" s="1"/>
  <c r="PZ396" i="3" a="1"/>
  <c r="PZ396" i="3" s="1"/>
  <c r="QA395" i="3" a="1"/>
  <c r="QA395" i="3" s="1"/>
  <c r="PZ392" i="3" a="1"/>
  <c r="PZ392" i="3" s="1"/>
  <c r="QA391" i="3" a="1"/>
  <c r="QA391" i="3" s="1"/>
  <c r="PZ388" i="3" a="1"/>
  <c r="PZ388" i="3" s="1"/>
  <c r="QA387" i="3" a="1"/>
  <c r="QA387" i="3" s="1"/>
  <c r="PZ384" i="3" a="1"/>
  <c r="PZ384" i="3" s="1"/>
  <c r="QA383" i="3" a="1"/>
  <c r="QA383" i="3" s="1"/>
  <c r="PZ380" i="3" a="1"/>
  <c r="PZ380" i="3" s="1"/>
  <c r="QA379" i="3" a="1"/>
  <c r="QA379" i="3" s="1"/>
  <c r="PZ376" i="3" a="1"/>
  <c r="PZ376" i="3" s="1"/>
  <c r="QA375" i="3" a="1"/>
  <c r="QA375" i="3" s="1"/>
  <c r="PZ372" i="3" a="1"/>
  <c r="PZ372" i="3" s="1"/>
  <c r="QA371" i="3" a="1"/>
  <c r="QA371" i="3" s="1"/>
  <c r="PZ368" i="3" a="1"/>
  <c r="PZ368" i="3" s="1"/>
  <c r="QA367" i="3" a="1"/>
  <c r="QA367" i="3" s="1"/>
  <c r="PZ364" i="3" a="1"/>
  <c r="PZ364" i="3" s="1"/>
  <c r="QA363" i="3" a="1"/>
  <c r="QA363" i="3" s="1"/>
  <c r="PZ360" i="3" a="1"/>
  <c r="PZ360" i="3" s="1"/>
  <c r="QA359" i="3" a="1"/>
  <c r="QA359" i="3" s="1"/>
  <c r="PZ356" i="3" a="1"/>
  <c r="PZ356" i="3" s="1"/>
  <c r="QA355" i="3" a="1"/>
  <c r="QA355" i="3" s="1"/>
  <c r="PZ352" i="3" a="1"/>
  <c r="PZ352" i="3" s="1"/>
  <c r="QA351" i="3" a="1"/>
  <c r="QA351" i="3" s="1"/>
  <c r="PZ348" i="3" a="1"/>
  <c r="PZ348" i="3" s="1"/>
  <c r="QA347" i="3" a="1"/>
  <c r="QA347" i="3" s="1"/>
  <c r="PZ344" i="3" a="1"/>
  <c r="PZ344" i="3" s="1"/>
  <c r="QA343" i="3" a="1"/>
  <c r="QA343" i="3" s="1"/>
  <c r="PZ340" i="3" a="1"/>
  <c r="PZ340" i="3" s="1"/>
  <c r="QA339" i="3" a="1"/>
  <c r="QA339" i="3" s="1"/>
  <c r="PZ336" i="3" a="1"/>
  <c r="PZ336" i="3" s="1"/>
  <c r="QA335" i="3" a="1"/>
  <c r="QA335" i="3" s="1"/>
  <c r="PZ332" i="3" a="1"/>
  <c r="PZ332" i="3" s="1"/>
  <c r="QA331" i="3" a="1"/>
  <c r="QA331" i="3" s="1"/>
  <c r="PZ328" i="3" a="1"/>
  <c r="PZ328" i="3" s="1"/>
  <c r="QA327" i="3" a="1"/>
  <c r="QA327" i="3" s="1"/>
  <c r="PZ324" i="3" a="1"/>
  <c r="PZ324" i="3" s="1"/>
  <c r="QA323" i="3" a="1"/>
  <c r="QA323" i="3" s="1"/>
  <c r="PZ320" i="3" a="1"/>
  <c r="PZ320" i="3" s="1"/>
  <c r="QA319" i="3" a="1"/>
  <c r="QA319" i="3" s="1"/>
  <c r="PZ316" i="3" a="1"/>
  <c r="PZ316" i="3" s="1"/>
  <c r="QA315" i="3" a="1"/>
  <c r="QA315" i="3" s="1"/>
  <c r="PZ312" i="3" a="1"/>
  <c r="PZ312" i="3" s="1"/>
  <c r="QA311" i="3" a="1"/>
  <c r="QA311" i="3" s="1"/>
  <c r="PZ308" i="3" a="1"/>
  <c r="PZ308" i="3" s="1"/>
  <c r="QA307" i="3" a="1"/>
  <c r="QA307" i="3" s="1"/>
  <c r="PZ304" i="3" a="1"/>
  <c r="PZ304" i="3" s="1"/>
  <c r="QA303" i="3" a="1"/>
  <c r="QA303" i="3" s="1"/>
  <c r="PZ300" i="3" a="1"/>
  <c r="PZ300" i="3" s="1"/>
  <c r="QA299" i="3" a="1"/>
  <c r="QA299" i="3" s="1"/>
  <c r="PZ296" i="3" a="1"/>
  <c r="PZ296" i="3" s="1"/>
  <c r="QA295" i="3" a="1"/>
  <c r="QA295" i="3" s="1"/>
  <c r="PZ292" i="3" a="1"/>
  <c r="PZ292" i="3" s="1"/>
  <c r="QA291" i="3" a="1"/>
  <c r="QA291" i="3" s="1"/>
  <c r="PZ288" i="3" a="1"/>
  <c r="PZ288" i="3" s="1"/>
  <c r="QA287" i="3" a="1"/>
  <c r="QA287" i="3" s="1"/>
  <c r="PZ284" i="3" a="1"/>
  <c r="PZ284" i="3" s="1"/>
  <c r="QA283" i="3" a="1"/>
  <c r="QA283" i="3" s="1"/>
  <c r="PZ280" i="3" a="1"/>
  <c r="PZ280" i="3" s="1"/>
  <c r="QA279" i="3" a="1"/>
  <c r="QA279" i="3" s="1"/>
  <c r="PZ276" i="3" a="1"/>
  <c r="PZ276" i="3" s="1"/>
  <c r="QA275" i="3" a="1"/>
  <c r="QA275" i="3" s="1"/>
  <c r="PZ272" i="3" a="1"/>
  <c r="PZ272" i="3" s="1"/>
  <c r="QA271" i="3" a="1"/>
  <c r="QA271" i="3" s="1"/>
  <c r="PZ268" i="3" a="1"/>
  <c r="PZ268" i="3" s="1"/>
  <c r="QA267" i="3" a="1"/>
  <c r="QA267" i="3" s="1"/>
  <c r="PZ264" i="3" a="1"/>
  <c r="PZ264" i="3" s="1"/>
  <c r="QA263" i="3" a="1"/>
  <c r="QA263" i="3" s="1"/>
  <c r="PZ260" i="3" a="1"/>
  <c r="PZ260" i="3" s="1"/>
  <c r="QA259" i="3" a="1"/>
  <c r="QA259" i="3" s="1"/>
  <c r="PZ256" i="3" a="1"/>
  <c r="PZ256" i="3" s="1"/>
  <c r="QA255" i="3" a="1"/>
  <c r="QA255" i="3" s="1"/>
  <c r="PZ252" i="3" a="1"/>
  <c r="PZ252" i="3" s="1"/>
  <c r="QA251" i="3" a="1"/>
  <c r="QA251" i="3" s="1"/>
  <c r="PZ248" i="3" a="1"/>
  <c r="PZ248" i="3" s="1"/>
  <c r="QA247" i="3" a="1"/>
  <c r="QA247" i="3" s="1"/>
  <c r="PZ244" i="3" a="1"/>
  <c r="PZ244" i="3" s="1"/>
  <c r="QA243" i="3" a="1"/>
  <c r="QA243" i="3" s="1"/>
  <c r="PZ240" i="3" a="1"/>
  <c r="PZ240" i="3" s="1"/>
  <c r="QA239" i="3" a="1"/>
  <c r="QA239" i="3" s="1"/>
  <c r="PZ236" i="3" a="1"/>
  <c r="PZ236" i="3" s="1"/>
  <c r="QA235" i="3" a="1"/>
  <c r="QA235" i="3" s="1"/>
  <c r="PZ232" i="3" a="1"/>
  <c r="PZ232" i="3" s="1"/>
  <c r="QA231" i="3" a="1"/>
  <c r="QA231" i="3" s="1"/>
  <c r="PZ228" i="3" a="1"/>
  <c r="PZ228" i="3" s="1"/>
  <c r="QA227" i="3" a="1"/>
  <c r="QA227" i="3" s="1"/>
  <c r="PZ224" i="3" a="1"/>
  <c r="PZ224" i="3" s="1"/>
  <c r="QA223" i="3" a="1"/>
  <c r="QA223" i="3" s="1"/>
  <c r="PZ220" i="3" a="1"/>
  <c r="PZ220" i="3" s="1"/>
  <c r="QA219" i="3" a="1"/>
  <c r="QA219" i="3" s="1"/>
  <c r="PZ216" i="3" a="1"/>
  <c r="PZ216" i="3" s="1"/>
  <c r="QA215" i="3" a="1"/>
  <c r="QA215" i="3" s="1"/>
  <c r="PZ212" i="3" a="1"/>
  <c r="PZ212" i="3" s="1"/>
  <c r="QA211" i="3" a="1"/>
  <c r="QA211" i="3" s="1"/>
  <c r="PZ208" i="3" a="1"/>
  <c r="PZ208" i="3" s="1"/>
  <c r="QA207" i="3" a="1"/>
  <c r="QA207" i="3" s="1"/>
  <c r="PZ204" i="3" a="1"/>
  <c r="PZ204" i="3" s="1"/>
  <c r="QA203" i="3" a="1"/>
  <c r="QA203" i="3" s="1"/>
  <c r="PZ200" i="3" a="1"/>
  <c r="PZ200" i="3" s="1"/>
  <c r="QA199" i="3" a="1"/>
  <c r="QA199" i="3" s="1"/>
  <c r="PZ196" i="3" a="1"/>
  <c r="PZ196" i="3" s="1"/>
  <c r="QA195" i="3" a="1"/>
  <c r="QA195" i="3" s="1"/>
  <c r="PZ192" i="3" a="1"/>
  <c r="PZ192" i="3" s="1"/>
  <c r="QA191" i="3" a="1"/>
  <c r="QA191" i="3" s="1"/>
  <c r="PZ188" i="3" a="1"/>
  <c r="PZ188" i="3" s="1"/>
  <c r="QA187" i="3" a="1"/>
  <c r="QA187" i="3" s="1"/>
  <c r="PZ184" i="3" a="1"/>
  <c r="PZ184" i="3" s="1"/>
  <c r="QA183" i="3" a="1"/>
  <c r="QA183" i="3" s="1"/>
  <c r="PZ180" i="3" a="1"/>
  <c r="PZ180" i="3" s="1"/>
  <c r="QA179" i="3" a="1"/>
  <c r="QA179" i="3" s="1"/>
  <c r="PZ176" i="3" a="1"/>
  <c r="PZ176" i="3" s="1"/>
  <c r="QA175" i="3" a="1"/>
  <c r="QA175" i="3" s="1"/>
  <c r="PZ172" i="3" a="1"/>
  <c r="PZ172" i="3" s="1"/>
  <c r="QA171" i="3" a="1"/>
  <c r="QA171" i="3" s="1"/>
  <c r="PZ168" i="3" a="1"/>
  <c r="PZ168" i="3" s="1"/>
  <c r="QA167" i="3" a="1"/>
  <c r="QA167" i="3" s="1"/>
  <c r="PZ164" i="3" a="1"/>
  <c r="PZ164" i="3" s="1"/>
  <c r="QA163" i="3" a="1"/>
  <c r="QA163" i="3" s="1"/>
  <c r="PZ160" i="3" a="1"/>
  <c r="PZ160" i="3" s="1"/>
  <c r="QA159" i="3" a="1"/>
  <c r="QA159" i="3" s="1"/>
  <c r="PZ156" i="3" a="1"/>
  <c r="PZ156" i="3" s="1"/>
  <c r="QA155" i="3" a="1"/>
  <c r="QA155" i="3" s="1"/>
  <c r="PZ152" i="3" a="1"/>
  <c r="PZ152" i="3" s="1"/>
  <c r="QA151" i="3" a="1"/>
  <c r="QA151" i="3" s="1"/>
  <c r="PZ148" i="3" a="1"/>
  <c r="PZ148" i="3" s="1"/>
  <c r="QA147" i="3" a="1"/>
  <c r="QA147" i="3" s="1"/>
  <c r="PZ144" i="3" a="1"/>
  <c r="PZ144" i="3" s="1"/>
  <c r="QA143" i="3" a="1"/>
  <c r="QA143" i="3" s="1"/>
  <c r="PZ140" i="3" a="1"/>
  <c r="PZ140" i="3" s="1"/>
  <c r="QA139" i="3" a="1"/>
  <c r="QA139" i="3" s="1"/>
  <c r="PZ136" i="3" a="1"/>
  <c r="PZ136" i="3" s="1"/>
  <c r="QA135" i="3" a="1"/>
  <c r="QA135" i="3" s="1"/>
  <c r="PZ132" i="3" a="1"/>
  <c r="PZ132" i="3" s="1"/>
  <c r="QA131" i="3" a="1"/>
  <c r="QA131" i="3" s="1"/>
  <c r="PZ128" i="3" a="1"/>
  <c r="PZ128" i="3" s="1"/>
  <c r="QA127" i="3" a="1"/>
  <c r="QA127" i="3" s="1"/>
  <c r="PZ124" i="3" a="1"/>
  <c r="PZ124" i="3" s="1"/>
  <c r="QA123" i="3" a="1"/>
  <c r="QA123" i="3" s="1"/>
  <c r="PZ120" i="3" a="1"/>
  <c r="PZ120" i="3" s="1"/>
  <c r="QA119" i="3" a="1"/>
  <c r="QA119" i="3" s="1"/>
  <c r="PZ116" i="3" a="1"/>
  <c r="PZ116" i="3" s="1"/>
  <c r="QA115" i="3" a="1"/>
  <c r="QA115" i="3" s="1"/>
  <c r="PZ112" i="3" a="1"/>
  <c r="PZ112" i="3" s="1"/>
  <c r="QA111" i="3" a="1"/>
  <c r="QA111" i="3" s="1"/>
  <c r="PZ108" i="3" a="1"/>
  <c r="PZ108" i="3" s="1"/>
  <c r="QA107" i="3" a="1"/>
  <c r="QA107" i="3" s="1"/>
  <c r="PZ104" i="3" a="1"/>
  <c r="PZ104" i="3" s="1"/>
  <c r="QA103" i="3" a="1"/>
  <c r="QA103" i="3" s="1"/>
  <c r="PZ100" i="3" a="1"/>
  <c r="PZ100" i="3" s="1"/>
  <c r="QA99" i="3" a="1"/>
  <c r="QA99" i="3" s="1"/>
  <c r="PZ96" i="3" a="1"/>
  <c r="PZ96" i="3" s="1"/>
  <c r="QA95" i="3" a="1"/>
  <c r="QA95" i="3" s="1"/>
  <c r="PZ92" i="3" a="1"/>
  <c r="PZ92" i="3" s="1"/>
  <c r="QA91" i="3" a="1"/>
  <c r="QA91" i="3" s="1"/>
  <c r="PZ88" i="3" a="1"/>
  <c r="PZ88" i="3" s="1"/>
  <c r="QA87" i="3" a="1"/>
  <c r="QA87" i="3" s="1"/>
  <c r="PZ84" i="3" a="1"/>
  <c r="PZ84" i="3" s="1"/>
  <c r="QA83" i="3" a="1"/>
  <c r="QA83" i="3" s="1"/>
  <c r="PZ80" i="3" a="1"/>
  <c r="PZ80" i="3" s="1"/>
  <c r="QA79" i="3" a="1"/>
  <c r="QA79" i="3" s="1"/>
  <c r="PZ76" i="3" a="1"/>
  <c r="PZ76" i="3" s="1"/>
  <c r="QA75" i="3" a="1"/>
  <c r="QA75" i="3" s="1"/>
  <c r="PZ72" i="3" a="1"/>
  <c r="PZ72" i="3" s="1"/>
  <c r="QA71" i="3" a="1"/>
  <c r="QA71" i="3" s="1"/>
  <c r="PZ68" i="3" a="1"/>
  <c r="PZ68" i="3" s="1"/>
  <c r="QA67" i="3" a="1"/>
  <c r="QA67" i="3" s="1"/>
  <c r="PZ64" i="3" a="1"/>
  <c r="PZ64" i="3" s="1"/>
  <c r="QA63" i="3" a="1"/>
  <c r="QA63" i="3" s="1"/>
  <c r="PZ60" i="3" a="1"/>
  <c r="PZ60" i="3" s="1"/>
  <c r="QA59" i="3" a="1"/>
  <c r="QA59" i="3" s="1"/>
  <c r="PZ56" i="3" a="1"/>
  <c r="PZ56" i="3" s="1"/>
  <c r="QA55" i="3" a="1"/>
  <c r="QA55" i="3" s="1"/>
  <c r="PZ52" i="3" a="1"/>
  <c r="PZ52" i="3" s="1"/>
  <c r="QA51" i="3" a="1"/>
  <c r="QA51" i="3" s="1"/>
  <c r="PZ48" i="3" a="1"/>
  <c r="PZ48" i="3" s="1"/>
  <c r="QA47" i="3" a="1"/>
  <c r="QA47" i="3" s="1"/>
  <c r="PZ44" i="3" a="1"/>
  <c r="PZ44" i="3" s="1"/>
  <c r="QA43" i="3" a="1"/>
  <c r="QA43" i="3" s="1"/>
  <c r="PZ40" i="3" a="1"/>
  <c r="PZ40" i="3" s="1"/>
  <c r="QA39" i="3" a="1"/>
  <c r="QA39" i="3" s="1"/>
  <c r="PZ36" i="3" a="1"/>
  <c r="PZ36" i="3" s="1"/>
  <c r="QA35" i="3" a="1"/>
  <c r="QA35" i="3" s="1"/>
  <c r="PZ32" i="3" a="1"/>
  <c r="PZ32" i="3" s="1"/>
  <c r="QA31" i="3" a="1"/>
  <c r="QA31" i="3" s="1"/>
  <c r="PZ28" i="3" a="1"/>
  <c r="PZ28" i="3" s="1"/>
  <c r="QA27" i="3" a="1"/>
  <c r="QA27" i="3" s="1"/>
  <c r="PZ24" i="3" a="1"/>
  <c r="PZ24" i="3" s="1"/>
  <c r="QA23" i="3" a="1"/>
  <c r="QA23" i="3" s="1"/>
  <c r="PZ20" i="3" a="1"/>
  <c r="PZ20" i="3" s="1"/>
  <c r="QA19" i="3" a="1"/>
  <c r="QA19" i="3" s="1"/>
  <c r="PZ16" i="3" a="1"/>
  <c r="PZ16" i="3" s="1"/>
  <c r="QA15" i="3" a="1"/>
  <c r="QA15" i="3" s="1"/>
  <c r="PZ12" i="3" a="1"/>
  <c r="PZ12" i="3" s="1"/>
  <c r="QA11" i="3" a="1"/>
  <c r="QA11" i="3" s="1"/>
  <c r="PZ8" i="3" a="1"/>
  <c r="PZ8" i="3" s="1"/>
  <c r="QA7" i="3" a="1"/>
  <c r="QA7" i="3" s="1"/>
  <c r="PZ4" i="3" a="1"/>
  <c r="PZ4" i="3" s="1"/>
  <c r="QA3" i="3" a="1"/>
  <c r="QA3" i="3" s="1"/>
  <c r="PY480" i="3" a="1"/>
  <c r="PY480" i="3" s="1"/>
  <c r="PY476" i="3" a="1"/>
  <c r="PY476" i="3" s="1"/>
  <c r="PY472" i="3" a="1"/>
  <c r="PY472" i="3" s="1"/>
  <c r="PY468" i="3" a="1"/>
  <c r="PY468" i="3" s="1"/>
  <c r="PY464" i="3" a="1"/>
  <c r="PY464" i="3" s="1"/>
  <c r="PY460" i="3" a="1"/>
  <c r="PY460" i="3" s="1"/>
  <c r="PY456" i="3" a="1"/>
  <c r="PY456" i="3" s="1"/>
  <c r="PY452" i="3" a="1"/>
  <c r="PY452" i="3" s="1"/>
  <c r="PY448" i="3" a="1"/>
  <c r="PY448" i="3" s="1"/>
  <c r="PY444" i="3" a="1"/>
  <c r="PY444" i="3" s="1"/>
  <c r="PY440" i="3" a="1"/>
  <c r="PY440" i="3" s="1"/>
  <c r="PY436" i="3" a="1"/>
  <c r="PY436" i="3" s="1"/>
  <c r="PY432" i="3" a="1"/>
  <c r="PY432" i="3" s="1"/>
  <c r="PY428" i="3" a="1"/>
  <c r="PY428" i="3" s="1"/>
  <c r="PY424" i="3" a="1"/>
  <c r="PY424" i="3" s="1"/>
  <c r="PY420" i="3" a="1"/>
  <c r="PY420" i="3" s="1"/>
  <c r="PY416" i="3" a="1"/>
  <c r="PY416" i="3" s="1"/>
  <c r="PY412" i="3" a="1"/>
  <c r="PY412" i="3" s="1"/>
  <c r="PY408" i="3" a="1"/>
  <c r="PY408" i="3" s="1"/>
  <c r="PY404" i="3" a="1"/>
  <c r="PY404" i="3" s="1"/>
  <c r="PY400" i="3" a="1"/>
  <c r="PY400" i="3" s="1"/>
  <c r="PY396" i="3" a="1"/>
  <c r="PY396" i="3" s="1"/>
  <c r="PY392" i="3" a="1"/>
  <c r="PY392" i="3" s="1"/>
  <c r="PY388" i="3" a="1"/>
  <c r="PY388" i="3" s="1"/>
  <c r="PY384" i="3" a="1"/>
  <c r="PY384" i="3" s="1"/>
  <c r="PY380" i="3" a="1"/>
  <c r="PY380" i="3" s="1"/>
  <c r="PY376" i="3" a="1"/>
  <c r="PY376" i="3" s="1"/>
  <c r="PY372" i="3" a="1"/>
  <c r="PY372" i="3" s="1"/>
  <c r="PY368" i="3" a="1"/>
  <c r="PY368" i="3" s="1"/>
  <c r="PY364" i="3" a="1"/>
  <c r="PY364" i="3" s="1"/>
  <c r="PY360" i="3" a="1"/>
  <c r="PY360" i="3" s="1"/>
  <c r="PY356" i="3" a="1"/>
  <c r="PY356" i="3" s="1"/>
  <c r="PY352" i="3" a="1"/>
  <c r="PY352" i="3" s="1"/>
  <c r="PY348" i="3" a="1"/>
  <c r="PY348" i="3" s="1"/>
  <c r="PY344" i="3" a="1"/>
  <c r="PY344" i="3" s="1"/>
  <c r="PY340" i="3" a="1"/>
  <c r="PY340" i="3" s="1"/>
  <c r="PY336" i="3" a="1"/>
  <c r="PY336" i="3" s="1"/>
  <c r="PY332" i="3" a="1"/>
  <c r="PY332" i="3" s="1"/>
  <c r="PY328" i="3" a="1"/>
  <c r="PY328" i="3" s="1"/>
  <c r="PY324" i="3" a="1"/>
  <c r="PY324" i="3" s="1"/>
  <c r="PY320" i="3" a="1"/>
  <c r="PY320" i="3" s="1"/>
  <c r="PY316" i="3" a="1"/>
  <c r="PY316" i="3" s="1"/>
  <c r="PY312" i="3" a="1"/>
  <c r="PY312" i="3" s="1"/>
  <c r="PY308" i="3" a="1"/>
  <c r="PY308" i="3" s="1"/>
  <c r="PY304" i="3" a="1"/>
  <c r="PY304" i="3" s="1"/>
  <c r="PY300" i="3" a="1"/>
  <c r="PY300" i="3" s="1"/>
  <c r="PY296" i="3" a="1"/>
  <c r="PY296" i="3" s="1"/>
  <c r="PY292" i="3" a="1"/>
  <c r="PY292" i="3" s="1"/>
  <c r="PY288" i="3" a="1"/>
  <c r="PY288" i="3" s="1"/>
  <c r="PY284" i="3" a="1"/>
  <c r="PY284" i="3" s="1"/>
  <c r="PY280" i="3" a="1"/>
  <c r="PY280" i="3" s="1"/>
  <c r="PY276" i="3" a="1"/>
  <c r="PY276" i="3" s="1"/>
  <c r="PY272" i="3" a="1"/>
  <c r="PY272" i="3" s="1"/>
  <c r="PY268" i="3" a="1"/>
  <c r="PY268" i="3" s="1"/>
  <c r="PY264" i="3" a="1"/>
  <c r="PY264" i="3" s="1"/>
  <c r="PY260" i="3" a="1"/>
  <c r="PY260" i="3" s="1"/>
  <c r="PY256" i="3" a="1"/>
  <c r="PY256" i="3" s="1"/>
  <c r="PY252" i="3" a="1"/>
  <c r="PY252" i="3" s="1"/>
  <c r="PY248" i="3" a="1"/>
  <c r="PY248" i="3" s="1"/>
  <c r="PY244" i="3" a="1"/>
  <c r="PY244" i="3" s="1"/>
  <c r="PY240" i="3" a="1"/>
  <c r="PY240" i="3" s="1"/>
  <c r="PY236" i="3" a="1"/>
  <c r="PY236" i="3" s="1"/>
  <c r="PY232" i="3" a="1"/>
  <c r="PY232" i="3" s="1"/>
  <c r="PY228" i="3" a="1"/>
  <c r="PY228" i="3" s="1"/>
  <c r="PY224" i="3" a="1"/>
  <c r="PY224" i="3" s="1"/>
  <c r="PY220" i="3" a="1"/>
  <c r="PY220" i="3" s="1"/>
  <c r="PY216" i="3" a="1"/>
  <c r="PY216" i="3" s="1"/>
  <c r="PY212" i="3" a="1"/>
  <c r="PY212" i="3" s="1"/>
  <c r="PY208" i="3" a="1"/>
  <c r="PY208" i="3" s="1"/>
  <c r="PY204" i="3" a="1"/>
  <c r="PY204" i="3" s="1"/>
  <c r="PY200" i="3" a="1"/>
  <c r="PY200" i="3" s="1"/>
  <c r="PY196" i="3" a="1"/>
  <c r="PY196" i="3" s="1"/>
  <c r="PY192" i="3" a="1"/>
  <c r="PY192" i="3" s="1"/>
  <c r="PY188" i="3" a="1"/>
  <c r="PY188" i="3" s="1"/>
  <c r="PY184" i="3" a="1"/>
  <c r="PY184" i="3" s="1"/>
  <c r="PY180" i="3" a="1"/>
  <c r="PY180" i="3" s="1"/>
  <c r="PY176" i="3" a="1"/>
  <c r="PY176" i="3" s="1"/>
  <c r="PY172" i="3" a="1"/>
  <c r="PY172" i="3" s="1"/>
  <c r="PY168" i="3" a="1"/>
  <c r="PY168" i="3" s="1"/>
  <c r="PY164" i="3" a="1"/>
  <c r="PY164" i="3" s="1"/>
  <c r="PY160" i="3" a="1"/>
  <c r="PY160" i="3" s="1"/>
  <c r="PY156" i="3" a="1"/>
  <c r="PY156" i="3" s="1"/>
  <c r="PY152" i="3" a="1"/>
  <c r="PY152" i="3" s="1"/>
  <c r="PY148" i="3" a="1"/>
  <c r="PY148" i="3" s="1"/>
  <c r="PY144" i="3" a="1"/>
  <c r="PY144" i="3" s="1"/>
  <c r="PY140" i="3" a="1"/>
  <c r="PY140" i="3" s="1"/>
  <c r="PY136" i="3" a="1"/>
  <c r="PY136" i="3" s="1"/>
  <c r="PY132" i="3" a="1"/>
  <c r="PY132" i="3" s="1"/>
  <c r="PY128" i="3" a="1"/>
  <c r="PY128" i="3" s="1"/>
  <c r="PY124" i="3" a="1"/>
  <c r="PY124" i="3" s="1"/>
  <c r="PY120" i="3" a="1"/>
  <c r="PY120" i="3" s="1"/>
  <c r="PY116" i="3" a="1"/>
  <c r="PY116" i="3" s="1"/>
  <c r="PY112" i="3" a="1"/>
  <c r="PY112" i="3" s="1"/>
  <c r="PY108" i="3" a="1"/>
  <c r="PY108" i="3" s="1"/>
  <c r="PY104" i="3" a="1"/>
  <c r="PY104" i="3" s="1"/>
  <c r="PY100" i="3" a="1"/>
  <c r="PY100" i="3" s="1"/>
  <c r="PY96" i="3" a="1"/>
  <c r="PY96" i="3" s="1"/>
  <c r="PY92" i="3" a="1"/>
  <c r="PY92" i="3" s="1"/>
  <c r="PY88" i="3" a="1"/>
  <c r="PY88" i="3" s="1"/>
  <c r="PY84" i="3" a="1"/>
  <c r="PY84" i="3" s="1"/>
  <c r="PY80" i="3" a="1"/>
  <c r="PY80" i="3" s="1"/>
  <c r="PY76" i="3" a="1"/>
  <c r="PY76" i="3" s="1"/>
  <c r="PY72" i="3" a="1"/>
  <c r="PY72" i="3" s="1"/>
  <c r="PY68" i="3" a="1"/>
  <c r="PY68" i="3" s="1"/>
  <c r="PY64" i="3" a="1"/>
  <c r="PY64" i="3" s="1"/>
  <c r="PY60" i="3" a="1"/>
  <c r="PY60" i="3" s="1"/>
  <c r="PY56" i="3" a="1"/>
  <c r="PY56" i="3" s="1"/>
  <c r="PY52" i="3" a="1"/>
  <c r="PY52" i="3" s="1"/>
  <c r="PY48" i="3" a="1"/>
  <c r="PY48" i="3" s="1"/>
  <c r="PY44" i="3" a="1"/>
  <c r="PY44" i="3" s="1"/>
  <c r="PY40" i="3" a="1"/>
  <c r="PY40" i="3" s="1"/>
  <c r="PY36" i="3" a="1"/>
  <c r="PY36" i="3" s="1"/>
  <c r="PY32" i="3" a="1"/>
  <c r="PY32" i="3" s="1"/>
  <c r="PY28" i="3" a="1"/>
  <c r="PY28" i="3" s="1"/>
  <c r="PY24" i="3" a="1"/>
  <c r="PY24" i="3" s="1"/>
  <c r="PY20" i="3" a="1"/>
  <c r="PY20" i="3" s="1"/>
  <c r="PY16" i="3" a="1"/>
  <c r="PY16" i="3" s="1"/>
  <c r="PY12" i="3" a="1"/>
  <c r="PY12" i="3" s="1"/>
  <c r="PY8" i="3" a="1"/>
  <c r="PY8" i="3" s="1"/>
  <c r="PY4" i="3" a="1"/>
  <c r="PY4" i="3" s="1"/>
  <c r="PY484" i="3" a="1"/>
  <c r="PY484" i="3" s="1"/>
  <c r="OC2" i="3"/>
  <c r="PY2" i="3" s="1" a="1"/>
  <c r="PY2" i="3" s="1"/>
  <c r="PY483" i="3" a="1"/>
  <c r="PY483" i="3" s="1"/>
  <c r="PY479" i="3" a="1"/>
  <c r="PY479" i="3" s="1"/>
  <c r="PY475" i="3" a="1"/>
  <c r="PY475" i="3" s="1"/>
  <c r="PY471" i="3" a="1"/>
  <c r="PY471" i="3" s="1"/>
  <c r="PY467" i="3" a="1"/>
  <c r="PY467" i="3" s="1"/>
  <c r="PY463" i="3" a="1"/>
  <c r="PY463" i="3" s="1"/>
  <c r="PY459" i="3" a="1"/>
  <c r="PY459" i="3" s="1"/>
  <c r="PY455" i="3" a="1"/>
  <c r="PY455" i="3" s="1"/>
  <c r="PY451" i="3" a="1"/>
  <c r="PY451" i="3" s="1"/>
  <c r="PY447" i="3" a="1"/>
  <c r="PY447" i="3" s="1"/>
  <c r="PY443" i="3" a="1"/>
  <c r="PY443" i="3" s="1"/>
  <c r="PY439" i="3" a="1"/>
  <c r="PY439" i="3" s="1"/>
  <c r="PY435" i="3" a="1"/>
  <c r="PY435" i="3" s="1"/>
  <c r="PY431" i="3" a="1"/>
  <c r="PY431" i="3" s="1"/>
  <c r="PY427" i="3" a="1"/>
  <c r="PY427" i="3" s="1"/>
  <c r="PY423" i="3" a="1"/>
  <c r="PY423" i="3" s="1"/>
  <c r="PY419" i="3" a="1"/>
  <c r="PY419" i="3" s="1"/>
  <c r="PY415" i="3" a="1"/>
  <c r="PY415" i="3" s="1"/>
  <c r="PY411" i="3" a="1"/>
  <c r="PY411" i="3" s="1"/>
  <c r="PY407" i="3" a="1"/>
  <c r="PY407" i="3" s="1"/>
  <c r="PY403" i="3" a="1"/>
  <c r="PY403" i="3" s="1"/>
  <c r="PY399" i="3" a="1"/>
  <c r="PY399" i="3" s="1"/>
  <c r="PY395" i="3" a="1"/>
  <c r="PY395" i="3" s="1"/>
  <c r="PY391" i="3" a="1"/>
  <c r="PY391" i="3" s="1"/>
  <c r="PY387" i="3" a="1"/>
  <c r="PY387" i="3" s="1"/>
  <c r="PY383" i="3" a="1"/>
  <c r="PY383" i="3" s="1"/>
  <c r="PY379" i="3" a="1"/>
  <c r="PY379" i="3" s="1"/>
  <c r="PY375" i="3" a="1"/>
  <c r="PY375" i="3" s="1"/>
  <c r="PY371" i="3" a="1"/>
  <c r="PY371" i="3" s="1"/>
  <c r="PY367" i="3" a="1"/>
  <c r="PY367" i="3" s="1"/>
  <c r="PY363" i="3" a="1"/>
  <c r="PY363" i="3" s="1"/>
  <c r="PY359" i="3" a="1"/>
  <c r="PY359" i="3" s="1"/>
  <c r="PY355" i="3" a="1"/>
  <c r="PY355" i="3" s="1"/>
  <c r="PY351" i="3" a="1"/>
  <c r="PY351" i="3" s="1"/>
  <c r="PY347" i="3" a="1"/>
  <c r="PY347" i="3" s="1"/>
  <c r="PY343" i="3" a="1"/>
  <c r="PY343" i="3" s="1"/>
  <c r="PY339" i="3" a="1"/>
  <c r="PY339" i="3" s="1"/>
  <c r="PY335" i="3" a="1"/>
  <c r="PY335" i="3" s="1"/>
  <c r="PY331" i="3" a="1"/>
  <c r="PY331" i="3" s="1"/>
  <c r="PY327" i="3" a="1"/>
  <c r="PY327" i="3" s="1"/>
  <c r="PY323" i="3" a="1"/>
  <c r="PY323" i="3" s="1"/>
  <c r="PY319" i="3" a="1"/>
  <c r="PY319" i="3" s="1"/>
  <c r="PY315" i="3" a="1"/>
  <c r="PY315" i="3" s="1"/>
  <c r="PY311" i="3" a="1"/>
  <c r="PY311" i="3" s="1"/>
  <c r="PY307" i="3" a="1"/>
  <c r="PY307" i="3" s="1"/>
  <c r="PY303" i="3" a="1"/>
  <c r="PY303" i="3" s="1"/>
  <c r="PY299" i="3" a="1"/>
  <c r="PY299" i="3" s="1"/>
  <c r="PY295" i="3" a="1"/>
  <c r="PY295" i="3" s="1"/>
  <c r="PY291" i="3" a="1"/>
  <c r="PY291" i="3" s="1"/>
  <c r="PY287" i="3" a="1"/>
  <c r="PY287" i="3" s="1"/>
  <c r="PY283" i="3" a="1"/>
  <c r="PY283" i="3" s="1"/>
  <c r="PY279" i="3" a="1"/>
  <c r="PY279" i="3" s="1"/>
  <c r="PY275" i="3" a="1"/>
  <c r="PY275" i="3" s="1"/>
  <c r="PY271" i="3" a="1"/>
  <c r="PY271" i="3" s="1"/>
  <c r="PY267" i="3" a="1"/>
  <c r="PY267" i="3" s="1"/>
  <c r="PY263" i="3" a="1"/>
  <c r="PY263" i="3" s="1"/>
  <c r="PY259" i="3" a="1"/>
  <c r="PY259" i="3" s="1"/>
  <c r="PY255" i="3" a="1"/>
  <c r="PY255" i="3" s="1"/>
  <c r="PY251" i="3" a="1"/>
  <c r="PY251" i="3" s="1"/>
  <c r="PY247" i="3" a="1"/>
  <c r="PY247" i="3" s="1"/>
  <c r="PY243" i="3" a="1"/>
  <c r="PY243" i="3" s="1"/>
  <c r="PY239" i="3" a="1"/>
  <c r="PY239" i="3" s="1"/>
  <c r="PY235" i="3" a="1"/>
  <c r="PY235" i="3" s="1"/>
  <c r="PY231" i="3" a="1"/>
  <c r="PY231" i="3" s="1"/>
  <c r="PY227" i="3" a="1"/>
  <c r="PY227" i="3" s="1"/>
  <c r="PY223" i="3" a="1"/>
  <c r="PY223" i="3" s="1"/>
  <c r="PY219" i="3" a="1"/>
  <c r="PY219" i="3" s="1"/>
  <c r="PY215" i="3" a="1"/>
  <c r="PY215" i="3" s="1"/>
  <c r="PY211" i="3" a="1"/>
  <c r="PY211" i="3" s="1"/>
  <c r="PY207" i="3" a="1"/>
  <c r="PY207" i="3" s="1"/>
  <c r="PY203" i="3" a="1"/>
  <c r="PY203" i="3" s="1"/>
  <c r="PY199" i="3" a="1"/>
  <c r="PY199" i="3" s="1"/>
  <c r="PY195" i="3" a="1"/>
  <c r="PY195" i="3" s="1"/>
  <c r="PY191" i="3" a="1"/>
  <c r="PY191" i="3" s="1"/>
  <c r="PY187" i="3" a="1"/>
  <c r="PY187" i="3" s="1"/>
  <c r="PY183" i="3" a="1"/>
  <c r="PY183" i="3" s="1"/>
  <c r="PY179" i="3" a="1"/>
  <c r="PY179" i="3" s="1"/>
  <c r="PY175" i="3" a="1"/>
  <c r="PY175" i="3" s="1"/>
  <c r="PY171" i="3" a="1"/>
  <c r="PY171" i="3" s="1"/>
  <c r="PY167" i="3" a="1"/>
  <c r="PY167" i="3" s="1"/>
  <c r="PY163" i="3" a="1"/>
  <c r="PY163" i="3" s="1"/>
  <c r="PY159" i="3" a="1"/>
  <c r="PY159" i="3" s="1"/>
  <c r="PY155" i="3" a="1"/>
  <c r="PY155" i="3" s="1"/>
  <c r="PY151" i="3" a="1"/>
  <c r="PY151" i="3" s="1"/>
  <c r="PY147" i="3" a="1"/>
  <c r="PY147" i="3" s="1"/>
  <c r="PY143" i="3" a="1"/>
  <c r="PY143" i="3" s="1"/>
  <c r="PY139" i="3" a="1"/>
  <c r="PY139" i="3" s="1"/>
  <c r="PY135" i="3" a="1"/>
  <c r="PY135" i="3" s="1"/>
  <c r="PY131" i="3" a="1"/>
  <c r="PY131" i="3" s="1"/>
  <c r="PY127" i="3" a="1"/>
  <c r="PY127" i="3" s="1"/>
  <c r="PY123" i="3" a="1"/>
  <c r="PY123" i="3" s="1"/>
  <c r="PY119" i="3" a="1"/>
  <c r="PY119" i="3" s="1"/>
  <c r="PY115" i="3" a="1"/>
  <c r="PY115" i="3" s="1"/>
  <c r="PY111" i="3" a="1"/>
  <c r="PY111" i="3" s="1"/>
  <c r="PY107" i="3" a="1"/>
  <c r="PY107" i="3" s="1"/>
  <c r="PY103" i="3" a="1"/>
  <c r="PY103" i="3" s="1"/>
  <c r="PY99" i="3" a="1"/>
  <c r="PY99" i="3" s="1"/>
  <c r="PY95" i="3" a="1"/>
  <c r="PY95" i="3" s="1"/>
  <c r="PY91" i="3" a="1"/>
  <c r="PY91" i="3" s="1"/>
  <c r="PY87" i="3" a="1"/>
  <c r="PY87" i="3" s="1"/>
  <c r="PY83" i="3" a="1"/>
  <c r="PY83" i="3" s="1"/>
  <c r="PY79" i="3" a="1"/>
  <c r="PY79" i="3" s="1"/>
  <c r="PY75" i="3" a="1"/>
  <c r="PY75" i="3" s="1"/>
  <c r="PY71" i="3" a="1"/>
  <c r="PY71" i="3" s="1"/>
  <c r="PY67" i="3" a="1"/>
  <c r="PY67" i="3" s="1"/>
  <c r="PY63" i="3" a="1"/>
  <c r="PY63" i="3" s="1"/>
  <c r="PY59" i="3" a="1"/>
  <c r="PY59" i="3" s="1"/>
  <c r="PY55" i="3" a="1"/>
  <c r="PY55" i="3" s="1"/>
  <c r="PY51" i="3" a="1"/>
  <c r="PY51" i="3" s="1"/>
  <c r="PY47" i="3" a="1"/>
  <c r="PY47" i="3" s="1"/>
  <c r="PY43" i="3" a="1"/>
  <c r="PY43" i="3" s="1"/>
  <c r="PY39" i="3" a="1"/>
  <c r="PY39" i="3" s="1"/>
  <c r="PY35" i="3" a="1"/>
  <c r="PY35" i="3" s="1"/>
  <c r="PY31" i="3" a="1"/>
  <c r="PY31" i="3" s="1"/>
  <c r="PY27" i="3" a="1"/>
  <c r="PY27" i="3" s="1"/>
  <c r="PY23" i="3" a="1"/>
  <c r="PY23" i="3" s="1"/>
  <c r="PY19" i="3" a="1"/>
  <c r="PY19" i="3" s="1"/>
  <c r="PY15" i="3" a="1"/>
  <c r="PY15" i="3" s="1"/>
  <c r="PY11" i="3" a="1"/>
  <c r="PY11" i="3" s="1"/>
  <c r="PY7" i="3" a="1"/>
  <c r="PY7" i="3" s="1"/>
  <c r="PY3" i="3" a="1"/>
  <c r="PY3" i="3" s="1"/>
  <c r="PY486" i="3" a="1"/>
  <c r="PY486" i="3" s="1"/>
  <c r="PY482" i="3" a="1"/>
  <c r="PY482" i="3" s="1"/>
  <c r="PY478" i="3" a="1"/>
  <c r="PY478" i="3" s="1"/>
  <c r="PY474" i="3" a="1"/>
  <c r="PY474" i="3" s="1"/>
  <c r="PY470" i="3" a="1"/>
  <c r="PY470" i="3" s="1"/>
  <c r="PY466" i="3" a="1"/>
  <c r="PY466" i="3" s="1"/>
  <c r="PY462" i="3" a="1"/>
  <c r="PY462" i="3" s="1"/>
  <c r="PY458" i="3" a="1"/>
  <c r="PY458" i="3" s="1"/>
  <c r="PY454" i="3" a="1"/>
  <c r="PY454" i="3" s="1"/>
  <c r="PY450" i="3" a="1"/>
  <c r="PY450" i="3" s="1"/>
  <c r="PY446" i="3" a="1"/>
  <c r="PY446" i="3" s="1"/>
  <c r="PY442" i="3" a="1"/>
  <c r="PY442" i="3" s="1"/>
  <c r="PY438" i="3" a="1"/>
  <c r="PY438" i="3" s="1"/>
  <c r="PY434" i="3" a="1"/>
  <c r="PY434" i="3" s="1"/>
  <c r="PY430" i="3" a="1"/>
  <c r="PY430" i="3" s="1"/>
  <c r="PY426" i="3" a="1"/>
  <c r="PY426" i="3" s="1"/>
  <c r="PY422" i="3" a="1"/>
  <c r="PY422" i="3" s="1"/>
  <c r="PY418" i="3" a="1"/>
  <c r="PY418" i="3" s="1"/>
  <c r="PY414" i="3" a="1"/>
  <c r="PY414" i="3" s="1"/>
  <c r="PY410" i="3" a="1"/>
  <c r="PY410" i="3" s="1"/>
  <c r="PY406" i="3" a="1"/>
  <c r="PY406" i="3" s="1"/>
  <c r="PY402" i="3" a="1"/>
  <c r="PY402" i="3" s="1"/>
  <c r="PY398" i="3" a="1"/>
  <c r="PY398" i="3" s="1"/>
  <c r="PY394" i="3" a="1"/>
  <c r="PY394" i="3" s="1"/>
  <c r="PY390" i="3" a="1"/>
  <c r="PY390" i="3" s="1"/>
  <c r="PY386" i="3" a="1"/>
  <c r="PY386" i="3" s="1"/>
  <c r="PY382" i="3" a="1"/>
  <c r="PY382" i="3" s="1"/>
  <c r="PY378" i="3" a="1"/>
  <c r="PY378" i="3" s="1"/>
  <c r="PY374" i="3" a="1"/>
  <c r="PY374" i="3" s="1"/>
  <c r="PY370" i="3" a="1"/>
  <c r="PY370" i="3" s="1"/>
  <c r="PY366" i="3" a="1"/>
  <c r="PY366" i="3" s="1"/>
  <c r="PY362" i="3" a="1"/>
  <c r="PY362" i="3" s="1"/>
  <c r="PY358" i="3" a="1"/>
  <c r="PY358" i="3" s="1"/>
  <c r="PY354" i="3" a="1"/>
  <c r="PY354" i="3" s="1"/>
  <c r="PY350" i="3" a="1"/>
  <c r="PY350" i="3" s="1"/>
  <c r="PY346" i="3" a="1"/>
  <c r="PY346" i="3" s="1"/>
  <c r="PY342" i="3" a="1"/>
  <c r="PY342" i="3" s="1"/>
  <c r="PY338" i="3" a="1"/>
  <c r="PY338" i="3" s="1"/>
  <c r="PY334" i="3" a="1"/>
  <c r="PY334" i="3" s="1"/>
  <c r="PY330" i="3" a="1"/>
  <c r="PY330" i="3" s="1"/>
  <c r="PY326" i="3" a="1"/>
  <c r="PY326" i="3" s="1"/>
  <c r="PY322" i="3" a="1"/>
  <c r="PY322" i="3" s="1"/>
  <c r="PY318" i="3" a="1"/>
  <c r="PY318" i="3" s="1"/>
  <c r="PY314" i="3" a="1"/>
  <c r="PY314" i="3" s="1"/>
  <c r="PY310" i="3" a="1"/>
  <c r="PY310" i="3" s="1"/>
  <c r="PY306" i="3" a="1"/>
  <c r="PY306" i="3" s="1"/>
  <c r="PY302" i="3" a="1"/>
  <c r="PY302" i="3" s="1"/>
  <c r="PY298" i="3" a="1"/>
  <c r="PY298" i="3" s="1"/>
  <c r="PY294" i="3" a="1"/>
  <c r="PY294" i="3" s="1"/>
  <c r="PY290" i="3" a="1"/>
  <c r="PY290" i="3" s="1"/>
  <c r="PY286" i="3" a="1"/>
  <c r="PY286" i="3" s="1"/>
  <c r="PY282" i="3" a="1"/>
  <c r="PY282" i="3" s="1"/>
  <c r="PY278" i="3" a="1"/>
  <c r="PY278" i="3" s="1"/>
  <c r="PY274" i="3" a="1"/>
  <c r="PY274" i="3" s="1"/>
  <c r="PY270" i="3" a="1"/>
  <c r="PY270" i="3" s="1"/>
  <c r="PY266" i="3" a="1"/>
  <c r="PY266" i="3" s="1"/>
  <c r="PY262" i="3" a="1"/>
  <c r="PY262" i="3" s="1"/>
  <c r="PY258" i="3" a="1"/>
  <c r="PY258" i="3" s="1"/>
  <c r="PY254" i="3" a="1"/>
  <c r="PY254" i="3" s="1"/>
  <c r="PY250" i="3" a="1"/>
  <c r="PY250" i="3" s="1"/>
  <c r="PY246" i="3" a="1"/>
  <c r="PY246" i="3" s="1"/>
  <c r="PY242" i="3" a="1"/>
  <c r="PY242" i="3" s="1"/>
  <c r="PY238" i="3" a="1"/>
  <c r="PY238" i="3" s="1"/>
  <c r="PY234" i="3" a="1"/>
  <c r="PY234" i="3" s="1"/>
  <c r="PY230" i="3" a="1"/>
  <c r="PY230" i="3" s="1"/>
  <c r="PY226" i="3" a="1"/>
  <c r="PY226" i="3" s="1"/>
  <c r="PY222" i="3" a="1"/>
  <c r="PY222" i="3" s="1"/>
  <c r="PY218" i="3" a="1"/>
  <c r="PY218" i="3" s="1"/>
  <c r="PY214" i="3" a="1"/>
  <c r="PY214" i="3" s="1"/>
  <c r="PY210" i="3" a="1"/>
  <c r="PY210" i="3" s="1"/>
  <c r="PY206" i="3" a="1"/>
  <c r="PY206" i="3" s="1"/>
  <c r="PY202" i="3" a="1"/>
  <c r="PY202" i="3" s="1"/>
  <c r="PY198" i="3" a="1"/>
  <c r="PY198" i="3" s="1"/>
  <c r="PY194" i="3" a="1"/>
  <c r="PY194" i="3" s="1"/>
  <c r="PY190" i="3" a="1"/>
  <c r="PY190" i="3" s="1"/>
  <c r="PY186" i="3" a="1"/>
  <c r="PY186" i="3" s="1"/>
  <c r="PY182" i="3" a="1"/>
  <c r="PY182" i="3" s="1"/>
  <c r="PY178" i="3" a="1"/>
  <c r="PY178" i="3" s="1"/>
  <c r="PY174" i="3" a="1"/>
  <c r="PY174" i="3" s="1"/>
  <c r="PY170" i="3" a="1"/>
  <c r="PY170" i="3" s="1"/>
  <c r="PY166" i="3" a="1"/>
  <c r="PY166" i="3" s="1"/>
  <c r="PY162" i="3" a="1"/>
  <c r="PY162" i="3" s="1"/>
  <c r="PY158" i="3" a="1"/>
  <c r="PY158" i="3" s="1"/>
  <c r="PY154" i="3" a="1"/>
  <c r="PY154" i="3" s="1"/>
  <c r="PY150" i="3" a="1"/>
  <c r="PY150" i="3" s="1"/>
  <c r="PY146" i="3" a="1"/>
  <c r="PY146" i="3" s="1"/>
  <c r="PY142" i="3" a="1"/>
  <c r="PY142" i="3" s="1"/>
  <c r="PY138" i="3" a="1"/>
  <c r="PY138" i="3" s="1"/>
  <c r="PY134" i="3" a="1"/>
  <c r="PY134" i="3" s="1"/>
  <c r="PY130" i="3" a="1"/>
  <c r="PY130" i="3" s="1"/>
  <c r="PY126" i="3" a="1"/>
  <c r="PY126" i="3" s="1"/>
  <c r="PY122" i="3" a="1"/>
  <c r="PY122" i="3" s="1"/>
  <c r="PY118" i="3" a="1"/>
  <c r="PY118" i="3" s="1"/>
  <c r="PY114" i="3" a="1"/>
  <c r="PY114" i="3" s="1"/>
  <c r="PY110" i="3" a="1"/>
  <c r="PY110" i="3" s="1"/>
  <c r="PY106" i="3" a="1"/>
  <c r="PY106" i="3" s="1"/>
  <c r="PY102" i="3" a="1"/>
  <c r="PY102" i="3" s="1"/>
  <c r="PY98" i="3" a="1"/>
  <c r="PY98" i="3" s="1"/>
  <c r="PY94" i="3" a="1"/>
  <c r="PY94" i="3" s="1"/>
  <c r="PY90" i="3" a="1"/>
  <c r="PY90" i="3" s="1"/>
  <c r="PY86" i="3" a="1"/>
  <c r="PY86" i="3" s="1"/>
  <c r="PY82" i="3" a="1"/>
  <c r="PY82" i="3" s="1"/>
  <c r="PY78" i="3" a="1"/>
  <c r="PY78" i="3" s="1"/>
  <c r="PY74" i="3" a="1"/>
  <c r="PY74" i="3" s="1"/>
  <c r="PY70" i="3" a="1"/>
  <c r="PY70" i="3" s="1"/>
  <c r="PY66" i="3" a="1"/>
  <c r="PY66" i="3" s="1"/>
  <c r="PY62" i="3" a="1"/>
  <c r="PY62" i="3" s="1"/>
  <c r="PY58" i="3" a="1"/>
  <c r="PY58" i="3" s="1"/>
  <c r="PY54" i="3" a="1"/>
  <c r="PY54" i="3" s="1"/>
  <c r="PY50" i="3" a="1"/>
  <c r="PY50" i="3" s="1"/>
  <c r="PY46" i="3" a="1"/>
  <c r="PY46" i="3" s="1"/>
  <c r="PY42" i="3" a="1"/>
  <c r="PY42" i="3" s="1"/>
  <c r="PY38" i="3" a="1"/>
  <c r="PY38" i="3" s="1"/>
  <c r="PY34" i="3" a="1"/>
  <c r="PY34" i="3" s="1"/>
  <c r="PY30" i="3" a="1"/>
  <c r="PY30" i="3" s="1"/>
  <c r="PY26" i="3" a="1"/>
  <c r="PY26" i="3" s="1"/>
  <c r="PY22" i="3" a="1"/>
  <c r="PY22" i="3" s="1"/>
  <c r="PY18" i="3" a="1"/>
  <c r="PY18" i="3" s="1"/>
  <c r="PY14" i="3" a="1"/>
  <c r="PY14" i="3" s="1"/>
  <c r="PY10" i="3" a="1"/>
  <c r="PY10" i="3" s="1"/>
  <c r="PY6" i="3" a="1"/>
  <c r="PY6" i="3" s="1"/>
  <c r="PY485" i="3" a="1"/>
  <c r="PY485" i="3" s="1"/>
  <c r="PY481" i="3" a="1"/>
  <c r="PY481" i="3" s="1"/>
  <c r="PY477" i="3" a="1"/>
  <c r="PY477" i="3" s="1"/>
  <c r="PY473" i="3" a="1"/>
  <c r="PY473" i="3" s="1"/>
  <c r="PY469" i="3" a="1"/>
  <c r="PY469" i="3" s="1"/>
  <c r="PY465" i="3" a="1"/>
  <c r="PY465" i="3" s="1"/>
  <c r="PY461" i="3" a="1"/>
  <c r="PY461" i="3" s="1"/>
  <c r="PY457" i="3" a="1"/>
  <c r="PY457" i="3" s="1"/>
  <c r="PY453" i="3" a="1"/>
  <c r="PY453" i="3" s="1"/>
  <c r="PY449" i="3" a="1"/>
  <c r="PY449" i="3" s="1"/>
  <c r="PY445" i="3" a="1"/>
  <c r="PY445" i="3" s="1"/>
  <c r="PY441" i="3" a="1"/>
  <c r="PY441" i="3" s="1"/>
  <c r="PY437" i="3" a="1"/>
  <c r="PY437" i="3" s="1"/>
  <c r="PY433" i="3" a="1"/>
  <c r="PY433" i="3" s="1"/>
  <c r="PY429" i="3" a="1"/>
  <c r="PY429" i="3" s="1"/>
  <c r="PY425" i="3" a="1"/>
  <c r="PY425" i="3" s="1"/>
  <c r="PY421" i="3" a="1"/>
  <c r="PY421" i="3" s="1"/>
  <c r="PY417" i="3" a="1"/>
  <c r="PY417" i="3" s="1"/>
  <c r="PY413" i="3" a="1"/>
  <c r="PY413" i="3" s="1"/>
  <c r="PY409" i="3" a="1"/>
  <c r="PY409" i="3" s="1"/>
  <c r="PY405" i="3" a="1"/>
  <c r="PY405" i="3" s="1"/>
  <c r="PY401" i="3" a="1"/>
  <c r="PY401" i="3" s="1"/>
  <c r="PY397" i="3" a="1"/>
  <c r="PY397" i="3" s="1"/>
  <c r="PY393" i="3" a="1"/>
  <c r="PY393" i="3" s="1"/>
  <c r="PY389" i="3" a="1"/>
  <c r="PY389" i="3" s="1"/>
  <c r="PY385" i="3" a="1"/>
  <c r="PY385" i="3" s="1"/>
  <c r="PY381" i="3" a="1"/>
  <c r="PY381" i="3" s="1"/>
  <c r="PY377" i="3" a="1"/>
  <c r="PY377" i="3" s="1"/>
  <c r="PY373" i="3" a="1"/>
  <c r="PY373" i="3" s="1"/>
  <c r="PY369" i="3" a="1"/>
  <c r="PY369" i="3" s="1"/>
  <c r="PY365" i="3" a="1"/>
  <c r="PY365" i="3" s="1"/>
  <c r="PY361" i="3" a="1"/>
  <c r="PY361" i="3" s="1"/>
  <c r="PY357" i="3" a="1"/>
  <c r="PY357" i="3" s="1"/>
  <c r="PY353" i="3" a="1"/>
  <c r="PY353" i="3" s="1"/>
  <c r="PY349" i="3" a="1"/>
  <c r="PY349" i="3" s="1"/>
  <c r="PY345" i="3" a="1"/>
  <c r="PY345" i="3" s="1"/>
  <c r="PY341" i="3" a="1"/>
  <c r="PY341" i="3" s="1"/>
  <c r="PY337" i="3" a="1"/>
  <c r="PY337" i="3" s="1"/>
  <c r="PY333" i="3" a="1"/>
  <c r="PY333" i="3" s="1"/>
  <c r="PY329" i="3" a="1"/>
  <c r="PY329" i="3" s="1"/>
  <c r="PY325" i="3" a="1"/>
  <c r="PY325" i="3" s="1"/>
  <c r="PY321" i="3" a="1"/>
  <c r="PY321" i="3" s="1"/>
  <c r="PY317" i="3" a="1"/>
  <c r="PY317" i="3" s="1"/>
  <c r="PY313" i="3" a="1"/>
  <c r="PY313" i="3" s="1"/>
  <c r="PY309" i="3" a="1"/>
  <c r="PY309" i="3" s="1"/>
  <c r="PY305" i="3" a="1"/>
  <c r="PY305" i="3" s="1"/>
  <c r="PY301" i="3" a="1"/>
  <c r="PY301" i="3" s="1"/>
  <c r="PY297" i="3" a="1"/>
  <c r="PY297" i="3" s="1"/>
  <c r="PY293" i="3" a="1"/>
  <c r="PY293" i="3" s="1"/>
  <c r="PY289" i="3" a="1"/>
  <c r="PY289" i="3" s="1"/>
  <c r="PY285" i="3" a="1"/>
  <c r="PY285" i="3" s="1"/>
  <c r="PY281" i="3" a="1"/>
  <c r="PY281" i="3" s="1"/>
  <c r="PY277" i="3" a="1"/>
  <c r="PY277" i="3" s="1"/>
  <c r="PY273" i="3" a="1"/>
  <c r="PY273" i="3" s="1"/>
  <c r="PY269" i="3" a="1"/>
  <c r="PY269" i="3" s="1"/>
  <c r="PY265" i="3" a="1"/>
  <c r="PY265" i="3" s="1"/>
  <c r="PY261" i="3" a="1"/>
  <c r="PY261" i="3" s="1"/>
  <c r="PY257" i="3" a="1"/>
  <c r="PY257" i="3" s="1"/>
  <c r="PY253" i="3" a="1"/>
  <c r="PY253" i="3" s="1"/>
  <c r="PY249" i="3" a="1"/>
  <c r="PY249" i="3" s="1"/>
  <c r="PY245" i="3" a="1"/>
  <c r="PY245" i="3" s="1"/>
  <c r="PY241" i="3" a="1"/>
  <c r="PY241" i="3" s="1"/>
  <c r="PY237" i="3" a="1"/>
  <c r="PY237" i="3" s="1"/>
  <c r="PY233" i="3" a="1"/>
  <c r="PY233" i="3" s="1"/>
  <c r="PY229" i="3" a="1"/>
  <c r="PY229" i="3" s="1"/>
  <c r="PY225" i="3" a="1"/>
  <c r="PY225" i="3" s="1"/>
  <c r="PY221" i="3" a="1"/>
  <c r="PY221" i="3" s="1"/>
  <c r="PY217" i="3" a="1"/>
  <c r="PY217" i="3" s="1"/>
  <c r="PY213" i="3" a="1"/>
  <c r="PY213" i="3" s="1"/>
  <c r="PY209" i="3" a="1"/>
  <c r="PY209" i="3" s="1"/>
  <c r="PY205" i="3" a="1"/>
  <c r="PY205" i="3" s="1"/>
  <c r="PY201" i="3" a="1"/>
  <c r="PY201" i="3" s="1"/>
  <c r="PY197" i="3" a="1"/>
  <c r="PY197" i="3" s="1"/>
  <c r="PY193" i="3" a="1"/>
  <c r="PY193" i="3" s="1"/>
  <c r="PY189" i="3" a="1"/>
  <c r="PY189" i="3" s="1"/>
  <c r="PY185" i="3" a="1"/>
  <c r="PY185" i="3" s="1"/>
  <c r="PY181" i="3" a="1"/>
  <c r="PY181" i="3" s="1"/>
  <c r="PY177" i="3" a="1"/>
  <c r="PY177" i="3" s="1"/>
  <c r="PY173" i="3" a="1"/>
  <c r="PY173" i="3" s="1"/>
  <c r="PY169" i="3" a="1"/>
  <c r="PY169" i="3" s="1"/>
  <c r="PY165" i="3" a="1"/>
  <c r="PY165" i="3" s="1"/>
  <c r="PY161" i="3" a="1"/>
  <c r="PY161" i="3" s="1"/>
  <c r="PY157" i="3" a="1"/>
  <c r="PY157" i="3" s="1"/>
  <c r="PY153" i="3" a="1"/>
  <c r="PY153" i="3" s="1"/>
  <c r="PY149" i="3" a="1"/>
  <c r="PY149" i="3" s="1"/>
  <c r="PY145" i="3" a="1"/>
  <c r="PY145" i="3" s="1"/>
  <c r="PY141" i="3" a="1"/>
  <c r="PY141" i="3" s="1"/>
  <c r="PY137" i="3" a="1"/>
  <c r="PY137" i="3" s="1"/>
  <c r="PY133" i="3" a="1"/>
  <c r="PY133" i="3" s="1"/>
  <c r="PY129" i="3" a="1"/>
  <c r="PY129" i="3" s="1"/>
  <c r="PY125" i="3" a="1"/>
  <c r="PY125" i="3" s="1"/>
  <c r="PY121" i="3" a="1"/>
  <c r="PY121" i="3" s="1"/>
  <c r="PY117" i="3" a="1"/>
  <c r="PY117" i="3" s="1"/>
  <c r="PY113" i="3" a="1"/>
  <c r="PY113" i="3" s="1"/>
  <c r="PY109" i="3" a="1"/>
  <c r="PY109" i="3" s="1"/>
  <c r="PY105" i="3" a="1"/>
  <c r="PY105" i="3" s="1"/>
  <c r="PY101" i="3" a="1"/>
  <c r="PY101" i="3" s="1"/>
  <c r="PY97" i="3" a="1"/>
  <c r="PY97" i="3" s="1"/>
  <c r="PY93" i="3" a="1"/>
  <c r="PY93" i="3" s="1"/>
  <c r="PY89" i="3" a="1"/>
  <c r="PY89" i="3" s="1"/>
  <c r="PY85" i="3" a="1"/>
  <c r="PY85" i="3" s="1"/>
  <c r="PY81" i="3" a="1"/>
  <c r="PY81" i="3" s="1"/>
  <c r="PY77" i="3" a="1"/>
  <c r="PY77" i="3" s="1"/>
  <c r="PY73" i="3" a="1"/>
  <c r="PY73" i="3" s="1"/>
  <c r="PY69" i="3" a="1"/>
  <c r="PY69" i="3" s="1"/>
  <c r="PY65" i="3" a="1"/>
  <c r="PY65" i="3" s="1"/>
  <c r="PY61" i="3" a="1"/>
  <c r="PY61" i="3" s="1"/>
  <c r="PY57" i="3" a="1"/>
  <c r="PY57" i="3" s="1"/>
  <c r="PY53" i="3" a="1"/>
  <c r="PY53" i="3" s="1"/>
  <c r="PY49" i="3" a="1"/>
  <c r="PY49" i="3" s="1"/>
  <c r="PY45" i="3" a="1"/>
  <c r="PY45" i="3" s="1"/>
  <c r="PY41" i="3" a="1"/>
  <c r="PY41" i="3" s="1"/>
  <c r="PY37" i="3" a="1"/>
  <c r="PY37" i="3" s="1"/>
  <c r="PY33" i="3" a="1"/>
  <c r="PY33" i="3" s="1"/>
  <c r="PY29" i="3" a="1"/>
  <c r="PY29" i="3" s="1"/>
  <c r="PY25" i="3" a="1"/>
  <c r="PY25" i="3" s="1"/>
  <c r="PY21" i="3" a="1"/>
  <c r="PY21" i="3" s="1"/>
  <c r="PY17" i="3" a="1"/>
  <c r="PY17" i="3" s="1"/>
  <c r="PY13" i="3" a="1"/>
  <c r="PY13" i="3" s="1"/>
  <c r="PY9" i="3" a="1"/>
  <c r="PY9" i="3" s="1"/>
  <c r="PY5" i="3" a="1"/>
  <c r="PY5" i="3" s="1"/>
  <c r="PR403" i="3"/>
  <c r="PQ403" i="3"/>
  <c r="PP403" i="3"/>
  <c r="PO403" i="3"/>
  <c r="PN403" i="3"/>
  <c r="PM403" i="3"/>
  <c r="PL403" i="3"/>
  <c r="PK403" i="3"/>
  <c r="PJ403" i="3"/>
  <c r="PI403" i="3"/>
  <c r="PH403" i="3"/>
  <c r="PG403" i="3"/>
  <c r="OT403" i="3"/>
  <c r="OS403" i="3"/>
  <c r="OR403" i="3"/>
  <c r="OQ403" i="3"/>
  <c r="OP403" i="3"/>
  <c r="OO403" i="3"/>
  <c r="ON403" i="3"/>
  <c r="OM403" i="3"/>
  <c r="OL403" i="3"/>
  <c r="OK403" i="3"/>
  <c r="OJ403" i="3"/>
  <c r="OI403" i="3"/>
  <c r="PR416" i="3"/>
  <c r="PQ416" i="3"/>
  <c r="PP416" i="3"/>
  <c r="PO416" i="3"/>
  <c r="PN416" i="3"/>
  <c r="PM416" i="3"/>
  <c r="PL416" i="3"/>
  <c r="PK416" i="3"/>
  <c r="PJ416" i="3"/>
  <c r="PI416" i="3"/>
  <c r="PH416" i="3"/>
  <c r="PG416" i="3"/>
  <c r="OT416" i="3"/>
  <c r="OS416" i="3"/>
  <c r="OR416" i="3"/>
  <c r="OQ416" i="3"/>
  <c r="OP416" i="3"/>
  <c r="OO416" i="3"/>
  <c r="ON416" i="3"/>
  <c r="OM416" i="3"/>
  <c r="OL416" i="3"/>
  <c r="OK416" i="3"/>
  <c r="OJ416" i="3"/>
  <c r="OI416" i="3"/>
  <c r="QK416" i="3" l="1"/>
  <c r="PA403" i="3"/>
  <c r="QI416" i="3"/>
  <c r="QI403" i="3"/>
  <c r="QH403" i="3"/>
  <c r="QG416" i="3"/>
  <c r="QG403" i="3"/>
  <c r="QF403" i="3"/>
  <c r="QF416" i="3"/>
  <c r="QE416" i="3"/>
  <c r="OU403" i="3"/>
  <c r="QO403" i="3"/>
  <c r="QM403" i="3"/>
  <c r="QN403" i="3"/>
  <c r="QJ403" i="3"/>
  <c r="QL403" i="3"/>
  <c r="PB403" i="3"/>
  <c r="OX403" i="3"/>
  <c r="PF403" i="3"/>
  <c r="OZ403" i="3"/>
  <c r="QP403" i="3"/>
  <c r="PC403" i="3"/>
  <c r="OV403" i="3"/>
  <c r="PD403" i="3"/>
  <c r="PE403" i="3"/>
  <c r="PE416" i="3"/>
  <c r="OX416" i="3"/>
  <c r="PB416" i="3"/>
  <c r="OZ416" i="3"/>
  <c r="QM416" i="3"/>
  <c r="QN416" i="3"/>
  <c r="PA416" i="3"/>
  <c r="PC416" i="3"/>
  <c r="QJ416" i="3"/>
  <c r="QL416" i="3"/>
  <c r="QP416" i="3"/>
  <c r="QO416" i="3"/>
  <c r="PD416" i="3"/>
  <c r="PF416" i="3"/>
  <c r="QH416" i="3"/>
  <c r="OV416" i="3"/>
  <c r="OY403" i="3" l="1"/>
  <c r="OY416" i="3"/>
  <c r="QK403" i="3"/>
  <c r="OW416" i="3"/>
  <c r="OW403" i="3"/>
  <c r="OU416" i="3"/>
  <c r="QE403" i="3"/>
  <c r="N3" i="9" l="1"/>
  <c r="O3" i="9"/>
  <c r="P3" i="9"/>
  <c r="Q3" i="9"/>
  <c r="R3" i="9"/>
  <c r="S3" i="9"/>
  <c r="T3" i="9"/>
  <c r="U3" i="9"/>
  <c r="V3" i="9"/>
  <c r="W3" i="9"/>
  <c r="X3" i="9"/>
  <c r="Y3" i="9"/>
  <c r="N4" i="9"/>
  <c r="O4" i="9"/>
  <c r="P4" i="9"/>
  <c r="Q4" i="9"/>
  <c r="R4" i="9"/>
  <c r="S4" i="9"/>
  <c r="T4" i="9"/>
  <c r="U4" i="9"/>
  <c r="V4" i="9"/>
  <c r="W4" i="9"/>
  <c r="X4" i="9"/>
  <c r="Y4" i="9"/>
  <c r="N5" i="9"/>
  <c r="O5" i="9"/>
  <c r="P5" i="9"/>
  <c r="Q5" i="9"/>
  <c r="R5" i="9"/>
  <c r="S5" i="9"/>
  <c r="T5" i="9"/>
  <c r="U5" i="9"/>
  <c r="V5" i="9"/>
  <c r="W5" i="9"/>
  <c r="X5" i="9"/>
  <c r="Y5" i="9"/>
  <c r="N6" i="9"/>
  <c r="O6" i="9"/>
  <c r="P6" i="9"/>
  <c r="Q6" i="9"/>
  <c r="R6" i="9"/>
  <c r="S6" i="9"/>
  <c r="T6" i="9"/>
  <c r="U6" i="9"/>
  <c r="V6" i="9"/>
  <c r="W6" i="9"/>
  <c r="X6" i="9"/>
  <c r="Y6" i="9"/>
  <c r="N8" i="9"/>
  <c r="O8" i="9"/>
  <c r="P8" i="9"/>
  <c r="Q8" i="9"/>
  <c r="R8" i="9"/>
  <c r="S8" i="9"/>
  <c r="T8" i="9"/>
  <c r="U8" i="9"/>
  <c r="V8" i="9"/>
  <c r="W8" i="9"/>
  <c r="X8" i="9"/>
  <c r="Y8" i="9"/>
  <c r="N9" i="9"/>
  <c r="O9" i="9"/>
  <c r="P9" i="9"/>
  <c r="Q9" i="9"/>
  <c r="R9" i="9"/>
  <c r="S9" i="9"/>
  <c r="T9" i="9"/>
  <c r="U9" i="9"/>
  <c r="V9" i="9"/>
  <c r="W9" i="9"/>
  <c r="X9" i="9"/>
  <c r="Y9" i="9"/>
  <c r="N10" i="9"/>
  <c r="O10" i="9"/>
  <c r="P10" i="9"/>
  <c r="Q10" i="9"/>
  <c r="R10" i="9"/>
  <c r="S10" i="9"/>
  <c r="T10" i="9"/>
  <c r="U10" i="9"/>
  <c r="V10" i="9"/>
  <c r="W10" i="9"/>
  <c r="X10" i="9"/>
  <c r="Y10" i="9"/>
  <c r="N12" i="9"/>
  <c r="O12" i="9"/>
  <c r="P12" i="9"/>
  <c r="Q12" i="9"/>
  <c r="R12" i="9"/>
  <c r="S12" i="9"/>
  <c r="T12" i="9"/>
  <c r="U12" i="9"/>
  <c r="V12" i="9"/>
  <c r="W12" i="9"/>
  <c r="X12" i="9"/>
  <c r="Y12" i="9"/>
  <c r="N13" i="9"/>
  <c r="O13" i="9"/>
  <c r="P13" i="9"/>
  <c r="Q13" i="9"/>
  <c r="R13" i="9"/>
  <c r="S13" i="9"/>
  <c r="T13" i="9"/>
  <c r="U13" i="9"/>
  <c r="V13" i="9"/>
  <c r="W13" i="9"/>
  <c r="X13" i="9"/>
  <c r="Y13" i="9"/>
  <c r="N14" i="9"/>
  <c r="O14" i="9"/>
  <c r="P14" i="9"/>
  <c r="Q14" i="9"/>
  <c r="R14" i="9"/>
  <c r="S14" i="9"/>
  <c r="T14" i="9"/>
  <c r="U14" i="9"/>
  <c r="V14" i="9"/>
  <c r="W14" i="9"/>
  <c r="X14" i="9"/>
  <c r="Y14" i="9"/>
  <c r="N16" i="9"/>
  <c r="O16" i="9"/>
  <c r="P16" i="9"/>
  <c r="Q16" i="9"/>
  <c r="R16" i="9"/>
  <c r="S16" i="9"/>
  <c r="T16" i="9"/>
  <c r="U16" i="9"/>
  <c r="V16" i="9"/>
  <c r="W16" i="9"/>
  <c r="X16" i="9"/>
  <c r="Y16" i="9"/>
  <c r="N18" i="9"/>
  <c r="O18" i="9"/>
  <c r="P18" i="9"/>
  <c r="Q18" i="9"/>
  <c r="R18" i="9"/>
  <c r="S18" i="9"/>
  <c r="T18" i="9"/>
  <c r="U18" i="9"/>
  <c r="V18" i="9"/>
  <c r="W18" i="9"/>
  <c r="X18" i="9"/>
  <c r="Y18" i="9"/>
  <c r="N19" i="9"/>
  <c r="O19" i="9"/>
  <c r="P19" i="9"/>
  <c r="Q19" i="9"/>
  <c r="R19" i="9"/>
  <c r="S19" i="9"/>
  <c r="T19" i="9"/>
  <c r="U19" i="9"/>
  <c r="V19" i="9"/>
  <c r="W19" i="9"/>
  <c r="X19" i="9"/>
  <c r="Y19" i="9"/>
  <c r="N20" i="9"/>
  <c r="O20" i="9"/>
  <c r="P20" i="9"/>
  <c r="Q20" i="9"/>
  <c r="R20" i="9"/>
  <c r="S20" i="9"/>
  <c r="T20" i="9"/>
  <c r="U20" i="9"/>
  <c r="V20" i="9"/>
  <c r="W20" i="9"/>
  <c r="X20" i="9"/>
  <c r="Y20" i="9"/>
  <c r="N21" i="9"/>
  <c r="O21" i="9"/>
  <c r="P21" i="9"/>
  <c r="Q21" i="9"/>
  <c r="R21" i="9"/>
  <c r="S21" i="9"/>
  <c r="T21" i="9"/>
  <c r="U21" i="9"/>
  <c r="V21" i="9"/>
  <c r="W21" i="9"/>
  <c r="X21" i="9"/>
  <c r="Y21" i="9"/>
  <c r="N22" i="9"/>
  <c r="O22" i="9"/>
  <c r="P22" i="9"/>
  <c r="Q22" i="9"/>
  <c r="R22" i="9"/>
  <c r="S22" i="9"/>
  <c r="T22" i="9"/>
  <c r="U22" i="9"/>
  <c r="V22" i="9"/>
  <c r="W22" i="9"/>
  <c r="X22" i="9"/>
  <c r="Y22" i="9"/>
  <c r="N23" i="9"/>
  <c r="O23" i="9"/>
  <c r="P23" i="9"/>
  <c r="Q23" i="9"/>
  <c r="R23" i="9"/>
  <c r="S23" i="9"/>
  <c r="T23" i="9"/>
  <c r="U23" i="9"/>
  <c r="V23" i="9"/>
  <c r="W23" i="9"/>
  <c r="X23" i="9"/>
  <c r="Y23" i="9"/>
  <c r="N24" i="9"/>
  <c r="O24" i="9"/>
  <c r="P24" i="9"/>
  <c r="Q24" i="9"/>
  <c r="R24" i="9"/>
  <c r="S24" i="9"/>
  <c r="T24" i="9"/>
  <c r="U24" i="9"/>
  <c r="V24" i="9"/>
  <c r="W24" i="9"/>
  <c r="X24" i="9"/>
  <c r="Y24" i="9"/>
  <c r="N25" i="9"/>
  <c r="O25" i="9"/>
  <c r="P25" i="9"/>
  <c r="Q25" i="9"/>
  <c r="R25" i="9"/>
  <c r="S25" i="9"/>
  <c r="T25" i="9"/>
  <c r="U25" i="9"/>
  <c r="V25" i="9"/>
  <c r="W25" i="9"/>
  <c r="X25" i="9"/>
  <c r="Y25" i="9"/>
  <c r="N26" i="9"/>
  <c r="O26" i="9"/>
  <c r="P26" i="9"/>
  <c r="Q26" i="9"/>
  <c r="R26" i="9"/>
  <c r="S26" i="9"/>
  <c r="T26" i="9"/>
  <c r="U26" i="9"/>
  <c r="V26" i="9"/>
  <c r="W26" i="9"/>
  <c r="X26" i="9"/>
  <c r="Y26" i="9"/>
  <c r="N27" i="9"/>
  <c r="O27" i="9"/>
  <c r="P27" i="9"/>
  <c r="Q27" i="9"/>
  <c r="R27" i="9"/>
  <c r="S27" i="9"/>
  <c r="T27" i="9"/>
  <c r="U27" i="9"/>
  <c r="V27" i="9"/>
  <c r="W27" i="9"/>
  <c r="X27" i="9"/>
  <c r="Y27" i="9"/>
  <c r="N28" i="9"/>
  <c r="O28" i="9"/>
  <c r="P28" i="9"/>
  <c r="Q28" i="9"/>
  <c r="R28" i="9"/>
  <c r="S28" i="9"/>
  <c r="T28" i="9"/>
  <c r="U28" i="9"/>
  <c r="V28" i="9"/>
  <c r="W28" i="9"/>
  <c r="X28" i="9"/>
  <c r="Y28" i="9"/>
  <c r="N29" i="9"/>
  <c r="O29" i="9"/>
  <c r="P29" i="9"/>
  <c r="Q29" i="9"/>
  <c r="R29" i="9"/>
  <c r="S29" i="9"/>
  <c r="T29" i="9"/>
  <c r="U29" i="9"/>
  <c r="V29" i="9"/>
  <c r="W29" i="9"/>
  <c r="X29" i="9"/>
  <c r="Y29" i="9"/>
  <c r="N30" i="9"/>
  <c r="O30" i="9"/>
  <c r="P30" i="9"/>
  <c r="Q30" i="9"/>
  <c r="R30" i="9"/>
  <c r="S30" i="9"/>
  <c r="T30" i="9"/>
  <c r="U30" i="9"/>
  <c r="V30" i="9"/>
  <c r="W30" i="9"/>
  <c r="X30" i="9"/>
  <c r="Y30" i="9"/>
  <c r="OT278" i="3" l="1"/>
  <c r="OS278" i="3"/>
  <c r="OR278" i="3"/>
  <c r="OQ278" i="3"/>
  <c r="OP278" i="3"/>
  <c r="OO278" i="3"/>
  <c r="ON278" i="3"/>
  <c r="OM278" i="3"/>
  <c r="OL278" i="3"/>
  <c r="OK278" i="3"/>
  <c r="OJ278" i="3"/>
  <c r="OI278" i="3"/>
  <c r="OT268" i="3"/>
  <c r="OS268" i="3"/>
  <c r="OR268" i="3"/>
  <c r="OQ268" i="3"/>
  <c r="OP268" i="3"/>
  <c r="OO268" i="3"/>
  <c r="ON268" i="3"/>
  <c r="OM268" i="3"/>
  <c r="OL268" i="3"/>
  <c r="OK268" i="3"/>
  <c r="OJ268" i="3"/>
  <c r="OI268" i="3"/>
  <c r="OT252" i="3"/>
  <c r="OS252" i="3"/>
  <c r="OR252" i="3"/>
  <c r="OQ252" i="3"/>
  <c r="OP252" i="3"/>
  <c r="OO252" i="3"/>
  <c r="ON252" i="3"/>
  <c r="OM252" i="3"/>
  <c r="OL252" i="3"/>
  <c r="OK252" i="3"/>
  <c r="OJ252" i="3"/>
  <c r="OI252" i="3"/>
  <c r="OT240" i="3"/>
  <c r="OS240" i="3"/>
  <c r="OR240" i="3"/>
  <c r="OQ240" i="3"/>
  <c r="OP240" i="3"/>
  <c r="OO240" i="3"/>
  <c r="ON240" i="3"/>
  <c r="OM240" i="3"/>
  <c r="OL240" i="3"/>
  <c r="OK240" i="3"/>
  <c r="OJ240" i="3"/>
  <c r="OI240" i="3"/>
  <c r="OT205" i="3"/>
  <c r="OS205" i="3"/>
  <c r="OR205" i="3"/>
  <c r="OQ205" i="3"/>
  <c r="OP205" i="3"/>
  <c r="OO205" i="3"/>
  <c r="ON205" i="3"/>
  <c r="OM205" i="3"/>
  <c r="OL205" i="3"/>
  <c r="OK205" i="3"/>
  <c r="OJ205" i="3"/>
  <c r="OI205" i="3"/>
  <c r="OT202" i="3"/>
  <c r="OS202" i="3"/>
  <c r="OR202" i="3"/>
  <c r="OQ202" i="3"/>
  <c r="OP202" i="3"/>
  <c r="OO202" i="3"/>
  <c r="ON202" i="3"/>
  <c r="OM202" i="3"/>
  <c r="OL202" i="3"/>
  <c r="OK202" i="3"/>
  <c r="OJ202" i="3"/>
  <c r="OI202" i="3"/>
  <c r="OT195" i="3"/>
  <c r="OS195" i="3"/>
  <c r="OR195" i="3"/>
  <c r="OQ195" i="3"/>
  <c r="OP195" i="3"/>
  <c r="OO195" i="3"/>
  <c r="ON195" i="3"/>
  <c r="OM195" i="3"/>
  <c r="OL195" i="3"/>
  <c r="OK195" i="3"/>
  <c r="OJ195" i="3"/>
  <c r="OI195" i="3"/>
  <c r="OT177" i="3"/>
  <c r="OS177" i="3"/>
  <c r="OR177" i="3"/>
  <c r="OQ177" i="3"/>
  <c r="OP177" i="3"/>
  <c r="OO177" i="3"/>
  <c r="ON177" i="3"/>
  <c r="OM177" i="3"/>
  <c r="OL177" i="3"/>
  <c r="OK177" i="3"/>
  <c r="OJ177" i="3"/>
  <c r="OI177" i="3"/>
  <c r="OT157" i="3"/>
  <c r="OS157" i="3"/>
  <c r="OR157" i="3"/>
  <c r="OQ157" i="3"/>
  <c r="OP157" i="3"/>
  <c r="OO157" i="3"/>
  <c r="ON157" i="3"/>
  <c r="OM157" i="3"/>
  <c r="OL157" i="3"/>
  <c r="OK157" i="3"/>
  <c r="OJ157" i="3"/>
  <c r="OI157" i="3"/>
  <c r="OT151" i="3"/>
  <c r="OS151" i="3"/>
  <c r="OR151" i="3"/>
  <c r="OQ151" i="3"/>
  <c r="OP151" i="3"/>
  <c r="OO151" i="3"/>
  <c r="ON151" i="3"/>
  <c r="OM151" i="3"/>
  <c r="OL151" i="3"/>
  <c r="OK151" i="3"/>
  <c r="OJ151" i="3"/>
  <c r="OI151" i="3"/>
  <c r="OT143" i="3"/>
  <c r="Y11" i="9" s="1"/>
  <c r="OS143" i="3"/>
  <c r="X11" i="9" s="1"/>
  <c r="OR143" i="3"/>
  <c r="W11" i="9" s="1"/>
  <c r="OQ143" i="3"/>
  <c r="V11" i="9" s="1"/>
  <c r="OP143" i="3"/>
  <c r="U11" i="9" s="1"/>
  <c r="OO143" i="3"/>
  <c r="T11" i="9" s="1"/>
  <c r="ON143" i="3"/>
  <c r="S11" i="9" s="1"/>
  <c r="OM143" i="3"/>
  <c r="R11" i="9" s="1"/>
  <c r="OL143" i="3"/>
  <c r="Q11" i="9" s="1"/>
  <c r="OK143" i="3"/>
  <c r="P11" i="9" s="1"/>
  <c r="OJ143" i="3"/>
  <c r="O11" i="9" s="1"/>
  <c r="OI143" i="3"/>
  <c r="N11" i="9" s="1"/>
  <c r="OT142" i="3"/>
  <c r="Y7" i="9" s="1"/>
  <c r="OS142" i="3"/>
  <c r="X7" i="9" s="1"/>
  <c r="OR142" i="3"/>
  <c r="W7" i="9" s="1"/>
  <c r="OQ142" i="3"/>
  <c r="V7" i="9" s="1"/>
  <c r="OP142" i="3"/>
  <c r="U7" i="9" s="1"/>
  <c r="OO142" i="3"/>
  <c r="T7" i="9" s="1"/>
  <c r="ON142" i="3"/>
  <c r="S7" i="9" s="1"/>
  <c r="OM142" i="3"/>
  <c r="R7" i="9" s="1"/>
  <c r="OL142" i="3"/>
  <c r="Q7" i="9" s="1"/>
  <c r="OK142" i="3"/>
  <c r="P7" i="9" s="1"/>
  <c r="OJ142" i="3"/>
  <c r="O7" i="9" s="1"/>
  <c r="OI142" i="3"/>
  <c r="N7" i="9" s="1"/>
  <c r="OT121" i="3"/>
  <c r="OS121" i="3"/>
  <c r="OR121" i="3"/>
  <c r="OQ121" i="3"/>
  <c r="OP121" i="3"/>
  <c r="OO121" i="3"/>
  <c r="ON121" i="3"/>
  <c r="OM121" i="3"/>
  <c r="OL121" i="3"/>
  <c r="OK121" i="3"/>
  <c r="OJ121" i="3"/>
  <c r="OI121" i="3"/>
  <c r="OT100" i="3"/>
  <c r="OS100" i="3"/>
  <c r="OR100" i="3"/>
  <c r="OQ100" i="3"/>
  <c r="OP100" i="3"/>
  <c r="OO100" i="3"/>
  <c r="ON100" i="3"/>
  <c r="OM100" i="3"/>
  <c r="OL100" i="3"/>
  <c r="OK100" i="3"/>
  <c r="OJ100" i="3"/>
  <c r="OI100" i="3"/>
  <c r="OT95" i="3"/>
  <c r="OS95" i="3"/>
  <c r="OR95" i="3"/>
  <c r="OQ95" i="3"/>
  <c r="OP95" i="3"/>
  <c r="OO95" i="3"/>
  <c r="ON95" i="3"/>
  <c r="OM95" i="3"/>
  <c r="OL95" i="3"/>
  <c r="OK95" i="3"/>
  <c r="OJ95" i="3"/>
  <c r="OI95" i="3"/>
  <c r="OT94" i="3"/>
  <c r="OS94" i="3"/>
  <c r="OR94" i="3"/>
  <c r="OQ94" i="3"/>
  <c r="OP94" i="3"/>
  <c r="OO94" i="3"/>
  <c r="ON94" i="3"/>
  <c r="OM94" i="3"/>
  <c r="OL94" i="3"/>
  <c r="OK94" i="3"/>
  <c r="OJ94" i="3"/>
  <c r="OI94" i="3"/>
  <c r="OT93" i="3"/>
  <c r="OS93" i="3"/>
  <c r="OR93" i="3"/>
  <c r="OQ93" i="3"/>
  <c r="OP93" i="3"/>
  <c r="OO93" i="3"/>
  <c r="ON93" i="3"/>
  <c r="OM93" i="3"/>
  <c r="OL93" i="3"/>
  <c r="OK93" i="3"/>
  <c r="OJ93" i="3"/>
  <c r="OI93" i="3"/>
  <c r="OT82" i="3"/>
  <c r="OS82" i="3"/>
  <c r="OR82" i="3"/>
  <c r="OQ82" i="3"/>
  <c r="OP82" i="3"/>
  <c r="OO82" i="3"/>
  <c r="ON82" i="3"/>
  <c r="OM82" i="3"/>
  <c r="OL82" i="3"/>
  <c r="OK82" i="3"/>
  <c r="OJ82" i="3"/>
  <c r="OI82" i="3"/>
  <c r="OT70" i="3"/>
  <c r="Y15" i="9" s="1"/>
  <c r="OS70" i="3"/>
  <c r="X15" i="9" s="1"/>
  <c r="OR70" i="3"/>
  <c r="W15" i="9" s="1"/>
  <c r="OQ70" i="3"/>
  <c r="V15" i="9" s="1"/>
  <c r="OP70" i="3"/>
  <c r="U15" i="9" s="1"/>
  <c r="OO70" i="3"/>
  <c r="T15" i="9" s="1"/>
  <c r="ON70" i="3"/>
  <c r="S15" i="9" s="1"/>
  <c r="OM70" i="3"/>
  <c r="R15" i="9" s="1"/>
  <c r="OL70" i="3"/>
  <c r="Q15" i="9" s="1"/>
  <c r="OK70" i="3"/>
  <c r="P15" i="9" s="1"/>
  <c r="OJ70" i="3"/>
  <c r="O15" i="9" s="1"/>
  <c r="OI70" i="3"/>
  <c r="N15" i="9" s="1"/>
  <c r="OT69" i="3"/>
  <c r="Y17" i="9" s="1"/>
  <c r="OS69" i="3"/>
  <c r="X17" i="9" s="1"/>
  <c r="OR69" i="3"/>
  <c r="W17" i="9" s="1"/>
  <c r="OQ69" i="3"/>
  <c r="V17" i="9" s="1"/>
  <c r="OP69" i="3"/>
  <c r="U17" i="9" s="1"/>
  <c r="OO69" i="3"/>
  <c r="T17" i="9" s="1"/>
  <c r="ON69" i="3"/>
  <c r="S17" i="9" s="1"/>
  <c r="OM69" i="3"/>
  <c r="R17" i="9" s="1"/>
  <c r="OL69" i="3"/>
  <c r="Q17" i="9" s="1"/>
  <c r="OK69" i="3"/>
  <c r="P17" i="9" s="1"/>
  <c r="OJ69" i="3"/>
  <c r="O17" i="9" s="1"/>
  <c r="OI69" i="3"/>
  <c r="N17" i="9" s="1"/>
  <c r="OT58" i="3"/>
  <c r="OS58" i="3"/>
  <c r="OR58" i="3"/>
  <c r="OQ58" i="3"/>
  <c r="OP58" i="3"/>
  <c r="OO58" i="3"/>
  <c r="ON58" i="3"/>
  <c r="OM58" i="3"/>
  <c r="OL58" i="3"/>
  <c r="OK58" i="3"/>
  <c r="OJ58" i="3"/>
  <c r="OI58" i="3"/>
  <c r="OT46" i="3"/>
  <c r="OS46" i="3"/>
  <c r="OR46" i="3"/>
  <c r="OQ46" i="3"/>
  <c r="OP46" i="3"/>
  <c r="OO46" i="3"/>
  <c r="ON46" i="3"/>
  <c r="OM46" i="3"/>
  <c r="OL46" i="3"/>
  <c r="OK46" i="3"/>
  <c r="OJ46" i="3"/>
  <c r="OI46" i="3"/>
  <c r="OT40" i="3"/>
  <c r="OS40" i="3"/>
  <c r="OR40" i="3"/>
  <c r="OQ40" i="3"/>
  <c r="OP40" i="3"/>
  <c r="OO40" i="3"/>
  <c r="ON40" i="3"/>
  <c r="OM40" i="3"/>
  <c r="OL40" i="3"/>
  <c r="OK40" i="3"/>
  <c r="OJ40" i="3"/>
  <c r="OI40" i="3"/>
  <c r="OT39" i="3"/>
  <c r="OS39" i="3"/>
  <c r="OR39" i="3"/>
  <c r="OQ39" i="3"/>
  <c r="OP39" i="3"/>
  <c r="OO39" i="3"/>
  <c r="ON39" i="3"/>
  <c r="OM39" i="3"/>
  <c r="OL39" i="3"/>
  <c r="OK39" i="3"/>
  <c r="OJ39" i="3"/>
  <c r="OI39" i="3"/>
  <c r="OT38" i="3"/>
  <c r="OS38" i="3"/>
  <c r="OR38" i="3"/>
  <c r="OQ38" i="3"/>
  <c r="OP38" i="3"/>
  <c r="OO38" i="3"/>
  <c r="ON38" i="3"/>
  <c r="OM38" i="3"/>
  <c r="OL38" i="3"/>
  <c r="OK38" i="3"/>
  <c r="OJ38" i="3"/>
  <c r="OI38" i="3"/>
  <c r="OT37" i="3"/>
  <c r="OS37" i="3"/>
  <c r="OR37" i="3"/>
  <c r="OQ37" i="3"/>
  <c r="OP37" i="3"/>
  <c r="OO37" i="3"/>
  <c r="ON37" i="3"/>
  <c r="OM37" i="3"/>
  <c r="OL37" i="3"/>
  <c r="OK37" i="3"/>
  <c r="OJ37" i="3"/>
  <c r="OI37" i="3"/>
  <c r="OT36" i="3"/>
  <c r="OS36" i="3"/>
  <c r="OR36" i="3"/>
  <c r="OQ36" i="3"/>
  <c r="OP36" i="3"/>
  <c r="OO36" i="3"/>
  <c r="ON36" i="3"/>
  <c r="OM36" i="3"/>
  <c r="OL36" i="3"/>
  <c r="OK36" i="3"/>
  <c r="OJ36" i="3"/>
  <c r="OI36" i="3"/>
  <c r="OT35" i="3"/>
  <c r="OS35" i="3"/>
  <c r="OR35" i="3"/>
  <c r="OQ35" i="3"/>
  <c r="OP35" i="3"/>
  <c r="OO35" i="3"/>
  <c r="ON35" i="3"/>
  <c r="OM35" i="3"/>
  <c r="OL35" i="3"/>
  <c r="OK35" i="3"/>
  <c r="OJ35" i="3"/>
  <c r="OI35" i="3"/>
  <c r="OT34" i="3"/>
  <c r="OS34" i="3"/>
  <c r="OR34" i="3"/>
  <c r="OQ34" i="3"/>
  <c r="OP34" i="3"/>
  <c r="OO34" i="3"/>
  <c r="ON34" i="3"/>
  <c r="OM34" i="3"/>
  <c r="OL34" i="3"/>
  <c r="OK34" i="3"/>
  <c r="OJ34" i="3"/>
  <c r="OI34" i="3"/>
  <c r="OT20" i="3"/>
  <c r="OS20" i="3"/>
  <c r="OR20" i="3"/>
  <c r="OQ20" i="3"/>
  <c r="OP20" i="3"/>
  <c r="OO20" i="3"/>
  <c r="ON20" i="3"/>
  <c r="OM20" i="3"/>
  <c r="OL20" i="3"/>
  <c r="OK20" i="3"/>
  <c r="OJ20" i="3"/>
  <c r="OI20" i="3"/>
  <c r="OT8" i="3"/>
  <c r="OS8" i="3"/>
  <c r="OR8" i="3"/>
  <c r="OQ8" i="3"/>
  <c r="OP8" i="3"/>
  <c r="OO8" i="3"/>
  <c r="ON8" i="3"/>
  <c r="OM8" i="3"/>
  <c r="OL8" i="3"/>
  <c r="OK8" i="3"/>
  <c r="OJ8" i="3"/>
  <c r="OI8" i="3"/>
  <c r="OT2" i="3"/>
  <c r="OS2" i="3"/>
  <c r="OR2" i="3"/>
  <c r="OQ2" i="3"/>
  <c r="OP2" i="3"/>
  <c r="OO2" i="3"/>
  <c r="ON2" i="3"/>
  <c r="OM2" i="3"/>
  <c r="OL2" i="3"/>
  <c r="OK2" i="3"/>
  <c r="OJ2" i="3"/>
  <c r="OI2" i="3"/>
  <c r="R3" i="7" l="1"/>
  <c r="AK2" i="6" l="1"/>
  <c r="QE6" i="3" l="1"/>
  <c r="QE118" i="3"/>
  <c r="QE105" i="3"/>
  <c r="QE217" i="3"/>
  <c r="QE95" i="3"/>
  <c r="QE187" i="3"/>
  <c r="QE72" i="3"/>
  <c r="QE181" i="3"/>
  <c r="QE178" i="3"/>
  <c r="QE47" i="3"/>
  <c r="QE174" i="3"/>
  <c r="QE17" i="3"/>
  <c r="QE277" i="3"/>
  <c r="QE270" i="3"/>
  <c r="QE99" i="3"/>
  <c r="QE245" i="3"/>
  <c r="QE242" i="3"/>
  <c r="QE239" i="3"/>
  <c r="QE238" i="3"/>
  <c r="QE55" i="3"/>
  <c r="QE229" i="3"/>
  <c r="QE12" i="3"/>
  <c r="QE80" i="3"/>
  <c r="QE260" i="3"/>
  <c r="QE253" i="3"/>
  <c r="QE33" i="3"/>
  <c r="QE134" i="3"/>
  <c r="QE249" i="3"/>
  <c r="QE162" i="3"/>
  <c r="QE212" i="3"/>
  <c r="QE176" i="3"/>
  <c r="QE121" i="3"/>
  <c r="QE216" i="3"/>
  <c r="QE94" i="3"/>
  <c r="QE186" i="3"/>
  <c r="QE71" i="3"/>
  <c r="QE280" i="3"/>
  <c r="QE28" i="3"/>
  <c r="QE46" i="3"/>
  <c r="QE220" i="3"/>
  <c r="QE269" i="3"/>
  <c r="QE98" i="3"/>
  <c r="QE241" i="3"/>
  <c r="QE58" i="3"/>
  <c r="QE42" i="3"/>
  <c r="QE32" i="3"/>
  <c r="QE175" i="3"/>
  <c r="QE117" i="3"/>
  <c r="QE198" i="3"/>
  <c r="QE107" i="3"/>
  <c r="QE74" i="3"/>
  <c r="QE155" i="3"/>
  <c r="QE222" i="3"/>
  <c r="QE101" i="3"/>
  <c r="QE231" i="3"/>
  <c r="QE150" i="3"/>
  <c r="QE262" i="3"/>
  <c r="QE136" i="3"/>
  <c r="QE251" i="3"/>
  <c r="QE164" i="3"/>
  <c r="QE206" i="3"/>
  <c r="QE77" i="3"/>
  <c r="QE185" i="3"/>
  <c r="QE157" i="3"/>
  <c r="QE115" i="3"/>
  <c r="QE275" i="3"/>
  <c r="QE110" i="3"/>
  <c r="QE240" i="3"/>
  <c r="QE237" i="3"/>
  <c r="QE9" i="3"/>
  <c r="QE265" i="3"/>
  <c r="QE132" i="3"/>
  <c r="QE160" i="3"/>
  <c r="QE209" i="3"/>
  <c r="QE172" i="3"/>
  <c r="QE126" i="3"/>
  <c r="QE218" i="3"/>
  <c r="QE84" i="3"/>
  <c r="QE79" i="3"/>
  <c r="QE78" i="3"/>
  <c r="QE75" i="3"/>
  <c r="QE183" i="3"/>
  <c r="QE179" i="3"/>
  <c r="QE50" i="3"/>
  <c r="QE113" i="3"/>
  <c r="QE20" i="3"/>
  <c r="QE223" i="3"/>
  <c r="QE273" i="3"/>
  <c r="QE102" i="3"/>
  <c r="QE109" i="3"/>
  <c r="QE244" i="3"/>
  <c r="QE61" i="3"/>
  <c r="QE235" i="3"/>
  <c r="QE232" i="3"/>
  <c r="QE226" i="3"/>
  <c r="QE151" i="3"/>
  <c r="QE263" i="3"/>
  <c r="QE255" i="3"/>
  <c r="QE36" i="3"/>
  <c r="QE30" i="3"/>
  <c r="QE252" i="3"/>
  <c r="QE165" i="3"/>
  <c r="QE158" i="3"/>
  <c r="QE207" i="3"/>
  <c r="QE170" i="3"/>
  <c r="QE124" i="3"/>
  <c r="QE11" i="3"/>
  <c r="QE259" i="3"/>
  <c r="QE29" i="3"/>
  <c r="QE167" i="3"/>
  <c r="QE96" i="3"/>
  <c r="QE211" i="3"/>
  <c r="QE83" i="3"/>
  <c r="QE243" i="3"/>
  <c r="QE90" i="3"/>
  <c r="QE49" i="3"/>
  <c r="QE272" i="3"/>
  <c r="QE225" i="3"/>
  <c r="QE92" i="3"/>
  <c r="QE268" i="3"/>
  <c r="QE127" i="3"/>
  <c r="QE53" i="3"/>
  <c r="QE248" i="3"/>
  <c r="QE23" i="3"/>
  <c r="QE276" i="3"/>
  <c r="QE228" i="3"/>
  <c r="QE166" i="3"/>
  <c r="QE161" i="3"/>
  <c r="QE41" i="3"/>
  <c r="QE119" i="3"/>
  <c r="QE197" i="3"/>
  <c r="QE106" i="3"/>
  <c r="QE188" i="3"/>
  <c r="QE215" i="3"/>
  <c r="QE25" i="3"/>
  <c r="QE89" i="3"/>
  <c r="QE73" i="3"/>
  <c r="QE182" i="3"/>
  <c r="QE156" i="3"/>
  <c r="QE48" i="3"/>
  <c r="QE111" i="3"/>
  <c r="QE18" i="3"/>
  <c r="QE221" i="3"/>
  <c r="QE271" i="3"/>
  <c r="QE100" i="3"/>
  <c r="QE130" i="3"/>
  <c r="QE177" i="3"/>
  <c r="QE66" i="3"/>
  <c r="QE59" i="3"/>
  <c r="QE152" i="3"/>
  <c r="QE230" i="3"/>
  <c r="QE13" i="3"/>
  <c r="QE149" i="3"/>
  <c r="QE261" i="3"/>
  <c r="QE147" i="3"/>
  <c r="QE34" i="3"/>
  <c r="QE135" i="3"/>
  <c r="QE250" i="3"/>
  <c r="QE163" i="3"/>
  <c r="QE224" i="3"/>
  <c r="QE205" i="3"/>
  <c r="QE168" i="3"/>
  <c r="QE122" i="3"/>
  <c r="QE108" i="3"/>
  <c r="QE195" i="3"/>
  <c r="QE190" i="3"/>
  <c r="QE214" i="3"/>
  <c r="QE24" i="3"/>
  <c r="QE16" i="3"/>
  <c r="QE129" i="3"/>
  <c r="QE54" i="3"/>
  <c r="QE148" i="3"/>
  <c r="QE40" i="3"/>
  <c r="QE203" i="3"/>
  <c r="QE120" i="3"/>
  <c r="QE112" i="3"/>
  <c r="QE19" i="3"/>
  <c r="QE45" i="3"/>
  <c r="QE43" i="3"/>
  <c r="QE67" i="3"/>
  <c r="QE14" i="3"/>
  <c r="QE254" i="3"/>
  <c r="QE35" i="3"/>
  <c r="QE169" i="3"/>
  <c r="QE123" i="3"/>
  <c r="QE4" i="3"/>
  <c r="QE201" i="3"/>
  <c r="QE193" i="3"/>
  <c r="QE2" i="3"/>
  <c r="QE86" i="3"/>
  <c r="QE281" i="3"/>
  <c r="QE51" i="3"/>
  <c r="QE22" i="3"/>
  <c r="QE82" i="3"/>
  <c r="QE234" i="3"/>
  <c r="QE257" i="3"/>
  <c r="QE38" i="3"/>
  <c r="QE202" i="3"/>
  <c r="QE194" i="3"/>
  <c r="QE3" i="3"/>
  <c r="QE87" i="3"/>
  <c r="QE278" i="3"/>
  <c r="QE93" i="3"/>
  <c r="QE88" i="3"/>
  <c r="QE154" i="3"/>
  <c r="QE279" i="3"/>
  <c r="QE52" i="3"/>
  <c r="QE116" i="3"/>
  <c r="QE15" i="3"/>
  <c r="QE103" i="3"/>
  <c r="QE128" i="3"/>
  <c r="QE57" i="3"/>
  <c r="QE213" i="3"/>
  <c r="QE10" i="3"/>
  <c r="QE266" i="3"/>
  <c r="QE258" i="3"/>
  <c r="QE39" i="3"/>
  <c r="QE210" i="3"/>
  <c r="QE173" i="3"/>
  <c r="QE7" i="3"/>
  <c r="QE200" i="3"/>
  <c r="QE192" i="3"/>
  <c r="QE219" i="3"/>
  <c r="QE85" i="3"/>
  <c r="QE26" i="3"/>
  <c r="QE91" i="3"/>
  <c r="QE76" i="3"/>
  <c r="QE184" i="3"/>
  <c r="QE180" i="3"/>
  <c r="QE27" i="3"/>
  <c r="QE114" i="3"/>
  <c r="QE21" i="3"/>
  <c r="QE81" i="3"/>
  <c r="QE274" i="3"/>
  <c r="QE267" i="3"/>
  <c r="QE246" i="3"/>
  <c r="QE44" i="3"/>
  <c r="QE236" i="3"/>
  <c r="QE233" i="3"/>
  <c r="QE227" i="3"/>
  <c r="QE8" i="3"/>
  <c r="QE264" i="3"/>
  <c r="QE256" i="3"/>
  <c r="QE37" i="3"/>
  <c r="QE137" i="3"/>
  <c r="QE131" i="3"/>
  <c r="QE247" i="3"/>
  <c r="QE159" i="3"/>
  <c r="QE208" i="3"/>
  <c r="QE171" i="3"/>
  <c r="QE125" i="3"/>
  <c r="QE5" i="3"/>
  <c r="QE189" i="3"/>
  <c r="B29" i="9"/>
  <c r="QE153" i="3"/>
  <c r="B5" i="9"/>
  <c r="QE60" i="3"/>
  <c r="B22" i="9"/>
  <c r="QE56" i="3"/>
  <c r="B20" i="9"/>
  <c r="QE142" i="3"/>
  <c r="B7" i="9"/>
  <c r="QE63" i="3"/>
  <c r="B23" i="9"/>
  <c r="QE145" i="3"/>
  <c r="B12" i="9"/>
  <c r="QE138" i="3"/>
  <c r="B6" i="9"/>
  <c r="QE65" i="3"/>
  <c r="B16" i="9"/>
  <c r="QE140" i="3"/>
  <c r="B14" i="9"/>
  <c r="QE204" i="3"/>
  <c r="B24" i="9"/>
  <c r="QE196" i="3"/>
  <c r="B27" i="9"/>
  <c r="QE199" i="3"/>
  <c r="B28" i="9"/>
  <c r="QE191" i="3"/>
  <c r="B30" i="9"/>
  <c r="QE68" i="3"/>
  <c r="B21" i="9"/>
  <c r="QE143" i="3"/>
  <c r="B11" i="9"/>
  <c r="QE97" i="3"/>
  <c r="B26" i="9"/>
  <c r="QE64" i="3"/>
  <c r="B19" i="9"/>
  <c r="QE146" i="3"/>
  <c r="B8" i="9"/>
  <c r="QE31" i="3"/>
  <c r="B3" i="9"/>
  <c r="QE133" i="3"/>
  <c r="B9" i="9"/>
  <c r="QE141" i="3"/>
  <c r="B10" i="9"/>
  <c r="QE139" i="3"/>
  <c r="B4" i="9"/>
  <c r="QE104" i="3"/>
  <c r="B25" i="9"/>
  <c r="QE70" i="3"/>
  <c r="B15" i="9"/>
  <c r="QE69" i="3"/>
  <c r="B17" i="9"/>
  <c r="QE62" i="3"/>
  <c r="B18" i="9"/>
  <c r="QE144" i="3"/>
  <c r="B13" i="9"/>
  <c r="PR486" i="3"/>
  <c r="PQ486" i="3"/>
  <c r="PP486" i="3"/>
  <c r="PO486" i="3"/>
  <c r="PN486" i="3"/>
  <c r="PM486" i="3"/>
  <c r="PL486" i="3"/>
  <c r="PK486" i="3"/>
  <c r="PJ486" i="3"/>
  <c r="PI486" i="3"/>
  <c r="PH486" i="3"/>
  <c r="PG486" i="3"/>
  <c r="PR485" i="3"/>
  <c r="PQ485" i="3"/>
  <c r="PP485" i="3"/>
  <c r="PO485" i="3"/>
  <c r="PN485" i="3"/>
  <c r="PM485" i="3"/>
  <c r="PL485" i="3"/>
  <c r="PK485" i="3"/>
  <c r="PJ485" i="3"/>
  <c r="PI485" i="3"/>
  <c r="PH485" i="3"/>
  <c r="PG485" i="3"/>
  <c r="PR484" i="3"/>
  <c r="PQ484" i="3"/>
  <c r="PP484" i="3"/>
  <c r="PO484" i="3"/>
  <c r="PN484" i="3"/>
  <c r="PM484" i="3"/>
  <c r="PL484" i="3"/>
  <c r="PK484" i="3"/>
  <c r="PJ484" i="3"/>
  <c r="PI484" i="3"/>
  <c r="PH484" i="3"/>
  <c r="PG484" i="3"/>
  <c r="PR483" i="3"/>
  <c r="PQ483" i="3"/>
  <c r="PP483" i="3"/>
  <c r="PO483" i="3"/>
  <c r="PN483" i="3"/>
  <c r="PM483" i="3"/>
  <c r="PL483" i="3"/>
  <c r="PK483" i="3"/>
  <c r="PJ483" i="3"/>
  <c r="PI483" i="3"/>
  <c r="PH483" i="3"/>
  <c r="PG483" i="3"/>
  <c r="PR482" i="3"/>
  <c r="PQ482" i="3"/>
  <c r="PP482" i="3"/>
  <c r="PO482" i="3"/>
  <c r="PN482" i="3"/>
  <c r="PM482" i="3"/>
  <c r="PL482" i="3"/>
  <c r="PK482" i="3"/>
  <c r="PJ482" i="3"/>
  <c r="PI482" i="3"/>
  <c r="PH482" i="3"/>
  <c r="PG482" i="3"/>
  <c r="PR481" i="3"/>
  <c r="PQ481" i="3"/>
  <c r="PP481" i="3"/>
  <c r="PO481" i="3"/>
  <c r="PN481" i="3"/>
  <c r="PM481" i="3"/>
  <c r="PL481" i="3"/>
  <c r="PK481" i="3"/>
  <c r="PJ481" i="3"/>
  <c r="PI481" i="3"/>
  <c r="PH481" i="3"/>
  <c r="PG481" i="3"/>
  <c r="PR480" i="3"/>
  <c r="PQ480" i="3"/>
  <c r="PP480" i="3"/>
  <c r="PO480" i="3"/>
  <c r="PN480" i="3"/>
  <c r="PM480" i="3"/>
  <c r="PL480" i="3"/>
  <c r="PK480" i="3"/>
  <c r="PJ480" i="3"/>
  <c r="PI480" i="3"/>
  <c r="PH480" i="3"/>
  <c r="PG480" i="3"/>
  <c r="PR479" i="3"/>
  <c r="PQ479" i="3"/>
  <c r="PP479" i="3"/>
  <c r="PO479" i="3"/>
  <c r="PN479" i="3"/>
  <c r="PM479" i="3"/>
  <c r="PL479" i="3"/>
  <c r="PK479" i="3"/>
  <c r="PJ479" i="3"/>
  <c r="PI479" i="3"/>
  <c r="PH479" i="3"/>
  <c r="PG479" i="3"/>
  <c r="PR478" i="3"/>
  <c r="PQ478" i="3"/>
  <c r="PP478" i="3"/>
  <c r="PO478" i="3"/>
  <c r="PN478" i="3"/>
  <c r="PM478" i="3"/>
  <c r="PL478" i="3"/>
  <c r="PK478" i="3"/>
  <c r="PJ478" i="3"/>
  <c r="PI478" i="3"/>
  <c r="PH478" i="3"/>
  <c r="PG478" i="3"/>
  <c r="PR477" i="3"/>
  <c r="PQ477" i="3"/>
  <c r="PP477" i="3"/>
  <c r="PO477" i="3"/>
  <c r="PN477" i="3"/>
  <c r="PM477" i="3"/>
  <c r="PL477" i="3"/>
  <c r="PK477" i="3"/>
  <c r="PJ477" i="3"/>
  <c r="PI477" i="3"/>
  <c r="PH477" i="3"/>
  <c r="PG477" i="3"/>
  <c r="PR476" i="3"/>
  <c r="PQ476" i="3"/>
  <c r="PP476" i="3"/>
  <c r="PO476" i="3"/>
  <c r="PN476" i="3"/>
  <c r="PM476" i="3"/>
  <c r="PL476" i="3"/>
  <c r="PK476" i="3"/>
  <c r="PJ476" i="3"/>
  <c r="PI476" i="3"/>
  <c r="PH476" i="3"/>
  <c r="PG476" i="3"/>
  <c r="PR475" i="3"/>
  <c r="PQ475" i="3"/>
  <c r="PP475" i="3"/>
  <c r="PO475" i="3"/>
  <c r="PN475" i="3"/>
  <c r="PM475" i="3"/>
  <c r="PL475" i="3"/>
  <c r="PK475" i="3"/>
  <c r="PJ475" i="3"/>
  <c r="PI475" i="3"/>
  <c r="PH475" i="3"/>
  <c r="PG475" i="3"/>
  <c r="PR474" i="3"/>
  <c r="PQ474" i="3"/>
  <c r="PP474" i="3"/>
  <c r="PO474" i="3"/>
  <c r="PN474" i="3"/>
  <c r="PM474" i="3"/>
  <c r="PL474" i="3"/>
  <c r="PK474" i="3"/>
  <c r="PJ474" i="3"/>
  <c r="PI474" i="3"/>
  <c r="PH474" i="3"/>
  <c r="PG474" i="3"/>
  <c r="PR473" i="3"/>
  <c r="PQ473" i="3"/>
  <c r="PP473" i="3"/>
  <c r="PO473" i="3"/>
  <c r="PN473" i="3"/>
  <c r="PM473" i="3"/>
  <c r="PL473" i="3"/>
  <c r="PK473" i="3"/>
  <c r="PJ473" i="3"/>
  <c r="PI473" i="3"/>
  <c r="PH473" i="3"/>
  <c r="PG473" i="3"/>
  <c r="PR472" i="3"/>
  <c r="PQ472" i="3"/>
  <c r="PP472" i="3"/>
  <c r="PO472" i="3"/>
  <c r="PN472" i="3"/>
  <c r="PM472" i="3"/>
  <c r="PL472" i="3"/>
  <c r="PK472" i="3"/>
  <c r="PJ472" i="3"/>
  <c r="PI472" i="3"/>
  <c r="PH472" i="3"/>
  <c r="PG472" i="3"/>
  <c r="PR471" i="3"/>
  <c r="PQ471" i="3"/>
  <c r="PP471" i="3"/>
  <c r="PO471" i="3"/>
  <c r="PN471" i="3"/>
  <c r="PM471" i="3"/>
  <c r="PL471" i="3"/>
  <c r="PK471" i="3"/>
  <c r="PJ471" i="3"/>
  <c r="PI471" i="3"/>
  <c r="PH471" i="3"/>
  <c r="PG471" i="3"/>
  <c r="PR470" i="3"/>
  <c r="PQ470" i="3"/>
  <c r="PP470" i="3"/>
  <c r="PO470" i="3"/>
  <c r="PN470" i="3"/>
  <c r="PM470" i="3"/>
  <c r="PL470" i="3"/>
  <c r="PK470" i="3"/>
  <c r="PJ470" i="3"/>
  <c r="PI470" i="3"/>
  <c r="PH470" i="3"/>
  <c r="PG470" i="3"/>
  <c r="PR469" i="3"/>
  <c r="PQ469" i="3"/>
  <c r="PP469" i="3"/>
  <c r="PO469" i="3"/>
  <c r="PN469" i="3"/>
  <c r="PM469" i="3"/>
  <c r="PL469" i="3"/>
  <c r="PK469" i="3"/>
  <c r="PJ469" i="3"/>
  <c r="PI469" i="3"/>
  <c r="PH469" i="3"/>
  <c r="PG469" i="3"/>
  <c r="PR468" i="3"/>
  <c r="PQ468" i="3"/>
  <c r="PP468" i="3"/>
  <c r="PO468" i="3"/>
  <c r="PN468" i="3"/>
  <c r="PM468" i="3"/>
  <c r="PL468" i="3"/>
  <c r="PK468" i="3"/>
  <c r="PJ468" i="3"/>
  <c r="PI468" i="3"/>
  <c r="PH468" i="3"/>
  <c r="PG468" i="3"/>
  <c r="PR467" i="3"/>
  <c r="PQ467" i="3"/>
  <c r="PP467" i="3"/>
  <c r="PO467" i="3"/>
  <c r="PN467" i="3"/>
  <c r="PM467" i="3"/>
  <c r="PL467" i="3"/>
  <c r="PK467" i="3"/>
  <c r="PJ467" i="3"/>
  <c r="PI467" i="3"/>
  <c r="PH467" i="3"/>
  <c r="PG467" i="3"/>
  <c r="PR466" i="3"/>
  <c r="PQ466" i="3"/>
  <c r="PP466" i="3"/>
  <c r="PO466" i="3"/>
  <c r="PN466" i="3"/>
  <c r="PM466" i="3"/>
  <c r="PL466" i="3"/>
  <c r="PK466" i="3"/>
  <c r="PJ466" i="3"/>
  <c r="PI466" i="3"/>
  <c r="PH466" i="3"/>
  <c r="PG466" i="3"/>
  <c r="PR465" i="3"/>
  <c r="PQ465" i="3"/>
  <c r="PP465" i="3"/>
  <c r="PO465" i="3"/>
  <c r="PN465" i="3"/>
  <c r="PM465" i="3"/>
  <c r="PL465" i="3"/>
  <c r="PK465" i="3"/>
  <c r="PJ465" i="3"/>
  <c r="PI465" i="3"/>
  <c r="PH465" i="3"/>
  <c r="PG465" i="3"/>
  <c r="PR464" i="3"/>
  <c r="PQ464" i="3"/>
  <c r="PP464" i="3"/>
  <c r="PO464" i="3"/>
  <c r="PN464" i="3"/>
  <c r="PM464" i="3"/>
  <c r="PL464" i="3"/>
  <c r="PK464" i="3"/>
  <c r="PJ464" i="3"/>
  <c r="PI464" i="3"/>
  <c r="PH464" i="3"/>
  <c r="PG464" i="3"/>
  <c r="PR463" i="3"/>
  <c r="PQ463" i="3"/>
  <c r="PP463" i="3"/>
  <c r="PO463" i="3"/>
  <c r="PN463" i="3"/>
  <c r="PM463" i="3"/>
  <c r="PL463" i="3"/>
  <c r="PK463" i="3"/>
  <c r="PJ463" i="3"/>
  <c r="PI463" i="3"/>
  <c r="PH463" i="3"/>
  <c r="PG463" i="3"/>
  <c r="PR462" i="3"/>
  <c r="PQ462" i="3"/>
  <c r="PP462" i="3"/>
  <c r="PO462" i="3"/>
  <c r="PN462" i="3"/>
  <c r="PM462" i="3"/>
  <c r="PL462" i="3"/>
  <c r="PK462" i="3"/>
  <c r="PJ462" i="3"/>
  <c r="PI462" i="3"/>
  <c r="PH462" i="3"/>
  <c r="PG462" i="3"/>
  <c r="PR461" i="3"/>
  <c r="PQ461" i="3"/>
  <c r="PP461" i="3"/>
  <c r="PO461" i="3"/>
  <c r="PN461" i="3"/>
  <c r="PM461" i="3"/>
  <c r="PL461" i="3"/>
  <c r="PK461" i="3"/>
  <c r="PJ461" i="3"/>
  <c r="PI461" i="3"/>
  <c r="PH461" i="3"/>
  <c r="PG461" i="3"/>
  <c r="PR460" i="3"/>
  <c r="PQ460" i="3"/>
  <c r="PP460" i="3"/>
  <c r="PO460" i="3"/>
  <c r="PN460" i="3"/>
  <c r="PM460" i="3"/>
  <c r="PL460" i="3"/>
  <c r="PK460" i="3"/>
  <c r="PJ460" i="3"/>
  <c r="PI460" i="3"/>
  <c r="PH460" i="3"/>
  <c r="PG460" i="3"/>
  <c r="PR459" i="3"/>
  <c r="PQ459" i="3"/>
  <c r="PP459" i="3"/>
  <c r="PO459" i="3"/>
  <c r="PN459" i="3"/>
  <c r="PM459" i="3"/>
  <c r="PL459" i="3"/>
  <c r="PK459" i="3"/>
  <c r="PJ459" i="3"/>
  <c r="PI459" i="3"/>
  <c r="PH459" i="3"/>
  <c r="PG459" i="3"/>
  <c r="PR458" i="3"/>
  <c r="PQ458" i="3"/>
  <c r="PP458" i="3"/>
  <c r="PO458" i="3"/>
  <c r="PN458" i="3"/>
  <c r="PM458" i="3"/>
  <c r="PL458" i="3"/>
  <c r="PK458" i="3"/>
  <c r="PJ458" i="3"/>
  <c r="PI458" i="3"/>
  <c r="PH458" i="3"/>
  <c r="PG458" i="3"/>
  <c r="PR457" i="3"/>
  <c r="PQ457" i="3"/>
  <c r="PP457" i="3"/>
  <c r="PO457" i="3"/>
  <c r="PN457" i="3"/>
  <c r="PM457" i="3"/>
  <c r="PL457" i="3"/>
  <c r="PK457" i="3"/>
  <c r="PJ457" i="3"/>
  <c r="PI457" i="3"/>
  <c r="PH457" i="3"/>
  <c r="PG457" i="3"/>
  <c r="PR456" i="3"/>
  <c r="PQ456" i="3"/>
  <c r="PP456" i="3"/>
  <c r="PO456" i="3"/>
  <c r="PN456" i="3"/>
  <c r="PM456" i="3"/>
  <c r="PL456" i="3"/>
  <c r="PK456" i="3"/>
  <c r="PJ456" i="3"/>
  <c r="PI456" i="3"/>
  <c r="PH456" i="3"/>
  <c r="PG456" i="3"/>
  <c r="PR455" i="3"/>
  <c r="PQ455" i="3"/>
  <c r="PP455" i="3"/>
  <c r="PO455" i="3"/>
  <c r="PN455" i="3"/>
  <c r="PM455" i="3"/>
  <c r="PL455" i="3"/>
  <c r="PK455" i="3"/>
  <c r="PJ455" i="3"/>
  <c r="PI455" i="3"/>
  <c r="PH455" i="3"/>
  <c r="PG455" i="3"/>
  <c r="PR454" i="3"/>
  <c r="PQ454" i="3"/>
  <c r="PP454" i="3"/>
  <c r="PO454" i="3"/>
  <c r="PN454" i="3"/>
  <c r="PM454" i="3"/>
  <c r="PL454" i="3"/>
  <c r="PK454" i="3"/>
  <c r="PJ454" i="3"/>
  <c r="PI454" i="3"/>
  <c r="PH454" i="3"/>
  <c r="PG454" i="3"/>
  <c r="PR453" i="3"/>
  <c r="PQ453" i="3"/>
  <c r="PP453" i="3"/>
  <c r="PO453" i="3"/>
  <c r="PN453" i="3"/>
  <c r="PM453" i="3"/>
  <c r="PL453" i="3"/>
  <c r="PK453" i="3"/>
  <c r="PJ453" i="3"/>
  <c r="PI453" i="3"/>
  <c r="PH453" i="3"/>
  <c r="PG453" i="3"/>
  <c r="PR452" i="3"/>
  <c r="PQ452" i="3"/>
  <c r="PP452" i="3"/>
  <c r="PO452" i="3"/>
  <c r="PN452" i="3"/>
  <c r="PM452" i="3"/>
  <c r="PL452" i="3"/>
  <c r="PK452" i="3"/>
  <c r="PJ452" i="3"/>
  <c r="PI452" i="3"/>
  <c r="PH452" i="3"/>
  <c r="PG452" i="3"/>
  <c r="PR451" i="3"/>
  <c r="PQ451" i="3"/>
  <c r="PP451" i="3"/>
  <c r="PO451" i="3"/>
  <c r="PN451" i="3"/>
  <c r="PM451" i="3"/>
  <c r="PL451" i="3"/>
  <c r="PK451" i="3"/>
  <c r="PJ451" i="3"/>
  <c r="PI451" i="3"/>
  <c r="PH451" i="3"/>
  <c r="PG451" i="3"/>
  <c r="PR450" i="3"/>
  <c r="PQ450" i="3"/>
  <c r="PP450" i="3"/>
  <c r="PO450" i="3"/>
  <c r="PN450" i="3"/>
  <c r="PM450" i="3"/>
  <c r="PL450" i="3"/>
  <c r="PK450" i="3"/>
  <c r="PJ450" i="3"/>
  <c r="PI450" i="3"/>
  <c r="PH450" i="3"/>
  <c r="PG450" i="3"/>
  <c r="PR449" i="3"/>
  <c r="PQ449" i="3"/>
  <c r="PP449" i="3"/>
  <c r="PO449" i="3"/>
  <c r="PN449" i="3"/>
  <c r="PM449" i="3"/>
  <c r="PL449" i="3"/>
  <c r="PK449" i="3"/>
  <c r="PJ449" i="3"/>
  <c r="PI449" i="3"/>
  <c r="PH449" i="3"/>
  <c r="PG449" i="3"/>
  <c r="PR448" i="3"/>
  <c r="PQ448" i="3"/>
  <c r="PP448" i="3"/>
  <c r="PO448" i="3"/>
  <c r="PN448" i="3"/>
  <c r="PM448" i="3"/>
  <c r="PL448" i="3"/>
  <c r="PK448" i="3"/>
  <c r="PJ448" i="3"/>
  <c r="PI448" i="3"/>
  <c r="PH448" i="3"/>
  <c r="PG448" i="3"/>
  <c r="PR447" i="3"/>
  <c r="PQ447" i="3"/>
  <c r="PP447" i="3"/>
  <c r="PO447" i="3"/>
  <c r="PN447" i="3"/>
  <c r="PM447" i="3"/>
  <c r="PL447" i="3"/>
  <c r="PK447" i="3"/>
  <c r="PJ447" i="3"/>
  <c r="PI447" i="3"/>
  <c r="PH447" i="3"/>
  <c r="PG447" i="3"/>
  <c r="PR446" i="3"/>
  <c r="PQ446" i="3"/>
  <c r="PP446" i="3"/>
  <c r="PO446" i="3"/>
  <c r="PN446" i="3"/>
  <c r="PM446" i="3"/>
  <c r="PL446" i="3"/>
  <c r="PK446" i="3"/>
  <c r="PJ446" i="3"/>
  <c r="PI446" i="3"/>
  <c r="PH446" i="3"/>
  <c r="PG446" i="3"/>
  <c r="PR445" i="3"/>
  <c r="PQ445" i="3"/>
  <c r="PP445" i="3"/>
  <c r="PO445" i="3"/>
  <c r="PN445" i="3"/>
  <c r="PM445" i="3"/>
  <c r="PL445" i="3"/>
  <c r="PK445" i="3"/>
  <c r="PJ445" i="3"/>
  <c r="PI445" i="3"/>
  <c r="PH445" i="3"/>
  <c r="PG445" i="3"/>
  <c r="PR444" i="3"/>
  <c r="PQ444" i="3"/>
  <c r="PP444" i="3"/>
  <c r="PO444" i="3"/>
  <c r="PN444" i="3"/>
  <c r="PM444" i="3"/>
  <c r="PL444" i="3"/>
  <c r="PK444" i="3"/>
  <c r="PJ444" i="3"/>
  <c r="PI444" i="3"/>
  <c r="PH444" i="3"/>
  <c r="PG444" i="3"/>
  <c r="PR443" i="3"/>
  <c r="PQ443" i="3"/>
  <c r="PP443" i="3"/>
  <c r="PO443" i="3"/>
  <c r="PN443" i="3"/>
  <c r="PM443" i="3"/>
  <c r="PL443" i="3"/>
  <c r="PK443" i="3"/>
  <c r="PJ443" i="3"/>
  <c r="PI443" i="3"/>
  <c r="PH443" i="3"/>
  <c r="PG443" i="3"/>
  <c r="PR442" i="3"/>
  <c r="PQ442" i="3"/>
  <c r="PP442" i="3"/>
  <c r="PO442" i="3"/>
  <c r="PN442" i="3"/>
  <c r="PM442" i="3"/>
  <c r="PL442" i="3"/>
  <c r="PK442" i="3"/>
  <c r="PJ442" i="3"/>
  <c r="PI442" i="3"/>
  <c r="PH442" i="3"/>
  <c r="PG442" i="3"/>
  <c r="PR441" i="3"/>
  <c r="PQ441" i="3"/>
  <c r="PP441" i="3"/>
  <c r="PO441" i="3"/>
  <c r="PN441" i="3"/>
  <c r="PM441" i="3"/>
  <c r="PL441" i="3"/>
  <c r="PK441" i="3"/>
  <c r="PJ441" i="3"/>
  <c r="PI441" i="3"/>
  <c r="PH441" i="3"/>
  <c r="PG441" i="3"/>
  <c r="PR440" i="3"/>
  <c r="PQ440" i="3"/>
  <c r="PP440" i="3"/>
  <c r="PO440" i="3"/>
  <c r="PN440" i="3"/>
  <c r="PM440" i="3"/>
  <c r="PL440" i="3"/>
  <c r="PK440" i="3"/>
  <c r="PJ440" i="3"/>
  <c r="PI440" i="3"/>
  <c r="PH440" i="3"/>
  <c r="PG440" i="3"/>
  <c r="PR439" i="3"/>
  <c r="PQ439" i="3"/>
  <c r="PP439" i="3"/>
  <c r="PO439" i="3"/>
  <c r="PN439" i="3"/>
  <c r="PM439" i="3"/>
  <c r="PL439" i="3"/>
  <c r="PK439" i="3"/>
  <c r="PJ439" i="3"/>
  <c r="PI439" i="3"/>
  <c r="PH439" i="3"/>
  <c r="PG439" i="3"/>
  <c r="PR438" i="3"/>
  <c r="PQ438" i="3"/>
  <c r="PP438" i="3"/>
  <c r="PO438" i="3"/>
  <c r="PN438" i="3"/>
  <c r="PM438" i="3"/>
  <c r="PL438" i="3"/>
  <c r="PK438" i="3"/>
  <c r="PJ438" i="3"/>
  <c r="PI438" i="3"/>
  <c r="PH438" i="3"/>
  <c r="PG438" i="3"/>
  <c r="PR437" i="3"/>
  <c r="PQ437" i="3"/>
  <c r="PP437" i="3"/>
  <c r="PO437" i="3"/>
  <c r="PN437" i="3"/>
  <c r="PM437" i="3"/>
  <c r="PL437" i="3"/>
  <c r="PK437" i="3"/>
  <c r="PJ437" i="3"/>
  <c r="PI437" i="3"/>
  <c r="PH437" i="3"/>
  <c r="PG437" i="3"/>
  <c r="PR436" i="3"/>
  <c r="PQ436" i="3"/>
  <c r="PP436" i="3"/>
  <c r="PO436" i="3"/>
  <c r="PN436" i="3"/>
  <c r="PM436" i="3"/>
  <c r="PL436" i="3"/>
  <c r="PK436" i="3"/>
  <c r="PJ436" i="3"/>
  <c r="PI436" i="3"/>
  <c r="PH436" i="3"/>
  <c r="PG436" i="3"/>
  <c r="PR435" i="3"/>
  <c r="PQ435" i="3"/>
  <c r="PP435" i="3"/>
  <c r="PO435" i="3"/>
  <c r="PN435" i="3"/>
  <c r="PM435" i="3"/>
  <c r="PL435" i="3"/>
  <c r="PK435" i="3"/>
  <c r="PJ435" i="3"/>
  <c r="PI435" i="3"/>
  <c r="PH435" i="3"/>
  <c r="PG435" i="3"/>
  <c r="PR434" i="3"/>
  <c r="PQ434" i="3"/>
  <c r="PP434" i="3"/>
  <c r="PO434" i="3"/>
  <c r="PN434" i="3"/>
  <c r="PM434" i="3"/>
  <c r="PL434" i="3"/>
  <c r="PK434" i="3"/>
  <c r="PJ434" i="3"/>
  <c r="PI434" i="3"/>
  <c r="PH434" i="3"/>
  <c r="PG434" i="3"/>
  <c r="PR433" i="3"/>
  <c r="PQ433" i="3"/>
  <c r="PP433" i="3"/>
  <c r="PO433" i="3"/>
  <c r="PN433" i="3"/>
  <c r="PM433" i="3"/>
  <c r="PL433" i="3"/>
  <c r="PK433" i="3"/>
  <c r="PJ433" i="3"/>
  <c r="PI433" i="3"/>
  <c r="PH433" i="3"/>
  <c r="PG433" i="3"/>
  <c r="PR432" i="3"/>
  <c r="PQ432" i="3"/>
  <c r="PP432" i="3"/>
  <c r="PO432" i="3"/>
  <c r="PN432" i="3"/>
  <c r="PM432" i="3"/>
  <c r="PL432" i="3"/>
  <c r="PK432" i="3"/>
  <c r="PJ432" i="3"/>
  <c r="PI432" i="3"/>
  <c r="PH432" i="3"/>
  <c r="PG432" i="3"/>
  <c r="PR431" i="3"/>
  <c r="PQ431" i="3"/>
  <c r="PP431" i="3"/>
  <c r="PO431" i="3"/>
  <c r="PN431" i="3"/>
  <c r="PM431" i="3"/>
  <c r="PL431" i="3"/>
  <c r="PK431" i="3"/>
  <c r="PJ431" i="3"/>
  <c r="PI431" i="3"/>
  <c r="PH431" i="3"/>
  <c r="PG431" i="3"/>
  <c r="PR430" i="3"/>
  <c r="PQ430" i="3"/>
  <c r="PP430" i="3"/>
  <c r="PO430" i="3"/>
  <c r="PN430" i="3"/>
  <c r="PM430" i="3"/>
  <c r="PL430" i="3"/>
  <c r="PK430" i="3"/>
  <c r="PJ430" i="3"/>
  <c r="PI430" i="3"/>
  <c r="PH430" i="3"/>
  <c r="PG430" i="3"/>
  <c r="PR429" i="3"/>
  <c r="PQ429" i="3"/>
  <c r="PP429" i="3"/>
  <c r="PO429" i="3"/>
  <c r="PN429" i="3"/>
  <c r="PM429" i="3"/>
  <c r="PL429" i="3"/>
  <c r="PK429" i="3"/>
  <c r="PJ429" i="3"/>
  <c r="PI429" i="3"/>
  <c r="PH429" i="3"/>
  <c r="PG429" i="3"/>
  <c r="PR428" i="3"/>
  <c r="PQ428" i="3"/>
  <c r="PP428" i="3"/>
  <c r="PO428" i="3"/>
  <c r="PN428" i="3"/>
  <c r="PM428" i="3"/>
  <c r="PL428" i="3"/>
  <c r="PK428" i="3"/>
  <c r="PJ428" i="3"/>
  <c r="PI428" i="3"/>
  <c r="PH428" i="3"/>
  <c r="PG428" i="3"/>
  <c r="PR427" i="3"/>
  <c r="PQ427" i="3"/>
  <c r="PP427" i="3"/>
  <c r="PO427" i="3"/>
  <c r="PN427" i="3"/>
  <c r="PM427" i="3"/>
  <c r="PL427" i="3"/>
  <c r="PK427" i="3"/>
  <c r="PJ427" i="3"/>
  <c r="PI427" i="3"/>
  <c r="PH427" i="3"/>
  <c r="PG427" i="3"/>
  <c r="PR426" i="3"/>
  <c r="PQ426" i="3"/>
  <c r="PP426" i="3"/>
  <c r="PO426" i="3"/>
  <c r="PN426" i="3"/>
  <c r="PM426" i="3"/>
  <c r="PL426" i="3"/>
  <c r="PK426" i="3"/>
  <c r="PJ426" i="3"/>
  <c r="PI426" i="3"/>
  <c r="PH426" i="3"/>
  <c r="PG426" i="3"/>
  <c r="PR425" i="3"/>
  <c r="PQ425" i="3"/>
  <c r="PP425" i="3"/>
  <c r="PO425" i="3"/>
  <c r="PN425" i="3"/>
  <c r="PM425" i="3"/>
  <c r="PL425" i="3"/>
  <c r="PK425" i="3"/>
  <c r="PJ425" i="3"/>
  <c r="PI425" i="3"/>
  <c r="PH425" i="3"/>
  <c r="PG425" i="3"/>
  <c r="PR424" i="3"/>
  <c r="PQ424" i="3"/>
  <c r="PP424" i="3"/>
  <c r="PO424" i="3"/>
  <c r="PN424" i="3"/>
  <c r="PM424" i="3"/>
  <c r="PL424" i="3"/>
  <c r="PK424" i="3"/>
  <c r="PJ424" i="3"/>
  <c r="PI424" i="3"/>
  <c r="PH424" i="3"/>
  <c r="PG424" i="3"/>
  <c r="PR423" i="3"/>
  <c r="PQ423" i="3"/>
  <c r="PP423" i="3"/>
  <c r="PO423" i="3"/>
  <c r="PN423" i="3"/>
  <c r="PM423" i="3"/>
  <c r="PL423" i="3"/>
  <c r="PK423" i="3"/>
  <c r="PJ423" i="3"/>
  <c r="PI423" i="3"/>
  <c r="PH423" i="3"/>
  <c r="PG423" i="3"/>
  <c r="PR422" i="3"/>
  <c r="PQ422" i="3"/>
  <c r="PP422" i="3"/>
  <c r="PO422" i="3"/>
  <c r="PN422" i="3"/>
  <c r="PM422" i="3"/>
  <c r="PL422" i="3"/>
  <c r="PK422" i="3"/>
  <c r="PJ422" i="3"/>
  <c r="PI422" i="3"/>
  <c r="PH422" i="3"/>
  <c r="PG422" i="3"/>
  <c r="PR421" i="3"/>
  <c r="PQ421" i="3"/>
  <c r="PP421" i="3"/>
  <c r="PO421" i="3"/>
  <c r="PN421" i="3"/>
  <c r="PM421" i="3"/>
  <c r="PL421" i="3"/>
  <c r="PK421" i="3"/>
  <c r="PJ421" i="3"/>
  <c r="PI421" i="3"/>
  <c r="PH421" i="3"/>
  <c r="PG421" i="3"/>
  <c r="PR420" i="3"/>
  <c r="PQ420" i="3"/>
  <c r="PP420" i="3"/>
  <c r="PO420" i="3"/>
  <c r="PN420" i="3"/>
  <c r="PM420" i="3"/>
  <c r="PL420" i="3"/>
  <c r="PK420" i="3"/>
  <c r="PJ420" i="3"/>
  <c r="PI420" i="3"/>
  <c r="PH420" i="3"/>
  <c r="PG420" i="3"/>
  <c r="PR419" i="3"/>
  <c r="PQ419" i="3"/>
  <c r="PP419" i="3"/>
  <c r="PO419" i="3"/>
  <c r="PN419" i="3"/>
  <c r="PM419" i="3"/>
  <c r="PL419" i="3"/>
  <c r="PK419" i="3"/>
  <c r="PJ419" i="3"/>
  <c r="PI419" i="3"/>
  <c r="PH419" i="3"/>
  <c r="PG419" i="3"/>
  <c r="PR418" i="3"/>
  <c r="PQ418" i="3"/>
  <c r="PP418" i="3"/>
  <c r="PO418" i="3"/>
  <c r="PN418" i="3"/>
  <c r="PM418" i="3"/>
  <c r="PL418" i="3"/>
  <c r="PK418" i="3"/>
  <c r="PJ418" i="3"/>
  <c r="PI418" i="3"/>
  <c r="PH418" i="3"/>
  <c r="PG418" i="3"/>
  <c r="PR417" i="3"/>
  <c r="PQ417" i="3"/>
  <c r="PP417" i="3"/>
  <c r="PO417" i="3"/>
  <c r="PN417" i="3"/>
  <c r="PM417" i="3"/>
  <c r="PL417" i="3"/>
  <c r="PK417" i="3"/>
  <c r="PJ417" i="3"/>
  <c r="PI417" i="3"/>
  <c r="PH417" i="3"/>
  <c r="PG417" i="3"/>
  <c r="PR415" i="3"/>
  <c r="PQ415" i="3"/>
  <c r="PP415" i="3"/>
  <c r="PO415" i="3"/>
  <c r="PN415" i="3"/>
  <c r="PM415" i="3"/>
  <c r="PL415" i="3"/>
  <c r="PK415" i="3"/>
  <c r="PJ415" i="3"/>
  <c r="PI415" i="3"/>
  <c r="PH415" i="3"/>
  <c r="PG415" i="3"/>
  <c r="PR414" i="3"/>
  <c r="PQ414" i="3"/>
  <c r="PP414" i="3"/>
  <c r="PO414" i="3"/>
  <c r="PN414" i="3"/>
  <c r="PM414" i="3"/>
  <c r="PL414" i="3"/>
  <c r="PK414" i="3"/>
  <c r="PJ414" i="3"/>
  <c r="PI414" i="3"/>
  <c r="PH414" i="3"/>
  <c r="PG414" i="3"/>
  <c r="PR413" i="3"/>
  <c r="PQ413" i="3"/>
  <c r="PP413" i="3"/>
  <c r="PO413" i="3"/>
  <c r="PN413" i="3"/>
  <c r="PM413" i="3"/>
  <c r="PL413" i="3"/>
  <c r="PK413" i="3"/>
  <c r="PJ413" i="3"/>
  <c r="PI413" i="3"/>
  <c r="PH413" i="3"/>
  <c r="PG413" i="3"/>
  <c r="PR412" i="3"/>
  <c r="PQ412" i="3"/>
  <c r="PP412" i="3"/>
  <c r="PO412" i="3"/>
  <c r="PN412" i="3"/>
  <c r="PM412" i="3"/>
  <c r="PL412" i="3"/>
  <c r="PK412" i="3"/>
  <c r="PJ412" i="3"/>
  <c r="PI412" i="3"/>
  <c r="PH412" i="3"/>
  <c r="PG412" i="3"/>
  <c r="PR411" i="3"/>
  <c r="PQ411" i="3"/>
  <c r="PP411" i="3"/>
  <c r="PO411" i="3"/>
  <c r="PN411" i="3"/>
  <c r="PM411" i="3"/>
  <c r="PL411" i="3"/>
  <c r="PK411" i="3"/>
  <c r="PJ411" i="3"/>
  <c r="PI411" i="3"/>
  <c r="PH411" i="3"/>
  <c r="PG411" i="3"/>
  <c r="PR410" i="3"/>
  <c r="PQ410" i="3"/>
  <c r="PP410" i="3"/>
  <c r="PO410" i="3"/>
  <c r="PN410" i="3"/>
  <c r="PM410" i="3"/>
  <c r="PL410" i="3"/>
  <c r="PK410" i="3"/>
  <c r="PJ410" i="3"/>
  <c r="PI410" i="3"/>
  <c r="PH410" i="3"/>
  <c r="PG410" i="3"/>
  <c r="PR409" i="3"/>
  <c r="PQ409" i="3"/>
  <c r="PP409" i="3"/>
  <c r="PO409" i="3"/>
  <c r="PN409" i="3"/>
  <c r="PM409" i="3"/>
  <c r="PL409" i="3"/>
  <c r="PK409" i="3"/>
  <c r="PJ409" i="3"/>
  <c r="PI409" i="3"/>
  <c r="PH409" i="3"/>
  <c r="PG409" i="3"/>
  <c r="PR408" i="3"/>
  <c r="PQ408" i="3"/>
  <c r="PP408" i="3"/>
  <c r="PO408" i="3"/>
  <c r="PN408" i="3"/>
  <c r="PM408" i="3"/>
  <c r="PL408" i="3"/>
  <c r="PK408" i="3"/>
  <c r="PJ408" i="3"/>
  <c r="PI408" i="3"/>
  <c r="PH408" i="3"/>
  <c r="PG408" i="3"/>
  <c r="PR407" i="3"/>
  <c r="PQ407" i="3"/>
  <c r="PP407" i="3"/>
  <c r="PO407" i="3"/>
  <c r="PN407" i="3"/>
  <c r="PM407" i="3"/>
  <c r="PL407" i="3"/>
  <c r="PK407" i="3"/>
  <c r="PJ407" i="3"/>
  <c r="PI407" i="3"/>
  <c r="PH407" i="3"/>
  <c r="PG407" i="3"/>
  <c r="PR406" i="3"/>
  <c r="PQ406" i="3"/>
  <c r="PP406" i="3"/>
  <c r="PO406" i="3"/>
  <c r="PN406" i="3"/>
  <c r="PM406" i="3"/>
  <c r="PL406" i="3"/>
  <c r="PK406" i="3"/>
  <c r="PJ406" i="3"/>
  <c r="PI406" i="3"/>
  <c r="PH406" i="3"/>
  <c r="PG406" i="3"/>
  <c r="PR405" i="3"/>
  <c r="PQ405" i="3"/>
  <c r="PP405" i="3"/>
  <c r="PO405" i="3"/>
  <c r="PN405" i="3"/>
  <c r="PM405" i="3"/>
  <c r="PL405" i="3"/>
  <c r="PK405" i="3"/>
  <c r="PJ405" i="3"/>
  <c r="PI405" i="3"/>
  <c r="PH405" i="3"/>
  <c r="PG405" i="3"/>
  <c r="PR404" i="3"/>
  <c r="PQ404" i="3"/>
  <c r="PP404" i="3"/>
  <c r="PO404" i="3"/>
  <c r="PN404" i="3"/>
  <c r="PM404" i="3"/>
  <c r="PL404" i="3"/>
  <c r="PK404" i="3"/>
  <c r="PJ404" i="3"/>
  <c r="PI404" i="3"/>
  <c r="PH404" i="3"/>
  <c r="PG404" i="3"/>
  <c r="PR402" i="3"/>
  <c r="PQ402" i="3"/>
  <c r="PP402" i="3"/>
  <c r="PO402" i="3"/>
  <c r="PN402" i="3"/>
  <c r="PM402" i="3"/>
  <c r="PL402" i="3"/>
  <c r="PK402" i="3"/>
  <c r="PJ402" i="3"/>
  <c r="PI402" i="3"/>
  <c r="PH402" i="3"/>
  <c r="PG402" i="3"/>
  <c r="PR401" i="3"/>
  <c r="PQ401" i="3"/>
  <c r="PP401" i="3"/>
  <c r="PO401" i="3"/>
  <c r="PN401" i="3"/>
  <c r="PM401" i="3"/>
  <c r="PL401" i="3"/>
  <c r="PK401" i="3"/>
  <c r="PJ401" i="3"/>
  <c r="PI401" i="3"/>
  <c r="PH401" i="3"/>
  <c r="PG401" i="3"/>
  <c r="PR400" i="3"/>
  <c r="PQ400" i="3"/>
  <c r="PP400" i="3"/>
  <c r="PO400" i="3"/>
  <c r="PN400" i="3"/>
  <c r="PM400" i="3"/>
  <c r="PL400" i="3"/>
  <c r="PK400" i="3"/>
  <c r="PJ400" i="3"/>
  <c r="PI400" i="3"/>
  <c r="PH400" i="3"/>
  <c r="PG400" i="3"/>
  <c r="PR399" i="3"/>
  <c r="PQ399" i="3"/>
  <c r="PP399" i="3"/>
  <c r="PO399" i="3"/>
  <c r="PN399" i="3"/>
  <c r="PM399" i="3"/>
  <c r="PL399" i="3"/>
  <c r="PK399" i="3"/>
  <c r="PJ399" i="3"/>
  <c r="PI399" i="3"/>
  <c r="PH399" i="3"/>
  <c r="PG399" i="3"/>
  <c r="PR398" i="3"/>
  <c r="PQ398" i="3"/>
  <c r="PP398" i="3"/>
  <c r="PO398" i="3"/>
  <c r="PN398" i="3"/>
  <c r="PM398" i="3"/>
  <c r="PL398" i="3"/>
  <c r="PK398" i="3"/>
  <c r="PJ398" i="3"/>
  <c r="PI398" i="3"/>
  <c r="PH398" i="3"/>
  <c r="PG398" i="3"/>
  <c r="PR397" i="3"/>
  <c r="PQ397" i="3"/>
  <c r="PP397" i="3"/>
  <c r="PO397" i="3"/>
  <c r="PN397" i="3"/>
  <c r="PM397" i="3"/>
  <c r="PL397" i="3"/>
  <c r="PK397" i="3"/>
  <c r="PJ397" i="3"/>
  <c r="PI397" i="3"/>
  <c r="PH397" i="3"/>
  <c r="PG397" i="3"/>
  <c r="PR396" i="3"/>
  <c r="PQ396" i="3"/>
  <c r="PP396" i="3"/>
  <c r="PO396" i="3"/>
  <c r="PN396" i="3"/>
  <c r="PM396" i="3"/>
  <c r="PL396" i="3"/>
  <c r="PK396" i="3"/>
  <c r="PJ396" i="3"/>
  <c r="PI396" i="3"/>
  <c r="PH396" i="3"/>
  <c r="PG396" i="3"/>
  <c r="PR395" i="3"/>
  <c r="PQ395" i="3"/>
  <c r="PP395" i="3"/>
  <c r="PO395" i="3"/>
  <c r="PN395" i="3"/>
  <c r="PM395" i="3"/>
  <c r="PL395" i="3"/>
  <c r="PK395" i="3"/>
  <c r="PJ395" i="3"/>
  <c r="PI395" i="3"/>
  <c r="PH395" i="3"/>
  <c r="PG395" i="3"/>
  <c r="PR394" i="3"/>
  <c r="PQ394" i="3"/>
  <c r="PP394" i="3"/>
  <c r="PO394" i="3"/>
  <c r="PN394" i="3"/>
  <c r="PM394" i="3"/>
  <c r="PL394" i="3"/>
  <c r="PK394" i="3"/>
  <c r="PJ394" i="3"/>
  <c r="PI394" i="3"/>
  <c r="PH394" i="3"/>
  <c r="PG394" i="3"/>
  <c r="PR393" i="3"/>
  <c r="PQ393" i="3"/>
  <c r="PP393" i="3"/>
  <c r="PO393" i="3"/>
  <c r="PN393" i="3"/>
  <c r="PM393" i="3"/>
  <c r="PL393" i="3"/>
  <c r="PK393" i="3"/>
  <c r="PJ393" i="3"/>
  <c r="PI393" i="3"/>
  <c r="PH393" i="3"/>
  <c r="PG393" i="3"/>
  <c r="PR392" i="3"/>
  <c r="PQ392" i="3"/>
  <c r="PP392" i="3"/>
  <c r="PO392" i="3"/>
  <c r="PN392" i="3"/>
  <c r="PM392" i="3"/>
  <c r="PL392" i="3"/>
  <c r="PK392" i="3"/>
  <c r="PJ392" i="3"/>
  <c r="PI392" i="3"/>
  <c r="PH392" i="3"/>
  <c r="PG392" i="3"/>
  <c r="PR391" i="3"/>
  <c r="PQ391" i="3"/>
  <c r="PP391" i="3"/>
  <c r="PO391" i="3"/>
  <c r="PN391" i="3"/>
  <c r="PM391" i="3"/>
  <c r="PL391" i="3"/>
  <c r="PK391" i="3"/>
  <c r="PJ391" i="3"/>
  <c r="PI391" i="3"/>
  <c r="PH391" i="3"/>
  <c r="PG391" i="3"/>
  <c r="PR390" i="3"/>
  <c r="PQ390" i="3"/>
  <c r="PP390" i="3"/>
  <c r="PO390" i="3"/>
  <c r="PN390" i="3"/>
  <c r="PM390" i="3"/>
  <c r="PL390" i="3"/>
  <c r="PK390" i="3"/>
  <c r="PJ390" i="3"/>
  <c r="PI390" i="3"/>
  <c r="PH390" i="3"/>
  <c r="PG390" i="3"/>
  <c r="PR389" i="3"/>
  <c r="PQ389" i="3"/>
  <c r="PP389" i="3"/>
  <c r="PO389" i="3"/>
  <c r="PN389" i="3"/>
  <c r="PM389" i="3"/>
  <c r="PL389" i="3"/>
  <c r="PK389" i="3"/>
  <c r="PJ389" i="3"/>
  <c r="PI389" i="3"/>
  <c r="PH389" i="3"/>
  <c r="PG389" i="3"/>
  <c r="PR388" i="3"/>
  <c r="PQ388" i="3"/>
  <c r="PP388" i="3"/>
  <c r="PO388" i="3"/>
  <c r="PN388" i="3"/>
  <c r="PM388" i="3"/>
  <c r="PL388" i="3"/>
  <c r="PK388" i="3"/>
  <c r="PJ388" i="3"/>
  <c r="PI388" i="3"/>
  <c r="PH388" i="3"/>
  <c r="PG388" i="3"/>
  <c r="PR387" i="3"/>
  <c r="PQ387" i="3"/>
  <c r="PP387" i="3"/>
  <c r="PO387" i="3"/>
  <c r="PN387" i="3"/>
  <c r="PM387" i="3"/>
  <c r="PL387" i="3"/>
  <c r="PK387" i="3"/>
  <c r="PJ387" i="3"/>
  <c r="PI387" i="3"/>
  <c r="PH387" i="3"/>
  <c r="PG387" i="3"/>
  <c r="PR386" i="3"/>
  <c r="PQ386" i="3"/>
  <c r="PP386" i="3"/>
  <c r="PO386" i="3"/>
  <c r="PN386" i="3"/>
  <c r="PM386" i="3"/>
  <c r="PL386" i="3"/>
  <c r="PK386" i="3"/>
  <c r="PJ386" i="3"/>
  <c r="PI386" i="3"/>
  <c r="PH386" i="3"/>
  <c r="PG386" i="3"/>
  <c r="PR385" i="3"/>
  <c r="PQ385" i="3"/>
  <c r="PP385" i="3"/>
  <c r="PO385" i="3"/>
  <c r="PN385" i="3"/>
  <c r="PM385" i="3"/>
  <c r="PL385" i="3"/>
  <c r="PK385" i="3"/>
  <c r="PJ385" i="3"/>
  <c r="PI385" i="3"/>
  <c r="PH385" i="3"/>
  <c r="PG385" i="3"/>
  <c r="PR384" i="3"/>
  <c r="PQ384" i="3"/>
  <c r="PP384" i="3"/>
  <c r="PO384" i="3"/>
  <c r="PN384" i="3"/>
  <c r="PM384" i="3"/>
  <c r="PL384" i="3"/>
  <c r="PK384" i="3"/>
  <c r="PJ384" i="3"/>
  <c r="PI384" i="3"/>
  <c r="PH384" i="3"/>
  <c r="PG384" i="3"/>
  <c r="PR383" i="3"/>
  <c r="PQ383" i="3"/>
  <c r="PP383" i="3"/>
  <c r="PO383" i="3"/>
  <c r="PN383" i="3"/>
  <c r="PM383" i="3"/>
  <c r="PL383" i="3"/>
  <c r="PK383" i="3"/>
  <c r="PJ383" i="3"/>
  <c r="PI383" i="3"/>
  <c r="PH383" i="3"/>
  <c r="PG383" i="3"/>
  <c r="PR382" i="3"/>
  <c r="PQ382" i="3"/>
  <c r="PP382" i="3"/>
  <c r="PO382" i="3"/>
  <c r="PN382" i="3"/>
  <c r="PM382" i="3"/>
  <c r="PL382" i="3"/>
  <c r="PK382" i="3"/>
  <c r="PJ382" i="3"/>
  <c r="PI382" i="3"/>
  <c r="PH382" i="3"/>
  <c r="PG382" i="3"/>
  <c r="PR381" i="3"/>
  <c r="PQ381" i="3"/>
  <c r="PP381" i="3"/>
  <c r="PO381" i="3"/>
  <c r="PN381" i="3"/>
  <c r="PM381" i="3"/>
  <c r="PL381" i="3"/>
  <c r="PK381" i="3"/>
  <c r="PJ381" i="3"/>
  <c r="PI381" i="3"/>
  <c r="PH381" i="3"/>
  <c r="PG381" i="3"/>
  <c r="PR380" i="3"/>
  <c r="PQ380" i="3"/>
  <c r="PP380" i="3"/>
  <c r="PO380" i="3"/>
  <c r="PN380" i="3"/>
  <c r="PM380" i="3"/>
  <c r="PL380" i="3"/>
  <c r="PK380" i="3"/>
  <c r="PJ380" i="3"/>
  <c r="PI380" i="3"/>
  <c r="PH380" i="3"/>
  <c r="PG380" i="3"/>
  <c r="PR379" i="3"/>
  <c r="PQ379" i="3"/>
  <c r="PP379" i="3"/>
  <c r="PO379" i="3"/>
  <c r="PN379" i="3"/>
  <c r="PM379" i="3"/>
  <c r="PL379" i="3"/>
  <c r="PK379" i="3"/>
  <c r="PJ379" i="3"/>
  <c r="PI379" i="3"/>
  <c r="PH379" i="3"/>
  <c r="PG379" i="3"/>
  <c r="PR378" i="3"/>
  <c r="PQ378" i="3"/>
  <c r="PP378" i="3"/>
  <c r="PO378" i="3"/>
  <c r="PN378" i="3"/>
  <c r="PM378" i="3"/>
  <c r="PL378" i="3"/>
  <c r="PK378" i="3"/>
  <c r="PJ378" i="3"/>
  <c r="PI378" i="3"/>
  <c r="PH378" i="3"/>
  <c r="PG378" i="3"/>
  <c r="PR377" i="3"/>
  <c r="PQ377" i="3"/>
  <c r="PP377" i="3"/>
  <c r="PO377" i="3"/>
  <c r="PN377" i="3"/>
  <c r="PM377" i="3"/>
  <c r="PL377" i="3"/>
  <c r="PK377" i="3"/>
  <c r="PJ377" i="3"/>
  <c r="PI377" i="3"/>
  <c r="PH377" i="3"/>
  <c r="PG377" i="3"/>
  <c r="PR376" i="3"/>
  <c r="PQ376" i="3"/>
  <c r="PP376" i="3"/>
  <c r="PO376" i="3"/>
  <c r="PN376" i="3"/>
  <c r="PM376" i="3"/>
  <c r="PL376" i="3"/>
  <c r="PK376" i="3"/>
  <c r="PJ376" i="3"/>
  <c r="PI376" i="3"/>
  <c r="PH376" i="3"/>
  <c r="PG376" i="3"/>
  <c r="PR375" i="3"/>
  <c r="PQ375" i="3"/>
  <c r="PP375" i="3"/>
  <c r="PO375" i="3"/>
  <c r="PN375" i="3"/>
  <c r="PM375" i="3"/>
  <c r="PL375" i="3"/>
  <c r="PK375" i="3"/>
  <c r="PJ375" i="3"/>
  <c r="PI375" i="3"/>
  <c r="PH375" i="3"/>
  <c r="PG375" i="3"/>
  <c r="PR374" i="3"/>
  <c r="PQ374" i="3"/>
  <c r="PP374" i="3"/>
  <c r="PO374" i="3"/>
  <c r="PN374" i="3"/>
  <c r="PM374" i="3"/>
  <c r="PL374" i="3"/>
  <c r="PK374" i="3"/>
  <c r="PJ374" i="3"/>
  <c r="PI374" i="3"/>
  <c r="PH374" i="3"/>
  <c r="PG374" i="3"/>
  <c r="PR373" i="3"/>
  <c r="PQ373" i="3"/>
  <c r="PP373" i="3"/>
  <c r="PO373" i="3"/>
  <c r="PN373" i="3"/>
  <c r="PM373" i="3"/>
  <c r="PL373" i="3"/>
  <c r="PK373" i="3"/>
  <c r="PJ373" i="3"/>
  <c r="PI373" i="3"/>
  <c r="PH373" i="3"/>
  <c r="PG373" i="3"/>
  <c r="PR372" i="3"/>
  <c r="PQ372" i="3"/>
  <c r="PP372" i="3"/>
  <c r="PO372" i="3"/>
  <c r="PN372" i="3"/>
  <c r="PM372" i="3"/>
  <c r="PL372" i="3"/>
  <c r="PK372" i="3"/>
  <c r="PJ372" i="3"/>
  <c r="PI372" i="3"/>
  <c r="PH372" i="3"/>
  <c r="PG372" i="3"/>
  <c r="PR371" i="3"/>
  <c r="PQ371" i="3"/>
  <c r="PP371" i="3"/>
  <c r="PO371" i="3"/>
  <c r="PN371" i="3"/>
  <c r="PM371" i="3"/>
  <c r="PL371" i="3"/>
  <c r="PK371" i="3"/>
  <c r="PJ371" i="3"/>
  <c r="PI371" i="3"/>
  <c r="PH371" i="3"/>
  <c r="PG371" i="3"/>
  <c r="PR370" i="3"/>
  <c r="PQ370" i="3"/>
  <c r="PP370" i="3"/>
  <c r="PO370" i="3"/>
  <c r="PN370" i="3"/>
  <c r="PM370" i="3"/>
  <c r="PL370" i="3"/>
  <c r="PK370" i="3"/>
  <c r="PJ370" i="3"/>
  <c r="PI370" i="3"/>
  <c r="PH370" i="3"/>
  <c r="PG370" i="3"/>
  <c r="PR369" i="3"/>
  <c r="PQ369" i="3"/>
  <c r="PP369" i="3"/>
  <c r="PO369" i="3"/>
  <c r="PN369" i="3"/>
  <c r="PM369" i="3"/>
  <c r="PL369" i="3"/>
  <c r="PK369" i="3"/>
  <c r="PJ369" i="3"/>
  <c r="PI369" i="3"/>
  <c r="PH369" i="3"/>
  <c r="PG369" i="3"/>
  <c r="PR368" i="3"/>
  <c r="PQ368" i="3"/>
  <c r="PP368" i="3"/>
  <c r="PO368" i="3"/>
  <c r="PN368" i="3"/>
  <c r="PM368" i="3"/>
  <c r="PL368" i="3"/>
  <c r="PK368" i="3"/>
  <c r="PJ368" i="3"/>
  <c r="PI368" i="3"/>
  <c r="PH368" i="3"/>
  <c r="PG368" i="3"/>
  <c r="PR367" i="3"/>
  <c r="PQ367" i="3"/>
  <c r="PP367" i="3"/>
  <c r="PO367" i="3"/>
  <c r="PN367" i="3"/>
  <c r="PM367" i="3"/>
  <c r="PL367" i="3"/>
  <c r="PK367" i="3"/>
  <c r="PJ367" i="3"/>
  <c r="PI367" i="3"/>
  <c r="PH367" i="3"/>
  <c r="PG367" i="3"/>
  <c r="PR366" i="3"/>
  <c r="PQ366" i="3"/>
  <c r="PP366" i="3"/>
  <c r="PO366" i="3"/>
  <c r="PN366" i="3"/>
  <c r="PM366" i="3"/>
  <c r="PL366" i="3"/>
  <c r="PK366" i="3"/>
  <c r="PJ366" i="3"/>
  <c r="PI366" i="3"/>
  <c r="PH366" i="3"/>
  <c r="PG366" i="3"/>
  <c r="PR365" i="3"/>
  <c r="PQ365" i="3"/>
  <c r="PP365" i="3"/>
  <c r="PO365" i="3"/>
  <c r="PN365" i="3"/>
  <c r="PM365" i="3"/>
  <c r="PL365" i="3"/>
  <c r="PK365" i="3"/>
  <c r="PJ365" i="3"/>
  <c r="PI365" i="3"/>
  <c r="PH365" i="3"/>
  <c r="PG365" i="3"/>
  <c r="PR364" i="3"/>
  <c r="PQ364" i="3"/>
  <c r="PP364" i="3"/>
  <c r="PO364" i="3"/>
  <c r="PN364" i="3"/>
  <c r="PM364" i="3"/>
  <c r="PL364" i="3"/>
  <c r="PK364" i="3"/>
  <c r="PJ364" i="3"/>
  <c r="PI364" i="3"/>
  <c r="PH364" i="3"/>
  <c r="PG364" i="3"/>
  <c r="PR363" i="3"/>
  <c r="PQ363" i="3"/>
  <c r="PP363" i="3"/>
  <c r="PO363" i="3"/>
  <c r="PN363" i="3"/>
  <c r="PM363" i="3"/>
  <c r="PL363" i="3"/>
  <c r="PK363" i="3"/>
  <c r="PJ363" i="3"/>
  <c r="PI363" i="3"/>
  <c r="PH363" i="3"/>
  <c r="PG363" i="3"/>
  <c r="PR362" i="3"/>
  <c r="PQ362" i="3"/>
  <c r="PP362" i="3"/>
  <c r="PO362" i="3"/>
  <c r="PN362" i="3"/>
  <c r="PM362" i="3"/>
  <c r="PL362" i="3"/>
  <c r="PK362" i="3"/>
  <c r="PJ362" i="3"/>
  <c r="PI362" i="3"/>
  <c r="PH362" i="3"/>
  <c r="PG362" i="3"/>
  <c r="PR361" i="3"/>
  <c r="PQ361" i="3"/>
  <c r="PP361" i="3"/>
  <c r="PO361" i="3"/>
  <c r="PN361" i="3"/>
  <c r="PM361" i="3"/>
  <c r="PL361" i="3"/>
  <c r="PK361" i="3"/>
  <c r="PJ361" i="3"/>
  <c r="PI361" i="3"/>
  <c r="PH361" i="3"/>
  <c r="PG361" i="3"/>
  <c r="PR360" i="3"/>
  <c r="PQ360" i="3"/>
  <c r="PP360" i="3"/>
  <c r="PO360" i="3"/>
  <c r="PN360" i="3"/>
  <c r="PM360" i="3"/>
  <c r="PL360" i="3"/>
  <c r="PK360" i="3"/>
  <c r="PJ360" i="3"/>
  <c r="PI360" i="3"/>
  <c r="PH360" i="3"/>
  <c r="PG360" i="3"/>
  <c r="PR359" i="3"/>
  <c r="PQ359" i="3"/>
  <c r="PP359" i="3"/>
  <c r="PO359" i="3"/>
  <c r="PN359" i="3"/>
  <c r="PM359" i="3"/>
  <c r="PL359" i="3"/>
  <c r="PK359" i="3"/>
  <c r="PJ359" i="3"/>
  <c r="PI359" i="3"/>
  <c r="PH359" i="3"/>
  <c r="PG359" i="3"/>
  <c r="PR358" i="3"/>
  <c r="PQ358" i="3"/>
  <c r="PP358" i="3"/>
  <c r="PO358" i="3"/>
  <c r="PN358" i="3"/>
  <c r="PM358" i="3"/>
  <c r="PL358" i="3"/>
  <c r="PK358" i="3"/>
  <c r="PJ358" i="3"/>
  <c r="PI358" i="3"/>
  <c r="PH358" i="3"/>
  <c r="PG358" i="3"/>
  <c r="PR357" i="3"/>
  <c r="PQ357" i="3"/>
  <c r="PP357" i="3"/>
  <c r="PO357" i="3"/>
  <c r="PN357" i="3"/>
  <c r="PM357" i="3"/>
  <c r="PL357" i="3"/>
  <c r="PK357" i="3"/>
  <c r="PJ357" i="3"/>
  <c r="PI357" i="3"/>
  <c r="PH357" i="3"/>
  <c r="PG357" i="3"/>
  <c r="PR356" i="3"/>
  <c r="PQ356" i="3"/>
  <c r="PP356" i="3"/>
  <c r="PO356" i="3"/>
  <c r="PN356" i="3"/>
  <c r="PM356" i="3"/>
  <c r="PL356" i="3"/>
  <c r="PK356" i="3"/>
  <c r="PJ356" i="3"/>
  <c r="PI356" i="3"/>
  <c r="PH356" i="3"/>
  <c r="PG356" i="3"/>
  <c r="PR355" i="3"/>
  <c r="PQ355" i="3"/>
  <c r="PP355" i="3"/>
  <c r="PO355" i="3"/>
  <c r="PN355" i="3"/>
  <c r="PM355" i="3"/>
  <c r="PL355" i="3"/>
  <c r="PK355" i="3"/>
  <c r="PJ355" i="3"/>
  <c r="PI355" i="3"/>
  <c r="PH355" i="3"/>
  <c r="PG355" i="3"/>
  <c r="PR354" i="3"/>
  <c r="PQ354" i="3"/>
  <c r="PP354" i="3"/>
  <c r="PO354" i="3"/>
  <c r="PN354" i="3"/>
  <c r="PM354" i="3"/>
  <c r="PL354" i="3"/>
  <c r="PK354" i="3"/>
  <c r="PJ354" i="3"/>
  <c r="PI354" i="3"/>
  <c r="PH354" i="3"/>
  <c r="PG354" i="3"/>
  <c r="PR353" i="3"/>
  <c r="PQ353" i="3"/>
  <c r="PP353" i="3"/>
  <c r="PO353" i="3"/>
  <c r="PN353" i="3"/>
  <c r="PM353" i="3"/>
  <c r="PL353" i="3"/>
  <c r="PK353" i="3"/>
  <c r="PJ353" i="3"/>
  <c r="PI353" i="3"/>
  <c r="PH353" i="3"/>
  <c r="PG353" i="3"/>
  <c r="PR352" i="3"/>
  <c r="PQ352" i="3"/>
  <c r="PP352" i="3"/>
  <c r="PO352" i="3"/>
  <c r="PN352" i="3"/>
  <c r="PM352" i="3"/>
  <c r="PL352" i="3"/>
  <c r="PK352" i="3"/>
  <c r="PJ352" i="3"/>
  <c r="PI352" i="3"/>
  <c r="PH352" i="3"/>
  <c r="PG352" i="3"/>
  <c r="PR351" i="3"/>
  <c r="PQ351" i="3"/>
  <c r="PP351" i="3"/>
  <c r="PO351" i="3"/>
  <c r="PN351" i="3"/>
  <c r="PM351" i="3"/>
  <c r="PL351" i="3"/>
  <c r="PK351" i="3"/>
  <c r="PJ351" i="3"/>
  <c r="PI351" i="3"/>
  <c r="PH351" i="3"/>
  <c r="PG351" i="3"/>
  <c r="PR350" i="3"/>
  <c r="PQ350" i="3"/>
  <c r="PP350" i="3"/>
  <c r="PO350" i="3"/>
  <c r="PN350" i="3"/>
  <c r="PM350" i="3"/>
  <c r="PL350" i="3"/>
  <c r="PK350" i="3"/>
  <c r="PJ350" i="3"/>
  <c r="PI350" i="3"/>
  <c r="PH350" i="3"/>
  <c r="PG350" i="3"/>
  <c r="PR349" i="3"/>
  <c r="PQ349" i="3"/>
  <c r="PP349" i="3"/>
  <c r="PO349" i="3"/>
  <c r="PN349" i="3"/>
  <c r="PM349" i="3"/>
  <c r="PL349" i="3"/>
  <c r="PK349" i="3"/>
  <c r="PJ349" i="3"/>
  <c r="PI349" i="3"/>
  <c r="PH349" i="3"/>
  <c r="PG349" i="3"/>
  <c r="PR348" i="3"/>
  <c r="PQ348" i="3"/>
  <c r="PP348" i="3"/>
  <c r="PO348" i="3"/>
  <c r="PN348" i="3"/>
  <c r="PM348" i="3"/>
  <c r="PL348" i="3"/>
  <c r="PK348" i="3"/>
  <c r="PJ348" i="3"/>
  <c r="PI348" i="3"/>
  <c r="PH348" i="3"/>
  <c r="PG348" i="3"/>
  <c r="PR347" i="3"/>
  <c r="PQ347" i="3"/>
  <c r="PP347" i="3"/>
  <c r="PO347" i="3"/>
  <c r="PN347" i="3"/>
  <c r="PM347" i="3"/>
  <c r="PL347" i="3"/>
  <c r="PK347" i="3"/>
  <c r="PJ347" i="3"/>
  <c r="PI347" i="3"/>
  <c r="PH347" i="3"/>
  <c r="PG347" i="3"/>
  <c r="PR346" i="3"/>
  <c r="PQ346" i="3"/>
  <c r="PP346" i="3"/>
  <c r="PO346" i="3"/>
  <c r="PN346" i="3"/>
  <c r="PM346" i="3"/>
  <c r="PL346" i="3"/>
  <c r="PK346" i="3"/>
  <c r="PJ346" i="3"/>
  <c r="PI346" i="3"/>
  <c r="PH346" i="3"/>
  <c r="PG346" i="3"/>
  <c r="PR345" i="3"/>
  <c r="PQ345" i="3"/>
  <c r="PP345" i="3"/>
  <c r="PO345" i="3"/>
  <c r="PN345" i="3"/>
  <c r="PM345" i="3"/>
  <c r="PL345" i="3"/>
  <c r="PK345" i="3"/>
  <c r="PJ345" i="3"/>
  <c r="PI345" i="3"/>
  <c r="PH345" i="3"/>
  <c r="PG345" i="3"/>
  <c r="PR344" i="3"/>
  <c r="PQ344" i="3"/>
  <c r="PP344" i="3"/>
  <c r="PO344" i="3"/>
  <c r="PN344" i="3"/>
  <c r="PM344" i="3"/>
  <c r="PL344" i="3"/>
  <c r="PK344" i="3"/>
  <c r="PJ344" i="3"/>
  <c r="PI344" i="3"/>
  <c r="PH344" i="3"/>
  <c r="PG344" i="3"/>
  <c r="PR343" i="3"/>
  <c r="PQ343" i="3"/>
  <c r="PP343" i="3"/>
  <c r="PO343" i="3"/>
  <c r="PN343" i="3"/>
  <c r="PM343" i="3"/>
  <c r="PL343" i="3"/>
  <c r="PK343" i="3"/>
  <c r="PJ343" i="3"/>
  <c r="PI343" i="3"/>
  <c r="PH343" i="3"/>
  <c r="PG343" i="3"/>
  <c r="PR342" i="3"/>
  <c r="PQ342" i="3"/>
  <c r="PP342" i="3"/>
  <c r="PO342" i="3"/>
  <c r="PN342" i="3"/>
  <c r="PM342" i="3"/>
  <c r="PL342" i="3"/>
  <c r="PK342" i="3"/>
  <c r="PJ342" i="3"/>
  <c r="PI342" i="3"/>
  <c r="PH342" i="3"/>
  <c r="PG342" i="3"/>
  <c r="PR341" i="3"/>
  <c r="PQ341" i="3"/>
  <c r="PP341" i="3"/>
  <c r="PO341" i="3"/>
  <c r="PN341" i="3"/>
  <c r="PM341" i="3"/>
  <c r="PL341" i="3"/>
  <c r="PK341" i="3"/>
  <c r="PJ341" i="3"/>
  <c r="PI341" i="3"/>
  <c r="PH341" i="3"/>
  <c r="PG341" i="3"/>
  <c r="PR340" i="3"/>
  <c r="PQ340" i="3"/>
  <c r="PP340" i="3"/>
  <c r="PO340" i="3"/>
  <c r="PN340" i="3"/>
  <c r="PM340" i="3"/>
  <c r="PL340" i="3"/>
  <c r="PK340" i="3"/>
  <c r="PJ340" i="3"/>
  <c r="PI340" i="3"/>
  <c r="PH340" i="3"/>
  <c r="PG340" i="3"/>
  <c r="PR339" i="3"/>
  <c r="PQ339" i="3"/>
  <c r="PP339" i="3"/>
  <c r="PO339" i="3"/>
  <c r="PN339" i="3"/>
  <c r="PM339" i="3"/>
  <c r="PL339" i="3"/>
  <c r="PK339" i="3"/>
  <c r="PJ339" i="3"/>
  <c r="PI339" i="3"/>
  <c r="PH339" i="3"/>
  <c r="PG339" i="3"/>
  <c r="PR338" i="3"/>
  <c r="PQ338" i="3"/>
  <c r="PP338" i="3"/>
  <c r="PO338" i="3"/>
  <c r="PN338" i="3"/>
  <c r="PM338" i="3"/>
  <c r="PL338" i="3"/>
  <c r="PK338" i="3"/>
  <c r="PJ338" i="3"/>
  <c r="PI338" i="3"/>
  <c r="PH338" i="3"/>
  <c r="PG338" i="3"/>
  <c r="PR337" i="3"/>
  <c r="PQ337" i="3"/>
  <c r="PP337" i="3"/>
  <c r="PO337" i="3"/>
  <c r="PN337" i="3"/>
  <c r="PM337" i="3"/>
  <c r="PL337" i="3"/>
  <c r="PK337" i="3"/>
  <c r="PJ337" i="3"/>
  <c r="PI337" i="3"/>
  <c r="PH337" i="3"/>
  <c r="PG337" i="3"/>
  <c r="PR336" i="3"/>
  <c r="PQ336" i="3"/>
  <c r="PP336" i="3"/>
  <c r="PO336" i="3"/>
  <c r="PN336" i="3"/>
  <c r="PM336" i="3"/>
  <c r="PL336" i="3"/>
  <c r="PK336" i="3"/>
  <c r="PJ336" i="3"/>
  <c r="PI336" i="3"/>
  <c r="PH336" i="3"/>
  <c r="PG336" i="3"/>
  <c r="PR335" i="3"/>
  <c r="PQ335" i="3"/>
  <c r="PP335" i="3"/>
  <c r="PO335" i="3"/>
  <c r="PN335" i="3"/>
  <c r="PM335" i="3"/>
  <c r="PL335" i="3"/>
  <c r="PK335" i="3"/>
  <c r="PJ335" i="3"/>
  <c r="PI335" i="3"/>
  <c r="PH335" i="3"/>
  <c r="PG335" i="3"/>
  <c r="PR334" i="3"/>
  <c r="PQ334" i="3"/>
  <c r="PP334" i="3"/>
  <c r="PO334" i="3"/>
  <c r="PN334" i="3"/>
  <c r="PM334" i="3"/>
  <c r="PL334" i="3"/>
  <c r="PK334" i="3"/>
  <c r="PJ334" i="3"/>
  <c r="PI334" i="3"/>
  <c r="PH334" i="3"/>
  <c r="PG334" i="3"/>
  <c r="PR333" i="3"/>
  <c r="PQ333" i="3"/>
  <c r="PP333" i="3"/>
  <c r="PO333" i="3"/>
  <c r="PN333" i="3"/>
  <c r="PM333" i="3"/>
  <c r="PL333" i="3"/>
  <c r="PK333" i="3"/>
  <c r="PJ333" i="3"/>
  <c r="PI333" i="3"/>
  <c r="PH333" i="3"/>
  <c r="PG333" i="3"/>
  <c r="PR332" i="3"/>
  <c r="PQ332" i="3"/>
  <c r="PP332" i="3"/>
  <c r="PO332" i="3"/>
  <c r="PN332" i="3"/>
  <c r="PM332" i="3"/>
  <c r="PL332" i="3"/>
  <c r="PK332" i="3"/>
  <c r="PJ332" i="3"/>
  <c r="PI332" i="3"/>
  <c r="PH332" i="3"/>
  <c r="PG332" i="3"/>
  <c r="PR331" i="3"/>
  <c r="PQ331" i="3"/>
  <c r="PP331" i="3"/>
  <c r="PO331" i="3"/>
  <c r="PN331" i="3"/>
  <c r="PM331" i="3"/>
  <c r="PL331" i="3"/>
  <c r="PK331" i="3"/>
  <c r="PJ331" i="3"/>
  <c r="PI331" i="3"/>
  <c r="PH331" i="3"/>
  <c r="PG331" i="3"/>
  <c r="PR330" i="3"/>
  <c r="PQ330" i="3"/>
  <c r="PP330" i="3"/>
  <c r="PO330" i="3"/>
  <c r="PN330" i="3"/>
  <c r="PM330" i="3"/>
  <c r="PL330" i="3"/>
  <c r="PK330" i="3"/>
  <c r="PJ330" i="3"/>
  <c r="PI330" i="3"/>
  <c r="PH330" i="3"/>
  <c r="PG330" i="3"/>
  <c r="PR329" i="3"/>
  <c r="PQ329" i="3"/>
  <c r="PP329" i="3"/>
  <c r="PO329" i="3"/>
  <c r="PN329" i="3"/>
  <c r="PM329" i="3"/>
  <c r="PL329" i="3"/>
  <c r="PK329" i="3"/>
  <c r="PJ329" i="3"/>
  <c r="PI329" i="3"/>
  <c r="PH329" i="3"/>
  <c r="PG329" i="3"/>
  <c r="PR328" i="3"/>
  <c r="PQ328" i="3"/>
  <c r="PP328" i="3"/>
  <c r="PO328" i="3"/>
  <c r="PN328" i="3"/>
  <c r="PM328" i="3"/>
  <c r="PL328" i="3"/>
  <c r="PK328" i="3"/>
  <c r="PJ328" i="3"/>
  <c r="PI328" i="3"/>
  <c r="PH328" i="3"/>
  <c r="PG328" i="3"/>
  <c r="PR327" i="3"/>
  <c r="PQ327" i="3"/>
  <c r="PP327" i="3"/>
  <c r="PO327" i="3"/>
  <c r="PN327" i="3"/>
  <c r="PM327" i="3"/>
  <c r="PL327" i="3"/>
  <c r="PK327" i="3"/>
  <c r="PJ327" i="3"/>
  <c r="PI327" i="3"/>
  <c r="PH327" i="3"/>
  <c r="PG327" i="3"/>
  <c r="PR326" i="3"/>
  <c r="PQ326" i="3"/>
  <c r="PP326" i="3"/>
  <c r="PO326" i="3"/>
  <c r="PN326" i="3"/>
  <c r="PM326" i="3"/>
  <c r="PL326" i="3"/>
  <c r="PK326" i="3"/>
  <c r="PJ326" i="3"/>
  <c r="PI326" i="3"/>
  <c r="PH326" i="3"/>
  <c r="PG326" i="3"/>
  <c r="PR325" i="3"/>
  <c r="PQ325" i="3"/>
  <c r="PP325" i="3"/>
  <c r="PO325" i="3"/>
  <c r="PN325" i="3"/>
  <c r="PM325" i="3"/>
  <c r="PL325" i="3"/>
  <c r="PK325" i="3"/>
  <c r="PJ325" i="3"/>
  <c r="PI325" i="3"/>
  <c r="PH325" i="3"/>
  <c r="PG325" i="3"/>
  <c r="PR324" i="3"/>
  <c r="PQ324" i="3"/>
  <c r="PP324" i="3"/>
  <c r="PO324" i="3"/>
  <c r="PN324" i="3"/>
  <c r="PM324" i="3"/>
  <c r="PL324" i="3"/>
  <c r="PK324" i="3"/>
  <c r="PJ324" i="3"/>
  <c r="PI324" i="3"/>
  <c r="PH324" i="3"/>
  <c r="PG324" i="3"/>
  <c r="PR323" i="3"/>
  <c r="PQ323" i="3"/>
  <c r="PP323" i="3"/>
  <c r="PO323" i="3"/>
  <c r="PN323" i="3"/>
  <c r="PM323" i="3"/>
  <c r="PL323" i="3"/>
  <c r="PK323" i="3"/>
  <c r="PJ323" i="3"/>
  <c r="PI323" i="3"/>
  <c r="PH323" i="3"/>
  <c r="PG323" i="3"/>
  <c r="PR322" i="3"/>
  <c r="PQ322" i="3"/>
  <c r="PP322" i="3"/>
  <c r="PO322" i="3"/>
  <c r="PN322" i="3"/>
  <c r="PM322" i="3"/>
  <c r="PL322" i="3"/>
  <c r="PK322" i="3"/>
  <c r="PJ322" i="3"/>
  <c r="PI322" i="3"/>
  <c r="PH322" i="3"/>
  <c r="PG322" i="3"/>
  <c r="PR321" i="3"/>
  <c r="PQ321" i="3"/>
  <c r="PP321" i="3"/>
  <c r="PO321" i="3"/>
  <c r="PN321" i="3"/>
  <c r="PM321" i="3"/>
  <c r="PL321" i="3"/>
  <c r="PK321" i="3"/>
  <c r="PJ321" i="3"/>
  <c r="PI321" i="3"/>
  <c r="PH321" i="3"/>
  <c r="PG321" i="3"/>
  <c r="PR320" i="3"/>
  <c r="PQ320" i="3"/>
  <c r="PP320" i="3"/>
  <c r="PO320" i="3"/>
  <c r="PN320" i="3"/>
  <c r="PM320" i="3"/>
  <c r="PL320" i="3"/>
  <c r="PK320" i="3"/>
  <c r="PJ320" i="3"/>
  <c r="PI320" i="3"/>
  <c r="PH320" i="3"/>
  <c r="PG320" i="3"/>
  <c r="PR319" i="3"/>
  <c r="PQ319" i="3"/>
  <c r="PP319" i="3"/>
  <c r="PO319" i="3"/>
  <c r="PN319" i="3"/>
  <c r="PM319" i="3"/>
  <c r="PL319" i="3"/>
  <c r="PK319" i="3"/>
  <c r="PJ319" i="3"/>
  <c r="PI319" i="3"/>
  <c r="PH319" i="3"/>
  <c r="PG319" i="3"/>
  <c r="PR318" i="3"/>
  <c r="PQ318" i="3"/>
  <c r="PP318" i="3"/>
  <c r="PO318" i="3"/>
  <c r="PN318" i="3"/>
  <c r="PM318" i="3"/>
  <c r="PL318" i="3"/>
  <c r="PK318" i="3"/>
  <c r="PJ318" i="3"/>
  <c r="PI318" i="3"/>
  <c r="PH318" i="3"/>
  <c r="PG318" i="3"/>
  <c r="PR317" i="3"/>
  <c r="PQ317" i="3"/>
  <c r="PP317" i="3"/>
  <c r="PO317" i="3"/>
  <c r="PN317" i="3"/>
  <c r="PM317" i="3"/>
  <c r="PL317" i="3"/>
  <c r="PK317" i="3"/>
  <c r="PJ317" i="3"/>
  <c r="PI317" i="3"/>
  <c r="PH317" i="3"/>
  <c r="PG317" i="3"/>
  <c r="PR316" i="3"/>
  <c r="PQ316" i="3"/>
  <c r="PP316" i="3"/>
  <c r="PO316" i="3"/>
  <c r="PN316" i="3"/>
  <c r="PM316" i="3"/>
  <c r="PL316" i="3"/>
  <c r="PK316" i="3"/>
  <c r="PJ316" i="3"/>
  <c r="PI316" i="3"/>
  <c r="PH316" i="3"/>
  <c r="PG316" i="3"/>
  <c r="PR315" i="3"/>
  <c r="PQ315" i="3"/>
  <c r="PP315" i="3"/>
  <c r="PO315" i="3"/>
  <c r="PN315" i="3"/>
  <c r="PM315" i="3"/>
  <c r="PL315" i="3"/>
  <c r="PK315" i="3"/>
  <c r="PJ315" i="3"/>
  <c r="PI315" i="3"/>
  <c r="PH315" i="3"/>
  <c r="PG315" i="3"/>
  <c r="PR314" i="3"/>
  <c r="PQ314" i="3"/>
  <c r="PP314" i="3"/>
  <c r="PO314" i="3"/>
  <c r="PN314" i="3"/>
  <c r="PM314" i="3"/>
  <c r="PL314" i="3"/>
  <c r="PK314" i="3"/>
  <c r="PJ314" i="3"/>
  <c r="PI314" i="3"/>
  <c r="PH314" i="3"/>
  <c r="PG314" i="3"/>
  <c r="PR313" i="3"/>
  <c r="PQ313" i="3"/>
  <c r="PP313" i="3"/>
  <c r="PO313" i="3"/>
  <c r="PN313" i="3"/>
  <c r="PM313" i="3"/>
  <c r="PL313" i="3"/>
  <c r="PK313" i="3"/>
  <c r="PJ313" i="3"/>
  <c r="PI313" i="3"/>
  <c r="PH313" i="3"/>
  <c r="PG313" i="3"/>
  <c r="PR312" i="3"/>
  <c r="PQ312" i="3"/>
  <c r="PP312" i="3"/>
  <c r="PO312" i="3"/>
  <c r="PN312" i="3"/>
  <c r="PM312" i="3"/>
  <c r="PL312" i="3"/>
  <c r="PK312" i="3"/>
  <c r="PJ312" i="3"/>
  <c r="PI312" i="3"/>
  <c r="PH312" i="3"/>
  <c r="PG312" i="3"/>
  <c r="PR311" i="3"/>
  <c r="PQ311" i="3"/>
  <c r="PP311" i="3"/>
  <c r="PO311" i="3"/>
  <c r="PN311" i="3"/>
  <c r="PM311" i="3"/>
  <c r="PL311" i="3"/>
  <c r="PK311" i="3"/>
  <c r="PJ311" i="3"/>
  <c r="PI311" i="3"/>
  <c r="PH311" i="3"/>
  <c r="PG311" i="3"/>
  <c r="PR310" i="3"/>
  <c r="PQ310" i="3"/>
  <c r="PP310" i="3"/>
  <c r="PO310" i="3"/>
  <c r="PN310" i="3"/>
  <c r="PM310" i="3"/>
  <c r="PL310" i="3"/>
  <c r="PK310" i="3"/>
  <c r="PJ310" i="3"/>
  <c r="PI310" i="3"/>
  <c r="PH310" i="3"/>
  <c r="PG310" i="3"/>
  <c r="PR309" i="3"/>
  <c r="PQ309" i="3"/>
  <c r="PP309" i="3"/>
  <c r="PO309" i="3"/>
  <c r="PN309" i="3"/>
  <c r="PM309" i="3"/>
  <c r="PL309" i="3"/>
  <c r="PK309" i="3"/>
  <c r="PJ309" i="3"/>
  <c r="PI309" i="3"/>
  <c r="PH309" i="3"/>
  <c r="PG309" i="3"/>
  <c r="PR308" i="3"/>
  <c r="PQ308" i="3"/>
  <c r="PP308" i="3"/>
  <c r="PO308" i="3"/>
  <c r="PN308" i="3"/>
  <c r="PM308" i="3"/>
  <c r="PL308" i="3"/>
  <c r="PK308" i="3"/>
  <c r="PJ308" i="3"/>
  <c r="PI308" i="3"/>
  <c r="PH308" i="3"/>
  <c r="PG308" i="3"/>
  <c r="PR307" i="3"/>
  <c r="PQ307" i="3"/>
  <c r="PP307" i="3"/>
  <c r="PO307" i="3"/>
  <c r="PN307" i="3"/>
  <c r="PM307" i="3"/>
  <c r="PL307" i="3"/>
  <c r="PK307" i="3"/>
  <c r="PJ307" i="3"/>
  <c r="PI307" i="3"/>
  <c r="PH307" i="3"/>
  <c r="PG307" i="3"/>
  <c r="PR306" i="3"/>
  <c r="PQ306" i="3"/>
  <c r="PP306" i="3"/>
  <c r="PO306" i="3"/>
  <c r="PN306" i="3"/>
  <c r="PM306" i="3"/>
  <c r="PL306" i="3"/>
  <c r="PK306" i="3"/>
  <c r="PJ306" i="3"/>
  <c r="PI306" i="3"/>
  <c r="PH306" i="3"/>
  <c r="PG306" i="3"/>
  <c r="PR305" i="3"/>
  <c r="PQ305" i="3"/>
  <c r="PP305" i="3"/>
  <c r="PO305" i="3"/>
  <c r="PN305" i="3"/>
  <c r="PM305" i="3"/>
  <c r="PL305" i="3"/>
  <c r="PK305" i="3"/>
  <c r="PJ305" i="3"/>
  <c r="PI305" i="3"/>
  <c r="PH305" i="3"/>
  <c r="PG305" i="3"/>
  <c r="PR304" i="3"/>
  <c r="PQ304" i="3"/>
  <c r="PP304" i="3"/>
  <c r="PO304" i="3"/>
  <c r="PN304" i="3"/>
  <c r="PM304" i="3"/>
  <c r="PL304" i="3"/>
  <c r="PK304" i="3"/>
  <c r="PJ304" i="3"/>
  <c r="PI304" i="3"/>
  <c r="PH304" i="3"/>
  <c r="PG304" i="3"/>
  <c r="PR303" i="3"/>
  <c r="PQ303" i="3"/>
  <c r="PP303" i="3"/>
  <c r="PO303" i="3"/>
  <c r="PN303" i="3"/>
  <c r="PM303" i="3"/>
  <c r="PL303" i="3"/>
  <c r="PK303" i="3"/>
  <c r="PJ303" i="3"/>
  <c r="PI303" i="3"/>
  <c r="PH303" i="3"/>
  <c r="PG303" i="3"/>
  <c r="PR302" i="3"/>
  <c r="PQ302" i="3"/>
  <c r="PP302" i="3"/>
  <c r="PO302" i="3"/>
  <c r="PN302" i="3"/>
  <c r="PM302" i="3"/>
  <c r="PL302" i="3"/>
  <c r="PK302" i="3"/>
  <c r="PJ302" i="3"/>
  <c r="PI302" i="3"/>
  <c r="PH302" i="3"/>
  <c r="PG302" i="3"/>
  <c r="PR301" i="3"/>
  <c r="PQ301" i="3"/>
  <c r="PP301" i="3"/>
  <c r="PO301" i="3"/>
  <c r="PN301" i="3"/>
  <c r="PM301" i="3"/>
  <c r="PL301" i="3"/>
  <c r="PK301" i="3"/>
  <c r="PJ301" i="3"/>
  <c r="PI301" i="3"/>
  <c r="PH301" i="3"/>
  <c r="PG301" i="3"/>
  <c r="PR300" i="3"/>
  <c r="PQ300" i="3"/>
  <c r="PP300" i="3"/>
  <c r="PO300" i="3"/>
  <c r="PN300" i="3"/>
  <c r="PM300" i="3"/>
  <c r="PL300" i="3"/>
  <c r="PK300" i="3"/>
  <c r="PJ300" i="3"/>
  <c r="PI300" i="3"/>
  <c r="PH300" i="3"/>
  <c r="PG300" i="3"/>
  <c r="PR299" i="3"/>
  <c r="PQ299" i="3"/>
  <c r="PP299" i="3"/>
  <c r="PO299" i="3"/>
  <c r="PN299" i="3"/>
  <c r="PM299" i="3"/>
  <c r="PL299" i="3"/>
  <c r="PK299" i="3"/>
  <c r="PJ299" i="3"/>
  <c r="PI299" i="3"/>
  <c r="PH299" i="3"/>
  <c r="PG299" i="3"/>
  <c r="PR298" i="3"/>
  <c r="PQ298" i="3"/>
  <c r="PP298" i="3"/>
  <c r="PO298" i="3"/>
  <c r="PN298" i="3"/>
  <c r="PM298" i="3"/>
  <c r="PL298" i="3"/>
  <c r="PK298" i="3"/>
  <c r="PJ298" i="3"/>
  <c r="PI298" i="3"/>
  <c r="PH298" i="3"/>
  <c r="PG298" i="3"/>
  <c r="PR297" i="3"/>
  <c r="PQ297" i="3"/>
  <c r="PP297" i="3"/>
  <c r="PO297" i="3"/>
  <c r="PN297" i="3"/>
  <c r="PM297" i="3"/>
  <c r="PL297" i="3"/>
  <c r="PK297" i="3"/>
  <c r="PJ297" i="3"/>
  <c r="PI297" i="3"/>
  <c r="PH297" i="3"/>
  <c r="PG297" i="3"/>
  <c r="PR296" i="3"/>
  <c r="PQ296" i="3"/>
  <c r="PP296" i="3"/>
  <c r="PO296" i="3"/>
  <c r="PN296" i="3"/>
  <c r="PM296" i="3"/>
  <c r="PL296" i="3"/>
  <c r="PK296" i="3"/>
  <c r="PJ296" i="3"/>
  <c r="PI296" i="3"/>
  <c r="PH296" i="3"/>
  <c r="PG296" i="3"/>
  <c r="PR295" i="3"/>
  <c r="PQ295" i="3"/>
  <c r="PP295" i="3"/>
  <c r="PO295" i="3"/>
  <c r="PN295" i="3"/>
  <c r="PM295" i="3"/>
  <c r="PL295" i="3"/>
  <c r="PK295" i="3"/>
  <c r="PJ295" i="3"/>
  <c r="PI295" i="3"/>
  <c r="PH295" i="3"/>
  <c r="PG295" i="3"/>
  <c r="PR294" i="3"/>
  <c r="PQ294" i="3"/>
  <c r="PP294" i="3"/>
  <c r="PO294" i="3"/>
  <c r="PN294" i="3"/>
  <c r="PM294" i="3"/>
  <c r="PL294" i="3"/>
  <c r="PK294" i="3"/>
  <c r="PJ294" i="3"/>
  <c r="PI294" i="3"/>
  <c r="PH294" i="3"/>
  <c r="PG294" i="3"/>
  <c r="PR293" i="3"/>
  <c r="PQ293" i="3"/>
  <c r="PP293" i="3"/>
  <c r="PO293" i="3"/>
  <c r="PN293" i="3"/>
  <c r="PM293" i="3"/>
  <c r="PL293" i="3"/>
  <c r="PK293" i="3"/>
  <c r="PJ293" i="3"/>
  <c r="PI293" i="3"/>
  <c r="PH293" i="3"/>
  <c r="PG293" i="3"/>
  <c r="PR292" i="3"/>
  <c r="PQ292" i="3"/>
  <c r="PP292" i="3"/>
  <c r="PO292" i="3"/>
  <c r="PN292" i="3"/>
  <c r="PM292" i="3"/>
  <c r="PL292" i="3"/>
  <c r="PK292" i="3"/>
  <c r="PJ292" i="3"/>
  <c r="PI292" i="3"/>
  <c r="PH292" i="3"/>
  <c r="PG292" i="3"/>
  <c r="PR291" i="3"/>
  <c r="PQ291" i="3"/>
  <c r="PP291" i="3"/>
  <c r="PO291" i="3"/>
  <c r="PN291" i="3"/>
  <c r="PM291" i="3"/>
  <c r="PL291" i="3"/>
  <c r="PK291" i="3"/>
  <c r="PJ291" i="3"/>
  <c r="PI291" i="3"/>
  <c r="PH291" i="3"/>
  <c r="PG291" i="3"/>
  <c r="PR290" i="3"/>
  <c r="PQ290" i="3"/>
  <c r="PP290" i="3"/>
  <c r="PO290" i="3"/>
  <c r="PN290" i="3"/>
  <c r="PM290" i="3"/>
  <c r="PL290" i="3"/>
  <c r="PK290" i="3"/>
  <c r="PJ290" i="3"/>
  <c r="PI290" i="3"/>
  <c r="PH290" i="3"/>
  <c r="PG290" i="3"/>
  <c r="PR289" i="3"/>
  <c r="PQ289" i="3"/>
  <c r="PP289" i="3"/>
  <c r="PO289" i="3"/>
  <c r="PN289" i="3"/>
  <c r="PM289" i="3"/>
  <c r="PL289" i="3"/>
  <c r="PK289" i="3"/>
  <c r="PJ289" i="3"/>
  <c r="PI289" i="3"/>
  <c r="PH289" i="3"/>
  <c r="PG289" i="3"/>
  <c r="PR288" i="3"/>
  <c r="PQ288" i="3"/>
  <c r="PP288" i="3"/>
  <c r="PO288" i="3"/>
  <c r="PN288" i="3"/>
  <c r="PM288" i="3"/>
  <c r="PL288" i="3"/>
  <c r="PK288" i="3"/>
  <c r="PJ288" i="3"/>
  <c r="PI288" i="3"/>
  <c r="PH288" i="3"/>
  <c r="PG288" i="3"/>
  <c r="PR287" i="3"/>
  <c r="PQ287" i="3"/>
  <c r="PP287" i="3"/>
  <c r="PO287" i="3"/>
  <c r="PN287" i="3"/>
  <c r="PM287" i="3"/>
  <c r="PL287" i="3"/>
  <c r="PK287" i="3"/>
  <c r="PJ287" i="3"/>
  <c r="PI287" i="3"/>
  <c r="PH287" i="3"/>
  <c r="PG287" i="3"/>
  <c r="PR286" i="3"/>
  <c r="PQ286" i="3"/>
  <c r="PP286" i="3"/>
  <c r="PO286" i="3"/>
  <c r="PN286" i="3"/>
  <c r="PM286" i="3"/>
  <c r="PL286" i="3"/>
  <c r="PK286" i="3"/>
  <c r="PJ286" i="3"/>
  <c r="PI286" i="3"/>
  <c r="PH286" i="3"/>
  <c r="PG286" i="3"/>
  <c r="PR285" i="3"/>
  <c r="PQ285" i="3"/>
  <c r="PP285" i="3"/>
  <c r="PO285" i="3"/>
  <c r="PN285" i="3"/>
  <c r="PM285" i="3"/>
  <c r="PL285" i="3"/>
  <c r="PK285" i="3"/>
  <c r="PJ285" i="3"/>
  <c r="PI285" i="3"/>
  <c r="PH285" i="3"/>
  <c r="PG285" i="3"/>
  <c r="PR284" i="3"/>
  <c r="PQ284" i="3"/>
  <c r="PP284" i="3"/>
  <c r="PO284" i="3"/>
  <c r="PN284" i="3"/>
  <c r="PM284" i="3"/>
  <c r="PL284" i="3"/>
  <c r="PK284" i="3"/>
  <c r="PJ284" i="3"/>
  <c r="PI284" i="3"/>
  <c r="PH284" i="3"/>
  <c r="PG284" i="3"/>
  <c r="PR283" i="3"/>
  <c r="PQ283" i="3"/>
  <c r="PP283" i="3"/>
  <c r="PO283" i="3"/>
  <c r="PN283" i="3"/>
  <c r="PM283" i="3"/>
  <c r="PL283" i="3"/>
  <c r="PK283" i="3"/>
  <c r="PJ283" i="3"/>
  <c r="PI283" i="3"/>
  <c r="PH283" i="3"/>
  <c r="PG283" i="3"/>
  <c r="PR282" i="3"/>
  <c r="PQ282" i="3"/>
  <c r="PP282" i="3"/>
  <c r="PO282" i="3"/>
  <c r="PN282" i="3"/>
  <c r="PM282" i="3"/>
  <c r="PL282" i="3"/>
  <c r="PK282" i="3"/>
  <c r="PJ282" i="3"/>
  <c r="PI282" i="3"/>
  <c r="PH282" i="3"/>
  <c r="PG282" i="3"/>
  <c r="QE335" i="3" l="1"/>
  <c r="QE294" i="3"/>
  <c r="QE417" i="3"/>
  <c r="QE392" i="3"/>
  <c r="QE453" i="3"/>
  <c r="QE336" i="3"/>
  <c r="QE382" i="3"/>
  <c r="QE465" i="3"/>
  <c r="QE295" i="3"/>
  <c r="QE410" i="3"/>
  <c r="QE467" i="3"/>
  <c r="QE452" i="3"/>
  <c r="QE426" i="3"/>
  <c r="QE326" i="3"/>
  <c r="QE401" i="3"/>
  <c r="QE325" i="3"/>
  <c r="QE422" i="3"/>
  <c r="QE313" i="3"/>
  <c r="QE366" i="3"/>
  <c r="QE446" i="3"/>
  <c r="QE282" i="3"/>
  <c r="QE310" i="3"/>
  <c r="QE363" i="3"/>
  <c r="QE387" i="3"/>
  <c r="QE334" i="3"/>
  <c r="QE367" i="3"/>
  <c r="QE378" i="3"/>
  <c r="QE283" i="3"/>
  <c r="QE384" i="3"/>
  <c r="QE308" i="3"/>
  <c r="QE393" i="3"/>
  <c r="QE411" i="3"/>
  <c r="QE303" i="3"/>
  <c r="QE340" i="3"/>
  <c r="QE386" i="3"/>
  <c r="QE434" i="3"/>
  <c r="QE463" i="3"/>
  <c r="QE289" i="3"/>
  <c r="QE298" i="3"/>
  <c r="QE306" i="3"/>
  <c r="QE317" i="3"/>
  <c r="QE321" i="3"/>
  <c r="QE323" i="3"/>
  <c r="QE327" i="3"/>
  <c r="QE347" i="3"/>
  <c r="QE349" i="3"/>
  <c r="QE351" i="3"/>
  <c r="QE361" i="3"/>
  <c r="QE365" i="3"/>
  <c r="QE379" i="3"/>
  <c r="QE395" i="3"/>
  <c r="QE407" i="3"/>
  <c r="QE412" i="3"/>
  <c r="QE419" i="3"/>
  <c r="QE427" i="3"/>
  <c r="QE307" i="3"/>
  <c r="QE338" i="3"/>
  <c r="QE400" i="3"/>
  <c r="QE477" i="3"/>
  <c r="QE485" i="3"/>
  <c r="QE287" i="3"/>
  <c r="QE290" i="3"/>
  <c r="QE305" i="3"/>
  <c r="QE319" i="3"/>
  <c r="QE333" i="3"/>
  <c r="QE368" i="3"/>
  <c r="QE377" i="3"/>
  <c r="QE383" i="3"/>
  <c r="QE399" i="3"/>
  <c r="QE293" i="3"/>
  <c r="QE301" i="3"/>
  <c r="QE304" i="3"/>
  <c r="QE328" i="3"/>
  <c r="QE344" i="3"/>
  <c r="QE346" i="3"/>
  <c r="QE360" i="3"/>
  <c r="QE369" i="3"/>
  <c r="QE376" i="3"/>
  <c r="QE380" i="3"/>
  <c r="QE394" i="3"/>
  <c r="QE408" i="3"/>
  <c r="QE418" i="3"/>
  <c r="QE424" i="3"/>
  <c r="QE436" i="3"/>
  <c r="QE471" i="3"/>
  <c r="QE285" i="3"/>
  <c r="QE300" i="3"/>
  <c r="QE302" i="3"/>
  <c r="QE337" i="3"/>
  <c r="QE339" i="3"/>
  <c r="QE355" i="3"/>
  <c r="QE357" i="3"/>
  <c r="QE373" i="3"/>
  <c r="QE414" i="3"/>
  <c r="QE297" i="3"/>
  <c r="QE309" i="3"/>
  <c r="QE315" i="3"/>
  <c r="QE318" i="3"/>
  <c r="QE320" i="3"/>
  <c r="QE330" i="3"/>
  <c r="QE332" i="3"/>
  <c r="QE348" i="3"/>
  <c r="QE372" i="3"/>
  <c r="QE396" i="3"/>
  <c r="QE405" i="3"/>
  <c r="QE406" i="3"/>
  <c r="QE420" i="3"/>
  <c r="QE448" i="3"/>
  <c r="QE457" i="3"/>
  <c r="QE459" i="3"/>
  <c r="QE473" i="3"/>
  <c r="QE479" i="3"/>
  <c r="QE292" i="3"/>
  <c r="QE296" i="3"/>
  <c r="QE314" i="3"/>
  <c r="QE331" i="3"/>
  <c r="QE343" i="3"/>
  <c r="QE353" i="3"/>
  <c r="QE371" i="3"/>
  <c r="QE375" i="3"/>
  <c r="QE381" i="3"/>
  <c r="QE385" i="3"/>
  <c r="QE389" i="3"/>
  <c r="QE391" i="3"/>
  <c r="QE404" i="3"/>
  <c r="QE421" i="3"/>
  <c r="QE312" i="3"/>
  <c r="QE329" i="3"/>
  <c r="QE341" i="3"/>
  <c r="QE345" i="3"/>
  <c r="QE359" i="3"/>
  <c r="QE397" i="3"/>
  <c r="QE409" i="3"/>
  <c r="QE423" i="3"/>
  <c r="QE425" i="3"/>
  <c r="QE284" i="3"/>
  <c r="QE286" i="3"/>
  <c r="QE288" i="3"/>
  <c r="QE291" i="3"/>
  <c r="QE299" i="3"/>
  <c r="QE311" i="3"/>
  <c r="QE316" i="3"/>
  <c r="QE322" i="3"/>
  <c r="QE324" i="3"/>
  <c r="QE342" i="3"/>
  <c r="QE350" i="3"/>
  <c r="QE352" i="3"/>
  <c r="QE354" i="3"/>
  <c r="QE356" i="3"/>
  <c r="QE358" i="3"/>
  <c r="QE362" i="3"/>
  <c r="QE364" i="3"/>
  <c r="QE370" i="3"/>
  <c r="QE374" i="3"/>
  <c r="QE388" i="3"/>
  <c r="QE390" i="3"/>
  <c r="QE398" i="3"/>
  <c r="QE402" i="3"/>
  <c r="QE413" i="3"/>
  <c r="QE415" i="3"/>
  <c r="QE428" i="3"/>
  <c r="QE430" i="3"/>
  <c r="QE432" i="3"/>
  <c r="QE438" i="3"/>
  <c r="QE440" i="3"/>
  <c r="QE442" i="3"/>
  <c r="QE444" i="3"/>
  <c r="QE451" i="3"/>
  <c r="QE455" i="3"/>
  <c r="QE461" i="3"/>
  <c r="QE469" i="3"/>
  <c r="QE475" i="3"/>
  <c r="QE481" i="3"/>
  <c r="QE483" i="3"/>
  <c r="QE429" i="3"/>
  <c r="QE431" i="3"/>
  <c r="QE433" i="3"/>
  <c r="QE435" i="3"/>
  <c r="QE437" i="3"/>
  <c r="QE439" i="3"/>
  <c r="QE441" i="3"/>
  <c r="QE443" i="3"/>
  <c r="QE445" i="3"/>
  <c r="QE447" i="3"/>
  <c r="QE449" i="3"/>
  <c r="QE450" i="3"/>
  <c r="QE454" i="3"/>
  <c r="QE456" i="3"/>
  <c r="QE458" i="3"/>
  <c r="QE460" i="3"/>
  <c r="QE462" i="3"/>
  <c r="QE464" i="3"/>
  <c r="QE466" i="3"/>
  <c r="QE468" i="3"/>
  <c r="QE470" i="3"/>
  <c r="QE472" i="3"/>
  <c r="QE474" i="3"/>
  <c r="QE476" i="3"/>
  <c r="QE478" i="3"/>
  <c r="QE480" i="3"/>
  <c r="QE482" i="3"/>
  <c r="QE484" i="3"/>
  <c r="QE486" i="3"/>
  <c r="OT486" i="3"/>
  <c r="OS486" i="3"/>
  <c r="OR486" i="3"/>
  <c r="OQ486" i="3"/>
  <c r="OP486" i="3"/>
  <c r="OO486" i="3"/>
  <c r="ON486" i="3"/>
  <c r="OM486" i="3"/>
  <c r="OL486" i="3"/>
  <c r="OK486" i="3"/>
  <c r="OJ486" i="3"/>
  <c r="OI486" i="3"/>
  <c r="OT485" i="3"/>
  <c r="OS485" i="3"/>
  <c r="OR485" i="3"/>
  <c r="OQ485" i="3"/>
  <c r="OP485" i="3"/>
  <c r="OO485" i="3"/>
  <c r="ON485" i="3"/>
  <c r="OM485" i="3"/>
  <c r="OL485" i="3"/>
  <c r="OK485" i="3"/>
  <c r="OJ485" i="3"/>
  <c r="OI485" i="3"/>
  <c r="OT484" i="3"/>
  <c r="OS484" i="3"/>
  <c r="OR484" i="3"/>
  <c r="OQ484" i="3"/>
  <c r="OP484" i="3"/>
  <c r="OO484" i="3"/>
  <c r="ON484" i="3"/>
  <c r="OM484" i="3"/>
  <c r="OL484" i="3"/>
  <c r="OK484" i="3"/>
  <c r="OJ484" i="3"/>
  <c r="OI484" i="3"/>
  <c r="OT483" i="3"/>
  <c r="OS483" i="3"/>
  <c r="OR483" i="3"/>
  <c r="OQ483" i="3"/>
  <c r="OP483" i="3"/>
  <c r="OO483" i="3"/>
  <c r="ON483" i="3"/>
  <c r="OM483" i="3"/>
  <c r="OL483" i="3"/>
  <c r="OK483" i="3"/>
  <c r="OJ483" i="3"/>
  <c r="OI483" i="3"/>
  <c r="OT482" i="3"/>
  <c r="OS482" i="3"/>
  <c r="OR482" i="3"/>
  <c r="OQ482" i="3"/>
  <c r="OP482" i="3"/>
  <c r="OO482" i="3"/>
  <c r="ON482" i="3"/>
  <c r="OM482" i="3"/>
  <c r="OL482" i="3"/>
  <c r="OK482" i="3"/>
  <c r="OJ482" i="3"/>
  <c r="OI482" i="3"/>
  <c r="OT481" i="3"/>
  <c r="OS481" i="3"/>
  <c r="OR481" i="3"/>
  <c r="OQ481" i="3"/>
  <c r="OP481" i="3"/>
  <c r="OO481" i="3"/>
  <c r="ON481" i="3"/>
  <c r="OM481" i="3"/>
  <c r="OL481" i="3"/>
  <c r="OK481" i="3"/>
  <c r="OJ481" i="3"/>
  <c r="OI481" i="3"/>
  <c r="OT480" i="3"/>
  <c r="OS480" i="3"/>
  <c r="OR480" i="3"/>
  <c r="OQ480" i="3"/>
  <c r="OP480" i="3"/>
  <c r="OO480" i="3"/>
  <c r="ON480" i="3"/>
  <c r="OM480" i="3"/>
  <c r="OL480" i="3"/>
  <c r="OK480" i="3"/>
  <c r="OJ480" i="3"/>
  <c r="OI480" i="3"/>
  <c r="OT479" i="3"/>
  <c r="OS479" i="3"/>
  <c r="OR479" i="3"/>
  <c r="OQ479" i="3"/>
  <c r="OP479" i="3"/>
  <c r="OO479" i="3"/>
  <c r="ON479" i="3"/>
  <c r="OM479" i="3"/>
  <c r="OL479" i="3"/>
  <c r="OK479" i="3"/>
  <c r="OJ479" i="3"/>
  <c r="OI479" i="3"/>
  <c r="OT478" i="3"/>
  <c r="OS478" i="3"/>
  <c r="OR478" i="3"/>
  <c r="OQ478" i="3"/>
  <c r="OP478" i="3"/>
  <c r="OO478" i="3"/>
  <c r="ON478" i="3"/>
  <c r="OM478" i="3"/>
  <c r="OL478" i="3"/>
  <c r="OK478" i="3"/>
  <c r="OJ478" i="3"/>
  <c r="OI478" i="3"/>
  <c r="OT477" i="3"/>
  <c r="OS477" i="3"/>
  <c r="OR477" i="3"/>
  <c r="OQ477" i="3"/>
  <c r="OP477" i="3"/>
  <c r="OO477" i="3"/>
  <c r="ON477" i="3"/>
  <c r="OM477" i="3"/>
  <c r="OL477" i="3"/>
  <c r="OK477" i="3"/>
  <c r="OJ477" i="3"/>
  <c r="OI477" i="3"/>
  <c r="OT476" i="3"/>
  <c r="OS476" i="3"/>
  <c r="OR476" i="3"/>
  <c r="OQ476" i="3"/>
  <c r="OP476" i="3"/>
  <c r="OO476" i="3"/>
  <c r="ON476" i="3"/>
  <c r="OM476" i="3"/>
  <c r="OL476" i="3"/>
  <c r="OK476" i="3"/>
  <c r="OJ476" i="3"/>
  <c r="OI476" i="3"/>
  <c r="OT475" i="3"/>
  <c r="OS475" i="3"/>
  <c r="OR475" i="3"/>
  <c r="OQ475" i="3"/>
  <c r="OP475" i="3"/>
  <c r="OO475" i="3"/>
  <c r="ON475" i="3"/>
  <c r="OM475" i="3"/>
  <c r="OL475" i="3"/>
  <c r="OK475" i="3"/>
  <c r="OJ475" i="3"/>
  <c r="OI475" i="3"/>
  <c r="OT474" i="3"/>
  <c r="OS474" i="3"/>
  <c r="OR474" i="3"/>
  <c r="OQ474" i="3"/>
  <c r="OP474" i="3"/>
  <c r="OO474" i="3"/>
  <c r="ON474" i="3"/>
  <c r="OM474" i="3"/>
  <c r="OL474" i="3"/>
  <c r="OK474" i="3"/>
  <c r="OJ474" i="3"/>
  <c r="OI474" i="3"/>
  <c r="OT473" i="3"/>
  <c r="OS473" i="3"/>
  <c r="OR473" i="3"/>
  <c r="OQ473" i="3"/>
  <c r="OP473" i="3"/>
  <c r="OO473" i="3"/>
  <c r="ON473" i="3"/>
  <c r="OM473" i="3"/>
  <c r="OL473" i="3"/>
  <c r="OK473" i="3"/>
  <c r="OJ473" i="3"/>
  <c r="OI473" i="3"/>
  <c r="OT472" i="3"/>
  <c r="OS472" i="3"/>
  <c r="OR472" i="3"/>
  <c r="OQ472" i="3"/>
  <c r="OP472" i="3"/>
  <c r="OO472" i="3"/>
  <c r="ON472" i="3"/>
  <c r="OM472" i="3"/>
  <c r="OL472" i="3"/>
  <c r="OK472" i="3"/>
  <c r="OJ472" i="3"/>
  <c r="OI472" i="3"/>
  <c r="OT471" i="3"/>
  <c r="OS471" i="3"/>
  <c r="OR471" i="3"/>
  <c r="OQ471" i="3"/>
  <c r="OP471" i="3"/>
  <c r="OO471" i="3"/>
  <c r="ON471" i="3"/>
  <c r="OM471" i="3"/>
  <c r="OL471" i="3"/>
  <c r="OK471" i="3"/>
  <c r="OJ471" i="3"/>
  <c r="OI471" i="3"/>
  <c r="OT470" i="3"/>
  <c r="OS470" i="3"/>
  <c r="OR470" i="3"/>
  <c r="OQ470" i="3"/>
  <c r="OP470" i="3"/>
  <c r="OO470" i="3"/>
  <c r="ON470" i="3"/>
  <c r="OM470" i="3"/>
  <c r="OL470" i="3"/>
  <c r="OK470" i="3"/>
  <c r="OJ470" i="3"/>
  <c r="OI470" i="3"/>
  <c r="OT469" i="3"/>
  <c r="OS469" i="3"/>
  <c r="OR469" i="3"/>
  <c r="OQ469" i="3"/>
  <c r="OP469" i="3"/>
  <c r="OO469" i="3"/>
  <c r="ON469" i="3"/>
  <c r="OM469" i="3"/>
  <c r="OL469" i="3"/>
  <c r="OK469" i="3"/>
  <c r="OJ469" i="3"/>
  <c r="OI469" i="3"/>
  <c r="OT468" i="3"/>
  <c r="OS468" i="3"/>
  <c r="OR468" i="3"/>
  <c r="OQ468" i="3"/>
  <c r="OP468" i="3"/>
  <c r="OO468" i="3"/>
  <c r="ON468" i="3"/>
  <c r="OM468" i="3"/>
  <c r="OL468" i="3"/>
  <c r="OK468" i="3"/>
  <c r="OJ468" i="3"/>
  <c r="OI468" i="3"/>
  <c r="OT467" i="3"/>
  <c r="OS467" i="3"/>
  <c r="OR467" i="3"/>
  <c r="OQ467" i="3"/>
  <c r="OP467" i="3"/>
  <c r="OO467" i="3"/>
  <c r="ON467" i="3"/>
  <c r="OM467" i="3"/>
  <c r="OL467" i="3"/>
  <c r="OK467" i="3"/>
  <c r="OJ467" i="3"/>
  <c r="OI467" i="3"/>
  <c r="OT466" i="3"/>
  <c r="OS466" i="3"/>
  <c r="OR466" i="3"/>
  <c r="OQ466" i="3"/>
  <c r="OP466" i="3"/>
  <c r="OO466" i="3"/>
  <c r="ON466" i="3"/>
  <c r="OM466" i="3"/>
  <c r="OL466" i="3"/>
  <c r="OK466" i="3"/>
  <c r="OJ466" i="3"/>
  <c r="OI466" i="3"/>
  <c r="OT465" i="3"/>
  <c r="OS465" i="3"/>
  <c r="OR465" i="3"/>
  <c r="OQ465" i="3"/>
  <c r="OP465" i="3"/>
  <c r="OO465" i="3"/>
  <c r="ON465" i="3"/>
  <c r="OM465" i="3"/>
  <c r="OL465" i="3"/>
  <c r="OK465" i="3"/>
  <c r="OJ465" i="3"/>
  <c r="OI465" i="3"/>
  <c r="OT464" i="3"/>
  <c r="OS464" i="3"/>
  <c r="OR464" i="3"/>
  <c r="OQ464" i="3"/>
  <c r="OP464" i="3"/>
  <c r="OO464" i="3"/>
  <c r="ON464" i="3"/>
  <c r="OM464" i="3"/>
  <c r="OL464" i="3"/>
  <c r="OK464" i="3"/>
  <c r="OJ464" i="3"/>
  <c r="OI464" i="3"/>
  <c r="OT463" i="3"/>
  <c r="OS463" i="3"/>
  <c r="OR463" i="3"/>
  <c r="OQ463" i="3"/>
  <c r="OP463" i="3"/>
  <c r="OO463" i="3"/>
  <c r="ON463" i="3"/>
  <c r="OM463" i="3"/>
  <c r="OL463" i="3"/>
  <c r="OK463" i="3"/>
  <c r="OJ463" i="3"/>
  <c r="OI463" i="3"/>
  <c r="OT462" i="3"/>
  <c r="OS462" i="3"/>
  <c r="OR462" i="3"/>
  <c r="OQ462" i="3"/>
  <c r="OP462" i="3"/>
  <c r="OO462" i="3"/>
  <c r="ON462" i="3"/>
  <c r="OM462" i="3"/>
  <c r="OL462" i="3"/>
  <c r="OK462" i="3"/>
  <c r="OJ462" i="3"/>
  <c r="OI462" i="3"/>
  <c r="OT461" i="3"/>
  <c r="OS461" i="3"/>
  <c r="OR461" i="3"/>
  <c r="OQ461" i="3"/>
  <c r="OP461" i="3"/>
  <c r="OO461" i="3"/>
  <c r="ON461" i="3"/>
  <c r="OM461" i="3"/>
  <c r="OL461" i="3"/>
  <c r="OK461" i="3"/>
  <c r="OJ461" i="3"/>
  <c r="OI461" i="3"/>
  <c r="OT460" i="3"/>
  <c r="OS460" i="3"/>
  <c r="OR460" i="3"/>
  <c r="OQ460" i="3"/>
  <c r="OP460" i="3"/>
  <c r="OO460" i="3"/>
  <c r="ON460" i="3"/>
  <c r="OM460" i="3"/>
  <c r="OL460" i="3"/>
  <c r="OK460" i="3"/>
  <c r="OJ460" i="3"/>
  <c r="OI460" i="3"/>
  <c r="OT459" i="3"/>
  <c r="OS459" i="3"/>
  <c r="OR459" i="3"/>
  <c r="OQ459" i="3"/>
  <c r="OP459" i="3"/>
  <c r="OO459" i="3"/>
  <c r="ON459" i="3"/>
  <c r="OM459" i="3"/>
  <c r="OL459" i="3"/>
  <c r="OK459" i="3"/>
  <c r="OJ459" i="3"/>
  <c r="OI459" i="3"/>
  <c r="OT458" i="3"/>
  <c r="OS458" i="3"/>
  <c r="OR458" i="3"/>
  <c r="OQ458" i="3"/>
  <c r="OP458" i="3"/>
  <c r="OO458" i="3"/>
  <c r="ON458" i="3"/>
  <c r="OM458" i="3"/>
  <c r="OL458" i="3"/>
  <c r="OK458" i="3"/>
  <c r="OJ458" i="3"/>
  <c r="OI458" i="3"/>
  <c r="OT457" i="3"/>
  <c r="OS457" i="3"/>
  <c r="OR457" i="3"/>
  <c r="OQ457" i="3"/>
  <c r="OP457" i="3"/>
  <c r="OO457" i="3"/>
  <c r="ON457" i="3"/>
  <c r="OM457" i="3"/>
  <c r="OL457" i="3"/>
  <c r="OK457" i="3"/>
  <c r="OJ457" i="3"/>
  <c r="OI457" i="3"/>
  <c r="OT456" i="3"/>
  <c r="OS456" i="3"/>
  <c r="OR456" i="3"/>
  <c r="OQ456" i="3"/>
  <c r="OP456" i="3"/>
  <c r="OO456" i="3"/>
  <c r="ON456" i="3"/>
  <c r="OM456" i="3"/>
  <c r="OL456" i="3"/>
  <c r="OK456" i="3"/>
  <c r="OJ456" i="3"/>
  <c r="OI456" i="3"/>
  <c r="OT455" i="3"/>
  <c r="OS455" i="3"/>
  <c r="OR455" i="3"/>
  <c r="OQ455" i="3"/>
  <c r="OP455" i="3"/>
  <c r="OO455" i="3"/>
  <c r="ON455" i="3"/>
  <c r="OM455" i="3"/>
  <c r="OL455" i="3"/>
  <c r="OK455" i="3"/>
  <c r="OJ455" i="3"/>
  <c r="OI455" i="3"/>
  <c r="OT454" i="3"/>
  <c r="OS454" i="3"/>
  <c r="OR454" i="3"/>
  <c r="OQ454" i="3"/>
  <c r="OP454" i="3"/>
  <c r="OO454" i="3"/>
  <c r="ON454" i="3"/>
  <c r="OM454" i="3"/>
  <c r="OL454" i="3"/>
  <c r="OK454" i="3"/>
  <c r="OJ454" i="3"/>
  <c r="OI454" i="3"/>
  <c r="OT453" i="3"/>
  <c r="OS453" i="3"/>
  <c r="OR453" i="3"/>
  <c r="OQ453" i="3"/>
  <c r="OP453" i="3"/>
  <c r="OO453" i="3"/>
  <c r="ON453" i="3"/>
  <c r="OM453" i="3"/>
  <c r="OL453" i="3"/>
  <c r="OK453" i="3"/>
  <c r="OJ453" i="3"/>
  <c r="OI453" i="3"/>
  <c r="OT452" i="3"/>
  <c r="OS452" i="3"/>
  <c r="OR452" i="3"/>
  <c r="OQ452" i="3"/>
  <c r="OP452" i="3"/>
  <c r="OO452" i="3"/>
  <c r="ON452" i="3"/>
  <c r="OM452" i="3"/>
  <c r="OL452" i="3"/>
  <c r="OK452" i="3"/>
  <c r="OJ452" i="3"/>
  <c r="OI452" i="3"/>
  <c r="OT451" i="3"/>
  <c r="OS451" i="3"/>
  <c r="OR451" i="3"/>
  <c r="OQ451" i="3"/>
  <c r="OP451" i="3"/>
  <c r="OO451" i="3"/>
  <c r="ON451" i="3"/>
  <c r="OM451" i="3"/>
  <c r="OL451" i="3"/>
  <c r="OK451" i="3"/>
  <c r="OJ451" i="3"/>
  <c r="OI451" i="3"/>
  <c r="OT450" i="3"/>
  <c r="OS450" i="3"/>
  <c r="OR450" i="3"/>
  <c r="OQ450" i="3"/>
  <c r="OP450" i="3"/>
  <c r="OO450" i="3"/>
  <c r="ON450" i="3"/>
  <c r="OM450" i="3"/>
  <c r="OL450" i="3"/>
  <c r="OK450" i="3"/>
  <c r="OJ450" i="3"/>
  <c r="OI450" i="3"/>
  <c r="OT449" i="3"/>
  <c r="OS449" i="3"/>
  <c r="OR449" i="3"/>
  <c r="OQ449" i="3"/>
  <c r="OP449" i="3"/>
  <c r="OO449" i="3"/>
  <c r="ON449" i="3"/>
  <c r="OM449" i="3"/>
  <c r="OL449" i="3"/>
  <c r="OK449" i="3"/>
  <c r="OJ449" i="3"/>
  <c r="OI449" i="3"/>
  <c r="OT448" i="3"/>
  <c r="OS448" i="3"/>
  <c r="OR448" i="3"/>
  <c r="OQ448" i="3"/>
  <c r="OP448" i="3"/>
  <c r="OO448" i="3"/>
  <c r="ON448" i="3"/>
  <c r="OM448" i="3"/>
  <c r="OL448" i="3"/>
  <c r="OK448" i="3"/>
  <c r="OJ448" i="3"/>
  <c r="OI448" i="3"/>
  <c r="OT447" i="3"/>
  <c r="OS447" i="3"/>
  <c r="OR447" i="3"/>
  <c r="OQ447" i="3"/>
  <c r="OP447" i="3"/>
  <c r="OO447" i="3"/>
  <c r="ON447" i="3"/>
  <c r="OM447" i="3"/>
  <c r="OL447" i="3"/>
  <c r="OK447" i="3"/>
  <c r="OJ447" i="3"/>
  <c r="OI447" i="3"/>
  <c r="OT446" i="3"/>
  <c r="OS446" i="3"/>
  <c r="OR446" i="3"/>
  <c r="OQ446" i="3"/>
  <c r="OP446" i="3"/>
  <c r="OO446" i="3"/>
  <c r="ON446" i="3"/>
  <c r="OM446" i="3"/>
  <c r="OL446" i="3"/>
  <c r="OK446" i="3"/>
  <c r="OJ446" i="3"/>
  <c r="OI446" i="3"/>
  <c r="OT445" i="3"/>
  <c r="OS445" i="3"/>
  <c r="OR445" i="3"/>
  <c r="OQ445" i="3"/>
  <c r="OP445" i="3"/>
  <c r="OO445" i="3"/>
  <c r="ON445" i="3"/>
  <c r="OM445" i="3"/>
  <c r="OL445" i="3"/>
  <c r="OK445" i="3"/>
  <c r="OJ445" i="3"/>
  <c r="OI445" i="3"/>
  <c r="OT444" i="3"/>
  <c r="OS444" i="3"/>
  <c r="OR444" i="3"/>
  <c r="OQ444" i="3"/>
  <c r="OP444" i="3"/>
  <c r="OO444" i="3"/>
  <c r="ON444" i="3"/>
  <c r="OM444" i="3"/>
  <c r="OL444" i="3"/>
  <c r="OK444" i="3"/>
  <c r="OJ444" i="3"/>
  <c r="OI444" i="3"/>
  <c r="OT443" i="3"/>
  <c r="OS443" i="3"/>
  <c r="OR443" i="3"/>
  <c r="OQ443" i="3"/>
  <c r="OP443" i="3"/>
  <c r="OO443" i="3"/>
  <c r="ON443" i="3"/>
  <c r="OM443" i="3"/>
  <c r="OL443" i="3"/>
  <c r="OK443" i="3"/>
  <c r="OJ443" i="3"/>
  <c r="OI443" i="3"/>
  <c r="OT442" i="3"/>
  <c r="OS442" i="3"/>
  <c r="OR442" i="3"/>
  <c r="OQ442" i="3"/>
  <c r="OP442" i="3"/>
  <c r="OO442" i="3"/>
  <c r="ON442" i="3"/>
  <c r="OM442" i="3"/>
  <c r="OL442" i="3"/>
  <c r="OK442" i="3"/>
  <c r="OJ442" i="3"/>
  <c r="OI442" i="3"/>
  <c r="OT441" i="3"/>
  <c r="OS441" i="3"/>
  <c r="OR441" i="3"/>
  <c r="OQ441" i="3"/>
  <c r="OP441" i="3"/>
  <c r="OO441" i="3"/>
  <c r="ON441" i="3"/>
  <c r="OM441" i="3"/>
  <c r="OL441" i="3"/>
  <c r="OK441" i="3"/>
  <c r="OJ441" i="3"/>
  <c r="OI441" i="3"/>
  <c r="OT440" i="3"/>
  <c r="OS440" i="3"/>
  <c r="OR440" i="3"/>
  <c r="OQ440" i="3"/>
  <c r="OP440" i="3"/>
  <c r="OO440" i="3"/>
  <c r="ON440" i="3"/>
  <c r="OM440" i="3"/>
  <c r="OL440" i="3"/>
  <c r="OK440" i="3"/>
  <c r="OJ440" i="3"/>
  <c r="OI440" i="3"/>
  <c r="OT439" i="3"/>
  <c r="OS439" i="3"/>
  <c r="OR439" i="3"/>
  <c r="OQ439" i="3"/>
  <c r="OP439" i="3"/>
  <c r="OO439" i="3"/>
  <c r="ON439" i="3"/>
  <c r="OM439" i="3"/>
  <c r="OL439" i="3"/>
  <c r="OK439" i="3"/>
  <c r="OJ439" i="3"/>
  <c r="OI439" i="3"/>
  <c r="OT438" i="3"/>
  <c r="OS438" i="3"/>
  <c r="OR438" i="3"/>
  <c r="OQ438" i="3"/>
  <c r="OP438" i="3"/>
  <c r="OO438" i="3"/>
  <c r="ON438" i="3"/>
  <c r="OM438" i="3"/>
  <c r="OL438" i="3"/>
  <c r="OK438" i="3"/>
  <c r="OJ438" i="3"/>
  <c r="OI438" i="3"/>
  <c r="OT437" i="3"/>
  <c r="OS437" i="3"/>
  <c r="OR437" i="3"/>
  <c r="OQ437" i="3"/>
  <c r="OP437" i="3"/>
  <c r="OO437" i="3"/>
  <c r="ON437" i="3"/>
  <c r="OM437" i="3"/>
  <c r="OL437" i="3"/>
  <c r="OK437" i="3"/>
  <c r="OJ437" i="3"/>
  <c r="OI437" i="3"/>
  <c r="OT436" i="3"/>
  <c r="OS436" i="3"/>
  <c r="OR436" i="3"/>
  <c r="OQ436" i="3"/>
  <c r="OP436" i="3"/>
  <c r="OO436" i="3"/>
  <c r="ON436" i="3"/>
  <c r="OM436" i="3"/>
  <c r="OL436" i="3"/>
  <c r="OK436" i="3"/>
  <c r="OJ436" i="3"/>
  <c r="OI436" i="3"/>
  <c r="OT435" i="3"/>
  <c r="OS435" i="3"/>
  <c r="OR435" i="3"/>
  <c r="OQ435" i="3"/>
  <c r="OP435" i="3"/>
  <c r="OO435" i="3"/>
  <c r="ON435" i="3"/>
  <c r="OM435" i="3"/>
  <c r="OL435" i="3"/>
  <c r="OK435" i="3"/>
  <c r="OJ435" i="3"/>
  <c r="OI435" i="3"/>
  <c r="OT434" i="3"/>
  <c r="OS434" i="3"/>
  <c r="OR434" i="3"/>
  <c r="OQ434" i="3"/>
  <c r="OP434" i="3"/>
  <c r="OO434" i="3"/>
  <c r="ON434" i="3"/>
  <c r="OM434" i="3"/>
  <c r="OL434" i="3"/>
  <c r="OK434" i="3"/>
  <c r="OJ434" i="3"/>
  <c r="OI434" i="3"/>
  <c r="OT433" i="3"/>
  <c r="OS433" i="3"/>
  <c r="OR433" i="3"/>
  <c r="OQ433" i="3"/>
  <c r="OP433" i="3"/>
  <c r="OO433" i="3"/>
  <c r="ON433" i="3"/>
  <c r="OM433" i="3"/>
  <c r="OL433" i="3"/>
  <c r="OK433" i="3"/>
  <c r="OJ433" i="3"/>
  <c r="OI433" i="3"/>
  <c r="OT432" i="3"/>
  <c r="OS432" i="3"/>
  <c r="OR432" i="3"/>
  <c r="OQ432" i="3"/>
  <c r="OP432" i="3"/>
  <c r="OO432" i="3"/>
  <c r="ON432" i="3"/>
  <c r="OM432" i="3"/>
  <c r="OL432" i="3"/>
  <c r="OK432" i="3"/>
  <c r="OJ432" i="3"/>
  <c r="OI432" i="3"/>
  <c r="OT431" i="3"/>
  <c r="OS431" i="3"/>
  <c r="OR431" i="3"/>
  <c r="OQ431" i="3"/>
  <c r="OP431" i="3"/>
  <c r="OO431" i="3"/>
  <c r="ON431" i="3"/>
  <c r="OM431" i="3"/>
  <c r="OL431" i="3"/>
  <c r="OK431" i="3"/>
  <c r="OJ431" i="3"/>
  <c r="OI431" i="3"/>
  <c r="OT430" i="3"/>
  <c r="OS430" i="3"/>
  <c r="OR430" i="3"/>
  <c r="OQ430" i="3"/>
  <c r="OP430" i="3"/>
  <c r="OO430" i="3"/>
  <c r="ON430" i="3"/>
  <c r="OM430" i="3"/>
  <c r="OL430" i="3"/>
  <c r="OK430" i="3"/>
  <c r="OJ430" i="3"/>
  <c r="OI430" i="3"/>
  <c r="OT429" i="3"/>
  <c r="OS429" i="3"/>
  <c r="OR429" i="3"/>
  <c r="OQ429" i="3"/>
  <c r="OP429" i="3"/>
  <c r="OO429" i="3"/>
  <c r="ON429" i="3"/>
  <c r="OM429" i="3"/>
  <c r="OL429" i="3"/>
  <c r="OK429" i="3"/>
  <c r="OJ429" i="3"/>
  <c r="OI429" i="3"/>
  <c r="OT428" i="3"/>
  <c r="OS428" i="3"/>
  <c r="OR428" i="3"/>
  <c r="OQ428" i="3"/>
  <c r="OP428" i="3"/>
  <c r="OO428" i="3"/>
  <c r="ON428" i="3"/>
  <c r="OM428" i="3"/>
  <c r="OL428" i="3"/>
  <c r="OK428" i="3"/>
  <c r="OJ428" i="3"/>
  <c r="OI428" i="3"/>
  <c r="OT427" i="3"/>
  <c r="OS427" i="3"/>
  <c r="OR427" i="3"/>
  <c r="OQ427" i="3"/>
  <c r="OP427" i="3"/>
  <c r="OO427" i="3"/>
  <c r="ON427" i="3"/>
  <c r="OM427" i="3"/>
  <c r="OL427" i="3"/>
  <c r="OK427" i="3"/>
  <c r="OJ427" i="3"/>
  <c r="OI427" i="3"/>
  <c r="OT426" i="3"/>
  <c r="OS426" i="3"/>
  <c r="OR426" i="3"/>
  <c r="OQ426" i="3"/>
  <c r="OP426" i="3"/>
  <c r="OO426" i="3"/>
  <c r="ON426" i="3"/>
  <c r="OM426" i="3"/>
  <c r="OL426" i="3"/>
  <c r="OK426" i="3"/>
  <c r="OJ426" i="3"/>
  <c r="OI426" i="3"/>
  <c r="OT425" i="3"/>
  <c r="OS425" i="3"/>
  <c r="OR425" i="3"/>
  <c r="OQ425" i="3"/>
  <c r="OP425" i="3"/>
  <c r="OO425" i="3"/>
  <c r="ON425" i="3"/>
  <c r="OM425" i="3"/>
  <c r="OL425" i="3"/>
  <c r="OK425" i="3"/>
  <c r="OJ425" i="3"/>
  <c r="OI425" i="3"/>
  <c r="OT424" i="3"/>
  <c r="OS424" i="3"/>
  <c r="OR424" i="3"/>
  <c r="OQ424" i="3"/>
  <c r="OP424" i="3"/>
  <c r="OO424" i="3"/>
  <c r="ON424" i="3"/>
  <c r="OM424" i="3"/>
  <c r="OL424" i="3"/>
  <c r="OK424" i="3"/>
  <c r="OJ424" i="3"/>
  <c r="OI424" i="3"/>
  <c r="OT423" i="3"/>
  <c r="OS423" i="3"/>
  <c r="OR423" i="3"/>
  <c r="OQ423" i="3"/>
  <c r="OP423" i="3"/>
  <c r="OO423" i="3"/>
  <c r="ON423" i="3"/>
  <c r="OM423" i="3"/>
  <c r="OL423" i="3"/>
  <c r="OK423" i="3"/>
  <c r="OJ423" i="3"/>
  <c r="OI423" i="3"/>
  <c r="OT422" i="3"/>
  <c r="OS422" i="3"/>
  <c r="OR422" i="3"/>
  <c r="OQ422" i="3"/>
  <c r="OP422" i="3"/>
  <c r="OO422" i="3"/>
  <c r="ON422" i="3"/>
  <c r="OM422" i="3"/>
  <c r="OL422" i="3"/>
  <c r="OK422" i="3"/>
  <c r="OJ422" i="3"/>
  <c r="OI422" i="3"/>
  <c r="OT421" i="3"/>
  <c r="OS421" i="3"/>
  <c r="OR421" i="3"/>
  <c r="OQ421" i="3"/>
  <c r="OP421" i="3"/>
  <c r="OO421" i="3"/>
  <c r="ON421" i="3"/>
  <c r="OM421" i="3"/>
  <c r="OL421" i="3"/>
  <c r="OK421" i="3"/>
  <c r="OJ421" i="3"/>
  <c r="OI421" i="3"/>
  <c r="OT420" i="3"/>
  <c r="OS420" i="3"/>
  <c r="OR420" i="3"/>
  <c r="OQ420" i="3"/>
  <c r="OP420" i="3"/>
  <c r="OO420" i="3"/>
  <c r="ON420" i="3"/>
  <c r="OM420" i="3"/>
  <c r="OL420" i="3"/>
  <c r="OK420" i="3"/>
  <c r="OJ420" i="3"/>
  <c r="OI420" i="3"/>
  <c r="OT419" i="3"/>
  <c r="OS419" i="3"/>
  <c r="OR419" i="3"/>
  <c r="OQ419" i="3"/>
  <c r="OP419" i="3"/>
  <c r="OO419" i="3"/>
  <c r="ON419" i="3"/>
  <c r="OM419" i="3"/>
  <c r="OL419" i="3"/>
  <c r="OK419" i="3"/>
  <c r="OJ419" i="3"/>
  <c r="OI419" i="3"/>
  <c r="OT418" i="3"/>
  <c r="OS418" i="3"/>
  <c r="OR418" i="3"/>
  <c r="OQ418" i="3"/>
  <c r="OP418" i="3"/>
  <c r="OO418" i="3"/>
  <c r="ON418" i="3"/>
  <c r="OM418" i="3"/>
  <c r="OL418" i="3"/>
  <c r="OK418" i="3"/>
  <c r="OJ418" i="3"/>
  <c r="OI418" i="3"/>
  <c r="OT417" i="3"/>
  <c r="OS417" i="3"/>
  <c r="OR417" i="3"/>
  <c r="OQ417" i="3"/>
  <c r="OP417" i="3"/>
  <c r="OO417" i="3"/>
  <c r="ON417" i="3"/>
  <c r="OM417" i="3"/>
  <c r="OL417" i="3"/>
  <c r="OK417" i="3"/>
  <c r="OJ417" i="3"/>
  <c r="OI417" i="3"/>
  <c r="OT415" i="3"/>
  <c r="OS415" i="3"/>
  <c r="OR415" i="3"/>
  <c r="OQ415" i="3"/>
  <c r="OP415" i="3"/>
  <c r="OO415" i="3"/>
  <c r="ON415" i="3"/>
  <c r="OM415" i="3"/>
  <c r="OL415" i="3"/>
  <c r="OK415" i="3"/>
  <c r="OJ415" i="3"/>
  <c r="OI415" i="3"/>
  <c r="OT414" i="3"/>
  <c r="OS414" i="3"/>
  <c r="OR414" i="3"/>
  <c r="OQ414" i="3"/>
  <c r="OP414" i="3"/>
  <c r="OO414" i="3"/>
  <c r="ON414" i="3"/>
  <c r="OM414" i="3"/>
  <c r="OL414" i="3"/>
  <c r="OK414" i="3"/>
  <c r="OJ414" i="3"/>
  <c r="OI414" i="3"/>
  <c r="OT413" i="3"/>
  <c r="OS413" i="3"/>
  <c r="OR413" i="3"/>
  <c r="OQ413" i="3"/>
  <c r="OP413" i="3"/>
  <c r="OO413" i="3"/>
  <c r="ON413" i="3"/>
  <c r="OM413" i="3"/>
  <c r="OL413" i="3"/>
  <c r="OK413" i="3"/>
  <c r="OJ413" i="3"/>
  <c r="OI413" i="3"/>
  <c r="OT412" i="3"/>
  <c r="OS412" i="3"/>
  <c r="OR412" i="3"/>
  <c r="OQ412" i="3"/>
  <c r="OP412" i="3"/>
  <c r="OO412" i="3"/>
  <c r="ON412" i="3"/>
  <c r="OM412" i="3"/>
  <c r="OL412" i="3"/>
  <c r="OK412" i="3"/>
  <c r="OJ412" i="3"/>
  <c r="OI412" i="3"/>
  <c r="OT411" i="3"/>
  <c r="OS411" i="3"/>
  <c r="OR411" i="3"/>
  <c r="OQ411" i="3"/>
  <c r="OP411" i="3"/>
  <c r="OO411" i="3"/>
  <c r="ON411" i="3"/>
  <c r="OM411" i="3"/>
  <c r="OL411" i="3"/>
  <c r="OK411" i="3"/>
  <c r="OJ411" i="3"/>
  <c r="OI411" i="3"/>
  <c r="OT410" i="3"/>
  <c r="OS410" i="3"/>
  <c r="OR410" i="3"/>
  <c r="OQ410" i="3"/>
  <c r="OP410" i="3"/>
  <c r="OO410" i="3"/>
  <c r="ON410" i="3"/>
  <c r="OM410" i="3"/>
  <c r="OL410" i="3"/>
  <c r="OK410" i="3"/>
  <c r="OJ410" i="3"/>
  <c r="OI410" i="3"/>
  <c r="OT409" i="3"/>
  <c r="OS409" i="3"/>
  <c r="OR409" i="3"/>
  <c r="OQ409" i="3"/>
  <c r="OP409" i="3"/>
  <c r="OO409" i="3"/>
  <c r="ON409" i="3"/>
  <c r="OM409" i="3"/>
  <c r="OL409" i="3"/>
  <c r="OK409" i="3"/>
  <c r="OJ409" i="3"/>
  <c r="OI409" i="3"/>
  <c r="OT408" i="3"/>
  <c r="OS408" i="3"/>
  <c r="OR408" i="3"/>
  <c r="OQ408" i="3"/>
  <c r="OP408" i="3"/>
  <c r="OO408" i="3"/>
  <c r="ON408" i="3"/>
  <c r="OM408" i="3"/>
  <c r="OL408" i="3"/>
  <c r="OK408" i="3"/>
  <c r="OJ408" i="3"/>
  <c r="OI408" i="3"/>
  <c r="OT407" i="3"/>
  <c r="OS407" i="3"/>
  <c r="OR407" i="3"/>
  <c r="OQ407" i="3"/>
  <c r="OP407" i="3"/>
  <c r="OO407" i="3"/>
  <c r="ON407" i="3"/>
  <c r="OM407" i="3"/>
  <c r="OL407" i="3"/>
  <c r="OK407" i="3"/>
  <c r="OJ407" i="3"/>
  <c r="OI407" i="3"/>
  <c r="OT406" i="3"/>
  <c r="OS406" i="3"/>
  <c r="OR406" i="3"/>
  <c r="OQ406" i="3"/>
  <c r="OP406" i="3"/>
  <c r="OO406" i="3"/>
  <c r="ON406" i="3"/>
  <c r="OM406" i="3"/>
  <c r="OL406" i="3"/>
  <c r="OK406" i="3"/>
  <c r="OJ406" i="3"/>
  <c r="OI406" i="3"/>
  <c r="OT405" i="3"/>
  <c r="OS405" i="3"/>
  <c r="OR405" i="3"/>
  <c r="OQ405" i="3"/>
  <c r="OP405" i="3"/>
  <c r="OO405" i="3"/>
  <c r="ON405" i="3"/>
  <c r="OM405" i="3"/>
  <c r="OL405" i="3"/>
  <c r="OK405" i="3"/>
  <c r="OJ405" i="3"/>
  <c r="OI405" i="3"/>
  <c r="OT404" i="3"/>
  <c r="OS404" i="3"/>
  <c r="OR404" i="3"/>
  <c r="OQ404" i="3"/>
  <c r="OP404" i="3"/>
  <c r="OO404" i="3"/>
  <c r="ON404" i="3"/>
  <c r="OM404" i="3"/>
  <c r="OL404" i="3"/>
  <c r="OK404" i="3"/>
  <c r="OJ404" i="3"/>
  <c r="OI404" i="3"/>
  <c r="OT402" i="3"/>
  <c r="OS402" i="3"/>
  <c r="OR402" i="3"/>
  <c r="OQ402" i="3"/>
  <c r="OP402" i="3"/>
  <c r="OO402" i="3"/>
  <c r="ON402" i="3"/>
  <c r="OM402" i="3"/>
  <c r="OL402" i="3"/>
  <c r="OK402" i="3"/>
  <c r="OJ402" i="3"/>
  <c r="OI402" i="3"/>
  <c r="OT401" i="3"/>
  <c r="OS401" i="3"/>
  <c r="OR401" i="3"/>
  <c r="OQ401" i="3"/>
  <c r="OP401" i="3"/>
  <c r="OO401" i="3"/>
  <c r="ON401" i="3"/>
  <c r="OM401" i="3"/>
  <c r="OL401" i="3"/>
  <c r="OK401" i="3"/>
  <c r="OJ401" i="3"/>
  <c r="OI401" i="3"/>
  <c r="OT400" i="3"/>
  <c r="OS400" i="3"/>
  <c r="OR400" i="3"/>
  <c r="OQ400" i="3"/>
  <c r="OP400" i="3"/>
  <c r="OO400" i="3"/>
  <c r="ON400" i="3"/>
  <c r="OM400" i="3"/>
  <c r="OL400" i="3"/>
  <c r="OK400" i="3"/>
  <c r="OJ400" i="3"/>
  <c r="OI400" i="3"/>
  <c r="OT399" i="3"/>
  <c r="OS399" i="3"/>
  <c r="OR399" i="3"/>
  <c r="OQ399" i="3"/>
  <c r="OP399" i="3"/>
  <c r="OO399" i="3"/>
  <c r="ON399" i="3"/>
  <c r="OM399" i="3"/>
  <c r="OL399" i="3"/>
  <c r="OK399" i="3"/>
  <c r="OJ399" i="3"/>
  <c r="OI399" i="3"/>
  <c r="OT398" i="3"/>
  <c r="OS398" i="3"/>
  <c r="OR398" i="3"/>
  <c r="OQ398" i="3"/>
  <c r="OP398" i="3"/>
  <c r="OO398" i="3"/>
  <c r="ON398" i="3"/>
  <c r="OM398" i="3"/>
  <c r="OL398" i="3"/>
  <c r="OK398" i="3"/>
  <c r="OJ398" i="3"/>
  <c r="OI398" i="3"/>
  <c r="OT397" i="3"/>
  <c r="OS397" i="3"/>
  <c r="OR397" i="3"/>
  <c r="OQ397" i="3"/>
  <c r="OP397" i="3"/>
  <c r="OO397" i="3"/>
  <c r="ON397" i="3"/>
  <c r="OM397" i="3"/>
  <c r="OL397" i="3"/>
  <c r="OK397" i="3"/>
  <c r="OJ397" i="3"/>
  <c r="OI397" i="3"/>
  <c r="OT396" i="3"/>
  <c r="OS396" i="3"/>
  <c r="OR396" i="3"/>
  <c r="OQ396" i="3"/>
  <c r="OP396" i="3"/>
  <c r="OO396" i="3"/>
  <c r="ON396" i="3"/>
  <c r="OM396" i="3"/>
  <c r="OL396" i="3"/>
  <c r="OK396" i="3"/>
  <c r="OJ396" i="3"/>
  <c r="OI396" i="3"/>
  <c r="OT395" i="3"/>
  <c r="OS395" i="3"/>
  <c r="OR395" i="3"/>
  <c r="OQ395" i="3"/>
  <c r="OP395" i="3"/>
  <c r="OO395" i="3"/>
  <c r="ON395" i="3"/>
  <c r="OM395" i="3"/>
  <c r="OL395" i="3"/>
  <c r="OK395" i="3"/>
  <c r="OJ395" i="3"/>
  <c r="OI395" i="3"/>
  <c r="OT394" i="3"/>
  <c r="OS394" i="3"/>
  <c r="OR394" i="3"/>
  <c r="OQ394" i="3"/>
  <c r="OP394" i="3"/>
  <c r="OO394" i="3"/>
  <c r="ON394" i="3"/>
  <c r="OM394" i="3"/>
  <c r="OL394" i="3"/>
  <c r="OK394" i="3"/>
  <c r="OJ394" i="3"/>
  <c r="OI394" i="3"/>
  <c r="OT393" i="3"/>
  <c r="OS393" i="3"/>
  <c r="OR393" i="3"/>
  <c r="OQ393" i="3"/>
  <c r="OP393" i="3"/>
  <c r="OO393" i="3"/>
  <c r="ON393" i="3"/>
  <c r="OM393" i="3"/>
  <c r="OL393" i="3"/>
  <c r="OK393" i="3"/>
  <c r="OJ393" i="3"/>
  <c r="OI393" i="3"/>
  <c r="OT392" i="3"/>
  <c r="OS392" i="3"/>
  <c r="OR392" i="3"/>
  <c r="OQ392" i="3"/>
  <c r="OP392" i="3"/>
  <c r="OO392" i="3"/>
  <c r="ON392" i="3"/>
  <c r="OM392" i="3"/>
  <c r="OL392" i="3"/>
  <c r="OK392" i="3"/>
  <c r="OJ392" i="3"/>
  <c r="OI392" i="3"/>
  <c r="OT391" i="3"/>
  <c r="OS391" i="3"/>
  <c r="OR391" i="3"/>
  <c r="OQ391" i="3"/>
  <c r="OP391" i="3"/>
  <c r="OO391" i="3"/>
  <c r="ON391" i="3"/>
  <c r="OM391" i="3"/>
  <c r="OL391" i="3"/>
  <c r="OK391" i="3"/>
  <c r="OJ391" i="3"/>
  <c r="OI391" i="3"/>
  <c r="OT390" i="3"/>
  <c r="OS390" i="3"/>
  <c r="OR390" i="3"/>
  <c r="OQ390" i="3"/>
  <c r="OP390" i="3"/>
  <c r="OO390" i="3"/>
  <c r="ON390" i="3"/>
  <c r="OM390" i="3"/>
  <c r="OL390" i="3"/>
  <c r="OK390" i="3"/>
  <c r="OJ390" i="3"/>
  <c r="OI390" i="3"/>
  <c r="OT389" i="3"/>
  <c r="OS389" i="3"/>
  <c r="OR389" i="3"/>
  <c r="OQ389" i="3"/>
  <c r="OP389" i="3"/>
  <c r="OO389" i="3"/>
  <c r="ON389" i="3"/>
  <c r="OM389" i="3"/>
  <c r="OL389" i="3"/>
  <c r="OK389" i="3"/>
  <c r="OJ389" i="3"/>
  <c r="OI389" i="3"/>
  <c r="OT388" i="3"/>
  <c r="OS388" i="3"/>
  <c r="OR388" i="3"/>
  <c r="OQ388" i="3"/>
  <c r="OP388" i="3"/>
  <c r="OO388" i="3"/>
  <c r="ON388" i="3"/>
  <c r="OM388" i="3"/>
  <c r="OL388" i="3"/>
  <c r="OK388" i="3"/>
  <c r="OJ388" i="3"/>
  <c r="OI388" i="3"/>
  <c r="OT387" i="3"/>
  <c r="OS387" i="3"/>
  <c r="OR387" i="3"/>
  <c r="OQ387" i="3"/>
  <c r="OP387" i="3"/>
  <c r="OO387" i="3"/>
  <c r="ON387" i="3"/>
  <c r="OM387" i="3"/>
  <c r="OL387" i="3"/>
  <c r="OK387" i="3"/>
  <c r="OJ387" i="3"/>
  <c r="OI387" i="3"/>
  <c r="OT386" i="3"/>
  <c r="OS386" i="3"/>
  <c r="OR386" i="3"/>
  <c r="OQ386" i="3"/>
  <c r="OP386" i="3"/>
  <c r="OO386" i="3"/>
  <c r="ON386" i="3"/>
  <c r="OM386" i="3"/>
  <c r="OL386" i="3"/>
  <c r="OK386" i="3"/>
  <c r="OJ386" i="3"/>
  <c r="OI386" i="3"/>
  <c r="OT385" i="3"/>
  <c r="OS385" i="3"/>
  <c r="OR385" i="3"/>
  <c r="OQ385" i="3"/>
  <c r="OP385" i="3"/>
  <c r="OO385" i="3"/>
  <c r="ON385" i="3"/>
  <c r="OM385" i="3"/>
  <c r="OL385" i="3"/>
  <c r="OK385" i="3"/>
  <c r="OJ385" i="3"/>
  <c r="OI385" i="3"/>
  <c r="OT384" i="3"/>
  <c r="OS384" i="3"/>
  <c r="OR384" i="3"/>
  <c r="OQ384" i="3"/>
  <c r="OP384" i="3"/>
  <c r="OO384" i="3"/>
  <c r="ON384" i="3"/>
  <c r="OM384" i="3"/>
  <c r="OL384" i="3"/>
  <c r="OK384" i="3"/>
  <c r="OJ384" i="3"/>
  <c r="OI384" i="3"/>
  <c r="OT383" i="3"/>
  <c r="OS383" i="3"/>
  <c r="OR383" i="3"/>
  <c r="OQ383" i="3"/>
  <c r="OP383" i="3"/>
  <c r="OO383" i="3"/>
  <c r="ON383" i="3"/>
  <c r="OM383" i="3"/>
  <c r="OL383" i="3"/>
  <c r="OK383" i="3"/>
  <c r="OJ383" i="3"/>
  <c r="OI383" i="3"/>
  <c r="OT382" i="3"/>
  <c r="OS382" i="3"/>
  <c r="OR382" i="3"/>
  <c r="OQ382" i="3"/>
  <c r="OP382" i="3"/>
  <c r="OO382" i="3"/>
  <c r="ON382" i="3"/>
  <c r="OM382" i="3"/>
  <c r="OL382" i="3"/>
  <c r="OK382" i="3"/>
  <c r="OJ382" i="3"/>
  <c r="OI382" i="3"/>
  <c r="OT381" i="3"/>
  <c r="OS381" i="3"/>
  <c r="OR381" i="3"/>
  <c r="OQ381" i="3"/>
  <c r="OP381" i="3"/>
  <c r="OO381" i="3"/>
  <c r="ON381" i="3"/>
  <c r="OM381" i="3"/>
  <c r="OL381" i="3"/>
  <c r="OK381" i="3"/>
  <c r="OJ381" i="3"/>
  <c r="OI381" i="3"/>
  <c r="OT380" i="3"/>
  <c r="OS380" i="3"/>
  <c r="OR380" i="3"/>
  <c r="OQ380" i="3"/>
  <c r="OP380" i="3"/>
  <c r="OO380" i="3"/>
  <c r="ON380" i="3"/>
  <c r="OM380" i="3"/>
  <c r="OL380" i="3"/>
  <c r="OK380" i="3"/>
  <c r="OJ380" i="3"/>
  <c r="OI380" i="3"/>
  <c r="OT379" i="3"/>
  <c r="OS379" i="3"/>
  <c r="OR379" i="3"/>
  <c r="OQ379" i="3"/>
  <c r="OP379" i="3"/>
  <c r="OO379" i="3"/>
  <c r="ON379" i="3"/>
  <c r="OM379" i="3"/>
  <c r="OL379" i="3"/>
  <c r="OK379" i="3"/>
  <c r="OJ379" i="3"/>
  <c r="OI379" i="3"/>
  <c r="OT378" i="3"/>
  <c r="OS378" i="3"/>
  <c r="OR378" i="3"/>
  <c r="OQ378" i="3"/>
  <c r="OP378" i="3"/>
  <c r="OO378" i="3"/>
  <c r="ON378" i="3"/>
  <c r="OM378" i="3"/>
  <c r="OL378" i="3"/>
  <c r="OK378" i="3"/>
  <c r="OJ378" i="3"/>
  <c r="OI378" i="3"/>
  <c r="OT377" i="3"/>
  <c r="OS377" i="3"/>
  <c r="OR377" i="3"/>
  <c r="OQ377" i="3"/>
  <c r="OP377" i="3"/>
  <c r="OO377" i="3"/>
  <c r="ON377" i="3"/>
  <c r="OM377" i="3"/>
  <c r="OL377" i="3"/>
  <c r="OK377" i="3"/>
  <c r="OJ377" i="3"/>
  <c r="OI377" i="3"/>
  <c r="OT376" i="3"/>
  <c r="OS376" i="3"/>
  <c r="OR376" i="3"/>
  <c r="OQ376" i="3"/>
  <c r="OP376" i="3"/>
  <c r="OO376" i="3"/>
  <c r="ON376" i="3"/>
  <c r="OM376" i="3"/>
  <c r="OL376" i="3"/>
  <c r="OK376" i="3"/>
  <c r="OJ376" i="3"/>
  <c r="OI376" i="3"/>
  <c r="OT375" i="3"/>
  <c r="OS375" i="3"/>
  <c r="OR375" i="3"/>
  <c r="OQ375" i="3"/>
  <c r="OP375" i="3"/>
  <c r="OO375" i="3"/>
  <c r="ON375" i="3"/>
  <c r="OM375" i="3"/>
  <c r="OL375" i="3"/>
  <c r="OK375" i="3"/>
  <c r="OJ375" i="3"/>
  <c r="OI375" i="3"/>
  <c r="OT374" i="3"/>
  <c r="OS374" i="3"/>
  <c r="OR374" i="3"/>
  <c r="OQ374" i="3"/>
  <c r="OP374" i="3"/>
  <c r="OO374" i="3"/>
  <c r="ON374" i="3"/>
  <c r="OM374" i="3"/>
  <c r="OL374" i="3"/>
  <c r="OK374" i="3"/>
  <c r="OJ374" i="3"/>
  <c r="OI374" i="3"/>
  <c r="OT373" i="3"/>
  <c r="OS373" i="3"/>
  <c r="OR373" i="3"/>
  <c r="OQ373" i="3"/>
  <c r="OP373" i="3"/>
  <c r="OO373" i="3"/>
  <c r="ON373" i="3"/>
  <c r="OM373" i="3"/>
  <c r="OL373" i="3"/>
  <c r="OK373" i="3"/>
  <c r="OJ373" i="3"/>
  <c r="OI373" i="3"/>
  <c r="OT372" i="3"/>
  <c r="OS372" i="3"/>
  <c r="OR372" i="3"/>
  <c r="OQ372" i="3"/>
  <c r="OP372" i="3"/>
  <c r="OO372" i="3"/>
  <c r="ON372" i="3"/>
  <c r="OM372" i="3"/>
  <c r="OL372" i="3"/>
  <c r="OK372" i="3"/>
  <c r="OJ372" i="3"/>
  <c r="OI372" i="3"/>
  <c r="OT371" i="3"/>
  <c r="OS371" i="3"/>
  <c r="OR371" i="3"/>
  <c r="OQ371" i="3"/>
  <c r="OP371" i="3"/>
  <c r="OO371" i="3"/>
  <c r="ON371" i="3"/>
  <c r="OM371" i="3"/>
  <c r="OL371" i="3"/>
  <c r="OK371" i="3"/>
  <c r="OJ371" i="3"/>
  <c r="OI371" i="3"/>
  <c r="OT370" i="3"/>
  <c r="OS370" i="3"/>
  <c r="OR370" i="3"/>
  <c r="OQ370" i="3"/>
  <c r="OP370" i="3"/>
  <c r="OO370" i="3"/>
  <c r="ON370" i="3"/>
  <c r="OM370" i="3"/>
  <c r="OL370" i="3"/>
  <c r="OK370" i="3"/>
  <c r="OJ370" i="3"/>
  <c r="OI370" i="3"/>
  <c r="OT369" i="3"/>
  <c r="OS369" i="3"/>
  <c r="OR369" i="3"/>
  <c r="OQ369" i="3"/>
  <c r="OP369" i="3"/>
  <c r="OO369" i="3"/>
  <c r="ON369" i="3"/>
  <c r="OM369" i="3"/>
  <c r="OL369" i="3"/>
  <c r="OK369" i="3"/>
  <c r="OJ369" i="3"/>
  <c r="OI369" i="3"/>
  <c r="OT368" i="3"/>
  <c r="OS368" i="3"/>
  <c r="OR368" i="3"/>
  <c r="OQ368" i="3"/>
  <c r="OP368" i="3"/>
  <c r="OO368" i="3"/>
  <c r="ON368" i="3"/>
  <c r="OM368" i="3"/>
  <c r="OL368" i="3"/>
  <c r="OK368" i="3"/>
  <c r="OJ368" i="3"/>
  <c r="OI368" i="3"/>
  <c r="OT367" i="3"/>
  <c r="OS367" i="3"/>
  <c r="OR367" i="3"/>
  <c r="OQ367" i="3"/>
  <c r="OP367" i="3"/>
  <c r="OO367" i="3"/>
  <c r="ON367" i="3"/>
  <c r="OM367" i="3"/>
  <c r="OL367" i="3"/>
  <c r="OK367" i="3"/>
  <c r="OJ367" i="3"/>
  <c r="OI367" i="3"/>
  <c r="OT366" i="3"/>
  <c r="OS366" i="3"/>
  <c r="OR366" i="3"/>
  <c r="OQ366" i="3"/>
  <c r="OP366" i="3"/>
  <c r="OO366" i="3"/>
  <c r="ON366" i="3"/>
  <c r="OM366" i="3"/>
  <c r="OL366" i="3"/>
  <c r="OK366" i="3"/>
  <c r="OJ366" i="3"/>
  <c r="OI366" i="3"/>
  <c r="OT365" i="3"/>
  <c r="OS365" i="3"/>
  <c r="OR365" i="3"/>
  <c r="OQ365" i="3"/>
  <c r="OP365" i="3"/>
  <c r="OO365" i="3"/>
  <c r="ON365" i="3"/>
  <c r="OM365" i="3"/>
  <c r="OL365" i="3"/>
  <c r="OK365" i="3"/>
  <c r="OJ365" i="3"/>
  <c r="OI365" i="3"/>
  <c r="OT364" i="3"/>
  <c r="OS364" i="3"/>
  <c r="OR364" i="3"/>
  <c r="OQ364" i="3"/>
  <c r="OP364" i="3"/>
  <c r="OO364" i="3"/>
  <c r="ON364" i="3"/>
  <c r="OM364" i="3"/>
  <c r="OL364" i="3"/>
  <c r="OK364" i="3"/>
  <c r="OJ364" i="3"/>
  <c r="OI364" i="3"/>
  <c r="OT363" i="3"/>
  <c r="OS363" i="3"/>
  <c r="OR363" i="3"/>
  <c r="OQ363" i="3"/>
  <c r="OP363" i="3"/>
  <c r="OO363" i="3"/>
  <c r="ON363" i="3"/>
  <c r="OM363" i="3"/>
  <c r="OL363" i="3"/>
  <c r="OK363" i="3"/>
  <c r="OJ363" i="3"/>
  <c r="OI363" i="3"/>
  <c r="OT362" i="3"/>
  <c r="OS362" i="3"/>
  <c r="OR362" i="3"/>
  <c r="OQ362" i="3"/>
  <c r="OP362" i="3"/>
  <c r="OO362" i="3"/>
  <c r="ON362" i="3"/>
  <c r="OM362" i="3"/>
  <c r="OL362" i="3"/>
  <c r="OK362" i="3"/>
  <c r="OJ362" i="3"/>
  <c r="OI362" i="3"/>
  <c r="OT361" i="3"/>
  <c r="OS361" i="3"/>
  <c r="OR361" i="3"/>
  <c r="OQ361" i="3"/>
  <c r="OP361" i="3"/>
  <c r="OO361" i="3"/>
  <c r="ON361" i="3"/>
  <c r="OM361" i="3"/>
  <c r="OL361" i="3"/>
  <c r="OK361" i="3"/>
  <c r="OJ361" i="3"/>
  <c r="OI361" i="3"/>
  <c r="OT360" i="3"/>
  <c r="OS360" i="3"/>
  <c r="OR360" i="3"/>
  <c r="OQ360" i="3"/>
  <c r="OP360" i="3"/>
  <c r="OO360" i="3"/>
  <c r="ON360" i="3"/>
  <c r="OM360" i="3"/>
  <c r="OL360" i="3"/>
  <c r="OK360" i="3"/>
  <c r="OJ360" i="3"/>
  <c r="OI360" i="3"/>
  <c r="OT359" i="3"/>
  <c r="OS359" i="3"/>
  <c r="OR359" i="3"/>
  <c r="OQ359" i="3"/>
  <c r="OP359" i="3"/>
  <c r="OO359" i="3"/>
  <c r="ON359" i="3"/>
  <c r="OM359" i="3"/>
  <c r="OL359" i="3"/>
  <c r="OK359" i="3"/>
  <c r="OJ359" i="3"/>
  <c r="OI359" i="3"/>
  <c r="OT358" i="3"/>
  <c r="OS358" i="3"/>
  <c r="OR358" i="3"/>
  <c r="OQ358" i="3"/>
  <c r="OP358" i="3"/>
  <c r="OO358" i="3"/>
  <c r="ON358" i="3"/>
  <c r="OM358" i="3"/>
  <c r="OL358" i="3"/>
  <c r="OK358" i="3"/>
  <c r="OJ358" i="3"/>
  <c r="OI358" i="3"/>
  <c r="OT357" i="3"/>
  <c r="OS357" i="3"/>
  <c r="OR357" i="3"/>
  <c r="OQ357" i="3"/>
  <c r="OP357" i="3"/>
  <c r="OO357" i="3"/>
  <c r="ON357" i="3"/>
  <c r="OM357" i="3"/>
  <c r="OL357" i="3"/>
  <c r="OK357" i="3"/>
  <c r="OJ357" i="3"/>
  <c r="OI357" i="3"/>
  <c r="OT356" i="3"/>
  <c r="OS356" i="3"/>
  <c r="OR356" i="3"/>
  <c r="OQ356" i="3"/>
  <c r="OP356" i="3"/>
  <c r="OO356" i="3"/>
  <c r="ON356" i="3"/>
  <c r="OM356" i="3"/>
  <c r="OL356" i="3"/>
  <c r="OK356" i="3"/>
  <c r="OJ356" i="3"/>
  <c r="OI356" i="3"/>
  <c r="OT355" i="3"/>
  <c r="OS355" i="3"/>
  <c r="OR355" i="3"/>
  <c r="OQ355" i="3"/>
  <c r="OP355" i="3"/>
  <c r="OO355" i="3"/>
  <c r="ON355" i="3"/>
  <c r="OM355" i="3"/>
  <c r="OL355" i="3"/>
  <c r="OK355" i="3"/>
  <c r="OJ355" i="3"/>
  <c r="OI355" i="3"/>
  <c r="OT354" i="3"/>
  <c r="OS354" i="3"/>
  <c r="OR354" i="3"/>
  <c r="OQ354" i="3"/>
  <c r="OP354" i="3"/>
  <c r="OO354" i="3"/>
  <c r="ON354" i="3"/>
  <c r="OM354" i="3"/>
  <c r="OL354" i="3"/>
  <c r="OK354" i="3"/>
  <c r="OJ354" i="3"/>
  <c r="OI354" i="3"/>
  <c r="OT353" i="3"/>
  <c r="OS353" i="3"/>
  <c r="OR353" i="3"/>
  <c r="OQ353" i="3"/>
  <c r="OP353" i="3"/>
  <c r="OO353" i="3"/>
  <c r="ON353" i="3"/>
  <c r="OM353" i="3"/>
  <c r="OL353" i="3"/>
  <c r="OK353" i="3"/>
  <c r="OJ353" i="3"/>
  <c r="OI353" i="3"/>
  <c r="OT352" i="3"/>
  <c r="OS352" i="3"/>
  <c r="OR352" i="3"/>
  <c r="OQ352" i="3"/>
  <c r="OP352" i="3"/>
  <c r="OO352" i="3"/>
  <c r="ON352" i="3"/>
  <c r="OM352" i="3"/>
  <c r="OL352" i="3"/>
  <c r="OK352" i="3"/>
  <c r="OJ352" i="3"/>
  <c r="OI352" i="3"/>
  <c r="OT351" i="3"/>
  <c r="OS351" i="3"/>
  <c r="OR351" i="3"/>
  <c r="OQ351" i="3"/>
  <c r="OP351" i="3"/>
  <c r="OO351" i="3"/>
  <c r="ON351" i="3"/>
  <c r="OM351" i="3"/>
  <c r="OL351" i="3"/>
  <c r="OK351" i="3"/>
  <c r="OJ351" i="3"/>
  <c r="OI351" i="3"/>
  <c r="OT350" i="3"/>
  <c r="OS350" i="3"/>
  <c r="OR350" i="3"/>
  <c r="OQ350" i="3"/>
  <c r="OP350" i="3"/>
  <c r="OO350" i="3"/>
  <c r="ON350" i="3"/>
  <c r="OM350" i="3"/>
  <c r="OL350" i="3"/>
  <c r="OK350" i="3"/>
  <c r="OJ350" i="3"/>
  <c r="OI350" i="3"/>
  <c r="OT349" i="3"/>
  <c r="OS349" i="3"/>
  <c r="OR349" i="3"/>
  <c r="OQ349" i="3"/>
  <c r="OP349" i="3"/>
  <c r="OO349" i="3"/>
  <c r="ON349" i="3"/>
  <c r="OM349" i="3"/>
  <c r="OL349" i="3"/>
  <c r="OK349" i="3"/>
  <c r="OJ349" i="3"/>
  <c r="OI349" i="3"/>
  <c r="OT348" i="3"/>
  <c r="OS348" i="3"/>
  <c r="OR348" i="3"/>
  <c r="OQ348" i="3"/>
  <c r="OP348" i="3"/>
  <c r="OO348" i="3"/>
  <c r="ON348" i="3"/>
  <c r="OM348" i="3"/>
  <c r="OL348" i="3"/>
  <c r="OK348" i="3"/>
  <c r="OJ348" i="3"/>
  <c r="OI348" i="3"/>
  <c r="OT347" i="3"/>
  <c r="OS347" i="3"/>
  <c r="OR347" i="3"/>
  <c r="OQ347" i="3"/>
  <c r="OP347" i="3"/>
  <c r="OO347" i="3"/>
  <c r="ON347" i="3"/>
  <c r="OM347" i="3"/>
  <c r="OL347" i="3"/>
  <c r="OK347" i="3"/>
  <c r="OJ347" i="3"/>
  <c r="OI347" i="3"/>
  <c r="OT346" i="3"/>
  <c r="OS346" i="3"/>
  <c r="OR346" i="3"/>
  <c r="OQ346" i="3"/>
  <c r="OP346" i="3"/>
  <c r="OO346" i="3"/>
  <c r="ON346" i="3"/>
  <c r="OM346" i="3"/>
  <c r="OL346" i="3"/>
  <c r="OK346" i="3"/>
  <c r="OJ346" i="3"/>
  <c r="OI346" i="3"/>
  <c r="OT345" i="3"/>
  <c r="OS345" i="3"/>
  <c r="OR345" i="3"/>
  <c r="OQ345" i="3"/>
  <c r="OP345" i="3"/>
  <c r="OO345" i="3"/>
  <c r="ON345" i="3"/>
  <c r="OM345" i="3"/>
  <c r="OL345" i="3"/>
  <c r="OK345" i="3"/>
  <c r="OJ345" i="3"/>
  <c r="OI345" i="3"/>
  <c r="OT344" i="3"/>
  <c r="OS344" i="3"/>
  <c r="OR344" i="3"/>
  <c r="OQ344" i="3"/>
  <c r="OP344" i="3"/>
  <c r="OO344" i="3"/>
  <c r="ON344" i="3"/>
  <c r="OM344" i="3"/>
  <c r="OL344" i="3"/>
  <c r="OK344" i="3"/>
  <c r="OJ344" i="3"/>
  <c r="OI344" i="3"/>
  <c r="OT343" i="3"/>
  <c r="OS343" i="3"/>
  <c r="OR343" i="3"/>
  <c r="OQ343" i="3"/>
  <c r="OP343" i="3"/>
  <c r="OO343" i="3"/>
  <c r="ON343" i="3"/>
  <c r="OM343" i="3"/>
  <c r="OL343" i="3"/>
  <c r="OK343" i="3"/>
  <c r="OJ343" i="3"/>
  <c r="OI343" i="3"/>
  <c r="OT342" i="3"/>
  <c r="OS342" i="3"/>
  <c r="OR342" i="3"/>
  <c r="OQ342" i="3"/>
  <c r="OP342" i="3"/>
  <c r="OO342" i="3"/>
  <c r="ON342" i="3"/>
  <c r="OM342" i="3"/>
  <c r="OL342" i="3"/>
  <c r="OK342" i="3"/>
  <c r="OJ342" i="3"/>
  <c r="OI342" i="3"/>
  <c r="OT341" i="3"/>
  <c r="OS341" i="3"/>
  <c r="OR341" i="3"/>
  <c r="OQ341" i="3"/>
  <c r="OP341" i="3"/>
  <c r="OO341" i="3"/>
  <c r="ON341" i="3"/>
  <c r="OM341" i="3"/>
  <c r="OL341" i="3"/>
  <c r="OK341" i="3"/>
  <c r="OJ341" i="3"/>
  <c r="OI341" i="3"/>
  <c r="OT340" i="3"/>
  <c r="OS340" i="3"/>
  <c r="OR340" i="3"/>
  <c r="OQ340" i="3"/>
  <c r="OP340" i="3"/>
  <c r="OO340" i="3"/>
  <c r="ON340" i="3"/>
  <c r="OM340" i="3"/>
  <c r="OL340" i="3"/>
  <c r="OK340" i="3"/>
  <c r="OJ340" i="3"/>
  <c r="OI340" i="3"/>
  <c r="OT339" i="3"/>
  <c r="OS339" i="3"/>
  <c r="OR339" i="3"/>
  <c r="OQ339" i="3"/>
  <c r="OP339" i="3"/>
  <c r="OO339" i="3"/>
  <c r="ON339" i="3"/>
  <c r="OM339" i="3"/>
  <c r="OL339" i="3"/>
  <c r="OK339" i="3"/>
  <c r="OJ339" i="3"/>
  <c r="OI339" i="3"/>
  <c r="OT338" i="3"/>
  <c r="OS338" i="3"/>
  <c r="OR338" i="3"/>
  <c r="OQ338" i="3"/>
  <c r="OP338" i="3"/>
  <c r="OO338" i="3"/>
  <c r="ON338" i="3"/>
  <c r="OM338" i="3"/>
  <c r="OL338" i="3"/>
  <c r="OK338" i="3"/>
  <c r="OJ338" i="3"/>
  <c r="OI338" i="3"/>
  <c r="OT337" i="3"/>
  <c r="OS337" i="3"/>
  <c r="OR337" i="3"/>
  <c r="OQ337" i="3"/>
  <c r="OP337" i="3"/>
  <c r="OO337" i="3"/>
  <c r="ON337" i="3"/>
  <c r="OM337" i="3"/>
  <c r="OL337" i="3"/>
  <c r="OK337" i="3"/>
  <c r="OJ337" i="3"/>
  <c r="OI337" i="3"/>
  <c r="OT336" i="3"/>
  <c r="OS336" i="3"/>
  <c r="OR336" i="3"/>
  <c r="OQ336" i="3"/>
  <c r="OP336" i="3"/>
  <c r="OO336" i="3"/>
  <c r="ON336" i="3"/>
  <c r="OM336" i="3"/>
  <c r="OL336" i="3"/>
  <c r="OK336" i="3"/>
  <c r="OJ336" i="3"/>
  <c r="OI336" i="3"/>
  <c r="OT335" i="3"/>
  <c r="OS335" i="3"/>
  <c r="OR335" i="3"/>
  <c r="OQ335" i="3"/>
  <c r="OP335" i="3"/>
  <c r="OO335" i="3"/>
  <c r="ON335" i="3"/>
  <c r="OM335" i="3"/>
  <c r="OL335" i="3"/>
  <c r="OK335" i="3"/>
  <c r="OJ335" i="3"/>
  <c r="OI335" i="3"/>
  <c r="OT334" i="3"/>
  <c r="OS334" i="3"/>
  <c r="OR334" i="3"/>
  <c r="OQ334" i="3"/>
  <c r="OP334" i="3"/>
  <c r="OO334" i="3"/>
  <c r="ON334" i="3"/>
  <c r="OM334" i="3"/>
  <c r="OL334" i="3"/>
  <c r="OK334" i="3"/>
  <c r="OJ334" i="3"/>
  <c r="OI334" i="3"/>
  <c r="OT333" i="3"/>
  <c r="OS333" i="3"/>
  <c r="OR333" i="3"/>
  <c r="OQ333" i="3"/>
  <c r="OP333" i="3"/>
  <c r="OO333" i="3"/>
  <c r="ON333" i="3"/>
  <c r="OM333" i="3"/>
  <c r="OL333" i="3"/>
  <c r="OK333" i="3"/>
  <c r="OJ333" i="3"/>
  <c r="OI333" i="3"/>
  <c r="OT332" i="3"/>
  <c r="OS332" i="3"/>
  <c r="OR332" i="3"/>
  <c r="OQ332" i="3"/>
  <c r="OP332" i="3"/>
  <c r="OO332" i="3"/>
  <c r="ON332" i="3"/>
  <c r="OM332" i="3"/>
  <c r="OL332" i="3"/>
  <c r="OK332" i="3"/>
  <c r="OJ332" i="3"/>
  <c r="OI332" i="3"/>
  <c r="OT331" i="3"/>
  <c r="OS331" i="3"/>
  <c r="OR331" i="3"/>
  <c r="OQ331" i="3"/>
  <c r="OP331" i="3"/>
  <c r="OO331" i="3"/>
  <c r="ON331" i="3"/>
  <c r="OM331" i="3"/>
  <c r="OL331" i="3"/>
  <c r="OK331" i="3"/>
  <c r="OJ331" i="3"/>
  <c r="OI331" i="3"/>
  <c r="OT330" i="3"/>
  <c r="OS330" i="3"/>
  <c r="OR330" i="3"/>
  <c r="OQ330" i="3"/>
  <c r="OP330" i="3"/>
  <c r="OO330" i="3"/>
  <c r="ON330" i="3"/>
  <c r="OM330" i="3"/>
  <c r="OL330" i="3"/>
  <c r="OK330" i="3"/>
  <c r="OJ330" i="3"/>
  <c r="OI330" i="3"/>
  <c r="OT329" i="3"/>
  <c r="OS329" i="3"/>
  <c r="OR329" i="3"/>
  <c r="OQ329" i="3"/>
  <c r="OP329" i="3"/>
  <c r="OO329" i="3"/>
  <c r="ON329" i="3"/>
  <c r="OM329" i="3"/>
  <c r="OL329" i="3"/>
  <c r="OK329" i="3"/>
  <c r="OJ329" i="3"/>
  <c r="OI329" i="3"/>
  <c r="OT328" i="3"/>
  <c r="OS328" i="3"/>
  <c r="OR328" i="3"/>
  <c r="OQ328" i="3"/>
  <c r="OP328" i="3"/>
  <c r="OO328" i="3"/>
  <c r="ON328" i="3"/>
  <c r="OM328" i="3"/>
  <c r="OL328" i="3"/>
  <c r="OK328" i="3"/>
  <c r="OJ328" i="3"/>
  <c r="OI328" i="3"/>
  <c r="OT327" i="3"/>
  <c r="OS327" i="3"/>
  <c r="OR327" i="3"/>
  <c r="OQ327" i="3"/>
  <c r="OP327" i="3"/>
  <c r="OO327" i="3"/>
  <c r="ON327" i="3"/>
  <c r="OM327" i="3"/>
  <c r="OL327" i="3"/>
  <c r="OK327" i="3"/>
  <c r="OJ327" i="3"/>
  <c r="OI327" i="3"/>
  <c r="OT326" i="3"/>
  <c r="OS326" i="3"/>
  <c r="OR326" i="3"/>
  <c r="OQ326" i="3"/>
  <c r="OP326" i="3"/>
  <c r="OO326" i="3"/>
  <c r="ON326" i="3"/>
  <c r="OM326" i="3"/>
  <c r="OL326" i="3"/>
  <c r="OK326" i="3"/>
  <c r="OJ326" i="3"/>
  <c r="OI326" i="3"/>
  <c r="OT325" i="3"/>
  <c r="OS325" i="3"/>
  <c r="OR325" i="3"/>
  <c r="OQ325" i="3"/>
  <c r="OP325" i="3"/>
  <c r="OO325" i="3"/>
  <c r="ON325" i="3"/>
  <c r="OM325" i="3"/>
  <c r="OL325" i="3"/>
  <c r="OK325" i="3"/>
  <c r="OJ325" i="3"/>
  <c r="OI325" i="3"/>
  <c r="OT324" i="3"/>
  <c r="OS324" i="3"/>
  <c r="OR324" i="3"/>
  <c r="OQ324" i="3"/>
  <c r="OP324" i="3"/>
  <c r="OO324" i="3"/>
  <c r="ON324" i="3"/>
  <c r="OM324" i="3"/>
  <c r="OL324" i="3"/>
  <c r="OK324" i="3"/>
  <c r="OJ324" i="3"/>
  <c r="OI324" i="3"/>
  <c r="OT323" i="3"/>
  <c r="OS323" i="3"/>
  <c r="OR323" i="3"/>
  <c r="OQ323" i="3"/>
  <c r="OP323" i="3"/>
  <c r="OO323" i="3"/>
  <c r="ON323" i="3"/>
  <c r="OM323" i="3"/>
  <c r="OL323" i="3"/>
  <c r="OK323" i="3"/>
  <c r="OJ323" i="3"/>
  <c r="OI323" i="3"/>
  <c r="OT322" i="3"/>
  <c r="OS322" i="3"/>
  <c r="OR322" i="3"/>
  <c r="OQ322" i="3"/>
  <c r="OP322" i="3"/>
  <c r="OO322" i="3"/>
  <c r="ON322" i="3"/>
  <c r="OM322" i="3"/>
  <c r="OL322" i="3"/>
  <c r="OK322" i="3"/>
  <c r="OJ322" i="3"/>
  <c r="OI322" i="3"/>
  <c r="OT321" i="3"/>
  <c r="OS321" i="3"/>
  <c r="OR321" i="3"/>
  <c r="OQ321" i="3"/>
  <c r="OP321" i="3"/>
  <c r="OO321" i="3"/>
  <c r="ON321" i="3"/>
  <c r="OM321" i="3"/>
  <c r="OL321" i="3"/>
  <c r="OK321" i="3"/>
  <c r="OJ321" i="3"/>
  <c r="OI321" i="3"/>
  <c r="OT320" i="3"/>
  <c r="OS320" i="3"/>
  <c r="OR320" i="3"/>
  <c r="OQ320" i="3"/>
  <c r="OP320" i="3"/>
  <c r="OO320" i="3"/>
  <c r="ON320" i="3"/>
  <c r="OM320" i="3"/>
  <c r="OL320" i="3"/>
  <c r="OK320" i="3"/>
  <c r="OJ320" i="3"/>
  <c r="OI320" i="3"/>
  <c r="OT319" i="3"/>
  <c r="OS319" i="3"/>
  <c r="OR319" i="3"/>
  <c r="OQ319" i="3"/>
  <c r="OP319" i="3"/>
  <c r="OO319" i="3"/>
  <c r="ON319" i="3"/>
  <c r="OM319" i="3"/>
  <c r="OL319" i="3"/>
  <c r="OK319" i="3"/>
  <c r="OJ319" i="3"/>
  <c r="OI319" i="3"/>
  <c r="OT318" i="3"/>
  <c r="OS318" i="3"/>
  <c r="OR318" i="3"/>
  <c r="OQ318" i="3"/>
  <c r="OP318" i="3"/>
  <c r="OO318" i="3"/>
  <c r="ON318" i="3"/>
  <c r="OM318" i="3"/>
  <c r="OL318" i="3"/>
  <c r="OK318" i="3"/>
  <c r="OJ318" i="3"/>
  <c r="OI318" i="3"/>
  <c r="OT317" i="3"/>
  <c r="OS317" i="3"/>
  <c r="OR317" i="3"/>
  <c r="OQ317" i="3"/>
  <c r="OP317" i="3"/>
  <c r="OO317" i="3"/>
  <c r="ON317" i="3"/>
  <c r="OM317" i="3"/>
  <c r="OL317" i="3"/>
  <c r="OK317" i="3"/>
  <c r="OJ317" i="3"/>
  <c r="OI317" i="3"/>
  <c r="OT316" i="3"/>
  <c r="OS316" i="3"/>
  <c r="OR316" i="3"/>
  <c r="OQ316" i="3"/>
  <c r="OP316" i="3"/>
  <c r="OO316" i="3"/>
  <c r="ON316" i="3"/>
  <c r="OM316" i="3"/>
  <c r="OL316" i="3"/>
  <c r="OK316" i="3"/>
  <c r="OJ316" i="3"/>
  <c r="OI316" i="3"/>
  <c r="OT315" i="3"/>
  <c r="OS315" i="3"/>
  <c r="OR315" i="3"/>
  <c r="OQ315" i="3"/>
  <c r="OP315" i="3"/>
  <c r="OO315" i="3"/>
  <c r="ON315" i="3"/>
  <c r="OM315" i="3"/>
  <c r="OL315" i="3"/>
  <c r="OK315" i="3"/>
  <c r="OJ315" i="3"/>
  <c r="OI315" i="3"/>
  <c r="OT314" i="3"/>
  <c r="OS314" i="3"/>
  <c r="OR314" i="3"/>
  <c r="OQ314" i="3"/>
  <c r="OP314" i="3"/>
  <c r="OO314" i="3"/>
  <c r="ON314" i="3"/>
  <c r="OM314" i="3"/>
  <c r="OL314" i="3"/>
  <c r="OK314" i="3"/>
  <c r="OJ314" i="3"/>
  <c r="OI314" i="3"/>
  <c r="OT313" i="3"/>
  <c r="OS313" i="3"/>
  <c r="OR313" i="3"/>
  <c r="OQ313" i="3"/>
  <c r="OP313" i="3"/>
  <c r="OO313" i="3"/>
  <c r="ON313" i="3"/>
  <c r="OM313" i="3"/>
  <c r="OL313" i="3"/>
  <c r="OK313" i="3"/>
  <c r="OJ313" i="3"/>
  <c r="OI313" i="3"/>
  <c r="OT312" i="3"/>
  <c r="OS312" i="3"/>
  <c r="OR312" i="3"/>
  <c r="OQ312" i="3"/>
  <c r="OP312" i="3"/>
  <c r="OO312" i="3"/>
  <c r="ON312" i="3"/>
  <c r="OM312" i="3"/>
  <c r="OL312" i="3"/>
  <c r="OK312" i="3"/>
  <c r="OJ312" i="3"/>
  <c r="OI312" i="3"/>
  <c r="OT311" i="3"/>
  <c r="OS311" i="3"/>
  <c r="OR311" i="3"/>
  <c r="OQ311" i="3"/>
  <c r="OP311" i="3"/>
  <c r="OO311" i="3"/>
  <c r="ON311" i="3"/>
  <c r="OM311" i="3"/>
  <c r="OL311" i="3"/>
  <c r="OK311" i="3"/>
  <c r="OJ311" i="3"/>
  <c r="OI311" i="3"/>
  <c r="OT310" i="3"/>
  <c r="OS310" i="3"/>
  <c r="OR310" i="3"/>
  <c r="OQ310" i="3"/>
  <c r="OP310" i="3"/>
  <c r="OO310" i="3"/>
  <c r="ON310" i="3"/>
  <c r="OM310" i="3"/>
  <c r="OL310" i="3"/>
  <c r="OK310" i="3"/>
  <c r="OJ310" i="3"/>
  <c r="OI310" i="3"/>
  <c r="OT309" i="3"/>
  <c r="OS309" i="3"/>
  <c r="OR309" i="3"/>
  <c r="OQ309" i="3"/>
  <c r="OP309" i="3"/>
  <c r="OO309" i="3"/>
  <c r="ON309" i="3"/>
  <c r="OM309" i="3"/>
  <c r="OL309" i="3"/>
  <c r="OK309" i="3"/>
  <c r="OJ309" i="3"/>
  <c r="OI309" i="3"/>
  <c r="OT308" i="3"/>
  <c r="OS308" i="3"/>
  <c r="OR308" i="3"/>
  <c r="OQ308" i="3"/>
  <c r="OP308" i="3"/>
  <c r="OO308" i="3"/>
  <c r="ON308" i="3"/>
  <c r="OM308" i="3"/>
  <c r="OL308" i="3"/>
  <c r="OK308" i="3"/>
  <c r="OJ308" i="3"/>
  <c r="OI308" i="3"/>
  <c r="OT307" i="3"/>
  <c r="OS307" i="3"/>
  <c r="OR307" i="3"/>
  <c r="OQ307" i="3"/>
  <c r="OP307" i="3"/>
  <c r="OO307" i="3"/>
  <c r="ON307" i="3"/>
  <c r="OM307" i="3"/>
  <c r="OL307" i="3"/>
  <c r="OK307" i="3"/>
  <c r="OJ307" i="3"/>
  <c r="OI307" i="3"/>
  <c r="OT306" i="3"/>
  <c r="OS306" i="3"/>
  <c r="OR306" i="3"/>
  <c r="OQ306" i="3"/>
  <c r="OP306" i="3"/>
  <c r="OO306" i="3"/>
  <c r="ON306" i="3"/>
  <c r="OM306" i="3"/>
  <c r="OL306" i="3"/>
  <c r="OK306" i="3"/>
  <c r="OJ306" i="3"/>
  <c r="OI306" i="3"/>
  <c r="OT305" i="3"/>
  <c r="OS305" i="3"/>
  <c r="OR305" i="3"/>
  <c r="OQ305" i="3"/>
  <c r="OP305" i="3"/>
  <c r="OO305" i="3"/>
  <c r="ON305" i="3"/>
  <c r="OM305" i="3"/>
  <c r="OL305" i="3"/>
  <c r="OK305" i="3"/>
  <c r="OJ305" i="3"/>
  <c r="OI305" i="3"/>
  <c r="OT304" i="3"/>
  <c r="OS304" i="3"/>
  <c r="OR304" i="3"/>
  <c r="OQ304" i="3"/>
  <c r="OP304" i="3"/>
  <c r="OO304" i="3"/>
  <c r="ON304" i="3"/>
  <c r="OM304" i="3"/>
  <c r="OL304" i="3"/>
  <c r="OK304" i="3"/>
  <c r="OJ304" i="3"/>
  <c r="OI304" i="3"/>
  <c r="OT303" i="3"/>
  <c r="OS303" i="3"/>
  <c r="OR303" i="3"/>
  <c r="OQ303" i="3"/>
  <c r="OP303" i="3"/>
  <c r="OO303" i="3"/>
  <c r="ON303" i="3"/>
  <c r="OM303" i="3"/>
  <c r="OL303" i="3"/>
  <c r="OK303" i="3"/>
  <c r="OJ303" i="3"/>
  <c r="OI303" i="3"/>
  <c r="OT302" i="3"/>
  <c r="OS302" i="3"/>
  <c r="OR302" i="3"/>
  <c r="OQ302" i="3"/>
  <c r="OP302" i="3"/>
  <c r="OO302" i="3"/>
  <c r="ON302" i="3"/>
  <c r="OM302" i="3"/>
  <c r="OL302" i="3"/>
  <c r="OK302" i="3"/>
  <c r="OJ302" i="3"/>
  <c r="OI302" i="3"/>
  <c r="OT301" i="3"/>
  <c r="OS301" i="3"/>
  <c r="OR301" i="3"/>
  <c r="OQ301" i="3"/>
  <c r="OP301" i="3"/>
  <c r="OO301" i="3"/>
  <c r="ON301" i="3"/>
  <c r="OM301" i="3"/>
  <c r="OL301" i="3"/>
  <c r="OK301" i="3"/>
  <c r="OJ301" i="3"/>
  <c r="OI301" i="3"/>
  <c r="OT300" i="3"/>
  <c r="OS300" i="3"/>
  <c r="OR300" i="3"/>
  <c r="OQ300" i="3"/>
  <c r="OP300" i="3"/>
  <c r="OO300" i="3"/>
  <c r="ON300" i="3"/>
  <c r="OM300" i="3"/>
  <c r="OL300" i="3"/>
  <c r="OK300" i="3"/>
  <c r="OJ300" i="3"/>
  <c r="OI300" i="3"/>
  <c r="OT299" i="3"/>
  <c r="OS299" i="3"/>
  <c r="OR299" i="3"/>
  <c r="OQ299" i="3"/>
  <c r="OP299" i="3"/>
  <c r="OO299" i="3"/>
  <c r="ON299" i="3"/>
  <c r="OM299" i="3"/>
  <c r="OL299" i="3"/>
  <c r="OK299" i="3"/>
  <c r="OJ299" i="3"/>
  <c r="OI299" i="3"/>
  <c r="OT298" i="3"/>
  <c r="OS298" i="3"/>
  <c r="OR298" i="3"/>
  <c r="OQ298" i="3"/>
  <c r="OP298" i="3"/>
  <c r="OO298" i="3"/>
  <c r="ON298" i="3"/>
  <c r="OM298" i="3"/>
  <c r="OL298" i="3"/>
  <c r="OK298" i="3"/>
  <c r="OJ298" i="3"/>
  <c r="OI298" i="3"/>
  <c r="OT297" i="3"/>
  <c r="OS297" i="3"/>
  <c r="OR297" i="3"/>
  <c r="OQ297" i="3"/>
  <c r="OP297" i="3"/>
  <c r="OO297" i="3"/>
  <c r="ON297" i="3"/>
  <c r="OM297" i="3"/>
  <c r="OL297" i="3"/>
  <c r="OK297" i="3"/>
  <c r="OJ297" i="3"/>
  <c r="OI297" i="3"/>
  <c r="OT296" i="3"/>
  <c r="OS296" i="3"/>
  <c r="OR296" i="3"/>
  <c r="OQ296" i="3"/>
  <c r="OP296" i="3"/>
  <c r="OO296" i="3"/>
  <c r="ON296" i="3"/>
  <c r="OM296" i="3"/>
  <c r="OL296" i="3"/>
  <c r="OK296" i="3"/>
  <c r="OJ296" i="3"/>
  <c r="OI296" i="3"/>
  <c r="OT295" i="3"/>
  <c r="OS295" i="3"/>
  <c r="OR295" i="3"/>
  <c r="OQ295" i="3"/>
  <c r="OP295" i="3"/>
  <c r="OO295" i="3"/>
  <c r="ON295" i="3"/>
  <c r="OM295" i="3"/>
  <c r="OL295" i="3"/>
  <c r="OK295" i="3"/>
  <c r="OJ295" i="3"/>
  <c r="OI295" i="3"/>
  <c r="OT294" i="3"/>
  <c r="OS294" i="3"/>
  <c r="OR294" i="3"/>
  <c r="OQ294" i="3"/>
  <c r="OP294" i="3"/>
  <c r="OO294" i="3"/>
  <c r="ON294" i="3"/>
  <c r="OM294" i="3"/>
  <c r="OL294" i="3"/>
  <c r="OK294" i="3"/>
  <c r="OJ294" i="3"/>
  <c r="OI294" i="3"/>
  <c r="OT293" i="3"/>
  <c r="OS293" i="3"/>
  <c r="OR293" i="3"/>
  <c r="OQ293" i="3"/>
  <c r="OP293" i="3"/>
  <c r="OO293" i="3"/>
  <c r="ON293" i="3"/>
  <c r="OM293" i="3"/>
  <c r="OL293" i="3"/>
  <c r="OK293" i="3"/>
  <c r="OJ293" i="3"/>
  <c r="OI293" i="3"/>
  <c r="OT292" i="3"/>
  <c r="OS292" i="3"/>
  <c r="OR292" i="3"/>
  <c r="OQ292" i="3"/>
  <c r="OP292" i="3"/>
  <c r="OO292" i="3"/>
  <c r="ON292" i="3"/>
  <c r="OM292" i="3"/>
  <c r="OL292" i="3"/>
  <c r="OK292" i="3"/>
  <c r="OJ292" i="3"/>
  <c r="OI292" i="3"/>
  <c r="OT291" i="3"/>
  <c r="OS291" i="3"/>
  <c r="OR291" i="3"/>
  <c r="OQ291" i="3"/>
  <c r="OP291" i="3"/>
  <c r="OO291" i="3"/>
  <c r="ON291" i="3"/>
  <c r="OM291" i="3"/>
  <c r="OL291" i="3"/>
  <c r="OK291" i="3"/>
  <c r="OJ291" i="3"/>
  <c r="OI291" i="3"/>
  <c r="OT290" i="3"/>
  <c r="OS290" i="3"/>
  <c r="OR290" i="3"/>
  <c r="OQ290" i="3"/>
  <c r="OP290" i="3"/>
  <c r="OO290" i="3"/>
  <c r="ON290" i="3"/>
  <c r="OM290" i="3"/>
  <c r="OL290" i="3"/>
  <c r="OK290" i="3"/>
  <c r="OJ290" i="3"/>
  <c r="OI290" i="3"/>
  <c r="OT289" i="3"/>
  <c r="OS289" i="3"/>
  <c r="OR289" i="3"/>
  <c r="OQ289" i="3"/>
  <c r="OP289" i="3"/>
  <c r="OO289" i="3"/>
  <c r="ON289" i="3"/>
  <c r="OM289" i="3"/>
  <c r="OL289" i="3"/>
  <c r="OK289" i="3"/>
  <c r="OJ289" i="3"/>
  <c r="OI289" i="3"/>
  <c r="OT288" i="3"/>
  <c r="OS288" i="3"/>
  <c r="OR288" i="3"/>
  <c r="OQ288" i="3"/>
  <c r="OP288" i="3"/>
  <c r="OO288" i="3"/>
  <c r="ON288" i="3"/>
  <c r="OM288" i="3"/>
  <c r="OL288" i="3"/>
  <c r="OK288" i="3"/>
  <c r="OJ288" i="3"/>
  <c r="OI288" i="3"/>
  <c r="OT287" i="3"/>
  <c r="OS287" i="3"/>
  <c r="OR287" i="3"/>
  <c r="OQ287" i="3"/>
  <c r="OP287" i="3"/>
  <c r="OO287" i="3"/>
  <c r="ON287" i="3"/>
  <c r="OM287" i="3"/>
  <c r="OL287" i="3"/>
  <c r="OK287" i="3"/>
  <c r="OJ287" i="3"/>
  <c r="OI287" i="3"/>
  <c r="OT286" i="3"/>
  <c r="OS286" i="3"/>
  <c r="OR286" i="3"/>
  <c r="OQ286" i="3"/>
  <c r="OP286" i="3"/>
  <c r="OO286" i="3"/>
  <c r="ON286" i="3"/>
  <c r="OM286" i="3"/>
  <c r="OL286" i="3"/>
  <c r="OK286" i="3"/>
  <c r="OJ286" i="3"/>
  <c r="OI286" i="3"/>
  <c r="OT285" i="3"/>
  <c r="OS285" i="3"/>
  <c r="OR285" i="3"/>
  <c r="OQ285" i="3"/>
  <c r="OP285" i="3"/>
  <c r="OO285" i="3"/>
  <c r="ON285" i="3"/>
  <c r="OM285" i="3"/>
  <c r="OL285" i="3"/>
  <c r="OK285" i="3"/>
  <c r="OJ285" i="3"/>
  <c r="OI285" i="3"/>
  <c r="OT284" i="3"/>
  <c r="OS284" i="3"/>
  <c r="OR284" i="3"/>
  <c r="OQ284" i="3"/>
  <c r="OP284" i="3"/>
  <c r="OO284" i="3"/>
  <c r="ON284" i="3"/>
  <c r="OM284" i="3"/>
  <c r="OL284" i="3"/>
  <c r="OK284" i="3"/>
  <c r="OJ284" i="3"/>
  <c r="OI284" i="3"/>
  <c r="OT283" i="3"/>
  <c r="OS283" i="3"/>
  <c r="OR283" i="3"/>
  <c r="OQ283" i="3"/>
  <c r="OP283" i="3"/>
  <c r="OO283" i="3"/>
  <c r="ON283" i="3"/>
  <c r="OM283" i="3"/>
  <c r="OL283" i="3"/>
  <c r="OK283" i="3"/>
  <c r="OJ283" i="3"/>
  <c r="OI283" i="3"/>
  <c r="OT282" i="3"/>
  <c r="OS282" i="3"/>
  <c r="OR282" i="3"/>
  <c r="OQ282" i="3"/>
  <c r="OP282" i="3"/>
  <c r="OO282" i="3"/>
  <c r="ON282" i="3"/>
  <c r="OM282" i="3"/>
  <c r="OL282" i="3"/>
  <c r="OK282" i="3"/>
  <c r="OJ282" i="3"/>
  <c r="OI282" i="3"/>
  <c r="QF282" i="3" l="1"/>
  <c r="QG282" i="3"/>
  <c r="QH282" i="3"/>
  <c r="QI282" i="3"/>
  <c r="QJ282" i="3"/>
  <c r="QK282" i="3"/>
  <c r="QL282" i="3"/>
  <c r="QM282" i="3"/>
  <c r="QN282" i="3"/>
  <c r="QO282" i="3"/>
  <c r="QP282" i="3"/>
  <c r="QF283" i="3"/>
  <c r="QG283" i="3"/>
  <c r="QH283" i="3"/>
  <c r="QI283" i="3"/>
  <c r="QK283" i="3"/>
  <c r="QL283" i="3"/>
  <c r="QM283" i="3"/>
  <c r="QN283" i="3"/>
  <c r="QO283" i="3"/>
  <c r="QP283" i="3"/>
  <c r="QJ283" i="3"/>
  <c r="QF284" i="3"/>
  <c r="QG284" i="3"/>
  <c r="QH284" i="3"/>
  <c r="QI284" i="3"/>
  <c r="QJ284" i="3"/>
  <c r="QK284" i="3"/>
  <c r="QL284" i="3"/>
  <c r="QM284" i="3"/>
  <c r="QN284" i="3"/>
  <c r="QO284" i="3"/>
  <c r="QP284" i="3"/>
  <c r="QF285" i="3"/>
  <c r="QG285" i="3"/>
  <c r="QH285" i="3"/>
  <c r="QI285" i="3"/>
  <c r="QJ285" i="3"/>
  <c r="QK285" i="3"/>
  <c r="QL285" i="3"/>
  <c r="QM285" i="3"/>
  <c r="QN285" i="3"/>
  <c r="QO285" i="3"/>
  <c r="QP285" i="3"/>
  <c r="QF286" i="3"/>
  <c r="QG286" i="3"/>
  <c r="QH286" i="3"/>
  <c r="QI286" i="3"/>
  <c r="QJ286" i="3"/>
  <c r="QK286" i="3"/>
  <c r="QL286" i="3"/>
  <c r="QM286" i="3"/>
  <c r="QN286" i="3"/>
  <c r="QO286" i="3"/>
  <c r="QP286" i="3"/>
  <c r="QF287" i="3"/>
  <c r="QG287" i="3"/>
  <c r="QH287" i="3"/>
  <c r="QI287" i="3"/>
  <c r="QJ287" i="3"/>
  <c r="QK287" i="3"/>
  <c r="QL287" i="3"/>
  <c r="QM287" i="3"/>
  <c r="QN287" i="3"/>
  <c r="QO287" i="3"/>
  <c r="QP287" i="3"/>
  <c r="QF288" i="3"/>
  <c r="QG288" i="3"/>
  <c r="QH288" i="3"/>
  <c r="QI288" i="3"/>
  <c r="QJ288" i="3"/>
  <c r="QK288" i="3"/>
  <c r="QL288" i="3"/>
  <c r="QM288" i="3"/>
  <c r="QN288" i="3"/>
  <c r="QO288" i="3"/>
  <c r="QP288" i="3"/>
  <c r="QF289" i="3"/>
  <c r="QG289" i="3"/>
  <c r="QH289" i="3"/>
  <c r="QI289" i="3"/>
  <c r="QJ289" i="3"/>
  <c r="QK289" i="3"/>
  <c r="QL289" i="3"/>
  <c r="QM289" i="3"/>
  <c r="QN289" i="3"/>
  <c r="QO289" i="3"/>
  <c r="QP289" i="3"/>
  <c r="QF290" i="3"/>
  <c r="QG290" i="3"/>
  <c r="QH290" i="3"/>
  <c r="QI290" i="3"/>
  <c r="QJ290" i="3"/>
  <c r="QK290" i="3"/>
  <c r="QL290" i="3"/>
  <c r="QM290" i="3"/>
  <c r="QN290" i="3"/>
  <c r="QO290" i="3"/>
  <c r="QP290" i="3"/>
  <c r="QF291" i="3"/>
  <c r="QG291" i="3"/>
  <c r="QH291" i="3"/>
  <c r="QI291" i="3"/>
  <c r="QJ291" i="3"/>
  <c r="QK291" i="3"/>
  <c r="QL291" i="3"/>
  <c r="QM291" i="3"/>
  <c r="QN291" i="3"/>
  <c r="QO291" i="3"/>
  <c r="QP291" i="3"/>
  <c r="QF292" i="3"/>
  <c r="QG292" i="3"/>
  <c r="QH292" i="3"/>
  <c r="QI292" i="3"/>
  <c r="QJ292" i="3"/>
  <c r="QK292" i="3"/>
  <c r="QL292" i="3"/>
  <c r="QM292" i="3"/>
  <c r="QN292" i="3"/>
  <c r="QO292" i="3"/>
  <c r="QP292" i="3"/>
  <c r="QF293" i="3"/>
  <c r="QG293" i="3"/>
  <c r="QH293" i="3"/>
  <c r="QI293" i="3"/>
  <c r="QJ293" i="3"/>
  <c r="QK293" i="3"/>
  <c r="QL293" i="3"/>
  <c r="QM293" i="3"/>
  <c r="QN293" i="3"/>
  <c r="QO293" i="3"/>
  <c r="QP293" i="3"/>
  <c r="QF294" i="3"/>
  <c r="QG294" i="3"/>
  <c r="QH294" i="3"/>
  <c r="QI294" i="3"/>
  <c r="QJ294" i="3"/>
  <c r="QK294" i="3"/>
  <c r="QL294" i="3"/>
  <c r="QM294" i="3"/>
  <c r="QN294" i="3"/>
  <c r="QO294" i="3"/>
  <c r="QP294" i="3"/>
  <c r="QF295" i="3"/>
  <c r="QG295" i="3"/>
  <c r="QH295" i="3"/>
  <c r="QI295" i="3"/>
  <c r="QJ295" i="3"/>
  <c r="QK295" i="3"/>
  <c r="QL295" i="3"/>
  <c r="QM295" i="3"/>
  <c r="QN295" i="3"/>
  <c r="QO295" i="3"/>
  <c r="QP295" i="3"/>
  <c r="QF296" i="3"/>
  <c r="QG296" i="3"/>
  <c r="QH296" i="3"/>
  <c r="QI296" i="3"/>
  <c r="QJ296" i="3"/>
  <c r="QK296" i="3"/>
  <c r="QL296" i="3"/>
  <c r="QM296" i="3"/>
  <c r="QN296" i="3"/>
  <c r="QO296" i="3"/>
  <c r="QP296" i="3"/>
  <c r="QF297" i="3"/>
  <c r="QG297" i="3"/>
  <c r="QH297" i="3"/>
  <c r="QI297" i="3"/>
  <c r="QK297" i="3"/>
  <c r="QL297" i="3"/>
  <c r="QM297" i="3"/>
  <c r="QN297" i="3"/>
  <c r="QO297" i="3"/>
  <c r="QP297" i="3"/>
  <c r="QJ297" i="3"/>
  <c r="QF298" i="3"/>
  <c r="QG298" i="3"/>
  <c r="QH298" i="3"/>
  <c r="QI298" i="3"/>
  <c r="QJ298" i="3"/>
  <c r="QK298" i="3"/>
  <c r="QL298" i="3"/>
  <c r="QM298" i="3"/>
  <c r="QN298" i="3"/>
  <c r="QO298" i="3"/>
  <c r="QP298" i="3"/>
  <c r="QF299" i="3"/>
  <c r="QG299" i="3"/>
  <c r="QH299" i="3"/>
  <c r="QI299" i="3"/>
  <c r="QJ299" i="3"/>
  <c r="QK299" i="3"/>
  <c r="QL299" i="3"/>
  <c r="QM299" i="3"/>
  <c r="QN299" i="3"/>
  <c r="QO299" i="3"/>
  <c r="QP299" i="3"/>
  <c r="QF300" i="3"/>
  <c r="QG300" i="3"/>
  <c r="QH300" i="3"/>
  <c r="QI300" i="3"/>
  <c r="QJ300" i="3"/>
  <c r="QK300" i="3"/>
  <c r="QL300" i="3"/>
  <c r="QM300" i="3"/>
  <c r="QN300" i="3"/>
  <c r="QO300" i="3"/>
  <c r="QP300" i="3"/>
  <c r="QF301" i="3"/>
  <c r="QG301" i="3"/>
  <c r="QH301" i="3"/>
  <c r="QI301" i="3"/>
  <c r="QJ301" i="3"/>
  <c r="QK301" i="3"/>
  <c r="QL301" i="3"/>
  <c r="QM301" i="3"/>
  <c r="QN301" i="3"/>
  <c r="QO301" i="3"/>
  <c r="QP301" i="3"/>
  <c r="QF302" i="3"/>
  <c r="QG302" i="3"/>
  <c r="QH302" i="3"/>
  <c r="QI302" i="3"/>
  <c r="QJ302" i="3"/>
  <c r="QK302" i="3"/>
  <c r="QL302" i="3"/>
  <c r="QM302" i="3"/>
  <c r="QN302" i="3"/>
  <c r="QO302" i="3"/>
  <c r="QP302" i="3"/>
  <c r="QF303" i="3"/>
  <c r="QG303" i="3"/>
  <c r="QH303" i="3"/>
  <c r="QI303" i="3"/>
  <c r="QJ303" i="3"/>
  <c r="QK303" i="3"/>
  <c r="QL303" i="3"/>
  <c r="QM303" i="3"/>
  <c r="QN303" i="3"/>
  <c r="QO303" i="3"/>
  <c r="QP303" i="3"/>
  <c r="QF304" i="3"/>
  <c r="QG304" i="3"/>
  <c r="QH304" i="3"/>
  <c r="QI304" i="3"/>
  <c r="QJ304" i="3"/>
  <c r="QK304" i="3"/>
  <c r="QL304" i="3"/>
  <c r="QM304" i="3"/>
  <c r="QN304" i="3"/>
  <c r="QO304" i="3"/>
  <c r="QP304" i="3"/>
  <c r="QF305" i="3"/>
  <c r="QG305" i="3"/>
  <c r="QH305" i="3"/>
  <c r="QI305" i="3"/>
  <c r="QK305" i="3"/>
  <c r="QL305" i="3"/>
  <c r="QM305" i="3"/>
  <c r="QN305" i="3"/>
  <c r="QO305" i="3"/>
  <c r="QP305" i="3"/>
  <c r="QJ305" i="3"/>
  <c r="QF306" i="3"/>
  <c r="QG306" i="3"/>
  <c r="QH306" i="3"/>
  <c r="QI306" i="3"/>
  <c r="QJ306" i="3"/>
  <c r="QK306" i="3"/>
  <c r="QL306" i="3"/>
  <c r="QM306" i="3"/>
  <c r="QN306" i="3"/>
  <c r="QO306" i="3"/>
  <c r="QP306" i="3"/>
  <c r="QF307" i="3"/>
  <c r="QG307" i="3"/>
  <c r="QH307" i="3"/>
  <c r="QI307" i="3"/>
  <c r="QJ307" i="3"/>
  <c r="QK307" i="3"/>
  <c r="QL307" i="3"/>
  <c r="QM307" i="3"/>
  <c r="QN307" i="3"/>
  <c r="QO307" i="3"/>
  <c r="QP307" i="3"/>
  <c r="QF308" i="3"/>
  <c r="QG308" i="3"/>
  <c r="QH308" i="3"/>
  <c r="QI308" i="3"/>
  <c r="QJ308" i="3"/>
  <c r="QK308" i="3"/>
  <c r="QL308" i="3"/>
  <c r="QM308" i="3"/>
  <c r="QN308" i="3"/>
  <c r="QO308" i="3"/>
  <c r="QP308" i="3"/>
  <c r="QF309" i="3"/>
  <c r="QG309" i="3"/>
  <c r="QH309" i="3"/>
  <c r="QI309" i="3"/>
  <c r="QJ309" i="3"/>
  <c r="QK309" i="3"/>
  <c r="QL309" i="3"/>
  <c r="QM309" i="3"/>
  <c r="QN309" i="3"/>
  <c r="QO309" i="3"/>
  <c r="QP309" i="3"/>
  <c r="QF310" i="3"/>
  <c r="QG310" i="3"/>
  <c r="QH310" i="3"/>
  <c r="QI310" i="3"/>
  <c r="QJ310" i="3"/>
  <c r="QK310" i="3"/>
  <c r="QL310" i="3"/>
  <c r="QM310" i="3"/>
  <c r="QN310" i="3"/>
  <c r="QO310" i="3"/>
  <c r="QP310" i="3"/>
  <c r="QF311" i="3"/>
  <c r="QG311" i="3"/>
  <c r="QH311" i="3"/>
  <c r="QI311" i="3"/>
  <c r="QJ311" i="3"/>
  <c r="QK311" i="3"/>
  <c r="QL311" i="3"/>
  <c r="QM311" i="3"/>
  <c r="QN311" i="3"/>
  <c r="QO311" i="3"/>
  <c r="QP311" i="3"/>
  <c r="QF312" i="3"/>
  <c r="QG312" i="3"/>
  <c r="QH312" i="3"/>
  <c r="QI312" i="3"/>
  <c r="QK312" i="3"/>
  <c r="QL312" i="3"/>
  <c r="QM312" i="3"/>
  <c r="QN312" i="3"/>
  <c r="QO312" i="3"/>
  <c r="QP312" i="3"/>
  <c r="QJ312" i="3"/>
  <c r="QF313" i="3"/>
  <c r="QG313" i="3"/>
  <c r="QH313" i="3"/>
  <c r="QI313" i="3"/>
  <c r="QJ313" i="3"/>
  <c r="QK313" i="3"/>
  <c r="QL313" i="3"/>
  <c r="QM313" i="3"/>
  <c r="QN313" i="3"/>
  <c r="QO313" i="3"/>
  <c r="QP313" i="3"/>
  <c r="QF314" i="3"/>
  <c r="QG314" i="3"/>
  <c r="QH314" i="3"/>
  <c r="QI314" i="3"/>
  <c r="QJ314" i="3"/>
  <c r="QK314" i="3"/>
  <c r="QL314" i="3"/>
  <c r="QM314" i="3"/>
  <c r="QN314" i="3"/>
  <c r="QO314" i="3"/>
  <c r="QP314" i="3"/>
  <c r="QF315" i="3"/>
  <c r="QG315" i="3"/>
  <c r="QH315" i="3"/>
  <c r="QI315" i="3"/>
  <c r="QJ315" i="3"/>
  <c r="QK315" i="3"/>
  <c r="QL315" i="3"/>
  <c r="QM315" i="3"/>
  <c r="QN315" i="3"/>
  <c r="QO315" i="3"/>
  <c r="QP315" i="3"/>
  <c r="QF316" i="3"/>
  <c r="QG316" i="3"/>
  <c r="QH316" i="3"/>
  <c r="QI316" i="3"/>
  <c r="QJ316" i="3"/>
  <c r="QK316" i="3"/>
  <c r="QL316" i="3"/>
  <c r="QM316" i="3"/>
  <c r="QN316" i="3"/>
  <c r="QO316" i="3"/>
  <c r="QP316" i="3"/>
  <c r="QF317" i="3"/>
  <c r="QG317" i="3"/>
  <c r="QH317" i="3"/>
  <c r="QI317" i="3"/>
  <c r="QJ317" i="3"/>
  <c r="QK317" i="3"/>
  <c r="QL317" i="3"/>
  <c r="QM317" i="3"/>
  <c r="QN317" i="3"/>
  <c r="QO317" i="3"/>
  <c r="QP317" i="3"/>
  <c r="QF318" i="3"/>
  <c r="QG318" i="3"/>
  <c r="QH318" i="3"/>
  <c r="QI318" i="3"/>
  <c r="QJ318" i="3"/>
  <c r="QK318" i="3"/>
  <c r="QL318" i="3"/>
  <c r="QM318" i="3"/>
  <c r="QN318" i="3"/>
  <c r="QO318" i="3"/>
  <c r="QP318" i="3"/>
  <c r="QF319" i="3"/>
  <c r="QG319" i="3"/>
  <c r="QH319" i="3"/>
  <c r="QI319" i="3"/>
  <c r="QJ319" i="3"/>
  <c r="QK319" i="3"/>
  <c r="QL319" i="3"/>
  <c r="QM319" i="3"/>
  <c r="QN319" i="3"/>
  <c r="QO319" i="3"/>
  <c r="QP319" i="3"/>
  <c r="QF320" i="3"/>
  <c r="QG320" i="3"/>
  <c r="QH320" i="3"/>
  <c r="QI320" i="3"/>
  <c r="QJ320" i="3"/>
  <c r="QK320" i="3"/>
  <c r="QL320" i="3"/>
  <c r="QM320" i="3"/>
  <c r="QN320" i="3"/>
  <c r="QO320" i="3"/>
  <c r="QP320" i="3"/>
  <c r="QF321" i="3"/>
  <c r="QG321" i="3"/>
  <c r="QH321" i="3"/>
  <c r="QI321" i="3"/>
  <c r="QJ321" i="3"/>
  <c r="QK321" i="3"/>
  <c r="QL321" i="3"/>
  <c r="QM321" i="3"/>
  <c r="QN321" i="3"/>
  <c r="QO321" i="3"/>
  <c r="QP321" i="3"/>
  <c r="QF322" i="3"/>
  <c r="QG322" i="3"/>
  <c r="QH322" i="3"/>
  <c r="QI322" i="3"/>
  <c r="QJ322" i="3"/>
  <c r="QK322" i="3"/>
  <c r="QL322" i="3"/>
  <c r="QM322" i="3"/>
  <c r="QN322" i="3"/>
  <c r="QO322" i="3"/>
  <c r="QP322" i="3"/>
  <c r="QF323" i="3"/>
  <c r="QG323" i="3"/>
  <c r="QH323" i="3"/>
  <c r="QI323" i="3"/>
  <c r="QJ323" i="3"/>
  <c r="QK323" i="3"/>
  <c r="QL323" i="3"/>
  <c r="QM323" i="3"/>
  <c r="QN323" i="3"/>
  <c r="QO323" i="3"/>
  <c r="QP323" i="3"/>
  <c r="QF324" i="3"/>
  <c r="QG324" i="3"/>
  <c r="QH324" i="3"/>
  <c r="QI324" i="3"/>
  <c r="QJ324" i="3"/>
  <c r="QK324" i="3"/>
  <c r="QL324" i="3"/>
  <c r="QM324" i="3"/>
  <c r="QN324" i="3"/>
  <c r="QO324" i="3"/>
  <c r="QP324" i="3"/>
  <c r="QF325" i="3"/>
  <c r="QG325" i="3"/>
  <c r="QH325" i="3"/>
  <c r="QI325" i="3"/>
  <c r="QJ325" i="3"/>
  <c r="QK325" i="3"/>
  <c r="QL325" i="3"/>
  <c r="QM325" i="3"/>
  <c r="QN325" i="3"/>
  <c r="QO325" i="3"/>
  <c r="QP325" i="3"/>
  <c r="QF326" i="3"/>
  <c r="QG326" i="3"/>
  <c r="QH326" i="3"/>
  <c r="QI326" i="3"/>
  <c r="QJ326" i="3"/>
  <c r="QK326" i="3"/>
  <c r="QL326" i="3"/>
  <c r="QM326" i="3"/>
  <c r="QN326" i="3"/>
  <c r="QO326" i="3"/>
  <c r="QP326" i="3"/>
  <c r="QF327" i="3"/>
  <c r="QG327" i="3"/>
  <c r="QH327" i="3"/>
  <c r="QI327" i="3"/>
  <c r="QJ327" i="3"/>
  <c r="QK327" i="3"/>
  <c r="QL327" i="3"/>
  <c r="QM327" i="3"/>
  <c r="QN327" i="3"/>
  <c r="QO327" i="3"/>
  <c r="QP327" i="3"/>
  <c r="QF328" i="3"/>
  <c r="QG328" i="3"/>
  <c r="QH328" i="3"/>
  <c r="QI328" i="3"/>
  <c r="QJ328" i="3"/>
  <c r="QK328" i="3"/>
  <c r="QL328" i="3"/>
  <c r="QM328" i="3"/>
  <c r="QN328" i="3"/>
  <c r="QO328" i="3"/>
  <c r="QP328" i="3"/>
  <c r="QF329" i="3"/>
  <c r="QG329" i="3"/>
  <c r="QH329" i="3"/>
  <c r="QI329" i="3"/>
  <c r="QJ329" i="3"/>
  <c r="QK329" i="3"/>
  <c r="QL329" i="3"/>
  <c r="QM329" i="3"/>
  <c r="QN329" i="3"/>
  <c r="QO329" i="3"/>
  <c r="QP329" i="3"/>
  <c r="QF330" i="3"/>
  <c r="QG330" i="3"/>
  <c r="QH330" i="3"/>
  <c r="QI330" i="3"/>
  <c r="QJ330" i="3"/>
  <c r="QK330" i="3"/>
  <c r="QL330" i="3"/>
  <c r="QM330" i="3"/>
  <c r="QN330" i="3"/>
  <c r="QO330" i="3"/>
  <c r="QP330" i="3"/>
  <c r="QF331" i="3"/>
  <c r="QG331" i="3"/>
  <c r="QH331" i="3"/>
  <c r="QI331" i="3"/>
  <c r="QJ331" i="3"/>
  <c r="QK331" i="3"/>
  <c r="QL331" i="3"/>
  <c r="QM331" i="3"/>
  <c r="QN331" i="3"/>
  <c r="QO331" i="3"/>
  <c r="QP331" i="3"/>
  <c r="QF332" i="3"/>
  <c r="QG332" i="3"/>
  <c r="QH332" i="3"/>
  <c r="QI332" i="3"/>
  <c r="QJ332" i="3"/>
  <c r="QK332" i="3"/>
  <c r="QL332" i="3"/>
  <c r="QM332" i="3"/>
  <c r="QN332" i="3"/>
  <c r="QO332" i="3"/>
  <c r="QP332" i="3"/>
  <c r="QF333" i="3"/>
  <c r="QG333" i="3"/>
  <c r="QH333" i="3"/>
  <c r="QI333" i="3"/>
  <c r="QJ333" i="3"/>
  <c r="QK333" i="3"/>
  <c r="QL333" i="3"/>
  <c r="QM333" i="3"/>
  <c r="QN333" i="3"/>
  <c r="QO333" i="3"/>
  <c r="QP333" i="3"/>
  <c r="QF334" i="3"/>
  <c r="QG334" i="3"/>
  <c r="QH334" i="3"/>
  <c r="QI334" i="3"/>
  <c r="QJ334" i="3"/>
  <c r="QK334" i="3"/>
  <c r="QL334" i="3"/>
  <c r="QM334" i="3"/>
  <c r="QN334" i="3"/>
  <c r="QO334" i="3"/>
  <c r="QP334" i="3"/>
  <c r="QF335" i="3"/>
  <c r="QG335" i="3"/>
  <c r="QH335" i="3"/>
  <c r="QI335" i="3"/>
  <c r="QJ335" i="3"/>
  <c r="QK335" i="3"/>
  <c r="QL335" i="3"/>
  <c r="QM335" i="3"/>
  <c r="QN335" i="3"/>
  <c r="QO335" i="3"/>
  <c r="QP335" i="3"/>
  <c r="QF336" i="3"/>
  <c r="QG336" i="3"/>
  <c r="QH336" i="3"/>
  <c r="QI336" i="3"/>
  <c r="QJ336" i="3"/>
  <c r="QK336" i="3"/>
  <c r="QL336" i="3"/>
  <c r="QM336" i="3"/>
  <c r="QN336" i="3"/>
  <c r="QO336" i="3"/>
  <c r="QP336" i="3"/>
  <c r="QF337" i="3"/>
  <c r="QG337" i="3"/>
  <c r="QH337" i="3"/>
  <c r="QI337" i="3"/>
  <c r="QJ337" i="3"/>
  <c r="QK337" i="3"/>
  <c r="QL337" i="3"/>
  <c r="QM337" i="3"/>
  <c r="QN337" i="3"/>
  <c r="QO337" i="3"/>
  <c r="QP337" i="3"/>
  <c r="QF338" i="3"/>
  <c r="QG338" i="3"/>
  <c r="QH338" i="3"/>
  <c r="QI338" i="3"/>
  <c r="QJ338" i="3"/>
  <c r="QK338" i="3"/>
  <c r="QL338" i="3"/>
  <c r="QM338" i="3"/>
  <c r="QN338" i="3"/>
  <c r="QO338" i="3"/>
  <c r="QP338" i="3"/>
  <c r="QF339" i="3"/>
  <c r="QG339" i="3"/>
  <c r="QH339" i="3"/>
  <c r="QI339" i="3"/>
  <c r="QJ339" i="3"/>
  <c r="QK339" i="3"/>
  <c r="QL339" i="3"/>
  <c r="QM339" i="3"/>
  <c r="QN339" i="3"/>
  <c r="QO339" i="3"/>
  <c r="QP339" i="3"/>
  <c r="QF340" i="3"/>
  <c r="QG340" i="3"/>
  <c r="QH340" i="3"/>
  <c r="QI340" i="3"/>
  <c r="QJ340" i="3"/>
  <c r="QK340" i="3"/>
  <c r="QL340" i="3"/>
  <c r="QM340" i="3"/>
  <c r="QN340" i="3"/>
  <c r="QO340" i="3"/>
  <c r="QP340" i="3"/>
  <c r="QF341" i="3"/>
  <c r="QG341" i="3"/>
  <c r="QH341" i="3"/>
  <c r="QI341" i="3"/>
  <c r="QJ341" i="3"/>
  <c r="QK341" i="3"/>
  <c r="QL341" i="3"/>
  <c r="QM341" i="3"/>
  <c r="QN341" i="3"/>
  <c r="QO341" i="3"/>
  <c r="QP341" i="3"/>
  <c r="QF342" i="3"/>
  <c r="QG342" i="3"/>
  <c r="QH342" i="3"/>
  <c r="QI342" i="3"/>
  <c r="QK342" i="3"/>
  <c r="QL342" i="3"/>
  <c r="QM342" i="3"/>
  <c r="QN342" i="3"/>
  <c r="QO342" i="3"/>
  <c r="QP342" i="3"/>
  <c r="QJ342" i="3"/>
  <c r="QF343" i="3"/>
  <c r="QG343" i="3"/>
  <c r="QH343" i="3"/>
  <c r="QI343" i="3"/>
  <c r="QJ343" i="3"/>
  <c r="QK343" i="3"/>
  <c r="QL343" i="3"/>
  <c r="QM343" i="3"/>
  <c r="QN343" i="3"/>
  <c r="QO343" i="3"/>
  <c r="QP343" i="3"/>
  <c r="QF344" i="3"/>
  <c r="QG344" i="3"/>
  <c r="QH344" i="3"/>
  <c r="QI344" i="3"/>
  <c r="QJ344" i="3"/>
  <c r="QK344" i="3"/>
  <c r="QL344" i="3"/>
  <c r="QM344" i="3"/>
  <c r="QN344" i="3"/>
  <c r="QO344" i="3"/>
  <c r="QP344" i="3"/>
  <c r="QF345" i="3"/>
  <c r="QG345" i="3"/>
  <c r="QH345" i="3"/>
  <c r="QI345" i="3"/>
  <c r="QJ345" i="3"/>
  <c r="QK345" i="3"/>
  <c r="QL345" i="3"/>
  <c r="QM345" i="3"/>
  <c r="QN345" i="3"/>
  <c r="QO345" i="3"/>
  <c r="QP345" i="3"/>
  <c r="QF346" i="3"/>
  <c r="QG346" i="3"/>
  <c r="QH346" i="3"/>
  <c r="QI346" i="3"/>
  <c r="QJ346" i="3"/>
  <c r="QK346" i="3"/>
  <c r="QL346" i="3"/>
  <c r="QM346" i="3"/>
  <c r="QN346" i="3"/>
  <c r="QO346" i="3"/>
  <c r="QP346" i="3"/>
  <c r="QF347" i="3"/>
  <c r="QG347" i="3"/>
  <c r="QH347" i="3"/>
  <c r="QI347" i="3"/>
  <c r="QJ347" i="3"/>
  <c r="QK347" i="3"/>
  <c r="QL347" i="3"/>
  <c r="QM347" i="3"/>
  <c r="QN347" i="3"/>
  <c r="QO347" i="3"/>
  <c r="QP347" i="3"/>
  <c r="QF348" i="3"/>
  <c r="QG348" i="3"/>
  <c r="QH348" i="3"/>
  <c r="QI348" i="3"/>
  <c r="QJ348" i="3"/>
  <c r="QK348" i="3"/>
  <c r="QL348" i="3"/>
  <c r="QM348" i="3"/>
  <c r="QN348" i="3"/>
  <c r="QO348" i="3"/>
  <c r="QP348" i="3"/>
  <c r="QF349" i="3"/>
  <c r="QG349" i="3"/>
  <c r="QH349" i="3"/>
  <c r="QI349" i="3"/>
  <c r="QJ349" i="3"/>
  <c r="QK349" i="3"/>
  <c r="QL349" i="3"/>
  <c r="QM349" i="3"/>
  <c r="QN349" i="3"/>
  <c r="QO349" i="3"/>
  <c r="QP349" i="3"/>
  <c r="QF350" i="3"/>
  <c r="QG350" i="3"/>
  <c r="QH350" i="3"/>
  <c r="QI350" i="3"/>
  <c r="QJ350" i="3"/>
  <c r="QK350" i="3"/>
  <c r="QL350" i="3"/>
  <c r="QM350" i="3"/>
  <c r="QN350" i="3"/>
  <c r="QO350" i="3"/>
  <c r="QP350" i="3"/>
  <c r="QF351" i="3"/>
  <c r="QG351" i="3"/>
  <c r="QH351" i="3"/>
  <c r="QI351" i="3"/>
  <c r="QJ351" i="3"/>
  <c r="QK351" i="3"/>
  <c r="QL351" i="3"/>
  <c r="QM351" i="3"/>
  <c r="QN351" i="3"/>
  <c r="QO351" i="3"/>
  <c r="QP351" i="3"/>
  <c r="QF352" i="3"/>
  <c r="QG352" i="3"/>
  <c r="QH352" i="3"/>
  <c r="QI352" i="3"/>
  <c r="QJ352" i="3"/>
  <c r="QK352" i="3"/>
  <c r="QL352" i="3"/>
  <c r="QM352" i="3"/>
  <c r="QN352" i="3"/>
  <c r="QO352" i="3"/>
  <c r="QP352" i="3"/>
  <c r="QF353" i="3"/>
  <c r="QG353" i="3"/>
  <c r="QH353" i="3"/>
  <c r="QI353" i="3"/>
  <c r="QJ353" i="3"/>
  <c r="QK353" i="3"/>
  <c r="QL353" i="3"/>
  <c r="QM353" i="3"/>
  <c r="QN353" i="3"/>
  <c r="QO353" i="3"/>
  <c r="QP353" i="3"/>
  <c r="QF354" i="3"/>
  <c r="QG354" i="3"/>
  <c r="QH354" i="3"/>
  <c r="QI354" i="3"/>
  <c r="QJ354" i="3"/>
  <c r="QK354" i="3"/>
  <c r="QL354" i="3"/>
  <c r="QM354" i="3"/>
  <c r="QN354" i="3"/>
  <c r="QO354" i="3"/>
  <c r="QP354" i="3"/>
  <c r="QF355" i="3"/>
  <c r="QG355" i="3"/>
  <c r="QH355" i="3"/>
  <c r="QI355" i="3"/>
  <c r="QJ355" i="3"/>
  <c r="QK355" i="3"/>
  <c r="QL355" i="3"/>
  <c r="QM355" i="3"/>
  <c r="QN355" i="3"/>
  <c r="QO355" i="3"/>
  <c r="QP355" i="3"/>
  <c r="QF356" i="3"/>
  <c r="QG356" i="3"/>
  <c r="QH356" i="3"/>
  <c r="QI356" i="3"/>
  <c r="QJ356" i="3"/>
  <c r="QK356" i="3"/>
  <c r="QL356" i="3"/>
  <c r="QM356" i="3"/>
  <c r="QN356" i="3"/>
  <c r="QO356" i="3"/>
  <c r="QP356" i="3"/>
  <c r="QF357" i="3"/>
  <c r="QG357" i="3"/>
  <c r="QH357" i="3"/>
  <c r="QI357" i="3"/>
  <c r="QJ357" i="3"/>
  <c r="QK357" i="3"/>
  <c r="QL357" i="3"/>
  <c r="QM357" i="3"/>
  <c r="QN357" i="3"/>
  <c r="QO357" i="3"/>
  <c r="QP357" i="3"/>
  <c r="QF358" i="3"/>
  <c r="QG358" i="3"/>
  <c r="QH358" i="3"/>
  <c r="QI358" i="3"/>
  <c r="QJ358" i="3"/>
  <c r="QK358" i="3"/>
  <c r="QL358" i="3"/>
  <c r="QM358" i="3"/>
  <c r="QN358" i="3"/>
  <c r="QO358" i="3"/>
  <c r="QP358" i="3"/>
  <c r="QF359" i="3"/>
  <c r="QG359" i="3"/>
  <c r="QH359" i="3"/>
  <c r="QI359" i="3"/>
  <c r="QJ359" i="3"/>
  <c r="QK359" i="3"/>
  <c r="QL359" i="3"/>
  <c r="QM359" i="3"/>
  <c r="QN359" i="3"/>
  <c r="QO359" i="3"/>
  <c r="QP359" i="3"/>
  <c r="QF360" i="3"/>
  <c r="QG360" i="3"/>
  <c r="QH360" i="3"/>
  <c r="QI360" i="3"/>
  <c r="QJ360" i="3"/>
  <c r="QK360" i="3"/>
  <c r="QL360" i="3"/>
  <c r="QM360" i="3"/>
  <c r="QN360" i="3"/>
  <c r="QO360" i="3"/>
  <c r="QP360" i="3"/>
  <c r="QF361" i="3"/>
  <c r="QG361" i="3"/>
  <c r="QH361" i="3"/>
  <c r="QI361" i="3"/>
  <c r="QJ361" i="3"/>
  <c r="QK361" i="3"/>
  <c r="QL361" i="3"/>
  <c r="QM361" i="3"/>
  <c r="QN361" i="3"/>
  <c r="QO361" i="3"/>
  <c r="QP361" i="3"/>
  <c r="QF362" i="3"/>
  <c r="QG362" i="3"/>
  <c r="QH362" i="3"/>
  <c r="QI362" i="3"/>
  <c r="QJ362" i="3"/>
  <c r="QK362" i="3"/>
  <c r="QL362" i="3"/>
  <c r="QM362" i="3"/>
  <c r="QN362" i="3"/>
  <c r="QO362" i="3"/>
  <c r="QP362" i="3"/>
  <c r="QF363" i="3"/>
  <c r="QG363" i="3"/>
  <c r="QH363" i="3"/>
  <c r="QI363" i="3"/>
  <c r="QJ363" i="3"/>
  <c r="QK363" i="3"/>
  <c r="QL363" i="3"/>
  <c r="QM363" i="3"/>
  <c r="QN363" i="3"/>
  <c r="QO363" i="3"/>
  <c r="QP363" i="3"/>
  <c r="QF364" i="3"/>
  <c r="QG364" i="3"/>
  <c r="QH364" i="3"/>
  <c r="QI364" i="3"/>
  <c r="QJ364" i="3"/>
  <c r="QK364" i="3"/>
  <c r="QL364" i="3"/>
  <c r="QM364" i="3"/>
  <c r="QN364" i="3"/>
  <c r="QO364" i="3"/>
  <c r="QP364" i="3"/>
  <c r="QF365" i="3"/>
  <c r="QG365" i="3"/>
  <c r="QH365" i="3"/>
  <c r="QI365" i="3"/>
  <c r="QJ365" i="3"/>
  <c r="QK365" i="3"/>
  <c r="QL365" i="3"/>
  <c r="QM365" i="3"/>
  <c r="QN365" i="3"/>
  <c r="QO365" i="3"/>
  <c r="QP365" i="3"/>
  <c r="QF366" i="3"/>
  <c r="QG366" i="3"/>
  <c r="QH366" i="3"/>
  <c r="QI366" i="3"/>
  <c r="QJ366" i="3"/>
  <c r="QK366" i="3"/>
  <c r="QL366" i="3"/>
  <c r="QM366" i="3"/>
  <c r="QN366" i="3"/>
  <c r="QO366" i="3"/>
  <c r="QP366" i="3"/>
  <c r="QF367" i="3"/>
  <c r="QG367" i="3"/>
  <c r="QH367" i="3"/>
  <c r="QI367" i="3"/>
  <c r="QJ367" i="3"/>
  <c r="QK367" i="3"/>
  <c r="QL367" i="3"/>
  <c r="QM367" i="3"/>
  <c r="QN367" i="3"/>
  <c r="QO367" i="3"/>
  <c r="QP367" i="3"/>
  <c r="QF368" i="3"/>
  <c r="QG368" i="3"/>
  <c r="QH368" i="3"/>
  <c r="QI368" i="3"/>
  <c r="QJ368" i="3"/>
  <c r="QK368" i="3"/>
  <c r="QL368" i="3"/>
  <c r="QM368" i="3"/>
  <c r="QN368" i="3"/>
  <c r="QO368" i="3"/>
  <c r="QP368" i="3"/>
  <c r="QF369" i="3"/>
  <c r="QG369" i="3"/>
  <c r="QH369" i="3"/>
  <c r="QI369" i="3"/>
  <c r="QJ369" i="3"/>
  <c r="QK369" i="3"/>
  <c r="QL369" i="3"/>
  <c r="QM369" i="3"/>
  <c r="QN369" i="3"/>
  <c r="QO369" i="3"/>
  <c r="QP369" i="3"/>
  <c r="QF370" i="3"/>
  <c r="QG370" i="3"/>
  <c r="QH370" i="3"/>
  <c r="QI370" i="3"/>
  <c r="QJ370" i="3"/>
  <c r="QK370" i="3"/>
  <c r="QL370" i="3"/>
  <c r="QM370" i="3"/>
  <c r="QN370" i="3"/>
  <c r="QO370" i="3"/>
  <c r="QP370" i="3"/>
  <c r="QF371" i="3"/>
  <c r="QG371" i="3"/>
  <c r="QH371" i="3"/>
  <c r="QI371" i="3"/>
  <c r="QJ371" i="3"/>
  <c r="QK371" i="3"/>
  <c r="QL371" i="3"/>
  <c r="QM371" i="3"/>
  <c r="QN371" i="3"/>
  <c r="QO371" i="3"/>
  <c r="QP371" i="3"/>
  <c r="QF372" i="3"/>
  <c r="QG372" i="3"/>
  <c r="QH372" i="3"/>
  <c r="QI372" i="3"/>
  <c r="QJ372" i="3"/>
  <c r="QK372" i="3"/>
  <c r="QL372" i="3"/>
  <c r="QM372" i="3"/>
  <c r="QN372" i="3"/>
  <c r="QO372" i="3"/>
  <c r="QP372" i="3"/>
  <c r="QF373" i="3"/>
  <c r="QG373" i="3"/>
  <c r="QH373" i="3"/>
  <c r="QI373" i="3"/>
  <c r="QJ373" i="3"/>
  <c r="QK373" i="3"/>
  <c r="QL373" i="3"/>
  <c r="QM373" i="3"/>
  <c r="QN373" i="3"/>
  <c r="QO373" i="3"/>
  <c r="QP373" i="3"/>
  <c r="QF374" i="3"/>
  <c r="QG374" i="3"/>
  <c r="QH374" i="3"/>
  <c r="QI374" i="3"/>
  <c r="QJ374" i="3"/>
  <c r="QK374" i="3"/>
  <c r="QL374" i="3"/>
  <c r="QM374" i="3"/>
  <c r="QN374" i="3"/>
  <c r="QO374" i="3"/>
  <c r="QP374" i="3"/>
  <c r="QF375" i="3"/>
  <c r="QG375" i="3"/>
  <c r="QH375" i="3"/>
  <c r="QI375" i="3"/>
  <c r="QJ375" i="3"/>
  <c r="QK375" i="3"/>
  <c r="QL375" i="3"/>
  <c r="QM375" i="3"/>
  <c r="QN375" i="3"/>
  <c r="QO375" i="3"/>
  <c r="QP375" i="3"/>
  <c r="QF376" i="3"/>
  <c r="QG376" i="3"/>
  <c r="QH376" i="3"/>
  <c r="QI376" i="3"/>
  <c r="QJ376" i="3"/>
  <c r="QK376" i="3"/>
  <c r="QL376" i="3"/>
  <c r="QM376" i="3"/>
  <c r="QN376" i="3"/>
  <c r="QO376" i="3"/>
  <c r="QP376" i="3"/>
  <c r="QF377" i="3"/>
  <c r="QG377" i="3"/>
  <c r="QH377" i="3"/>
  <c r="QI377" i="3"/>
  <c r="QJ377" i="3"/>
  <c r="QK377" i="3"/>
  <c r="QL377" i="3"/>
  <c r="QM377" i="3"/>
  <c r="QN377" i="3"/>
  <c r="QO377" i="3"/>
  <c r="QP377" i="3"/>
  <c r="QF378" i="3"/>
  <c r="QG378" i="3"/>
  <c r="QH378" i="3"/>
  <c r="QI378" i="3"/>
  <c r="QJ378" i="3"/>
  <c r="QK378" i="3"/>
  <c r="QL378" i="3"/>
  <c r="QM378" i="3"/>
  <c r="QN378" i="3"/>
  <c r="QO378" i="3"/>
  <c r="QP378" i="3"/>
  <c r="QF379" i="3"/>
  <c r="QG379" i="3"/>
  <c r="QH379" i="3"/>
  <c r="QI379" i="3"/>
  <c r="QJ379" i="3"/>
  <c r="QK379" i="3"/>
  <c r="QL379" i="3"/>
  <c r="QM379" i="3"/>
  <c r="QN379" i="3"/>
  <c r="QO379" i="3"/>
  <c r="QP379" i="3"/>
  <c r="QF380" i="3"/>
  <c r="QG380" i="3"/>
  <c r="QH380" i="3"/>
  <c r="QI380" i="3"/>
  <c r="QJ380" i="3"/>
  <c r="QK380" i="3"/>
  <c r="QL380" i="3"/>
  <c r="QM380" i="3"/>
  <c r="QN380" i="3"/>
  <c r="QO380" i="3"/>
  <c r="QP380" i="3"/>
  <c r="QF381" i="3"/>
  <c r="QG381" i="3"/>
  <c r="QH381" i="3"/>
  <c r="QI381" i="3"/>
  <c r="QJ381" i="3"/>
  <c r="QK381" i="3"/>
  <c r="QL381" i="3"/>
  <c r="QM381" i="3"/>
  <c r="QN381" i="3"/>
  <c r="QO381" i="3"/>
  <c r="QP381" i="3"/>
  <c r="QF382" i="3"/>
  <c r="QG382" i="3"/>
  <c r="QH382" i="3"/>
  <c r="QI382" i="3"/>
  <c r="QJ382" i="3"/>
  <c r="QK382" i="3"/>
  <c r="QL382" i="3"/>
  <c r="QM382" i="3"/>
  <c r="QN382" i="3"/>
  <c r="QO382" i="3"/>
  <c r="QP382" i="3"/>
  <c r="QF383" i="3"/>
  <c r="QG383" i="3"/>
  <c r="QH383" i="3"/>
  <c r="QI383" i="3"/>
  <c r="QJ383" i="3"/>
  <c r="QK383" i="3"/>
  <c r="QL383" i="3"/>
  <c r="QM383" i="3"/>
  <c r="QN383" i="3"/>
  <c r="QO383" i="3"/>
  <c r="QP383" i="3"/>
  <c r="QF384" i="3"/>
  <c r="QG384" i="3"/>
  <c r="QH384" i="3"/>
  <c r="QI384" i="3"/>
  <c r="QJ384" i="3"/>
  <c r="QK384" i="3"/>
  <c r="QL384" i="3"/>
  <c r="QM384" i="3"/>
  <c r="QN384" i="3"/>
  <c r="QO384" i="3"/>
  <c r="QP384" i="3"/>
  <c r="QF385" i="3"/>
  <c r="QG385" i="3"/>
  <c r="QH385" i="3"/>
  <c r="QI385" i="3"/>
  <c r="QJ385" i="3"/>
  <c r="QK385" i="3"/>
  <c r="QL385" i="3"/>
  <c r="QM385" i="3"/>
  <c r="QN385" i="3"/>
  <c r="QO385" i="3"/>
  <c r="QP385" i="3"/>
  <c r="QF386" i="3"/>
  <c r="QG386" i="3"/>
  <c r="QH386" i="3"/>
  <c r="QI386" i="3"/>
  <c r="QJ386" i="3"/>
  <c r="QK386" i="3"/>
  <c r="QL386" i="3"/>
  <c r="QM386" i="3"/>
  <c r="QN386" i="3"/>
  <c r="QO386" i="3"/>
  <c r="QP386" i="3"/>
  <c r="QF387" i="3"/>
  <c r="QG387" i="3"/>
  <c r="QH387" i="3"/>
  <c r="QI387" i="3"/>
  <c r="QJ387" i="3"/>
  <c r="QK387" i="3"/>
  <c r="QL387" i="3"/>
  <c r="QM387" i="3"/>
  <c r="QN387" i="3"/>
  <c r="QO387" i="3"/>
  <c r="QP387" i="3"/>
  <c r="QF388" i="3"/>
  <c r="QG388" i="3"/>
  <c r="QH388" i="3"/>
  <c r="QI388" i="3"/>
  <c r="QJ388" i="3"/>
  <c r="QK388" i="3"/>
  <c r="QL388" i="3"/>
  <c r="QM388" i="3"/>
  <c r="QN388" i="3"/>
  <c r="QO388" i="3"/>
  <c r="QP388" i="3"/>
  <c r="QF389" i="3"/>
  <c r="QG389" i="3"/>
  <c r="QH389" i="3"/>
  <c r="QI389" i="3"/>
  <c r="QJ389" i="3"/>
  <c r="QK389" i="3"/>
  <c r="QL389" i="3"/>
  <c r="QM389" i="3"/>
  <c r="QN389" i="3"/>
  <c r="QO389" i="3"/>
  <c r="QP389" i="3"/>
  <c r="QF390" i="3"/>
  <c r="QG390" i="3"/>
  <c r="QH390" i="3"/>
  <c r="QI390" i="3"/>
  <c r="QJ390" i="3"/>
  <c r="QK390" i="3"/>
  <c r="QL390" i="3"/>
  <c r="QM390" i="3"/>
  <c r="QN390" i="3"/>
  <c r="QO390" i="3"/>
  <c r="QP390" i="3"/>
  <c r="QF391" i="3"/>
  <c r="QG391" i="3"/>
  <c r="QH391" i="3"/>
  <c r="QI391" i="3"/>
  <c r="QJ391" i="3"/>
  <c r="QK391" i="3"/>
  <c r="QL391" i="3"/>
  <c r="QM391" i="3"/>
  <c r="QN391" i="3"/>
  <c r="QO391" i="3"/>
  <c r="QP391" i="3"/>
  <c r="QF392" i="3"/>
  <c r="QG392" i="3"/>
  <c r="QH392" i="3"/>
  <c r="QI392" i="3"/>
  <c r="QJ392" i="3"/>
  <c r="QK392" i="3"/>
  <c r="QL392" i="3"/>
  <c r="QM392" i="3"/>
  <c r="QN392" i="3"/>
  <c r="QO392" i="3"/>
  <c r="QP392" i="3"/>
  <c r="QF393" i="3"/>
  <c r="QG393" i="3"/>
  <c r="QH393" i="3"/>
  <c r="QI393" i="3"/>
  <c r="QJ393" i="3"/>
  <c r="QK393" i="3"/>
  <c r="QL393" i="3"/>
  <c r="QM393" i="3"/>
  <c r="QN393" i="3"/>
  <c r="QO393" i="3"/>
  <c r="QP393" i="3"/>
  <c r="QF394" i="3"/>
  <c r="QG394" i="3"/>
  <c r="QH394" i="3"/>
  <c r="QI394" i="3"/>
  <c r="QJ394" i="3"/>
  <c r="QK394" i="3"/>
  <c r="QL394" i="3"/>
  <c r="QM394" i="3"/>
  <c r="QN394" i="3"/>
  <c r="QO394" i="3"/>
  <c r="QP394" i="3"/>
  <c r="QF395" i="3"/>
  <c r="QG395" i="3"/>
  <c r="QH395" i="3"/>
  <c r="QI395" i="3"/>
  <c r="QJ395" i="3"/>
  <c r="QK395" i="3"/>
  <c r="QL395" i="3"/>
  <c r="QM395" i="3"/>
  <c r="QN395" i="3"/>
  <c r="QO395" i="3"/>
  <c r="QP395" i="3"/>
  <c r="QF396" i="3"/>
  <c r="QG396" i="3"/>
  <c r="QH396" i="3"/>
  <c r="QI396" i="3"/>
  <c r="QJ396" i="3"/>
  <c r="QK396" i="3"/>
  <c r="QL396" i="3"/>
  <c r="QM396" i="3"/>
  <c r="QN396" i="3"/>
  <c r="QO396" i="3"/>
  <c r="QP396" i="3"/>
  <c r="QF397" i="3"/>
  <c r="QG397" i="3"/>
  <c r="QH397" i="3"/>
  <c r="QI397" i="3"/>
  <c r="QJ397" i="3"/>
  <c r="QK397" i="3"/>
  <c r="QL397" i="3"/>
  <c r="QM397" i="3"/>
  <c r="QN397" i="3"/>
  <c r="QO397" i="3"/>
  <c r="QP397" i="3"/>
  <c r="QF398" i="3"/>
  <c r="QG398" i="3"/>
  <c r="QH398" i="3"/>
  <c r="QI398" i="3"/>
  <c r="QJ398" i="3"/>
  <c r="QK398" i="3"/>
  <c r="QL398" i="3"/>
  <c r="QM398" i="3"/>
  <c r="QN398" i="3"/>
  <c r="QO398" i="3"/>
  <c r="QP398" i="3"/>
  <c r="QF399" i="3"/>
  <c r="QG399" i="3"/>
  <c r="QH399" i="3"/>
  <c r="QI399" i="3"/>
  <c r="QJ399" i="3"/>
  <c r="QK399" i="3"/>
  <c r="QL399" i="3"/>
  <c r="QM399" i="3"/>
  <c r="QN399" i="3"/>
  <c r="QO399" i="3"/>
  <c r="QP399" i="3"/>
  <c r="QF400" i="3"/>
  <c r="QG400" i="3"/>
  <c r="QH400" i="3"/>
  <c r="QI400" i="3"/>
  <c r="QJ400" i="3"/>
  <c r="QK400" i="3"/>
  <c r="QL400" i="3"/>
  <c r="QM400" i="3"/>
  <c r="QN400" i="3"/>
  <c r="QO400" i="3"/>
  <c r="QP400" i="3"/>
  <c r="QF401" i="3"/>
  <c r="QG401" i="3"/>
  <c r="QH401" i="3"/>
  <c r="QI401" i="3"/>
  <c r="QJ401" i="3"/>
  <c r="QK401" i="3"/>
  <c r="QL401" i="3"/>
  <c r="QM401" i="3"/>
  <c r="QN401" i="3"/>
  <c r="QO401" i="3"/>
  <c r="QP401" i="3"/>
  <c r="QF402" i="3"/>
  <c r="QG402" i="3"/>
  <c r="QH402" i="3"/>
  <c r="QI402" i="3"/>
  <c r="QK402" i="3"/>
  <c r="QL402" i="3"/>
  <c r="QM402" i="3"/>
  <c r="QN402" i="3"/>
  <c r="QO402" i="3"/>
  <c r="QP402" i="3"/>
  <c r="QJ402" i="3"/>
  <c r="QF404" i="3"/>
  <c r="QG404" i="3"/>
  <c r="QH404" i="3"/>
  <c r="QI404" i="3"/>
  <c r="QJ404" i="3"/>
  <c r="QK404" i="3"/>
  <c r="QL404" i="3"/>
  <c r="QM404" i="3"/>
  <c r="QN404" i="3"/>
  <c r="QO404" i="3"/>
  <c r="QP404" i="3"/>
  <c r="QF405" i="3"/>
  <c r="QG405" i="3"/>
  <c r="QH405" i="3"/>
  <c r="QI405" i="3"/>
  <c r="QJ405" i="3"/>
  <c r="QK405" i="3"/>
  <c r="QL405" i="3"/>
  <c r="QM405" i="3"/>
  <c r="QN405" i="3"/>
  <c r="QO405" i="3"/>
  <c r="QP405" i="3"/>
  <c r="QF406" i="3"/>
  <c r="QG406" i="3"/>
  <c r="QH406" i="3"/>
  <c r="QI406" i="3"/>
  <c r="QJ406" i="3"/>
  <c r="QK406" i="3"/>
  <c r="QL406" i="3"/>
  <c r="QM406" i="3"/>
  <c r="QN406" i="3"/>
  <c r="QO406" i="3"/>
  <c r="QP406" i="3"/>
  <c r="QF407" i="3"/>
  <c r="QG407" i="3"/>
  <c r="QH407" i="3"/>
  <c r="QI407" i="3"/>
  <c r="QJ407" i="3"/>
  <c r="QK407" i="3"/>
  <c r="QL407" i="3"/>
  <c r="QM407" i="3"/>
  <c r="QN407" i="3"/>
  <c r="QO407" i="3"/>
  <c r="QP407" i="3"/>
  <c r="QF408" i="3"/>
  <c r="QG408" i="3"/>
  <c r="QH408" i="3"/>
  <c r="QI408" i="3"/>
  <c r="QJ408" i="3"/>
  <c r="QK408" i="3"/>
  <c r="QL408" i="3"/>
  <c r="QM408" i="3"/>
  <c r="QN408" i="3"/>
  <c r="QO408" i="3"/>
  <c r="QP408" i="3"/>
  <c r="QF409" i="3"/>
  <c r="QG409" i="3"/>
  <c r="QH409" i="3"/>
  <c r="QI409" i="3"/>
  <c r="QJ409" i="3"/>
  <c r="QK409" i="3"/>
  <c r="QL409" i="3"/>
  <c r="QM409" i="3"/>
  <c r="QN409" i="3"/>
  <c r="QO409" i="3"/>
  <c r="QP409" i="3"/>
  <c r="QF410" i="3"/>
  <c r="QG410" i="3"/>
  <c r="QH410" i="3"/>
  <c r="QI410" i="3"/>
  <c r="QJ410" i="3"/>
  <c r="QK410" i="3"/>
  <c r="QL410" i="3"/>
  <c r="QM410" i="3"/>
  <c r="QN410" i="3"/>
  <c r="QO410" i="3"/>
  <c r="QP410" i="3"/>
  <c r="QF411" i="3"/>
  <c r="QG411" i="3"/>
  <c r="QH411" i="3"/>
  <c r="QI411" i="3"/>
  <c r="QJ411" i="3"/>
  <c r="QK411" i="3"/>
  <c r="QL411" i="3"/>
  <c r="QM411" i="3"/>
  <c r="QN411" i="3"/>
  <c r="QO411" i="3"/>
  <c r="QP411" i="3"/>
  <c r="QF412" i="3"/>
  <c r="QG412" i="3"/>
  <c r="QH412" i="3"/>
  <c r="QI412" i="3"/>
  <c r="QJ412" i="3"/>
  <c r="QK412" i="3"/>
  <c r="QL412" i="3"/>
  <c r="QM412" i="3"/>
  <c r="QN412" i="3"/>
  <c r="QO412" i="3"/>
  <c r="QP412" i="3"/>
  <c r="QF413" i="3"/>
  <c r="QG413" i="3"/>
  <c r="QH413" i="3"/>
  <c r="QI413" i="3"/>
  <c r="QJ413" i="3"/>
  <c r="QK413" i="3"/>
  <c r="QL413" i="3"/>
  <c r="QM413" i="3"/>
  <c r="QN413" i="3"/>
  <c r="QO413" i="3"/>
  <c r="QP413" i="3"/>
  <c r="QF414" i="3"/>
  <c r="QG414" i="3"/>
  <c r="QH414" i="3"/>
  <c r="QI414" i="3"/>
  <c r="QJ414" i="3"/>
  <c r="QK414" i="3"/>
  <c r="QL414" i="3"/>
  <c r="QM414" i="3"/>
  <c r="QN414" i="3"/>
  <c r="QO414" i="3"/>
  <c r="QP414" i="3"/>
  <c r="QF415" i="3"/>
  <c r="QG415" i="3"/>
  <c r="QH415" i="3"/>
  <c r="QI415" i="3"/>
  <c r="QJ415" i="3"/>
  <c r="QK415" i="3"/>
  <c r="QL415" i="3"/>
  <c r="QM415" i="3"/>
  <c r="QN415" i="3"/>
  <c r="QO415" i="3"/>
  <c r="QP415" i="3"/>
  <c r="QF417" i="3"/>
  <c r="QG417" i="3"/>
  <c r="QH417" i="3"/>
  <c r="QI417" i="3"/>
  <c r="QJ417" i="3"/>
  <c r="QK417" i="3"/>
  <c r="QL417" i="3"/>
  <c r="QM417" i="3"/>
  <c r="QN417" i="3"/>
  <c r="QO417" i="3"/>
  <c r="QP417" i="3"/>
  <c r="QF418" i="3"/>
  <c r="QG418" i="3"/>
  <c r="QH418" i="3"/>
  <c r="QI418" i="3"/>
  <c r="QJ418" i="3"/>
  <c r="QK418" i="3"/>
  <c r="QL418" i="3"/>
  <c r="QM418" i="3"/>
  <c r="QN418" i="3"/>
  <c r="QO418" i="3"/>
  <c r="QP418" i="3"/>
  <c r="QF419" i="3"/>
  <c r="QG419" i="3"/>
  <c r="QH419" i="3"/>
  <c r="QI419" i="3"/>
  <c r="QJ419" i="3"/>
  <c r="QK419" i="3"/>
  <c r="QL419" i="3"/>
  <c r="QM419" i="3"/>
  <c r="QN419" i="3"/>
  <c r="QO419" i="3"/>
  <c r="QP419" i="3"/>
  <c r="QF420" i="3"/>
  <c r="QG420" i="3"/>
  <c r="QH420" i="3"/>
  <c r="QI420" i="3"/>
  <c r="QJ420" i="3"/>
  <c r="QK420" i="3"/>
  <c r="QL420" i="3"/>
  <c r="QM420" i="3"/>
  <c r="QN420" i="3"/>
  <c r="QO420" i="3"/>
  <c r="QP420" i="3"/>
  <c r="QF421" i="3"/>
  <c r="QG421" i="3"/>
  <c r="QH421" i="3"/>
  <c r="QI421" i="3"/>
  <c r="QJ421" i="3"/>
  <c r="QK421" i="3"/>
  <c r="QL421" i="3"/>
  <c r="QM421" i="3"/>
  <c r="QN421" i="3"/>
  <c r="QO421" i="3"/>
  <c r="QP421" i="3"/>
  <c r="QF422" i="3"/>
  <c r="QG422" i="3"/>
  <c r="QH422" i="3"/>
  <c r="QI422" i="3"/>
  <c r="QJ422" i="3"/>
  <c r="QK422" i="3"/>
  <c r="QL422" i="3"/>
  <c r="QM422" i="3"/>
  <c r="QN422" i="3"/>
  <c r="QO422" i="3"/>
  <c r="QP422" i="3"/>
  <c r="QF423" i="3"/>
  <c r="QG423" i="3"/>
  <c r="QH423" i="3"/>
  <c r="QI423" i="3"/>
  <c r="QJ423" i="3"/>
  <c r="QK423" i="3"/>
  <c r="QL423" i="3"/>
  <c r="QM423" i="3"/>
  <c r="QN423" i="3"/>
  <c r="QO423" i="3"/>
  <c r="QP423" i="3"/>
  <c r="QF424" i="3"/>
  <c r="QG424" i="3"/>
  <c r="QH424" i="3"/>
  <c r="QI424" i="3"/>
  <c r="QJ424" i="3"/>
  <c r="QK424" i="3"/>
  <c r="QL424" i="3"/>
  <c r="QM424" i="3"/>
  <c r="QN424" i="3"/>
  <c r="QO424" i="3"/>
  <c r="QP424" i="3"/>
  <c r="QF425" i="3"/>
  <c r="QG425" i="3"/>
  <c r="QH425" i="3"/>
  <c r="QI425" i="3"/>
  <c r="QJ425" i="3"/>
  <c r="QK425" i="3"/>
  <c r="QL425" i="3"/>
  <c r="QM425" i="3"/>
  <c r="QN425" i="3"/>
  <c r="QO425" i="3"/>
  <c r="QP425" i="3"/>
  <c r="QF426" i="3"/>
  <c r="QG426" i="3"/>
  <c r="QH426" i="3"/>
  <c r="QI426" i="3"/>
  <c r="QJ426" i="3"/>
  <c r="QK426" i="3"/>
  <c r="QL426" i="3"/>
  <c r="QM426" i="3"/>
  <c r="QN426" i="3"/>
  <c r="QO426" i="3"/>
  <c r="QP426" i="3"/>
  <c r="QF427" i="3"/>
  <c r="QG427" i="3"/>
  <c r="QH427" i="3"/>
  <c r="QI427" i="3"/>
  <c r="QJ427" i="3"/>
  <c r="QK427" i="3"/>
  <c r="QL427" i="3"/>
  <c r="QM427" i="3"/>
  <c r="QN427" i="3"/>
  <c r="QO427" i="3"/>
  <c r="QP427" i="3"/>
  <c r="QF428" i="3"/>
  <c r="QG428" i="3"/>
  <c r="QH428" i="3"/>
  <c r="QI428" i="3"/>
  <c r="QJ428" i="3"/>
  <c r="QK428" i="3"/>
  <c r="QL428" i="3"/>
  <c r="QM428" i="3"/>
  <c r="QN428" i="3"/>
  <c r="QO428" i="3"/>
  <c r="QP428" i="3"/>
  <c r="QF429" i="3"/>
  <c r="QG429" i="3"/>
  <c r="QH429" i="3"/>
  <c r="QI429" i="3"/>
  <c r="QJ429" i="3"/>
  <c r="QK429" i="3"/>
  <c r="QL429" i="3"/>
  <c r="QM429" i="3"/>
  <c r="QN429" i="3"/>
  <c r="QO429" i="3"/>
  <c r="QP429" i="3"/>
  <c r="QF430" i="3"/>
  <c r="QG430" i="3"/>
  <c r="QH430" i="3"/>
  <c r="QI430" i="3"/>
  <c r="QJ430" i="3"/>
  <c r="QK430" i="3"/>
  <c r="QL430" i="3"/>
  <c r="QM430" i="3"/>
  <c r="QN430" i="3"/>
  <c r="QO430" i="3"/>
  <c r="QP430" i="3"/>
  <c r="QF431" i="3"/>
  <c r="QG431" i="3"/>
  <c r="QH431" i="3"/>
  <c r="QI431" i="3"/>
  <c r="QJ431" i="3"/>
  <c r="QK431" i="3"/>
  <c r="QL431" i="3"/>
  <c r="QM431" i="3"/>
  <c r="QN431" i="3"/>
  <c r="QO431" i="3"/>
  <c r="QP431" i="3"/>
  <c r="QF432" i="3"/>
  <c r="QG432" i="3"/>
  <c r="QH432" i="3"/>
  <c r="QI432" i="3"/>
  <c r="QJ432" i="3"/>
  <c r="QK432" i="3"/>
  <c r="QL432" i="3"/>
  <c r="QM432" i="3"/>
  <c r="QN432" i="3"/>
  <c r="QO432" i="3"/>
  <c r="QP432" i="3"/>
  <c r="QF433" i="3"/>
  <c r="QG433" i="3"/>
  <c r="QH433" i="3"/>
  <c r="QI433" i="3"/>
  <c r="QJ433" i="3"/>
  <c r="QK433" i="3"/>
  <c r="QL433" i="3"/>
  <c r="QM433" i="3"/>
  <c r="QN433" i="3"/>
  <c r="QO433" i="3"/>
  <c r="QP433" i="3"/>
  <c r="QF434" i="3"/>
  <c r="QG434" i="3"/>
  <c r="QH434" i="3"/>
  <c r="QI434" i="3"/>
  <c r="QJ434" i="3"/>
  <c r="QK434" i="3"/>
  <c r="QL434" i="3"/>
  <c r="QM434" i="3"/>
  <c r="QN434" i="3"/>
  <c r="QO434" i="3"/>
  <c r="QP434" i="3"/>
  <c r="QF435" i="3"/>
  <c r="QG435" i="3"/>
  <c r="QH435" i="3"/>
  <c r="QI435" i="3"/>
  <c r="QJ435" i="3"/>
  <c r="QK435" i="3"/>
  <c r="QL435" i="3"/>
  <c r="QM435" i="3"/>
  <c r="QN435" i="3"/>
  <c r="QO435" i="3"/>
  <c r="QP435" i="3"/>
  <c r="QF436" i="3"/>
  <c r="QG436" i="3"/>
  <c r="QH436" i="3"/>
  <c r="QI436" i="3"/>
  <c r="QJ436" i="3"/>
  <c r="QK436" i="3"/>
  <c r="QL436" i="3"/>
  <c r="QM436" i="3"/>
  <c r="QN436" i="3"/>
  <c r="QO436" i="3"/>
  <c r="QP436" i="3"/>
  <c r="QF437" i="3"/>
  <c r="QG437" i="3"/>
  <c r="QH437" i="3"/>
  <c r="QI437" i="3"/>
  <c r="QJ437" i="3"/>
  <c r="QK437" i="3"/>
  <c r="QL437" i="3"/>
  <c r="QM437" i="3"/>
  <c r="QN437" i="3"/>
  <c r="QO437" i="3"/>
  <c r="QP437" i="3"/>
  <c r="QF438" i="3"/>
  <c r="QG438" i="3"/>
  <c r="QH438" i="3"/>
  <c r="QI438" i="3"/>
  <c r="QJ438" i="3"/>
  <c r="QK438" i="3"/>
  <c r="QL438" i="3"/>
  <c r="QM438" i="3"/>
  <c r="QN438" i="3"/>
  <c r="QO438" i="3"/>
  <c r="QP438" i="3"/>
  <c r="QF439" i="3"/>
  <c r="QG439" i="3"/>
  <c r="QH439" i="3"/>
  <c r="QI439" i="3"/>
  <c r="QJ439" i="3"/>
  <c r="QK439" i="3"/>
  <c r="QL439" i="3"/>
  <c r="QM439" i="3"/>
  <c r="QN439" i="3"/>
  <c r="QO439" i="3"/>
  <c r="QP439" i="3"/>
  <c r="QF440" i="3"/>
  <c r="QG440" i="3"/>
  <c r="QH440" i="3"/>
  <c r="QI440" i="3"/>
  <c r="QJ440" i="3"/>
  <c r="QK440" i="3"/>
  <c r="QL440" i="3"/>
  <c r="QM440" i="3"/>
  <c r="QN440" i="3"/>
  <c r="QO440" i="3"/>
  <c r="QP440" i="3"/>
  <c r="QF441" i="3"/>
  <c r="QG441" i="3"/>
  <c r="QH441" i="3"/>
  <c r="QI441" i="3"/>
  <c r="QJ441" i="3"/>
  <c r="QK441" i="3"/>
  <c r="QL441" i="3"/>
  <c r="QM441" i="3"/>
  <c r="QN441" i="3"/>
  <c r="QO441" i="3"/>
  <c r="QP441" i="3"/>
  <c r="QF442" i="3"/>
  <c r="QG442" i="3"/>
  <c r="QH442" i="3"/>
  <c r="QI442" i="3"/>
  <c r="QJ442" i="3"/>
  <c r="QK442" i="3"/>
  <c r="QL442" i="3"/>
  <c r="QM442" i="3"/>
  <c r="QN442" i="3"/>
  <c r="QO442" i="3"/>
  <c r="QP442" i="3"/>
  <c r="QF443" i="3"/>
  <c r="QG443" i="3"/>
  <c r="QH443" i="3"/>
  <c r="QI443" i="3"/>
  <c r="QJ443" i="3"/>
  <c r="QK443" i="3"/>
  <c r="QL443" i="3"/>
  <c r="QM443" i="3"/>
  <c r="QN443" i="3"/>
  <c r="QO443" i="3"/>
  <c r="QP443" i="3"/>
  <c r="QF444" i="3"/>
  <c r="QG444" i="3"/>
  <c r="QH444" i="3"/>
  <c r="QI444" i="3"/>
  <c r="QJ444" i="3"/>
  <c r="QK444" i="3"/>
  <c r="QL444" i="3"/>
  <c r="QM444" i="3"/>
  <c r="QN444" i="3"/>
  <c r="QO444" i="3"/>
  <c r="QP444" i="3"/>
  <c r="QF445" i="3"/>
  <c r="QG445" i="3"/>
  <c r="QH445" i="3"/>
  <c r="QI445" i="3"/>
  <c r="QJ445" i="3"/>
  <c r="QK445" i="3"/>
  <c r="QL445" i="3"/>
  <c r="QM445" i="3"/>
  <c r="QN445" i="3"/>
  <c r="QO445" i="3"/>
  <c r="QP445" i="3"/>
  <c r="QF446" i="3"/>
  <c r="QG446" i="3"/>
  <c r="QH446" i="3"/>
  <c r="QI446" i="3"/>
  <c r="QJ446" i="3"/>
  <c r="QK446" i="3"/>
  <c r="QL446" i="3"/>
  <c r="QM446" i="3"/>
  <c r="QN446" i="3"/>
  <c r="QO446" i="3"/>
  <c r="QP446" i="3"/>
  <c r="QF447" i="3"/>
  <c r="QG447" i="3"/>
  <c r="QH447" i="3"/>
  <c r="QI447" i="3"/>
  <c r="QJ447" i="3"/>
  <c r="QK447" i="3"/>
  <c r="QL447" i="3"/>
  <c r="QM447" i="3"/>
  <c r="QN447" i="3"/>
  <c r="QO447" i="3"/>
  <c r="QP447" i="3"/>
  <c r="QF448" i="3"/>
  <c r="QG448" i="3"/>
  <c r="QH448" i="3"/>
  <c r="QI448" i="3"/>
  <c r="QJ448" i="3"/>
  <c r="QK448" i="3"/>
  <c r="QL448" i="3"/>
  <c r="QM448" i="3"/>
  <c r="QN448" i="3"/>
  <c r="QO448" i="3"/>
  <c r="QP448" i="3"/>
  <c r="QF449" i="3"/>
  <c r="QG449" i="3"/>
  <c r="QH449" i="3"/>
  <c r="QI449" i="3"/>
  <c r="QJ449" i="3"/>
  <c r="QK449" i="3"/>
  <c r="QL449" i="3"/>
  <c r="QM449" i="3"/>
  <c r="QN449" i="3"/>
  <c r="QO449" i="3"/>
  <c r="QP449" i="3"/>
  <c r="QF450" i="3"/>
  <c r="QG450" i="3"/>
  <c r="QH450" i="3"/>
  <c r="QI450" i="3"/>
  <c r="QJ450" i="3"/>
  <c r="QK450" i="3"/>
  <c r="QL450" i="3"/>
  <c r="QM450" i="3"/>
  <c r="QN450" i="3"/>
  <c r="QO450" i="3"/>
  <c r="QP450" i="3"/>
  <c r="QF451" i="3"/>
  <c r="QG451" i="3"/>
  <c r="QH451" i="3"/>
  <c r="QI451" i="3"/>
  <c r="QJ451" i="3"/>
  <c r="QK451" i="3"/>
  <c r="QL451" i="3"/>
  <c r="QM451" i="3"/>
  <c r="QN451" i="3"/>
  <c r="QO451" i="3"/>
  <c r="QP451" i="3"/>
  <c r="QF452" i="3"/>
  <c r="QG452" i="3"/>
  <c r="QH452" i="3"/>
  <c r="QI452" i="3"/>
  <c r="QJ452" i="3"/>
  <c r="QK452" i="3"/>
  <c r="QL452" i="3"/>
  <c r="QM452" i="3"/>
  <c r="QN452" i="3"/>
  <c r="QO452" i="3"/>
  <c r="QP452" i="3"/>
  <c r="QF453" i="3"/>
  <c r="QG453" i="3"/>
  <c r="QH453" i="3"/>
  <c r="QI453" i="3"/>
  <c r="QJ453" i="3"/>
  <c r="QK453" i="3"/>
  <c r="QL453" i="3"/>
  <c r="QM453" i="3"/>
  <c r="QN453" i="3"/>
  <c r="QO453" i="3"/>
  <c r="QP453" i="3"/>
  <c r="QF454" i="3"/>
  <c r="QG454" i="3"/>
  <c r="QH454" i="3"/>
  <c r="QI454" i="3"/>
  <c r="QJ454" i="3"/>
  <c r="QK454" i="3"/>
  <c r="QL454" i="3"/>
  <c r="QM454" i="3"/>
  <c r="QN454" i="3"/>
  <c r="QO454" i="3"/>
  <c r="QP454" i="3"/>
  <c r="QF455" i="3"/>
  <c r="QG455" i="3"/>
  <c r="QH455" i="3"/>
  <c r="QI455" i="3"/>
  <c r="QJ455" i="3"/>
  <c r="QK455" i="3"/>
  <c r="QL455" i="3"/>
  <c r="QM455" i="3"/>
  <c r="QN455" i="3"/>
  <c r="QO455" i="3"/>
  <c r="QP455" i="3"/>
  <c r="QF456" i="3"/>
  <c r="QG456" i="3"/>
  <c r="QH456" i="3"/>
  <c r="QI456" i="3"/>
  <c r="QJ456" i="3"/>
  <c r="QK456" i="3"/>
  <c r="QL456" i="3"/>
  <c r="QM456" i="3"/>
  <c r="QN456" i="3"/>
  <c r="QO456" i="3"/>
  <c r="QP456" i="3"/>
  <c r="QF457" i="3"/>
  <c r="QG457" i="3"/>
  <c r="QH457" i="3"/>
  <c r="QI457" i="3"/>
  <c r="QJ457" i="3"/>
  <c r="QK457" i="3"/>
  <c r="QL457" i="3"/>
  <c r="QM457" i="3"/>
  <c r="QN457" i="3"/>
  <c r="QO457" i="3"/>
  <c r="QP457" i="3"/>
  <c r="QF458" i="3"/>
  <c r="QG458" i="3"/>
  <c r="QH458" i="3"/>
  <c r="QI458" i="3"/>
  <c r="QJ458" i="3"/>
  <c r="QK458" i="3"/>
  <c r="QL458" i="3"/>
  <c r="QM458" i="3"/>
  <c r="QN458" i="3"/>
  <c r="QO458" i="3"/>
  <c r="QP458" i="3"/>
  <c r="QF459" i="3"/>
  <c r="QG459" i="3"/>
  <c r="QH459" i="3"/>
  <c r="QI459" i="3"/>
  <c r="QJ459" i="3"/>
  <c r="QK459" i="3"/>
  <c r="QL459" i="3"/>
  <c r="QM459" i="3"/>
  <c r="QN459" i="3"/>
  <c r="QO459" i="3"/>
  <c r="QP459" i="3"/>
  <c r="QF460" i="3"/>
  <c r="QG460" i="3"/>
  <c r="QH460" i="3"/>
  <c r="QI460" i="3"/>
  <c r="QJ460" i="3"/>
  <c r="QK460" i="3"/>
  <c r="QL460" i="3"/>
  <c r="QM460" i="3"/>
  <c r="QN460" i="3"/>
  <c r="QO460" i="3"/>
  <c r="QP460" i="3"/>
  <c r="QF461" i="3"/>
  <c r="QG461" i="3"/>
  <c r="QH461" i="3"/>
  <c r="QI461" i="3"/>
  <c r="QJ461" i="3"/>
  <c r="QK461" i="3"/>
  <c r="QL461" i="3"/>
  <c r="QM461" i="3"/>
  <c r="QN461" i="3"/>
  <c r="QO461" i="3"/>
  <c r="QP461" i="3"/>
  <c r="QF462" i="3"/>
  <c r="QG462" i="3"/>
  <c r="QH462" i="3"/>
  <c r="QI462" i="3"/>
  <c r="QJ462" i="3"/>
  <c r="QK462" i="3"/>
  <c r="QL462" i="3"/>
  <c r="QM462" i="3"/>
  <c r="QN462" i="3"/>
  <c r="QO462" i="3"/>
  <c r="QP462" i="3"/>
  <c r="QF463" i="3"/>
  <c r="QG463" i="3"/>
  <c r="QH463" i="3"/>
  <c r="QI463" i="3"/>
  <c r="QJ463" i="3"/>
  <c r="QK463" i="3"/>
  <c r="QL463" i="3"/>
  <c r="QM463" i="3"/>
  <c r="QN463" i="3"/>
  <c r="QO463" i="3"/>
  <c r="QP463" i="3"/>
  <c r="QF464" i="3"/>
  <c r="QG464" i="3"/>
  <c r="QH464" i="3"/>
  <c r="QI464" i="3"/>
  <c r="QJ464" i="3"/>
  <c r="QK464" i="3"/>
  <c r="QL464" i="3"/>
  <c r="QM464" i="3"/>
  <c r="QN464" i="3"/>
  <c r="QO464" i="3"/>
  <c r="QP464" i="3"/>
  <c r="QF465" i="3"/>
  <c r="QG465" i="3"/>
  <c r="QH465" i="3"/>
  <c r="QI465" i="3"/>
  <c r="QJ465" i="3"/>
  <c r="QK465" i="3"/>
  <c r="QL465" i="3"/>
  <c r="QM465" i="3"/>
  <c r="QN465" i="3"/>
  <c r="QO465" i="3"/>
  <c r="QP465" i="3"/>
  <c r="QF466" i="3"/>
  <c r="QG466" i="3"/>
  <c r="QH466" i="3"/>
  <c r="QI466" i="3"/>
  <c r="QJ466" i="3"/>
  <c r="QK466" i="3"/>
  <c r="QL466" i="3"/>
  <c r="QM466" i="3"/>
  <c r="QN466" i="3"/>
  <c r="QO466" i="3"/>
  <c r="QP466" i="3"/>
  <c r="QF467" i="3"/>
  <c r="QG467" i="3"/>
  <c r="QH467" i="3"/>
  <c r="QI467" i="3"/>
  <c r="QJ467" i="3"/>
  <c r="QK467" i="3"/>
  <c r="QL467" i="3"/>
  <c r="QM467" i="3"/>
  <c r="QN467" i="3"/>
  <c r="QO467" i="3"/>
  <c r="QP467" i="3"/>
  <c r="QF468" i="3"/>
  <c r="QG468" i="3"/>
  <c r="QH468" i="3"/>
  <c r="QI468" i="3"/>
  <c r="QJ468" i="3"/>
  <c r="QK468" i="3"/>
  <c r="QL468" i="3"/>
  <c r="QM468" i="3"/>
  <c r="QN468" i="3"/>
  <c r="QO468" i="3"/>
  <c r="QP468" i="3"/>
  <c r="QF469" i="3"/>
  <c r="QG469" i="3"/>
  <c r="QH469" i="3"/>
  <c r="QI469" i="3"/>
  <c r="QJ469" i="3"/>
  <c r="QK469" i="3"/>
  <c r="QL469" i="3"/>
  <c r="QM469" i="3"/>
  <c r="QN469" i="3"/>
  <c r="QO469" i="3"/>
  <c r="QP469" i="3"/>
  <c r="QF470" i="3"/>
  <c r="QG470" i="3"/>
  <c r="QH470" i="3"/>
  <c r="QI470" i="3"/>
  <c r="QJ470" i="3"/>
  <c r="QK470" i="3"/>
  <c r="QL470" i="3"/>
  <c r="QM470" i="3"/>
  <c r="QN470" i="3"/>
  <c r="QO470" i="3"/>
  <c r="QP470" i="3"/>
  <c r="QF471" i="3"/>
  <c r="QG471" i="3"/>
  <c r="QH471" i="3"/>
  <c r="QI471" i="3"/>
  <c r="QJ471" i="3"/>
  <c r="QK471" i="3"/>
  <c r="QL471" i="3"/>
  <c r="QM471" i="3"/>
  <c r="QN471" i="3"/>
  <c r="QO471" i="3"/>
  <c r="QP471" i="3"/>
  <c r="QF472" i="3"/>
  <c r="QG472" i="3"/>
  <c r="QH472" i="3"/>
  <c r="QI472" i="3"/>
  <c r="QJ472" i="3"/>
  <c r="QK472" i="3"/>
  <c r="QL472" i="3"/>
  <c r="QM472" i="3"/>
  <c r="QN472" i="3"/>
  <c r="QO472" i="3"/>
  <c r="QP472" i="3"/>
  <c r="QF473" i="3"/>
  <c r="QG473" i="3"/>
  <c r="QH473" i="3"/>
  <c r="QI473" i="3"/>
  <c r="QJ473" i="3"/>
  <c r="QK473" i="3"/>
  <c r="QL473" i="3"/>
  <c r="QM473" i="3"/>
  <c r="QN473" i="3"/>
  <c r="QO473" i="3"/>
  <c r="QP473" i="3"/>
  <c r="QF474" i="3"/>
  <c r="QG474" i="3"/>
  <c r="QH474" i="3"/>
  <c r="QI474" i="3"/>
  <c r="QJ474" i="3"/>
  <c r="QK474" i="3"/>
  <c r="QL474" i="3"/>
  <c r="QM474" i="3"/>
  <c r="QN474" i="3"/>
  <c r="QO474" i="3"/>
  <c r="QP474" i="3"/>
  <c r="QF475" i="3"/>
  <c r="QG475" i="3"/>
  <c r="QH475" i="3"/>
  <c r="QI475" i="3"/>
  <c r="QJ475" i="3"/>
  <c r="QK475" i="3"/>
  <c r="QL475" i="3"/>
  <c r="QM475" i="3"/>
  <c r="QN475" i="3"/>
  <c r="QO475" i="3"/>
  <c r="QP475" i="3"/>
  <c r="QF476" i="3"/>
  <c r="QG476" i="3"/>
  <c r="QH476" i="3"/>
  <c r="QI476" i="3"/>
  <c r="QJ476" i="3"/>
  <c r="QK476" i="3"/>
  <c r="QL476" i="3"/>
  <c r="QM476" i="3"/>
  <c r="QN476" i="3"/>
  <c r="QO476" i="3"/>
  <c r="QP476" i="3"/>
  <c r="QF477" i="3"/>
  <c r="QG477" i="3"/>
  <c r="QH477" i="3"/>
  <c r="QI477" i="3"/>
  <c r="QJ477" i="3"/>
  <c r="QK477" i="3"/>
  <c r="QL477" i="3"/>
  <c r="QM477" i="3"/>
  <c r="QN477" i="3"/>
  <c r="QO477" i="3"/>
  <c r="QP477" i="3"/>
  <c r="QF478" i="3"/>
  <c r="QG478" i="3"/>
  <c r="QH478" i="3"/>
  <c r="QI478" i="3"/>
  <c r="QJ478" i="3"/>
  <c r="QK478" i="3"/>
  <c r="QL478" i="3"/>
  <c r="QM478" i="3"/>
  <c r="QN478" i="3"/>
  <c r="QO478" i="3"/>
  <c r="QP478" i="3"/>
  <c r="QF479" i="3"/>
  <c r="QG479" i="3"/>
  <c r="QH479" i="3"/>
  <c r="QI479" i="3"/>
  <c r="QJ479" i="3"/>
  <c r="QK479" i="3"/>
  <c r="QL479" i="3"/>
  <c r="QM479" i="3"/>
  <c r="QN479" i="3"/>
  <c r="QO479" i="3"/>
  <c r="QP479" i="3"/>
  <c r="QF480" i="3"/>
  <c r="QG480" i="3"/>
  <c r="QH480" i="3"/>
  <c r="QI480" i="3"/>
  <c r="QJ480" i="3"/>
  <c r="QK480" i="3"/>
  <c r="QL480" i="3"/>
  <c r="QM480" i="3"/>
  <c r="QN480" i="3"/>
  <c r="QO480" i="3"/>
  <c r="QP480" i="3"/>
  <c r="QF481" i="3"/>
  <c r="QG481" i="3"/>
  <c r="QH481" i="3"/>
  <c r="QI481" i="3"/>
  <c r="QJ481" i="3"/>
  <c r="QK481" i="3"/>
  <c r="QL481" i="3"/>
  <c r="QM481" i="3"/>
  <c r="QN481" i="3"/>
  <c r="QO481" i="3"/>
  <c r="QP481" i="3"/>
  <c r="QF482" i="3"/>
  <c r="QG482" i="3"/>
  <c r="QH482" i="3"/>
  <c r="QI482" i="3"/>
  <c r="QJ482" i="3"/>
  <c r="QK482" i="3"/>
  <c r="QL482" i="3"/>
  <c r="QM482" i="3"/>
  <c r="QN482" i="3"/>
  <c r="QO482" i="3"/>
  <c r="QP482" i="3"/>
  <c r="QF483" i="3"/>
  <c r="QG483" i="3"/>
  <c r="QH483" i="3"/>
  <c r="QI483" i="3"/>
  <c r="QJ483" i="3"/>
  <c r="QK483" i="3"/>
  <c r="QL483" i="3"/>
  <c r="QM483" i="3"/>
  <c r="QN483" i="3"/>
  <c r="QO483" i="3"/>
  <c r="QP483" i="3"/>
  <c r="QF484" i="3"/>
  <c r="QG484" i="3"/>
  <c r="QH484" i="3"/>
  <c r="QI484" i="3"/>
  <c r="QJ484" i="3"/>
  <c r="QK484" i="3"/>
  <c r="QL484" i="3"/>
  <c r="QM484" i="3"/>
  <c r="QN484" i="3"/>
  <c r="QO484" i="3"/>
  <c r="QP484" i="3"/>
  <c r="QF485" i="3"/>
  <c r="QG485" i="3"/>
  <c r="QH485" i="3"/>
  <c r="QI485" i="3"/>
  <c r="QJ485" i="3"/>
  <c r="QK485" i="3"/>
  <c r="QL485" i="3"/>
  <c r="QM485" i="3"/>
  <c r="QN485" i="3"/>
  <c r="QO485" i="3"/>
  <c r="QP485" i="3"/>
  <c r="QF486" i="3"/>
  <c r="QG486" i="3"/>
  <c r="QH486" i="3"/>
  <c r="QI486" i="3"/>
  <c r="QJ486" i="3"/>
  <c r="QK486" i="3"/>
  <c r="QL486" i="3"/>
  <c r="QM486" i="3"/>
  <c r="QN486" i="3"/>
  <c r="QO486" i="3"/>
  <c r="QP486" i="3"/>
  <c r="QP55" i="3"/>
  <c r="QO55" i="3"/>
  <c r="QN55" i="3"/>
  <c r="QM55" i="3"/>
  <c r="QL55" i="3"/>
  <c r="QK55" i="3"/>
  <c r="QJ55" i="3"/>
  <c r="QI55" i="3"/>
  <c r="QH55" i="3"/>
  <c r="QG55" i="3"/>
  <c r="QF55" i="3"/>
  <c r="QF5" i="3"/>
  <c r="QG5" i="3"/>
  <c r="QH5" i="3"/>
  <c r="QI5" i="3"/>
  <c r="QJ5" i="3"/>
  <c r="QK5" i="3"/>
  <c r="QL5" i="3"/>
  <c r="QM5" i="3"/>
  <c r="QN5" i="3"/>
  <c r="QO5" i="3"/>
  <c r="QP5" i="3"/>
  <c r="QF6" i="3"/>
  <c r="QG6" i="3"/>
  <c r="QH6" i="3"/>
  <c r="QI6" i="3"/>
  <c r="QJ6" i="3"/>
  <c r="QK6" i="3"/>
  <c r="QL6" i="3"/>
  <c r="QM6" i="3"/>
  <c r="QN6" i="3"/>
  <c r="QO6" i="3"/>
  <c r="QP6" i="3"/>
  <c r="QF7" i="3"/>
  <c r="QG7" i="3"/>
  <c r="QH7" i="3"/>
  <c r="QI7" i="3"/>
  <c r="QJ7" i="3"/>
  <c r="QK7" i="3"/>
  <c r="QL7" i="3"/>
  <c r="QM7" i="3"/>
  <c r="QN7" i="3"/>
  <c r="QO7" i="3"/>
  <c r="QP7" i="3"/>
  <c r="QF120" i="3"/>
  <c r="QG120" i="3"/>
  <c r="QH120" i="3"/>
  <c r="QI120" i="3"/>
  <c r="QJ120" i="3"/>
  <c r="QK120" i="3"/>
  <c r="QL120" i="3"/>
  <c r="QM120" i="3"/>
  <c r="QN120" i="3"/>
  <c r="QO120" i="3"/>
  <c r="QP120" i="3"/>
  <c r="QF152" i="3"/>
  <c r="QG152" i="3"/>
  <c r="QH152" i="3"/>
  <c r="QI152" i="3"/>
  <c r="QJ152" i="3"/>
  <c r="QK152" i="3"/>
  <c r="QL152" i="3"/>
  <c r="QM152" i="3"/>
  <c r="QN152" i="3"/>
  <c r="QO152" i="3"/>
  <c r="QP152" i="3"/>
  <c r="QF235" i="3"/>
  <c r="QG235" i="3"/>
  <c r="QH235" i="3"/>
  <c r="QI235" i="3"/>
  <c r="QJ235" i="3"/>
  <c r="QK235" i="3"/>
  <c r="QL235" i="3"/>
  <c r="QM235" i="3"/>
  <c r="QN235" i="3"/>
  <c r="QO235" i="3"/>
  <c r="QP235" i="3"/>
  <c r="QF236" i="3"/>
  <c r="QG236" i="3"/>
  <c r="QH236" i="3"/>
  <c r="QI236" i="3"/>
  <c r="QJ236" i="3"/>
  <c r="QK236" i="3"/>
  <c r="QL236" i="3"/>
  <c r="QM236" i="3"/>
  <c r="QN236" i="3"/>
  <c r="QO236" i="3"/>
  <c r="QP236" i="3"/>
  <c r="QF237" i="3"/>
  <c r="QG237" i="3"/>
  <c r="QH237" i="3"/>
  <c r="QI237" i="3"/>
  <c r="QJ237" i="3"/>
  <c r="QK237" i="3"/>
  <c r="QL237" i="3"/>
  <c r="QM237" i="3"/>
  <c r="QN237" i="3"/>
  <c r="QO237" i="3"/>
  <c r="QP237" i="3"/>
  <c r="QF57" i="3"/>
  <c r="QG57" i="3"/>
  <c r="QH57" i="3"/>
  <c r="QI57" i="3"/>
  <c r="QJ57" i="3"/>
  <c r="QK57" i="3"/>
  <c r="QL57" i="3"/>
  <c r="QM57" i="3"/>
  <c r="QN57" i="3"/>
  <c r="QO57" i="3"/>
  <c r="QP57" i="3"/>
  <c r="QF58" i="3"/>
  <c r="QG58" i="3"/>
  <c r="QH58" i="3"/>
  <c r="QI58" i="3"/>
  <c r="QJ58" i="3"/>
  <c r="QK58" i="3"/>
  <c r="QL58" i="3"/>
  <c r="QM58" i="3"/>
  <c r="QN58" i="3"/>
  <c r="QO58" i="3"/>
  <c r="QP58" i="3"/>
  <c r="QG162" i="3"/>
  <c r="QH162" i="3"/>
  <c r="QI162" i="3"/>
  <c r="QJ162" i="3"/>
  <c r="QK162" i="3"/>
  <c r="QL162" i="3"/>
  <c r="QO162" i="3"/>
  <c r="QP162" i="3"/>
  <c r="QF220" i="3"/>
  <c r="QG220" i="3"/>
  <c r="QH220" i="3"/>
  <c r="QI220" i="3"/>
  <c r="QJ220" i="3"/>
  <c r="QK220" i="3"/>
  <c r="QL220" i="3"/>
  <c r="QM220" i="3"/>
  <c r="QN220" i="3"/>
  <c r="QO220" i="3"/>
  <c r="QP220" i="3"/>
  <c r="QF277" i="3"/>
  <c r="QG277" i="3"/>
  <c r="QH277" i="3"/>
  <c r="QI277" i="3"/>
  <c r="QJ277" i="3"/>
  <c r="QK277" i="3"/>
  <c r="QL277" i="3"/>
  <c r="QM277" i="3"/>
  <c r="QN277" i="3"/>
  <c r="QO277" i="3"/>
  <c r="QP277" i="3"/>
  <c r="QF270" i="3"/>
  <c r="QG270" i="3"/>
  <c r="QH270" i="3"/>
  <c r="QI270" i="3"/>
  <c r="QJ270" i="3"/>
  <c r="QK270" i="3"/>
  <c r="QL270" i="3"/>
  <c r="QM270" i="3"/>
  <c r="QN270" i="3"/>
  <c r="QO270" i="3"/>
  <c r="QP270" i="3"/>
  <c r="QF271" i="3"/>
  <c r="QG271" i="3"/>
  <c r="QH271" i="3"/>
  <c r="QI271" i="3"/>
  <c r="QJ271" i="3"/>
  <c r="QK271" i="3"/>
  <c r="QL271" i="3"/>
  <c r="QM271" i="3"/>
  <c r="QN271" i="3"/>
  <c r="QO271" i="3"/>
  <c r="QP271" i="3"/>
  <c r="QF272" i="3"/>
  <c r="QG272" i="3"/>
  <c r="QH272" i="3"/>
  <c r="QI272" i="3"/>
  <c r="QJ272" i="3"/>
  <c r="QK272" i="3"/>
  <c r="QL272" i="3"/>
  <c r="QM272" i="3"/>
  <c r="QN272" i="3"/>
  <c r="QO272" i="3"/>
  <c r="QP272" i="3"/>
  <c r="QF273" i="3"/>
  <c r="QG273" i="3"/>
  <c r="QH273" i="3"/>
  <c r="QI273" i="3"/>
  <c r="QJ273" i="3"/>
  <c r="QK273" i="3"/>
  <c r="QL273" i="3"/>
  <c r="QM273" i="3"/>
  <c r="QN273" i="3"/>
  <c r="QO273" i="3"/>
  <c r="QP273" i="3"/>
  <c r="QF274" i="3"/>
  <c r="QG274" i="3"/>
  <c r="QH274" i="3"/>
  <c r="QI274" i="3"/>
  <c r="QJ274" i="3"/>
  <c r="QK274" i="3"/>
  <c r="QL274" i="3"/>
  <c r="QM274" i="3"/>
  <c r="QN274" i="3"/>
  <c r="QO274" i="3"/>
  <c r="QP274" i="3"/>
  <c r="QF275" i="3"/>
  <c r="QG275" i="3"/>
  <c r="QH275" i="3"/>
  <c r="QI275" i="3"/>
  <c r="QJ275" i="3"/>
  <c r="QK275" i="3"/>
  <c r="QL275" i="3"/>
  <c r="QM275" i="3"/>
  <c r="QN275" i="3"/>
  <c r="QO275" i="3"/>
  <c r="QP275" i="3"/>
  <c r="QF49" i="3"/>
  <c r="QG49" i="3"/>
  <c r="QH49" i="3"/>
  <c r="QI49" i="3"/>
  <c r="QJ49" i="3"/>
  <c r="QK49" i="3"/>
  <c r="QL49" i="3"/>
  <c r="QM49" i="3"/>
  <c r="QN49" i="3"/>
  <c r="QO49" i="3"/>
  <c r="QP49" i="3"/>
  <c r="QF50" i="3"/>
  <c r="QG50" i="3"/>
  <c r="QH50" i="3"/>
  <c r="QI50" i="3"/>
  <c r="QJ50" i="3"/>
  <c r="QK50" i="3"/>
  <c r="QL50" i="3"/>
  <c r="QM50" i="3"/>
  <c r="QN50" i="3"/>
  <c r="QO50" i="3"/>
  <c r="QP50" i="3"/>
  <c r="QF27" i="3"/>
  <c r="QG27" i="3"/>
  <c r="QH27" i="3"/>
  <c r="QI27" i="3"/>
  <c r="QJ27" i="3"/>
  <c r="QK27" i="3"/>
  <c r="QL27" i="3"/>
  <c r="QM27" i="3"/>
  <c r="QN27" i="3"/>
  <c r="QO27" i="3"/>
  <c r="QP27" i="3"/>
  <c r="QF51" i="3"/>
  <c r="QG51" i="3"/>
  <c r="QH51" i="3"/>
  <c r="QI51" i="3"/>
  <c r="QJ51" i="3"/>
  <c r="QK51" i="3"/>
  <c r="QL51" i="3"/>
  <c r="QM51" i="3"/>
  <c r="QN51" i="3"/>
  <c r="QO51" i="3"/>
  <c r="QP51" i="3"/>
  <c r="QF52" i="3"/>
  <c r="QG52" i="3"/>
  <c r="QH52" i="3"/>
  <c r="QI52" i="3"/>
  <c r="QJ52" i="3"/>
  <c r="QK52" i="3"/>
  <c r="QL52" i="3"/>
  <c r="QM52" i="3"/>
  <c r="QN52" i="3"/>
  <c r="QO52" i="3"/>
  <c r="QP52" i="3"/>
  <c r="QF28" i="3"/>
  <c r="QG28" i="3"/>
  <c r="QH28" i="3"/>
  <c r="QI28" i="3"/>
  <c r="QJ28" i="3"/>
  <c r="QK28" i="3"/>
  <c r="QL28" i="3"/>
  <c r="QM28" i="3"/>
  <c r="QN28" i="3"/>
  <c r="QO28" i="3"/>
  <c r="QP28" i="3"/>
  <c r="QF178" i="3"/>
  <c r="QG178" i="3"/>
  <c r="QH178" i="3"/>
  <c r="QI178" i="3"/>
  <c r="QJ178" i="3"/>
  <c r="QK178" i="3"/>
  <c r="QL178" i="3"/>
  <c r="QM178" i="3"/>
  <c r="QN178" i="3"/>
  <c r="QO178" i="3"/>
  <c r="QP178" i="3"/>
  <c r="QF156" i="3"/>
  <c r="QG156" i="3"/>
  <c r="QH156" i="3"/>
  <c r="QI156" i="3"/>
  <c r="QJ156" i="3"/>
  <c r="QK156" i="3"/>
  <c r="QL156" i="3"/>
  <c r="QM156" i="3"/>
  <c r="QN156" i="3"/>
  <c r="QO156" i="3"/>
  <c r="QP156" i="3"/>
  <c r="QF155" i="3"/>
  <c r="QG155" i="3"/>
  <c r="QH155" i="3"/>
  <c r="QI155" i="3"/>
  <c r="QJ155" i="3"/>
  <c r="QK155" i="3"/>
  <c r="QL155" i="3"/>
  <c r="QM155" i="3"/>
  <c r="QN155" i="3"/>
  <c r="QO155" i="3"/>
  <c r="QP155" i="3"/>
  <c r="QF179" i="3"/>
  <c r="QG179" i="3"/>
  <c r="QH179" i="3"/>
  <c r="QI179" i="3"/>
  <c r="QJ179" i="3"/>
  <c r="QK179" i="3"/>
  <c r="QL179" i="3"/>
  <c r="QM179" i="3"/>
  <c r="QN179" i="3"/>
  <c r="QO179" i="3"/>
  <c r="QP179" i="3"/>
  <c r="QF180" i="3"/>
  <c r="QG180" i="3"/>
  <c r="QH180" i="3"/>
  <c r="QI180" i="3"/>
  <c r="QJ180" i="3"/>
  <c r="QK180" i="3"/>
  <c r="QL180" i="3"/>
  <c r="QM180" i="3"/>
  <c r="QN180" i="3"/>
  <c r="QO180" i="3"/>
  <c r="QP180" i="3"/>
  <c r="QF72" i="3"/>
  <c r="QG72" i="3"/>
  <c r="QH72" i="3"/>
  <c r="QI72" i="3"/>
  <c r="QJ72" i="3"/>
  <c r="QK72" i="3"/>
  <c r="QM72" i="3"/>
  <c r="QN72" i="3"/>
  <c r="QO72" i="3"/>
  <c r="QP72" i="3"/>
  <c r="QF73" i="3"/>
  <c r="QG73" i="3"/>
  <c r="QH73" i="3"/>
  <c r="QI73" i="3"/>
  <c r="QJ73" i="3"/>
  <c r="QK73" i="3"/>
  <c r="QL73" i="3"/>
  <c r="QM73" i="3"/>
  <c r="QN73" i="3"/>
  <c r="QO73" i="3"/>
  <c r="QP73" i="3"/>
  <c r="QF98" i="3"/>
  <c r="QG98" i="3"/>
  <c r="QH98" i="3"/>
  <c r="QI98" i="3"/>
  <c r="QJ98" i="3"/>
  <c r="QK98" i="3"/>
  <c r="QL98" i="3"/>
  <c r="QM98" i="3"/>
  <c r="QN98" i="3"/>
  <c r="QO98" i="3"/>
  <c r="QP98" i="3"/>
  <c r="QF99" i="3"/>
  <c r="QG99" i="3"/>
  <c r="QH99" i="3"/>
  <c r="QI99" i="3"/>
  <c r="QK99" i="3"/>
  <c r="QL99" i="3"/>
  <c r="QM99" i="3"/>
  <c r="QN99" i="3"/>
  <c r="QO99" i="3"/>
  <c r="QP99" i="3"/>
  <c r="QJ99" i="3"/>
  <c r="QF100" i="3"/>
  <c r="QG100" i="3"/>
  <c r="QH100" i="3"/>
  <c r="QI100" i="3"/>
  <c r="QJ100" i="3"/>
  <c r="QK100" i="3"/>
  <c r="QL100" i="3"/>
  <c r="QM100" i="3"/>
  <c r="QN100" i="3"/>
  <c r="QO100" i="3"/>
  <c r="QP100" i="3"/>
  <c r="QF149" i="3"/>
  <c r="QG149" i="3"/>
  <c r="QH149" i="3"/>
  <c r="QI149" i="3"/>
  <c r="QJ149" i="3"/>
  <c r="QK149" i="3"/>
  <c r="QL149" i="3"/>
  <c r="QM149" i="3"/>
  <c r="QN149" i="3"/>
  <c r="QO149" i="3"/>
  <c r="QP149" i="3"/>
  <c r="QF101" i="3"/>
  <c r="QG101" i="3"/>
  <c r="QH101" i="3"/>
  <c r="QI101" i="3"/>
  <c r="QJ101" i="3"/>
  <c r="QK101" i="3"/>
  <c r="QL101" i="3"/>
  <c r="QM101" i="3"/>
  <c r="QN101" i="3"/>
  <c r="QO101" i="3"/>
  <c r="QP101" i="3"/>
  <c r="QF102" i="3"/>
  <c r="QG102" i="3"/>
  <c r="QJ102" i="3"/>
  <c r="QK102" i="3"/>
  <c r="QL102" i="3"/>
  <c r="QM102" i="3"/>
  <c r="QN102" i="3"/>
  <c r="QO102" i="3"/>
  <c r="QP102" i="3"/>
  <c r="QF267" i="3"/>
  <c r="QG267" i="3"/>
  <c r="QH267" i="3"/>
  <c r="QI267" i="3"/>
  <c r="QJ267" i="3"/>
  <c r="QK267" i="3"/>
  <c r="QL267" i="3"/>
  <c r="QM267" i="3"/>
  <c r="QN267" i="3"/>
  <c r="QO267" i="3"/>
  <c r="QP267" i="3"/>
  <c r="QF268" i="3"/>
  <c r="QG268" i="3"/>
  <c r="QH268" i="3"/>
  <c r="QI268" i="3"/>
  <c r="QJ268" i="3"/>
  <c r="QK268" i="3"/>
  <c r="QL268" i="3"/>
  <c r="QM268" i="3"/>
  <c r="QN268" i="3"/>
  <c r="QO268" i="3"/>
  <c r="QP268" i="3"/>
  <c r="QF215" i="3"/>
  <c r="QG215" i="3"/>
  <c r="QH215" i="3"/>
  <c r="QI215" i="3"/>
  <c r="QJ215" i="3"/>
  <c r="QK215" i="3"/>
  <c r="QL215" i="3"/>
  <c r="QM215" i="3"/>
  <c r="QN215" i="3"/>
  <c r="QO215" i="3"/>
  <c r="QP215" i="3"/>
  <c r="QF103" i="3"/>
  <c r="QG103" i="3"/>
  <c r="QH103" i="3"/>
  <c r="QI103" i="3"/>
  <c r="QJ103" i="3"/>
  <c r="QK103" i="3"/>
  <c r="QL103" i="3"/>
  <c r="QM103" i="3"/>
  <c r="QN103" i="3"/>
  <c r="QO103" i="3"/>
  <c r="QP103" i="3"/>
  <c r="QF269" i="3"/>
  <c r="QG269" i="3"/>
  <c r="QH269" i="3"/>
  <c r="QI269" i="3"/>
  <c r="QJ269" i="3"/>
  <c r="QK269" i="3"/>
  <c r="QL269" i="3"/>
  <c r="QM269" i="3"/>
  <c r="QN269" i="3"/>
  <c r="QO269" i="3"/>
  <c r="QP269" i="3"/>
  <c r="QF83" i="3"/>
  <c r="QG83" i="3"/>
  <c r="QH83" i="3"/>
  <c r="QI83" i="3"/>
  <c r="QJ83" i="3"/>
  <c r="QK83" i="3"/>
  <c r="QL83" i="3"/>
  <c r="QM83" i="3"/>
  <c r="QN83" i="3"/>
  <c r="QO83" i="3"/>
  <c r="QP83" i="3"/>
  <c r="QF84" i="3"/>
  <c r="QG84" i="3"/>
  <c r="QH84" i="3"/>
  <c r="QI84" i="3"/>
  <c r="QJ84" i="3"/>
  <c r="QK84" i="3"/>
  <c r="QL84" i="3"/>
  <c r="QM84" i="3"/>
  <c r="QN84" i="3"/>
  <c r="QO84" i="3"/>
  <c r="QP84" i="3"/>
  <c r="QF85" i="3"/>
  <c r="QG85" i="3"/>
  <c r="QH85" i="3"/>
  <c r="QI85" i="3"/>
  <c r="QJ85" i="3"/>
  <c r="QK85" i="3"/>
  <c r="QL85" i="3"/>
  <c r="QM85" i="3"/>
  <c r="QN85" i="3"/>
  <c r="QO85" i="3"/>
  <c r="QP85" i="3"/>
  <c r="QF86" i="3"/>
  <c r="QG86" i="3"/>
  <c r="QH86" i="3"/>
  <c r="QI86" i="3"/>
  <c r="QJ86" i="3"/>
  <c r="QK86" i="3"/>
  <c r="QL86" i="3"/>
  <c r="QM86" i="3"/>
  <c r="QN86" i="3"/>
  <c r="QO86" i="3"/>
  <c r="QP86" i="3"/>
  <c r="QF208" i="3"/>
  <c r="QG208" i="3"/>
  <c r="QH208" i="3"/>
  <c r="QI208" i="3"/>
  <c r="QJ208" i="3"/>
  <c r="QK208" i="3"/>
  <c r="QL208" i="3"/>
  <c r="QM208" i="3"/>
  <c r="QN208" i="3"/>
  <c r="QO208" i="3"/>
  <c r="QP208" i="3"/>
  <c r="QF239" i="3"/>
  <c r="QG239" i="3"/>
  <c r="QH239" i="3"/>
  <c r="QI239" i="3"/>
  <c r="QJ239" i="3"/>
  <c r="QK239" i="3"/>
  <c r="QL239" i="3"/>
  <c r="QM239" i="3"/>
  <c r="QN239" i="3"/>
  <c r="QO239" i="3"/>
  <c r="QP239" i="3"/>
  <c r="QF66" i="3"/>
  <c r="QG66" i="3"/>
  <c r="QH66" i="3"/>
  <c r="QI66" i="3"/>
  <c r="QJ66" i="3"/>
  <c r="QK66" i="3"/>
  <c r="QL66" i="3"/>
  <c r="QM66" i="3"/>
  <c r="QN66" i="3"/>
  <c r="QO66" i="3"/>
  <c r="QP66" i="3"/>
  <c r="QF209" i="3"/>
  <c r="QG209" i="3"/>
  <c r="QH209" i="3"/>
  <c r="QI209" i="3"/>
  <c r="QJ209" i="3"/>
  <c r="QK209" i="3"/>
  <c r="QL209" i="3"/>
  <c r="QM209" i="3"/>
  <c r="QN209" i="3"/>
  <c r="QO209" i="3"/>
  <c r="QP209" i="3"/>
  <c r="QF67" i="3"/>
  <c r="QG67" i="3"/>
  <c r="QH67" i="3"/>
  <c r="QI67" i="3"/>
  <c r="QJ67" i="3"/>
  <c r="QK67" i="3"/>
  <c r="QL67" i="3"/>
  <c r="QM67" i="3"/>
  <c r="QN67" i="3"/>
  <c r="QO67" i="3"/>
  <c r="QP67" i="3"/>
  <c r="QF210" i="3"/>
  <c r="QG210" i="3"/>
  <c r="QH210" i="3"/>
  <c r="QI210" i="3"/>
  <c r="QJ210" i="3"/>
  <c r="QK210" i="3"/>
  <c r="QL210" i="3"/>
  <c r="QM210" i="3"/>
  <c r="QN210" i="3"/>
  <c r="QO210" i="3"/>
  <c r="QP210" i="3"/>
  <c r="QF240" i="3"/>
  <c r="QG240" i="3"/>
  <c r="QH240" i="3"/>
  <c r="QI240" i="3"/>
  <c r="QJ240" i="3"/>
  <c r="QK240" i="3"/>
  <c r="QL240" i="3"/>
  <c r="QM240" i="3"/>
  <c r="QN240" i="3"/>
  <c r="QO240" i="3"/>
  <c r="QP240" i="3"/>
  <c r="QF241" i="3"/>
  <c r="QG241" i="3"/>
  <c r="QH241" i="3"/>
  <c r="QI241" i="3"/>
  <c r="QJ241" i="3"/>
  <c r="QK241" i="3"/>
  <c r="QL241" i="3"/>
  <c r="QM241" i="3"/>
  <c r="QN241" i="3"/>
  <c r="QO241" i="3"/>
  <c r="QP241" i="3"/>
  <c r="QF242" i="3"/>
  <c r="QG242" i="3"/>
  <c r="QH242" i="3"/>
  <c r="QI242" i="3"/>
  <c r="QJ242" i="3"/>
  <c r="QK242" i="3"/>
  <c r="QL242" i="3"/>
  <c r="QM242" i="3"/>
  <c r="QN242" i="3"/>
  <c r="QO242" i="3"/>
  <c r="QP242" i="3"/>
  <c r="QF177" i="3"/>
  <c r="QG177" i="3"/>
  <c r="QH177" i="3"/>
  <c r="QI177" i="3"/>
  <c r="QJ177" i="3"/>
  <c r="QK177" i="3"/>
  <c r="QL177" i="3"/>
  <c r="QM177" i="3"/>
  <c r="QN177" i="3"/>
  <c r="QO177" i="3"/>
  <c r="QP177" i="3"/>
  <c r="QF211" i="3"/>
  <c r="QG211" i="3"/>
  <c r="QH211" i="3"/>
  <c r="QI211" i="3"/>
  <c r="QJ211" i="3"/>
  <c r="QK211" i="3"/>
  <c r="QL211" i="3"/>
  <c r="QM211" i="3"/>
  <c r="QN211" i="3"/>
  <c r="QO211" i="3"/>
  <c r="QP211" i="3"/>
  <c r="QF212" i="3"/>
  <c r="QG212" i="3"/>
  <c r="QH212" i="3"/>
  <c r="QI212" i="3"/>
  <c r="QJ212" i="3"/>
  <c r="QK212" i="3"/>
  <c r="QL212" i="3"/>
  <c r="QM212" i="3"/>
  <c r="QN212" i="3"/>
  <c r="QO212" i="3"/>
  <c r="QP212" i="3"/>
  <c r="QF224" i="3"/>
  <c r="QG224" i="3"/>
  <c r="QH224" i="3"/>
  <c r="QI224" i="3"/>
  <c r="QJ224" i="3"/>
  <c r="QK224" i="3"/>
  <c r="QL224" i="3"/>
  <c r="QM224" i="3"/>
  <c r="QN224" i="3"/>
  <c r="QO224" i="3"/>
  <c r="QP224" i="3"/>
  <c r="QF225" i="3"/>
  <c r="QG225" i="3"/>
  <c r="QH225" i="3"/>
  <c r="QI225" i="3"/>
  <c r="QJ225" i="3"/>
  <c r="QK225" i="3"/>
  <c r="QL225" i="3"/>
  <c r="QM225" i="3"/>
  <c r="QN225" i="3"/>
  <c r="QO225" i="3"/>
  <c r="QP225" i="3"/>
  <c r="QF158" i="3"/>
  <c r="QG158" i="3"/>
  <c r="QH158" i="3"/>
  <c r="QI158" i="3"/>
  <c r="QJ158" i="3"/>
  <c r="QK158" i="3"/>
  <c r="QL158" i="3"/>
  <c r="QM158" i="3"/>
  <c r="QN158" i="3"/>
  <c r="QO158" i="3"/>
  <c r="QP158" i="3"/>
  <c r="QF159" i="3"/>
  <c r="QG159" i="3"/>
  <c r="QH159" i="3"/>
  <c r="QI159" i="3"/>
  <c r="QJ159" i="3"/>
  <c r="QK159" i="3"/>
  <c r="QL159" i="3"/>
  <c r="QM159" i="3"/>
  <c r="QN159" i="3"/>
  <c r="QO159" i="3"/>
  <c r="QP159" i="3"/>
  <c r="QF160" i="3"/>
  <c r="QG160" i="3"/>
  <c r="QH160" i="3"/>
  <c r="QI160" i="3"/>
  <c r="QJ160" i="3"/>
  <c r="QK160" i="3"/>
  <c r="QL160" i="3"/>
  <c r="QM160" i="3"/>
  <c r="QN160" i="3"/>
  <c r="QO160" i="3"/>
  <c r="QP160" i="3"/>
  <c r="QF161" i="3"/>
  <c r="QG161" i="3"/>
  <c r="QH161" i="3"/>
  <c r="QI161" i="3"/>
  <c r="QK161" i="3"/>
  <c r="QL161" i="3"/>
  <c r="QM161" i="3"/>
  <c r="QN161" i="3"/>
  <c r="QO161" i="3"/>
  <c r="QP161" i="3"/>
  <c r="QJ161" i="3"/>
  <c r="QF96" i="3"/>
  <c r="QG96" i="3"/>
  <c r="QH96" i="3"/>
  <c r="QI96" i="3"/>
  <c r="QJ96" i="3"/>
  <c r="QK96" i="3"/>
  <c r="QL96" i="3"/>
  <c r="QM96" i="3"/>
  <c r="QN96" i="3"/>
  <c r="QO96" i="3"/>
  <c r="QP96" i="3"/>
  <c r="QF87" i="3"/>
  <c r="QG87" i="3"/>
  <c r="QH87" i="3"/>
  <c r="QI87" i="3"/>
  <c r="QJ87" i="3"/>
  <c r="QK87" i="3"/>
  <c r="QL87" i="3"/>
  <c r="QM87" i="3"/>
  <c r="QN87" i="3"/>
  <c r="QO87" i="3"/>
  <c r="QP87" i="3"/>
  <c r="QF43" i="3"/>
  <c r="QG43" i="3"/>
  <c r="QH43" i="3"/>
  <c r="QI43" i="3"/>
  <c r="QJ43" i="3"/>
  <c r="QK43" i="3"/>
  <c r="QL43" i="3"/>
  <c r="QM43" i="3"/>
  <c r="QN43" i="3"/>
  <c r="QO43" i="3"/>
  <c r="QP43" i="3"/>
  <c r="QF216" i="3"/>
  <c r="QG216" i="3"/>
  <c r="QH216" i="3"/>
  <c r="QI216" i="3"/>
  <c r="QJ216" i="3"/>
  <c r="QK216" i="3"/>
  <c r="QL216" i="3"/>
  <c r="QM216" i="3"/>
  <c r="QN216" i="3"/>
  <c r="QO216" i="3"/>
  <c r="QP216" i="3"/>
  <c r="QF217" i="3"/>
  <c r="QG217" i="3"/>
  <c r="QH217" i="3"/>
  <c r="QI217" i="3"/>
  <c r="QJ217" i="3"/>
  <c r="QM217" i="3"/>
  <c r="QN217" i="3"/>
  <c r="QO217" i="3"/>
  <c r="QP217" i="3"/>
  <c r="QF188" i="3"/>
  <c r="QG188" i="3"/>
  <c r="QH188" i="3"/>
  <c r="QI188" i="3"/>
  <c r="QJ188" i="3"/>
  <c r="QK188" i="3"/>
  <c r="QL188" i="3"/>
  <c r="QM188" i="3"/>
  <c r="QN188" i="3"/>
  <c r="QO188" i="3"/>
  <c r="QP188" i="3"/>
  <c r="QF218" i="3"/>
  <c r="QG218" i="3"/>
  <c r="QH218" i="3"/>
  <c r="QI218" i="3"/>
  <c r="QJ218" i="3"/>
  <c r="QK218" i="3"/>
  <c r="QL218" i="3"/>
  <c r="QM218" i="3"/>
  <c r="QN218" i="3"/>
  <c r="QO218" i="3"/>
  <c r="QP218" i="3"/>
  <c r="QF219" i="3"/>
  <c r="QG219" i="3"/>
  <c r="QH219" i="3"/>
  <c r="QI219" i="3"/>
  <c r="QJ219" i="3"/>
  <c r="QK219" i="3"/>
  <c r="QL219" i="3"/>
  <c r="QM219" i="3"/>
  <c r="QN219" i="3"/>
  <c r="QO219" i="3"/>
  <c r="QP219" i="3"/>
  <c r="QF2" i="3"/>
  <c r="QG2" i="3"/>
  <c r="QH2" i="3"/>
  <c r="QI2" i="3"/>
  <c r="QJ2" i="3"/>
  <c r="QK2" i="3"/>
  <c r="QL2" i="3"/>
  <c r="QM2" i="3"/>
  <c r="QN2" i="3"/>
  <c r="QO2" i="3"/>
  <c r="QP2" i="3"/>
  <c r="QF3" i="3"/>
  <c r="QG3" i="3"/>
  <c r="QH3" i="3"/>
  <c r="QI3" i="3"/>
  <c r="QJ3" i="3"/>
  <c r="QK3" i="3"/>
  <c r="QL3" i="3"/>
  <c r="QM3" i="3"/>
  <c r="QN3" i="3"/>
  <c r="QO3" i="3"/>
  <c r="QP3" i="3"/>
  <c r="QF190" i="3"/>
  <c r="QG190" i="3"/>
  <c r="QH190" i="3"/>
  <c r="QI190" i="3"/>
  <c r="QJ190" i="3"/>
  <c r="QK190" i="3"/>
  <c r="QL190" i="3"/>
  <c r="QM190" i="3"/>
  <c r="QN190" i="3"/>
  <c r="QO190" i="3"/>
  <c r="QP190" i="3"/>
  <c r="QF105" i="3"/>
  <c r="QG105" i="3"/>
  <c r="QH105" i="3"/>
  <c r="QI105" i="3"/>
  <c r="QJ105" i="3"/>
  <c r="QK105" i="3"/>
  <c r="QL105" i="3"/>
  <c r="QM105" i="3"/>
  <c r="QN105" i="3"/>
  <c r="QO105" i="3"/>
  <c r="QP105" i="3"/>
  <c r="QF106" i="3"/>
  <c r="QG106" i="3"/>
  <c r="QH106" i="3"/>
  <c r="QI106" i="3"/>
  <c r="QJ106" i="3"/>
  <c r="QK106" i="3"/>
  <c r="QL106" i="3"/>
  <c r="QM106" i="3"/>
  <c r="QN106" i="3"/>
  <c r="QO106" i="3"/>
  <c r="QP106" i="3"/>
  <c r="QF107" i="3"/>
  <c r="QG107" i="3"/>
  <c r="QH107" i="3"/>
  <c r="QI107" i="3"/>
  <c r="QJ107" i="3"/>
  <c r="QK107" i="3"/>
  <c r="QL107" i="3"/>
  <c r="QM107" i="3"/>
  <c r="QN107" i="3"/>
  <c r="QO107" i="3"/>
  <c r="QP107" i="3"/>
  <c r="QF244" i="3"/>
  <c r="QG244" i="3"/>
  <c r="QH244" i="3"/>
  <c r="QI244" i="3"/>
  <c r="QJ244" i="3"/>
  <c r="QK244" i="3"/>
  <c r="QL244" i="3"/>
  <c r="QM244" i="3"/>
  <c r="QN244" i="3"/>
  <c r="QO244" i="3"/>
  <c r="QP244" i="3"/>
  <c r="QF147" i="3"/>
  <c r="QG147" i="3"/>
  <c r="QH147" i="3"/>
  <c r="QI147" i="3"/>
  <c r="QJ147" i="3"/>
  <c r="QK147" i="3"/>
  <c r="QL147" i="3"/>
  <c r="QM147" i="3"/>
  <c r="QN147" i="3"/>
  <c r="QO147" i="3"/>
  <c r="QP147" i="3"/>
  <c r="QF44" i="3"/>
  <c r="QG44" i="3"/>
  <c r="QH44" i="3"/>
  <c r="QI44" i="3"/>
  <c r="QJ44" i="3"/>
  <c r="QK44" i="3"/>
  <c r="QL44" i="3"/>
  <c r="QM44" i="3"/>
  <c r="QN44" i="3"/>
  <c r="QO44" i="3"/>
  <c r="QP44" i="3"/>
  <c r="QF127" i="3"/>
  <c r="QG127" i="3"/>
  <c r="QH127" i="3"/>
  <c r="QI127" i="3"/>
  <c r="QJ127" i="3"/>
  <c r="QK127" i="3"/>
  <c r="QL127" i="3"/>
  <c r="QM127" i="3"/>
  <c r="QN127" i="3"/>
  <c r="QO127" i="3"/>
  <c r="QP127" i="3"/>
  <c r="QF128" i="3"/>
  <c r="QG128" i="3"/>
  <c r="QH128" i="3"/>
  <c r="QI128" i="3"/>
  <c r="QJ128" i="3"/>
  <c r="QK128" i="3"/>
  <c r="QL128" i="3"/>
  <c r="QM128" i="3"/>
  <c r="QN128" i="3"/>
  <c r="QO128" i="3"/>
  <c r="QP128" i="3"/>
  <c r="QF121" i="3"/>
  <c r="QG121" i="3"/>
  <c r="QH121" i="3"/>
  <c r="QI121" i="3"/>
  <c r="QJ121" i="3"/>
  <c r="QK121" i="3"/>
  <c r="QL121" i="3"/>
  <c r="QM121" i="3"/>
  <c r="QN121" i="3"/>
  <c r="QO121" i="3"/>
  <c r="QP121" i="3"/>
  <c r="QF122" i="3"/>
  <c r="QG122" i="3"/>
  <c r="QH122" i="3"/>
  <c r="QI122" i="3"/>
  <c r="QJ122" i="3"/>
  <c r="QK122" i="3"/>
  <c r="QL122" i="3"/>
  <c r="QM122" i="3"/>
  <c r="QN122" i="3"/>
  <c r="QO122" i="3"/>
  <c r="QP122" i="3"/>
  <c r="QF123" i="3"/>
  <c r="QG123" i="3"/>
  <c r="QH123" i="3"/>
  <c r="QI123" i="3"/>
  <c r="QJ123" i="3"/>
  <c r="QK123" i="3"/>
  <c r="QL123" i="3"/>
  <c r="QM123" i="3"/>
  <c r="QN123" i="3"/>
  <c r="QO123" i="3"/>
  <c r="QP123" i="3"/>
  <c r="QF124" i="3"/>
  <c r="QG124" i="3"/>
  <c r="QH124" i="3"/>
  <c r="QI124" i="3"/>
  <c r="QJ124" i="3"/>
  <c r="QK124" i="3"/>
  <c r="QL124" i="3"/>
  <c r="QM124" i="3"/>
  <c r="QN124" i="3"/>
  <c r="QO124" i="3"/>
  <c r="QP124" i="3"/>
  <c r="QF125" i="3"/>
  <c r="QG125" i="3"/>
  <c r="QH125" i="3"/>
  <c r="QI125" i="3"/>
  <c r="QL125" i="3"/>
  <c r="QM125" i="3"/>
  <c r="QN125" i="3"/>
  <c r="QO125" i="3"/>
  <c r="QP125" i="3"/>
  <c r="QF126" i="3"/>
  <c r="QG126" i="3"/>
  <c r="QH126" i="3"/>
  <c r="QI126" i="3"/>
  <c r="QJ126" i="3"/>
  <c r="QK126" i="3"/>
  <c r="QL126" i="3"/>
  <c r="QM126" i="3"/>
  <c r="QN126" i="3"/>
  <c r="QO126" i="3"/>
  <c r="QP126" i="3"/>
  <c r="QF74" i="3"/>
  <c r="QG74" i="3"/>
  <c r="QH74" i="3"/>
  <c r="QI74" i="3"/>
  <c r="QJ74" i="3"/>
  <c r="QK74" i="3"/>
  <c r="QL74" i="3"/>
  <c r="QM74" i="3"/>
  <c r="QN74" i="3"/>
  <c r="QO74" i="3"/>
  <c r="QP74" i="3"/>
  <c r="QF75" i="3"/>
  <c r="QG75" i="3"/>
  <c r="QH75" i="3"/>
  <c r="QI75" i="3"/>
  <c r="QJ75" i="3"/>
  <c r="QK75" i="3"/>
  <c r="QL75" i="3"/>
  <c r="QM75" i="3"/>
  <c r="QN75" i="3"/>
  <c r="QO75" i="3"/>
  <c r="QP75" i="3"/>
  <c r="QF76" i="3"/>
  <c r="QG76" i="3"/>
  <c r="QH76" i="3"/>
  <c r="QI76" i="3"/>
  <c r="QJ76" i="3"/>
  <c r="QK76" i="3"/>
  <c r="QL76" i="3"/>
  <c r="QM76" i="3"/>
  <c r="QN76" i="3"/>
  <c r="QO76" i="3"/>
  <c r="QP76" i="3"/>
  <c r="QF29" i="3"/>
  <c r="QG29" i="3"/>
  <c r="QH29" i="3"/>
  <c r="QI29" i="3"/>
  <c r="QJ29" i="3"/>
  <c r="QK29" i="3"/>
  <c r="QL29" i="3"/>
  <c r="QM29" i="3"/>
  <c r="QN29" i="3"/>
  <c r="QO29" i="3"/>
  <c r="QP29" i="3"/>
  <c r="QF77" i="3"/>
  <c r="QG77" i="3"/>
  <c r="QH77" i="3"/>
  <c r="QI77" i="3"/>
  <c r="QJ77" i="3"/>
  <c r="QK77" i="3"/>
  <c r="QL77" i="3"/>
  <c r="QM77" i="3"/>
  <c r="QN77" i="3"/>
  <c r="QO77" i="3"/>
  <c r="QP77" i="3"/>
  <c r="QF88" i="3"/>
  <c r="QG88" i="3"/>
  <c r="QH88" i="3"/>
  <c r="QI88" i="3"/>
  <c r="QK88" i="3"/>
  <c r="QL88" i="3"/>
  <c r="QM88" i="3"/>
  <c r="QN88" i="3"/>
  <c r="QO88" i="3"/>
  <c r="QP88" i="3"/>
  <c r="QF186" i="3"/>
  <c r="QG186" i="3"/>
  <c r="QH186" i="3"/>
  <c r="QI186" i="3"/>
  <c r="QJ186" i="3"/>
  <c r="QK186" i="3"/>
  <c r="QL186" i="3"/>
  <c r="QM186" i="3"/>
  <c r="QN186" i="3"/>
  <c r="QO186" i="3"/>
  <c r="QP186" i="3"/>
  <c r="QF187" i="3"/>
  <c r="QG187" i="3"/>
  <c r="QH187" i="3"/>
  <c r="QI187" i="3"/>
  <c r="QJ187" i="3"/>
  <c r="QK187" i="3"/>
  <c r="QL187" i="3"/>
  <c r="QM187" i="3"/>
  <c r="QN187" i="3"/>
  <c r="QO187" i="3"/>
  <c r="QP187" i="3"/>
  <c r="QF89" i="3"/>
  <c r="QG89" i="3"/>
  <c r="QH89" i="3"/>
  <c r="QI89" i="3"/>
  <c r="QJ89" i="3"/>
  <c r="QK89" i="3"/>
  <c r="QL89" i="3"/>
  <c r="QM89" i="3"/>
  <c r="QN89" i="3"/>
  <c r="QO89" i="3"/>
  <c r="QP89" i="3"/>
  <c r="QF90" i="3"/>
  <c r="QG90" i="3"/>
  <c r="QH90" i="3"/>
  <c r="QI90" i="3"/>
  <c r="QJ90" i="3"/>
  <c r="QK90" i="3"/>
  <c r="QN90" i="3"/>
  <c r="QO90" i="3"/>
  <c r="QP90" i="3"/>
  <c r="QF157" i="3"/>
  <c r="QG157" i="3"/>
  <c r="QH157" i="3"/>
  <c r="QI157" i="3"/>
  <c r="QJ157" i="3"/>
  <c r="QK157" i="3"/>
  <c r="QL157" i="3"/>
  <c r="QM157" i="3"/>
  <c r="QN157" i="3"/>
  <c r="QO157" i="3"/>
  <c r="QP157" i="3"/>
  <c r="QF163" i="3"/>
  <c r="QG163" i="3"/>
  <c r="QH163" i="3"/>
  <c r="QI163" i="3"/>
  <c r="QK163" i="3"/>
  <c r="QL163" i="3"/>
  <c r="QM163" i="3"/>
  <c r="QN163" i="3"/>
  <c r="QO163" i="3"/>
  <c r="QP163" i="3"/>
  <c r="QJ163" i="3"/>
  <c r="QF164" i="3"/>
  <c r="QG164" i="3"/>
  <c r="QH164" i="3"/>
  <c r="QI164" i="3"/>
  <c r="QJ164" i="3"/>
  <c r="QK164" i="3"/>
  <c r="QL164" i="3"/>
  <c r="QM164" i="3"/>
  <c r="QN164" i="3"/>
  <c r="QO164" i="3"/>
  <c r="QP164" i="3"/>
  <c r="QF165" i="3"/>
  <c r="QG165" i="3"/>
  <c r="QH165" i="3"/>
  <c r="QI165" i="3"/>
  <c r="QJ165" i="3"/>
  <c r="QK165" i="3"/>
  <c r="QL165" i="3"/>
  <c r="QM165" i="3"/>
  <c r="QN165" i="3"/>
  <c r="QO165" i="3"/>
  <c r="QP165" i="3"/>
  <c r="QF134" i="3"/>
  <c r="QG134" i="3"/>
  <c r="QH134" i="3"/>
  <c r="QI134" i="3"/>
  <c r="QJ134" i="3"/>
  <c r="QK134" i="3"/>
  <c r="QL134" i="3"/>
  <c r="QM134" i="3"/>
  <c r="QN134" i="3"/>
  <c r="QO134" i="3"/>
  <c r="QP134" i="3"/>
  <c r="QF129" i="3"/>
  <c r="QG129" i="3"/>
  <c r="QH129" i="3"/>
  <c r="QI129" i="3"/>
  <c r="QJ129" i="3"/>
  <c r="QK129" i="3"/>
  <c r="QL129" i="3"/>
  <c r="QM129" i="3"/>
  <c r="QN129" i="3"/>
  <c r="QO129" i="3"/>
  <c r="QP129" i="3"/>
  <c r="QF135" i="3"/>
  <c r="QG135" i="3"/>
  <c r="QH135" i="3"/>
  <c r="QI135" i="3"/>
  <c r="QJ135" i="3"/>
  <c r="QK135" i="3"/>
  <c r="QL135" i="3"/>
  <c r="QM135" i="3"/>
  <c r="QN135" i="3"/>
  <c r="QO135" i="3"/>
  <c r="QP135" i="3"/>
  <c r="QF78" i="3"/>
  <c r="QG78" i="3"/>
  <c r="QH78" i="3"/>
  <c r="QI78" i="3"/>
  <c r="QJ78" i="3"/>
  <c r="QK78" i="3"/>
  <c r="QL78" i="3"/>
  <c r="QM78" i="3"/>
  <c r="QN78" i="3"/>
  <c r="QO78" i="3"/>
  <c r="QP78" i="3"/>
  <c r="QF91" i="3"/>
  <c r="QG91" i="3"/>
  <c r="QH91" i="3"/>
  <c r="QI91" i="3"/>
  <c r="QJ91" i="3"/>
  <c r="QK91" i="3"/>
  <c r="QL91" i="3"/>
  <c r="QM91" i="3"/>
  <c r="QN91" i="3"/>
  <c r="QO91" i="3"/>
  <c r="QP91" i="3"/>
  <c r="QF92" i="3"/>
  <c r="QG92" i="3"/>
  <c r="QH92" i="3"/>
  <c r="QI92" i="3"/>
  <c r="QJ92" i="3"/>
  <c r="QK92" i="3"/>
  <c r="QL92" i="3"/>
  <c r="QM92" i="3"/>
  <c r="QN92" i="3"/>
  <c r="QO92" i="3"/>
  <c r="QP92" i="3"/>
  <c r="QF136" i="3"/>
  <c r="QG136" i="3"/>
  <c r="QH136" i="3"/>
  <c r="QI136" i="3"/>
  <c r="QJ136" i="3"/>
  <c r="QK136" i="3"/>
  <c r="QL136" i="3"/>
  <c r="QM136" i="3"/>
  <c r="QN136" i="3"/>
  <c r="QO136" i="3"/>
  <c r="QP136" i="3"/>
  <c r="QF30" i="3"/>
  <c r="QG30" i="3"/>
  <c r="QH30" i="3"/>
  <c r="QI30" i="3"/>
  <c r="QJ30" i="3"/>
  <c r="QK30" i="3"/>
  <c r="QL30" i="3"/>
  <c r="QM30" i="3"/>
  <c r="QN30" i="3"/>
  <c r="QO30" i="3"/>
  <c r="QP30" i="3"/>
  <c r="QF93" i="3"/>
  <c r="QG93" i="3"/>
  <c r="QH93" i="3"/>
  <c r="QI93" i="3"/>
  <c r="QJ93" i="3"/>
  <c r="QK93" i="3"/>
  <c r="QL93" i="3"/>
  <c r="QM93" i="3"/>
  <c r="QN93" i="3"/>
  <c r="QO93" i="3"/>
  <c r="QP93" i="3"/>
  <c r="QF94" i="3"/>
  <c r="QG94" i="3"/>
  <c r="QH94" i="3"/>
  <c r="QI94" i="3"/>
  <c r="QJ94" i="3"/>
  <c r="QK94" i="3"/>
  <c r="QL94" i="3"/>
  <c r="QM94" i="3"/>
  <c r="QN94" i="3"/>
  <c r="QO94" i="3"/>
  <c r="QP94" i="3"/>
  <c r="QF137" i="3"/>
  <c r="QG137" i="3"/>
  <c r="QH137" i="3"/>
  <c r="QI137" i="3"/>
  <c r="QJ137" i="3"/>
  <c r="QK137" i="3"/>
  <c r="QL137" i="3"/>
  <c r="QM137" i="3"/>
  <c r="QN137" i="3"/>
  <c r="QO137" i="3"/>
  <c r="QP137" i="3"/>
  <c r="E14" i="9"/>
  <c r="M14" i="9"/>
  <c r="QF95" i="3"/>
  <c r="QG95" i="3"/>
  <c r="QH95" i="3"/>
  <c r="QI95" i="3"/>
  <c r="QJ95" i="3"/>
  <c r="QK95" i="3"/>
  <c r="QL95" i="3"/>
  <c r="QM95" i="3"/>
  <c r="QN95" i="3"/>
  <c r="QO95" i="3"/>
  <c r="QP95" i="3"/>
  <c r="QF25" i="3"/>
  <c r="QG25" i="3"/>
  <c r="QH25" i="3"/>
  <c r="QI25" i="3"/>
  <c r="QJ25" i="3"/>
  <c r="QK25" i="3"/>
  <c r="QL25" i="3"/>
  <c r="QM25" i="3"/>
  <c r="QN25" i="3"/>
  <c r="QO25" i="3"/>
  <c r="QP25" i="3"/>
  <c r="QF32" i="3"/>
  <c r="QG32" i="3"/>
  <c r="QH32" i="3"/>
  <c r="QI32" i="3"/>
  <c r="QJ32" i="3"/>
  <c r="QK32" i="3"/>
  <c r="QL32" i="3"/>
  <c r="QM32" i="3"/>
  <c r="QN32" i="3"/>
  <c r="QO32" i="3"/>
  <c r="QP32" i="3"/>
  <c r="QF243" i="3"/>
  <c r="QG243" i="3"/>
  <c r="QH243" i="3"/>
  <c r="QI243" i="3"/>
  <c r="QJ243" i="3"/>
  <c r="QK243" i="3"/>
  <c r="QL243" i="3"/>
  <c r="QM243" i="3"/>
  <c r="QN243" i="3"/>
  <c r="QO243" i="3"/>
  <c r="QP243" i="3"/>
  <c r="QF79" i="3"/>
  <c r="QG79" i="3"/>
  <c r="QH79" i="3"/>
  <c r="QI79" i="3"/>
  <c r="QJ79" i="3"/>
  <c r="QK79" i="3"/>
  <c r="QL79" i="3"/>
  <c r="QM79" i="3"/>
  <c r="QN79" i="3"/>
  <c r="QO79" i="3"/>
  <c r="QP79" i="3"/>
  <c r="QF247" i="3"/>
  <c r="QG247" i="3"/>
  <c r="QH247" i="3"/>
  <c r="QI247" i="3"/>
  <c r="QJ247" i="3"/>
  <c r="QK247" i="3"/>
  <c r="QL247" i="3"/>
  <c r="QM247" i="3"/>
  <c r="QN247" i="3"/>
  <c r="QO247" i="3"/>
  <c r="QP247" i="3"/>
  <c r="QF281" i="3"/>
  <c r="QG281" i="3"/>
  <c r="QH281" i="3"/>
  <c r="QI281" i="3"/>
  <c r="QJ281" i="3"/>
  <c r="QK281" i="3"/>
  <c r="QL281" i="3"/>
  <c r="QM281" i="3"/>
  <c r="QN281" i="3"/>
  <c r="QO281" i="3"/>
  <c r="QP281" i="3"/>
  <c r="QF248" i="3"/>
  <c r="QG248" i="3"/>
  <c r="QH248" i="3"/>
  <c r="QI248" i="3"/>
  <c r="QJ248" i="3"/>
  <c r="QK248" i="3"/>
  <c r="QL248" i="3"/>
  <c r="QM248" i="3"/>
  <c r="QN248" i="3"/>
  <c r="QO248" i="3"/>
  <c r="QP248" i="3"/>
  <c r="QF238" i="3"/>
  <c r="QG238" i="3"/>
  <c r="QH238" i="3"/>
  <c r="QI238" i="3"/>
  <c r="QJ238" i="3"/>
  <c r="QK238" i="3"/>
  <c r="QL238" i="3"/>
  <c r="QM238" i="3"/>
  <c r="QN238" i="3"/>
  <c r="QO238" i="3"/>
  <c r="QP238" i="3"/>
  <c r="QF59" i="3"/>
  <c r="QG59" i="3"/>
  <c r="QH59" i="3"/>
  <c r="QI59" i="3"/>
  <c r="QJ59" i="3"/>
  <c r="QK59" i="3"/>
  <c r="QL59" i="3"/>
  <c r="QM59" i="3"/>
  <c r="QN59" i="3"/>
  <c r="QO59" i="3"/>
  <c r="QP59" i="3"/>
  <c r="QF278" i="3"/>
  <c r="QG278" i="3"/>
  <c r="QH278" i="3"/>
  <c r="QI278" i="3"/>
  <c r="QJ278" i="3"/>
  <c r="QK278" i="3"/>
  <c r="QL278" i="3"/>
  <c r="QM278" i="3"/>
  <c r="QN278" i="3"/>
  <c r="QO278" i="3"/>
  <c r="QP278" i="3"/>
  <c r="QF61" i="3"/>
  <c r="QG61" i="3"/>
  <c r="QH61" i="3"/>
  <c r="QI61" i="3"/>
  <c r="QJ61" i="3"/>
  <c r="QK61" i="3"/>
  <c r="QL61" i="3"/>
  <c r="QM61" i="3"/>
  <c r="QN61" i="3"/>
  <c r="QO61" i="3"/>
  <c r="QP61" i="3"/>
  <c r="QF166" i="3"/>
  <c r="QG166" i="3"/>
  <c r="QH166" i="3"/>
  <c r="QI166" i="3"/>
  <c r="QJ166" i="3"/>
  <c r="QK166" i="3"/>
  <c r="QL166" i="3"/>
  <c r="QM166" i="3"/>
  <c r="QN166" i="3"/>
  <c r="QO166" i="3"/>
  <c r="QP166" i="3"/>
  <c r="QF228" i="3"/>
  <c r="QG228" i="3"/>
  <c r="QH228" i="3"/>
  <c r="QI228" i="3"/>
  <c r="QJ228" i="3"/>
  <c r="QK228" i="3"/>
  <c r="QL228" i="3"/>
  <c r="QM228" i="3"/>
  <c r="QN228" i="3"/>
  <c r="QO228" i="3"/>
  <c r="QP228" i="3"/>
  <c r="QF214" i="3"/>
  <c r="QG214" i="3"/>
  <c r="QH214" i="3"/>
  <c r="QJ214" i="3"/>
  <c r="QK214" i="3"/>
  <c r="QL214" i="3"/>
  <c r="QM214" i="3"/>
  <c r="QN214" i="3"/>
  <c r="QO214" i="3"/>
  <c r="QP214" i="3"/>
  <c r="QF54" i="3"/>
  <c r="QG54" i="3"/>
  <c r="QH54" i="3"/>
  <c r="QI54" i="3"/>
  <c r="QJ54" i="3"/>
  <c r="QK54" i="3"/>
  <c r="QL54" i="3"/>
  <c r="QM54" i="3"/>
  <c r="QN54" i="3"/>
  <c r="QO54" i="3"/>
  <c r="QP54" i="3"/>
  <c r="QF150" i="3"/>
  <c r="QG150" i="3"/>
  <c r="QH150" i="3"/>
  <c r="QI150" i="3"/>
  <c r="QJ150" i="3"/>
  <c r="QK150" i="3"/>
  <c r="QL150" i="3"/>
  <c r="QM150" i="3"/>
  <c r="QN150" i="3"/>
  <c r="QO150" i="3"/>
  <c r="QP150" i="3"/>
  <c r="QF151" i="3"/>
  <c r="QG151" i="3"/>
  <c r="QH151" i="3"/>
  <c r="QI151" i="3"/>
  <c r="QJ151" i="3"/>
  <c r="QK151" i="3"/>
  <c r="QL151" i="3"/>
  <c r="QM151" i="3"/>
  <c r="QN151" i="3"/>
  <c r="QO151" i="3"/>
  <c r="QP151" i="3"/>
  <c r="QF8" i="3"/>
  <c r="QG8" i="3"/>
  <c r="QH8" i="3"/>
  <c r="QI8" i="3"/>
  <c r="QJ8" i="3"/>
  <c r="QK8" i="3"/>
  <c r="QL8" i="3"/>
  <c r="QM8" i="3"/>
  <c r="QN8" i="3"/>
  <c r="QO8" i="3"/>
  <c r="QP8" i="3"/>
  <c r="QF9" i="3"/>
  <c r="QG9" i="3"/>
  <c r="QH9" i="3"/>
  <c r="QI9" i="3"/>
  <c r="QJ9" i="3"/>
  <c r="QK9" i="3"/>
  <c r="QL9" i="3"/>
  <c r="QM9" i="3"/>
  <c r="QN9" i="3"/>
  <c r="QO9" i="3"/>
  <c r="QP9" i="3"/>
  <c r="QF10" i="3"/>
  <c r="QG10" i="3"/>
  <c r="QH10" i="3"/>
  <c r="QI10" i="3"/>
  <c r="QJ10" i="3"/>
  <c r="QK10" i="3"/>
  <c r="QL10" i="3"/>
  <c r="QM10" i="3"/>
  <c r="QN10" i="3"/>
  <c r="QO10" i="3"/>
  <c r="QP10" i="3"/>
  <c r="QF11" i="3"/>
  <c r="QG11" i="3"/>
  <c r="QH11" i="3"/>
  <c r="QI11" i="3"/>
  <c r="QJ11" i="3"/>
  <c r="QK11" i="3"/>
  <c r="QL11" i="3"/>
  <c r="QM11" i="3"/>
  <c r="QN11" i="3"/>
  <c r="QO11" i="3"/>
  <c r="QP11" i="3"/>
  <c r="QF192" i="3"/>
  <c r="QG192" i="3"/>
  <c r="QH192" i="3"/>
  <c r="QI192" i="3"/>
  <c r="QJ192" i="3"/>
  <c r="QK192" i="3"/>
  <c r="QL192" i="3"/>
  <c r="QM192" i="3"/>
  <c r="QN192" i="3"/>
  <c r="QO192" i="3"/>
  <c r="QP192" i="3"/>
  <c r="QF193" i="3"/>
  <c r="QG193" i="3"/>
  <c r="QH193" i="3"/>
  <c r="QI193" i="3"/>
  <c r="QJ193" i="3"/>
  <c r="QK193" i="3"/>
  <c r="QL193" i="3"/>
  <c r="QM193" i="3"/>
  <c r="QN193" i="3"/>
  <c r="QO193" i="3"/>
  <c r="QP193" i="3"/>
  <c r="QF12" i="3"/>
  <c r="QG12" i="3"/>
  <c r="QH12" i="3"/>
  <c r="QI12" i="3"/>
  <c r="QJ12" i="3"/>
  <c r="QK12" i="3"/>
  <c r="QL12" i="3"/>
  <c r="QM12" i="3"/>
  <c r="QN12" i="3"/>
  <c r="QO12" i="3"/>
  <c r="QP12" i="3"/>
  <c r="QF194" i="3"/>
  <c r="QG194" i="3"/>
  <c r="QH194" i="3"/>
  <c r="QI194" i="3"/>
  <c r="QJ194" i="3"/>
  <c r="QK194" i="3"/>
  <c r="QL194" i="3"/>
  <c r="QM194" i="3"/>
  <c r="QN194" i="3"/>
  <c r="QO194" i="3"/>
  <c r="QP194" i="3"/>
  <c r="QF195" i="3"/>
  <c r="QG195" i="3"/>
  <c r="QH195" i="3"/>
  <c r="QJ195" i="3"/>
  <c r="QK195" i="3"/>
  <c r="QL195" i="3"/>
  <c r="QM195" i="3"/>
  <c r="QN195" i="3"/>
  <c r="QO195" i="3"/>
  <c r="QP195" i="3"/>
  <c r="QF197" i="3"/>
  <c r="QG197" i="3"/>
  <c r="QH197" i="3"/>
  <c r="QI197" i="3"/>
  <c r="QJ197" i="3"/>
  <c r="QK197" i="3"/>
  <c r="QL197" i="3"/>
  <c r="QM197" i="3"/>
  <c r="QN197" i="3"/>
  <c r="QO197" i="3"/>
  <c r="QP197" i="3"/>
  <c r="QF198" i="3"/>
  <c r="QG198" i="3"/>
  <c r="QH198" i="3"/>
  <c r="QI198" i="3"/>
  <c r="QJ198" i="3"/>
  <c r="QK198" i="3"/>
  <c r="QL198" i="3"/>
  <c r="QM198" i="3"/>
  <c r="QN198" i="3"/>
  <c r="QO198" i="3"/>
  <c r="QP198" i="3"/>
  <c r="QF200" i="3"/>
  <c r="QG200" i="3"/>
  <c r="QH200" i="3"/>
  <c r="QI200" i="3"/>
  <c r="QJ200" i="3"/>
  <c r="QK200" i="3"/>
  <c r="QL200" i="3"/>
  <c r="QM200" i="3"/>
  <c r="QN200" i="3"/>
  <c r="QO200" i="3"/>
  <c r="QP200" i="3"/>
  <c r="QF201" i="3"/>
  <c r="QG201" i="3"/>
  <c r="QH201" i="3"/>
  <c r="QI201" i="3"/>
  <c r="QJ201" i="3"/>
  <c r="QK201" i="3"/>
  <c r="QL201" i="3"/>
  <c r="QM201" i="3"/>
  <c r="QN201" i="3"/>
  <c r="QO201" i="3"/>
  <c r="QP201" i="3"/>
  <c r="QF184" i="3"/>
  <c r="QG184" i="3"/>
  <c r="QH184" i="3"/>
  <c r="QI184" i="3"/>
  <c r="QJ184" i="3"/>
  <c r="QK184" i="3"/>
  <c r="QL184" i="3"/>
  <c r="QM184" i="3"/>
  <c r="QN184" i="3"/>
  <c r="QO184" i="3"/>
  <c r="QP184" i="3"/>
  <c r="QF202" i="3"/>
  <c r="QG202" i="3"/>
  <c r="QH202" i="3"/>
  <c r="QI202" i="3"/>
  <c r="QJ202" i="3"/>
  <c r="QK202" i="3"/>
  <c r="QL202" i="3"/>
  <c r="QM202" i="3"/>
  <c r="QN202" i="3"/>
  <c r="QO202" i="3"/>
  <c r="QP202" i="3"/>
  <c r="QF185" i="3"/>
  <c r="QG185" i="3"/>
  <c r="QH185" i="3"/>
  <c r="QI185" i="3"/>
  <c r="QJ185" i="3"/>
  <c r="QK185" i="3"/>
  <c r="QL185" i="3"/>
  <c r="QM185" i="3"/>
  <c r="QN185" i="3"/>
  <c r="QO185" i="3"/>
  <c r="QP185" i="3"/>
  <c r="QF154" i="3"/>
  <c r="QG154" i="3"/>
  <c r="QH154" i="3"/>
  <c r="QI154" i="3"/>
  <c r="QJ154" i="3"/>
  <c r="QK154" i="3"/>
  <c r="QL154" i="3"/>
  <c r="QM154" i="3"/>
  <c r="QN154" i="3"/>
  <c r="QO154" i="3"/>
  <c r="QP154" i="3"/>
  <c r="QF71" i="3"/>
  <c r="QG71" i="3"/>
  <c r="QH71" i="3"/>
  <c r="QI71" i="3"/>
  <c r="QJ71" i="3"/>
  <c r="QK71" i="3"/>
  <c r="QL71" i="3"/>
  <c r="QM71" i="3"/>
  <c r="QN71" i="3"/>
  <c r="QO71" i="3"/>
  <c r="QP71" i="3"/>
  <c r="QF254" i="3"/>
  <c r="QG254" i="3"/>
  <c r="QH254" i="3"/>
  <c r="QI254" i="3"/>
  <c r="QJ254" i="3"/>
  <c r="QK254" i="3"/>
  <c r="QL254" i="3"/>
  <c r="QM254" i="3"/>
  <c r="QN254" i="3"/>
  <c r="QO254" i="3"/>
  <c r="QP254" i="3"/>
  <c r="QF255" i="3"/>
  <c r="QG255" i="3"/>
  <c r="QH255" i="3"/>
  <c r="QI255" i="3"/>
  <c r="QJ255" i="3"/>
  <c r="QK255" i="3"/>
  <c r="QL255" i="3"/>
  <c r="QM255" i="3"/>
  <c r="QN255" i="3"/>
  <c r="QO255" i="3"/>
  <c r="QP255" i="3"/>
  <c r="QF41" i="3"/>
  <c r="QG41" i="3"/>
  <c r="QH41" i="3"/>
  <c r="QI41" i="3"/>
  <c r="QJ41" i="3"/>
  <c r="QK41" i="3"/>
  <c r="QL41" i="3"/>
  <c r="QM41" i="3"/>
  <c r="QN41" i="3"/>
  <c r="QO41" i="3"/>
  <c r="QP41" i="3"/>
  <c r="QF175" i="3"/>
  <c r="QG175" i="3"/>
  <c r="QH175" i="3"/>
  <c r="QI175" i="3"/>
  <c r="QJ175" i="3"/>
  <c r="QK175" i="3"/>
  <c r="QL175" i="3"/>
  <c r="QM175" i="3"/>
  <c r="QN175" i="3"/>
  <c r="QO175" i="3"/>
  <c r="QP175" i="3"/>
  <c r="QF176" i="3"/>
  <c r="QG176" i="3"/>
  <c r="QH176" i="3"/>
  <c r="QI176" i="3"/>
  <c r="QJ176" i="3"/>
  <c r="QK176" i="3"/>
  <c r="QL176" i="3"/>
  <c r="QM176" i="3"/>
  <c r="QN176" i="3"/>
  <c r="QO176" i="3"/>
  <c r="QP176" i="3"/>
  <c r="QF168" i="3"/>
  <c r="QG168" i="3"/>
  <c r="QH168" i="3"/>
  <c r="QI168" i="3"/>
  <c r="QJ168" i="3"/>
  <c r="QK168" i="3"/>
  <c r="QL168" i="3"/>
  <c r="QM168" i="3"/>
  <c r="QN168" i="3"/>
  <c r="QO168" i="3"/>
  <c r="QP168" i="3"/>
  <c r="QF169" i="3"/>
  <c r="QG169" i="3"/>
  <c r="QH169" i="3"/>
  <c r="QI169" i="3"/>
  <c r="QJ169" i="3"/>
  <c r="QK169" i="3"/>
  <c r="QL169" i="3"/>
  <c r="QM169" i="3"/>
  <c r="QN169" i="3"/>
  <c r="QO169" i="3"/>
  <c r="QP169" i="3"/>
  <c r="QF170" i="3"/>
  <c r="QG170" i="3"/>
  <c r="QH170" i="3"/>
  <c r="QI170" i="3"/>
  <c r="QJ170" i="3"/>
  <c r="QK170" i="3"/>
  <c r="QL170" i="3"/>
  <c r="QM170" i="3"/>
  <c r="QN170" i="3"/>
  <c r="QO170" i="3"/>
  <c r="QP170" i="3"/>
  <c r="QF171" i="3"/>
  <c r="QG171" i="3"/>
  <c r="QH171" i="3"/>
  <c r="QI171" i="3"/>
  <c r="QJ171" i="3"/>
  <c r="QK171" i="3"/>
  <c r="QL171" i="3"/>
  <c r="QM171" i="3"/>
  <c r="QN171" i="3"/>
  <c r="QO171" i="3"/>
  <c r="QP171" i="3"/>
  <c r="QF172" i="3"/>
  <c r="QG172" i="3"/>
  <c r="QH172" i="3"/>
  <c r="QI172" i="3"/>
  <c r="QJ172" i="3"/>
  <c r="QK172" i="3"/>
  <c r="QL172" i="3"/>
  <c r="QM172" i="3"/>
  <c r="QN172" i="3"/>
  <c r="QO172" i="3"/>
  <c r="QP172" i="3"/>
  <c r="QF173" i="3"/>
  <c r="QG173" i="3"/>
  <c r="QH173" i="3"/>
  <c r="QI173" i="3"/>
  <c r="QJ173" i="3"/>
  <c r="QK173" i="3"/>
  <c r="QL173" i="3"/>
  <c r="QM173" i="3"/>
  <c r="QN173" i="3"/>
  <c r="QO173" i="3"/>
  <c r="QP173" i="3"/>
  <c r="QF203" i="3"/>
  <c r="QG203" i="3"/>
  <c r="QH203" i="3"/>
  <c r="QI203" i="3"/>
  <c r="QK203" i="3"/>
  <c r="QL203" i="3"/>
  <c r="QM203" i="3"/>
  <c r="QN203" i="3"/>
  <c r="QO203" i="3"/>
  <c r="QP203" i="3"/>
  <c r="QJ203" i="3"/>
  <c r="QF276" i="3"/>
  <c r="QG276" i="3"/>
  <c r="QH276" i="3"/>
  <c r="QI276" i="3"/>
  <c r="QJ276" i="3"/>
  <c r="QK276" i="3"/>
  <c r="QL276" i="3"/>
  <c r="QM276" i="3"/>
  <c r="QN276" i="3"/>
  <c r="QO276" i="3"/>
  <c r="QP276" i="3"/>
  <c r="QF229" i="3"/>
  <c r="QG229" i="3"/>
  <c r="QH229" i="3"/>
  <c r="QI229" i="3"/>
  <c r="QJ229" i="3"/>
  <c r="QK229" i="3"/>
  <c r="QL229" i="3"/>
  <c r="QM229" i="3"/>
  <c r="QN229" i="3"/>
  <c r="QO229" i="3"/>
  <c r="QP229" i="3"/>
  <c r="QF230" i="3"/>
  <c r="QG230" i="3"/>
  <c r="QH230" i="3"/>
  <c r="QI230" i="3"/>
  <c r="QJ230" i="3"/>
  <c r="QK230" i="3"/>
  <c r="QL230" i="3"/>
  <c r="QM230" i="3"/>
  <c r="QN230" i="3"/>
  <c r="QO230" i="3"/>
  <c r="QP230" i="3"/>
  <c r="QF231" i="3"/>
  <c r="QG231" i="3"/>
  <c r="QH231" i="3"/>
  <c r="QI231" i="3"/>
  <c r="QJ231" i="3"/>
  <c r="QK231" i="3"/>
  <c r="QL231" i="3"/>
  <c r="QM231" i="3"/>
  <c r="QN231" i="3"/>
  <c r="QO231" i="3"/>
  <c r="QP231" i="3"/>
  <c r="QF232" i="3"/>
  <c r="QG232" i="3"/>
  <c r="QH232" i="3"/>
  <c r="QI232" i="3"/>
  <c r="QJ232" i="3"/>
  <c r="QK232" i="3"/>
  <c r="QL232" i="3"/>
  <c r="QM232" i="3"/>
  <c r="QN232" i="3"/>
  <c r="QO232" i="3"/>
  <c r="QP232" i="3"/>
  <c r="QF233" i="3"/>
  <c r="QG233" i="3"/>
  <c r="QH233" i="3"/>
  <c r="QI233" i="3"/>
  <c r="QJ233" i="3"/>
  <c r="QK233" i="3"/>
  <c r="QL233" i="3"/>
  <c r="QM233" i="3"/>
  <c r="QN233" i="3"/>
  <c r="QO233" i="3"/>
  <c r="QP233" i="3"/>
  <c r="QF234" i="3"/>
  <c r="QG234" i="3"/>
  <c r="QH234" i="3"/>
  <c r="QI234" i="3"/>
  <c r="QJ234" i="3"/>
  <c r="QK234" i="3"/>
  <c r="QL234" i="3"/>
  <c r="QM234" i="3"/>
  <c r="QN234" i="3"/>
  <c r="QO234" i="3"/>
  <c r="QP234" i="3"/>
  <c r="QF167" i="3"/>
  <c r="QG167" i="3"/>
  <c r="QH167" i="3"/>
  <c r="QI167" i="3"/>
  <c r="QJ167" i="3"/>
  <c r="QK167" i="3"/>
  <c r="QL167" i="3"/>
  <c r="QM167" i="3"/>
  <c r="QN167" i="3"/>
  <c r="QO167" i="3"/>
  <c r="QP167" i="3"/>
  <c r="QF249" i="3"/>
  <c r="QG249" i="3"/>
  <c r="QH249" i="3"/>
  <c r="QI249" i="3"/>
  <c r="QJ249" i="3"/>
  <c r="QK249" i="3"/>
  <c r="QL249" i="3"/>
  <c r="QM249" i="3"/>
  <c r="QN249" i="3"/>
  <c r="QO249" i="3"/>
  <c r="QP249" i="3"/>
  <c r="QF250" i="3"/>
  <c r="QG250" i="3"/>
  <c r="QH250" i="3"/>
  <c r="QI250" i="3"/>
  <c r="QJ250" i="3"/>
  <c r="QK250" i="3"/>
  <c r="QL250" i="3"/>
  <c r="QM250" i="3"/>
  <c r="QN250" i="3"/>
  <c r="QO250" i="3"/>
  <c r="QP250" i="3"/>
  <c r="QF251" i="3"/>
  <c r="QG251" i="3"/>
  <c r="QH251" i="3"/>
  <c r="QI251" i="3"/>
  <c r="QJ251" i="3"/>
  <c r="QK251" i="3"/>
  <c r="QL251" i="3"/>
  <c r="QM251" i="3"/>
  <c r="QN251" i="3"/>
  <c r="QO251" i="3"/>
  <c r="QP251" i="3"/>
  <c r="QF252" i="3"/>
  <c r="QG252" i="3"/>
  <c r="QH252" i="3"/>
  <c r="QI252" i="3"/>
  <c r="QJ252" i="3"/>
  <c r="QK252" i="3"/>
  <c r="QL252" i="3"/>
  <c r="QM252" i="3"/>
  <c r="QN252" i="3"/>
  <c r="QO252" i="3"/>
  <c r="QP252" i="3"/>
  <c r="QF206" i="3"/>
  <c r="QG206" i="3"/>
  <c r="QH206" i="3"/>
  <c r="QI206" i="3"/>
  <c r="QJ206" i="3"/>
  <c r="QK206" i="3"/>
  <c r="QL206" i="3"/>
  <c r="QM206" i="3"/>
  <c r="QN206" i="3"/>
  <c r="QO206" i="3"/>
  <c r="QP206" i="3"/>
  <c r="QF131" i="3"/>
  <c r="QG131" i="3"/>
  <c r="QH131" i="3"/>
  <c r="QI131" i="3"/>
  <c r="QJ131" i="3"/>
  <c r="QK131" i="3"/>
  <c r="QL131" i="3"/>
  <c r="QM131" i="3"/>
  <c r="QN131" i="3"/>
  <c r="QO131" i="3"/>
  <c r="QP131" i="3"/>
  <c r="QF132" i="3"/>
  <c r="QG132" i="3"/>
  <c r="QH132" i="3"/>
  <c r="QI132" i="3"/>
  <c r="QJ132" i="3"/>
  <c r="QK132" i="3"/>
  <c r="QL132" i="3"/>
  <c r="QM132" i="3"/>
  <c r="QN132" i="3"/>
  <c r="QO132" i="3"/>
  <c r="QP132" i="3"/>
  <c r="QF207" i="3"/>
  <c r="QG207" i="3"/>
  <c r="QI207" i="3"/>
  <c r="QJ207" i="3"/>
  <c r="QK207" i="3"/>
  <c r="QL207" i="3"/>
  <c r="QM207" i="3"/>
  <c r="QN207" i="3"/>
  <c r="QO207" i="3"/>
  <c r="QP207" i="3"/>
  <c r="QF221" i="3"/>
  <c r="QG221" i="3"/>
  <c r="QH221" i="3"/>
  <c r="QI221" i="3"/>
  <c r="QJ221" i="3"/>
  <c r="QK221" i="3"/>
  <c r="QL221" i="3"/>
  <c r="QM221" i="3"/>
  <c r="QN221" i="3"/>
  <c r="QO221" i="3"/>
  <c r="QP221" i="3"/>
  <c r="QF109" i="3"/>
  <c r="QG109" i="3"/>
  <c r="QH109" i="3"/>
  <c r="QI109" i="3"/>
  <c r="QJ109" i="3"/>
  <c r="QK109" i="3"/>
  <c r="QL109" i="3"/>
  <c r="QM109" i="3"/>
  <c r="QN109" i="3"/>
  <c r="QO109" i="3"/>
  <c r="QP109" i="3"/>
  <c r="QG45" i="3"/>
  <c r="QH45" i="3"/>
  <c r="QK45" i="3"/>
  <c r="QL45" i="3"/>
  <c r="QM45" i="3"/>
  <c r="QN45" i="3"/>
  <c r="QO45" i="3"/>
  <c r="QF222" i="3"/>
  <c r="QG222" i="3"/>
  <c r="QH222" i="3"/>
  <c r="QI222" i="3"/>
  <c r="QJ222" i="3"/>
  <c r="QK222" i="3"/>
  <c r="QL222" i="3"/>
  <c r="QM222" i="3"/>
  <c r="QN222" i="3"/>
  <c r="QO222" i="3"/>
  <c r="QP222" i="3"/>
  <c r="QF223" i="3"/>
  <c r="QG223" i="3"/>
  <c r="QH223" i="3"/>
  <c r="QI223" i="3"/>
  <c r="QJ223" i="3"/>
  <c r="QK223" i="3"/>
  <c r="QL223" i="3"/>
  <c r="QM223" i="3"/>
  <c r="QN223" i="3"/>
  <c r="QO223" i="3"/>
  <c r="QP223" i="3"/>
  <c r="QF246" i="3"/>
  <c r="QG246" i="3"/>
  <c r="QH246" i="3"/>
  <c r="QI246" i="3"/>
  <c r="QJ246" i="3"/>
  <c r="QM246" i="3"/>
  <c r="QN246" i="3"/>
  <c r="QO246" i="3"/>
  <c r="QP246" i="3"/>
  <c r="QF110" i="3"/>
  <c r="QG110" i="3"/>
  <c r="QH110" i="3"/>
  <c r="QI110" i="3"/>
  <c r="QJ110" i="3"/>
  <c r="QK110" i="3"/>
  <c r="QL110" i="3"/>
  <c r="QM110" i="3"/>
  <c r="QN110" i="3"/>
  <c r="QO110" i="3"/>
  <c r="QP110" i="3"/>
  <c r="QF118" i="3"/>
  <c r="QG118" i="3"/>
  <c r="QH118" i="3"/>
  <c r="QI118" i="3"/>
  <c r="QJ118" i="3"/>
  <c r="QK118" i="3"/>
  <c r="QL118" i="3"/>
  <c r="QM118" i="3"/>
  <c r="QN118" i="3"/>
  <c r="QO118" i="3"/>
  <c r="QP118" i="3"/>
  <c r="QF81" i="3"/>
  <c r="QG81" i="3"/>
  <c r="QH81" i="3"/>
  <c r="QI81" i="3"/>
  <c r="QJ81" i="3"/>
  <c r="QK81" i="3"/>
  <c r="QL81" i="3"/>
  <c r="QM81" i="3"/>
  <c r="QN81" i="3"/>
  <c r="QO81" i="3"/>
  <c r="QP81" i="3"/>
  <c r="QF82" i="3"/>
  <c r="QG82" i="3"/>
  <c r="QH82" i="3"/>
  <c r="QI82" i="3"/>
  <c r="QJ82" i="3"/>
  <c r="QK82" i="3"/>
  <c r="QL82" i="3"/>
  <c r="QM82" i="3"/>
  <c r="QN82" i="3"/>
  <c r="QO82" i="3"/>
  <c r="QP82" i="3"/>
  <c r="QF245" i="3"/>
  <c r="QG245" i="3"/>
  <c r="QH245" i="3"/>
  <c r="QI245" i="3"/>
  <c r="QJ245" i="3"/>
  <c r="QK245" i="3"/>
  <c r="QL245" i="3"/>
  <c r="QM245" i="3"/>
  <c r="QN245" i="3"/>
  <c r="QO245" i="3"/>
  <c r="QP245" i="3"/>
  <c r="QF15" i="3"/>
  <c r="QG15" i="3"/>
  <c r="QJ15" i="3"/>
  <c r="QK15" i="3"/>
  <c r="QL15" i="3"/>
  <c r="QM15" i="3"/>
  <c r="QN15" i="3"/>
  <c r="QO15" i="3"/>
  <c r="QP15" i="3"/>
  <c r="QF16" i="3"/>
  <c r="QG16" i="3"/>
  <c r="QH16" i="3"/>
  <c r="QI16" i="3"/>
  <c r="QJ16" i="3"/>
  <c r="QK16" i="3"/>
  <c r="QL16" i="3"/>
  <c r="QM16" i="3"/>
  <c r="QN16" i="3"/>
  <c r="QO16" i="3"/>
  <c r="QP16" i="3"/>
  <c r="QF17" i="3"/>
  <c r="QG17" i="3"/>
  <c r="QH17" i="3"/>
  <c r="QI17" i="3"/>
  <c r="QJ17" i="3"/>
  <c r="QK17" i="3"/>
  <c r="QL17" i="3"/>
  <c r="QM17" i="3"/>
  <c r="QN17" i="3"/>
  <c r="QO17" i="3"/>
  <c r="QP17" i="3"/>
  <c r="QF130" i="3"/>
  <c r="QG130" i="3"/>
  <c r="QH130" i="3"/>
  <c r="QI130" i="3"/>
  <c r="QJ130" i="3"/>
  <c r="QK130" i="3"/>
  <c r="QL130" i="3"/>
  <c r="QM130" i="3"/>
  <c r="QN130" i="3"/>
  <c r="QO130" i="3"/>
  <c r="QP130" i="3"/>
  <c r="QF33" i="3"/>
  <c r="QG33" i="3"/>
  <c r="QH33" i="3"/>
  <c r="QI33" i="3"/>
  <c r="QJ33" i="3"/>
  <c r="QK33" i="3"/>
  <c r="QL33" i="3"/>
  <c r="QM33" i="3"/>
  <c r="QN33" i="3"/>
  <c r="QO33" i="3"/>
  <c r="QP33" i="3"/>
  <c r="QF34" i="3"/>
  <c r="QG34" i="3"/>
  <c r="QH34" i="3"/>
  <c r="QI34" i="3"/>
  <c r="QJ34" i="3"/>
  <c r="QK34" i="3"/>
  <c r="QL34" i="3"/>
  <c r="QM34" i="3"/>
  <c r="QN34" i="3"/>
  <c r="QO34" i="3"/>
  <c r="QP34" i="3"/>
  <c r="QF35" i="3"/>
  <c r="QG35" i="3"/>
  <c r="QH35" i="3"/>
  <c r="QI35" i="3"/>
  <c r="QJ35" i="3"/>
  <c r="QK35" i="3"/>
  <c r="QL35" i="3"/>
  <c r="QM35" i="3"/>
  <c r="QN35" i="3"/>
  <c r="QO35" i="3"/>
  <c r="QP35" i="3"/>
  <c r="QF36" i="3"/>
  <c r="QG36" i="3"/>
  <c r="QH36" i="3"/>
  <c r="QI36" i="3"/>
  <c r="QJ36" i="3"/>
  <c r="QK36" i="3"/>
  <c r="QL36" i="3"/>
  <c r="QM36" i="3"/>
  <c r="QN36" i="3"/>
  <c r="QO36" i="3"/>
  <c r="QP36" i="3"/>
  <c r="QF37" i="3"/>
  <c r="QG37" i="3"/>
  <c r="QH37" i="3"/>
  <c r="QI37" i="3"/>
  <c r="QJ37" i="3"/>
  <c r="QK37" i="3"/>
  <c r="QL37" i="3"/>
  <c r="QM37" i="3"/>
  <c r="QN37" i="3"/>
  <c r="QO37" i="3"/>
  <c r="QP37" i="3"/>
  <c r="QF38" i="3"/>
  <c r="QG38" i="3"/>
  <c r="QH38" i="3"/>
  <c r="QI38" i="3"/>
  <c r="QJ38" i="3"/>
  <c r="QK38" i="3"/>
  <c r="QL38" i="3"/>
  <c r="QM38" i="3"/>
  <c r="QN38" i="3"/>
  <c r="QO38" i="3"/>
  <c r="QP38" i="3"/>
  <c r="QF39" i="3"/>
  <c r="QG39" i="3"/>
  <c r="QH39" i="3"/>
  <c r="QI39" i="3"/>
  <c r="QJ39" i="3"/>
  <c r="QK39" i="3"/>
  <c r="QL39" i="3"/>
  <c r="QM39" i="3"/>
  <c r="QN39" i="3"/>
  <c r="QO39" i="3"/>
  <c r="QP39" i="3"/>
  <c r="QF261" i="3"/>
  <c r="QG261" i="3"/>
  <c r="QH261" i="3"/>
  <c r="QI261" i="3"/>
  <c r="QJ261" i="3"/>
  <c r="QK261" i="3"/>
  <c r="QL261" i="3"/>
  <c r="QM261" i="3"/>
  <c r="QN261" i="3"/>
  <c r="QO261" i="3"/>
  <c r="QP261" i="3"/>
  <c r="QF18" i="3"/>
  <c r="QG18" i="3"/>
  <c r="QH18" i="3"/>
  <c r="QI18" i="3"/>
  <c r="QJ18" i="3"/>
  <c r="QK18" i="3"/>
  <c r="QL18" i="3"/>
  <c r="QM18" i="3"/>
  <c r="QN18" i="3"/>
  <c r="QO18" i="3"/>
  <c r="QP18" i="3"/>
  <c r="QF19" i="3"/>
  <c r="QG19" i="3"/>
  <c r="QH19" i="3"/>
  <c r="QI19" i="3"/>
  <c r="QJ19" i="3"/>
  <c r="QK19" i="3"/>
  <c r="QL19" i="3"/>
  <c r="QM19" i="3"/>
  <c r="QN19" i="3"/>
  <c r="QO19" i="3"/>
  <c r="QP19" i="3"/>
  <c r="QF262" i="3"/>
  <c r="QG262" i="3"/>
  <c r="QH262" i="3"/>
  <c r="QI262" i="3"/>
  <c r="QJ262" i="3"/>
  <c r="QK262" i="3"/>
  <c r="QL262" i="3"/>
  <c r="QM262" i="3"/>
  <c r="QN262" i="3"/>
  <c r="QO262" i="3"/>
  <c r="QP262" i="3"/>
  <c r="QF263" i="3"/>
  <c r="QG263" i="3"/>
  <c r="QH263" i="3"/>
  <c r="QI263" i="3"/>
  <c r="QJ263" i="3"/>
  <c r="QK263" i="3"/>
  <c r="QL263" i="3"/>
  <c r="QM263" i="3"/>
  <c r="QN263" i="3"/>
  <c r="QO263" i="3"/>
  <c r="QP263" i="3"/>
  <c r="QF40" i="3"/>
  <c r="QG40" i="3"/>
  <c r="QH40" i="3"/>
  <c r="QI40" i="3"/>
  <c r="QJ40" i="3"/>
  <c r="QK40" i="3"/>
  <c r="QL40" i="3"/>
  <c r="QM40" i="3"/>
  <c r="QN40" i="3"/>
  <c r="QO40" i="3"/>
  <c r="QP40" i="3"/>
  <c r="QF264" i="3"/>
  <c r="QG264" i="3"/>
  <c r="QH264" i="3"/>
  <c r="QI264" i="3"/>
  <c r="QJ264" i="3"/>
  <c r="QK264" i="3"/>
  <c r="QL264" i="3"/>
  <c r="QM264" i="3"/>
  <c r="QN264" i="3"/>
  <c r="QO264" i="3"/>
  <c r="QP264" i="3"/>
  <c r="QF265" i="3"/>
  <c r="QG265" i="3"/>
  <c r="QH265" i="3"/>
  <c r="QI265" i="3"/>
  <c r="QJ265" i="3"/>
  <c r="QK265" i="3"/>
  <c r="QL265" i="3"/>
  <c r="QM265" i="3"/>
  <c r="QN265" i="3"/>
  <c r="QO265" i="3"/>
  <c r="QP265" i="3"/>
  <c r="QF266" i="3"/>
  <c r="QG266" i="3"/>
  <c r="QH266" i="3"/>
  <c r="QI266" i="3"/>
  <c r="QJ266" i="3"/>
  <c r="QK266" i="3"/>
  <c r="QL266" i="3"/>
  <c r="QM266" i="3"/>
  <c r="QN266" i="3"/>
  <c r="QO266" i="3"/>
  <c r="QP266" i="3"/>
  <c r="QF148" i="3"/>
  <c r="QG148" i="3"/>
  <c r="QH148" i="3"/>
  <c r="QI148" i="3"/>
  <c r="QJ148" i="3"/>
  <c r="QK148" i="3"/>
  <c r="QL148" i="3"/>
  <c r="QM148" i="3"/>
  <c r="QN148" i="3"/>
  <c r="QO148" i="3"/>
  <c r="QP148" i="3"/>
  <c r="QF80" i="3"/>
  <c r="QG80" i="3"/>
  <c r="QH80" i="3"/>
  <c r="QI80" i="3"/>
  <c r="QJ80" i="3"/>
  <c r="QK80" i="3"/>
  <c r="QL80" i="3"/>
  <c r="QM80" i="3"/>
  <c r="QN80" i="3"/>
  <c r="QO80" i="3"/>
  <c r="QP80" i="3"/>
  <c r="QF26" i="3"/>
  <c r="QG26" i="3"/>
  <c r="QH26" i="3"/>
  <c r="QI26" i="3"/>
  <c r="QJ26" i="3"/>
  <c r="QK26" i="3"/>
  <c r="QL26" i="3"/>
  <c r="QM26" i="3"/>
  <c r="QN26" i="3"/>
  <c r="QO26" i="3"/>
  <c r="QP26" i="3"/>
  <c r="QF253" i="3"/>
  <c r="QG253" i="3"/>
  <c r="QH253" i="3"/>
  <c r="QI253" i="3"/>
  <c r="QJ253" i="3"/>
  <c r="QK253" i="3"/>
  <c r="QL253" i="3"/>
  <c r="QM253" i="3"/>
  <c r="QN253" i="3"/>
  <c r="QO253" i="3"/>
  <c r="QP253" i="3"/>
  <c r="QG205" i="3"/>
  <c r="QI205" i="3"/>
  <c r="QJ205" i="3"/>
  <c r="QO205" i="3"/>
  <c r="QP205" i="3"/>
  <c r="QF119" i="3"/>
  <c r="QG119" i="3"/>
  <c r="QH119" i="3"/>
  <c r="QI119" i="3"/>
  <c r="QJ119" i="3"/>
  <c r="QK119" i="3"/>
  <c r="QL119" i="3"/>
  <c r="QM119" i="3"/>
  <c r="QN119" i="3"/>
  <c r="QO119" i="3"/>
  <c r="QP119" i="3"/>
  <c r="QF108" i="3"/>
  <c r="QG108" i="3"/>
  <c r="QH108" i="3"/>
  <c r="QI108" i="3"/>
  <c r="QJ108" i="3"/>
  <c r="QK108" i="3"/>
  <c r="QL108" i="3"/>
  <c r="QM108" i="3"/>
  <c r="QN108" i="3"/>
  <c r="QO108" i="3"/>
  <c r="QP108" i="3"/>
  <c r="QF279" i="3"/>
  <c r="QG279" i="3"/>
  <c r="QH279" i="3"/>
  <c r="QI279" i="3"/>
  <c r="QJ279" i="3"/>
  <c r="QK279" i="3"/>
  <c r="QL279" i="3"/>
  <c r="QM279" i="3"/>
  <c r="QN279" i="3"/>
  <c r="QO279" i="3"/>
  <c r="QP279" i="3"/>
  <c r="QF13" i="3"/>
  <c r="QG13" i="3"/>
  <c r="QH13" i="3"/>
  <c r="QI13" i="3"/>
  <c r="QJ13" i="3"/>
  <c r="QK13" i="3"/>
  <c r="QL13" i="3"/>
  <c r="QM13" i="3"/>
  <c r="QN13" i="3"/>
  <c r="QO13" i="3"/>
  <c r="QP13" i="3"/>
  <c r="QF280" i="3"/>
  <c r="QG280" i="3"/>
  <c r="QH280" i="3"/>
  <c r="QI280" i="3"/>
  <c r="QJ280" i="3"/>
  <c r="QK280" i="3"/>
  <c r="QL280" i="3"/>
  <c r="QM280" i="3"/>
  <c r="QN280" i="3"/>
  <c r="QO280" i="3"/>
  <c r="QP280" i="3"/>
  <c r="QF256" i="3"/>
  <c r="QG256" i="3"/>
  <c r="QH256" i="3"/>
  <c r="QI256" i="3"/>
  <c r="QK256" i="3"/>
  <c r="QL256" i="3"/>
  <c r="QM256" i="3"/>
  <c r="QN256" i="3"/>
  <c r="QO256" i="3"/>
  <c r="QP256" i="3"/>
  <c r="QF257" i="3"/>
  <c r="QG257" i="3"/>
  <c r="QH257" i="3"/>
  <c r="QI257" i="3"/>
  <c r="QJ257" i="3"/>
  <c r="QK257" i="3"/>
  <c r="QL257" i="3"/>
  <c r="QM257" i="3"/>
  <c r="QN257" i="3"/>
  <c r="QO257" i="3"/>
  <c r="QP257" i="3"/>
  <c r="QF258" i="3"/>
  <c r="QG258" i="3"/>
  <c r="QH258" i="3"/>
  <c r="QI258" i="3"/>
  <c r="QJ258" i="3"/>
  <c r="QK258" i="3"/>
  <c r="QL258" i="3"/>
  <c r="QM258" i="3"/>
  <c r="QN258" i="3"/>
  <c r="QO258" i="3"/>
  <c r="QP258" i="3"/>
  <c r="QF259" i="3"/>
  <c r="QG259" i="3"/>
  <c r="QH259" i="3"/>
  <c r="QI259" i="3"/>
  <c r="QJ259" i="3"/>
  <c r="QK259" i="3"/>
  <c r="QL259" i="3"/>
  <c r="QM259" i="3"/>
  <c r="QN259" i="3"/>
  <c r="QO259" i="3"/>
  <c r="QP259" i="3"/>
  <c r="QF260" i="3"/>
  <c r="QG260" i="3"/>
  <c r="QH260" i="3"/>
  <c r="QI260" i="3"/>
  <c r="QJ260" i="3"/>
  <c r="QK260" i="3"/>
  <c r="QL260" i="3"/>
  <c r="QM260" i="3"/>
  <c r="QN260" i="3"/>
  <c r="QO260" i="3"/>
  <c r="QP260" i="3"/>
  <c r="QF181" i="3"/>
  <c r="QG181" i="3"/>
  <c r="QH181" i="3"/>
  <c r="QI181" i="3"/>
  <c r="QJ181" i="3"/>
  <c r="QK181" i="3"/>
  <c r="QL181" i="3"/>
  <c r="QM181" i="3"/>
  <c r="QN181" i="3"/>
  <c r="QO181" i="3"/>
  <c r="QP181" i="3"/>
  <c r="QF182" i="3"/>
  <c r="QG182" i="3"/>
  <c r="QH182" i="3"/>
  <c r="QI182" i="3"/>
  <c r="QJ182" i="3"/>
  <c r="QK182" i="3"/>
  <c r="QL182" i="3"/>
  <c r="QM182" i="3"/>
  <c r="QN182" i="3"/>
  <c r="QO182" i="3"/>
  <c r="QP182" i="3"/>
  <c r="QF20" i="3"/>
  <c r="QG20" i="3"/>
  <c r="QH20" i="3"/>
  <c r="QI20" i="3"/>
  <c r="QJ20" i="3"/>
  <c r="QK20" i="3"/>
  <c r="QL20" i="3"/>
  <c r="QM20" i="3"/>
  <c r="QN20" i="3"/>
  <c r="QO20" i="3"/>
  <c r="QP20" i="3"/>
  <c r="QF21" i="3"/>
  <c r="QG21" i="3"/>
  <c r="QH21" i="3"/>
  <c r="QI21" i="3"/>
  <c r="QJ21" i="3"/>
  <c r="QK21" i="3"/>
  <c r="QL21" i="3"/>
  <c r="QM21" i="3"/>
  <c r="QN21" i="3"/>
  <c r="QO21" i="3"/>
  <c r="QP21" i="3"/>
  <c r="QF183" i="3"/>
  <c r="QG183" i="3"/>
  <c r="QH183" i="3"/>
  <c r="QI183" i="3"/>
  <c r="QJ183" i="3"/>
  <c r="QK183" i="3"/>
  <c r="QL183" i="3"/>
  <c r="QM183" i="3"/>
  <c r="QN183" i="3"/>
  <c r="QO183" i="3"/>
  <c r="QP183" i="3"/>
  <c r="QF117" i="3"/>
  <c r="QG117" i="3"/>
  <c r="QH117" i="3"/>
  <c r="QI117" i="3"/>
  <c r="QJ117" i="3"/>
  <c r="QK117" i="3"/>
  <c r="QL117" i="3"/>
  <c r="QM117" i="3"/>
  <c r="QN117" i="3"/>
  <c r="QO117" i="3"/>
  <c r="QP117" i="3"/>
  <c r="QF4" i="3"/>
  <c r="QG4" i="3"/>
  <c r="QH4" i="3"/>
  <c r="QI4" i="3"/>
  <c r="QL4" i="3"/>
  <c r="QM4" i="3"/>
  <c r="QN4" i="3"/>
  <c r="QO4" i="3"/>
  <c r="QP4" i="3"/>
  <c r="QF22" i="3"/>
  <c r="QH22" i="3"/>
  <c r="QI22" i="3"/>
  <c r="QJ22" i="3"/>
  <c r="QK22" i="3"/>
  <c r="QL22" i="3"/>
  <c r="QM22" i="3"/>
  <c r="QN22" i="3"/>
  <c r="QP22" i="3"/>
  <c r="QF14" i="3"/>
  <c r="QG14" i="3"/>
  <c r="QH14" i="3"/>
  <c r="QI14" i="3"/>
  <c r="QJ14" i="3"/>
  <c r="QK14" i="3"/>
  <c r="QL14" i="3"/>
  <c r="QM14" i="3"/>
  <c r="QN14" i="3"/>
  <c r="QO14" i="3"/>
  <c r="QP14" i="3"/>
  <c r="QF226" i="3"/>
  <c r="QG226" i="3"/>
  <c r="QH226" i="3"/>
  <c r="QI226" i="3"/>
  <c r="QJ226" i="3"/>
  <c r="QK226" i="3"/>
  <c r="QL226" i="3"/>
  <c r="QM226" i="3"/>
  <c r="QN226" i="3"/>
  <c r="QO226" i="3"/>
  <c r="QP226" i="3"/>
  <c r="QF227" i="3"/>
  <c r="QG227" i="3"/>
  <c r="QH227" i="3"/>
  <c r="QI227" i="3"/>
  <c r="QJ227" i="3"/>
  <c r="QK227" i="3"/>
  <c r="QL227" i="3"/>
  <c r="QM227" i="3"/>
  <c r="QN227" i="3"/>
  <c r="QO227" i="3"/>
  <c r="QP227" i="3"/>
  <c r="QF23" i="3"/>
  <c r="QG23" i="3"/>
  <c r="QH23" i="3"/>
  <c r="QI23" i="3"/>
  <c r="QJ23" i="3"/>
  <c r="QK23" i="3"/>
  <c r="QL23" i="3"/>
  <c r="QM23" i="3"/>
  <c r="QN23" i="3"/>
  <c r="QO23" i="3"/>
  <c r="QP23" i="3"/>
  <c r="QF24" i="3"/>
  <c r="QG24" i="3"/>
  <c r="QH24" i="3"/>
  <c r="QI24" i="3"/>
  <c r="QJ24" i="3"/>
  <c r="QK24" i="3"/>
  <c r="QL24" i="3"/>
  <c r="QM24" i="3"/>
  <c r="QN24" i="3"/>
  <c r="QO24" i="3"/>
  <c r="QP24" i="3"/>
  <c r="QF174" i="3"/>
  <c r="QG174" i="3"/>
  <c r="QH174" i="3"/>
  <c r="QI174" i="3"/>
  <c r="QJ174" i="3"/>
  <c r="QK174" i="3"/>
  <c r="QL174" i="3"/>
  <c r="QM174" i="3"/>
  <c r="QN174" i="3"/>
  <c r="QO174" i="3"/>
  <c r="QP174" i="3"/>
  <c r="QF111" i="3"/>
  <c r="QG111" i="3"/>
  <c r="QH111" i="3"/>
  <c r="QI111" i="3"/>
  <c r="QJ111" i="3"/>
  <c r="QK111" i="3"/>
  <c r="QL111" i="3"/>
  <c r="QM111" i="3"/>
  <c r="QN111" i="3"/>
  <c r="QO111" i="3"/>
  <c r="QP111" i="3"/>
  <c r="QF112" i="3"/>
  <c r="QG112" i="3"/>
  <c r="QH112" i="3"/>
  <c r="QI112" i="3"/>
  <c r="QJ112" i="3"/>
  <c r="QK112" i="3"/>
  <c r="QL112" i="3"/>
  <c r="QM112" i="3"/>
  <c r="QN112" i="3"/>
  <c r="QO112" i="3"/>
  <c r="QP112" i="3"/>
  <c r="QF113" i="3"/>
  <c r="QH113" i="3"/>
  <c r="QI113" i="3"/>
  <c r="QJ113" i="3"/>
  <c r="QL113" i="3"/>
  <c r="QM113" i="3"/>
  <c r="QN113" i="3"/>
  <c r="QO113" i="3"/>
  <c r="QP113" i="3"/>
  <c r="QF114" i="3"/>
  <c r="QG114" i="3"/>
  <c r="QH114" i="3"/>
  <c r="QI114" i="3"/>
  <c r="QJ114" i="3"/>
  <c r="QK114" i="3"/>
  <c r="QL114" i="3"/>
  <c r="QM114" i="3"/>
  <c r="QN114" i="3"/>
  <c r="QO114" i="3"/>
  <c r="QP114" i="3"/>
  <c r="QF115" i="3"/>
  <c r="QG115" i="3"/>
  <c r="QH115" i="3"/>
  <c r="QI115" i="3"/>
  <c r="QJ115" i="3"/>
  <c r="QK115" i="3"/>
  <c r="QL115" i="3"/>
  <c r="QM115" i="3"/>
  <c r="QN115" i="3"/>
  <c r="QO115" i="3"/>
  <c r="QP115" i="3"/>
  <c r="QF116" i="3"/>
  <c r="QG116" i="3"/>
  <c r="QI116" i="3"/>
  <c r="QJ116" i="3"/>
  <c r="QK116" i="3"/>
  <c r="QL116" i="3"/>
  <c r="QM116" i="3"/>
  <c r="QN116" i="3"/>
  <c r="QO116" i="3"/>
  <c r="QP116" i="3"/>
  <c r="QF46" i="3"/>
  <c r="QG46" i="3"/>
  <c r="QH46" i="3"/>
  <c r="QI46" i="3"/>
  <c r="QJ46" i="3"/>
  <c r="QK46" i="3"/>
  <c r="QL46" i="3"/>
  <c r="QM46" i="3"/>
  <c r="QN46" i="3"/>
  <c r="QO46" i="3"/>
  <c r="QP46" i="3"/>
  <c r="QF47" i="3"/>
  <c r="QG47" i="3"/>
  <c r="QH47" i="3"/>
  <c r="QI47" i="3"/>
  <c r="QJ47" i="3"/>
  <c r="QK47" i="3"/>
  <c r="QL47" i="3"/>
  <c r="QM47" i="3"/>
  <c r="QN47" i="3"/>
  <c r="QO47" i="3"/>
  <c r="QP47" i="3"/>
  <c r="QF48" i="3"/>
  <c r="QG48" i="3"/>
  <c r="QH48" i="3"/>
  <c r="QI48" i="3"/>
  <c r="QJ48" i="3"/>
  <c r="QK48" i="3"/>
  <c r="QL48" i="3"/>
  <c r="QM48" i="3"/>
  <c r="QN48" i="3"/>
  <c r="QO48" i="3"/>
  <c r="QP48" i="3"/>
  <c r="QF53" i="3"/>
  <c r="QG53" i="3"/>
  <c r="QH53" i="3"/>
  <c r="QI53" i="3"/>
  <c r="QJ53" i="3"/>
  <c r="QK53" i="3"/>
  <c r="QL53" i="3"/>
  <c r="QM53" i="3"/>
  <c r="QN53" i="3"/>
  <c r="QO53" i="3"/>
  <c r="QP53" i="3"/>
  <c r="QF42" i="3"/>
  <c r="QG42" i="3"/>
  <c r="QH42" i="3"/>
  <c r="QI42" i="3"/>
  <c r="QJ42" i="3"/>
  <c r="QK42" i="3"/>
  <c r="QL42" i="3"/>
  <c r="QM42" i="3"/>
  <c r="QN42" i="3"/>
  <c r="QO42" i="3"/>
  <c r="QP42" i="3"/>
  <c r="QO213" i="3"/>
  <c r="QN213" i="3"/>
  <c r="QM213" i="3"/>
  <c r="QK213" i="3"/>
  <c r="QJ213" i="3"/>
  <c r="QI213" i="3"/>
  <c r="QG213" i="3"/>
  <c r="QF213" i="3"/>
  <c r="QG204" i="3" l="1"/>
  <c r="D24" i="9"/>
  <c r="QN145" i="3"/>
  <c r="K12" i="9"/>
  <c r="QN31" i="3"/>
  <c r="K3" i="9"/>
  <c r="QI138" i="3"/>
  <c r="F6" i="9"/>
  <c r="QI133" i="3"/>
  <c r="F9" i="9"/>
  <c r="QN189" i="3"/>
  <c r="K29" i="9"/>
  <c r="QL70" i="3"/>
  <c r="I15" i="9"/>
  <c r="QO65" i="3"/>
  <c r="L16" i="9"/>
  <c r="QG65" i="3"/>
  <c r="D16" i="9"/>
  <c r="QP63" i="3"/>
  <c r="M23" i="9"/>
  <c r="QK104" i="3"/>
  <c r="H25" i="9"/>
  <c r="QO97" i="3"/>
  <c r="L26" i="9"/>
  <c r="QJ56" i="3"/>
  <c r="G20" i="9"/>
  <c r="QP153" i="3"/>
  <c r="M5" i="9"/>
  <c r="QJ146" i="3"/>
  <c r="G8" i="9"/>
  <c r="QL141" i="3"/>
  <c r="I10" i="9"/>
  <c r="QJ139" i="3"/>
  <c r="G4" i="9"/>
  <c r="QH138" i="3"/>
  <c r="E6" i="9"/>
  <c r="QP133" i="3"/>
  <c r="M9" i="9"/>
  <c r="QK70" i="3"/>
  <c r="H15" i="9"/>
  <c r="QG68" i="3"/>
  <c r="D21" i="9"/>
  <c r="QG63" i="3"/>
  <c r="D23" i="9"/>
  <c r="QI56" i="3"/>
  <c r="F20" i="9"/>
  <c r="QO153" i="3"/>
  <c r="L5" i="9"/>
  <c r="QI146" i="3"/>
  <c r="F8" i="9"/>
  <c r="QK141" i="3"/>
  <c r="H10" i="9"/>
  <c r="QL31" i="3"/>
  <c r="I3" i="9"/>
  <c r="QG133" i="3"/>
  <c r="D9" i="9"/>
  <c r="QH69" i="3"/>
  <c r="E17" i="9"/>
  <c r="QM65" i="3"/>
  <c r="J16" i="9"/>
  <c r="QN63" i="3"/>
  <c r="K23" i="9"/>
  <c r="QI104" i="3"/>
  <c r="F25" i="9"/>
  <c r="QN153" i="3"/>
  <c r="K5" i="9"/>
  <c r="QH146" i="3"/>
  <c r="E8" i="9"/>
  <c r="QJ141" i="3"/>
  <c r="G10" i="9"/>
  <c r="QH139" i="3"/>
  <c r="E4" i="9"/>
  <c r="QF138" i="3"/>
  <c r="C6" i="9"/>
  <c r="QM153" i="3"/>
  <c r="J5" i="9"/>
  <c r="QK204" i="3"/>
  <c r="H24" i="9"/>
  <c r="QJ199" i="3"/>
  <c r="G28" i="9"/>
  <c r="QK196" i="3"/>
  <c r="H27" i="9"/>
  <c r="QI60" i="3"/>
  <c r="F22" i="9"/>
  <c r="QO146" i="3"/>
  <c r="L8" i="9"/>
  <c r="QG146" i="3"/>
  <c r="D8" i="9"/>
  <c r="QJ145" i="3"/>
  <c r="G12" i="9"/>
  <c r="QM144" i="3"/>
  <c r="J13" i="9"/>
  <c r="QP143" i="3"/>
  <c r="M11" i="9"/>
  <c r="QH143" i="3"/>
  <c r="E11" i="9"/>
  <c r="QN142" i="3"/>
  <c r="K7" i="9"/>
  <c r="QF142" i="3"/>
  <c r="C7" i="9"/>
  <c r="QI141" i="3"/>
  <c r="F10" i="9"/>
  <c r="QL140" i="3"/>
  <c r="I14" i="9"/>
  <c r="QO139" i="3"/>
  <c r="L4" i="9"/>
  <c r="QG139" i="3"/>
  <c r="D4" i="9"/>
  <c r="QJ31" i="3"/>
  <c r="G3" i="9"/>
  <c r="QM138" i="3"/>
  <c r="J6" i="9"/>
  <c r="QM133" i="3"/>
  <c r="J9" i="9"/>
  <c r="QO191" i="3"/>
  <c r="L30" i="9"/>
  <c r="QG191" i="3"/>
  <c r="D30" i="9"/>
  <c r="QJ189" i="3"/>
  <c r="G29" i="9"/>
  <c r="QP70" i="3"/>
  <c r="M15" i="9"/>
  <c r="QH70" i="3"/>
  <c r="E15" i="9"/>
  <c r="QN69" i="3"/>
  <c r="K17" i="9"/>
  <c r="QF69" i="3"/>
  <c r="C17" i="9"/>
  <c r="QL68" i="3"/>
  <c r="I21" i="9"/>
  <c r="QK65" i="3"/>
  <c r="H16" i="9"/>
  <c r="QI64" i="3"/>
  <c r="F19" i="9"/>
  <c r="QL63" i="3"/>
  <c r="I23" i="9"/>
  <c r="QO62" i="3"/>
  <c r="L18" i="9"/>
  <c r="QG62" i="3"/>
  <c r="D18" i="9"/>
  <c r="QO104" i="3"/>
  <c r="L25" i="9"/>
  <c r="QG104" i="3"/>
  <c r="D25" i="9"/>
  <c r="QK97" i="3"/>
  <c r="H26" i="9"/>
  <c r="QN56" i="3"/>
  <c r="K20" i="9"/>
  <c r="QF56" i="3"/>
  <c r="C20" i="9"/>
  <c r="QM63" i="3"/>
  <c r="J23" i="9"/>
  <c r="QH62" i="3"/>
  <c r="E18" i="9"/>
  <c r="QP104" i="3"/>
  <c r="M25" i="9"/>
  <c r="QL97" i="3"/>
  <c r="I26" i="9"/>
  <c r="QM56" i="3"/>
  <c r="J20" i="9"/>
  <c r="QM60" i="3"/>
  <c r="J22" i="9"/>
  <c r="QF145" i="3"/>
  <c r="C12" i="9"/>
  <c r="QL143" i="3"/>
  <c r="I11" i="9"/>
  <c r="QK191" i="3"/>
  <c r="H30" i="9"/>
  <c r="QF189" i="3"/>
  <c r="C29" i="9"/>
  <c r="QM64" i="3"/>
  <c r="J19" i="9"/>
  <c r="QK62" i="3"/>
  <c r="H18" i="9"/>
  <c r="QF97" i="3"/>
  <c r="C26" i="9"/>
  <c r="QH153" i="3"/>
  <c r="E5" i="9"/>
  <c r="QM199" i="3"/>
  <c r="J28" i="9"/>
  <c r="QF196" i="3"/>
  <c r="C27" i="9"/>
  <c r="QL60" i="3"/>
  <c r="I22" i="9"/>
  <c r="QM145" i="3"/>
  <c r="J12" i="9"/>
  <c r="QO140" i="3"/>
  <c r="L14" i="9"/>
  <c r="QJ191" i="3"/>
  <c r="G30" i="9"/>
  <c r="QI69" i="3"/>
  <c r="F17" i="9"/>
  <c r="QN65" i="3"/>
  <c r="K16" i="9"/>
  <c r="QO63" i="3"/>
  <c r="L23" i="9"/>
  <c r="QN97" i="3"/>
  <c r="K26" i="9"/>
  <c r="QL199" i="3"/>
  <c r="I28" i="9"/>
  <c r="QM196" i="3"/>
  <c r="J27" i="9"/>
  <c r="QK60" i="3"/>
  <c r="H22" i="9"/>
  <c r="QO144" i="3"/>
  <c r="L13" i="9"/>
  <c r="QJ143" i="3"/>
  <c r="G11" i="9"/>
  <c r="QH142" i="3"/>
  <c r="E7" i="9"/>
  <c r="QF140" i="3"/>
  <c r="C14" i="9"/>
  <c r="QG138" i="3"/>
  <c r="D6" i="9"/>
  <c r="QO133" i="3"/>
  <c r="L9" i="9"/>
  <c r="QI191" i="3"/>
  <c r="F30" i="9"/>
  <c r="QJ70" i="3"/>
  <c r="G15" i="9"/>
  <c r="QP69" i="3"/>
  <c r="M17" i="9"/>
  <c r="QF63" i="3"/>
  <c r="C23" i="9"/>
  <c r="QM97" i="3"/>
  <c r="J26" i="9"/>
  <c r="QP56" i="3"/>
  <c r="M20" i="9"/>
  <c r="QK199" i="3"/>
  <c r="H28" i="9"/>
  <c r="QL196" i="3"/>
  <c r="I27" i="9"/>
  <c r="QP146" i="3"/>
  <c r="M8" i="9"/>
  <c r="QN144" i="3"/>
  <c r="K13" i="9"/>
  <c r="QI143" i="3"/>
  <c r="F11" i="9"/>
  <c r="QG142" i="3"/>
  <c r="D7" i="9"/>
  <c r="QP139" i="3"/>
  <c r="M4" i="9"/>
  <c r="QN138" i="3"/>
  <c r="K6" i="9"/>
  <c r="QN133" i="3"/>
  <c r="K9" i="9"/>
  <c r="QP191" i="3"/>
  <c r="M30" i="9"/>
  <c r="QH191" i="3"/>
  <c r="E30" i="9"/>
  <c r="QI70" i="3"/>
  <c r="F15" i="9"/>
  <c r="QO69" i="3"/>
  <c r="L17" i="9"/>
  <c r="QM68" i="3"/>
  <c r="J21" i="9"/>
  <c r="QL65" i="3"/>
  <c r="I16" i="9"/>
  <c r="QJ64" i="3"/>
  <c r="G19" i="9"/>
  <c r="QH104" i="3"/>
  <c r="E25" i="9"/>
  <c r="QL153" i="3"/>
  <c r="I5" i="9"/>
  <c r="QI199" i="3"/>
  <c r="F28" i="9"/>
  <c r="QJ196" i="3"/>
  <c r="G27" i="9"/>
  <c r="QN146" i="3"/>
  <c r="K8" i="9"/>
  <c r="QI145" i="3"/>
  <c r="F12" i="9"/>
  <c r="QO143" i="3"/>
  <c r="L11" i="9"/>
  <c r="QG143" i="3"/>
  <c r="D11" i="9"/>
  <c r="QM142" i="3"/>
  <c r="J7" i="9"/>
  <c r="QH141" i="3"/>
  <c r="E10" i="9"/>
  <c r="QN139" i="3"/>
  <c r="K4" i="9"/>
  <c r="QI31" i="3"/>
  <c r="F3" i="9"/>
  <c r="QL138" i="3"/>
  <c r="I6" i="9"/>
  <c r="QI189" i="3"/>
  <c r="F29" i="9"/>
  <c r="QK63" i="3"/>
  <c r="H23" i="9"/>
  <c r="QF62" i="3"/>
  <c r="C18" i="9"/>
  <c r="QF104" i="3"/>
  <c r="C25" i="9"/>
  <c r="QK153" i="3"/>
  <c r="H5" i="9"/>
  <c r="QI204" i="3"/>
  <c r="F24" i="9"/>
  <c r="QP199" i="3"/>
  <c r="M28" i="9"/>
  <c r="QH199" i="3"/>
  <c r="E28" i="9"/>
  <c r="QI196" i="3"/>
  <c r="F27" i="9"/>
  <c r="QO60" i="3"/>
  <c r="L22" i="9"/>
  <c r="QG60" i="3"/>
  <c r="D22" i="9"/>
  <c r="QM146" i="3"/>
  <c r="J8" i="9"/>
  <c r="QP145" i="3"/>
  <c r="M12" i="9"/>
  <c r="QH145" i="3"/>
  <c r="E12" i="9"/>
  <c r="QK144" i="3"/>
  <c r="H13" i="9"/>
  <c r="QN143" i="3"/>
  <c r="K11" i="9"/>
  <c r="QF143" i="3"/>
  <c r="C11" i="9"/>
  <c r="QL142" i="3"/>
  <c r="I7" i="9"/>
  <c r="QO141" i="3"/>
  <c r="L10" i="9"/>
  <c r="QG141" i="3"/>
  <c r="D10" i="9"/>
  <c r="QJ140" i="3"/>
  <c r="G14" i="9"/>
  <c r="QM139" i="3"/>
  <c r="J4" i="9"/>
  <c r="QP31" i="3"/>
  <c r="M3" i="9"/>
  <c r="QH31" i="3"/>
  <c r="E3" i="9"/>
  <c r="QK138" i="3"/>
  <c r="H6" i="9"/>
  <c r="QK133" i="3"/>
  <c r="H9" i="9"/>
  <c r="QM191" i="3"/>
  <c r="J30" i="9"/>
  <c r="QP189" i="3"/>
  <c r="M29" i="9"/>
  <c r="QH189" i="3"/>
  <c r="E29" i="9"/>
  <c r="QN70" i="3"/>
  <c r="K15" i="9"/>
  <c r="QF70" i="3"/>
  <c r="C15" i="9"/>
  <c r="QL69" i="3"/>
  <c r="I17" i="9"/>
  <c r="QJ68" i="3"/>
  <c r="G21" i="9"/>
  <c r="QI65" i="3"/>
  <c r="F16" i="9"/>
  <c r="QO64" i="3"/>
  <c r="L19" i="9"/>
  <c r="QG64" i="3"/>
  <c r="D19" i="9"/>
  <c r="QJ63" i="3"/>
  <c r="G23" i="9"/>
  <c r="QM62" i="3"/>
  <c r="J18" i="9"/>
  <c r="QM104" i="3"/>
  <c r="J25" i="9"/>
  <c r="QJ97" i="3"/>
  <c r="G26" i="9"/>
  <c r="QH97" i="3"/>
  <c r="E26" i="9"/>
  <c r="QL56" i="3"/>
  <c r="I20" i="9"/>
  <c r="QI153" i="3"/>
  <c r="F5" i="9"/>
  <c r="QO204" i="3"/>
  <c r="L24" i="9"/>
  <c r="QN199" i="3"/>
  <c r="K28" i="9"/>
  <c r="QF199" i="3"/>
  <c r="C28" i="9"/>
  <c r="QO196" i="3"/>
  <c r="L27" i="9"/>
  <c r="QG196" i="3"/>
  <c r="D27" i="9"/>
  <c r="QK146" i="3"/>
  <c r="H8" i="9"/>
  <c r="QI144" i="3"/>
  <c r="F13" i="9"/>
  <c r="QJ142" i="3"/>
  <c r="G7" i="9"/>
  <c r="QM141" i="3"/>
  <c r="J10" i="9"/>
  <c r="QK139" i="3"/>
  <c r="H4" i="9"/>
  <c r="QF31" i="3"/>
  <c r="C3" i="9"/>
  <c r="QJ69" i="3"/>
  <c r="G17" i="9"/>
  <c r="QP68" i="3"/>
  <c r="M21" i="9"/>
  <c r="QH68" i="3"/>
  <c r="E21" i="9"/>
  <c r="QH63" i="3"/>
  <c r="E23" i="9"/>
  <c r="QN204" i="3"/>
  <c r="K24" i="9"/>
  <c r="QF204" i="3"/>
  <c r="C24" i="9"/>
  <c r="QN196" i="3"/>
  <c r="K27" i="9"/>
  <c r="QP144" i="3"/>
  <c r="M13" i="9"/>
  <c r="QH144" i="3"/>
  <c r="E13" i="9"/>
  <c r="QK143" i="3"/>
  <c r="H11" i="9"/>
  <c r="QI142" i="3"/>
  <c r="F7" i="9"/>
  <c r="QG140" i="3"/>
  <c r="D14" i="9"/>
  <c r="QM31" i="3"/>
  <c r="J3" i="9"/>
  <c r="QP138" i="3"/>
  <c r="M6" i="9"/>
  <c r="QH133" i="3"/>
  <c r="E9" i="9"/>
  <c r="QM189" i="3"/>
  <c r="J29" i="9"/>
  <c r="QO68" i="3"/>
  <c r="L21" i="9"/>
  <c r="QF65" i="3"/>
  <c r="C16" i="9"/>
  <c r="QL64" i="3"/>
  <c r="I19" i="9"/>
  <c r="QJ62" i="3"/>
  <c r="G18" i="9"/>
  <c r="QJ104" i="3"/>
  <c r="G25" i="9"/>
  <c r="QG153" i="3"/>
  <c r="D5" i="9"/>
  <c r="QM204" i="3"/>
  <c r="J24" i="9"/>
  <c r="QL145" i="3"/>
  <c r="I12" i="9"/>
  <c r="QG144" i="3"/>
  <c r="D13" i="9"/>
  <c r="QP142" i="3"/>
  <c r="M7" i="9"/>
  <c r="QN140" i="3"/>
  <c r="K14" i="9"/>
  <c r="QI139" i="3"/>
  <c r="F4" i="9"/>
  <c r="QO138" i="3"/>
  <c r="L6" i="9"/>
  <c r="QL189" i="3"/>
  <c r="I29" i="9"/>
  <c r="QN68" i="3"/>
  <c r="K21" i="9"/>
  <c r="QF68" i="3"/>
  <c r="C21" i="9"/>
  <c r="QK64" i="3"/>
  <c r="H19" i="9"/>
  <c r="QI62" i="3"/>
  <c r="F18" i="9"/>
  <c r="QH56" i="3"/>
  <c r="E20" i="9"/>
  <c r="QF153" i="3"/>
  <c r="C5" i="9"/>
  <c r="QL204" i="3"/>
  <c r="I24" i="9"/>
  <c r="QJ60" i="3"/>
  <c r="G22" i="9"/>
  <c r="QK145" i="3"/>
  <c r="H12" i="9"/>
  <c r="QF144" i="3"/>
  <c r="C13" i="9"/>
  <c r="QO142" i="3"/>
  <c r="L7" i="9"/>
  <c r="QM140" i="3"/>
  <c r="J14" i="9"/>
  <c r="QK31" i="3"/>
  <c r="H3" i="9"/>
  <c r="QF133" i="3"/>
  <c r="C9" i="9"/>
  <c r="QK189" i="3"/>
  <c r="H29" i="9"/>
  <c r="QG69" i="3"/>
  <c r="D17" i="9"/>
  <c r="QP62" i="3"/>
  <c r="M18" i="9"/>
  <c r="QO56" i="3"/>
  <c r="L20" i="9"/>
  <c r="QG56" i="3"/>
  <c r="D20" i="9"/>
  <c r="QJ204" i="3"/>
  <c r="G24" i="9"/>
  <c r="QP60" i="3"/>
  <c r="M22" i="9"/>
  <c r="QH60" i="3"/>
  <c r="E22" i="9"/>
  <c r="QF146" i="3"/>
  <c r="C8" i="9"/>
  <c r="QL144" i="3"/>
  <c r="I13" i="9"/>
  <c r="QP141" i="3"/>
  <c r="M10" i="9"/>
  <c r="QK140" i="3"/>
  <c r="H14" i="9"/>
  <c r="QF139" i="3"/>
  <c r="C4" i="9"/>
  <c r="QL133" i="3"/>
  <c r="I9" i="9"/>
  <c r="QN191" i="3"/>
  <c r="K30" i="9"/>
  <c r="QF191" i="3"/>
  <c r="C30" i="9"/>
  <c r="QO70" i="3"/>
  <c r="L15" i="9"/>
  <c r="QG70" i="3"/>
  <c r="D15" i="9"/>
  <c r="QM69" i="3"/>
  <c r="J17" i="9"/>
  <c r="QK68" i="3"/>
  <c r="H21" i="9"/>
  <c r="QJ65" i="3"/>
  <c r="G16" i="9"/>
  <c r="QP64" i="3"/>
  <c r="M19" i="9"/>
  <c r="QH64" i="3"/>
  <c r="E19" i="9"/>
  <c r="QN62" i="3"/>
  <c r="K18" i="9"/>
  <c r="QN104" i="3"/>
  <c r="K25" i="9"/>
  <c r="QI97" i="3"/>
  <c r="F26" i="9"/>
  <c r="QJ153" i="3"/>
  <c r="G5" i="9"/>
  <c r="QP204" i="3"/>
  <c r="M24" i="9"/>
  <c r="QH204" i="3"/>
  <c r="E24" i="9"/>
  <c r="QO199" i="3"/>
  <c r="L28" i="9"/>
  <c r="QG199" i="3"/>
  <c r="D28" i="9"/>
  <c r="QP196" i="3"/>
  <c r="M27" i="9"/>
  <c r="QH196" i="3"/>
  <c r="E27" i="9"/>
  <c r="QN60" i="3"/>
  <c r="K22" i="9"/>
  <c r="QF60" i="3"/>
  <c r="C22" i="9"/>
  <c r="QL146" i="3"/>
  <c r="I8" i="9"/>
  <c r="QO145" i="3"/>
  <c r="L12" i="9"/>
  <c r="QG145" i="3"/>
  <c r="D12" i="9"/>
  <c r="QJ144" i="3"/>
  <c r="G13" i="9"/>
  <c r="QM143" i="3"/>
  <c r="J11" i="9"/>
  <c r="QK142" i="3"/>
  <c r="H7" i="9"/>
  <c r="QN141" i="3"/>
  <c r="K10" i="9"/>
  <c r="QF141" i="3"/>
  <c r="C10" i="9"/>
  <c r="QI140" i="3"/>
  <c r="F14" i="9"/>
  <c r="QL139" i="3"/>
  <c r="I4" i="9"/>
  <c r="QO31" i="3"/>
  <c r="L3" i="9"/>
  <c r="QG31" i="3"/>
  <c r="D3" i="9"/>
  <c r="QJ138" i="3"/>
  <c r="G6" i="9"/>
  <c r="QJ133" i="3"/>
  <c r="G9" i="9"/>
  <c r="QL191" i="3"/>
  <c r="I30" i="9"/>
  <c r="QO189" i="3"/>
  <c r="L29" i="9"/>
  <c r="QG189" i="3"/>
  <c r="D29" i="9"/>
  <c r="QM70" i="3"/>
  <c r="J15" i="9"/>
  <c r="QK69" i="3"/>
  <c r="H17" i="9"/>
  <c r="QI68" i="3"/>
  <c r="F21" i="9"/>
  <c r="QP65" i="3"/>
  <c r="M16" i="9"/>
  <c r="QH65" i="3"/>
  <c r="E16" i="9"/>
  <c r="QN64" i="3"/>
  <c r="K19" i="9"/>
  <c r="QF64" i="3"/>
  <c r="C19" i="9"/>
  <c r="QI63" i="3"/>
  <c r="F23" i="9"/>
  <c r="QL62" i="3"/>
  <c r="I18" i="9"/>
  <c r="QL104" i="3"/>
  <c r="I25" i="9"/>
  <c r="QP97" i="3"/>
  <c r="M26" i="9"/>
  <c r="QG97" i="3"/>
  <c r="D26" i="9"/>
  <c r="QK56" i="3"/>
  <c r="H20" i="9"/>
  <c r="QP213" i="3"/>
  <c r="QP140" i="3"/>
  <c r="QP45" i="3"/>
  <c r="QO22" i="3"/>
  <c r="QN162" i="3"/>
  <c r="QN205" i="3"/>
  <c r="QM90" i="3"/>
  <c r="QM162" i="3"/>
  <c r="QM205" i="3"/>
  <c r="QL246" i="3"/>
  <c r="QL72" i="3"/>
  <c r="QL205" i="3"/>
  <c r="QL90" i="3"/>
  <c r="QL213" i="3"/>
  <c r="QL217" i="3"/>
  <c r="QK113" i="3"/>
  <c r="QK217" i="3"/>
  <c r="QK4" i="3"/>
  <c r="QK205" i="3"/>
  <c r="QK246" i="3"/>
  <c r="QK125" i="3"/>
  <c r="QJ88" i="3"/>
  <c r="QJ125" i="3"/>
  <c r="QJ45" i="3"/>
  <c r="QJ256" i="3"/>
  <c r="QJ4" i="3"/>
  <c r="QI102" i="3"/>
  <c r="QI45" i="3"/>
  <c r="QI15" i="3"/>
  <c r="QI195" i="3"/>
  <c r="QI214" i="3"/>
  <c r="QH213" i="3"/>
  <c r="QH140" i="3"/>
  <c r="QH102" i="3"/>
  <c r="QH205" i="3"/>
  <c r="QH15" i="3"/>
  <c r="QH207" i="3"/>
  <c r="QH116" i="3"/>
  <c r="QG113" i="3"/>
  <c r="QG22" i="3"/>
  <c r="QF45" i="3"/>
  <c r="QF162" i="3"/>
  <c r="QF205" i="3"/>
  <c r="OU213" i="3"/>
  <c r="OZ213" i="3"/>
  <c r="PA213" i="3"/>
  <c r="PC213" i="3"/>
  <c r="OZ115" i="3"/>
  <c r="PC485" i="3"/>
  <c r="OU477" i="3"/>
  <c r="PD349" i="3"/>
  <c r="PA405" i="3"/>
  <c r="PE360" i="3"/>
  <c r="PB404" i="3"/>
  <c r="PB462" i="3"/>
  <c r="PF347" i="3"/>
  <c r="PB397" i="3"/>
  <c r="OU394" i="3"/>
  <c r="OU339" i="3"/>
  <c r="OW440" i="3"/>
  <c r="OW378" i="3"/>
  <c r="PF376" i="3"/>
  <c r="PB426" i="3"/>
  <c r="OY190" i="3"/>
  <c r="PE423" i="3"/>
  <c r="OW373" i="3"/>
  <c r="PA317" i="3"/>
  <c r="OW230" i="3"/>
  <c r="PB270" i="3"/>
  <c r="PE414" i="3"/>
  <c r="OW365" i="3"/>
  <c r="PB306" i="3"/>
  <c r="PF451" i="3"/>
  <c r="PF473" i="3"/>
  <c r="OZ420" i="3"/>
  <c r="PB347" i="3"/>
  <c r="OV12" i="3"/>
  <c r="OW470" i="3"/>
  <c r="PD445" i="3"/>
  <c r="OY420" i="3"/>
  <c r="OY395" i="3"/>
  <c r="OW370" i="3"/>
  <c r="PE344" i="3"/>
  <c r="OX442" i="3"/>
  <c r="PB389" i="3"/>
  <c r="OU3" i="3"/>
  <c r="PA482" i="3"/>
  <c r="OV458" i="3"/>
  <c r="PB436" i="3"/>
  <c r="OU406" i="3"/>
  <c r="PD386" i="3"/>
  <c r="PB359" i="3"/>
  <c r="PE334" i="3"/>
  <c r="OU480" i="3"/>
  <c r="OY454" i="3"/>
  <c r="PD106" i="3"/>
  <c r="PE462" i="3"/>
  <c r="PA103" i="3"/>
  <c r="OW482" i="3"/>
  <c r="PF457" i="3"/>
  <c r="OX382" i="3"/>
  <c r="OX353" i="3"/>
  <c r="OX332" i="3"/>
  <c r="PB229" i="3"/>
  <c r="PE483" i="3"/>
  <c r="PB476" i="3"/>
  <c r="PF466" i="3"/>
  <c r="PD433" i="3"/>
  <c r="OX426" i="3"/>
  <c r="OW414" i="3"/>
  <c r="OW397" i="3"/>
  <c r="OY388" i="3"/>
  <c r="OU381" i="3"/>
  <c r="OU373" i="3"/>
  <c r="PC362" i="3"/>
  <c r="PF352" i="3"/>
  <c r="OW342" i="3"/>
  <c r="OW334" i="3"/>
  <c r="OW317" i="3"/>
  <c r="OX289" i="3"/>
  <c r="PC173" i="3"/>
  <c r="OW483" i="3"/>
  <c r="PD474" i="3"/>
  <c r="PA466" i="3"/>
  <c r="PD456" i="3"/>
  <c r="PE449" i="3"/>
  <c r="OY439" i="3"/>
  <c r="OX433" i="3"/>
  <c r="PF425" i="3"/>
  <c r="OY412" i="3"/>
  <c r="PF405" i="3"/>
  <c r="PF396" i="3"/>
  <c r="OV387" i="3"/>
  <c r="OV379" i="3"/>
  <c r="OY372" i="3"/>
  <c r="OZ361" i="3"/>
  <c r="PE352" i="3"/>
  <c r="OW341" i="3"/>
  <c r="OV334" i="3"/>
  <c r="PE315" i="3"/>
  <c r="PA285" i="3"/>
  <c r="PD195" i="3"/>
  <c r="OW158" i="3"/>
  <c r="OV474" i="3"/>
  <c r="OU449" i="3"/>
  <c r="OW439" i="3"/>
  <c r="PA432" i="3"/>
  <c r="OU340" i="3"/>
  <c r="PF306" i="3"/>
  <c r="OX283" i="3"/>
  <c r="OY385" i="3"/>
  <c r="OY430" i="3"/>
  <c r="OU137" i="3"/>
  <c r="PF486" i="3"/>
  <c r="PD472" i="3"/>
  <c r="PC461" i="3"/>
  <c r="OW445" i="3"/>
  <c r="OV435" i="3"/>
  <c r="OU430" i="3"/>
  <c r="PE409" i="3"/>
  <c r="OW402" i="3"/>
  <c r="OU384" i="3"/>
  <c r="OV376" i="3"/>
  <c r="PD369" i="3"/>
  <c r="OY358" i="3"/>
  <c r="OV327" i="3"/>
  <c r="PE266" i="3"/>
  <c r="PE129" i="3"/>
  <c r="OZ237" i="3"/>
  <c r="PE486" i="3"/>
  <c r="OZ479" i="3"/>
  <c r="PF470" i="3"/>
  <c r="OY460" i="3"/>
  <c r="PC451" i="3"/>
  <c r="PB443" i="3"/>
  <c r="OZ434" i="3"/>
  <c r="OU429" i="3"/>
  <c r="PE419" i="3"/>
  <c r="OW409" i="3"/>
  <c r="OW401" i="3"/>
  <c r="PC392" i="3"/>
  <c r="PA383" i="3"/>
  <c r="PE374" i="3"/>
  <c r="OV369" i="3"/>
  <c r="PE356" i="3"/>
  <c r="OY347" i="3"/>
  <c r="PB324" i="3"/>
  <c r="PF294" i="3"/>
  <c r="PA394" i="3"/>
  <c r="PA253" i="3"/>
  <c r="PE261" i="3"/>
  <c r="OZ29" i="3"/>
  <c r="OX486" i="3"/>
  <c r="OW477" i="3"/>
  <c r="OX470" i="3"/>
  <c r="OY459" i="3"/>
  <c r="OV450" i="3"/>
  <c r="PA443" i="3"/>
  <c r="PA427" i="3"/>
  <c r="OU417" i="3"/>
  <c r="OV409" i="3"/>
  <c r="OX400" i="3"/>
  <c r="OW390" i="3"/>
  <c r="OU383" i="3"/>
  <c r="OZ373" i="3"/>
  <c r="OZ366" i="3"/>
  <c r="OY355" i="3"/>
  <c r="OU346" i="3"/>
  <c r="PE337" i="3"/>
  <c r="PA318" i="3"/>
  <c r="PD294" i="3"/>
  <c r="OX446" i="3"/>
  <c r="PA381" i="3"/>
  <c r="OW446" i="3"/>
  <c r="PC434" i="3"/>
  <c r="OV423" i="3"/>
  <c r="PF415" i="3"/>
  <c r="OX394" i="3"/>
  <c r="OV377" i="3"/>
  <c r="OW93" i="3"/>
  <c r="PF150" i="3"/>
  <c r="OW479" i="3"/>
  <c r="OX466" i="3"/>
  <c r="PF429" i="3"/>
  <c r="OU423" i="3"/>
  <c r="OY415" i="3"/>
  <c r="OY386" i="3"/>
  <c r="PF380" i="3"/>
  <c r="OX356" i="3"/>
  <c r="PE326" i="3"/>
  <c r="PB294" i="3"/>
  <c r="PF4" i="3"/>
  <c r="OY16" i="3"/>
  <c r="OV176" i="3"/>
  <c r="OZ214" i="3"/>
  <c r="OW134" i="3"/>
  <c r="PC219" i="3"/>
  <c r="PD98" i="3"/>
  <c r="OW236" i="3"/>
  <c r="OU486" i="3"/>
  <c r="OY482" i="3"/>
  <c r="PE478" i="3"/>
  <c r="OY476" i="3"/>
  <c r="OY473" i="3"/>
  <c r="PC469" i="3"/>
  <c r="PA465" i="3"/>
  <c r="OW461" i="3"/>
  <c r="OX457" i="3"/>
  <c r="PE455" i="3"/>
  <c r="PF448" i="3"/>
  <c r="PA445" i="3"/>
  <c r="OU442" i="3"/>
  <c r="PE437" i="3"/>
  <c r="PC432" i="3"/>
  <c r="PD429" i="3"/>
  <c r="PD425" i="3"/>
  <c r="OU422" i="3"/>
  <c r="OX419" i="3"/>
  <c r="OU415" i="3"/>
  <c r="OW408" i="3"/>
  <c r="OX405" i="3"/>
  <c r="PE399" i="3"/>
  <c r="PC396" i="3"/>
  <c r="PB393" i="3"/>
  <c r="PA388" i="3"/>
  <c r="OV386" i="3"/>
  <c r="OZ382" i="3"/>
  <c r="OZ380" i="3"/>
  <c r="OX376" i="3"/>
  <c r="OZ372" i="3"/>
  <c r="PA369" i="3"/>
  <c r="PA364" i="3"/>
  <c r="OZ358" i="3"/>
  <c r="PA355" i="3"/>
  <c r="OX352" i="3"/>
  <c r="OV346" i="3"/>
  <c r="OW339" i="3"/>
  <c r="PA338" i="3"/>
  <c r="PF333" i="3"/>
  <c r="PF325" i="3"/>
  <c r="OW305" i="3"/>
  <c r="PA293" i="3"/>
  <c r="OV282" i="3"/>
  <c r="PB260" i="3"/>
  <c r="OZ252" i="3"/>
  <c r="OX254" i="3"/>
  <c r="OX59" i="3"/>
  <c r="PE126" i="3"/>
  <c r="OU43" i="3"/>
  <c r="OX179" i="3"/>
  <c r="PD152" i="3"/>
  <c r="OZ485" i="3"/>
  <c r="PF481" i="3"/>
  <c r="PE477" i="3"/>
  <c r="OV476" i="3"/>
  <c r="OY472" i="3"/>
  <c r="PF468" i="3"/>
  <c r="OY464" i="3"/>
  <c r="PB460" i="3"/>
  <c r="OY456" i="3"/>
  <c r="PE453" i="3"/>
  <c r="PE447" i="3"/>
  <c r="PB444" i="3"/>
  <c r="OY441" i="3"/>
  <c r="PC436" i="3"/>
  <c r="OY432" i="3"/>
  <c r="OW428" i="3"/>
  <c r="OY425" i="3"/>
  <c r="OY421" i="3"/>
  <c r="PA418" i="3"/>
  <c r="PA414" i="3"/>
  <c r="OU411" i="3"/>
  <c r="OY407" i="3"/>
  <c r="OU404" i="3"/>
  <c r="OU399" i="3"/>
  <c r="PD395" i="3"/>
  <c r="OX392" i="3"/>
  <c r="PD387" i="3"/>
  <c r="OU385" i="3"/>
  <c r="OW382" i="3"/>
  <c r="OW379" i="3"/>
  <c r="PA375" i="3"/>
  <c r="PE371" i="3"/>
  <c r="PE368" i="3"/>
  <c r="PF362" i="3"/>
  <c r="PE357" i="3"/>
  <c r="PD354" i="3"/>
  <c r="OZ350" i="3"/>
  <c r="PF345" i="3"/>
  <c r="OX337" i="3"/>
  <c r="OV330" i="3"/>
  <c r="OX320" i="3"/>
  <c r="OX314" i="3"/>
  <c r="OW303" i="3"/>
  <c r="PB289" i="3"/>
  <c r="OU112" i="3"/>
  <c r="PE118" i="3"/>
  <c r="PE278" i="3"/>
  <c r="OX476" i="3"/>
  <c r="OY469" i="3"/>
  <c r="PE460" i="3"/>
  <c r="PB448" i="3"/>
  <c r="PF441" i="3"/>
  <c r="PA437" i="3"/>
  <c r="PA425" i="3"/>
  <c r="PE418" i="3"/>
  <c r="OW411" i="3"/>
  <c r="OW380" i="3"/>
  <c r="PD363" i="3"/>
  <c r="OY258" i="3"/>
  <c r="PE184" i="3"/>
  <c r="OZ125" i="3"/>
  <c r="PC160" i="3"/>
  <c r="OY7" i="3"/>
  <c r="PD484" i="3"/>
  <c r="PD480" i="3"/>
  <c r="PC477" i="3"/>
  <c r="PE475" i="3"/>
  <c r="OX472" i="3"/>
  <c r="PB468" i="3"/>
  <c r="OV464" i="3"/>
  <c r="OV456" i="3"/>
  <c r="OW453" i="3"/>
  <c r="OU447" i="3"/>
  <c r="OY444" i="3"/>
  <c r="PF440" i="3"/>
  <c r="PA431" i="3"/>
  <c r="PA424" i="3"/>
  <c r="OX421" i="3"/>
  <c r="PD417" i="3"/>
  <c r="PF410" i="3"/>
  <c r="PF402" i="3"/>
  <c r="PE398" i="3"/>
  <c r="OZ391" i="3"/>
  <c r="PB387" i="3"/>
  <c r="PD384" i="3"/>
  <c r="PC381" i="3"/>
  <c r="PB371" i="3"/>
  <c r="OX367" i="3"/>
  <c r="PC357" i="3"/>
  <c r="PA354" i="3"/>
  <c r="OU336" i="3"/>
  <c r="PF329" i="3"/>
  <c r="PD319" i="3"/>
  <c r="OW312" i="3"/>
  <c r="PE300" i="3"/>
  <c r="OX273" i="3"/>
  <c r="PC390" i="3"/>
  <c r="PF366" i="3"/>
  <c r="OU357" i="3"/>
  <c r="OY224" i="3"/>
  <c r="PB117" i="3"/>
  <c r="PD41" i="3"/>
  <c r="OV217" i="3"/>
  <c r="OV180" i="3"/>
  <c r="OX56" i="3"/>
  <c r="OV55" i="3"/>
  <c r="PC478" i="3"/>
  <c r="PF464" i="3"/>
  <c r="PB421" i="3"/>
  <c r="PA407" i="3"/>
  <c r="PB399" i="3"/>
  <c r="OV396" i="3"/>
  <c r="OW351" i="3"/>
  <c r="PF250" i="3"/>
  <c r="OW243" i="3"/>
  <c r="OV51" i="3"/>
  <c r="OZ13" i="3"/>
  <c r="PA231" i="3"/>
  <c r="OW196" i="3"/>
  <c r="OX146" i="3"/>
  <c r="OZ147" i="3"/>
  <c r="PE158" i="3"/>
  <c r="PC49" i="3"/>
  <c r="OY484" i="3"/>
  <c r="OV480" i="3"/>
  <c r="PB477" i="3"/>
  <c r="OY475" i="3"/>
  <c r="PA471" i="3"/>
  <c r="PE467" i="3"/>
  <c r="OW463" i="3"/>
  <c r="PA459" i="3"/>
  <c r="OU456" i="3"/>
  <c r="OX452" i="3"/>
  <c r="OY446" i="3"/>
  <c r="PC443" i="3"/>
  <c r="PE440" i="3"/>
  <c r="PE435" i="3"/>
  <c r="OU431" i="3"/>
  <c r="OY427" i="3"/>
  <c r="PF423" i="3"/>
  <c r="OW421" i="3"/>
  <c r="PC417" i="3"/>
  <c r="OZ413" i="3"/>
  <c r="OW410" i="3"/>
  <c r="PA402" i="3"/>
  <c r="OW398" i="3"/>
  <c r="OV395" i="3"/>
  <c r="PE390" i="3"/>
  <c r="OY387" i="3"/>
  <c r="OV384" i="3"/>
  <c r="PB381" i="3"/>
  <c r="PA378" i="3"/>
  <c r="PA374" i="3"/>
  <c r="OV371" i="3"/>
  <c r="PA361" i="3"/>
  <c r="OV357" i="3"/>
  <c r="OV354" i="3"/>
  <c r="PB349" i="3"/>
  <c r="OW344" i="3"/>
  <c r="OX335" i="3"/>
  <c r="OV319" i="3"/>
  <c r="PA308" i="3"/>
  <c r="PB297" i="3"/>
  <c r="OW287" i="3"/>
  <c r="PD441" i="3"/>
  <c r="PE90" i="3"/>
  <c r="PA160" i="3"/>
  <c r="OU53" i="3"/>
  <c r="OY14" i="3"/>
  <c r="PD262" i="3"/>
  <c r="PE109" i="3"/>
  <c r="OV9" i="3"/>
  <c r="PD67" i="3"/>
  <c r="OX485" i="3"/>
  <c r="OU484" i="3"/>
  <c r="OZ483" i="3"/>
  <c r="PE482" i="3"/>
  <c r="PB481" i="3"/>
  <c r="OY480" i="3"/>
  <c r="PD479" i="3"/>
  <c r="OV479" i="3"/>
  <c r="PF477" i="3"/>
  <c r="OX477" i="3"/>
  <c r="PC476" i="3"/>
  <c r="OU476" i="3"/>
  <c r="PE474" i="3"/>
  <c r="OW474" i="3"/>
  <c r="PB473" i="3"/>
  <c r="PD471" i="3"/>
  <c r="OV471" i="3"/>
  <c r="PF469" i="3"/>
  <c r="PE466" i="3"/>
  <c r="PD463" i="3"/>
  <c r="OV463" i="3"/>
  <c r="OX461" i="3"/>
  <c r="PC460" i="3"/>
  <c r="OU460" i="3"/>
  <c r="PE458" i="3"/>
  <c r="OW458" i="3"/>
  <c r="PF455" i="3"/>
  <c r="PC454" i="3"/>
  <c r="OU454" i="3"/>
  <c r="OZ453" i="3"/>
  <c r="OW452" i="3"/>
  <c r="PB451" i="3"/>
  <c r="OV449" i="3"/>
  <c r="PA448" i="3"/>
  <c r="PF447" i="3"/>
  <c r="OX447" i="3"/>
  <c r="PC446" i="3"/>
  <c r="OU446" i="3"/>
  <c r="OZ445" i="3"/>
  <c r="OW444" i="3"/>
  <c r="OY442" i="3"/>
  <c r="OV441" i="3"/>
  <c r="PF439" i="3"/>
  <c r="OU438" i="3"/>
  <c r="OZ437" i="3"/>
  <c r="PF436" i="3"/>
  <c r="OX436" i="3"/>
  <c r="PC435" i="3"/>
  <c r="PA486" i="3"/>
  <c r="OW481" i="3"/>
  <c r="OZ467" i="3"/>
  <c r="PB463" i="3"/>
  <c r="PB457" i="3"/>
  <c r="OX455" i="3"/>
  <c r="PE452" i="3"/>
  <c r="OY450" i="3"/>
  <c r="PF428" i="3"/>
  <c r="OW406" i="3"/>
  <c r="OW395" i="3"/>
  <c r="PE309" i="3"/>
  <c r="PC226" i="3"/>
  <c r="PF21" i="3"/>
  <c r="OX36" i="3"/>
  <c r="OZ81" i="3"/>
  <c r="OU116" i="3"/>
  <c r="PF22" i="3"/>
  <c r="OW260" i="3"/>
  <c r="PC204" i="3"/>
  <c r="PF18" i="3"/>
  <c r="OW16" i="3"/>
  <c r="PE206" i="3"/>
  <c r="OW175" i="3"/>
  <c r="PB198" i="3"/>
  <c r="PC25" i="3"/>
  <c r="OV88" i="3"/>
  <c r="PB96" i="3"/>
  <c r="OZ84" i="3"/>
  <c r="PD275" i="3"/>
  <c r="OZ55" i="3"/>
  <c r="OZ486" i="3"/>
  <c r="PE485" i="3"/>
  <c r="OW485" i="3"/>
  <c r="PB484" i="3"/>
  <c r="OY483" i="3"/>
  <c r="PD482" i="3"/>
  <c r="OV482" i="3"/>
  <c r="PF480" i="3"/>
  <c r="OX480" i="3"/>
  <c r="PC479" i="3"/>
  <c r="OU479" i="3"/>
  <c r="OZ478" i="3"/>
  <c r="PF472" i="3"/>
  <c r="OZ470" i="3"/>
  <c r="PE469" i="3"/>
  <c r="OW469" i="3"/>
  <c r="OY467" i="3"/>
  <c r="PD466" i="3"/>
  <c r="OV466" i="3"/>
  <c r="OX464" i="3"/>
  <c r="PC463" i="3"/>
  <c r="OU463" i="3"/>
  <c r="OZ462" i="3"/>
  <c r="PA457" i="3"/>
  <c r="PF456" i="3"/>
  <c r="OX456" i="3"/>
  <c r="OW455" i="3"/>
  <c r="OY453" i="3"/>
  <c r="PD452" i="3"/>
  <c r="OV452" i="3"/>
  <c r="PA451" i="3"/>
  <c r="OX450" i="3"/>
  <c r="PC449" i="3"/>
  <c r="OZ448" i="3"/>
  <c r="OW447" i="3"/>
  <c r="PB446" i="3"/>
  <c r="OY445" i="3"/>
  <c r="PD444" i="3"/>
  <c r="OV444" i="3"/>
  <c r="OU441" i="3"/>
  <c r="OZ440" i="3"/>
  <c r="PE439" i="3"/>
  <c r="PB438" i="3"/>
  <c r="PE436" i="3"/>
  <c r="OW436" i="3"/>
  <c r="PB435" i="3"/>
  <c r="OY434" i="3"/>
  <c r="PF433" i="3"/>
  <c r="OU432" i="3"/>
  <c r="OZ431" i="3"/>
  <c r="OW430" i="3"/>
  <c r="PB429" i="3"/>
  <c r="OY428" i="3"/>
  <c r="PD427" i="3"/>
  <c r="OV427" i="3"/>
  <c r="PA426" i="3"/>
  <c r="OX425" i="3"/>
  <c r="OU424" i="3"/>
  <c r="OZ423" i="3"/>
  <c r="OW422" i="3"/>
  <c r="PD419" i="3"/>
  <c r="OV419" i="3"/>
  <c r="PF417" i="3"/>
  <c r="OX417" i="3"/>
  <c r="PC415" i="3"/>
  <c r="OZ414" i="3"/>
  <c r="PE413" i="3"/>
  <c r="PB412" i="3"/>
  <c r="PB410" i="3"/>
  <c r="OY409" i="3"/>
  <c r="PD408" i="3"/>
  <c r="OV408" i="3"/>
  <c r="PF406" i="3"/>
  <c r="OX406" i="3"/>
  <c r="OZ405" i="3"/>
  <c r="OW404" i="3"/>
  <c r="PC402" i="3"/>
  <c r="OZ401" i="3"/>
  <c r="PE400" i="3"/>
  <c r="OW400" i="3"/>
  <c r="PD397" i="3"/>
  <c r="OV397" i="3"/>
  <c r="PA396" i="3"/>
  <c r="PF395" i="3"/>
  <c r="OX395" i="3"/>
  <c r="PC394" i="3"/>
  <c r="OZ393" i="3"/>
  <c r="PE392" i="3"/>
  <c r="PB391" i="3"/>
  <c r="OY390" i="3"/>
  <c r="PD389" i="3"/>
  <c r="PF387" i="3"/>
  <c r="OX387" i="3"/>
  <c r="PC386" i="3"/>
  <c r="OU386" i="3"/>
  <c r="PA385" i="3"/>
  <c r="PF384" i="3"/>
  <c r="OX384" i="3"/>
  <c r="PE381" i="3"/>
  <c r="OW381" i="3"/>
  <c r="PB380" i="3"/>
  <c r="OY379" i="3"/>
  <c r="PD378" i="3"/>
  <c r="OV378" i="3"/>
  <c r="PA377" i="3"/>
  <c r="PC375" i="3"/>
  <c r="OU375" i="3"/>
  <c r="OZ374" i="3"/>
  <c r="PE373" i="3"/>
  <c r="PB372" i="3"/>
  <c r="OY371" i="3"/>
  <c r="PD370" i="3"/>
  <c r="OV370" i="3"/>
  <c r="PF369" i="3"/>
  <c r="OX369" i="3"/>
  <c r="PC368" i="3"/>
  <c r="OU368" i="3"/>
  <c r="OZ367" i="3"/>
  <c r="PB366" i="3"/>
  <c r="PD364" i="3"/>
  <c r="OV364" i="3"/>
  <c r="PA363" i="3"/>
  <c r="OX362" i="3"/>
  <c r="OU361" i="3"/>
  <c r="OZ360" i="3"/>
  <c r="PE359" i="3"/>
  <c r="OW359" i="3"/>
  <c r="PB358" i="3"/>
  <c r="OY357" i="3"/>
  <c r="PD356" i="3"/>
  <c r="OV356" i="3"/>
  <c r="PF354" i="3"/>
  <c r="PC353" i="3"/>
  <c r="OU353" i="3"/>
  <c r="OZ352" i="3"/>
  <c r="PE351" i="3"/>
  <c r="PB350" i="3"/>
  <c r="OY349" i="3"/>
  <c r="PD348" i="3"/>
  <c r="OV348" i="3"/>
  <c r="PA347" i="3"/>
  <c r="PF346" i="3"/>
  <c r="OX346" i="3"/>
  <c r="PC345" i="3"/>
  <c r="OU345" i="3"/>
  <c r="OZ344" i="3"/>
  <c r="PE343" i="3"/>
  <c r="PC342" i="3"/>
  <c r="OU342" i="3"/>
  <c r="PE340" i="3"/>
  <c r="OW340" i="3"/>
  <c r="PB339" i="3"/>
  <c r="PC338" i="3"/>
  <c r="OU338" i="3"/>
  <c r="OZ337" i="3"/>
  <c r="PE336" i="3"/>
  <c r="OW336" i="3"/>
  <c r="PB335" i="3"/>
  <c r="OY334" i="3"/>
  <c r="PD333" i="3"/>
  <c r="OV333" i="3"/>
  <c r="PF331" i="3"/>
  <c r="OX331" i="3"/>
  <c r="PC330" i="3"/>
  <c r="OU330" i="3"/>
  <c r="OZ329" i="3"/>
  <c r="PE328" i="3"/>
  <c r="OW328" i="3"/>
  <c r="PF327" i="3"/>
  <c r="OX327" i="3"/>
  <c r="PC326" i="3"/>
  <c r="OU326" i="3"/>
  <c r="OZ325" i="3"/>
  <c r="PE324" i="3"/>
  <c r="OW324" i="3"/>
  <c r="PB323" i="3"/>
  <c r="OY322" i="3"/>
  <c r="PD321" i="3"/>
  <c r="OV321" i="3"/>
  <c r="PA320" i="3"/>
  <c r="PF319" i="3"/>
  <c r="OX319" i="3"/>
  <c r="PC318" i="3"/>
  <c r="OU318" i="3"/>
  <c r="OZ317" i="3"/>
  <c r="PE316" i="3"/>
  <c r="OW316" i="3"/>
  <c r="OY315" i="3"/>
  <c r="PD314" i="3"/>
  <c r="OV314" i="3"/>
  <c r="PA313" i="3"/>
  <c r="OY312" i="3"/>
  <c r="PD311" i="3"/>
  <c r="OV311" i="3"/>
  <c r="PA310" i="3"/>
  <c r="PF309" i="3"/>
  <c r="OX309" i="3"/>
  <c r="PC308" i="3"/>
  <c r="OU308" i="3"/>
  <c r="OZ307" i="3"/>
  <c r="PE306" i="3"/>
  <c r="OW306" i="3"/>
  <c r="OZ305" i="3"/>
  <c r="PE304" i="3"/>
  <c r="OW304" i="3"/>
  <c r="OY303" i="3"/>
  <c r="PE302" i="3"/>
  <c r="OW302" i="3"/>
  <c r="PB301" i="3"/>
  <c r="OY300" i="3"/>
  <c r="PD299" i="3"/>
  <c r="OV299" i="3"/>
  <c r="PA298" i="3"/>
  <c r="OY297" i="3"/>
  <c r="PD296" i="3"/>
  <c r="OV296" i="3"/>
  <c r="PA295" i="3"/>
  <c r="OX294" i="3"/>
  <c r="PC293" i="3"/>
  <c r="OU293" i="3"/>
  <c r="PA292" i="3"/>
  <c r="PF291" i="3"/>
  <c r="PC290" i="3"/>
  <c r="OU290" i="3"/>
  <c r="PE289" i="3"/>
  <c r="OW289" i="3"/>
  <c r="PB288" i="3"/>
  <c r="OY287" i="3"/>
  <c r="PD286" i="3"/>
  <c r="OV286" i="3"/>
  <c r="PC484" i="3"/>
  <c r="PC482" i="3"/>
  <c r="PE480" i="3"/>
  <c r="OU475" i="3"/>
  <c r="OU473" i="3"/>
  <c r="OU471" i="3"/>
  <c r="OX469" i="3"/>
  <c r="OX467" i="3"/>
  <c r="OZ465" i="3"/>
  <c r="OX463" i="3"/>
  <c r="OY461" i="3"/>
  <c r="OZ459" i="3"/>
  <c r="PB454" i="3"/>
  <c r="PC452" i="3"/>
  <c r="OW450" i="3"/>
  <c r="OZ444" i="3"/>
  <c r="OU440" i="3"/>
  <c r="PC437" i="3"/>
  <c r="OX435" i="3"/>
  <c r="PF432" i="3"/>
  <c r="PE430" i="3"/>
  <c r="PA428" i="3"/>
  <c r="PF421" i="3"/>
  <c r="PB417" i="3"/>
  <c r="OU414" i="3"/>
  <c r="PE411" i="3"/>
  <c r="OZ408" i="3"/>
  <c r="OY404" i="3"/>
  <c r="PA400" i="3"/>
  <c r="OW392" i="3"/>
  <c r="OZ388" i="3"/>
  <c r="OW383" i="3"/>
  <c r="OV372" i="3"/>
  <c r="OX354" i="3"/>
  <c r="OZ341" i="3"/>
  <c r="OU337" i="3"/>
  <c r="PA332" i="3"/>
  <c r="OX323" i="3"/>
  <c r="PB309" i="3"/>
  <c r="PA303" i="3"/>
  <c r="PA297" i="3"/>
  <c r="PD469" i="3"/>
  <c r="PD461" i="3"/>
  <c r="OU452" i="3"/>
  <c r="PA446" i="3"/>
  <c r="PC444" i="3"/>
  <c r="PB441" i="3"/>
  <c r="OY440" i="3"/>
  <c r="OX437" i="3"/>
  <c r="OV436" i="3"/>
  <c r="PA435" i="3"/>
  <c r="OX434" i="3"/>
  <c r="PE433" i="3"/>
  <c r="OU427" i="3"/>
  <c r="PE425" i="3"/>
  <c r="OW425" i="3"/>
  <c r="OV422" i="3"/>
  <c r="OU419" i="3"/>
  <c r="PE417" i="3"/>
  <c r="PA412" i="3"/>
  <c r="OV411" i="3"/>
  <c r="PF409" i="3"/>
  <c r="OX409" i="3"/>
  <c r="PC408" i="3"/>
  <c r="OZ407" i="3"/>
  <c r="PE406" i="3"/>
  <c r="OY405" i="3"/>
  <c r="OV404" i="3"/>
  <c r="PD400" i="3"/>
  <c r="PA399" i="3"/>
  <c r="OX398" i="3"/>
  <c r="OU397" i="3"/>
  <c r="PE395" i="3"/>
  <c r="OV392" i="3"/>
  <c r="PF390" i="3"/>
  <c r="OW387" i="3"/>
  <c r="OZ385" i="3"/>
  <c r="OW384" i="3"/>
  <c r="PB383" i="3"/>
  <c r="OY382" i="3"/>
  <c r="PA380" i="3"/>
  <c r="OX379" i="3"/>
  <c r="PC378" i="3"/>
  <c r="OZ377" i="3"/>
  <c r="OW376" i="3"/>
  <c r="OV373" i="3"/>
  <c r="PF371" i="3"/>
  <c r="PE369" i="3"/>
  <c r="PB368" i="3"/>
  <c r="PA366" i="3"/>
  <c r="OX365" i="3"/>
  <c r="PC364" i="3"/>
  <c r="OZ363" i="3"/>
  <c r="OW362" i="3"/>
  <c r="PD359" i="3"/>
  <c r="PA358" i="3"/>
  <c r="OX357" i="3"/>
  <c r="OU356" i="3"/>
  <c r="PE354" i="3"/>
  <c r="OY352" i="3"/>
  <c r="OV351" i="3"/>
  <c r="OZ347" i="3"/>
  <c r="OW346" i="3"/>
  <c r="OV343" i="3"/>
  <c r="PA339" i="3"/>
  <c r="PB338" i="3"/>
  <c r="OY337" i="3"/>
  <c r="PD336" i="3"/>
  <c r="OV336" i="3"/>
  <c r="PF334" i="3"/>
  <c r="PC333" i="3"/>
  <c r="OZ332" i="3"/>
  <c r="PE331" i="3"/>
  <c r="OY329" i="3"/>
  <c r="PD328" i="3"/>
  <c r="OV328" i="3"/>
  <c r="OW327" i="3"/>
  <c r="PB326" i="3"/>
  <c r="OY325" i="3"/>
  <c r="PD324" i="3"/>
  <c r="OV324" i="3"/>
  <c r="PA323" i="3"/>
  <c r="OX322" i="3"/>
  <c r="PC321" i="3"/>
  <c r="OU321" i="3"/>
  <c r="OZ320" i="3"/>
  <c r="PE319" i="3"/>
  <c r="OW319" i="3"/>
  <c r="PB318" i="3"/>
  <c r="PD316" i="3"/>
  <c r="OV316" i="3"/>
  <c r="PF315" i="3"/>
  <c r="OX315" i="3"/>
  <c r="PC314" i="3"/>
  <c r="OU314" i="3"/>
  <c r="PF312" i="3"/>
  <c r="OX312" i="3"/>
  <c r="PC311" i="3"/>
  <c r="OU311" i="3"/>
  <c r="OZ310" i="3"/>
  <c r="OW309" i="3"/>
  <c r="PB308" i="3"/>
  <c r="OY307" i="3"/>
  <c r="PD306" i="3"/>
  <c r="OV306" i="3"/>
  <c r="OY305" i="3"/>
  <c r="PD304" i="3"/>
  <c r="OV304" i="3"/>
  <c r="PF303" i="3"/>
  <c r="OX303" i="3"/>
  <c r="PD302" i="3"/>
  <c r="OV302" i="3"/>
  <c r="PF300" i="3"/>
  <c r="OX300" i="3"/>
  <c r="PC299" i="3"/>
  <c r="OU299" i="3"/>
  <c r="OZ298" i="3"/>
  <c r="PF297" i="3"/>
  <c r="OX297" i="3"/>
  <c r="PC296" i="3"/>
  <c r="OU296" i="3"/>
  <c r="OZ295" i="3"/>
  <c r="PE294" i="3"/>
  <c r="OW294" i="3"/>
  <c r="PB293" i="3"/>
  <c r="OX292" i="3"/>
  <c r="OZ292" i="3"/>
  <c r="PE291" i="3"/>
  <c r="OW291" i="3"/>
  <c r="PB290" i="3"/>
  <c r="PD289" i="3"/>
  <c r="OV289" i="3"/>
  <c r="PA288" i="3"/>
  <c r="PF287" i="3"/>
  <c r="PC286" i="3"/>
  <c r="OU286" i="3"/>
  <c r="OZ285" i="3"/>
  <c r="PE284" i="3"/>
  <c r="OW284" i="3"/>
  <c r="OZ283" i="3"/>
  <c r="PE282" i="3"/>
  <c r="PA484" i="3"/>
  <c r="PE456" i="3"/>
  <c r="PA454" i="3"/>
  <c r="OX428" i="3"/>
  <c r="PC419" i="3"/>
  <c r="OU378" i="3"/>
  <c r="OY374" i="3"/>
  <c r="OU364" i="3"/>
  <c r="OY360" i="3"/>
  <c r="PF322" i="3"/>
  <c r="OW282" i="3"/>
  <c r="PE47" i="3"/>
  <c r="OW234" i="3"/>
  <c r="PE255" i="3"/>
  <c r="PC114" i="3"/>
  <c r="PC117" i="3"/>
  <c r="OW256" i="3"/>
  <c r="OY80" i="3"/>
  <c r="OX39" i="3"/>
  <c r="OW251" i="3"/>
  <c r="OX203" i="3"/>
  <c r="OY255" i="3"/>
  <c r="OV196" i="3"/>
  <c r="OX214" i="3"/>
  <c r="OY139" i="3"/>
  <c r="OV74" i="3"/>
  <c r="OV101" i="3"/>
  <c r="PC270" i="3"/>
  <c r="PF485" i="3"/>
  <c r="OW480" i="3"/>
  <c r="PA478" i="3"/>
  <c r="PC474" i="3"/>
  <c r="PB472" i="3"/>
  <c r="PA470" i="3"/>
  <c r="PC468" i="3"/>
  <c r="PC466" i="3"/>
  <c r="PE464" i="3"/>
  <c r="PD458" i="3"/>
  <c r="OY448" i="3"/>
  <c r="PC441" i="3"/>
  <c r="OX439" i="3"/>
  <c r="OY437" i="3"/>
  <c r="PF434" i="3"/>
  <c r="OY423" i="3"/>
  <c r="OW413" i="3"/>
  <c r="OU408" i="3"/>
  <c r="PD340" i="3"/>
  <c r="PA335" i="3"/>
  <c r="OW331" i="3"/>
  <c r="PE327" i="3"/>
  <c r="PE320" i="3"/>
  <c r="PA302" i="3"/>
  <c r="OX287" i="3"/>
  <c r="PB257" i="3"/>
  <c r="OY256" i="3"/>
  <c r="OZ466" i="3"/>
  <c r="PF221" i="3"/>
  <c r="PF265" i="3"/>
  <c r="PF255" i="3"/>
  <c r="OY486" i="3"/>
  <c r="OZ473" i="3"/>
  <c r="OV469" i="3"/>
  <c r="PA468" i="3"/>
  <c r="OV461" i="3"/>
  <c r="PA460" i="3"/>
  <c r="OX459" i="3"/>
  <c r="OU458" i="3"/>
  <c r="OZ457" i="3"/>
  <c r="OW456" i="3"/>
  <c r="PD455" i="3"/>
  <c r="OV455" i="3"/>
  <c r="PF453" i="3"/>
  <c r="OX453" i="3"/>
  <c r="PE450" i="3"/>
  <c r="PB449" i="3"/>
  <c r="PF445" i="3"/>
  <c r="OX445" i="3"/>
  <c r="OU444" i="3"/>
  <c r="OZ443" i="3"/>
  <c r="OW442" i="3"/>
  <c r="PD439" i="3"/>
  <c r="OV439" i="3"/>
  <c r="PF437" i="3"/>
  <c r="PD436" i="3"/>
  <c r="OW433" i="3"/>
  <c r="PB432" i="3"/>
  <c r="OY431" i="3"/>
  <c r="PD430" i="3"/>
  <c r="OV430" i="3"/>
  <c r="PC427" i="3"/>
  <c r="OZ426" i="3"/>
  <c r="PD422" i="3"/>
  <c r="PA421" i="3"/>
  <c r="PF420" i="3"/>
  <c r="OX420" i="3"/>
  <c r="OW417" i="3"/>
  <c r="PB415" i="3"/>
  <c r="OY414" i="3"/>
  <c r="PD413" i="3"/>
  <c r="PD411" i="3"/>
  <c r="PA410" i="3"/>
  <c r="PD404" i="3"/>
  <c r="PB402" i="3"/>
  <c r="OV400" i="3"/>
  <c r="PF398" i="3"/>
  <c r="PC397" i="3"/>
  <c r="OZ396" i="3"/>
  <c r="PB394" i="3"/>
  <c r="OY393" i="3"/>
  <c r="PA391" i="3"/>
  <c r="OX390" i="3"/>
  <c r="PC389" i="3"/>
  <c r="OU389" i="3"/>
  <c r="PE387" i="3"/>
  <c r="PB386" i="3"/>
  <c r="PE384" i="3"/>
  <c r="PD381" i="3"/>
  <c r="OV381" i="3"/>
  <c r="PF379" i="3"/>
  <c r="PE376" i="3"/>
  <c r="PB375" i="3"/>
  <c r="PD373" i="3"/>
  <c r="PA372" i="3"/>
  <c r="OX371" i="3"/>
  <c r="PC370" i="3"/>
  <c r="OW369" i="3"/>
  <c r="OY367" i="3"/>
  <c r="PF365" i="3"/>
  <c r="PE362" i="3"/>
  <c r="PB361" i="3"/>
  <c r="PF357" i="3"/>
  <c r="PC356" i="3"/>
  <c r="OZ355" i="3"/>
  <c r="OW354" i="3"/>
  <c r="PB353" i="3"/>
  <c r="PA350" i="3"/>
  <c r="PF349" i="3"/>
  <c r="OX349" i="3"/>
  <c r="OU348" i="3"/>
  <c r="PE346" i="3"/>
  <c r="PB345" i="3"/>
  <c r="PD343" i="3"/>
  <c r="PB342" i="3"/>
  <c r="OY341" i="3"/>
  <c r="OV340" i="3"/>
  <c r="OX334" i="3"/>
  <c r="OU333" i="3"/>
  <c r="OY317" i="3"/>
  <c r="PE38" i="3"/>
  <c r="PF483" i="3"/>
  <c r="OY478" i="3"/>
  <c r="PC348" i="3"/>
  <c r="PA301" i="3"/>
  <c r="OZ46" i="3"/>
  <c r="PC234" i="3"/>
  <c r="OW24" i="3"/>
  <c r="PF108" i="3"/>
  <c r="PA34" i="3"/>
  <c r="OU249" i="3"/>
  <c r="PB71" i="3"/>
  <c r="OX484" i="3"/>
  <c r="PD478" i="3"/>
  <c r="PA477" i="3"/>
  <c r="PF476" i="3"/>
  <c r="PC475" i="3"/>
  <c r="OZ474" i="3"/>
  <c r="OW465" i="3"/>
  <c r="PB464" i="3"/>
  <c r="OY463" i="3"/>
  <c r="OV462" i="3"/>
  <c r="PF460" i="3"/>
  <c r="PC459" i="3"/>
  <c r="PB456" i="3"/>
  <c r="OZ452" i="3"/>
  <c r="PE451" i="3"/>
  <c r="PB450" i="3"/>
  <c r="PD448" i="3"/>
  <c r="OV448" i="3"/>
  <c r="PF446" i="3"/>
  <c r="PC445" i="3"/>
  <c r="OW443" i="3"/>
  <c r="PD440" i="3"/>
  <c r="PA439" i="3"/>
  <c r="OV431" i="3"/>
  <c r="PA430" i="3"/>
  <c r="OX429" i="3"/>
  <c r="OU428" i="3"/>
  <c r="PB425" i="3"/>
  <c r="OY424" i="3"/>
  <c r="PC420" i="3"/>
  <c r="OW418" i="3"/>
  <c r="PD414" i="3"/>
  <c r="PA413" i="3"/>
  <c r="OX412" i="3"/>
  <c r="PA411" i="3"/>
  <c r="OX410" i="3"/>
  <c r="OW407" i="3"/>
  <c r="OV405" i="3"/>
  <c r="PD401" i="3"/>
  <c r="OV401" i="3"/>
  <c r="PF399" i="3"/>
  <c r="PC398" i="3"/>
  <c r="OZ397" i="3"/>
  <c r="OW396" i="3"/>
  <c r="OZ389" i="3"/>
  <c r="PE385" i="3"/>
  <c r="OW385" i="3"/>
  <c r="PB384" i="3"/>
  <c r="OY383" i="3"/>
  <c r="OZ378" i="3"/>
  <c r="OW377" i="3"/>
  <c r="PB376" i="3"/>
  <c r="OY375" i="3"/>
  <c r="OV374" i="3"/>
  <c r="PF372" i="3"/>
  <c r="PB369" i="3"/>
  <c r="OV367" i="3"/>
  <c r="PC365" i="3"/>
  <c r="OU365" i="3"/>
  <c r="OW363" i="3"/>
  <c r="PD360" i="3"/>
  <c r="PA359" i="3"/>
  <c r="OX358" i="3"/>
  <c r="PE355" i="3"/>
  <c r="PD352" i="3"/>
  <c r="PA351" i="3"/>
  <c r="OX350" i="3"/>
  <c r="OU349" i="3"/>
  <c r="PE347" i="3"/>
  <c r="PD344" i="3"/>
  <c r="PD341" i="3"/>
  <c r="PA340" i="3"/>
  <c r="OX339" i="3"/>
  <c r="OY338" i="3"/>
  <c r="PD337" i="3"/>
  <c r="PA336" i="3"/>
  <c r="PF335" i="3"/>
  <c r="PC334" i="3"/>
  <c r="OZ333" i="3"/>
  <c r="OW332" i="3"/>
  <c r="PB331" i="3"/>
  <c r="OY330" i="3"/>
  <c r="OV329" i="3"/>
  <c r="PB327" i="3"/>
  <c r="OY326" i="3"/>
  <c r="OV325" i="3"/>
  <c r="OU322" i="3"/>
  <c r="OZ321" i="3"/>
  <c r="OW320" i="3"/>
  <c r="PB319" i="3"/>
  <c r="OY318" i="3"/>
  <c r="OV317" i="3"/>
  <c r="PC315" i="3"/>
  <c r="OU315" i="3"/>
  <c r="PE313" i="3"/>
  <c r="PC312" i="3"/>
  <c r="OZ311" i="3"/>
  <c r="OW310" i="3"/>
  <c r="PD307" i="3"/>
  <c r="OV307" i="3"/>
  <c r="OV305" i="3"/>
  <c r="OX301" i="3"/>
  <c r="OU300" i="3"/>
  <c r="OZ299" i="3"/>
  <c r="OW298" i="3"/>
  <c r="PC297" i="3"/>
  <c r="OZ296" i="3"/>
  <c r="OW295" i="3"/>
  <c r="PE292" i="3"/>
  <c r="PA289" i="3"/>
  <c r="PF288" i="3"/>
  <c r="PC287" i="3"/>
  <c r="OU287" i="3"/>
  <c r="PE285" i="3"/>
  <c r="OW285" i="3"/>
  <c r="PB284" i="3"/>
  <c r="OW283" i="3"/>
  <c r="OU474" i="3"/>
  <c r="OU468" i="3"/>
  <c r="OW464" i="3"/>
  <c r="OZ451" i="3"/>
  <c r="PC438" i="3"/>
  <c r="OZ286" i="3"/>
  <c r="OV40" i="3"/>
  <c r="PA36" i="3"/>
  <c r="PE207" i="3"/>
  <c r="PB189" i="3"/>
  <c r="PD64" i="3"/>
  <c r="OV162" i="3"/>
  <c r="OU23" i="3"/>
  <c r="PE181" i="3"/>
  <c r="OV119" i="3"/>
  <c r="PA266" i="3"/>
  <c r="OY34" i="3"/>
  <c r="PE246" i="3"/>
  <c r="PF167" i="3"/>
  <c r="PA170" i="3"/>
  <c r="PA71" i="3"/>
  <c r="PC193" i="3"/>
  <c r="OZ248" i="3"/>
  <c r="OY92" i="3"/>
  <c r="PE121" i="3"/>
  <c r="PE43" i="3"/>
  <c r="PA177" i="3"/>
  <c r="OX236" i="3"/>
  <c r="PC486" i="3"/>
  <c r="PE484" i="3"/>
  <c r="OW484" i="3"/>
  <c r="PB483" i="3"/>
  <c r="PD481" i="3"/>
  <c r="OV481" i="3"/>
  <c r="PA480" i="3"/>
  <c r="PF479" i="3"/>
  <c r="OX479" i="3"/>
  <c r="OU478" i="3"/>
  <c r="OZ477" i="3"/>
  <c r="PE476" i="3"/>
  <c r="OW476" i="3"/>
  <c r="PB475" i="3"/>
  <c r="OY474" i="3"/>
  <c r="PD473" i="3"/>
  <c r="OV473" i="3"/>
  <c r="PA472" i="3"/>
  <c r="PF471" i="3"/>
  <c r="OX471" i="3"/>
  <c r="PC470" i="3"/>
  <c r="OZ469" i="3"/>
  <c r="PE468" i="3"/>
  <c r="OW468" i="3"/>
  <c r="PB467" i="3"/>
  <c r="OY466" i="3"/>
  <c r="PD465" i="3"/>
  <c r="OV465" i="3"/>
  <c r="PA464" i="3"/>
  <c r="PC462" i="3"/>
  <c r="OU462" i="3"/>
  <c r="OZ461" i="3"/>
  <c r="PB459" i="3"/>
  <c r="OY458" i="3"/>
  <c r="PD457" i="3"/>
  <c r="OV457" i="3"/>
  <c r="PA456" i="3"/>
  <c r="OZ455" i="3"/>
  <c r="PE454" i="3"/>
  <c r="OW454" i="3"/>
  <c r="PB453" i="3"/>
  <c r="OY452" i="3"/>
  <c r="PD451" i="3"/>
  <c r="OV451" i="3"/>
  <c r="PA450" i="3"/>
  <c r="PF449" i="3"/>
  <c r="OX449" i="3"/>
  <c r="PC448" i="3"/>
  <c r="OU448" i="3"/>
  <c r="OZ447" i="3"/>
  <c r="PE446" i="3"/>
  <c r="PB445" i="3"/>
  <c r="PD443" i="3"/>
  <c r="OV443" i="3"/>
  <c r="PA442" i="3"/>
  <c r="OX441" i="3"/>
  <c r="PC440" i="3"/>
  <c r="OZ439" i="3"/>
  <c r="PE438" i="3"/>
  <c r="OW438" i="3"/>
  <c r="PB437" i="3"/>
  <c r="OW435" i="3"/>
  <c r="PB434" i="3"/>
  <c r="PA433" i="3"/>
  <c r="OX432" i="3"/>
  <c r="PC431" i="3"/>
  <c r="OZ430" i="3"/>
  <c r="PE429" i="3"/>
  <c r="OW429" i="3"/>
  <c r="PB428" i="3"/>
  <c r="PD426" i="3"/>
  <c r="OV426" i="3"/>
  <c r="PF424" i="3"/>
  <c r="OX424" i="3"/>
  <c r="PC423" i="3"/>
  <c r="PE421" i="3"/>
  <c r="PB420" i="3"/>
  <c r="OY419" i="3"/>
  <c r="PD418" i="3"/>
  <c r="OV418" i="3"/>
  <c r="PA417" i="3"/>
  <c r="OX415" i="3"/>
  <c r="PC414" i="3"/>
  <c r="PE412" i="3"/>
  <c r="OW412" i="3"/>
  <c r="OZ411" i="3"/>
  <c r="PE410" i="3"/>
  <c r="PB409" i="3"/>
  <c r="OY408" i="3"/>
  <c r="PD407" i="3"/>
  <c r="PC405" i="3"/>
  <c r="OU405" i="3"/>
  <c r="OZ404" i="3"/>
  <c r="OX402" i="3"/>
  <c r="PC401" i="3"/>
  <c r="OU401" i="3"/>
  <c r="OZ400" i="3"/>
  <c r="OW399" i="3"/>
  <c r="PB398" i="3"/>
  <c r="OY397" i="3"/>
  <c r="PD396" i="3"/>
  <c r="PA395" i="3"/>
  <c r="PF394" i="3"/>
  <c r="PC393" i="3"/>
  <c r="OU393" i="3"/>
  <c r="OZ392" i="3"/>
  <c r="PE391" i="3"/>
  <c r="OW391" i="3"/>
  <c r="PB390" i="3"/>
  <c r="OY389" i="3"/>
  <c r="PD388" i="3"/>
  <c r="OV388" i="3"/>
  <c r="PA387" i="3"/>
  <c r="PF386" i="3"/>
  <c r="OX386" i="3"/>
  <c r="PD385" i="3"/>
  <c r="OV385" i="3"/>
  <c r="PA384" i="3"/>
  <c r="PF383" i="3"/>
  <c r="OX383" i="3"/>
  <c r="PC382" i="3"/>
  <c r="OU382" i="3"/>
  <c r="OZ381" i="3"/>
  <c r="PE380" i="3"/>
  <c r="PB379" i="3"/>
  <c r="OY378" i="3"/>
  <c r="PD377" i="3"/>
  <c r="PA376" i="3"/>
  <c r="PF375" i="3"/>
  <c r="OX375" i="3"/>
  <c r="PC374" i="3"/>
  <c r="OU374" i="3"/>
  <c r="OW372" i="3"/>
  <c r="OY370" i="3"/>
  <c r="PF368" i="3"/>
  <c r="OX368" i="3"/>
  <c r="PC367" i="3"/>
  <c r="OU367" i="3"/>
  <c r="PE366" i="3"/>
  <c r="OW366" i="3"/>
  <c r="PB365" i="3"/>
  <c r="OY364" i="3"/>
  <c r="OV363" i="3"/>
  <c r="PA362" i="3"/>
  <c r="PF361" i="3"/>
  <c r="OX361" i="3"/>
  <c r="PC360" i="3"/>
  <c r="OU360" i="3"/>
  <c r="OZ359" i="3"/>
  <c r="PE358" i="3"/>
  <c r="OW358" i="3"/>
  <c r="PB357" i="3"/>
  <c r="OY356" i="3"/>
  <c r="PD355" i="3"/>
  <c r="OV355" i="3"/>
  <c r="PF353" i="3"/>
  <c r="PC352" i="3"/>
  <c r="OU352" i="3"/>
  <c r="OZ351" i="3"/>
  <c r="PE350" i="3"/>
  <c r="OW350" i="3"/>
  <c r="OY348" i="3"/>
  <c r="PD347" i="3"/>
  <c r="OV347" i="3"/>
  <c r="PA346" i="3"/>
  <c r="OX345" i="3"/>
  <c r="PC344" i="3"/>
  <c r="OU344" i="3"/>
  <c r="OZ343" i="3"/>
  <c r="PF342" i="3"/>
  <c r="OX342" i="3"/>
  <c r="PC341" i="3"/>
  <c r="OU341" i="3"/>
  <c r="OZ340" i="3"/>
  <c r="PE339" i="3"/>
  <c r="PF338" i="3"/>
  <c r="PC337" i="3"/>
  <c r="OZ336" i="3"/>
  <c r="PE335" i="3"/>
  <c r="OW335" i="3"/>
  <c r="PB334" i="3"/>
  <c r="OY333" i="3"/>
  <c r="PD332" i="3"/>
  <c r="OV332" i="3"/>
  <c r="PA331" i="3"/>
  <c r="PF330" i="3"/>
  <c r="OX330" i="3"/>
  <c r="PC329" i="3"/>
  <c r="OU329" i="3"/>
  <c r="PA327" i="3"/>
  <c r="PF326" i="3"/>
  <c r="OX326" i="3"/>
  <c r="PC325" i="3"/>
  <c r="OU325" i="3"/>
  <c r="OZ324" i="3"/>
  <c r="PE323" i="3"/>
  <c r="OW323" i="3"/>
  <c r="PB322" i="3"/>
  <c r="OY321" i="3"/>
  <c r="PD320" i="3"/>
  <c r="OV320" i="3"/>
  <c r="PA319" i="3"/>
  <c r="PF318" i="3"/>
  <c r="OX318" i="3"/>
  <c r="PC317" i="3"/>
  <c r="OU317" i="3"/>
  <c r="OZ316" i="3"/>
  <c r="PB315" i="3"/>
  <c r="OY314" i="3"/>
  <c r="PD313" i="3"/>
  <c r="OV313" i="3"/>
  <c r="PB312" i="3"/>
  <c r="OY311" i="3"/>
  <c r="OV310" i="3"/>
  <c r="PA309" i="3"/>
  <c r="PF308" i="3"/>
  <c r="OX308" i="3"/>
  <c r="PC307" i="3"/>
  <c r="OU307" i="3"/>
  <c r="OZ306" i="3"/>
  <c r="PC305" i="3"/>
  <c r="OU305" i="3"/>
  <c r="OZ304" i="3"/>
  <c r="PB303" i="3"/>
  <c r="PB302" i="3"/>
  <c r="OZ302" i="3"/>
  <c r="PE301" i="3"/>
  <c r="OW301" i="3"/>
  <c r="PB300" i="3"/>
  <c r="OY299" i="3"/>
  <c r="PD298" i="3"/>
  <c r="OV298" i="3"/>
  <c r="OY296" i="3"/>
  <c r="PD295" i="3"/>
  <c r="OV295" i="3"/>
  <c r="PA294" i="3"/>
  <c r="PF293" i="3"/>
  <c r="OX293" i="3"/>
  <c r="OV292" i="3"/>
  <c r="PA291" i="3"/>
  <c r="PF290" i="3"/>
  <c r="OX290" i="3"/>
  <c r="OZ289" i="3"/>
  <c r="PE288" i="3"/>
  <c r="OW288" i="3"/>
  <c r="PB287" i="3"/>
  <c r="OY286" i="3"/>
  <c r="PD285" i="3"/>
  <c r="OV285" i="3"/>
  <c r="PA284" i="3"/>
  <c r="PD283" i="3"/>
  <c r="OV283" i="3"/>
  <c r="PA282" i="3"/>
  <c r="OY485" i="3"/>
  <c r="PC483" i="3"/>
  <c r="PA481" i="3"/>
  <c r="PB479" i="3"/>
  <c r="PC471" i="3"/>
  <c r="OU470" i="3"/>
  <c r="PF467" i="3"/>
  <c r="OW466" i="3"/>
  <c r="PF461" i="3"/>
  <c r="OW460" i="3"/>
  <c r="PA455" i="3"/>
  <c r="OW451" i="3"/>
  <c r="PD449" i="3"/>
  <c r="PA447" i="3"/>
  <c r="PF442" i="3"/>
  <c r="PA438" i="3"/>
  <c r="OZ436" i="3"/>
  <c r="PB431" i="3"/>
  <c r="PA429" i="3"/>
  <c r="OX427" i="3"/>
  <c r="PC424" i="3"/>
  <c r="PE422" i="3"/>
  <c r="PA420" i="3"/>
  <c r="OZ418" i="3"/>
  <c r="OV407" i="3"/>
  <c r="OU402" i="3"/>
  <c r="OV393" i="3"/>
  <c r="PE372" i="3"/>
  <c r="OY368" i="3"/>
  <c r="PA365" i="3"/>
  <c r="PC361" i="3"/>
  <c r="OW343" i="3"/>
  <c r="OX338" i="3"/>
  <c r="PD305" i="3"/>
  <c r="PA300" i="3"/>
  <c r="PD292" i="3"/>
  <c r="OY26" i="3"/>
  <c r="PA81" i="3"/>
  <c r="OY172" i="3"/>
  <c r="OZ141" i="3"/>
  <c r="PB226" i="3"/>
  <c r="OW26" i="3"/>
  <c r="PA80" i="3"/>
  <c r="OY245" i="3"/>
  <c r="PD485" i="3"/>
  <c r="OV485" i="3"/>
  <c r="OU482" i="3"/>
  <c r="PD477" i="3"/>
  <c r="OV477" i="3"/>
  <c r="PA476" i="3"/>
  <c r="PF475" i="3"/>
  <c r="OX475" i="3"/>
  <c r="PE472" i="3"/>
  <c r="OW472" i="3"/>
  <c r="OY470" i="3"/>
  <c r="OU466" i="3"/>
  <c r="OY462" i="3"/>
  <c r="PF459" i="3"/>
  <c r="PD392" i="3"/>
  <c r="OV193" i="3"/>
  <c r="PF148" i="3"/>
  <c r="PC458" i="3"/>
  <c r="OV413" i="3"/>
  <c r="OV359" i="3"/>
  <c r="OY344" i="3"/>
  <c r="PB330" i="3"/>
  <c r="PA182" i="3"/>
  <c r="PA118" i="3"/>
  <c r="PB170" i="3"/>
  <c r="OV486" i="3"/>
  <c r="PA485" i="3"/>
  <c r="OU483" i="3"/>
  <c r="OZ482" i="3"/>
  <c r="PE481" i="3"/>
  <c r="PB480" i="3"/>
  <c r="OY479" i="3"/>
  <c r="OV478" i="3"/>
  <c r="PE473" i="3"/>
  <c r="OW473" i="3"/>
  <c r="OY471" i="3"/>
  <c r="PD470" i="3"/>
  <c r="OV470" i="3"/>
  <c r="PA469" i="3"/>
  <c r="OX468" i="3"/>
  <c r="PC467" i="3"/>
  <c r="OU467" i="3"/>
  <c r="PE465" i="3"/>
  <c r="PD462" i="3"/>
  <c r="PA461" i="3"/>
  <c r="OX460" i="3"/>
  <c r="OU459" i="3"/>
  <c r="OZ458" i="3"/>
  <c r="OW457" i="3"/>
  <c r="PF454" i="3"/>
  <c r="OX454" i="3"/>
  <c r="OU453" i="3"/>
  <c r="OY449" i="3"/>
  <c r="OU445" i="3"/>
  <c r="PE443" i="3"/>
  <c r="PB442" i="3"/>
  <c r="OV440" i="3"/>
  <c r="PF438" i="3"/>
  <c r="OU437" i="3"/>
  <c r="PA436" i="3"/>
  <c r="OU434" i="3"/>
  <c r="PC428" i="3"/>
  <c r="OZ427" i="3"/>
  <c r="OW426" i="3"/>
  <c r="PD423" i="3"/>
  <c r="PA422" i="3"/>
  <c r="OU420" i="3"/>
  <c r="OZ419" i="3"/>
  <c r="OV414" i="3"/>
  <c r="PF412" i="3"/>
  <c r="PC409" i="3"/>
  <c r="OU409" i="3"/>
  <c r="PE407" i="3"/>
  <c r="PB406" i="3"/>
  <c r="PD405" i="3"/>
  <c r="PA404" i="3"/>
  <c r="OY402" i="3"/>
  <c r="OX399" i="3"/>
  <c r="OU398" i="3"/>
  <c r="PE396" i="3"/>
  <c r="PB395" i="3"/>
  <c r="OY394" i="3"/>
  <c r="PD393" i="3"/>
  <c r="PA392" i="3"/>
  <c r="PF391" i="3"/>
  <c r="OX391" i="3"/>
  <c r="OU390" i="3"/>
  <c r="PE388" i="3"/>
  <c r="OW388" i="3"/>
  <c r="PD382" i="3"/>
  <c r="OV382" i="3"/>
  <c r="OX380" i="3"/>
  <c r="OU379" i="3"/>
  <c r="PE377" i="3"/>
  <c r="PD374" i="3"/>
  <c r="PA373" i="3"/>
  <c r="OX372" i="3"/>
  <c r="PC371" i="3"/>
  <c r="OZ370" i="3"/>
  <c r="PD367" i="3"/>
  <c r="OX366" i="3"/>
  <c r="OZ364" i="3"/>
  <c r="PE363" i="3"/>
  <c r="PB362" i="3"/>
  <c r="OY361" i="3"/>
  <c r="OV360" i="3"/>
  <c r="PF358" i="3"/>
  <c r="OZ356" i="3"/>
  <c r="OW355" i="3"/>
  <c r="PB354" i="3"/>
  <c r="OY353" i="3"/>
  <c r="OV352" i="3"/>
  <c r="PF350" i="3"/>
  <c r="PC349" i="3"/>
  <c r="OZ348" i="3"/>
  <c r="OW347" i="3"/>
  <c r="PB346" i="3"/>
  <c r="OY345" i="3"/>
  <c r="OV344" i="3"/>
  <c r="PA343" i="3"/>
  <c r="OY342" i="3"/>
  <c r="OV341" i="3"/>
  <c r="PF339" i="3"/>
  <c r="OV337" i="3"/>
  <c r="OU334" i="3"/>
  <c r="PE332" i="3"/>
  <c r="PD329" i="3"/>
  <c r="PA328" i="3"/>
  <c r="PD325" i="3"/>
  <c r="PA324" i="3"/>
  <c r="PF323" i="3"/>
  <c r="PC322" i="3"/>
  <c r="PD317" i="3"/>
  <c r="PA316" i="3"/>
  <c r="OZ314" i="3"/>
  <c r="OW313" i="3"/>
  <c r="OU312" i="3"/>
  <c r="PE310" i="3"/>
  <c r="OY308" i="3"/>
  <c r="PA306" i="3"/>
  <c r="PA304" i="3"/>
  <c r="PC303" i="3"/>
  <c r="OU303" i="3"/>
  <c r="PF301" i="3"/>
  <c r="PC300" i="3"/>
  <c r="OU297" i="3"/>
  <c r="PE295" i="3"/>
  <c r="OY293" i="3"/>
  <c r="OW292" i="3"/>
  <c r="PB291" i="3"/>
  <c r="OY290" i="3"/>
  <c r="OX288" i="3"/>
  <c r="PE283" i="3"/>
  <c r="PB282" i="3"/>
  <c r="PA462" i="3"/>
  <c r="PC453" i="3"/>
  <c r="PD447" i="3"/>
  <c r="PD431" i="3"/>
  <c r="PC379" i="3"/>
  <c r="OU371" i="3"/>
  <c r="OZ313" i="3"/>
  <c r="OX183" i="3"/>
  <c r="OU173" i="3"/>
  <c r="OX199" i="3"/>
  <c r="PC198" i="3"/>
  <c r="PA10" i="3"/>
  <c r="OV278" i="3"/>
  <c r="PA60" i="3"/>
  <c r="PD142" i="3"/>
  <c r="PA157" i="3"/>
  <c r="OV53" i="3"/>
  <c r="PB14" i="3"/>
  <c r="PE260" i="3"/>
  <c r="PB253" i="3"/>
  <c r="PA263" i="3"/>
  <c r="OW130" i="3"/>
  <c r="OW246" i="3"/>
  <c r="PE233" i="3"/>
  <c r="PE168" i="3"/>
  <c r="OY185" i="3"/>
  <c r="PB9" i="3"/>
  <c r="PE281" i="3"/>
  <c r="PD127" i="3"/>
  <c r="OW43" i="3"/>
  <c r="OY69" i="3"/>
  <c r="PB486" i="3"/>
  <c r="OV484" i="3"/>
  <c r="PA483" i="3"/>
  <c r="PF482" i="3"/>
  <c r="OX482" i="3"/>
  <c r="PC481" i="3"/>
  <c r="OU481" i="3"/>
  <c r="OZ480" i="3"/>
  <c r="PE479" i="3"/>
  <c r="PB478" i="3"/>
  <c r="OY477" i="3"/>
  <c r="PD476" i="3"/>
  <c r="PA475" i="3"/>
  <c r="PF474" i="3"/>
  <c r="OX474" i="3"/>
  <c r="PC473" i="3"/>
  <c r="OZ472" i="3"/>
  <c r="PE471" i="3"/>
  <c r="OW471" i="3"/>
  <c r="PB470" i="3"/>
  <c r="PD468" i="3"/>
  <c r="OV468" i="3"/>
  <c r="PA467" i="3"/>
  <c r="PC465" i="3"/>
  <c r="OU465" i="3"/>
  <c r="OZ464" i="3"/>
  <c r="PE463" i="3"/>
  <c r="PD460" i="3"/>
  <c r="PF458" i="3"/>
  <c r="OX458" i="3"/>
  <c r="PC457" i="3"/>
  <c r="OU457" i="3"/>
  <c r="OZ456" i="3"/>
  <c r="PD454" i="3"/>
  <c r="OV454" i="3"/>
  <c r="PA453" i="3"/>
  <c r="OU451" i="3"/>
  <c r="OZ450" i="3"/>
  <c r="OY447" i="3"/>
  <c r="PD446" i="3"/>
  <c r="OV446" i="3"/>
  <c r="PF444" i="3"/>
  <c r="OX444" i="3"/>
  <c r="OU443" i="3"/>
  <c r="OZ442" i="3"/>
  <c r="PE441" i="3"/>
  <c r="OW441" i="3"/>
  <c r="PB440" i="3"/>
  <c r="PD438" i="3"/>
  <c r="OV438" i="3"/>
  <c r="OY436" i="3"/>
  <c r="PD435" i="3"/>
  <c r="PA434" i="3"/>
  <c r="OZ433" i="3"/>
  <c r="PE432" i="3"/>
  <c r="OW432" i="3"/>
  <c r="OV429" i="3"/>
  <c r="PF427" i="3"/>
  <c r="PC426" i="3"/>
  <c r="OU426" i="3"/>
  <c r="OZ425" i="3"/>
  <c r="PE424" i="3"/>
  <c r="OW424" i="3"/>
  <c r="PB423" i="3"/>
  <c r="OY422" i="3"/>
  <c r="PD421" i="3"/>
  <c r="OV421" i="3"/>
  <c r="PF419" i="3"/>
  <c r="PC418" i="3"/>
  <c r="OU418" i="3"/>
  <c r="OZ417" i="3"/>
  <c r="PE415" i="3"/>
  <c r="OW415" i="3"/>
  <c r="PB414" i="3"/>
  <c r="OY413" i="3"/>
  <c r="PD412" i="3"/>
  <c r="OV412" i="3"/>
  <c r="OY411" i="3"/>
  <c r="PD410" i="3"/>
  <c r="OV410" i="3"/>
  <c r="PA409" i="3"/>
  <c r="PF408" i="3"/>
  <c r="OX408" i="3"/>
  <c r="PC407" i="3"/>
  <c r="OU407" i="3"/>
  <c r="OZ406" i="3"/>
  <c r="PB405" i="3"/>
  <c r="PE402" i="3"/>
  <c r="PB401" i="3"/>
  <c r="OY400" i="3"/>
  <c r="PD399" i="3"/>
  <c r="OV399" i="3"/>
  <c r="PA398" i="3"/>
  <c r="PF397" i="3"/>
  <c r="OX397" i="3"/>
  <c r="OU396" i="3"/>
  <c r="OZ395" i="3"/>
  <c r="PE394" i="3"/>
  <c r="OW394" i="3"/>
  <c r="OY392" i="3"/>
  <c r="PD391" i="3"/>
  <c r="OV391" i="3"/>
  <c r="PA390" i="3"/>
  <c r="PF389" i="3"/>
  <c r="OX389" i="3"/>
  <c r="PC388" i="3"/>
  <c r="OU388" i="3"/>
  <c r="OZ387" i="3"/>
  <c r="PE386" i="3"/>
  <c r="OW386" i="3"/>
  <c r="PC385" i="3"/>
  <c r="OZ384" i="3"/>
  <c r="PE383" i="3"/>
  <c r="PB382" i="3"/>
  <c r="OY381" i="3"/>
  <c r="PD380" i="3"/>
  <c r="OV380" i="3"/>
  <c r="PA379" i="3"/>
  <c r="PF378" i="3"/>
  <c r="OX378" i="3"/>
  <c r="PC377" i="3"/>
  <c r="OU377" i="3"/>
  <c r="OZ376" i="3"/>
  <c r="PE375" i="3"/>
  <c r="OW375" i="3"/>
  <c r="PB374" i="3"/>
  <c r="OY373" i="3"/>
  <c r="PD372" i="3"/>
  <c r="PA371" i="3"/>
  <c r="PF370" i="3"/>
  <c r="OX370" i="3"/>
  <c r="OZ369" i="3"/>
  <c r="PB367" i="3"/>
  <c r="PD366" i="3"/>
  <c r="OV366" i="3"/>
  <c r="PF364" i="3"/>
  <c r="OX364" i="3"/>
  <c r="PC363" i="3"/>
  <c r="OU363" i="3"/>
  <c r="OZ362" i="3"/>
  <c r="PE361" i="3"/>
  <c r="OW361" i="3"/>
  <c r="PB360" i="3"/>
  <c r="OY359" i="3"/>
  <c r="PD358" i="3"/>
  <c r="OV358" i="3"/>
  <c r="PA357" i="3"/>
  <c r="PF356" i="3"/>
  <c r="PC355" i="3"/>
  <c r="OU355" i="3"/>
  <c r="OZ354" i="3"/>
  <c r="PE353" i="3"/>
  <c r="OW353" i="3"/>
  <c r="PB352" i="3"/>
  <c r="OY351" i="3"/>
  <c r="PD350" i="3"/>
  <c r="OV350" i="3"/>
  <c r="PA349" i="3"/>
  <c r="PF348" i="3"/>
  <c r="OX348" i="3"/>
  <c r="PC347" i="3"/>
  <c r="OU347" i="3"/>
  <c r="OZ346" i="3"/>
  <c r="PE345" i="3"/>
  <c r="OW345" i="3"/>
  <c r="PB344" i="3"/>
  <c r="OY343" i="3"/>
  <c r="PB341" i="3"/>
  <c r="OY340" i="3"/>
  <c r="PD339" i="3"/>
  <c r="OV339" i="3"/>
  <c r="PE338" i="3"/>
  <c r="OW338" i="3"/>
  <c r="PB337" i="3"/>
  <c r="OY336" i="3"/>
  <c r="PD335" i="3"/>
  <c r="OV335" i="3"/>
  <c r="PA334" i="3"/>
  <c r="OX333" i="3"/>
  <c r="PC332" i="3"/>
  <c r="OU332" i="3"/>
  <c r="OZ331" i="3"/>
  <c r="PE330" i="3"/>
  <c r="OW330" i="3"/>
  <c r="PB329" i="3"/>
  <c r="OY328" i="3"/>
  <c r="OZ327" i="3"/>
  <c r="OW326" i="3"/>
  <c r="OY324" i="3"/>
  <c r="PD323" i="3"/>
  <c r="OV323" i="3"/>
  <c r="PA322" i="3"/>
  <c r="PF321" i="3"/>
  <c r="OX321" i="3"/>
  <c r="PC320" i="3"/>
  <c r="OU320" i="3"/>
  <c r="OZ319" i="3"/>
  <c r="PE318" i="3"/>
  <c r="OW318" i="3"/>
  <c r="PB317" i="3"/>
  <c r="OY316" i="3"/>
  <c r="PA315" i="3"/>
  <c r="PF314" i="3"/>
  <c r="PC313" i="3"/>
  <c r="OU313" i="3"/>
  <c r="PA312" i="3"/>
  <c r="PF311" i="3"/>
  <c r="OX311" i="3"/>
  <c r="PC310" i="3"/>
  <c r="OU310" i="3"/>
  <c r="OZ309" i="3"/>
  <c r="PE308" i="3"/>
  <c r="OW308" i="3"/>
  <c r="PB307" i="3"/>
  <c r="OY306" i="3"/>
  <c r="PB305" i="3"/>
  <c r="OY304" i="3"/>
  <c r="OY302" i="3"/>
  <c r="PD301" i="3"/>
  <c r="OV301" i="3"/>
  <c r="PF299" i="3"/>
  <c r="OX299" i="3"/>
  <c r="PC298" i="3"/>
  <c r="OU298" i="3"/>
  <c r="PF296" i="3"/>
  <c r="OX296" i="3"/>
  <c r="PC295" i="3"/>
  <c r="OU295" i="3"/>
  <c r="OZ294" i="3"/>
  <c r="PE293" i="3"/>
  <c r="OW293" i="3"/>
  <c r="PC292" i="3"/>
  <c r="OU292" i="3"/>
  <c r="OZ291" i="3"/>
  <c r="PE290" i="3"/>
  <c r="OW290" i="3"/>
  <c r="OY289" i="3"/>
  <c r="PD288" i="3"/>
  <c r="OV288" i="3"/>
  <c r="PA287" i="3"/>
  <c r="PF286" i="3"/>
  <c r="OX286" i="3"/>
  <c r="PC285" i="3"/>
  <c r="OU285" i="3"/>
  <c r="PC283" i="3"/>
  <c r="OU283" i="3"/>
  <c r="OZ282" i="3"/>
  <c r="PD486" i="3"/>
  <c r="PF484" i="3"/>
  <c r="OX483" i="3"/>
  <c r="OZ481" i="3"/>
  <c r="OZ475" i="3"/>
  <c r="PA473" i="3"/>
  <c r="PB471" i="3"/>
  <c r="PB465" i="3"/>
  <c r="PF463" i="3"/>
  <c r="PE461" i="3"/>
  <c r="OV460" i="3"/>
  <c r="PE457" i="3"/>
  <c r="OY455" i="3"/>
  <c r="PF452" i="3"/>
  <c r="PF450" i="3"/>
  <c r="OW449" i="3"/>
  <c r="OV447" i="3"/>
  <c r="PE444" i="3"/>
  <c r="PE442" i="3"/>
  <c r="PA440" i="3"/>
  <c r="OX438" i="3"/>
  <c r="PF435" i="3"/>
  <c r="PB433" i="3"/>
  <c r="PE426" i="3"/>
  <c r="PB424" i="3"/>
  <c r="OZ422" i="3"/>
  <c r="PA406" i="3"/>
  <c r="PE404" i="3"/>
  <c r="OY401" i="3"/>
  <c r="OY398" i="3"/>
  <c r="OV389" i="3"/>
  <c r="PC383" i="3"/>
  <c r="OU370" i="3"/>
  <c r="OW368" i="3"/>
  <c r="OY365" i="3"/>
  <c r="PD351" i="3"/>
  <c r="PE342" i="3"/>
  <c r="OZ328" i="3"/>
  <c r="PB325" i="3"/>
  <c r="PD310" i="3"/>
  <c r="PE298" i="3"/>
  <c r="OX291" i="3"/>
  <c r="OZ284" i="3"/>
  <c r="PF413" i="3"/>
  <c r="OU410" i="3"/>
  <c r="OV402" i="3"/>
  <c r="PF392" i="3"/>
  <c r="PD383" i="3"/>
  <c r="PC380" i="3"/>
  <c r="OV375" i="3"/>
  <c r="OW348" i="3"/>
  <c r="PE299" i="3"/>
  <c r="OU435" i="3"/>
  <c r="PD432" i="3"/>
  <c r="OV432" i="3"/>
  <c r="PF430" i="3"/>
  <c r="OX430" i="3"/>
  <c r="PC429" i="3"/>
  <c r="OZ428" i="3"/>
  <c r="PE427" i="3"/>
  <c r="PD424" i="3"/>
  <c r="OV424" i="3"/>
  <c r="PA423" i="3"/>
  <c r="PC421" i="3"/>
  <c r="OU421" i="3"/>
  <c r="OW419" i="3"/>
  <c r="OY417" i="3"/>
  <c r="PD415" i="3"/>
  <c r="OV415" i="3"/>
  <c r="PC412" i="3"/>
  <c r="OU412" i="3"/>
  <c r="PF411" i="3"/>
  <c r="OX411" i="3"/>
  <c r="PC410" i="3"/>
  <c r="OZ409" i="3"/>
  <c r="PE408" i="3"/>
  <c r="PB407" i="3"/>
  <c r="PF404" i="3"/>
  <c r="OX404" i="3"/>
  <c r="PD402" i="3"/>
  <c r="PF400" i="3"/>
  <c r="PC399" i="3"/>
  <c r="OZ398" i="3"/>
  <c r="PE397" i="3"/>
  <c r="PB396" i="3"/>
  <c r="PD394" i="3"/>
  <c r="OV394" i="3"/>
  <c r="PA393" i="3"/>
  <c r="OU391" i="3"/>
  <c r="OZ390" i="3"/>
  <c r="OW389" i="3"/>
  <c r="PB388" i="3"/>
  <c r="PB385" i="3"/>
  <c r="OY384" i="3"/>
  <c r="OV383" i="3"/>
  <c r="PF381" i="3"/>
  <c r="OX381" i="3"/>
  <c r="OU380" i="3"/>
  <c r="PE378" i="3"/>
  <c r="PB377" i="3"/>
  <c r="OY376" i="3"/>
  <c r="PD375" i="3"/>
  <c r="PF373" i="3"/>
  <c r="OX373" i="3"/>
  <c r="PC372" i="3"/>
  <c r="OU372" i="3"/>
  <c r="OZ371" i="3"/>
  <c r="PE370" i="3"/>
  <c r="OY369" i="3"/>
  <c r="OV368" i="3"/>
  <c r="PA367" i="3"/>
  <c r="PC366" i="3"/>
  <c r="OU366" i="3"/>
  <c r="PE364" i="3"/>
  <c r="PB363" i="3"/>
  <c r="PD361" i="3"/>
  <c r="PA360" i="3"/>
  <c r="PF359" i="3"/>
  <c r="OX359" i="3"/>
  <c r="OU358" i="3"/>
  <c r="OZ357" i="3"/>
  <c r="OW356" i="3"/>
  <c r="OY354" i="3"/>
  <c r="PD353" i="3"/>
  <c r="OV353" i="3"/>
  <c r="PA352" i="3"/>
  <c r="PF351" i="3"/>
  <c r="PC350" i="3"/>
  <c r="OU350" i="3"/>
  <c r="PE348" i="3"/>
  <c r="OY346" i="3"/>
  <c r="PD345" i="3"/>
  <c r="OV345" i="3"/>
  <c r="PA344" i="3"/>
  <c r="PF343" i="3"/>
  <c r="OX343" i="3"/>
  <c r="PD342" i="3"/>
  <c r="OV342" i="3"/>
  <c r="PA341" i="3"/>
  <c r="PF340" i="3"/>
  <c r="OX340" i="3"/>
  <c r="PC339" i="3"/>
  <c r="PD338" i="3"/>
  <c r="OV338" i="3"/>
  <c r="PF336" i="3"/>
  <c r="OX336" i="3"/>
  <c r="PC335" i="3"/>
  <c r="OU335" i="3"/>
  <c r="OZ334" i="3"/>
  <c r="PE333" i="3"/>
  <c r="OW333" i="3"/>
  <c r="PB332" i="3"/>
  <c r="OY331" i="3"/>
  <c r="PD330" i="3"/>
  <c r="PA329" i="3"/>
  <c r="PF328" i="3"/>
  <c r="OX328" i="3"/>
  <c r="OY327" i="3"/>
  <c r="PD326" i="3"/>
  <c r="OV326" i="3"/>
  <c r="PA325" i="3"/>
  <c r="PF324" i="3"/>
  <c r="OX324" i="3"/>
  <c r="PC323" i="3"/>
  <c r="OU323" i="3"/>
  <c r="OZ322" i="3"/>
  <c r="PE321" i="3"/>
  <c r="OW321" i="3"/>
  <c r="PB320" i="3"/>
  <c r="OY319" i="3"/>
  <c r="PD318" i="3"/>
  <c r="OV318" i="3"/>
  <c r="PF316" i="3"/>
  <c r="OX316" i="3"/>
  <c r="PE314" i="3"/>
  <c r="OW314" i="3"/>
  <c r="PB313" i="3"/>
  <c r="OZ312" i="3"/>
  <c r="PE311" i="3"/>
  <c r="OW311" i="3"/>
  <c r="PB310" i="3"/>
  <c r="OY309" i="3"/>
  <c r="PD308" i="3"/>
  <c r="PA307" i="3"/>
  <c r="OX306" i="3"/>
  <c r="PA305" i="3"/>
  <c r="PF304" i="3"/>
  <c r="OX304" i="3"/>
  <c r="OZ303" i="3"/>
  <c r="PF302" i="3"/>
  <c r="OX302" i="3"/>
  <c r="PC301" i="3"/>
  <c r="OU301" i="3"/>
  <c r="OZ300" i="3"/>
  <c r="OW299" i="3"/>
  <c r="PB298" i="3"/>
  <c r="OZ297" i="3"/>
  <c r="PE296" i="3"/>
  <c r="OW296" i="3"/>
  <c r="PB295" i="3"/>
  <c r="OY294" i="3"/>
  <c r="PD293" i="3"/>
  <c r="OV293" i="3"/>
  <c r="PB292" i="3"/>
  <c r="OY291" i="3"/>
  <c r="PD290" i="3"/>
  <c r="OV290" i="3"/>
  <c r="PF289" i="3"/>
  <c r="PC288" i="3"/>
  <c r="OU288" i="3"/>
  <c r="OZ287" i="3"/>
  <c r="PE286" i="3"/>
  <c r="PB285" i="3"/>
  <c r="OY284" i="3"/>
  <c r="PB283" i="3"/>
  <c r="OY282" i="3"/>
  <c r="OU464" i="3"/>
  <c r="PB461" i="3"/>
  <c r="OX451" i="3"/>
  <c r="OU450" i="3"/>
  <c r="PE448" i="3"/>
  <c r="PA444" i="3"/>
  <c r="OX440" i="3"/>
  <c r="PE434" i="3"/>
  <c r="OW431" i="3"/>
  <c r="OW427" i="3"/>
  <c r="PC425" i="3"/>
  <c r="PF422" i="3"/>
  <c r="OW420" i="3"/>
  <c r="PB418" i="3"/>
  <c r="PF414" i="3"/>
  <c r="OX413" i="3"/>
  <c r="OY406" i="3"/>
  <c r="PA401" i="3"/>
  <c r="PD390" i="3"/>
  <c r="PC376" i="3"/>
  <c r="PD368" i="3"/>
  <c r="OZ365" i="3"/>
  <c r="OV361" i="3"/>
  <c r="PC358" i="3"/>
  <c r="OZ315" i="3"/>
  <c r="OW286" i="3"/>
  <c r="OV121" i="3"/>
  <c r="PC67" i="3"/>
  <c r="OZ156" i="3"/>
  <c r="OY277" i="3"/>
  <c r="OU485" i="3"/>
  <c r="OZ484" i="3"/>
  <c r="PB482" i="3"/>
  <c r="OY481" i="3"/>
  <c r="PA479" i="3"/>
  <c r="PF478" i="3"/>
  <c r="OX478" i="3"/>
  <c r="OZ476" i="3"/>
  <c r="OW475" i="3"/>
  <c r="OV472" i="3"/>
  <c r="OU469" i="3"/>
  <c r="OZ468" i="3"/>
  <c r="PB466" i="3"/>
  <c r="OY465" i="3"/>
  <c r="PA463" i="3"/>
  <c r="PF462" i="3"/>
  <c r="OX462" i="3"/>
  <c r="OZ460" i="3"/>
  <c r="OW459" i="3"/>
  <c r="OY457" i="3"/>
  <c r="PC455" i="3"/>
  <c r="OU455" i="3"/>
  <c r="OZ454" i="3"/>
  <c r="PB452" i="3"/>
  <c r="OY451" i="3"/>
  <c r="PD450" i="3"/>
  <c r="PA449" i="3"/>
  <c r="OX448" i="3"/>
  <c r="PC447" i="3"/>
  <c r="OZ446" i="3"/>
  <c r="PE445" i="3"/>
  <c r="OY443" i="3"/>
  <c r="PD442" i="3"/>
  <c r="OV442" i="3"/>
  <c r="PA441" i="3"/>
  <c r="OU439" i="3"/>
  <c r="OW437" i="3"/>
  <c r="OU436" i="3"/>
  <c r="OZ435" i="3"/>
  <c r="OV433" i="3"/>
  <c r="PF431" i="3"/>
  <c r="OX431" i="3"/>
  <c r="OZ429" i="3"/>
  <c r="PE428" i="3"/>
  <c r="PB427" i="3"/>
  <c r="OY426" i="3"/>
  <c r="OX423" i="3"/>
  <c r="PC422" i="3"/>
  <c r="OZ421" i="3"/>
  <c r="PE420" i="3"/>
  <c r="OY418" i="3"/>
  <c r="OV417" i="3"/>
  <c r="PA415" i="3"/>
  <c r="OX414" i="3"/>
  <c r="PC413" i="3"/>
  <c r="OU413" i="3"/>
  <c r="OW486" i="3"/>
  <c r="PC480" i="3"/>
  <c r="PB474" i="3"/>
  <c r="OX473" i="3"/>
  <c r="OU472" i="3"/>
  <c r="PE470" i="3"/>
  <c r="OW467" i="3"/>
  <c r="PF465" i="3"/>
  <c r="PD464" i="3"/>
  <c r="OZ463" i="3"/>
  <c r="OU461" i="3"/>
  <c r="PE459" i="3"/>
  <c r="PB458" i="3"/>
  <c r="OW448" i="3"/>
  <c r="PF443" i="3"/>
  <c r="PC442" i="3"/>
  <c r="OZ438" i="3"/>
  <c r="OW434" i="3"/>
  <c r="PC430" i="3"/>
  <c r="OV425" i="3"/>
  <c r="OX422" i="3"/>
  <c r="PB419" i="3"/>
  <c r="OW405" i="3"/>
  <c r="OY399" i="3"/>
  <c r="OV398" i="3"/>
  <c r="OX396" i="3"/>
  <c r="PE389" i="3"/>
  <c r="OZ379" i="3"/>
  <c r="OZ349" i="3"/>
  <c r="PA337" i="3"/>
  <c r="PF127" i="3"/>
  <c r="PD188" i="3"/>
  <c r="OW159" i="3"/>
  <c r="PC51" i="3"/>
  <c r="PB485" i="3"/>
  <c r="PD483" i="3"/>
  <c r="OV483" i="3"/>
  <c r="OX481" i="3"/>
  <c r="OW478" i="3"/>
  <c r="PD475" i="3"/>
  <c r="OV475" i="3"/>
  <c r="PA474" i="3"/>
  <c r="PC472" i="3"/>
  <c r="OZ471" i="3"/>
  <c r="PB469" i="3"/>
  <c r="OY468" i="3"/>
  <c r="PD467" i="3"/>
  <c r="OV467" i="3"/>
  <c r="OX465" i="3"/>
  <c r="OW462" i="3"/>
  <c r="PD459" i="3"/>
  <c r="OV459" i="3"/>
  <c r="PC456" i="3"/>
  <c r="PB455" i="3"/>
  <c r="PD453" i="3"/>
  <c r="OV453" i="3"/>
  <c r="PA452" i="3"/>
  <c r="PC450" i="3"/>
  <c r="OZ449" i="3"/>
  <c r="PB447" i="3"/>
  <c r="OV445" i="3"/>
  <c r="OX443" i="3"/>
  <c r="OZ441" i="3"/>
  <c r="PB439" i="3"/>
  <c r="PD437" i="3"/>
  <c r="OV437" i="3"/>
  <c r="OY435" i="3"/>
  <c r="PD434" i="3"/>
  <c r="OV434" i="3"/>
  <c r="PC433" i="3"/>
  <c r="OU433" i="3"/>
  <c r="OZ432" i="3"/>
  <c r="OY429" i="3"/>
  <c r="PD428" i="3"/>
  <c r="OV428" i="3"/>
  <c r="PF426" i="3"/>
  <c r="OU425" i="3"/>
  <c r="OZ424" i="3"/>
  <c r="OW423" i="3"/>
  <c r="PB411" i="3"/>
  <c r="OY410" i="3"/>
  <c r="PD409" i="3"/>
  <c r="PA408" i="3"/>
  <c r="PF407" i="3"/>
  <c r="OX407" i="3"/>
  <c r="PC406" i="3"/>
  <c r="PE405" i="3"/>
  <c r="OZ402" i="3"/>
  <c r="PE401" i="3"/>
  <c r="PB400" i="3"/>
  <c r="PD398" i="3"/>
  <c r="PA397" i="3"/>
  <c r="PC395" i="3"/>
  <c r="OZ394" i="3"/>
  <c r="PE393" i="3"/>
  <c r="PB392" i="3"/>
  <c r="OY391" i="3"/>
  <c r="OV390" i="3"/>
  <c r="PA389" i="3"/>
  <c r="PF388" i="3"/>
  <c r="OX388" i="3"/>
  <c r="PC387" i="3"/>
  <c r="OU387" i="3"/>
  <c r="OZ386" i="3"/>
  <c r="PF385" i="3"/>
  <c r="OX385" i="3"/>
  <c r="PC384" i="3"/>
  <c r="OZ383" i="3"/>
  <c r="PE382" i="3"/>
  <c r="OY380" i="3"/>
  <c r="PD379" i="3"/>
  <c r="PF377" i="3"/>
  <c r="OX377" i="3"/>
  <c r="OU376" i="3"/>
  <c r="OZ375" i="3"/>
  <c r="OW374" i="3"/>
  <c r="PD371" i="3"/>
  <c r="PA370" i="3"/>
  <c r="PC369" i="3"/>
  <c r="OU369" i="3"/>
  <c r="OZ368" i="3"/>
  <c r="PE367" i="3"/>
  <c r="OW367" i="3"/>
  <c r="OY366" i="3"/>
  <c r="PD365" i="3"/>
  <c r="OV365" i="3"/>
  <c r="PF363" i="3"/>
  <c r="OX363" i="3"/>
  <c r="OU362" i="3"/>
  <c r="OW360" i="3"/>
  <c r="PD357" i="3"/>
  <c r="PA356" i="3"/>
  <c r="PF355" i="3"/>
  <c r="OX355" i="3"/>
  <c r="PC354" i="3"/>
  <c r="OZ353" i="3"/>
  <c r="OW352" i="3"/>
  <c r="PB351" i="3"/>
  <c r="OY350" i="3"/>
  <c r="PA348" i="3"/>
  <c r="OX347" i="3"/>
  <c r="PC346" i="3"/>
  <c r="OZ345" i="3"/>
  <c r="PB343" i="3"/>
  <c r="OZ342" i="3"/>
  <c r="PE341" i="3"/>
  <c r="PB340" i="3"/>
  <c r="OY339" i="3"/>
  <c r="OZ338" i="3"/>
  <c r="OW337" i="3"/>
  <c r="PB336" i="3"/>
  <c r="OY335" i="3"/>
  <c r="PD334" i="3"/>
  <c r="PA333" i="3"/>
  <c r="PF332" i="3"/>
  <c r="PC331" i="3"/>
  <c r="OU331" i="3"/>
  <c r="OZ330" i="3"/>
  <c r="PE329" i="3"/>
  <c r="OW329" i="3"/>
  <c r="PC327" i="3"/>
  <c r="OU327" i="3"/>
  <c r="OZ326" i="3"/>
  <c r="PE325" i="3"/>
  <c r="OW325" i="3"/>
  <c r="OY323" i="3"/>
  <c r="PD322" i="3"/>
  <c r="OV322" i="3"/>
  <c r="PA321" i="3"/>
  <c r="PF320" i="3"/>
  <c r="PC319" i="3"/>
  <c r="OU319" i="3"/>
  <c r="OZ318" i="3"/>
  <c r="PE317" i="3"/>
  <c r="PB316" i="3"/>
  <c r="PD315" i="3"/>
  <c r="OV315" i="3"/>
  <c r="PA314" i="3"/>
  <c r="PF313" i="3"/>
  <c r="OX313" i="3"/>
  <c r="PD312" i="3"/>
  <c r="OV312" i="3"/>
  <c r="PA311" i="3"/>
  <c r="PF310" i="3"/>
  <c r="OX310" i="3"/>
  <c r="PC309" i="3"/>
  <c r="OU309" i="3"/>
  <c r="OZ308" i="3"/>
  <c r="PE307" i="3"/>
  <c r="OW307" i="3"/>
  <c r="PE305" i="3"/>
  <c r="PD303" i="3"/>
  <c r="OV303" i="3"/>
  <c r="OY301" i="3"/>
  <c r="OV300" i="3"/>
  <c r="PA299" i="3"/>
  <c r="PF298" i="3"/>
  <c r="OX298" i="3"/>
  <c r="PD297" i="3"/>
  <c r="OV297" i="3"/>
  <c r="PA296" i="3"/>
  <c r="OX295" i="3"/>
  <c r="PC294" i="3"/>
  <c r="OU294" i="3"/>
  <c r="OZ293" i="3"/>
  <c r="PF292" i="3"/>
  <c r="PC291" i="3"/>
  <c r="OU291" i="3"/>
  <c r="OZ290" i="3"/>
  <c r="OY288" i="3"/>
  <c r="PD287" i="3"/>
  <c r="OV287" i="3"/>
  <c r="PA286" i="3"/>
  <c r="PF285" i="3"/>
  <c r="OX285" i="3"/>
  <c r="PC284" i="3"/>
  <c r="OU284" i="3"/>
  <c r="PF283" i="3"/>
  <c r="PC282" i="3"/>
  <c r="OU282" i="3"/>
  <c r="PC464" i="3"/>
  <c r="PA458" i="3"/>
  <c r="PC439" i="3"/>
  <c r="OY438" i="3"/>
  <c r="OY433" i="3"/>
  <c r="PE431" i="3"/>
  <c r="PB430" i="3"/>
  <c r="OU395" i="3"/>
  <c r="OW393" i="3"/>
  <c r="PC391" i="3"/>
  <c r="PA382" i="3"/>
  <c r="PB373" i="3"/>
  <c r="OW364" i="3"/>
  <c r="OY362" i="3"/>
  <c r="PB355" i="3"/>
  <c r="OU354" i="3"/>
  <c r="OX351" i="3"/>
  <c r="OV349" i="3"/>
  <c r="PB328" i="3"/>
  <c r="OV308" i="3"/>
  <c r="PB304" i="3"/>
  <c r="PD300" i="3"/>
  <c r="PF295" i="3"/>
  <c r="PD420" i="3"/>
  <c r="OV420" i="3"/>
  <c r="PA419" i="3"/>
  <c r="OZ415" i="3"/>
  <c r="PB413" i="3"/>
  <c r="OZ410" i="3"/>
  <c r="PB408" i="3"/>
  <c r="OV406" i="3"/>
  <c r="PF401" i="3"/>
  <c r="OX401" i="3"/>
  <c r="OU400" i="3"/>
  <c r="OZ399" i="3"/>
  <c r="OY396" i="3"/>
  <c r="PF393" i="3"/>
  <c r="OX393" i="3"/>
  <c r="OU392" i="3"/>
  <c r="PF382" i="3"/>
  <c r="PE379" i="3"/>
  <c r="PB378" i="3"/>
  <c r="OY377" i="3"/>
  <c r="PD376" i="3"/>
  <c r="OX374" i="3"/>
  <c r="PC373" i="3"/>
  <c r="OW371" i="3"/>
  <c r="PB370" i="3"/>
  <c r="PA368" i="3"/>
  <c r="PF367" i="3"/>
  <c r="PE365" i="3"/>
  <c r="PB364" i="3"/>
  <c r="OY363" i="3"/>
  <c r="PD362" i="3"/>
  <c r="OV362" i="3"/>
  <c r="PF360" i="3"/>
  <c r="OX360" i="3"/>
  <c r="PC359" i="3"/>
  <c r="OU359" i="3"/>
  <c r="OW357" i="3"/>
  <c r="PB356" i="3"/>
  <c r="PA353" i="3"/>
  <c r="PC351" i="3"/>
  <c r="OU351" i="3"/>
  <c r="PE349" i="3"/>
  <c r="OW349" i="3"/>
  <c r="PB348" i="3"/>
  <c r="PD346" i="3"/>
  <c r="PA345" i="3"/>
  <c r="OX344" i="3"/>
  <c r="PC343" i="3"/>
  <c r="PA342" i="3"/>
  <c r="PF341" i="3"/>
  <c r="PC340" i="3"/>
  <c r="OZ339" i="3"/>
  <c r="PF337" i="3"/>
  <c r="PC336" i="3"/>
  <c r="OZ335" i="3"/>
  <c r="PF418" i="3"/>
  <c r="OZ412" i="3"/>
  <c r="PA386" i="3"/>
  <c r="PF374" i="3"/>
  <c r="PF344" i="3"/>
  <c r="OU343" i="3"/>
  <c r="OX341" i="3"/>
  <c r="PD406" i="3"/>
  <c r="PF284" i="3"/>
  <c r="OX284" i="3"/>
  <c r="PA283" i="3"/>
  <c r="PF282" i="3"/>
  <c r="OX282" i="3"/>
  <c r="PB422" i="3"/>
  <c r="OX418" i="3"/>
  <c r="PC411" i="3"/>
  <c r="PC404" i="3"/>
  <c r="PC400" i="3"/>
  <c r="PD331" i="3"/>
  <c r="OV331" i="3"/>
  <c r="PA330" i="3"/>
  <c r="PC328" i="3"/>
  <c r="OU328" i="3"/>
  <c r="PD327" i="3"/>
  <c r="PA326" i="3"/>
  <c r="OX325" i="3"/>
  <c r="PC324" i="3"/>
  <c r="OU324" i="3"/>
  <c r="OZ323" i="3"/>
  <c r="PE322" i="3"/>
  <c r="OW322" i="3"/>
  <c r="PB321" i="3"/>
  <c r="OY320" i="3"/>
  <c r="PF317" i="3"/>
  <c r="PC316" i="3"/>
  <c r="OU316" i="3"/>
  <c r="PB314" i="3"/>
  <c r="OY313" i="3"/>
  <c r="PE312" i="3"/>
  <c r="PB311" i="3"/>
  <c r="OY310" i="3"/>
  <c r="PD309" i="3"/>
  <c r="OV309" i="3"/>
  <c r="PF307" i="3"/>
  <c r="PC306" i="3"/>
  <c r="OU306" i="3"/>
  <c r="PF305" i="3"/>
  <c r="OX305" i="3"/>
  <c r="PC304" i="3"/>
  <c r="OU304" i="3"/>
  <c r="PE303" i="3"/>
  <c r="PC302" i="3"/>
  <c r="OU302" i="3"/>
  <c r="OZ301" i="3"/>
  <c r="OW300" i="3"/>
  <c r="OY298" i="3"/>
  <c r="PE297" i="3"/>
  <c r="OW297" i="3"/>
  <c r="PB296" i="3"/>
  <c r="OY295" i="3"/>
  <c r="OV294" i="3"/>
  <c r="OY292" i="3"/>
  <c r="PD291" i="3"/>
  <c r="OV291" i="3"/>
  <c r="PA290" i="3"/>
  <c r="PC289" i="3"/>
  <c r="OU289" i="3"/>
  <c r="OZ288" i="3"/>
  <c r="PE287" i="3"/>
  <c r="PB286" i="3"/>
  <c r="OY285" i="3"/>
  <c r="PD284" i="3"/>
  <c r="OV284" i="3"/>
  <c r="OY283" i="3"/>
  <c r="PD282" i="3"/>
  <c r="OY332" i="3"/>
  <c r="OX329" i="3"/>
  <c r="OX317" i="3"/>
  <c r="OW315" i="3"/>
  <c r="OX307" i="3"/>
  <c r="PB299" i="3"/>
  <c r="PB333" i="3"/>
  <c r="OU171" i="3"/>
  <c r="PF115" i="3"/>
  <c r="OY24" i="3"/>
  <c r="PF183" i="3"/>
  <c r="OW258" i="3"/>
  <c r="PF279" i="3"/>
  <c r="OU40" i="3"/>
  <c r="PF261" i="3"/>
  <c r="OY36" i="3"/>
  <c r="PE16" i="3"/>
  <c r="PD82" i="3"/>
  <c r="OY246" i="3"/>
  <c r="PA109" i="3"/>
  <c r="OU206" i="3"/>
  <c r="OW231" i="3"/>
  <c r="PE173" i="3"/>
  <c r="PA175" i="3"/>
  <c r="PF254" i="3"/>
  <c r="PE185" i="3"/>
  <c r="PE198" i="3"/>
  <c r="OZ11" i="3"/>
  <c r="PC54" i="3"/>
  <c r="PD278" i="3"/>
  <c r="OZ238" i="3"/>
  <c r="OV243" i="3"/>
  <c r="PA142" i="3"/>
  <c r="OZ93" i="3"/>
  <c r="PA134" i="3"/>
  <c r="PB77" i="3"/>
  <c r="PE190" i="3"/>
  <c r="OZ68" i="3"/>
  <c r="OX86" i="3"/>
  <c r="PD100" i="3"/>
  <c r="PE179" i="3"/>
  <c r="OV271" i="3"/>
  <c r="OV58" i="3"/>
  <c r="PD55" i="3"/>
  <c r="PC152" i="3"/>
  <c r="PE55" i="3"/>
  <c r="PF46" i="3"/>
  <c r="PD114" i="3"/>
  <c r="PD23" i="3"/>
  <c r="PE22" i="3"/>
  <c r="OU153" i="3"/>
  <c r="PA256" i="3"/>
  <c r="PE264" i="3"/>
  <c r="OY263" i="3"/>
  <c r="PD35" i="3"/>
  <c r="OX16" i="3"/>
  <c r="PB223" i="3"/>
  <c r="PF207" i="3"/>
  <c r="PE229" i="3"/>
  <c r="OW173" i="3"/>
  <c r="OW169" i="3"/>
  <c r="PF41" i="3"/>
  <c r="OU254" i="3"/>
  <c r="PE202" i="3"/>
  <c r="OV195" i="3"/>
  <c r="PD60" i="3"/>
  <c r="OX141" i="3"/>
  <c r="PE92" i="3"/>
  <c r="PB157" i="3"/>
  <c r="OZ3" i="3"/>
  <c r="PB83" i="3"/>
  <c r="PB155" i="3"/>
  <c r="OY237" i="3"/>
  <c r="PF120" i="3"/>
  <c r="PA11" i="3"/>
  <c r="PF205" i="3"/>
  <c r="OZ264" i="3"/>
  <c r="PB228" i="3"/>
  <c r="OZ281" i="3"/>
  <c r="PC140" i="3"/>
  <c r="OW239" i="3"/>
  <c r="PC156" i="3"/>
  <c r="PA270" i="3"/>
  <c r="PA42" i="3"/>
  <c r="PB113" i="3"/>
  <c r="PE4" i="3"/>
  <c r="PB259" i="3"/>
  <c r="PE205" i="3"/>
  <c r="OX262" i="3"/>
  <c r="PB15" i="3"/>
  <c r="PB222" i="3"/>
  <c r="PE250" i="3"/>
  <c r="PA276" i="3"/>
  <c r="PB168" i="3"/>
  <c r="OZ197" i="3"/>
  <c r="OV8" i="3"/>
  <c r="PE247" i="3"/>
  <c r="OY147" i="3"/>
  <c r="PB65" i="3"/>
  <c r="PE97" i="3"/>
  <c r="PC275" i="3"/>
  <c r="PF6" i="3"/>
  <c r="OY42" i="3"/>
  <c r="PA116" i="3"/>
  <c r="OZ113" i="3"/>
  <c r="PB4" i="3"/>
  <c r="PD20" i="3"/>
  <c r="OX259" i="3"/>
  <c r="PD280" i="3"/>
  <c r="OY205" i="3"/>
  <c r="OW264" i="3"/>
  <c r="PB19" i="3"/>
  <c r="PF37" i="3"/>
  <c r="PE33" i="3"/>
  <c r="OV15" i="3"/>
  <c r="OY222" i="3"/>
  <c r="PE131" i="3"/>
  <c r="PB250" i="3"/>
  <c r="OW232" i="3"/>
  <c r="PE203" i="3"/>
  <c r="OW172" i="3"/>
  <c r="OY168" i="3"/>
  <c r="PC154" i="3"/>
  <c r="PD201" i="3"/>
  <c r="PE196" i="3"/>
  <c r="PE151" i="3"/>
  <c r="PD61" i="3"/>
  <c r="OZ59" i="3"/>
  <c r="OV247" i="3"/>
  <c r="OV143" i="3"/>
  <c r="PF138" i="3"/>
  <c r="PF78" i="3"/>
  <c r="OV89" i="3"/>
  <c r="OY123" i="3"/>
  <c r="OW244" i="3"/>
  <c r="PE218" i="3"/>
  <c r="OZ211" i="3"/>
  <c r="PD208" i="3"/>
  <c r="OU268" i="3"/>
  <c r="OY73" i="3"/>
  <c r="OV178" i="3"/>
  <c r="OZ275" i="3"/>
  <c r="OX277" i="3"/>
  <c r="PB235" i="3"/>
  <c r="OZ5" i="3"/>
  <c r="OW55" i="3"/>
  <c r="OW154" i="3"/>
  <c r="OZ100" i="3"/>
  <c r="PE50" i="3"/>
  <c r="OW223" i="3"/>
  <c r="PE197" i="3"/>
  <c r="PF144" i="3"/>
  <c r="PC98" i="3"/>
  <c r="OY213" i="3"/>
  <c r="OX46" i="3"/>
  <c r="PF227" i="3"/>
  <c r="OX21" i="3"/>
  <c r="OY264" i="3"/>
  <c r="OW38" i="3"/>
  <c r="PF131" i="3"/>
  <c r="OX233" i="3"/>
  <c r="OV41" i="3"/>
  <c r="PA184" i="3"/>
  <c r="OV166" i="3"/>
  <c r="PA59" i="3"/>
  <c r="OZ144" i="3"/>
  <c r="PC91" i="3"/>
  <c r="PA211" i="3"/>
  <c r="OU215" i="3"/>
  <c r="PE53" i="3"/>
  <c r="OV116" i="3"/>
  <c r="OX113" i="3"/>
  <c r="PB20" i="3"/>
  <c r="PE258" i="3"/>
  <c r="PA13" i="3"/>
  <c r="OW205" i="3"/>
  <c r="PB40" i="3"/>
  <c r="PA19" i="3"/>
  <c r="PA37" i="3"/>
  <c r="OX130" i="3"/>
  <c r="PA245" i="3"/>
  <c r="PF246" i="3"/>
  <c r="OX45" i="3"/>
  <c r="OW131" i="3"/>
  <c r="PA249" i="3"/>
  <c r="OU232" i="3"/>
  <c r="PA203" i="3"/>
  <c r="PF171" i="3"/>
  <c r="PB176" i="3"/>
  <c r="PB154" i="3"/>
  <c r="PF200" i="3"/>
  <c r="PB196" i="3"/>
  <c r="PD11" i="3"/>
  <c r="OV151" i="3"/>
  <c r="OU61" i="3"/>
  <c r="OY59" i="3"/>
  <c r="PD243" i="3"/>
  <c r="OV95" i="3"/>
  <c r="OW138" i="3"/>
  <c r="PC135" i="3"/>
  <c r="OV187" i="3"/>
  <c r="PE122" i="3"/>
  <c r="PE191" i="3"/>
  <c r="PD218" i="3"/>
  <c r="PC208" i="3"/>
  <c r="OY101" i="3"/>
  <c r="OZ180" i="3"/>
  <c r="OV52" i="3"/>
  <c r="PF273" i="3"/>
  <c r="OZ162" i="3"/>
  <c r="PA235" i="3"/>
  <c r="OY5" i="3"/>
  <c r="OY55" i="3"/>
  <c r="OZ139" i="3"/>
  <c r="OY48" i="3"/>
  <c r="PB112" i="3"/>
  <c r="OU227" i="3"/>
  <c r="PA183" i="3"/>
  <c r="OX153" i="3"/>
  <c r="OW259" i="3"/>
  <c r="OV256" i="3"/>
  <c r="PC279" i="3"/>
  <c r="PC148" i="3"/>
  <c r="OW265" i="3"/>
  <c r="PB38" i="3"/>
  <c r="PB16" i="3"/>
  <c r="PD245" i="3"/>
  <c r="PA45" i="3"/>
  <c r="PB131" i="3"/>
  <c r="PE252" i="3"/>
  <c r="PB251" i="3"/>
  <c r="PD249" i="3"/>
  <c r="PF234" i="3"/>
  <c r="OU279" i="3"/>
  <c r="OU18" i="3"/>
  <c r="OV42" i="3"/>
  <c r="PD113" i="3"/>
  <c r="OY226" i="3"/>
  <c r="OW182" i="3"/>
  <c r="OY260" i="3"/>
  <c r="PA258" i="3"/>
  <c r="OU256" i="3"/>
  <c r="OW13" i="3"/>
  <c r="PF40" i="3"/>
  <c r="PE19" i="3"/>
  <c r="OV39" i="3"/>
  <c r="PC36" i="3"/>
  <c r="PE34" i="3"/>
  <c r="PC245" i="3"/>
  <c r="OY118" i="3"/>
  <c r="PA246" i="3"/>
  <c r="OY207" i="3"/>
  <c r="PA131" i="3"/>
  <c r="PD252" i="3"/>
  <c r="OZ167" i="3"/>
  <c r="OY232" i="3"/>
  <c r="PA230" i="3"/>
  <c r="OV172" i="3"/>
  <c r="PD154" i="3"/>
  <c r="OX202" i="3"/>
  <c r="OU184" i="3"/>
  <c r="OW200" i="3"/>
  <c r="OV197" i="3"/>
  <c r="PF195" i="3"/>
  <c r="PC194" i="3"/>
  <c r="OW193" i="3"/>
  <c r="PE10" i="3"/>
  <c r="OY54" i="3"/>
  <c r="OW60" i="3"/>
  <c r="OY238" i="3"/>
  <c r="PA281" i="3"/>
  <c r="OU95" i="3"/>
  <c r="PB140" i="3"/>
  <c r="OW31" i="3"/>
  <c r="OY137" i="3"/>
  <c r="OX30" i="3"/>
  <c r="PE91" i="3"/>
  <c r="PB78" i="3"/>
  <c r="OV129" i="3"/>
  <c r="OX165" i="3"/>
  <c r="PF157" i="3"/>
  <c r="OZ89" i="3"/>
  <c r="PB186" i="3"/>
  <c r="OV77" i="3"/>
  <c r="PC133" i="3"/>
  <c r="PD124" i="3"/>
  <c r="OX122" i="3"/>
  <c r="PE127" i="3"/>
  <c r="PB44" i="3"/>
  <c r="PA191" i="3"/>
  <c r="PC106" i="3"/>
  <c r="OW190" i="3"/>
  <c r="PC188" i="3"/>
  <c r="OW216" i="3"/>
  <c r="PD96" i="3"/>
  <c r="OY160" i="3"/>
  <c r="PF225" i="3"/>
  <c r="OU224" i="3"/>
  <c r="PB177" i="3"/>
  <c r="OY242" i="3"/>
  <c r="PF240" i="3"/>
  <c r="OZ210" i="3"/>
  <c r="PA239" i="3"/>
  <c r="PD85" i="3"/>
  <c r="OW215" i="3"/>
  <c r="PD267" i="3"/>
  <c r="OX101" i="3"/>
  <c r="PA20" i="3"/>
  <c r="PF257" i="3"/>
  <c r="PA185" i="3"/>
  <c r="PF13" i="3"/>
  <c r="OU42" i="3"/>
  <c r="OZ53" i="3"/>
  <c r="PC113" i="3"/>
  <c r="OZ112" i="3"/>
  <c r="OU14" i="3"/>
  <c r="OZ22" i="3"/>
  <c r="OW4" i="3"/>
  <c r="OY183" i="3"/>
  <c r="OV153" i="3"/>
  <c r="PD182" i="3"/>
  <c r="OZ258" i="3"/>
  <c r="PE257" i="3"/>
  <c r="PB256" i="3"/>
  <c r="OY280" i="3"/>
  <c r="PD80" i="3"/>
  <c r="OX266" i="3"/>
  <c r="PB263" i="3"/>
  <c r="OY262" i="3"/>
  <c r="PE37" i="3"/>
  <c r="OY35" i="3"/>
  <c r="OV34" i="3"/>
  <c r="PC17" i="3"/>
  <c r="PE15" i="3"/>
  <c r="PC42" i="3"/>
  <c r="OY46" i="3"/>
  <c r="PA115" i="3"/>
  <c r="OX114" i="3"/>
  <c r="OU113" i="3"/>
  <c r="PB174" i="3"/>
  <c r="PC14" i="3"/>
  <c r="OV182" i="3"/>
  <c r="OX260" i="3"/>
  <c r="OU259" i="3"/>
  <c r="PD13" i="3"/>
  <c r="OV13" i="3"/>
  <c r="OX108" i="3"/>
  <c r="OU119" i="3"/>
  <c r="OY204" i="3"/>
  <c r="OV80" i="3"/>
  <c r="PE40" i="3"/>
  <c r="PD19" i="3"/>
  <c r="OV19" i="3"/>
  <c r="PD34" i="3"/>
  <c r="PA33" i="3"/>
  <c r="PF130" i="3"/>
  <c r="OZ16" i="3"/>
  <c r="PB245" i="3"/>
  <c r="OY82" i="3"/>
  <c r="PD81" i="3"/>
  <c r="OV81" i="3"/>
  <c r="PF118" i="3"/>
  <c r="OZ246" i="3"/>
  <c r="OY45" i="3"/>
  <c r="PD109" i="3"/>
  <c r="OV109" i="3"/>
  <c r="PA221" i="3"/>
  <c r="OX207" i="3"/>
  <c r="PF206" i="3"/>
  <c r="PC252" i="3"/>
  <c r="OU252" i="3"/>
  <c r="OZ251" i="3"/>
  <c r="OW250" i="3"/>
  <c r="PB249" i="3"/>
  <c r="OY167" i="3"/>
  <c r="OV234" i="3"/>
  <c r="PA233" i="3"/>
  <c r="PF232" i="3"/>
  <c r="OX232" i="3"/>
  <c r="PC231" i="3"/>
  <c r="OU231" i="3"/>
  <c r="OZ230" i="3"/>
  <c r="OW229" i="3"/>
  <c r="PF173" i="3"/>
  <c r="PC172" i="3"/>
  <c r="OU172" i="3"/>
  <c r="PA171" i="3"/>
  <c r="PF170" i="3"/>
  <c r="OX170" i="3"/>
  <c r="OU169" i="3"/>
  <c r="OZ168" i="3"/>
  <c r="PE176" i="3"/>
  <c r="OW176" i="3"/>
  <c r="PB175" i="3"/>
  <c r="OY41" i="3"/>
  <c r="PD255" i="3"/>
  <c r="OX42" i="3"/>
  <c r="PF48" i="3"/>
  <c r="PB47" i="3"/>
  <c r="OW46" i="3"/>
  <c r="PA114" i="3"/>
  <c r="PF112" i="3"/>
  <c r="PE111" i="3"/>
  <c r="OX174" i="3"/>
  <c r="PF23" i="3"/>
  <c r="PB227" i="3"/>
  <c r="OX226" i="3"/>
  <c r="OW117" i="3"/>
  <c r="PE153" i="3"/>
  <c r="PA21" i="3"/>
  <c r="OW20" i="3"/>
  <c r="PD181" i="3"/>
  <c r="PA260" i="3"/>
  <c r="OV259" i="3"/>
  <c r="OY13" i="3"/>
  <c r="PA108" i="3"/>
  <c r="OW253" i="3"/>
  <c r="PB204" i="3"/>
  <c r="PD148" i="3"/>
  <c r="PE265" i="3"/>
  <c r="OX264" i="3"/>
  <c r="OU39" i="3"/>
  <c r="OW37" i="3"/>
  <c r="PC35" i="3"/>
  <c r="PD33" i="3"/>
  <c r="PE17" i="3"/>
  <c r="PF15" i="3"/>
  <c r="OW245" i="3"/>
  <c r="OY81" i="3"/>
  <c r="OX118" i="3"/>
  <c r="OZ222" i="3"/>
  <c r="OZ109" i="3"/>
  <c r="PA207" i="3"/>
  <c r="OZ131" i="3"/>
  <c r="OY252" i="3"/>
  <c r="PE167" i="3"/>
  <c r="OY233" i="3"/>
  <c r="OY231" i="3"/>
  <c r="PA229" i="3"/>
  <c r="OX172" i="3"/>
  <c r="OY170" i="3"/>
  <c r="OW255" i="3"/>
  <c r="OY71" i="3"/>
  <c r="OW184" i="3"/>
  <c r="OZ200" i="3"/>
  <c r="PB193" i="3"/>
  <c r="OW10" i="3"/>
  <c r="OW32" i="3"/>
  <c r="PD94" i="3"/>
  <c r="OV134" i="3"/>
  <c r="OW89" i="3"/>
  <c r="PD126" i="3"/>
  <c r="PE188" i="3"/>
  <c r="OV43" i="3"/>
  <c r="PD241" i="3"/>
  <c r="OW63" i="3"/>
  <c r="OU52" i="3"/>
  <c r="OX55" i="3"/>
  <c r="PF55" i="3"/>
  <c r="OV213" i="3"/>
  <c r="PB42" i="3"/>
  <c r="OY53" i="3"/>
  <c r="PD48" i="3"/>
  <c r="OV48" i="3"/>
  <c r="PA47" i="3"/>
  <c r="PC116" i="3"/>
  <c r="PE114" i="3"/>
  <c r="OY112" i="3"/>
  <c r="PD111" i="3"/>
  <c r="OV111" i="3"/>
  <c r="PA174" i="3"/>
  <c r="OX24" i="3"/>
  <c r="PC23" i="3"/>
  <c r="OZ227" i="3"/>
  <c r="PE226" i="3"/>
  <c r="OW226" i="3"/>
  <c r="OY22" i="3"/>
  <c r="PD4" i="3"/>
  <c r="OV4" i="3"/>
  <c r="PA117" i="3"/>
  <c r="PC153" i="3"/>
  <c r="OX20" i="3"/>
  <c r="PC182" i="3"/>
  <c r="OU182" i="3"/>
  <c r="OZ181" i="3"/>
  <c r="PD257" i="3"/>
  <c r="PF280" i="3"/>
  <c r="PC13" i="3"/>
  <c r="OU13" i="3"/>
  <c r="OZ279" i="3"/>
  <c r="PE108" i="3"/>
  <c r="PB119" i="3"/>
  <c r="PD253" i="3"/>
  <c r="OV253" i="3"/>
  <c r="PA26" i="3"/>
  <c r="PF204" i="3"/>
  <c r="OX204" i="3"/>
  <c r="PC80" i="3"/>
  <c r="OU80" i="3"/>
  <c r="OZ148" i="3"/>
  <c r="OW266" i="3"/>
  <c r="PB265" i="3"/>
  <c r="PD40" i="3"/>
  <c r="PF262" i="3"/>
  <c r="PC19" i="3"/>
  <c r="OU19" i="3"/>
  <c r="OZ18" i="3"/>
  <c r="OW261" i="3"/>
  <c r="PB39" i="3"/>
  <c r="PD37" i="3"/>
  <c r="PF35" i="3"/>
  <c r="OX35" i="3"/>
  <c r="PC34" i="3"/>
  <c r="OU34" i="3"/>
  <c r="OZ33" i="3"/>
  <c r="PE130" i="3"/>
  <c r="PB17" i="3"/>
  <c r="PD15" i="3"/>
  <c r="PF82" i="3"/>
  <c r="OX82" i="3"/>
  <c r="PC81" i="3"/>
  <c r="OU81" i="3"/>
  <c r="OW118" i="3"/>
  <c r="PB110" i="3"/>
  <c r="PD223" i="3"/>
  <c r="OV223" i="3"/>
  <c r="PA222" i="3"/>
  <c r="PF45" i="3"/>
  <c r="PC109" i="3"/>
  <c r="OU109" i="3"/>
  <c r="OZ221" i="3"/>
  <c r="OW207" i="3"/>
  <c r="PB132" i="3"/>
  <c r="OY131" i="3"/>
  <c r="OW206" i="3"/>
  <c r="PB252" i="3"/>
  <c r="OY251" i="3"/>
  <c r="PD250" i="3"/>
  <c r="OV250" i="3"/>
  <c r="OX167" i="3"/>
  <c r="OU234" i="3"/>
  <c r="OZ233" i="3"/>
  <c r="PB231" i="3"/>
  <c r="OY230" i="3"/>
  <c r="PD229" i="3"/>
  <c r="OV229" i="3"/>
  <c r="OZ203" i="3"/>
  <c r="PB172" i="3"/>
  <c r="OZ171" i="3"/>
  <c r="PE170" i="3"/>
  <c r="PB169" i="3"/>
  <c r="PD176" i="3"/>
  <c r="OX41" i="3"/>
  <c r="PC255" i="3"/>
  <c r="OU255" i="3"/>
  <c r="OZ254" i="3"/>
  <c r="PE71" i="3"/>
  <c r="OW71" i="3"/>
  <c r="PD202" i="3"/>
  <c r="OV202" i="3"/>
  <c r="OX201" i="3"/>
  <c r="PC200" i="3"/>
  <c r="OU200" i="3"/>
  <c r="OZ199" i="3"/>
  <c r="OW198" i="3"/>
  <c r="PB197" i="3"/>
  <c r="OY196" i="3"/>
  <c r="PA194" i="3"/>
  <c r="PF12" i="3"/>
  <c r="OX12" i="3"/>
  <c r="OU193" i="3"/>
  <c r="PA192" i="3"/>
  <c r="PF11" i="3"/>
  <c r="OX11" i="3"/>
  <c r="PC10" i="3"/>
  <c r="OU10" i="3"/>
  <c r="PA9" i="3"/>
  <c r="OX8" i="3"/>
  <c r="PC151" i="3"/>
  <c r="OU151" i="3"/>
  <c r="PE54" i="3"/>
  <c r="OW54" i="3"/>
  <c r="PB214" i="3"/>
  <c r="OY228" i="3"/>
  <c r="PD166" i="3"/>
  <c r="PA61" i="3"/>
  <c r="PF278" i="3"/>
  <c r="OX278" i="3"/>
  <c r="PC60" i="3"/>
  <c r="OU60" i="3"/>
  <c r="PE238" i="3"/>
  <c r="OW238" i="3"/>
  <c r="PB248" i="3"/>
  <c r="OY281" i="3"/>
  <c r="PD247" i="3"/>
  <c r="PA79" i="3"/>
  <c r="OX243" i="3"/>
  <c r="PC32" i="3"/>
  <c r="OU32" i="3"/>
  <c r="OZ25" i="3"/>
  <c r="PE146" i="3"/>
  <c r="OW146" i="3"/>
  <c r="PB145" i="3"/>
  <c r="OY144" i="3"/>
  <c r="PA95" i="3"/>
  <c r="PF142" i="3"/>
  <c r="OX142" i="3"/>
  <c r="PC141" i="3"/>
  <c r="OU141" i="3"/>
  <c r="OZ140" i="3"/>
  <c r="PF139" i="3"/>
  <c r="OX139" i="3"/>
  <c r="PC31" i="3"/>
  <c r="OZ138" i="3"/>
  <c r="PE137" i="3"/>
  <c r="OW137" i="3"/>
  <c r="PB94" i="3"/>
  <c r="OY93" i="3"/>
  <c r="PD30" i="3"/>
  <c r="OV30" i="3"/>
  <c r="PA136" i="3"/>
  <c r="PF92" i="3"/>
  <c r="OX92" i="3"/>
  <c r="OU91" i="3"/>
  <c r="OZ78" i="3"/>
  <c r="PE135" i="3"/>
  <c r="OW135" i="3"/>
  <c r="PB129" i="3"/>
  <c r="OY134" i="3"/>
  <c r="PD165" i="3"/>
  <c r="OV165" i="3"/>
  <c r="PA164" i="3"/>
  <c r="OY163" i="3"/>
  <c r="OV157" i="3"/>
  <c r="PA90" i="3"/>
  <c r="PF89" i="3"/>
  <c r="OX89" i="3"/>
  <c r="PC187" i="3"/>
  <c r="OU187" i="3"/>
  <c r="OZ186" i="3"/>
  <c r="PE88" i="3"/>
  <c r="OW88" i="3"/>
  <c r="OY29" i="3"/>
  <c r="PD76" i="3"/>
  <c r="OV76" i="3"/>
  <c r="PA133" i="3"/>
  <c r="PF75" i="3"/>
  <c r="OX75" i="3"/>
  <c r="PC74" i="3"/>
  <c r="OU74" i="3"/>
  <c r="OZ126" i="3"/>
  <c r="PE125" i="3"/>
  <c r="OW125" i="3"/>
  <c r="PB124" i="3"/>
  <c r="PD122" i="3"/>
  <c r="OV122" i="3"/>
  <c r="PA121" i="3"/>
  <c r="PF128" i="3"/>
  <c r="OX128" i="3"/>
  <c r="PC127" i="3"/>
  <c r="OU127" i="3"/>
  <c r="OZ44" i="3"/>
  <c r="PE147" i="3"/>
  <c r="OW147" i="3"/>
  <c r="PB244" i="3"/>
  <c r="OY191" i="3"/>
  <c r="PD107" i="3"/>
  <c r="OV107" i="3"/>
  <c r="PA106" i="3"/>
  <c r="PF105" i="3"/>
  <c r="OX105" i="3"/>
  <c r="PC190" i="3"/>
  <c r="OU190" i="3"/>
  <c r="PE2" i="3"/>
  <c r="OW2" i="3"/>
  <c r="PB219" i="3"/>
  <c r="OY218" i="3"/>
  <c r="PD189" i="3"/>
  <c r="OV189" i="3"/>
  <c r="PA188" i="3"/>
  <c r="PF217" i="3"/>
  <c r="OX217" i="3"/>
  <c r="PC216" i="3"/>
  <c r="OU216" i="3"/>
  <c r="OZ43" i="3"/>
  <c r="PE87" i="3"/>
  <c r="OW87" i="3"/>
  <c r="OZ161" i="3"/>
  <c r="PE160" i="3"/>
  <c r="OW160" i="3"/>
  <c r="PB159" i="3"/>
  <c r="OY158" i="3"/>
  <c r="PD225" i="3"/>
  <c r="OV225" i="3"/>
  <c r="PA224" i="3"/>
  <c r="PF212" i="3"/>
  <c r="OX212" i="3"/>
  <c r="PC211" i="3"/>
  <c r="OU211" i="3"/>
  <c r="OZ177" i="3"/>
  <c r="PE242" i="3"/>
  <c r="OW242" i="3"/>
  <c r="PB241" i="3"/>
  <c r="OY70" i="3"/>
  <c r="OV240" i="3"/>
  <c r="PA69" i="3"/>
  <c r="PF210" i="3"/>
  <c r="OX210" i="3"/>
  <c r="PC68" i="3"/>
  <c r="OU68" i="3"/>
  <c r="OZ67" i="3"/>
  <c r="PE209" i="3"/>
  <c r="OW209" i="3"/>
  <c r="PB66" i="3"/>
  <c r="OY239" i="3"/>
  <c r="PD65" i="3"/>
  <c r="OV65" i="3"/>
  <c r="PA208" i="3"/>
  <c r="PF64" i="3"/>
  <c r="OX64" i="3"/>
  <c r="PC63" i="3"/>
  <c r="OZ62" i="3"/>
  <c r="PE86" i="3"/>
  <c r="OW86" i="3"/>
  <c r="PB85" i="3"/>
  <c r="OY84" i="3"/>
  <c r="PD83" i="3"/>
  <c r="OV83" i="3"/>
  <c r="PA269" i="3"/>
  <c r="PF103" i="3"/>
  <c r="OX103" i="3"/>
  <c r="PC215" i="3"/>
  <c r="OZ104" i="3"/>
  <c r="PE268" i="3"/>
  <c r="OW268" i="3"/>
  <c r="PB267" i="3"/>
  <c r="OY102" i="3"/>
  <c r="PD101" i="3"/>
  <c r="PA149" i="3"/>
  <c r="PF100" i="3"/>
  <c r="OX100" i="3"/>
  <c r="PD99" i="3"/>
  <c r="OV99" i="3"/>
  <c r="PA98" i="3"/>
  <c r="OY97" i="3"/>
  <c r="PD73" i="3"/>
  <c r="OV73" i="3"/>
  <c r="PA72" i="3"/>
  <c r="PF180" i="3"/>
  <c r="OX180" i="3"/>
  <c r="PC179" i="3"/>
  <c r="OU179" i="3"/>
  <c r="OZ155" i="3"/>
  <c r="PE156" i="3"/>
  <c r="OW156" i="3"/>
  <c r="PB178" i="3"/>
  <c r="OY28" i="3"/>
  <c r="PD52" i="3"/>
  <c r="PA51" i="3"/>
  <c r="PF27" i="3"/>
  <c r="OX27" i="3"/>
  <c r="PC50" i="3"/>
  <c r="OU50" i="3"/>
  <c r="OZ49" i="3"/>
  <c r="PE275" i="3"/>
  <c r="OW275" i="3"/>
  <c r="PB274" i="3"/>
  <c r="OZ273" i="3"/>
  <c r="PE272" i="3"/>
  <c r="OW272" i="3"/>
  <c r="PB271" i="3"/>
  <c r="OY270" i="3"/>
  <c r="PD277" i="3"/>
  <c r="OV277" i="3"/>
  <c r="PA220" i="3"/>
  <c r="PF162" i="3"/>
  <c r="OX162" i="3"/>
  <c r="PC58" i="3"/>
  <c r="OU58" i="3"/>
  <c r="OZ57" i="3"/>
  <c r="PE237" i="3"/>
  <c r="OW237" i="3"/>
  <c r="PB236" i="3"/>
  <c r="OY235" i="3"/>
  <c r="PD56" i="3"/>
  <c r="OV56" i="3"/>
  <c r="PA152" i="3"/>
  <c r="OX120" i="3"/>
  <c r="PC7" i="3"/>
  <c r="OU7" i="3"/>
  <c r="OZ6" i="3"/>
  <c r="PE5" i="3"/>
  <c r="OW5" i="3"/>
  <c r="PF53" i="3"/>
  <c r="PE48" i="3"/>
  <c r="OW47" i="3"/>
  <c r="PF116" i="3"/>
  <c r="PB115" i="3"/>
  <c r="OW114" i="3"/>
  <c r="PE112" i="3"/>
  <c r="PB111" i="3"/>
  <c r="OV174" i="3"/>
  <c r="PE23" i="3"/>
  <c r="PA227" i="3"/>
  <c r="OV226" i="3"/>
  <c r="PD22" i="3"/>
  <c r="PA4" i="3"/>
  <c r="OU117" i="3"/>
  <c r="PD153" i="3"/>
  <c r="OZ21" i="3"/>
  <c r="PF182" i="3"/>
  <c r="PC181" i="3"/>
  <c r="OZ260" i="3"/>
  <c r="PF258" i="3"/>
  <c r="PA257" i="3"/>
  <c r="PC280" i="3"/>
  <c r="OW108" i="3"/>
  <c r="OZ205" i="3"/>
  <c r="OU253" i="3"/>
  <c r="PA204" i="3"/>
  <c r="PA148" i="3"/>
  <c r="PD265" i="3"/>
  <c r="OW263" i="3"/>
  <c r="OY19" i="3"/>
  <c r="PB261" i="3"/>
  <c r="OV37" i="3"/>
  <c r="PA35" i="3"/>
  <c r="PC33" i="3"/>
  <c r="OX17" i="3"/>
  <c r="PF110" i="3"/>
  <c r="OY109" i="3"/>
  <c r="PF132" i="3"/>
  <c r="OX252" i="3"/>
  <c r="PA250" i="3"/>
  <c r="PA167" i="3"/>
  <c r="OX231" i="3"/>
  <c r="PE276" i="3"/>
  <c r="OW203" i="3"/>
  <c r="OW170" i="3"/>
  <c r="PC176" i="3"/>
  <c r="PE41" i="3"/>
  <c r="PF202" i="3"/>
  <c r="PF201" i="3"/>
  <c r="OY200" i="3"/>
  <c r="PA197" i="3"/>
  <c r="OX195" i="3"/>
  <c r="OZ150" i="3"/>
  <c r="PA228" i="3"/>
  <c r="PE79" i="3"/>
  <c r="PD143" i="3"/>
  <c r="OV140" i="3"/>
  <c r="OY94" i="3"/>
  <c r="OU134" i="3"/>
  <c r="PC76" i="3"/>
  <c r="PA125" i="3"/>
  <c r="OX191" i="3"/>
  <c r="OW3" i="3"/>
  <c r="OV241" i="3"/>
  <c r="OV209" i="3"/>
  <c r="OU63" i="3"/>
  <c r="PF51" i="3"/>
  <c r="OY227" i="3"/>
  <c r="PC22" i="3"/>
  <c r="OY253" i="3"/>
  <c r="PB264" i="3"/>
  <c r="OY223" i="3"/>
  <c r="PF109" i="3"/>
  <c r="OZ207" i="3"/>
  <c r="OV249" i="3"/>
  <c r="OX182" i="3"/>
  <c r="OY114" i="3"/>
  <c r="OZ20" i="3"/>
  <c r="OX257" i="3"/>
  <c r="OZ280" i="3"/>
  <c r="PF253" i="3"/>
  <c r="OU26" i="3"/>
  <c r="PB148" i="3"/>
  <c r="OV265" i="3"/>
  <c r="OU263" i="3"/>
  <c r="OX37" i="3"/>
  <c r="PD110" i="3"/>
  <c r="OX223" i="3"/>
  <c r="OZ45" i="3"/>
  <c r="PB221" i="3"/>
  <c r="OV132" i="3"/>
  <c r="OX176" i="3"/>
  <c r="OZ201" i="3"/>
  <c r="PA196" i="3"/>
  <c r="OZ12" i="3"/>
  <c r="OZ8" i="3"/>
  <c r="PB150" i="3"/>
  <c r="PD214" i="3"/>
  <c r="OX166" i="3"/>
  <c r="PE60" i="3"/>
  <c r="PD248" i="3"/>
  <c r="PF247" i="3"/>
  <c r="OU79" i="3"/>
  <c r="PE32" i="3"/>
  <c r="OY146" i="3"/>
  <c r="PF143" i="3"/>
  <c r="OZ142" i="3"/>
  <c r="PB138" i="3"/>
  <c r="OV94" i="3"/>
  <c r="OU136" i="3"/>
  <c r="OU164" i="3"/>
  <c r="PC90" i="3"/>
  <c r="PA29" i="3"/>
  <c r="OZ75" i="3"/>
  <c r="PB126" i="3"/>
  <c r="OV124" i="3"/>
  <c r="PC121" i="3"/>
  <c r="OW127" i="3"/>
  <c r="PD244" i="3"/>
  <c r="OY2" i="3"/>
  <c r="OX189" i="3"/>
  <c r="PE216" i="3"/>
  <c r="OY87" i="3"/>
  <c r="PB161" i="3"/>
  <c r="OV159" i="3"/>
  <c r="OZ212" i="3"/>
  <c r="PC69" i="3"/>
  <c r="OW68" i="3"/>
  <c r="OY209" i="3"/>
  <c r="PF65" i="3"/>
  <c r="OU208" i="3"/>
  <c r="PB62" i="3"/>
  <c r="PA84" i="3"/>
  <c r="OU269" i="3"/>
  <c r="PB104" i="3"/>
  <c r="OV267" i="3"/>
  <c r="OW39" i="3"/>
  <c r="OZ47" i="3"/>
  <c r="OX112" i="3"/>
  <c r="PC4" i="3"/>
  <c r="OZ117" i="3"/>
  <c r="OW183" i="3"/>
  <c r="OY181" i="3"/>
  <c r="OZ256" i="3"/>
  <c r="PA265" i="3"/>
  <c r="OZ263" i="3"/>
  <c r="OW262" i="3"/>
  <c r="OY18" i="3"/>
  <c r="PE35" i="3"/>
  <c r="PA17" i="3"/>
  <c r="OV118" i="3"/>
  <c r="OX246" i="3"/>
  <c r="OU223" i="3"/>
  <c r="PB109" i="3"/>
  <c r="PD207" i="3"/>
  <c r="PA132" i="3"/>
  <c r="PD206" i="3"/>
  <c r="PA252" i="3"/>
  <c r="PC250" i="3"/>
  <c r="OZ249" i="3"/>
  <c r="PB234" i="3"/>
  <c r="OU229" i="3"/>
  <c r="PD173" i="3"/>
  <c r="PA172" i="3"/>
  <c r="PD170" i="3"/>
  <c r="PF168" i="3"/>
  <c r="PB255" i="3"/>
  <c r="OX185" i="3"/>
  <c r="OZ184" i="3"/>
  <c r="PB200" i="3"/>
  <c r="OY199" i="3"/>
  <c r="OV198" i="3"/>
  <c r="PC195" i="3"/>
  <c r="PE11" i="3"/>
  <c r="OZ9" i="3"/>
  <c r="PF228" i="3"/>
  <c r="PB60" i="3"/>
  <c r="PD238" i="3"/>
  <c r="PF281" i="3"/>
  <c r="OU247" i="3"/>
  <c r="OZ79" i="3"/>
  <c r="OZ95" i="3"/>
  <c r="PB141" i="3"/>
  <c r="OW139" i="3"/>
  <c r="OY138" i="3"/>
  <c r="PA94" i="3"/>
  <c r="PC30" i="3"/>
  <c r="OZ136" i="3"/>
  <c r="PB91" i="3"/>
  <c r="PD135" i="3"/>
  <c r="PF134" i="3"/>
  <c r="OZ164" i="3"/>
  <c r="OX163" i="3"/>
  <c r="OZ90" i="3"/>
  <c r="PD88" i="3"/>
  <c r="PF29" i="3"/>
  <c r="PB74" i="3"/>
  <c r="PD125" i="3"/>
  <c r="PF123" i="3"/>
  <c r="OZ121" i="3"/>
  <c r="PA244" i="3"/>
  <c r="OW105" i="3"/>
  <c r="OY3" i="3"/>
  <c r="PF218" i="3"/>
  <c r="OU189" i="3"/>
  <c r="PE217" i="3"/>
  <c r="PB216" i="3"/>
  <c r="OY43" i="3"/>
  <c r="OV87" i="3"/>
  <c r="PA96" i="3"/>
  <c r="PD160" i="3"/>
  <c r="OV160" i="3"/>
  <c r="PA159" i="3"/>
  <c r="PF158" i="3"/>
  <c r="OX158" i="3"/>
  <c r="PC225" i="3"/>
  <c r="OU225" i="3"/>
  <c r="OZ224" i="3"/>
  <c r="PB211" i="3"/>
  <c r="OY177" i="3"/>
  <c r="PD242" i="3"/>
  <c r="OV242" i="3"/>
  <c r="PA241" i="3"/>
  <c r="PF70" i="3"/>
  <c r="OX70" i="3"/>
  <c r="PC240" i="3"/>
  <c r="OU240" i="3"/>
  <c r="OZ69" i="3"/>
  <c r="PE210" i="3"/>
  <c r="OW210" i="3"/>
  <c r="PB68" i="3"/>
  <c r="OY67" i="3"/>
  <c r="PD209" i="3"/>
  <c r="PA66" i="3"/>
  <c r="PF239" i="3"/>
  <c r="OX239" i="3"/>
  <c r="PC65" i="3"/>
  <c r="OU65" i="3"/>
  <c r="OZ208" i="3"/>
  <c r="PE64" i="3"/>
  <c r="OW64" i="3"/>
  <c r="PB63" i="3"/>
  <c r="OY62" i="3"/>
  <c r="PD86" i="3"/>
  <c r="OV86" i="3"/>
  <c r="PA85" i="3"/>
  <c r="PF84" i="3"/>
  <c r="OX84" i="3"/>
  <c r="PC83" i="3"/>
  <c r="OU83" i="3"/>
  <c r="OZ269" i="3"/>
  <c r="PE103" i="3"/>
  <c r="OW103" i="3"/>
  <c r="PB215" i="3"/>
  <c r="OY104" i="3"/>
  <c r="PD268" i="3"/>
  <c r="OV268" i="3"/>
  <c r="PA267" i="3"/>
  <c r="OX102" i="3"/>
  <c r="PC101" i="3"/>
  <c r="OU101" i="3"/>
  <c r="OZ149" i="3"/>
  <c r="PE100" i="3"/>
  <c r="OW100" i="3"/>
  <c r="PC99" i="3"/>
  <c r="OU99" i="3"/>
  <c r="OZ98" i="3"/>
  <c r="OX97" i="3"/>
  <c r="PC73" i="3"/>
  <c r="OU73" i="3"/>
  <c r="OZ72" i="3"/>
  <c r="PE180" i="3"/>
  <c r="OW180" i="3"/>
  <c r="PB179" i="3"/>
  <c r="OY155" i="3"/>
  <c r="PD156" i="3"/>
  <c r="OV156" i="3"/>
  <c r="PA178" i="3"/>
  <c r="PF28" i="3"/>
  <c r="OX28" i="3"/>
  <c r="PC52" i="3"/>
  <c r="OZ51" i="3"/>
  <c r="PE27" i="3"/>
  <c r="OW27" i="3"/>
  <c r="PB50" i="3"/>
  <c r="OY49" i="3"/>
  <c r="OV275" i="3"/>
  <c r="PA274" i="3"/>
  <c r="OY273" i="3"/>
  <c r="PD272" i="3"/>
  <c r="OV272" i="3"/>
  <c r="PA271" i="3"/>
  <c r="PF270" i="3"/>
  <c r="OX270" i="3"/>
  <c r="PC277" i="3"/>
  <c r="OU277" i="3"/>
  <c r="OZ220" i="3"/>
  <c r="PE162" i="3"/>
  <c r="OW162" i="3"/>
  <c r="PB58" i="3"/>
  <c r="OY57" i="3"/>
  <c r="PD237" i="3"/>
  <c r="OV237" i="3"/>
  <c r="PA236" i="3"/>
  <c r="PF235" i="3"/>
  <c r="OX235" i="3"/>
  <c r="PC56" i="3"/>
  <c r="OU56" i="3"/>
  <c r="OZ152" i="3"/>
  <c r="PE120" i="3"/>
  <c r="OW120" i="3"/>
  <c r="PB7" i="3"/>
  <c r="OY6" i="3"/>
  <c r="PD5" i="3"/>
  <c r="OV5" i="3"/>
  <c r="PA48" i="3"/>
  <c r="OV47" i="3"/>
  <c r="PE116" i="3"/>
  <c r="OV114" i="3"/>
  <c r="PD112" i="3"/>
  <c r="OZ111" i="3"/>
  <c r="OU174" i="3"/>
  <c r="PF14" i="3"/>
  <c r="OX4" i="3"/>
  <c r="PB153" i="3"/>
  <c r="PE182" i="3"/>
  <c r="PB181" i="3"/>
  <c r="OW257" i="3"/>
  <c r="PB280" i="3"/>
  <c r="PE279" i="3"/>
  <c r="PF119" i="3"/>
  <c r="PB26" i="3"/>
  <c r="OW204" i="3"/>
  <c r="OV148" i="3"/>
  <c r="PC265" i="3"/>
  <c r="OX261" i="3"/>
  <c r="OZ38" i="3"/>
  <c r="OU37" i="3"/>
  <c r="OW35" i="3"/>
  <c r="PB33" i="3"/>
  <c r="OV17" i="3"/>
  <c r="PA15" i="3"/>
  <c r="PC82" i="3"/>
  <c r="PC110" i="3"/>
  <c r="PF223" i="3"/>
  <c r="OW222" i="3"/>
  <c r="PD132" i="3"/>
  <c r="OW252" i="3"/>
  <c r="OY250" i="3"/>
  <c r="PE234" i="3"/>
  <c r="OW233" i="3"/>
  <c r="PC276" i="3"/>
  <c r="PC169" i="3"/>
  <c r="PB254" i="3"/>
  <c r="PE201" i="3"/>
  <c r="PD199" i="3"/>
  <c r="PE192" i="3"/>
  <c r="OV150" i="3"/>
  <c r="OU228" i="3"/>
  <c r="PC79" i="3"/>
  <c r="PB25" i="3"/>
  <c r="PD78" i="3"/>
  <c r="PC164" i="3"/>
  <c r="OW187" i="3"/>
  <c r="PA76" i="3"/>
  <c r="OU107" i="3"/>
  <c r="PC217" i="3"/>
  <c r="PF224" i="3"/>
  <c r="PD70" i="3"/>
  <c r="PD66" i="3"/>
  <c r="OY267" i="3"/>
  <c r="PF97" i="3"/>
  <c r="PA5" i="3"/>
  <c r="PD213" i="3"/>
  <c r="OZ42" i="3"/>
  <c r="OW53" i="3"/>
  <c r="PB48" i="3"/>
  <c r="OY47" i="3"/>
  <c r="PD46" i="3"/>
  <c r="OV46" i="3"/>
  <c r="OU114" i="3"/>
  <c r="OW112" i="3"/>
  <c r="OY174" i="3"/>
  <c r="PD24" i="3"/>
  <c r="OV24" i="3"/>
  <c r="PA23" i="3"/>
  <c r="OX227" i="3"/>
  <c r="OU226" i="3"/>
  <c r="OZ14" i="3"/>
  <c r="OW22" i="3"/>
  <c r="OY117" i="3"/>
  <c r="PD183" i="3"/>
  <c r="OV183" i="3"/>
  <c r="OV20" i="3"/>
  <c r="PF181" i="3"/>
  <c r="OX181" i="3"/>
  <c r="PC260" i="3"/>
  <c r="OU260" i="3"/>
  <c r="OZ259" i="3"/>
  <c r="PD53" i="3"/>
  <c r="OX48" i="3"/>
  <c r="OU47" i="3"/>
  <c r="PD116" i="3"/>
  <c r="OX115" i="3"/>
  <c r="PF113" i="3"/>
  <c r="PC112" i="3"/>
  <c r="OW111" i="3"/>
  <c r="PF24" i="3"/>
  <c r="PB23" i="3"/>
  <c r="OW227" i="3"/>
  <c r="PE14" i="3"/>
  <c r="PB22" i="3"/>
  <c r="PF117" i="3"/>
  <c r="PE183" i="3"/>
  <c r="PA153" i="3"/>
  <c r="PF20" i="3"/>
  <c r="PB182" i="3"/>
  <c r="PA181" i="3"/>
  <c r="PE259" i="3"/>
  <c r="PB258" i="3"/>
  <c r="OV257" i="3"/>
  <c r="OX280" i="3"/>
  <c r="PB279" i="3"/>
  <c r="PE119" i="3"/>
  <c r="OZ26" i="3"/>
  <c r="PE80" i="3"/>
  <c r="OU148" i="3"/>
  <c r="OX265" i="3"/>
  <c r="OX40" i="3"/>
  <c r="PC262" i="3"/>
  <c r="PE18" i="3"/>
  <c r="PE39" i="3"/>
  <c r="OY38" i="3"/>
  <c r="PB36" i="3"/>
  <c r="PF34" i="3"/>
  <c r="OU33" i="3"/>
  <c r="OU17" i="3"/>
  <c r="OW15" i="3"/>
  <c r="PB82" i="3"/>
  <c r="OW110" i="3"/>
  <c r="PE223" i="3"/>
  <c r="PC45" i="3"/>
  <c r="PC221" i="3"/>
  <c r="PC132" i="3"/>
  <c r="PB206" i="3"/>
  <c r="PC251" i="3"/>
  <c r="PE249" i="3"/>
  <c r="PD234" i="3"/>
  <c r="PE232" i="3"/>
  <c r="PC230" i="3"/>
  <c r="PB276" i="3"/>
  <c r="PE171" i="3"/>
  <c r="PA169" i="3"/>
  <c r="PA176" i="3"/>
  <c r="PC41" i="3"/>
  <c r="PA154" i="3"/>
  <c r="PC202" i="3"/>
  <c r="OZ194" i="3"/>
  <c r="PF8" i="3"/>
  <c r="OZ166" i="3"/>
  <c r="OY248" i="3"/>
  <c r="PF243" i="3"/>
  <c r="PD146" i="3"/>
  <c r="OU31" i="3"/>
  <c r="PD157" i="3"/>
  <c r="OZ133" i="3"/>
  <c r="PA123" i="3"/>
  <c r="PE44" i="3"/>
  <c r="PF106" i="3"/>
  <c r="OW217" i="3"/>
  <c r="OY161" i="3"/>
  <c r="PE224" i="3"/>
  <c r="PD240" i="3"/>
  <c r="PF102" i="3"/>
  <c r="OX116" i="3"/>
  <c r="OZ114" i="3"/>
  <c r="OY111" i="3"/>
  <c r="PA24" i="3"/>
  <c r="PC227" i="3"/>
  <c r="OZ226" i="3"/>
  <c r="OW14" i="3"/>
  <c r="OY4" i="3"/>
  <c r="OW119" i="3"/>
  <c r="OV26" i="3"/>
  <c r="PF80" i="3"/>
  <c r="OZ266" i="3"/>
  <c r="PD263" i="3"/>
  <c r="OZ261" i="3"/>
  <c r="PD36" i="3"/>
  <c r="OV245" i="3"/>
  <c r="OX81" i="3"/>
  <c r="PE110" i="3"/>
  <c r="PD222" i="3"/>
  <c r="PE132" i="3"/>
  <c r="OZ206" i="3"/>
  <c r="PA53" i="3"/>
  <c r="PC47" i="3"/>
  <c r="OV14" i="3"/>
  <c r="OY20" i="3"/>
  <c r="PA205" i="3"/>
  <c r="PC26" i="3"/>
  <c r="OW80" i="3"/>
  <c r="OY266" i="3"/>
  <c r="OZ262" i="3"/>
  <c r="PB18" i="3"/>
  <c r="OZ35" i="3"/>
  <c r="PD17" i="3"/>
  <c r="OX15" i="3"/>
  <c r="OZ82" i="3"/>
  <c r="OU222" i="3"/>
  <c r="OV252" i="3"/>
  <c r="OV231" i="3"/>
  <c r="OY173" i="3"/>
  <c r="PB171" i="3"/>
  <c r="PD169" i="3"/>
  <c r="PF176" i="3"/>
  <c r="OU175" i="3"/>
  <c r="OY198" i="3"/>
  <c r="PE193" i="3"/>
  <c r="PC192" i="3"/>
  <c r="OU192" i="3"/>
  <c r="PC9" i="3"/>
  <c r="OW151" i="3"/>
  <c r="PC61" i="3"/>
  <c r="OV248" i="3"/>
  <c r="OX247" i="3"/>
  <c r="OZ243" i="3"/>
  <c r="OV145" i="3"/>
  <c r="OX143" i="3"/>
  <c r="PE141" i="3"/>
  <c r="PE31" i="3"/>
  <c r="PF30" i="3"/>
  <c r="OZ92" i="3"/>
  <c r="PD129" i="3"/>
  <c r="PF165" i="3"/>
  <c r="PA163" i="3"/>
  <c r="OU90" i="3"/>
  <c r="PE187" i="3"/>
  <c r="OY88" i="3"/>
  <c r="PF76" i="3"/>
  <c r="OU133" i="3"/>
  <c r="OW74" i="3"/>
  <c r="OY125" i="3"/>
  <c r="PF122" i="3"/>
  <c r="OU121" i="3"/>
  <c r="OV244" i="3"/>
  <c r="OX107" i="3"/>
  <c r="OU106" i="3"/>
  <c r="PB3" i="3"/>
  <c r="PD219" i="3"/>
  <c r="PF189" i="3"/>
  <c r="OZ217" i="3"/>
  <c r="PA158" i="3"/>
  <c r="PC224" i="3"/>
  <c r="OW211" i="3"/>
  <c r="PA70" i="3"/>
  <c r="OU69" i="3"/>
  <c r="PE63" i="3"/>
  <c r="OY86" i="3"/>
  <c r="PF83" i="3"/>
  <c r="PC269" i="3"/>
  <c r="PA102" i="3"/>
  <c r="PC149" i="3"/>
  <c r="PF111" i="3"/>
  <c r="PF153" i="3"/>
  <c r="OX253" i="3"/>
  <c r="OU48" i="3"/>
  <c r="PA113" i="3"/>
  <c r="PC111" i="3"/>
  <c r="PE20" i="3"/>
  <c r="OV260" i="3"/>
  <c r="PA259" i="3"/>
  <c r="PD108" i="3"/>
  <c r="PA119" i="3"/>
  <c r="PE204" i="3"/>
  <c r="PB80" i="3"/>
  <c r="OV266" i="3"/>
  <c r="PE262" i="3"/>
  <c r="OV261" i="3"/>
  <c r="OZ36" i="3"/>
  <c r="OY33" i="3"/>
  <c r="OV130" i="3"/>
  <c r="PF16" i="3"/>
  <c r="PE82" i="3"/>
  <c r="PB81" i="3"/>
  <c r="OW45" i="3"/>
  <c r="OY221" i="3"/>
  <c r="OV207" i="3"/>
  <c r="OX131" i="3"/>
  <c r="OU250" i="3"/>
  <c r="OW167" i="3"/>
  <c r="PD232" i="3"/>
  <c r="PF230" i="3"/>
  <c r="PC229" i="3"/>
  <c r="OV173" i="3"/>
  <c r="OY171" i="3"/>
  <c r="OV170" i="3"/>
  <c r="OZ175" i="3"/>
  <c r="OW41" i="3"/>
  <c r="OY254" i="3"/>
  <c r="OV71" i="3"/>
  <c r="PF185" i="3"/>
  <c r="OW201" i="3"/>
  <c r="PF196" i="3"/>
  <c r="OW12" i="3"/>
  <c r="OW192" i="3"/>
  <c r="OW11" i="3"/>
  <c r="OW9" i="3"/>
  <c r="PE8" i="3"/>
  <c r="PB151" i="3"/>
  <c r="PD54" i="3"/>
  <c r="PA214" i="3"/>
  <c r="PC166" i="3"/>
  <c r="OZ61" i="3"/>
  <c r="PA248" i="3"/>
  <c r="PC247" i="3"/>
  <c r="PB32" i="3"/>
  <c r="OY25" i="3"/>
  <c r="OV146" i="3"/>
  <c r="OX144" i="3"/>
  <c r="OU143" i="3"/>
  <c r="OW142" i="3"/>
  <c r="OY140" i="3"/>
  <c r="OV137" i="3"/>
  <c r="OX93" i="3"/>
  <c r="OU30" i="3"/>
  <c r="OW92" i="3"/>
  <c r="OY78" i="3"/>
  <c r="OV135" i="3"/>
  <c r="OX134" i="3"/>
  <c r="OU165" i="3"/>
  <c r="PF163" i="3"/>
  <c r="OU157" i="3"/>
  <c r="PE89" i="3"/>
  <c r="PB187" i="3"/>
  <c r="OY186" i="3"/>
  <c r="PA77" i="3"/>
  <c r="OU76" i="3"/>
  <c r="OW75" i="3"/>
  <c r="OY126" i="3"/>
  <c r="OU122" i="3"/>
  <c r="OW128" i="3"/>
  <c r="OY44" i="3"/>
  <c r="OV147" i="3"/>
  <c r="PF191" i="3"/>
  <c r="PC107" i="3"/>
  <c r="PE105" i="3"/>
  <c r="PB190" i="3"/>
  <c r="PD2" i="3"/>
  <c r="PA219" i="3"/>
  <c r="PC189" i="3"/>
  <c r="PD87" i="3"/>
  <c r="PE212" i="3"/>
  <c r="PC46" i="3"/>
  <c r="OZ116" i="3"/>
  <c r="PE115" i="3"/>
  <c r="PB114" i="3"/>
  <c r="OY113" i="3"/>
  <c r="OU24" i="3"/>
  <c r="PE227" i="3"/>
  <c r="OV22" i="3"/>
  <c r="PC183" i="3"/>
  <c r="OZ153" i="3"/>
  <c r="OW181" i="3"/>
  <c r="OW279" i="3"/>
  <c r="OU204" i="3"/>
  <c r="PE148" i="3"/>
  <c r="OY265" i="3"/>
  <c r="OV264" i="3"/>
  <c r="PF263" i="3"/>
  <c r="OX263" i="3"/>
  <c r="OU262" i="3"/>
  <c r="OW18" i="3"/>
  <c r="OY39" i="3"/>
  <c r="PD38" i="3"/>
  <c r="OV38" i="3"/>
  <c r="PF36" i="3"/>
  <c r="OU35" i="3"/>
  <c r="OZ34" i="3"/>
  <c r="OW33" i="3"/>
  <c r="OY17" i="3"/>
  <c r="PD16" i="3"/>
  <c r="OV16" i="3"/>
  <c r="PF245" i="3"/>
  <c r="OX245" i="3"/>
  <c r="OU82" i="3"/>
  <c r="PB118" i="3"/>
  <c r="OY110" i="3"/>
  <c r="PD246" i="3"/>
  <c r="OV246" i="3"/>
  <c r="PF222" i="3"/>
  <c r="OX222" i="3"/>
  <c r="OU45" i="3"/>
  <c r="PE221" i="3"/>
  <c r="OW221" i="3"/>
  <c r="PB207" i="3"/>
  <c r="OY132" i="3"/>
  <c r="PD131" i="3"/>
  <c r="OV131" i="3"/>
  <c r="PD251" i="3"/>
  <c r="OV251" i="3"/>
  <c r="PF249" i="3"/>
  <c r="OX249" i="3"/>
  <c r="PC167" i="3"/>
  <c r="OU167" i="3"/>
  <c r="OZ234" i="3"/>
  <c r="PB232" i="3"/>
  <c r="PD230" i="3"/>
  <c r="OV230" i="3"/>
  <c r="PF276" i="3"/>
  <c r="OX276" i="3"/>
  <c r="PB173" i="3"/>
  <c r="OY169" i="3"/>
  <c r="PD168" i="3"/>
  <c r="OV168" i="3"/>
  <c r="PF175" i="3"/>
  <c r="OX175" i="3"/>
  <c r="OU41" i="3"/>
  <c r="OZ255" i="3"/>
  <c r="PE254" i="3"/>
  <c r="OY154" i="3"/>
  <c r="PD185" i="3"/>
  <c r="OV185" i="3"/>
  <c r="PF184" i="3"/>
  <c r="OX184" i="3"/>
  <c r="PE199" i="3"/>
  <c r="OW199" i="3"/>
  <c r="OY197" i="3"/>
  <c r="PA195" i="3"/>
  <c r="PF194" i="3"/>
  <c r="OX194" i="3"/>
  <c r="PC12" i="3"/>
  <c r="OU12" i="3"/>
  <c r="OZ193" i="3"/>
  <c r="PF192" i="3"/>
  <c r="OX192" i="3"/>
  <c r="PC11" i="3"/>
  <c r="OU11" i="3"/>
  <c r="OZ10" i="3"/>
  <c r="PF9" i="3"/>
  <c r="OX9" i="3"/>
  <c r="PC8" i="3"/>
  <c r="OU8" i="3"/>
  <c r="OZ151" i="3"/>
  <c r="PE150" i="3"/>
  <c r="OW150" i="3"/>
  <c r="OY214" i="3"/>
  <c r="PD228" i="3"/>
  <c r="OV228" i="3"/>
  <c r="PA166" i="3"/>
  <c r="PF61" i="3"/>
  <c r="OX61" i="3"/>
  <c r="PC278" i="3"/>
  <c r="OU278" i="3"/>
  <c r="PE59" i="3"/>
  <c r="OW59" i="3"/>
  <c r="PB238" i="3"/>
  <c r="PD281" i="3"/>
  <c r="OV281" i="3"/>
  <c r="PA247" i="3"/>
  <c r="PF79" i="3"/>
  <c r="OX79" i="3"/>
  <c r="PC243" i="3"/>
  <c r="OU243" i="3"/>
  <c r="OZ32" i="3"/>
  <c r="PE25" i="3"/>
  <c r="OW25" i="3"/>
  <c r="PB146" i="3"/>
  <c r="OY145" i="3"/>
  <c r="PD144" i="3"/>
  <c r="OV144" i="3"/>
  <c r="PA143" i="3"/>
  <c r="PF95" i="3"/>
  <c r="OX95" i="3"/>
  <c r="PC142" i="3"/>
  <c r="OU142" i="3"/>
  <c r="PE140" i="3"/>
  <c r="OW140" i="3"/>
  <c r="PC139" i="3"/>
  <c r="OU139" i="3"/>
  <c r="OZ31" i="3"/>
  <c r="PB137" i="3"/>
  <c r="PD93" i="3"/>
  <c r="OV93" i="3"/>
  <c r="PF136" i="3"/>
  <c r="OX136" i="3"/>
  <c r="PC92" i="3"/>
  <c r="OU92" i="3"/>
  <c r="OZ91" i="3"/>
  <c r="PE78" i="3"/>
  <c r="OW78" i="3"/>
  <c r="OY129" i="3"/>
  <c r="PD134" i="3"/>
  <c r="PA165" i="3"/>
  <c r="PF164" i="3"/>
  <c r="OX164" i="3"/>
  <c r="PD163" i="3"/>
  <c r="OV163" i="3"/>
  <c r="PF90" i="3"/>
  <c r="OX90" i="3"/>
  <c r="PC89" i="3"/>
  <c r="OU89" i="3"/>
  <c r="OZ187" i="3"/>
  <c r="OW186" i="3"/>
  <c r="PB88" i="3"/>
  <c r="OY77" i="3"/>
  <c r="PD29" i="3"/>
  <c r="OV29" i="3"/>
  <c r="PF133" i="3"/>
  <c r="OX133" i="3"/>
  <c r="PC75" i="3"/>
  <c r="OU75" i="3"/>
  <c r="OZ74" i="3"/>
  <c r="OW126" i="3"/>
  <c r="PB125" i="3"/>
  <c r="OY124" i="3"/>
  <c r="PD123" i="3"/>
  <c r="OV123" i="3"/>
  <c r="PA122" i="3"/>
  <c r="PF121" i="3"/>
  <c r="OX121" i="3"/>
  <c r="PC128" i="3"/>
  <c r="OU128" i="3"/>
  <c r="OZ127" i="3"/>
  <c r="OW44" i="3"/>
  <c r="PB147" i="3"/>
  <c r="OY244" i="3"/>
  <c r="PD191" i="3"/>
  <c r="OV191" i="3"/>
  <c r="PA107" i="3"/>
  <c r="OX106" i="3"/>
  <c r="PC105" i="3"/>
  <c r="OU105" i="3"/>
  <c r="OZ190" i="3"/>
  <c r="PE3" i="3"/>
  <c r="PB2" i="3"/>
  <c r="OY219" i="3"/>
  <c r="OV218" i="3"/>
  <c r="PA189" i="3"/>
  <c r="PF188" i="3"/>
  <c r="OX188" i="3"/>
  <c r="OZ216" i="3"/>
  <c r="PB87" i="3"/>
  <c r="OY96" i="3"/>
  <c r="PE161" i="3"/>
  <c r="OW161" i="3"/>
  <c r="OY159" i="3"/>
  <c r="PD158" i="3"/>
  <c r="OV158" i="3"/>
  <c r="PA225" i="3"/>
  <c r="OX224" i="3"/>
  <c r="PC212" i="3"/>
  <c r="OU212" i="3"/>
  <c r="PE177" i="3"/>
  <c r="OW177" i="3"/>
  <c r="PB242" i="3"/>
  <c r="OY241" i="3"/>
  <c r="OV70" i="3"/>
  <c r="PA240" i="3"/>
  <c r="OX69" i="3"/>
  <c r="PC210" i="3"/>
  <c r="OU210" i="3"/>
  <c r="PE67" i="3"/>
  <c r="OW67" i="3"/>
  <c r="PB209" i="3"/>
  <c r="OY66" i="3"/>
  <c r="PD239" i="3"/>
  <c r="OV239" i="3"/>
  <c r="PA65" i="3"/>
  <c r="PF208" i="3"/>
  <c r="OX208" i="3"/>
  <c r="PC64" i="3"/>
  <c r="OU64" i="3"/>
  <c r="OZ63" i="3"/>
  <c r="PE62" i="3"/>
  <c r="OW62" i="3"/>
  <c r="PB86" i="3"/>
  <c r="OY85" i="3"/>
  <c r="PD84" i="3"/>
  <c r="OV84" i="3"/>
  <c r="PA83" i="3"/>
  <c r="PF269" i="3"/>
  <c r="OX269" i="3"/>
  <c r="PC103" i="3"/>
  <c r="OU103" i="3"/>
  <c r="OZ215" i="3"/>
  <c r="PE104" i="3"/>
  <c r="OW104" i="3"/>
  <c r="PB268" i="3"/>
  <c r="PD102" i="3"/>
  <c r="OV102" i="3"/>
  <c r="PA101" i="3"/>
  <c r="PF149" i="3"/>
  <c r="OX149" i="3"/>
  <c r="PC100" i="3"/>
  <c r="OU100" i="3"/>
  <c r="PA99" i="3"/>
  <c r="PF98" i="3"/>
  <c r="OX98" i="3"/>
  <c r="OV97" i="3"/>
  <c r="PA73" i="3"/>
  <c r="PF72" i="3"/>
  <c r="OX72" i="3"/>
  <c r="PC180" i="3"/>
  <c r="OU180" i="3"/>
  <c r="OZ179" i="3"/>
  <c r="PE155" i="3"/>
  <c r="OW155" i="3"/>
  <c r="PB156" i="3"/>
  <c r="OY178" i="3"/>
  <c r="PD28" i="3"/>
  <c r="OV28" i="3"/>
  <c r="PA52" i="3"/>
  <c r="OX51" i="3"/>
  <c r="PC27" i="3"/>
  <c r="OU27" i="3"/>
  <c r="OZ50" i="3"/>
  <c r="PE49" i="3"/>
  <c r="OW49" i="3"/>
  <c r="PB275" i="3"/>
  <c r="OY274" i="3"/>
  <c r="PE273" i="3"/>
  <c r="PB272" i="3"/>
  <c r="OY271" i="3"/>
  <c r="PD270" i="3"/>
  <c r="OV270" i="3"/>
  <c r="PA277" i="3"/>
  <c r="PF220" i="3"/>
  <c r="OX220" i="3"/>
  <c r="PC162" i="3"/>
  <c r="OU162" i="3"/>
  <c r="OZ58" i="3"/>
  <c r="PE57" i="3"/>
  <c r="OW57" i="3"/>
  <c r="PB237" i="3"/>
  <c r="OY236" i="3"/>
  <c r="PD235" i="3"/>
  <c r="OV235" i="3"/>
  <c r="PA56" i="3"/>
  <c r="PF152" i="3"/>
  <c r="OX152" i="3"/>
  <c r="PC120" i="3"/>
  <c r="OU120" i="3"/>
  <c r="OZ7" i="3"/>
  <c r="PE6" i="3"/>
  <c r="OW6" i="3"/>
  <c r="PB5" i="3"/>
  <c r="PF42" i="3"/>
  <c r="PB53" i="3"/>
  <c r="OW48" i="3"/>
  <c r="OW115" i="3"/>
  <c r="PE113" i="3"/>
  <c r="PA112" i="3"/>
  <c r="PF174" i="3"/>
  <c r="PE24" i="3"/>
  <c r="OX23" i="3"/>
  <c r="PF226" i="3"/>
  <c r="OX22" i="3"/>
  <c r="PE117" i="3"/>
  <c r="PB183" i="3"/>
  <c r="OW153" i="3"/>
  <c r="OV181" i="3"/>
  <c r="PD259" i="3"/>
  <c r="OU257" i="3"/>
  <c r="PE13" i="3"/>
  <c r="PA279" i="3"/>
  <c r="PD119" i="3"/>
  <c r="PE253" i="3"/>
  <c r="PF266" i="3"/>
  <c r="OU265" i="3"/>
  <c r="OW40" i="3"/>
  <c r="PA262" i="3"/>
  <c r="PC18" i="3"/>
  <c r="PD39" i="3"/>
  <c r="OX38" i="3"/>
  <c r="PB34" i="3"/>
  <c r="PB130" i="3"/>
  <c r="PA82" i="3"/>
  <c r="OV110" i="3"/>
  <c r="PB45" i="3"/>
  <c r="OV221" i="3"/>
  <c r="OW132" i="3"/>
  <c r="PA206" i="3"/>
  <c r="OX251" i="3"/>
  <c r="PC249" i="3"/>
  <c r="PA232" i="3"/>
  <c r="OX173" i="3"/>
  <c r="OW171" i="3"/>
  <c r="OW254" i="3"/>
  <c r="OX154" i="3"/>
  <c r="PA202" i="3"/>
  <c r="PC201" i="3"/>
  <c r="PD196" i="3"/>
  <c r="OW194" i="3"/>
  <c r="PB11" i="3"/>
  <c r="OW8" i="3"/>
  <c r="PB54" i="3"/>
  <c r="OZ60" i="3"/>
  <c r="OX248" i="3"/>
  <c r="PE243" i="3"/>
  <c r="PA146" i="3"/>
  <c r="PA30" i="3"/>
  <c r="PB135" i="3"/>
  <c r="PC157" i="3"/>
  <c r="PE186" i="3"/>
  <c r="OW133" i="3"/>
  <c r="PA147" i="3"/>
  <c r="PE106" i="3"/>
  <c r="OV219" i="3"/>
  <c r="PF69" i="3"/>
  <c r="PD97" i="3"/>
  <c r="OW273" i="3"/>
  <c r="OW42" i="3"/>
  <c r="PA46" i="3"/>
  <c r="PC115" i="3"/>
  <c r="OU115" i="3"/>
  <c r="OW113" i="3"/>
  <c r="OV117" i="3"/>
  <c r="PC21" i="3"/>
  <c r="OU21" i="3"/>
  <c r="OU181" i="3"/>
  <c r="OY257" i="3"/>
  <c r="PD256" i="3"/>
  <c r="PA280" i="3"/>
  <c r="OX13" i="3"/>
  <c r="OZ108" i="3"/>
  <c r="PB205" i="3"/>
  <c r="PD26" i="3"/>
  <c r="OX80" i="3"/>
  <c r="OY40" i="3"/>
  <c r="OV263" i="3"/>
  <c r="OX19" i="3"/>
  <c r="OY37" i="3"/>
  <c r="OV36" i="3"/>
  <c r="OX34" i="3"/>
  <c r="OZ130" i="3"/>
  <c r="OW17" i="3"/>
  <c r="OY15" i="3"/>
  <c r="PF81" i="3"/>
  <c r="OZ118" i="3"/>
  <c r="PB246" i="3"/>
  <c r="OV222" i="3"/>
  <c r="OX109" i="3"/>
  <c r="PD174" i="3"/>
  <c r="PF19" i="3"/>
  <c r="PD42" i="3"/>
  <c r="OV113" i="3"/>
  <c r="OX111" i="3"/>
  <c r="OZ24" i="3"/>
  <c r="OW23" i="3"/>
  <c r="PD14" i="3"/>
  <c r="PA22" i="3"/>
  <c r="PC256" i="3"/>
  <c r="OY108" i="3"/>
  <c r="OZ204" i="3"/>
  <c r="PA264" i="3"/>
  <c r="PC263" i="3"/>
  <c r="OW19" i="3"/>
  <c r="OY261" i="3"/>
  <c r="PA38" i="3"/>
  <c r="OU36" i="3"/>
  <c r="OW34" i="3"/>
  <c r="OY130" i="3"/>
  <c r="PA16" i="3"/>
  <c r="OU245" i="3"/>
  <c r="OW81" i="3"/>
  <c r="PC222" i="3"/>
  <c r="OW109" i="3"/>
  <c r="OY206" i="3"/>
  <c r="PA251" i="3"/>
  <c r="OX250" i="3"/>
  <c r="PB233" i="3"/>
  <c r="PD231" i="3"/>
  <c r="OX229" i="3"/>
  <c r="PB203" i="3"/>
  <c r="PD172" i="3"/>
  <c r="OV169" i="3"/>
  <c r="PC175" i="3"/>
  <c r="OZ41" i="3"/>
  <c r="OV154" i="3"/>
  <c r="PC184" i="3"/>
  <c r="PB199" i="3"/>
  <c r="PD197" i="3"/>
  <c r="OU9" i="3"/>
  <c r="OV214" i="3"/>
  <c r="PF166" i="3"/>
  <c r="OZ278" i="3"/>
  <c r="PB59" i="3"/>
  <c r="PD145" i="3"/>
  <c r="PC95" i="3"/>
  <c r="OW141" i="3"/>
  <c r="PA93" i="3"/>
  <c r="PC136" i="3"/>
  <c r="OW91" i="3"/>
  <c r="OY135" i="3"/>
  <c r="OX157" i="3"/>
  <c r="PD77" i="3"/>
  <c r="OX76" i="3"/>
  <c r="PE74" i="3"/>
  <c r="OZ128" i="3"/>
  <c r="PF107" i="3"/>
  <c r="OZ105" i="3"/>
  <c r="PA218" i="3"/>
  <c r="OU188" i="3"/>
  <c r="PB43" i="3"/>
  <c r="OV96" i="3"/>
  <c r="PD159" i="3"/>
  <c r="OX225" i="3"/>
  <c r="PE211" i="3"/>
  <c r="OX240" i="3"/>
  <c r="PE68" i="3"/>
  <c r="PB67" i="3"/>
  <c r="OV66" i="3"/>
  <c r="OX65" i="3"/>
  <c r="OZ64" i="3"/>
  <c r="OV85" i="3"/>
  <c r="OX83" i="3"/>
  <c r="PE215" i="3"/>
  <c r="OY268" i="3"/>
  <c r="PF101" i="3"/>
  <c r="PD47" i="3"/>
  <c r="PC174" i="3"/>
  <c r="PB21" i="3"/>
  <c r="PA168" i="3"/>
  <c r="PE200" i="3"/>
  <c r="PA144" i="3"/>
  <c r="OZ103" i="3"/>
  <c r="PC48" i="3"/>
  <c r="PB116" i="3"/>
  <c r="OY115" i="3"/>
  <c r="OU111" i="3"/>
  <c r="OZ174" i="3"/>
  <c r="OU4" i="3"/>
  <c r="OY21" i="3"/>
  <c r="PD260" i="3"/>
  <c r="PC257" i="3"/>
  <c r="PE280" i="3"/>
  <c r="OW280" i="3"/>
  <c r="OY279" i="3"/>
  <c r="OV108" i="3"/>
  <c r="OX205" i="3"/>
  <c r="PC253" i="3"/>
  <c r="OY148" i="3"/>
  <c r="PD266" i="3"/>
  <c r="PF264" i="3"/>
  <c r="PC40" i="3"/>
  <c r="PD261" i="3"/>
  <c r="PA39" i="3"/>
  <c r="PF38" i="3"/>
  <c r="PC37" i="3"/>
  <c r="PD130" i="3"/>
  <c r="PC15" i="3"/>
  <c r="OZ245" i="3"/>
  <c r="OW82" i="3"/>
  <c r="PD118" i="3"/>
  <c r="PA110" i="3"/>
  <c r="PC223" i="3"/>
  <c r="PE45" i="3"/>
  <c r="OV206" i="3"/>
  <c r="PF251" i="3"/>
  <c r="OV232" i="3"/>
  <c r="OX230" i="3"/>
  <c r="OZ276" i="3"/>
  <c r="OY203" i="3"/>
  <c r="OX168" i="3"/>
  <c r="PD71" i="3"/>
  <c r="OX196" i="3"/>
  <c r="OU195" i="3"/>
  <c r="PE12" i="3"/>
  <c r="OZ192" i="3"/>
  <c r="PB10" i="3"/>
  <c r="OY150" i="3"/>
  <c r="OV54" i="3"/>
  <c r="OX228" i="3"/>
  <c r="OU166" i="3"/>
  <c r="OW278" i="3"/>
  <c r="OV238" i="3"/>
  <c r="OX281" i="3"/>
  <c r="PA145" i="3"/>
  <c r="PC143" i="3"/>
  <c r="PE142" i="3"/>
  <c r="PE139" i="3"/>
  <c r="PB31" i="3"/>
  <c r="PD137" i="3"/>
  <c r="PF93" i="3"/>
  <c r="PA129" i="3"/>
  <c r="PC165" i="3"/>
  <c r="OX29" i="3"/>
  <c r="OV125" i="3"/>
  <c r="PA124" i="3"/>
  <c r="PC122" i="3"/>
  <c r="PE128" i="3"/>
  <c r="PB127" i="3"/>
  <c r="PD147" i="3"/>
  <c r="OZ106" i="3"/>
  <c r="OV2" i="3"/>
  <c r="OX218" i="3"/>
  <c r="OZ188" i="3"/>
  <c r="OW212" i="3"/>
  <c r="OX47" i="3"/>
  <c r="OU46" i="3"/>
  <c r="PA111" i="3"/>
  <c r="PC24" i="3"/>
  <c r="OZ23" i="3"/>
  <c r="OX117" i="3"/>
  <c r="OU183" i="3"/>
  <c r="PE21" i="3"/>
  <c r="OW21" i="3"/>
  <c r="OU20" i="3"/>
  <c r="OY259" i="3"/>
  <c r="PD258" i="3"/>
  <c r="OV258" i="3"/>
  <c r="PF256" i="3"/>
  <c r="OX256" i="3"/>
  <c r="OU280" i="3"/>
  <c r="PB108" i="3"/>
  <c r="OY119" i="3"/>
  <c r="PD205" i="3"/>
  <c r="OV205" i="3"/>
  <c r="PF26" i="3"/>
  <c r="OW148" i="3"/>
  <c r="PB266" i="3"/>
  <c r="PD264" i="3"/>
  <c r="PA40" i="3"/>
  <c r="OZ19" i="3"/>
  <c r="PC53" i="3"/>
  <c r="OZ48" i="3"/>
  <c r="PB46" i="3"/>
  <c r="OY116" i="3"/>
  <c r="PD115" i="3"/>
  <c r="OV115" i="3"/>
  <c r="OW174" i="3"/>
  <c r="OY23" i="3"/>
  <c r="PD227" i="3"/>
  <c r="OV227" i="3"/>
  <c r="PA226" i="3"/>
  <c r="OX14" i="3"/>
  <c r="OZ4" i="3"/>
  <c r="OY153" i="3"/>
  <c r="PD21" i="3"/>
  <c r="OV21" i="3"/>
  <c r="OY182" i="3"/>
  <c r="PF259" i="3"/>
  <c r="PC258" i="3"/>
  <c r="OU258" i="3"/>
  <c r="OZ257" i="3"/>
  <c r="PE256" i="3"/>
  <c r="PD279" i="3"/>
  <c r="OX119" i="3"/>
  <c r="PC205" i="3"/>
  <c r="OU205" i="3"/>
  <c r="OZ253" i="3"/>
  <c r="PE26" i="3"/>
  <c r="PC264" i="3"/>
  <c r="OU264" i="3"/>
  <c r="OZ40" i="3"/>
  <c r="PE263" i="3"/>
  <c r="PB262" i="3"/>
  <c r="PD18" i="3"/>
  <c r="OV18" i="3"/>
  <c r="PA261" i="3"/>
  <c r="PF39" i="3"/>
  <c r="PC38" i="3"/>
  <c r="OU38" i="3"/>
  <c r="OZ37" i="3"/>
  <c r="PE36" i="3"/>
  <c r="OW36" i="3"/>
  <c r="PB35" i="3"/>
  <c r="OV33" i="3"/>
  <c r="PF17" i="3"/>
  <c r="PC16" i="3"/>
  <c r="OU16" i="3"/>
  <c r="OZ15" i="3"/>
  <c r="PE245" i="3"/>
  <c r="OX110" i="3"/>
  <c r="PC246" i="3"/>
  <c r="OU246" i="3"/>
  <c r="OZ223" i="3"/>
  <c r="PE222" i="3"/>
  <c r="PD221" i="3"/>
  <c r="OX132" i="3"/>
  <c r="PC131" i="3"/>
  <c r="OU131" i="3"/>
  <c r="PF252" i="3"/>
  <c r="OU251" i="3"/>
  <c r="OZ250" i="3"/>
  <c r="OW249" i="3"/>
  <c r="PB167" i="3"/>
  <c r="OY234" i="3"/>
  <c r="PD233" i="3"/>
  <c r="OV233" i="3"/>
  <c r="PF231" i="3"/>
  <c r="OU230" i="3"/>
  <c r="OZ229" i="3"/>
  <c r="OW276" i="3"/>
  <c r="PD203" i="3"/>
  <c r="OV203" i="3"/>
  <c r="PA173" i="3"/>
  <c r="PF172" i="3"/>
  <c r="PD171" i="3"/>
  <c r="OV171" i="3"/>
  <c r="PF169" i="3"/>
  <c r="OX169" i="3"/>
  <c r="PC168" i="3"/>
  <c r="OU168" i="3"/>
  <c r="OZ176" i="3"/>
  <c r="PE175" i="3"/>
  <c r="PB41" i="3"/>
  <c r="PD254" i="3"/>
  <c r="OV254" i="3"/>
  <c r="PF154" i="3"/>
  <c r="PC185" i="3"/>
  <c r="OU185" i="3"/>
  <c r="OZ202" i="3"/>
  <c r="PB201" i="3"/>
  <c r="OV199" i="3"/>
  <c r="PA198" i="3"/>
  <c r="PF197" i="3"/>
  <c r="OX197" i="3"/>
  <c r="PC196" i="3"/>
  <c r="OU196" i="3"/>
  <c r="OZ195" i="3"/>
  <c r="PE194" i="3"/>
  <c r="PB12" i="3"/>
  <c r="OY193" i="3"/>
  <c r="OY10" i="3"/>
  <c r="PE9" i="3"/>
  <c r="PB8" i="3"/>
  <c r="OY151" i="3"/>
  <c r="PD150" i="3"/>
  <c r="PF214" i="3"/>
  <c r="PC228" i="3"/>
  <c r="PE61" i="3"/>
  <c r="OW61" i="3"/>
  <c r="PB278" i="3"/>
  <c r="OY60" i="3"/>
  <c r="PD59" i="3"/>
  <c r="OV59" i="3"/>
  <c r="PA238" i="3"/>
  <c r="PF248" i="3"/>
  <c r="PC281" i="3"/>
  <c r="OU281" i="3"/>
  <c r="OZ247" i="3"/>
  <c r="OW79" i="3"/>
  <c r="PB243" i="3"/>
  <c r="OY32" i="3"/>
  <c r="PD25" i="3"/>
  <c r="OV25" i="3"/>
  <c r="PF145" i="3"/>
  <c r="OX145" i="3"/>
  <c r="PC144" i="3"/>
  <c r="OU144" i="3"/>
  <c r="OZ143" i="3"/>
  <c r="PE95" i="3"/>
  <c r="OW95" i="3"/>
  <c r="PB142" i="3"/>
  <c r="OY141" i="3"/>
  <c r="PD140" i="3"/>
  <c r="PB139" i="3"/>
  <c r="OY31" i="3"/>
  <c r="PD138" i="3"/>
  <c r="OV138" i="3"/>
  <c r="PA137" i="3"/>
  <c r="PF94" i="3"/>
  <c r="OX94" i="3"/>
  <c r="PC93" i="3"/>
  <c r="OU93" i="3"/>
  <c r="OZ30" i="3"/>
  <c r="PE136" i="3"/>
  <c r="PB92" i="3"/>
  <c r="OY91" i="3"/>
  <c r="OV78" i="3"/>
  <c r="PA135" i="3"/>
  <c r="PF129" i="3"/>
  <c r="OX129" i="3"/>
  <c r="PC134" i="3"/>
  <c r="OZ165" i="3"/>
  <c r="PE164" i="3"/>
  <c r="OW164" i="3"/>
  <c r="PC163" i="3"/>
  <c r="OU163" i="3"/>
  <c r="OZ157" i="3"/>
  <c r="OW90" i="3"/>
  <c r="PB89" i="3"/>
  <c r="OY187" i="3"/>
  <c r="PD186" i="3"/>
  <c r="PA88" i="3"/>
  <c r="PF77" i="3"/>
  <c r="OX77" i="3"/>
  <c r="PC29" i="3"/>
  <c r="OU29" i="3"/>
  <c r="OZ76" i="3"/>
  <c r="PE133" i="3"/>
  <c r="PB75" i="3"/>
  <c r="OY74" i="3"/>
  <c r="OV126" i="3"/>
  <c r="PF124" i="3"/>
  <c r="OX124" i="3"/>
  <c r="PC123" i="3"/>
  <c r="OU123" i="3"/>
  <c r="OZ122" i="3"/>
  <c r="OW121" i="3"/>
  <c r="PB128" i="3"/>
  <c r="OY127" i="3"/>
  <c r="PD44" i="3"/>
  <c r="OV44" i="3"/>
  <c r="PF244" i="3"/>
  <c r="OX244" i="3"/>
  <c r="PC191" i="3"/>
  <c r="OU191" i="3"/>
  <c r="OZ107" i="3"/>
  <c r="OW106" i="3"/>
  <c r="PB105" i="3"/>
  <c r="PD3" i="3"/>
  <c r="OV3" i="3"/>
  <c r="PA2" i="3"/>
  <c r="PF219" i="3"/>
  <c r="OX219" i="3"/>
  <c r="PC218" i="3"/>
  <c r="OU218" i="3"/>
  <c r="OZ189" i="3"/>
  <c r="OW188" i="3"/>
  <c r="PB217" i="3"/>
  <c r="OY216" i="3"/>
  <c r="PD43" i="3"/>
  <c r="PA87" i="3"/>
  <c r="PF96" i="3"/>
  <c r="OX96" i="3"/>
  <c r="PD161" i="3"/>
  <c r="OV161" i="3"/>
  <c r="PF159" i="3"/>
  <c r="OX159" i="3"/>
  <c r="PC158" i="3"/>
  <c r="OU158" i="3"/>
  <c r="OZ225" i="3"/>
  <c r="OW224" i="3"/>
  <c r="PB212" i="3"/>
  <c r="OY211" i="3"/>
  <c r="PD177" i="3"/>
  <c r="OV177" i="3"/>
  <c r="PA242" i="3"/>
  <c r="PF241" i="3"/>
  <c r="OX241" i="3"/>
  <c r="PC70" i="3"/>
  <c r="OU70" i="3"/>
  <c r="OZ240" i="3"/>
  <c r="PE69" i="3"/>
  <c r="OW69" i="3"/>
  <c r="PB210" i="3"/>
  <c r="OY68" i="3"/>
  <c r="OV67" i="3"/>
  <c r="PA209" i="3"/>
  <c r="PF66" i="3"/>
  <c r="OX66" i="3"/>
  <c r="PC239" i="3"/>
  <c r="OU239" i="3"/>
  <c r="OZ65" i="3"/>
  <c r="PE208" i="3"/>
  <c r="OW208" i="3"/>
  <c r="PB64" i="3"/>
  <c r="OY63" i="3"/>
  <c r="PD62" i="3"/>
  <c r="OV62" i="3"/>
  <c r="PA86" i="3"/>
  <c r="PF85" i="3"/>
  <c r="OX85" i="3"/>
  <c r="PC84" i="3"/>
  <c r="OU84" i="3"/>
  <c r="OZ83" i="3"/>
  <c r="PE269" i="3"/>
  <c r="OW269" i="3"/>
  <c r="OY215" i="3"/>
  <c r="PD104" i="3"/>
  <c r="OV104" i="3"/>
  <c r="PA268" i="3"/>
  <c r="PF267" i="3"/>
  <c r="OX267" i="3"/>
  <c r="PC102" i="3"/>
  <c r="OU102" i="3"/>
  <c r="OZ101" i="3"/>
  <c r="PE149" i="3"/>
  <c r="OW149" i="3"/>
  <c r="PB100" i="3"/>
  <c r="OZ99" i="3"/>
  <c r="PE98" i="3"/>
  <c r="OW98" i="3"/>
  <c r="PC97" i="3"/>
  <c r="OU97" i="3"/>
  <c r="PE72" i="3"/>
  <c r="OW72" i="3"/>
  <c r="PB180" i="3"/>
  <c r="OY179" i="3"/>
  <c r="PD155" i="3"/>
  <c r="OV155" i="3"/>
  <c r="PA156" i="3"/>
  <c r="PF178" i="3"/>
  <c r="OX178" i="3"/>
  <c r="PC28" i="3"/>
  <c r="OU28" i="3"/>
  <c r="OZ52" i="3"/>
  <c r="PE51" i="3"/>
  <c r="OW51" i="3"/>
  <c r="PB27" i="3"/>
  <c r="PD49" i="3"/>
  <c r="OV49" i="3"/>
  <c r="PA275" i="3"/>
  <c r="PF274" i="3"/>
  <c r="OX274" i="3"/>
  <c r="PD273" i="3"/>
  <c r="OV273" i="3"/>
  <c r="PA272" i="3"/>
  <c r="PF271" i="3"/>
  <c r="OX271" i="3"/>
  <c r="OU270" i="3"/>
  <c r="OZ277" i="3"/>
  <c r="PE220" i="3"/>
  <c r="OW220" i="3"/>
  <c r="PB162" i="3"/>
  <c r="OY58" i="3"/>
  <c r="PD57" i="3"/>
  <c r="OV57" i="3"/>
  <c r="PA237" i="3"/>
  <c r="PF236" i="3"/>
  <c r="PC235" i="3"/>
  <c r="OU235" i="3"/>
  <c r="OZ56" i="3"/>
  <c r="PE152" i="3"/>
  <c r="OW152" i="3"/>
  <c r="PB120" i="3"/>
  <c r="PD6" i="3"/>
  <c r="OV6" i="3"/>
  <c r="PE42" i="3"/>
  <c r="OX53" i="3"/>
  <c r="PF47" i="3"/>
  <c r="PE46" i="3"/>
  <c r="OW116" i="3"/>
  <c r="PF114" i="3"/>
  <c r="OV112" i="3"/>
  <c r="PE174" i="3"/>
  <c r="PB24" i="3"/>
  <c r="OV23" i="3"/>
  <c r="PD226" i="3"/>
  <c r="PA14" i="3"/>
  <c r="OU22" i="3"/>
  <c r="PD117" i="3"/>
  <c r="OZ183" i="3"/>
  <c r="PC20" i="3"/>
  <c r="OZ182" i="3"/>
  <c r="PF260" i="3"/>
  <c r="PC259" i="3"/>
  <c r="OX258" i="3"/>
  <c r="PB13" i="3"/>
  <c r="OV279" i="3"/>
  <c r="PC119" i="3"/>
  <c r="OX26" i="3"/>
  <c r="OZ80" i="3"/>
  <c r="PA18" i="3"/>
  <c r="PC39" i="3"/>
  <c r="PA130" i="3"/>
  <c r="OU15" i="3"/>
  <c r="PE81" i="3"/>
  <c r="OU110" i="3"/>
  <c r="PA223" i="3"/>
  <c r="OU221" i="3"/>
  <c r="OU132" i="3"/>
  <c r="OX206" i="3"/>
  <c r="OX234" i="3"/>
  <c r="PF229" i="3"/>
  <c r="OU276" i="3"/>
  <c r="OU176" i="3"/>
  <c r="OU202" i="3"/>
  <c r="OU201" i="3"/>
  <c r="PD198" i="3"/>
  <c r="OU194" i="3"/>
  <c r="PA54" i="3"/>
  <c r="PE138" i="3"/>
  <c r="OW136" i="3"/>
  <c r="OV186" i="3"/>
  <c r="PE75" i="3"/>
  <c r="OX123" i="3"/>
  <c r="OU217" i="3"/>
  <c r="PB160" i="3"/>
  <c r="PB103" i="3"/>
  <c r="OZ73" i="3"/>
  <c r="OY50" i="3"/>
  <c r="PC233" i="3"/>
  <c r="OU233" i="3"/>
  <c r="OZ232" i="3"/>
  <c r="PE231" i="3"/>
  <c r="PB230" i="3"/>
  <c r="OV276" i="3"/>
  <c r="PC203" i="3"/>
  <c r="OU203" i="3"/>
  <c r="OZ173" i="3"/>
  <c r="PC171" i="3"/>
  <c r="OZ170" i="3"/>
  <c r="PE169" i="3"/>
  <c r="OY176" i="3"/>
  <c r="PD175" i="3"/>
  <c r="OV175" i="3"/>
  <c r="PA41" i="3"/>
  <c r="OX255" i="3"/>
  <c r="PC254" i="3"/>
  <c r="PE154" i="3"/>
  <c r="PB185" i="3"/>
  <c r="OY202" i="3"/>
  <c r="PD184" i="3"/>
  <c r="OV184" i="3"/>
  <c r="PA201" i="3"/>
  <c r="OX200" i="3"/>
  <c r="PC199" i="3"/>
  <c r="OU199" i="3"/>
  <c r="OZ198" i="3"/>
  <c r="OW197" i="3"/>
  <c r="OY195" i="3"/>
  <c r="PD194" i="3"/>
  <c r="PA12" i="3"/>
  <c r="PF193" i="3"/>
  <c r="OX193" i="3"/>
  <c r="PD192" i="3"/>
  <c r="OV192" i="3"/>
  <c r="PF10" i="3"/>
  <c r="OX10" i="3"/>
  <c r="PD9" i="3"/>
  <c r="PA8" i="3"/>
  <c r="PF151" i="3"/>
  <c r="OX151" i="3"/>
  <c r="PC150" i="3"/>
  <c r="OU150" i="3"/>
  <c r="OZ54" i="3"/>
  <c r="PE214" i="3"/>
  <c r="OW214" i="3"/>
  <c r="OY166" i="3"/>
  <c r="OV61" i="3"/>
  <c r="PA278" i="3"/>
  <c r="PF60" i="3"/>
  <c r="OX60" i="3"/>
  <c r="PC59" i="3"/>
  <c r="OU59" i="3"/>
  <c r="PE248" i="3"/>
  <c r="OW248" i="3"/>
  <c r="PB281" i="3"/>
  <c r="OY247" i="3"/>
  <c r="PD79" i="3"/>
  <c r="OV79" i="3"/>
  <c r="PA243" i="3"/>
  <c r="PF32" i="3"/>
  <c r="OX32" i="3"/>
  <c r="OU25" i="3"/>
  <c r="PE145" i="3"/>
  <c r="OW145" i="3"/>
  <c r="PB144" i="3"/>
  <c r="OY143" i="3"/>
  <c r="PD95" i="3"/>
  <c r="PF141" i="3"/>
  <c r="OU140" i="3"/>
  <c r="PF31" i="3"/>
  <c r="OX31" i="3"/>
  <c r="PC138" i="3"/>
  <c r="OU138" i="3"/>
  <c r="OZ137" i="3"/>
  <c r="PE94" i="3"/>
  <c r="OW94" i="3"/>
  <c r="PB93" i="3"/>
  <c r="PD136" i="3"/>
  <c r="PA92" i="3"/>
  <c r="PF91" i="3"/>
  <c r="OX91" i="3"/>
  <c r="PC78" i="3"/>
  <c r="OU78" i="3"/>
  <c r="OZ135" i="3"/>
  <c r="OW129" i="3"/>
  <c r="PB134" i="3"/>
  <c r="OY165" i="3"/>
  <c r="PD164" i="3"/>
  <c r="PB163" i="3"/>
  <c r="OY157" i="3"/>
  <c r="PD90" i="3"/>
  <c r="OV90" i="3"/>
  <c r="PA89" i="3"/>
  <c r="PF187" i="3"/>
  <c r="OX187" i="3"/>
  <c r="PC186" i="3"/>
  <c r="OU186" i="3"/>
  <c r="OZ88" i="3"/>
  <c r="PE77" i="3"/>
  <c r="OW77" i="3"/>
  <c r="PB29" i="3"/>
  <c r="OY76" i="3"/>
  <c r="PD133" i="3"/>
  <c r="PA75" i="3"/>
  <c r="PF74" i="3"/>
  <c r="OX74" i="3"/>
  <c r="PC126" i="3"/>
  <c r="OU126" i="3"/>
  <c r="PE124" i="3"/>
  <c r="OW124" i="3"/>
  <c r="PB123" i="3"/>
  <c r="OY122" i="3"/>
  <c r="PD121" i="3"/>
  <c r="PA128" i="3"/>
  <c r="OX127" i="3"/>
  <c r="PC44" i="3"/>
  <c r="OU44" i="3"/>
  <c r="PE244" i="3"/>
  <c r="PB191" i="3"/>
  <c r="OY107" i="3"/>
  <c r="OV106" i="3"/>
  <c r="PA105" i="3"/>
  <c r="PF190" i="3"/>
  <c r="OX190" i="3"/>
  <c r="PC3" i="3"/>
  <c r="OZ2" i="3"/>
  <c r="PE219" i="3"/>
  <c r="PB218" i="3"/>
  <c r="OY189" i="3"/>
  <c r="OV188" i="3"/>
  <c r="PA217" i="3"/>
  <c r="PF216" i="3"/>
  <c r="OX216" i="3"/>
  <c r="PC43" i="3"/>
  <c r="OZ87" i="3"/>
  <c r="PE96" i="3"/>
  <c r="OW96" i="3"/>
  <c r="PC161" i="3"/>
  <c r="OU161" i="3"/>
  <c r="OZ160" i="3"/>
  <c r="PE159" i="3"/>
  <c r="PB158" i="3"/>
  <c r="OY225" i="3"/>
  <c r="PD224" i="3"/>
  <c r="OV224" i="3"/>
  <c r="PA212" i="3"/>
  <c r="PF211" i="3"/>
  <c r="OX211" i="3"/>
  <c r="PC177" i="3"/>
  <c r="OU177" i="3"/>
  <c r="OZ242" i="3"/>
  <c r="PE241" i="3"/>
  <c r="OW241" i="3"/>
  <c r="PB70" i="3"/>
  <c r="OY240" i="3"/>
  <c r="PD69" i="3"/>
  <c r="OV69" i="3"/>
  <c r="PA210" i="3"/>
  <c r="PF68" i="3"/>
  <c r="OX68" i="3"/>
  <c r="OU67" i="3"/>
  <c r="OZ209" i="3"/>
  <c r="PE66" i="3"/>
  <c r="OW66" i="3"/>
  <c r="PB239" i="3"/>
  <c r="OY65" i="3"/>
  <c r="OV208" i="3"/>
  <c r="PA64" i="3"/>
  <c r="PF63" i="3"/>
  <c r="OX63" i="3"/>
  <c r="PC62" i="3"/>
  <c r="OU62" i="3"/>
  <c r="OZ86" i="3"/>
  <c r="PE85" i="3"/>
  <c r="OW85" i="3"/>
  <c r="PB84" i="3"/>
  <c r="OY83" i="3"/>
  <c r="PD269" i="3"/>
  <c r="OV269" i="3"/>
  <c r="PF215" i="3"/>
  <c r="OX215" i="3"/>
  <c r="PC104" i="3"/>
  <c r="OU104" i="3"/>
  <c r="OZ268" i="3"/>
  <c r="PE267" i="3"/>
  <c r="OW267" i="3"/>
  <c r="PB102" i="3"/>
  <c r="OY229" i="3"/>
  <c r="OZ71" i="3"/>
  <c r="OV200" i="3"/>
  <c r="OV194" i="3"/>
  <c r="OV10" i="3"/>
  <c r="PD151" i="3"/>
  <c r="OW166" i="3"/>
  <c r="OZ146" i="3"/>
  <c r="OY30" i="3"/>
  <c r="PC77" i="3"/>
  <c r="OV133" i="3"/>
  <c r="PC124" i="3"/>
  <c r="OX147" i="3"/>
  <c r="OW219" i="3"/>
  <c r="OV215" i="3"/>
  <c r="OV255" i="3"/>
  <c r="PF71" i="3"/>
  <c r="OX71" i="3"/>
  <c r="OU154" i="3"/>
  <c r="OW202" i="3"/>
  <c r="PB184" i="3"/>
  <c r="OY201" i="3"/>
  <c r="PD200" i="3"/>
  <c r="PA199" i="3"/>
  <c r="PF198" i="3"/>
  <c r="OX198" i="3"/>
  <c r="PC197" i="3"/>
  <c r="OU197" i="3"/>
  <c r="OZ196" i="3"/>
  <c r="OW195" i="3"/>
  <c r="PB194" i="3"/>
  <c r="OY12" i="3"/>
  <c r="PD193" i="3"/>
  <c r="PB192" i="3"/>
  <c r="OY11" i="3"/>
  <c r="PD10" i="3"/>
  <c r="OY8" i="3"/>
  <c r="PA150" i="3"/>
  <c r="PF54" i="3"/>
  <c r="OX54" i="3"/>
  <c r="PC214" i="3"/>
  <c r="OU214" i="3"/>
  <c r="OZ228" i="3"/>
  <c r="PE166" i="3"/>
  <c r="PB61" i="3"/>
  <c r="OY278" i="3"/>
  <c r="OV60" i="3"/>
  <c r="PF238" i="3"/>
  <c r="OX238" i="3"/>
  <c r="PC248" i="3"/>
  <c r="OU248" i="3"/>
  <c r="OW247" i="3"/>
  <c r="PB79" i="3"/>
  <c r="OY243" i="3"/>
  <c r="PD32" i="3"/>
  <c r="OV32" i="3"/>
  <c r="PA25" i="3"/>
  <c r="PF146" i="3"/>
  <c r="PC145" i="3"/>
  <c r="PE143" i="3"/>
  <c r="OW143" i="3"/>
  <c r="PB95" i="3"/>
  <c r="OY142" i="3"/>
  <c r="PD141" i="3"/>
  <c r="OV141" i="3"/>
  <c r="PA140" i="3"/>
  <c r="PD31" i="3"/>
  <c r="OV31" i="3"/>
  <c r="PA138" i="3"/>
  <c r="PF137" i="3"/>
  <c r="OX137" i="3"/>
  <c r="PC94" i="3"/>
  <c r="OU94" i="3"/>
  <c r="PE30" i="3"/>
  <c r="OW30" i="3"/>
  <c r="PB136" i="3"/>
  <c r="PD91" i="3"/>
  <c r="OV91" i="3"/>
  <c r="PA78" i="3"/>
  <c r="PF135" i="3"/>
  <c r="OX135" i="3"/>
  <c r="PC129" i="3"/>
  <c r="OU129" i="3"/>
  <c r="OZ134" i="3"/>
  <c r="PE165" i="3"/>
  <c r="OW165" i="3"/>
  <c r="PB164" i="3"/>
  <c r="OZ163" i="3"/>
  <c r="PE157" i="3"/>
  <c r="OW157" i="3"/>
  <c r="PB90" i="3"/>
  <c r="OY89" i="3"/>
  <c r="PD187" i="3"/>
  <c r="PA186" i="3"/>
  <c r="PF88" i="3"/>
  <c r="OX88" i="3"/>
  <c r="OU77" i="3"/>
  <c r="PE76" i="3"/>
  <c r="OW76" i="3"/>
  <c r="PB133" i="3"/>
  <c r="OY75" i="3"/>
  <c r="PD74" i="3"/>
  <c r="PA126" i="3"/>
  <c r="PF125" i="3"/>
  <c r="OX125" i="3"/>
  <c r="OU124" i="3"/>
  <c r="OW122" i="3"/>
  <c r="PB121" i="3"/>
  <c r="OY128" i="3"/>
  <c r="OV127" i="3"/>
  <c r="PA44" i="3"/>
  <c r="PF147" i="3"/>
  <c r="PC244" i="3"/>
  <c r="OU244" i="3"/>
  <c r="OZ191" i="3"/>
  <c r="PE107" i="3"/>
  <c r="OW107" i="3"/>
  <c r="PB106" i="3"/>
  <c r="OY105" i="3"/>
  <c r="OV190" i="3"/>
  <c r="PA3" i="3"/>
  <c r="PF2" i="3"/>
  <c r="OX2" i="3"/>
  <c r="OU219" i="3"/>
  <c r="OZ218" i="3"/>
  <c r="PE189" i="3"/>
  <c r="OW189" i="3"/>
  <c r="PB188" i="3"/>
  <c r="OY217" i="3"/>
  <c r="PD216" i="3"/>
  <c r="OV216" i="3"/>
  <c r="PA43" i="3"/>
  <c r="PF87" i="3"/>
  <c r="OX87" i="3"/>
  <c r="PC96" i="3"/>
  <c r="OU96" i="3"/>
  <c r="PA161" i="3"/>
  <c r="PF160" i="3"/>
  <c r="OX160" i="3"/>
  <c r="PC159" i="3"/>
  <c r="OU159" i="3"/>
  <c r="OZ158" i="3"/>
  <c r="PE225" i="3"/>
  <c r="OW225" i="3"/>
  <c r="PB224" i="3"/>
  <c r="OY212" i="3"/>
  <c r="PD211" i="3"/>
  <c r="OV211" i="3"/>
  <c r="PF242" i="3"/>
  <c r="OX242" i="3"/>
  <c r="PC241" i="3"/>
  <c r="OU241" i="3"/>
  <c r="OZ70" i="3"/>
  <c r="PE240" i="3"/>
  <c r="OW240" i="3"/>
  <c r="PB69" i="3"/>
  <c r="OY210" i="3"/>
  <c r="PD68" i="3"/>
  <c r="OV68" i="3"/>
  <c r="PA67" i="3"/>
  <c r="PF209" i="3"/>
  <c r="OX209" i="3"/>
  <c r="PC66" i="3"/>
  <c r="OU66" i="3"/>
  <c r="OZ239" i="3"/>
  <c r="PE65" i="3"/>
  <c r="OW65" i="3"/>
  <c r="PB208" i="3"/>
  <c r="OY64" i="3"/>
  <c r="PD63" i="3"/>
  <c r="OV63" i="3"/>
  <c r="PA62" i="3"/>
  <c r="PF86" i="3"/>
  <c r="PC85" i="3"/>
  <c r="OU85" i="3"/>
  <c r="PE83" i="3"/>
  <c r="OW83" i="3"/>
  <c r="PB269" i="3"/>
  <c r="OY103" i="3"/>
  <c r="PD215" i="3"/>
  <c r="PA104" i="3"/>
  <c r="PF268" i="3"/>
  <c r="OX268" i="3"/>
  <c r="PC267" i="3"/>
  <c r="OU267" i="3"/>
  <c r="OZ102" i="3"/>
  <c r="PE101" i="3"/>
  <c r="OW101" i="3"/>
  <c r="PB149" i="3"/>
  <c r="OY100" i="3"/>
  <c r="PE99" i="3"/>
  <c r="OW99" i="3"/>
  <c r="PB98" i="3"/>
  <c r="OZ97" i="3"/>
  <c r="PE73" i="3"/>
  <c r="OW73" i="3"/>
  <c r="PB72" i="3"/>
  <c r="PD179" i="3"/>
  <c r="OV179" i="3"/>
  <c r="PA155" i="3"/>
  <c r="PF156" i="3"/>
  <c r="OX156" i="3"/>
  <c r="PC178" i="3"/>
  <c r="OZ28" i="3"/>
  <c r="PE52" i="3"/>
  <c r="OW52" i="3"/>
  <c r="PB51" i="3"/>
  <c r="OY27" i="3"/>
  <c r="PD50" i="3"/>
  <c r="OV50" i="3"/>
  <c r="PA49" i="3"/>
  <c r="PF275" i="3"/>
  <c r="OX275" i="3"/>
  <c r="PC274" i="3"/>
  <c r="OU274" i="3"/>
  <c r="PA273" i="3"/>
  <c r="PF272" i="3"/>
  <c r="OX272" i="3"/>
  <c r="PC271" i="3"/>
  <c r="OU271" i="3"/>
  <c r="OZ270" i="3"/>
  <c r="PE277" i="3"/>
  <c r="OW277" i="3"/>
  <c r="PB220" i="3"/>
  <c r="OY162" i="3"/>
  <c r="PD58" i="3"/>
  <c r="PA57" i="3"/>
  <c r="PF237" i="3"/>
  <c r="OX237" i="3"/>
  <c r="PC236" i="3"/>
  <c r="OU236" i="3"/>
  <c r="OZ235" i="3"/>
  <c r="PE56" i="3"/>
  <c r="OW56" i="3"/>
  <c r="PB152" i="3"/>
  <c r="OY120" i="3"/>
  <c r="PD7" i="3"/>
  <c r="OV7" i="3"/>
  <c r="PA6" i="3"/>
  <c r="PF5" i="3"/>
  <c r="OX5" i="3"/>
  <c r="PD276" i="3"/>
  <c r="PE172" i="3"/>
  <c r="PA254" i="3"/>
  <c r="OZ185" i="3"/>
  <c r="PE195" i="3"/>
  <c r="OU145" i="3"/>
  <c r="PA139" i="3"/>
  <c r="OV136" i="3"/>
  <c r="OV164" i="3"/>
  <c r="OZ123" i="3"/>
  <c r="PD190" i="3"/>
  <c r="OY180" i="3"/>
  <c r="OU178" i="3"/>
  <c r="OV280" i="3"/>
  <c r="OX279" i="3"/>
  <c r="PC108" i="3"/>
  <c r="OU108" i="3"/>
  <c r="OZ119" i="3"/>
  <c r="OV204" i="3"/>
  <c r="OX148" i="3"/>
  <c r="PC266" i="3"/>
  <c r="OU266" i="3"/>
  <c r="OZ265" i="3"/>
  <c r="OV262" i="3"/>
  <c r="OX18" i="3"/>
  <c r="PC261" i="3"/>
  <c r="OU261" i="3"/>
  <c r="OZ39" i="3"/>
  <c r="OV35" i="3"/>
  <c r="OX33" i="3"/>
  <c r="PC130" i="3"/>
  <c r="OU130" i="3"/>
  <c r="OZ17" i="3"/>
  <c r="OV82" i="3"/>
  <c r="PC118" i="3"/>
  <c r="OU118" i="3"/>
  <c r="OZ110" i="3"/>
  <c r="OV45" i="3"/>
  <c r="OX221" i="3"/>
  <c r="PC207" i="3"/>
  <c r="OU207" i="3"/>
  <c r="OZ132" i="3"/>
  <c r="PC206" i="3"/>
  <c r="PE251" i="3"/>
  <c r="OY249" i="3"/>
  <c r="PD167" i="3"/>
  <c r="OV167" i="3"/>
  <c r="PA234" i="3"/>
  <c r="PC232" i="3"/>
  <c r="PE230" i="3"/>
  <c r="OY276" i="3"/>
  <c r="PC170" i="3"/>
  <c r="OU170" i="3"/>
  <c r="OZ169" i="3"/>
  <c r="OW168" i="3"/>
  <c r="OY175" i="3"/>
  <c r="PA255" i="3"/>
  <c r="PC71" i="3"/>
  <c r="OU71" i="3"/>
  <c r="OZ154" i="3"/>
  <c r="OW185" i="3"/>
  <c r="OY184" i="3"/>
  <c r="PA200" i="3"/>
  <c r="PF199" i="3"/>
  <c r="PB195" i="3"/>
  <c r="OY194" i="3"/>
  <c r="PD12" i="3"/>
  <c r="PA193" i="3"/>
  <c r="OY192" i="3"/>
  <c r="OV11" i="3"/>
  <c r="OY9" i="3"/>
  <c r="PD8" i="3"/>
  <c r="PA151" i="3"/>
  <c r="OX150" i="3"/>
  <c r="OU54" i="3"/>
  <c r="PE228" i="3"/>
  <c r="OW228" i="3"/>
  <c r="PB166" i="3"/>
  <c r="OY61" i="3"/>
  <c r="PC238" i="3"/>
  <c r="OU238" i="3"/>
  <c r="OW281" i="3"/>
  <c r="PB247" i="3"/>
  <c r="OY79" i="3"/>
  <c r="PA32" i="3"/>
  <c r="PF25" i="3"/>
  <c r="OX25" i="3"/>
  <c r="PC146" i="3"/>
  <c r="OU146" i="3"/>
  <c r="PE144" i="3"/>
  <c r="OW144" i="3"/>
  <c r="PB143" i="3"/>
  <c r="OY95" i="3"/>
  <c r="OV142" i="3"/>
  <c r="PA141" i="3"/>
  <c r="PF140" i="3"/>
  <c r="OX140" i="3"/>
  <c r="PD139" i="3"/>
  <c r="OV139" i="3"/>
  <c r="PA31" i="3"/>
  <c r="OX138" i="3"/>
  <c r="PC137" i="3"/>
  <c r="OZ94" i="3"/>
  <c r="PE93" i="3"/>
  <c r="PB30" i="3"/>
  <c r="OY136" i="3"/>
  <c r="PD92" i="3"/>
  <c r="OV92" i="3"/>
  <c r="PA91" i="3"/>
  <c r="OX78" i="3"/>
  <c r="OU135" i="3"/>
  <c r="OZ129" i="3"/>
  <c r="PE134" i="3"/>
  <c r="PB165" i="3"/>
  <c r="OY164" i="3"/>
  <c r="OW163" i="3"/>
  <c r="OY90" i="3"/>
  <c r="PD89" i="3"/>
  <c r="PA187" i="3"/>
  <c r="PF186" i="3"/>
  <c r="OX186" i="3"/>
  <c r="PC88" i="3"/>
  <c r="OU88" i="3"/>
  <c r="OZ77" i="3"/>
  <c r="PE29" i="3"/>
  <c r="OW29" i="3"/>
  <c r="OY133" i="3"/>
  <c r="PD75" i="3"/>
  <c r="OV75" i="3"/>
  <c r="PA74" i="3"/>
  <c r="PF126" i="3"/>
  <c r="OX126" i="3"/>
  <c r="PC125" i="3"/>
  <c r="OU125" i="3"/>
  <c r="OZ124" i="3"/>
  <c r="PE123" i="3"/>
  <c r="OW123" i="3"/>
  <c r="PB122" i="3"/>
  <c r="OY121" i="3"/>
  <c r="PD128" i="3"/>
  <c r="OV128" i="3"/>
  <c r="PA127" i="3"/>
  <c r="PF44" i="3"/>
  <c r="OX44" i="3"/>
  <c r="PC147" i="3"/>
  <c r="OU147" i="3"/>
  <c r="OZ244" i="3"/>
  <c r="OW191" i="3"/>
  <c r="PB107" i="3"/>
  <c r="OY106" i="3"/>
  <c r="PD105" i="3"/>
  <c r="OV105" i="3"/>
  <c r="PA190" i="3"/>
  <c r="PF3" i="3"/>
  <c r="OX3" i="3"/>
  <c r="PC2" i="3"/>
  <c r="OU2" i="3"/>
  <c r="OZ219" i="3"/>
  <c r="OW218" i="3"/>
  <c r="OY188" i="3"/>
  <c r="PD217" i="3"/>
  <c r="PA216" i="3"/>
  <c r="PF43" i="3"/>
  <c r="OX43" i="3"/>
  <c r="PC87" i="3"/>
  <c r="OU87" i="3"/>
  <c r="OZ96" i="3"/>
  <c r="PF161" i="3"/>
  <c r="OX161" i="3"/>
  <c r="OU160" i="3"/>
  <c r="OZ159" i="3"/>
  <c r="PB225" i="3"/>
  <c r="PD212" i="3"/>
  <c r="OV212" i="3"/>
  <c r="PF177" i="3"/>
  <c r="OX177" i="3"/>
  <c r="PC242" i="3"/>
  <c r="OU242" i="3"/>
  <c r="OZ241" i="3"/>
  <c r="PE70" i="3"/>
  <c r="OW70" i="3"/>
  <c r="PB240" i="3"/>
  <c r="PD210" i="3"/>
  <c r="PA68" i="3"/>
  <c r="PF67" i="3"/>
  <c r="OX67" i="3"/>
  <c r="PC209" i="3"/>
  <c r="OU209" i="3"/>
  <c r="OZ66" i="3"/>
  <c r="PE239" i="3"/>
  <c r="OY208" i="3"/>
  <c r="OV64" i="3"/>
  <c r="PA63" i="3"/>
  <c r="PF62" i="3"/>
  <c r="OX62" i="3"/>
  <c r="PC86" i="3"/>
  <c r="OU86" i="3"/>
  <c r="OZ85" i="3"/>
  <c r="PE84" i="3"/>
  <c r="OW84" i="3"/>
  <c r="OY269" i="3"/>
  <c r="PD103" i="3"/>
  <c r="OV103" i="3"/>
  <c r="PA215" i="3"/>
  <c r="PF104" i="3"/>
  <c r="OX104" i="3"/>
  <c r="PC268" i="3"/>
  <c r="PE102" i="3"/>
  <c r="OW102" i="3"/>
  <c r="PB101" i="3"/>
  <c r="OY149" i="3"/>
  <c r="OV100" i="3"/>
  <c r="PB99" i="3"/>
  <c r="OY98" i="3"/>
  <c r="OW97" i="3"/>
  <c r="PB73" i="3"/>
  <c r="OY72" i="3"/>
  <c r="PD180" i="3"/>
  <c r="PA179" i="3"/>
  <c r="PF155" i="3"/>
  <c r="OX155" i="3"/>
  <c r="OU156" i="3"/>
  <c r="OZ178" i="3"/>
  <c r="PE28" i="3"/>
  <c r="OW28" i="3"/>
  <c r="PB52" i="3"/>
  <c r="OY51" i="3"/>
  <c r="PD27" i="3"/>
  <c r="OV27" i="3"/>
  <c r="PA50" i="3"/>
  <c r="PF49" i="3"/>
  <c r="OX49" i="3"/>
  <c r="OU275" i="3"/>
  <c r="OZ274" i="3"/>
  <c r="PC272" i="3"/>
  <c r="OU272" i="3"/>
  <c r="OZ271" i="3"/>
  <c r="PE270" i="3"/>
  <c r="OW270" i="3"/>
  <c r="PB277" i="3"/>
  <c r="OY220" i="3"/>
  <c r="PD162" i="3"/>
  <c r="PA58" i="3"/>
  <c r="PF57" i="3"/>
  <c r="OX57" i="3"/>
  <c r="PC237" i="3"/>
  <c r="OU237" i="3"/>
  <c r="OZ236" i="3"/>
  <c r="PE235" i="3"/>
  <c r="OW235" i="3"/>
  <c r="PB56" i="3"/>
  <c r="OY152" i="3"/>
  <c r="PD120" i="3"/>
  <c r="OV120" i="3"/>
  <c r="PA7" i="3"/>
  <c r="OX6" i="3"/>
  <c r="PC5" i="3"/>
  <c r="OU5" i="3"/>
  <c r="PD204" i="3"/>
  <c r="PB37" i="3"/>
  <c r="PF33" i="3"/>
  <c r="PD45" i="3"/>
  <c r="PF233" i="3"/>
  <c r="OZ231" i="3"/>
  <c r="PF203" i="3"/>
  <c r="OZ172" i="3"/>
  <c r="OX171" i="3"/>
  <c r="PB202" i="3"/>
  <c r="OV201" i="3"/>
  <c r="OU198" i="3"/>
  <c r="PF59" i="3"/>
  <c r="OZ145" i="3"/>
  <c r="PE163" i="3"/>
  <c r="PB76" i="3"/>
  <c r="OV210" i="3"/>
  <c r="OZ267" i="3"/>
  <c r="PA55" i="3"/>
  <c r="PB55" i="3"/>
  <c r="PD149" i="3"/>
  <c r="OV149" i="3"/>
  <c r="PA100" i="3"/>
  <c r="OY99" i="3"/>
  <c r="OV98" i="3"/>
  <c r="PB97" i="3"/>
  <c r="PD72" i="3"/>
  <c r="PA180" i="3"/>
  <c r="PF179" i="3"/>
  <c r="OU155" i="3"/>
  <c r="PE178" i="3"/>
  <c r="OW178" i="3"/>
  <c r="PB28" i="3"/>
  <c r="PD51" i="3"/>
  <c r="PF50" i="3"/>
  <c r="OX50" i="3"/>
  <c r="OU49" i="3"/>
  <c r="PE274" i="3"/>
  <c r="OW274" i="3"/>
  <c r="PC273" i="3"/>
  <c r="OU273" i="3"/>
  <c r="OZ272" i="3"/>
  <c r="PE271" i="3"/>
  <c r="OW271" i="3"/>
  <c r="PD220" i="3"/>
  <c r="OV220" i="3"/>
  <c r="PA162" i="3"/>
  <c r="PF58" i="3"/>
  <c r="OX58" i="3"/>
  <c r="PC57" i="3"/>
  <c r="OU57" i="3"/>
  <c r="PE236" i="3"/>
  <c r="OV152" i="3"/>
  <c r="PA120" i="3"/>
  <c r="PF7" i="3"/>
  <c r="OX7" i="3"/>
  <c r="PC6" i="3"/>
  <c r="OU6" i="3"/>
  <c r="OV72" i="3"/>
  <c r="PD178" i="3"/>
  <c r="PB49" i="3"/>
  <c r="OV274" i="3"/>
  <c r="PF99" i="3"/>
  <c r="OX99" i="3"/>
  <c r="OU98" i="3"/>
  <c r="PA97" i="3"/>
  <c r="PF73" i="3"/>
  <c r="OX73" i="3"/>
  <c r="PC72" i="3"/>
  <c r="OU72" i="3"/>
  <c r="OW179" i="3"/>
  <c r="OY156" i="3"/>
  <c r="PA28" i="3"/>
  <c r="PF52" i="3"/>
  <c r="OX52" i="3"/>
  <c r="OU51" i="3"/>
  <c r="OZ27" i="3"/>
  <c r="OW50" i="3"/>
  <c r="OY275" i="3"/>
  <c r="PD274" i="3"/>
  <c r="PB273" i="3"/>
  <c r="OY272" i="3"/>
  <c r="PD271" i="3"/>
  <c r="PF277" i="3"/>
  <c r="PC220" i="3"/>
  <c r="OU220" i="3"/>
  <c r="PE58" i="3"/>
  <c r="OW58" i="3"/>
  <c r="PB57" i="3"/>
  <c r="PD236" i="3"/>
  <c r="OV236" i="3"/>
  <c r="PF56" i="3"/>
  <c r="OU152" i="3"/>
  <c r="OZ120" i="3"/>
  <c r="PE7" i="3"/>
  <c r="OW7" i="3"/>
  <c r="PB6" i="3"/>
  <c r="OU149" i="3"/>
  <c r="PC155" i="3"/>
  <c r="OY52" i="3"/>
  <c r="PA27" i="3"/>
  <c r="OY56" i="3"/>
  <c r="OU55" i="3"/>
  <c r="PC55" i="3"/>
  <c r="PB213" i="3"/>
  <c r="OW213" i="3"/>
  <c r="PE213" i="3"/>
  <c r="OX213" i="3"/>
  <c r="PF213" i="3"/>
  <c r="B51" i="9" l="1"/>
  <c r="C51" i="9" s="1"/>
  <c r="B37" i="9"/>
  <c r="C37" i="9" s="1"/>
  <c r="B59" i="9"/>
  <c r="C59" i="9" s="1"/>
  <c r="B54" i="9"/>
  <c r="C54" i="9" s="1"/>
  <c r="B49" i="9"/>
  <c r="C49" i="9" s="1"/>
  <c r="B57" i="9"/>
  <c r="C57" i="9" s="1"/>
  <c r="B53" i="9"/>
  <c r="C53" i="9" s="1"/>
  <c r="B52" i="9"/>
  <c r="C52" i="9" s="1"/>
  <c r="B43" i="9"/>
  <c r="C43" i="9" s="1"/>
  <c r="B55" i="9"/>
  <c r="C55" i="9" s="1"/>
  <c r="B44" i="9"/>
  <c r="C44" i="9" s="1"/>
  <c r="B56" i="9"/>
  <c r="C56" i="9" s="1"/>
  <c r="B50" i="9"/>
  <c r="C50" i="9" s="1"/>
  <c r="B46" i="9"/>
  <c r="C46" i="9" s="1"/>
  <c r="B58" i="9"/>
  <c r="C58" i="9" s="1"/>
  <c r="B41" i="9"/>
  <c r="C41" i="9" s="1"/>
  <c r="B48" i="9"/>
  <c r="C48" i="9" s="1"/>
  <c r="B47" i="9"/>
  <c r="C47" i="9" s="1"/>
  <c r="B45" i="9"/>
  <c r="C45" i="9" s="1"/>
  <c r="B40" i="9"/>
  <c r="C40" i="9" s="1"/>
  <c r="B60" i="9"/>
  <c r="C60" i="9" s="1"/>
  <c r="B63" i="9"/>
  <c r="C63" i="9" s="1"/>
  <c r="B42" i="9"/>
  <c r="C42" i="9" s="1"/>
  <c r="B38" i="9"/>
  <c r="C38" i="9" s="1"/>
  <c r="B61" i="9"/>
  <c r="C61" i="9" s="1"/>
  <c r="B62" i="9"/>
  <c r="C62" i="9" s="1"/>
  <c r="B39" i="9"/>
  <c r="C39" i="9" s="1"/>
  <c r="R23" i="7"/>
  <c r="AO40" i="6"/>
  <c r="B65" i="9"/>
  <c r="AC29" i="9"/>
  <c r="Z6" i="9"/>
  <c r="W2" i="8"/>
  <c r="AA30" i="8" s="1"/>
  <c r="S26" i="8"/>
  <c r="B26" i="8"/>
  <c r="S25" i="8"/>
  <c r="B25" i="8"/>
  <c r="F25" i="8" s="1"/>
  <c r="S24" i="8"/>
  <c r="B24" i="8"/>
  <c r="D24" i="8" s="1"/>
  <c r="S23" i="8"/>
  <c r="B23" i="8"/>
  <c r="S22" i="8"/>
  <c r="B22" i="8"/>
  <c r="S21" i="8"/>
  <c r="B21" i="8"/>
  <c r="F21" i="8" s="1"/>
  <c r="S20" i="8"/>
  <c r="B20" i="8"/>
  <c r="D20" i="8" s="1"/>
  <c r="S19" i="8"/>
  <c r="B19" i="8"/>
  <c r="D19" i="8" s="1"/>
  <c r="S18" i="8"/>
  <c r="B18" i="8"/>
  <c r="F18" i="8" s="1"/>
  <c r="S17" i="8"/>
  <c r="B17" i="8"/>
  <c r="D17" i="8" s="1"/>
  <c r="S16" i="8"/>
  <c r="B16" i="8"/>
  <c r="D16" i="8" s="1"/>
  <c r="S15" i="8"/>
  <c r="B15" i="8"/>
  <c r="F15" i="8" s="1"/>
  <c r="S14" i="8"/>
  <c r="B14" i="8"/>
  <c r="D14" i="8" s="1"/>
  <c r="S13" i="8"/>
  <c r="B13" i="8"/>
  <c r="F13" i="8" s="1"/>
  <c r="S12" i="8"/>
  <c r="B12" i="8"/>
  <c r="D12" i="8" s="1"/>
  <c r="S11" i="8"/>
  <c r="B11" i="8"/>
  <c r="D11" i="8" s="1"/>
  <c r="S10" i="8"/>
  <c r="B10" i="8"/>
  <c r="S9" i="8"/>
  <c r="B9" i="8"/>
  <c r="F9" i="8" s="1"/>
  <c r="S8" i="8"/>
  <c r="B8" i="8"/>
  <c r="F8" i="8" s="1"/>
  <c r="S7" i="8"/>
  <c r="B7" i="8"/>
  <c r="S6" i="8"/>
  <c r="B6" i="8"/>
  <c r="D6" i="8" s="1"/>
  <c r="S5" i="8"/>
  <c r="B5" i="8"/>
  <c r="F5" i="8" s="1"/>
  <c r="S4" i="8"/>
  <c r="B4" i="8"/>
  <c r="F4" i="8" s="1"/>
  <c r="S3" i="8"/>
  <c r="B3" i="8"/>
  <c r="S2" i="8"/>
  <c r="B2" i="8"/>
  <c r="F2" i="8" s="1"/>
  <c r="B1" i="6"/>
  <c r="AG12" i="6"/>
  <c r="AG10" i="6"/>
  <c r="AG7" i="6"/>
  <c r="AG5" i="6"/>
  <c r="AG3" i="6"/>
  <c r="AF3" i="6"/>
  <c r="B2" i="7"/>
  <c r="I7" i="7" s="1"/>
  <c r="I12" i="7" s="1"/>
  <c r="F19" i="8" l="1"/>
  <c r="D9" i="8"/>
  <c r="F20" i="8"/>
  <c r="D18" i="8"/>
  <c r="D8" i="8"/>
  <c r="D4" i="8"/>
  <c r="D25" i="8"/>
  <c r="F11" i="8"/>
  <c r="D5" i="8"/>
  <c r="D21" i="8"/>
  <c r="D15" i="8"/>
  <c r="F17" i="8"/>
  <c r="D13" i="8"/>
  <c r="I6" i="7"/>
  <c r="D6" i="7"/>
  <c r="C6" i="7"/>
  <c r="F16" i="8"/>
  <c r="G5" i="7"/>
  <c r="H4" i="7"/>
  <c r="E13" i="6"/>
  <c r="I13" i="6"/>
  <c r="M13" i="6"/>
  <c r="Q13" i="6"/>
  <c r="U13" i="6"/>
  <c r="Y13" i="6"/>
  <c r="AC13" i="6"/>
  <c r="AG13" i="6"/>
  <c r="G12" i="6"/>
  <c r="K12" i="6"/>
  <c r="O12" i="6"/>
  <c r="S12" i="6"/>
  <c r="W12" i="6"/>
  <c r="AA12" i="6"/>
  <c r="AE12" i="6"/>
  <c r="F11" i="6"/>
  <c r="J11" i="6"/>
  <c r="N11" i="6"/>
  <c r="R11" i="6"/>
  <c r="V11" i="6"/>
  <c r="Z11" i="6"/>
  <c r="AD11" i="6"/>
  <c r="D10" i="6"/>
  <c r="H10" i="6"/>
  <c r="L10" i="6"/>
  <c r="P10" i="6"/>
  <c r="T10" i="6"/>
  <c r="X10" i="6"/>
  <c r="AB10" i="6"/>
  <c r="AF10" i="6"/>
  <c r="G9" i="6"/>
  <c r="K9" i="6"/>
  <c r="O9" i="6"/>
  <c r="S9" i="6"/>
  <c r="W9" i="6"/>
  <c r="AA9" i="6"/>
  <c r="AE9" i="6"/>
  <c r="E8" i="6"/>
  <c r="I8" i="6"/>
  <c r="M8" i="6"/>
  <c r="Q8" i="6"/>
  <c r="U8" i="6"/>
  <c r="Y8" i="6"/>
  <c r="AC8" i="6"/>
  <c r="AG8" i="6"/>
  <c r="G7" i="6"/>
  <c r="K7" i="6"/>
  <c r="O7" i="6"/>
  <c r="S7" i="6"/>
  <c r="W7" i="6"/>
  <c r="AA7" i="6"/>
  <c r="AE7" i="6"/>
  <c r="F6" i="6"/>
  <c r="J6" i="6"/>
  <c r="N6" i="6"/>
  <c r="R6" i="6"/>
  <c r="V6" i="6"/>
  <c r="Z6" i="6"/>
  <c r="AD6" i="6"/>
  <c r="D5" i="6"/>
  <c r="H5" i="6"/>
  <c r="L5" i="6"/>
  <c r="P5" i="6"/>
  <c r="T5" i="6"/>
  <c r="X5" i="6"/>
  <c r="AB5" i="6"/>
  <c r="AF5" i="6"/>
  <c r="G4" i="6"/>
  <c r="K4" i="6"/>
  <c r="O4" i="6"/>
  <c r="S4" i="6"/>
  <c r="W4" i="6"/>
  <c r="AA4" i="6"/>
  <c r="AE4" i="6"/>
  <c r="E3" i="6"/>
  <c r="I3" i="6"/>
  <c r="M3" i="6"/>
  <c r="Q3" i="6"/>
  <c r="U3" i="6"/>
  <c r="Y3" i="6"/>
  <c r="AC3" i="6"/>
  <c r="F2" i="6"/>
  <c r="J2" i="6"/>
  <c r="N2" i="6"/>
  <c r="R2" i="6"/>
  <c r="F13" i="6"/>
  <c r="J13" i="6"/>
  <c r="N13" i="6"/>
  <c r="R13" i="6"/>
  <c r="V13" i="6"/>
  <c r="Z13" i="6"/>
  <c r="AD13" i="6"/>
  <c r="D12" i="6"/>
  <c r="H12" i="6"/>
  <c r="L12" i="6"/>
  <c r="P12" i="6"/>
  <c r="T12" i="6"/>
  <c r="X12" i="6"/>
  <c r="AB12" i="6"/>
  <c r="AF12" i="6"/>
  <c r="G11" i="6"/>
  <c r="K11" i="6"/>
  <c r="O11" i="6"/>
  <c r="S11" i="6"/>
  <c r="W11" i="6"/>
  <c r="AA11" i="6"/>
  <c r="AE11" i="6"/>
  <c r="E10" i="6"/>
  <c r="I10" i="6"/>
  <c r="M10" i="6"/>
  <c r="Q10" i="6"/>
  <c r="U10" i="6"/>
  <c r="Y10" i="6"/>
  <c r="AC10" i="6"/>
  <c r="D9" i="6"/>
  <c r="H9" i="6"/>
  <c r="L9" i="6"/>
  <c r="P9" i="6"/>
  <c r="T9" i="6"/>
  <c r="X9" i="6"/>
  <c r="AB9" i="6"/>
  <c r="AF9" i="6"/>
  <c r="F8" i="6"/>
  <c r="J8" i="6"/>
  <c r="N8" i="6"/>
  <c r="R8" i="6"/>
  <c r="V8" i="6"/>
  <c r="Z8" i="6"/>
  <c r="AD8" i="6"/>
  <c r="D7" i="6"/>
  <c r="H7" i="6"/>
  <c r="L7" i="6"/>
  <c r="P7" i="6"/>
  <c r="T7" i="6"/>
  <c r="X7" i="6"/>
  <c r="AB7" i="6"/>
  <c r="AF7" i="6"/>
  <c r="G6" i="6"/>
  <c r="K6" i="6"/>
  <c r="O6" i="6"/>
  <c r="S6" i="6"/>
  <c r="W6" i="6"/>
  <c r="AA6" i="6"/>
  <c r="AE6" i="6"/>
  <c r="E5" i="6"/>
  <c r="I5" i="6"/>
  <c r="M5" i="6"/>
  <c r="Q5" i="6"/>
  <c r="U5" i="6"/>
  <c r="Y5" i="6"/>
  <c r="AC5" i="6"/>
  <c r="D4" i="6"/>
  <c r="H4" i="6"/>
  <c r="L4" i="6"/>
  <c r="P4" i="6"/>
  <c r="T4" i="6"/>
  <c r="X4" i="6"/>
  <c r="AB4" i="6"/>
  <c r="AF4" i="6"/>
  <c r="F3" i="6"/>
  <c r="J3" i="6"/>
  <c r="N3" i="6"/>
  <c r="R3" i="6"/>
  <c r="V3" i="6"/>
  <c r="Z3" i="6"/>
  <c r="AD3" i="6"/>
  <c r="G2" i="6"/>
  <c r="K2" i="6"/>
  <c r="O2" i="6"/>
  <c r="G13" i="6"/>
  <c r="K13" i="6"/>
  <c r="O13" i="6"/>
  <c r="S13" i="6"/>
  <c r="W13" i="6"/>
  <c r="AA13" i="6"/>
  <c r="AE13" i="6"/>
  <c r="E12" i="6"/>
  <c r="I12" i="6"/>
  <c r="M12" i="6"/>
  <c r="Q12" i="6"/>
  <c r="U12" i="6"/>
  <c r="Y12" i="6"/>
  <c r="AC12" i="6"/>
  <c r="D11" i="6"/>
  <c r="H11" i="6"/>
  <c r="L11" i="6"/>
  <c r="P11" i="6"/>
  <c r="T11" i="6"/>
  <c r="X11" i="6"/>
  <c r="AB11" i="6"/>
  <c r="AF11" i="6"/>
  <c r="F10" i="6"/>
  <c r="J10" i="6"/>
  <c r="N10" i="6"/>
  <c r="D13" i="6"/>
  <c r="T13" i="6"/>
  <c r="F12" i="6"/>
  <c r="V12" i="6"/>
  <c r="I11" i="6"/>
  <c r="Y11" i="6"/>
  <c r="K10" i="6"/>
  <c r="V10" i="6"/>
  <c r="AD10" i="6"/>
  <c r="I9" i="6"/>
  <c r="Q9" i="6"/>
  <c r="Y9" i="6"/>
  <c r="AG9" i="6"/>
  <c r="K8" i="6"/>
  <c r="S8" i="6"/>
  <c r="AA8" i="6"/>
  <c r="E7" i="6"/>
  <c r="M7" i="6"/>
  <c r="U7" i="6"/>
  <c r="AC7" i="6"/>
  <c r="H6" i="6"/>
  <c r="P6" i="6"/>
  <c r="X6" i="6"/>
  <c r="AF6" i="6"/>
  <c r="J5" i="6"/>
  <c r="R5" i="6"/>
  <c r="Z5" i="6"/>
  <c r="E4" i="6"/>
  <c r="M4" i="6"/>
  <c r="U4" i="6"/>
  <c r="AC4" i="6"/>
  <c r="G3" i="6"/>
  <c r="O3" i="6"/>
  <c r="W3" i="6"/>
  <c r="D2" i="6"/>
  <c r="L2" i="6"/>
  <c r="S2" i="6"/>
  <c r="W2" i="6"/>
  <c r="AA2" i="6"/>
  <c r="AE2" i="6"/>
  <c r="C12" i="6"/>
  <c r="C8" i="6"/>
  <c r="C4" i="6"/>
  <c r="H13" i="6"/>
  <c r="X13" i="6"/>
  <c r="Z12" i="6"/>
  <c r="M11" i="6"/>
  <c r="AC11" i="6"/>
  <c r="O10" i="6"/>
  <c r="W10" i="6"/>
  <c r="AE10" i="6"/>
  <c r="J9" i="6"/>
  <c r="R9" i="6"/>
  <c r="D8" i="6"/>
  <c r="L8" i="6"/>
  <c r="T8" i="6"/>
  <c r="AB8" i="6"/>
  <c r="F7" i="6"/>
  <c r="V7" i="6"/>
  <c r="AD7" i="6"/>
  <c r="Q6" i="6"/>
  <c r="AG6" i="6"/>
  <c r="S5" i="6"/>
  <c r="AA5" i="6"/>
  <c r="N4" i="6"/>
  <c r="AD4" i="6"/>
  <c r="H3" i="6"/>
  <c r="X3" i="6"/>
  <c r="M2" i="6"/>
  <c r="T2" i="6"/>
  <c r="C11" i="6"/>
  <c r="AD2" i="6"/>
  <c r="C9" i="6"/>
  <c r="J12" i="6"/>
  <c r="Z9" i="6"/>
  <c r="N7" i="6"/>
  <c r="I6" i="6"/>
  <c r="Y6" i="6"/>
  <c r="K5" i="6"/>
  <c r="F4" i="6"/>
  <c r="V4" i="6"/>
  <c r="P3" i="6"/>
  <c r="E2" i="6"/>
  <c r="X2" i="6"/>
  <c r="AB2" i="6"/>
  <c r="AF2" i="6"/>
  <c r="C7" i="6"/>
  <c r="C3" i="6"/>
  <c r="C5" i="6"/>
  <c r="L13" i="6"/>
  <c r="AB13" i="6"/>
  <c r="N12" i="6"/>
  <c r="AD12" i="6"/>
  <c r="Q11" i="6"/>
  <c r="AG11" i="6"/>
  <c r="R10" i="6"/>
  <c r="Z10" i="6"/>
  <c r="E9" i="6"/>
  <c r="M9" i="6"/>
  <c r="U9" i="6"/>
  <c r="AC9" i="6"/>
  <c r="G8" i="6"/>
  <c r="O8" i="6"/>
  <c r="W8" i="6"/>
  <c r="AE8" i="6"/>
  <c r="I7" i="6"/>
  <c r="Q7" i="6"/>
  <c r="Y7" i="6"/>
  <c r="D6" i="6"/>
  <c r="L6" i="6"/>
  <c r="T6" i="6"/>
  <c r="AB6" i="6"/>
  <c r="F5" i="6"/>
  <c r="N5" i="6"/>
  <c r="V5" i="6"/>
  <c r="AD5" i="6"/>
  <c r="I4" i="6"/>
  <c r="Q4" i="6"/>
  <c r="Y4" i="6"/>
  <c r="AG4" i="6"/>
  <c r="K3" i="6"/>
  <c r="S3" i="6"/>
  <c r="AA3" i="6"/>
  <c r="H2" i="6"/>
  <c r="P2" i="6"/>
  <c r="U2" i="6"/>
  <c r="Y2" i="6"/>
  <c r="AC2" i="6"/>
  <c r="AG2" i="6"/>
  <c r="C10" i="6"/>
  <c r="C6" i="6"/>
  <c r="C2" i="6"/>
  <c r="P13" i="6"/>
  <c r="AF13" i="6"/>
  <c r="R12" i="6"/>
  <c r="E11" i="6"/>
  <c r="U11" i="6"/>
  <c r="G10" i="6"/>
  <c r="S10" i="6"/>
  <c r="AA10" i="6"/>
  <c r="F9" i="6"/>
  <c r="N9" i="6"/>
  <c r="V9" i="6"/>
  <c r="AD9" i="6"/>
  <c r="H8" i="6"/>
  <c r="P8" i="6"/>
  <c r="X8" i="6"/>
  <c r="AF8" i="6"/>
  <c r="J7" i="6"/>
  <c r="R7" i="6"/>
  <c r="Z7" i="6"/>
  <c r="E6" i="6"/>
  <c r="M6" i="6"/>
  <c r="U6" i="6"/>
  <c r="AC6" i="6"/>
  <c r="G5" i="6"/>
  <c r="O5" i="6"/>
  <c r="W5" i="6"/>
  <c r="AE5" i="6"/>
  <c r="J4" i="6"/>
  <c r="R4" i="6"/>
  <c r="Z4" i="6"/>
  <c r="D3" i="6"/>
  <c r="L3" i="6"/>
  <c r="T3" i="6"/>
  <c r="AB3" i="6"/>
  <c r="I2" i="6"/>
  <c r="Q2" i="6"/>
  <c r="V2" i="6"/>
  <c r="Z2" i="6"/>
  <c r="C13" i="6"/>
  <c r="C34" i="6"/>
  <c r="O34" i="6" s="1"/>
  <c r="C22" i="6"/>
  <c r="O22" i="6" s="1"/>
  <c r="H6" i="7"/>
  <c r="L4" i="7"/>
  <c r="L6" i="7"/>
  <c r="G6" i="7"/>
  <c r="D4" i="7"/>
  <c r="K6" i="7"/>
  <c r="F5" i="7"/>
  <c r="C4" i="7"/>
  <c r="M4" i="7"/>
  <c r="G3" i="7"/>
  <c r="I4" i="7"/>
  <c r="G7" i="7"/>
  <c r="G9" i="7" s="1"/>
  <c r="E4" i="7"/>
  <c r="E6" i="7"/>
  <c r="J6" i="7"/>
  <c r="G4" i="7"/>
  <c r="N4" i="7"/>
  <c r="N6" i="7"/>
  <c r="M6" i="7"/>
  <c r="F4" i="7"/>
  <c r="J4" i="7"/>
  <c r="F6" i="7"/>
  <c r="K4" i="7"/>
  <c r="C16" i="6"/>
  <c r="R16" i="6" s="1"/>
  <c r="C35" i="6"/>
  <c r="E35" i="6" s="1"/>
  <c r="C17" i="6"/>
  <c r="O17" i="6" s="1"/>
  <c r="C20" i="6"/>
  <c r="K20" i="6" s="1"/>
  <c r="C18" i="6"/>
  <c r="P18" i="6" s="1"/>
  <c r="C28" i="6"/>
  <c r="M28" i="6" s="1"/>
  <c r="C37" i="6"/>
  <c r="H37" i="6" s="1"/>
  <c r="C23" i="6"/>
  <c r="M23" i="6" s="1"/>
  <c r="C31" i="6"/>
  <c r="N31" i="6" s="1"/>
  <c r="C33" i="6"/>
  <c r="P33" i="6" s="1"/>
  <c r="C19" i="6"/>
  <c r="K19" i="6" s="1"/>
  <c r="C27" i="6"/>
  <c r="O27" i="6" s="1"/>
  <c r="C36" i="6"/>
  <c r="I36" i="6" s="1"/>
  <c r="C14" i="6"/>
  <c r="O14" i="6" s="1"/>
  <c r="C26" i="6"/>
  <c r="S26" i="6" s="1"/>
  <c r="C25" i="6"/>
  <c r="K25" i="6" s="1"/>
  <c r="C24" i="6"/>
  <c r="I24" i="6" s="1"/>
  <c r="C21" i="6"/>
  <c r="P21" i="6" s="1"/>
  <c r="C30" i="6"/>
  <c r="P30" i="6" s="1"/>
  <c r="C29" i="6"/>
  <c r="O29" i="6" s="1"/>
  <c r="C32" i="6"/>
  <c r="I32" i="6" s="1"/>
  <c r="AE3" i="6"/>
  <c r="C15" i="6"/>
  <c r="R15" i="6" s="1"/>
  <c r="Z22" i="9"/>
  <c r="AB23" i="9"/>
  <c r="Z28" i="9"/>
  <c r="AC23" i="9"/>
  <c r="AC9" i="9"/>
  <c r="Z24" i="9"/>
  <c r="AE29" i="9"/>
  <c r="AE7" i="9"/>
  <c r="AA29" i="9"/>
  <c r="AB29" i="9"/>
  <c r="AA30" i="9"/>
  <c r="AB21" i="9"/>
  <c r="Z26" i="9"/>
  <c r="AB5" i="9"/>
  <c r="Z12" i="9"/>
  <c r="AE17" i="9"/>
  <c r="AB25" i="9"/>
  <c r="Z14" i="9"/>
  <c r="Z18" i="9"/>
  <c r="AO21" i="6"/>
  <c r="AM2" i="6"/>
  <c r="AM21" i="6"/>
  <c r="AD28" i="9"/>
  <c r="AD4" i="9"/>
  <c r="AD11" i="9"/>
  <c r="AB8" i="9"/>
  <c r="AD16" i="9"/>
  <c r="AD30" i="9"/>
  <c r="AD12" i="9"/>
  <c r="AD23" i="9"/>
  <c r="AA22" i="9"/>
  <c r="AK5" i="9"/>
  <c r="AK29" i="9"/>
  <c r="AK26" i="9"/>
  <c r="AA6" i="9"/>
  <c r="AK14" i="9"/>
  <c r="Z27" i="9"/>
  <c r="AK15" i="9"/>
  <c r="AK8" i="9"/>
  <c r="AB12" i="9"/>
  <c r="AK12" i="9"/>
  <c r="AK30" i="9"/>
  <c r="N5" i="7"/>
  <c r="AC15" i="9"/>
  <c r="AJ6" i="9"/>
  <c r="AJ22" i="9"/>
  <c r="AJ29" i="9"/>
  <c r="AJ28" i="9"/>
  <c r="AJ26" i="9"/>
  <c r="AJ19" i="9"/>
  <c r="AJ9" i="9"/>
  <c r="AJ15" i="9"/>
  <c r="AJ10" i="9"/>
  <c r="AC12" i="9"/>
  <c r="AC10" i="9"/>
  <c r="AA7" i="9"/>
  <c r="AA20" i="9"/>
  <c r="AI8" i="9"/>
  <c r="AI10" i="9"/>
  <c r="AI20" i="9"/>
  <c r="AC11" i="9"/>
  <c r="AI26" i="9"/>
  <c r="AE26" i="9"/>
  <c r="AC22" i="9"/>
  <c r="AA5" i="9"/>
  <c r="AA15" i="9"/>
  <c r="F26" i="8"/>
  <c r="D26" i="8"/>
  <c r="AC4" i="9"/>
  <c r="AB7" i="9"/>
  <c r="AB30" i="9"/>
  <c r="F14" i="8"/>
  <c r="D2" i="8"/>
  <c r="AB14" i="9"/>
  <c r="AA17" i="9"/>
  <c r="AA9" i="9"/>
  <c r="Z19" i="9"/>
  <c r="F10" i="8"/>
  <c r="D10" i="8"/>
  <c r="F22" i="8"/>
  <c r="D22" i="8"/>
  <c r="AB28" i="9"/>
  <c r="AC27" i="9"/>
  <c r="AA12" i="9"/>
  <c r="AB18" i="9"/>
  <c r="AE10" i="9"/>
  <c r="Z13" i="9"/>
  <c r="Z8" i="9"/>
  <c r="F6" i="8"/>
  <c r="F24" i="8"/>
  <c r="F12" i="8"/>
  <c r="AA10" i="9"/>
  <c r="AA19" i="9"/>
  <c r="AB19" i="9"/>
  <c r="AC8" i="9"/>
  <c r="AC6" i="9"/>
  <c r="D3" i="8"/>
  <c r="F3" i="8"/>
  <c r="D7" i="8"/>
  <c r="F7" i="8"/>
  <c r="D23" i="8"/>
  <c r="F23" i="8"/>
  <c r="AA13" i="9"/>
  <c r="AC18" i="9"/>
  <c r="Z5" i="9"/>
  <c r="AB24" i="9"/>
  <c r="AC26" i="9"/>
  <c r="AC30" i="9"/>
  <c r="Z25" i="9"/>
  <c r="AB17" i="9"/>
  <c r="AA24" i="9"/>
  <c r="AB16" i="9"/>
  <c r="AB10" i="9"/>
  <c r="AH29" i="9"/>
  <c r="AH26" i="9"/>
  <c r="AH23" i="9"/>
  <c r="AH11" i="9"/>
  <c r="AH21" i="9"/>
  <c r="AI30" i="8"/>
  <c r="W58" i="8"/>
  <c r="AE2" i="8"/>
  <c r="AA58" i="8"/>
  <c r="AA2" i="8"/>
  <c r="W30" i="8"/>
  <c r="AI58" i="8"/>
  <c r="AE30" i="8"/>
  <c r="AI2" i="8"/>
  <c r="AE58" i="8"/>
  <c r="AA23" i="9"/>
  <c r="AK59" i="6"/>
  <c r="AM59" i="6"/>
  <c r="AM40" i="6"/>
  <c r="AK21" i="6"/>
  <c r="AO59" i="6"/>
  <c r="AA16" i="9"/>
  <c r="Z16" i="9"/>
  <c r="Z7" i="9"/>
  <c r="Z9" i="9"/>
  <c r="Z30" i="9"/>
  <c r="Z20" i="9"/>
  <c r="AC19" i="9"/>
  <c r="AO2" i="6"/>
  <c r="Z17" i="9"/>
  <c r="Z3" i="9"/>
  <c r="C3" i="7"/>
  <c r="C5" i="7"/>
  <c r="C7" i="7"/>
  <c r="C15" i="7" s="1"/>
  <c r="AI4" i="9"/>
  <c r="AK19" i="9"/>
  <c r="AK40" i="6"/>
  <c r="AD9" i="9"/>
  <c r="AC5" i="9"/>
  <c r="AF8" i="9"/>
  <c r="Z15" i="9"/>
  <c r="AB15" i="9"/>
  <c r="AG30" i="9"/>
  <c r="AG22" i="9"/>
  <c r="AG19" i="9"/>
  <c r="AG9" i="9"/>
  <c r="AG16" i="9"/>
  <c r="AG10" i="9"/>
  <c r="AG23" i="9"/>
  <c r="AG24" i="9"/>
  <c r="AG25" i="9"/>
  <c r="AG27" i="9"/>
  <c r="AG14" i="9"/>
  <c r="AF5" i="9"/>
  <c r="AF23" i="9"/>
  <c r="AF22" i="9"/>
  <c r="AF28" i="9"/>
  <c r="AF7" i="9"/>
  <c r="AF11" i="9"/>
  <c r="AF27" i="9"/>
  <c r="AE11" i="9"/>
  <c r="C23" i="8"/>
  <c r="AE9" i="9"/>
  <c r="AE8" i="9"/>
  <c r="C25" i="8"/>
  <c r="AE25" i="9"/>
  <c r="AE23" i="9"/>
  <c r="E3" i="7"/>
  <c r="AK22" i="9"/>
  <c r="I5" i="7"/>
  <c r="E5" i="7"/>
  <c r="AH8" i="9"/>
  <c r="AJ23" i="9"/>
  <c r="AE27" i="9"/>
  <c r="AB3" i="9"/>
  <c r="E7" i="7"/>
  <c r="E9" i="7" s="1"/>
  <c r="AB6" i="9"/>
  <c r="AC3" i="9"/>
  <c r="AK4" i="9"/>
  <c r="AJ24" i="9"/>
  <c r="AI25" i="9"/>
  <c r="Z23" i="9"/>
  <c r="AG12" i="9"/>
  <c r="Z10" i="9"/>
  <c r="AC7" i="9"/>
  <c r="AC25" i="9"/>
  <c r="AH25" i="9"/>
  <c r="AF16" i="9"/>
  <c r="AJ27" i="9"/>
  <c r="Z29" i="9"/>
  <c r="AB4" i="9"/>
  <c r="AI28" i="9"/>
  <c r="AH24" i="9"/>
  <c r="AB27" i="9"/>
  <c r="AC14" i="9"/>
  <c r="AF21" i="9"/>
  <c r="AI11" i="9"/>
  <c r="AH17" i="9"/>
  <c r="AG17" i="9"/>
  <c r="AB9" i="9"/>
  <c r="AC17" i="9"/>
  <c r="M3" i="7"/>
  <c r="M7" i="7"/>
  <c r="M13" i="7" s="1"/>
  <c r="AJ13" i="9"/>
  <c r="AF26" i="9"/>
  <c r="AH6" i="9"/>
  <c r="AK23" i="9"/>
  <c r="Z21" i="9"/>
  <c r="AI21" i="9"/>
  <c r="AJ25" i="9"/>
  <c r="AJ18" i="9"/>
  <c r="AF12" i="9"/>
  <c r="AB13" i="9"/>
  <c r="AG4" i="9"/>
  <c r="AF17" i="9"/>
  <c r="AD6" i="9"/>
  <c r="AC16" i="9"/>
  <c r="AK18" i="9"/>
  <c r="F3" i="7"/>
  <c r="F7" i="7"/>
  <c r="F15" i="7" s="1"/>
  <c r="AI16" i="9"/>
  <c r="AE21" i="9"/>
  <c r="AF20" i="9"/>
  <c r="AB11" i="9"/>
  <c r="AF10" i="9"/>
  <c r="AH22" i="9"/>
  <c r="AI24" i="9"/>
  <c r="AI12" i="9"/>
  <c r="AF4" i="9"/>
  <c r="AC13" i="9"/>
  <c r="AD3" i="9"/>
  <c r="AJ5" i="9"/>
  <c r="AE4" i="9"/>
  <c r="AF14" i="9"/>
  <c r="AA8" i="9"/>
  <c r="AC20" i="9"/>
  <c r="AH30" i="9"/>
  <c r="AB22" i="9"/>
  <c r="AF24" i="9"/>
  <c r="AG18" i="9"/>
  <c r="AH12" i="9"/>
  <c r="Z11" i="9"/>
  <c r="AH15" i="9"/>
  <c r="AG20" i="9"/>
  <c r="AF6" i="9"/>
  <c r="AD22" i="9"/>
  <c r="AJ3" i="9"/>
  <c r="AJ30" i="9"/>
  <c r="AK21" i="9"/>
  <c r="AC21" i="9"/>
  <c r="AI5" i="9"/>
  <c r="AH16" i="9"/>
  <c r="AK17" i="9"/>
  <c r="AC28" i="9"/>
  <c r="AH7" i="9"/>
  <c r="Z4" i="9"/>
  <c r="AJ20" i="9"/>
  <c r="AB20" i="9"/>
  <c r="AK28" i="9"/>
  <c r="AB26" i="9"/>
  <c r="AA21" i="9"/>
  <c r="AJ16" i="9"/>
  <c r="AH20" i="9"/>
  <c r="AF15" i="9"/>
  <c r="AG3" i="9"/>
  <c r="J7" i="7"/>
  <c r="J10" i="7" s="1"/>
  <c r="J3" i="7"/>
  <c r="AA28" i="9"/>
  <c r="AA14" i="9"/>
  <c r="AA26" i="9"/>
  <c r="AK7" i="9"/>
  <c r="AF9" i="9"/>
  <c r="I3" i="7"/>
  <c r="AF3" i="9"/>
  <c r="R43" i="7"/>
  <c r="K3" i="7"/>
  <c r="AG13" i="9"/>
  <c r="AA18" i="9"/>
  <c r="AA11" i="9"/>
  <c r="AA4" i="9"/>
  <c r="AA25" i="9"/>
  <c r="AA27" i="9"/>
  <c r="AA3" i="9"/>
  <c r="D3" i="7"/>
  <c r="D7" i="7"/>
  <c r="D11" i="7" s="1"/>
  <c r="AK9" i="9"/>
  <c r="AF19" i="9"/>
  <c r="C6" i="8"/>
  <c r="AE18" i="9"/>
  <c r="AE19" i="9"/>
  <c r="AE24" i="9"/>
  <c r="AE15" i="9"/>
  <c r="AE28" i="9"/>
  <c r="AE13" i="9"/>
  <c r="AE20" i="9"/>
  <c r="AC24" i="9"/>
  <c r="I15" i="7"/>
  <c r="I10" i="7"/>
  <c r="I16" i="7"/>
  <c r="I13" i="7"/>
  <c r="I11" i="7"/>
  <c r="I14" i="7"/>
  <c r="I8" i="7"/>
  <c r="I9" i="7"/>
  <c r="M14" i="6" l="1"/>
  <c r="O36" i="6"/>
  <c r="D23" i="6"/>
  <c r="M20" i="6"/>
  <c r="S31" i="6"/>
  <c r="T34" i="6"/>
  <c r="AG23" i="6"/>
  <c r="Y20" i="6"/>
  <c r="J16" i="6"/>
  <c r="AB16" i="6"/>
  <c r="M31" i="6"/>
  <c r="AD33" i="6"/>
  <c r="O33" i="6"/>
  <c r="E25" i="6"/>
  <c r="U16" i="6"/>
  <c r="Q23" i="6"/>
  <c r="E16" i="6"/>
  <c r="K23" i="6"/>
  <c r="O31" i="6"/>
  <c r="D16" i="6"/>
  <c r="AA23" i="6"/>
  <c r="Q16" i="6"/>
  <c r="V16" i="6"/>
  <c r="AE31" i="6"/>
  <c r="L16" i="6"/>
  <c r="S16" i="6"/>
  <c r="X16" i="6"/>
  <c r="K31" i="6"/>
  <c r="P23" i="6"/>
  <c r="AD16" i="6"/>
  <c r="J31" i="6"/>
  <c r="I25" i="6"/>
  <c r="AD23" i="6"/>
  <c r="AB31" i="6"/>
  <c r="U25" i="6"/>
  <c r="I22" i="6"/>
  <c r="Y16" i="6"/>
  <c r="Z23" i="6"/>
  <c r="AF31" i="6"/>
  <c r="V33" i="6"/>
  <c r="AC33" i="6"/>
  <c r="AF33" i="6"/>
  <c r="AC29" i="6"/>
  <c r="AD20" i="6"/>
  <c r="X20" i="6"/>
  <c r="Y29" i="6"/>
  <c r="P35" i="6"/>
  <c r="U20" i="6"/>
  <c r="J27" i="6"/>
  <c r="V20" i="6"/>
  <c r="Q20" i="6"/>
  <c r="G20" i="6"/>
  <c r="R18" i="6"/>
  <c r="H19" i="6"/>
  <c r="W19" i="6"/>
  <c r="W36" i="6"/>
  <c r="K18" i="6"/>
  <c r="D14" i="6"/>
  <c r="I35" i="6"/>
  <c r="G10" i="7"/>
  <c r="U18" i="6"/>
  <c r="AC20" i="6"/>
  <c r="AF14" i="6"/>
  <c r="N32" i="6"/>
  <c r="X33" i="6"/>
  <c r="U33" i="6"/>
  <c r="AG20" i="6"/>
  <c r="E20" i="6"/>
  <c r="R20" i="6"/>
  <c r="O20" i="6"/>
  <c r="AA29" i="6"/>
  <c r="K33" i="6"/>
  <c r="AA33" i="6"/>
  <c r="T20" i="6"/>
  <c r="G16" i="7"/>
  <c r="AB18" i="6"/>
  <c r="Q36" i="6"/>
  <c r="AA19" i="6"/>
  <c r="AG36" i="6"/>
  <c r="T14" i="6"/>
  <c r="V37" i="6"/>
  <c r="Q14" i="6"/>
  <c r="G15" i="7"/>
  <c r="G12" i="7"/>
  <c r="I37" i="6"/>
  <c r="P36" i="6"/>
  <c r="G14" i="6"/>
  <c r="AC26" i="6"/>
  <c r="W18" i="6"/>
  <c r="L19" i="6"/>
  <c r="P14" i="6"/>
  <c r="W15" i="6"/>
  <c r="AC34" i="6"/>
  <c r="S29" i="6"/>
  <c r="J22" i="6"/>
  <c r="Y18" i="6"/>
  <c r="S37" i="6"/>
  <c r="I27" i="6"/>
  <c r="M27" i="6"/>
  <c r="Z21" i="6"/>
  <c r="AF37" i="6"/>
  <c r="R37" i="6"/>
  <c r="AB22" i="6"/>
  <c r="S34" i="6"/>
  <c r="V34" i="6"/>
  <c r="K14" i="6"/>
  <c r="L34" i="6"/>
  <c r="E14" i="6"/>
  <c r="I28" i="6"/>
  <c r="G34" i="6"/>
  <c r="J37" i="6"/>
  <c r="U34" i="6"/>
  <c r="Z35" i="6"/>
  <c r="M18" i="6"/>
  <c r="T19" i="6"/>
  <c r="S14" i="6"/>
  <c r="L29" i="6"/>
  <c r="U22" i="6"/>
  <c r="Y19" i="6"/>
  <c r="X19" i="6"/>
  <c r="I17" i="6"/>
  <c r="L14" i="6"/>
  <c r="D17" i="6"/>
  <c r="AA22" i="6"/>
  <c r="N37" i="6"/>
  <c r="M22" i="6"/>
  <c r="AC21" i="6"/>
  <c r="P22" i="6"/>
  <c r="W34" i="6"/>
  <c r="J24" i="6"/>
  <c r="W25" i="6"/>
  <c r="W22" i="6"/>
  <c r="AF22" i="6"/>
  <c r="H22" i="6"/>
  <c r="M34" i="6"/>
  <c r="AD34" i="6"/>
  <c r="AF23" i="6"/>
  <c r="AE22" i="6"/>
  <c r="F33" i="6"/>
  <c r="Q33" i="6"/>
  <c r="W37" i="6"/>
  <c r="T28" i="6"/>
  <c r="AC28" i="6"/>
  <c r="F28" i="6"/>
  <c r="W33" i="6"/>
  <c r="K37" i="6"/>
  <c r="T23" i="6"/>
  <c r="AA20" i="6"/>
  <c r="AF20" i="6"/>
  <c r="D20" i="6"/>
  <c r="AC31" i="6"/>
  <c r="I20" i="6"/>
  <c r="Z37" i="6"/>
  <c r="AA36" i="6"/>
  <c r="Z36" i="6"/>
  <c r="T37" i="6"/>
  <c r="I21" i="6"/>
  <c r="L22" i="6"/>
  <c r="V22" i="6"/>
  <c r="E37" i="6"/>
  <c r="L37" i="6"/>
  <c r="AE34" i="6"/>
  <c r="Y22" i="6"/>
  <c r="F22" i="6"/>
  <c r="R34" i="6"/>
  <c r="AD37" i="6"/>
  <c r="AE15" i="6"/>
  <c r="AC25" i="6"/>
  <c r="I34" i="6"/>
  <c r="N22" i="6"/>
  <c r="E34" i="6"/>
  <c r="AG34" i="6"/>
  <c r="F23" i="6"/>
  <c r="S23" i="6"/>
  <c r="AA34" i="6"/>
  <c r="Z22" i="6"/>
  <c r="Z34" i="6"/>
  <c r="X34" i="6"/>
  <c r="AF28" i="6"/>
  <c r="M37" i="6"/>
  <c r="F37" i="6"/>
  <c r="Y37" i="6"/>
  <c r="AC37" i="6"/>
  <c r="D28" i="6"/>
  <c r="AC15" i="6"/>
  <c r="L20" i="6"/>
  <c r="X31" i="6"/>
  <c r="J20" i="6"/>
  <c r="S20" i="6"/>
  <c r="D33" i="6"/>
  <c r="Z20" i="6"/>
  <c r="M36" i="6"/>
  <c r="Q37" i="6"/>
  <c r="AB34" i="6"/>
  <c r="T22" i="6"/>
  <c r="AA37" i="6"/>
  <c r="L28" i="6"/>
  <c r="J21" i="6"/>
  <c r="R22" i="6"/>
  <c r="AD22" i="6"/>
  <c r="Q22" i="6"/>
  <c r="P37" i="6"/>
  <c r="AE37" i="6"/>
  <c r="AB37" i="6"/>
  <c r="S21" i="6"/>
  <c r="K22" i="6"/>
  <c r="Q34" i="6"/>
  <c r="N34" i="6"/>
  <c r="D34" i="6"/>
  <c r="G23" i="6"/>
  <c r="U23" i="6"/>
  <c r="AF34" i="6"/>
  <c r="E22" i="6"/>
  <c r="D22" i="6"/>
  <c r="Y28" i="6"/>
  <c r="L33" i="6"/>
  <c r="M33" i="6"/>
  <c r="K28" i="6"/>
  <c r="G37" i="6"/>
  <c r="AE33" i="6"/>
  <c r="S15" i="6"/>
  <c r="I31" i="6"/>
  <c r="AG31" i="6"/>
  <c r="N20" i="6"/>
  <c r="P20" i="6"/>
  <c r="AE20" i="6"/>
  <c r="E28" i="6"/>
  <c r="T31" i="6"/>
  <c r="W20" i="6"/>
  <c r="Y34" i="6"/>
  <c r="AC22" i="6"/>
  <c r="AG22" i="6"/>
  <c r="P34" i="6"/>
  <c r="S22" i="6"/>
  <c r="AG37" i="6"/>
  <c r="W28" i="6"/>
  <c r="W21" i="6"/>
  <c r="G25" i="6"/>
  <c r="F34" i="6"/>
  <c r="K34" i="6"/>
  <c r="H34" i="6"/>
  <c r="J34" i="6"/>
  <c r="AC23" i="6"/>
  <c r="R23" i="6"/>
  <c r="X22" i="6"/>
  <c r="G22" i="6"/>
  <c r="X37" i="6"/>
  <c r="J33" i="6"/>
  <c r="R28" i="6"/>
  <c r="Q28" i="6"/>
  <c r="P28" i="6"/>
  <c r="U37" i="6"/>
  <c r="D37" i="6"/>
  <c r="M15" i="6"/>
  <c r="F20" i="6"/>
  <c r="H20" i="6"/>
  <c r="R31" i="6"/>
  <c r="AB20" i="6"/>
  <c r="Y15" i="6"/>
  <c r="O37" i="6"/>
  <c r="J36" i="6"/>
  <c r="G11" i="7"/>
  <c r="G8" i="7"/>
  <c r="G14" i="7"/>
  <c r="G13" i="7"/>
  <c r="S27" i="6"/>
  <c r="H35" i="6"/>
  <c r="G17" i="6"/>
  <c r="AF16" i="6"/>
  <c r="K35" i="6"/>
  <c r="L35" i="6"/>
  <c r="I16" i="6"/>
  <c r="S35" i="6"/>
  <c r="Y35" i="6"/>
  <c r="D35" i="6"/>
  <c r="W35" i="6"/>
  <c r="AE35" i="6"/>
  <c r="G28" i="6"/>
  <c r="AE28" i="6"/>
  <c r="U15" i="6"/>
  <c r="M17" i="6"/>
  <c r="Y17" i="6"/>
  <c r="AD17" i="6"/>
  <c r="AG27" i="6"/>
  <c r="G27" i="6"/>
  <c r="D27" i="6"/>
  <c r="AB27" i="6"/>
  <c r="Y27" i="6"/>
  <c r="AD27" i="6"/>
  <c r="L27" i="6"/>
  <c r="AC35" i="6"/>
  <c r="AE17" i="6"/>
  <c r="U27" i="6"/>
  <c r="E27" i="6"/>
  <c r="M35" i="6"/>
  <c r="F35" i="6"/>
  <c r="J35" i="6"/>
  <c r="AF17" i="6"/>
  <c r="U35" i="6"/>
  <c r="R35" i="6"/>
  <c r="H16" i="6"/>
  <c r="N16" i="6"/>
  <c r="P16" i="6"/>
  <c r="K16" i="6"/>
  <c r="S28" i="6"/>
  <c r="AA28" i="6"/>
  <c r="AA15" i="6"/>
  <c r="Q15" i="6"/>
  <c r="V17" i="6"/>
  <c r="S17" i="6"/>
  <c r="AC17" i="6"/>
  <c r="J15" i="6"/>
  <c r="H28" i="6"/>
  <c r="Z27" i="6"/>
  <c r="AG28" i="6"/>
  <c r="J17" i="6"/>
  <c r="Z17" i="6"/>
  <c r="AB35" i="6"/>
  <c r="F27" i="6"/>
  <c r="X27" i="6"/>
  <c r="X35" i="6"/>
  <c r="AG35" i="6"/>
  <c r="AF27" i="6"/>
  <c r="W27" i="6"/>
  <c r="O35" i="6"/>
  <c r="T35" i="6"/>
  <c r="U17" i="6"/>
  <c r="N17" i="6"/>
  <c r="AA27" i="6"/>
  <c r="V27" i="6"/>
  <c r="M16" i="6"/>
  <c r="T16" i="6"/>
  <c r="W16" i="6"/>
  <c r="J28" i="6"/>
  <c r="AB28" i="6"/>
  <c r="X28" i="6"/>
  <c r="L15" i="6"/>
  <c r="H15" i="6"/>
  <c r="Q17" i="6"/>
  <c r="H17" i="6"/>
  <c r="K17" i="6"/>
  <c r="F17" i="6"/>
  <c r="P15" i="6"/>
  <c r="AA35" i="6"/>
  <c r="H27" i="6"/>
  <c r="L17" i="6"/>
  <c r="Q27" i="6"/>
  <c r="E17" i="6"/>
  <c r="N27" i="6"/>
  <c r="AE27" i="6"/>
  <c r="X17" i="6"/>
  <c r="R27" i="6"/>
  <c r="AF35" i="6"/>
  <c r="AB17" i="6"/>
  <c r="K27" i="6"/>
  <c r="V35" i="6"/>
  <c r="G35" i="6"/>
  <c r="W17" i="6"/>
  <c r="AG17" i="6"/>
  <c r="AC27" i="6"/>
  <c r="N35" i="6"/>
  <c r="AA16" i="6"/>
  <c r="V28" i="6"/>
  <c r="AD28" i="6"/>
  <c r="AD35" i="6"/>
  <c r="Q35" i="6"/>
  <c r="O16" i="6"/>
  <c r="AG16" i="6"/>
  <c r="AE16" i="6"/>
  <c r="F16" i="6"/>
  <c r="AC16" i="6"/>
  <c r="G16" i="6"/>
  <c r="Z16" i="6"/>
  <c r="N28" i="6"/>
  <c r="U28" i="6"/>
  <c r="O28" i="6"/>
  <c r="Z28" i="6"/>
  <c r="T15" i="6"/>
  <c r="AB15" i="6"/>
  <c r="P17" i="6"/>
  <c r="AA17" i="6"/>
  <c r="AF15" i="6"/>
  <c r="P27" i="6"/>
  <c r="R17" i="6"/>
  <c r="T17" i="6"/>
  <c r="T27" i="6"/>
  <c r="G24" i="6"/>
  <c r="AF25" i="6"/>
  <c r="U24" i="6"/>
  <c r="AD25" i="6"/>
  <c r="Y25" i="6"/>
  <c r="AE25" i="6"/>
  <c r="AB24" i="6"/>
  <c r="O23" i="6"/>
  <c r="H23" i="6"/>
  <c r="AB23" i="6"/>
  <c r="M29" i="6"/>
  <c r="P29" i="6"/>
  <c r="Q29" i="6"/>
  <c r="V29" i="6"/>
  <c r="AD18" i="6"/>
  <c r="S33" i="6"/>
  <c r="I18" i="6"/>
  <c r="D18" i="6"/>
  <c r="AB19" i="6"/>
  <c r="G18" i="6"/>
  <c r="Q19" i="6"/>
  <c r="M19" i="6"/>
  <c r="G33" i="6"/>
  <c r="L23" i="6"/>
  <c r="AA31" i="6"/>
  <c r="H31" i="6"/>
  <c r="E31" i="6"/>
  <c r="H33" i="6"/>
  <c r="H14" i="6"/>
  <c r="AB14" i="6"/>
  <c r="S36" i="6"/>
  <c r="D36" i="6"/>
  <c r="AB36" i="6"/>
  <c r="AC24" i="6"/>
  <c r="Y24" i="6"/>
  <c r="AE24" i="6"/>
  <c r="W24" i="6"/>
  <c r="Z29" i="6"/>
  <c r="Q18" i="6"/>
  <c r="F14" i="6"/>
  <c r="V25" i="6"/>
  <c r="AB25" i="6"/>
  <c r="M25" i="6"/>
  <c r="K24" i="6"/>
  <c r="O25" i="6"/>
  <c r="Z25" i="6"/>
  <c r="Y23" i="6"/>
  <c r="AE23" i="6"/>
  <c r="X23" i="6"/>
  <c r="F29" i="6"/>
  <c r="E29" i="6"/>
  <c r="J29" i="6"/>
  <c r="AC18" i="6"/>
  <c r="V19" i="6"/>
  <c r="E33" i="6"/>
  <c r="R33" i="6"/>
  <c r="Z19" i="6"/>
  <c r="AF18" i="6"/>
  <c r="AA18" i="6"/>
  <c r="R19" i="6"/>
  <c r="V31" i="6"/>
  <c r="Q31" i="6"/>
  <c r="G31" i="6"/>
  <c r="Z31" i="6"/>
  <c r="R29" i="6"/>
  <c r="G36" i="6"/>
  <c r="T36" i="6"/>
  <c r="K36" i="6"/>
  <c r="AC36" i="6"/>
  <c r="V36" i="6"/>
  <c r="R14" i="6"/>
  <c r="G29" i="6"/>
  <c r="Z18" i="6"/>
  <c r="D19" i="6"/>
  <c r="AF19" i="6"/>
  <c r="S25" i="6"/>
  <c r="T25" i="6"/>
  <c r="T29" i="6"/>
  <c r="AE18" i="6"/>
  <c r="Q25" i="6"/>
  <c r="L25" i="6"/>
  <c r="N24" i="6"/>
  <c r="H24" i="6"/>
  <c r="D25" i="6"/>
  <c r="I23" i="6"/>
  <c r="W23" i="6"/>
  <c r="V23" i="6"/>
  <c r="AE29" i="6"/>
  <c r="X29" i="6"/>
  <c r="L32" i="6"/>
  <c r="AG19" i="6"/>
  <c r="G19" i="6"/>
  <c r="P19" i="6"/>
  <c r="T33" i="6"/>
  <c r="N18" i="6"/>
  <c r="E19" i="6"/>
  <c r="I33" i="6"/>
  <c r="AC19" i="6"/>
  <c r="X18" i="6"/>
  <c r="AG18" i="6"/>
  <c r="Y31" i="6"/>
  <c r="P31" i="6"/>
  <c r="D31" i="6"/>
  <c r="AD31" i="6"/>
  <c r="AB33" i="6"/>
  <c r="S32" i="6"/>
  <c r="AD36" i="6"/>
  <c r="Y36" i="6"/>
  <c r="H36" i="6"/>
  <c r="AE36" i="6"/>
  <c r="N36" i="6"/>
  <c r="X36" i="6"/>
  <c r="AG14" i="6"/>
  <c r="T24" i="6"/>
  <c r="D32" i="6"/>
  <c r="I19" i="6"/>
  <c r="AD14" i="6"/>
  <c r="F25" i="6"/>
  <c r="X25" i="6"/>
  <c r="N25" i="6"/>
  <c r="AA25" i="6"/>
  <c r="N29" i="6"/>
  <c r="AB29" i="6"/>
  <c r="T32" i="6"/>
  <c r="O18" i="6"/>
  <c r="AE19" i="6"/>
  <c r="AD19" i="6"/>
  <c r="S18" i="6"/>
  <c r="T18" i="6"/>
  <c r="J19" i="6"/>
  <c r="N19" i="6"/>
  <c r="L18" i="6"/>
  <c r="D29" i="6"/>
  <c r="X14" i="6"/>
  <c r="AE14" i="6"/>
  <c r="E36" i="6"/>
  <c r="AF36" i="6"/>
  <c r="AC14" i="6"/>
  <c r="P25" i="6"/>
  <c r="J25" i="6"/>
  <c r="R25" i="6"/>
  <c r="R24" i="6"/>
  <c r="AG25" i="6"/>
  <c r="Z24" i="6"/>
  <c r="H25" i="6"/>
  <c r="N23" i="6"/>
  <c r="J23" i="6"/>
  <c r="E23" i="6"/>
  <c r="H29" i="6"/>
  <c r="I29" i="6"/>
  <c r="M32" i="6"/>
  <c r="F19" i="6"/>
  <c r="Y33" i="6"/>
  <c r="F18" i="6"/>
  <c r="Z33" i="6"/>
  <c r="AG33" i="6"/>
  <c r="J18" i="6"/>
  <c r="S19" i="6"/>
  <c r="N33" i="6"/>
  <c r="U19" i="6"/>
  <c r="E18" i="6"/>
  <c r="U31" i="6"/>
  <c r="L31" i="6"/>
  <c r="W31" i="6"/>
  <c r="H18" i="6"/>
  <c r="AG32" i="6"/>
  <c r="U14" i="6"/>
  <c r="F31" i="6"/>
  <c r="R36" i="6"/>
  <c r="F36" i="6"/>
  <c r="L36" i="6"/>
  <c r="U36" i="6"/>
  <c r="J14" i="6"/>
  <c r="W14" i="6"/>
  <c r="O19" i="6"/>
  <c r="AG29" i="6"/>
  <c r="V18" i="6"/>
  <c r="AE30" i="6"/>
  <c r="D15" i="6"/>
  <c r="V15" i="6"/>
  <c r="V21" i="6"/>
  <c r="O32" i="6"/>
  <c r="AD15" i="6"/>
  <c r="Z15" i="6"/>
  <c r="I15" i="6"/>
  <c r="F32" i="6"/>
  <c r="G30" i="6"/>
  <c r="F21" i="6"/>
  <c r="Y21" i="6"/>
  <c r="W29" i="6"/>
  <c r="AD29" i="6"/>
  <c r="K32" i="6"/>
  <c r="K29" i="6"/>
  <c r="O26" i="6"/>
  <c r="K15" i="6"/>
  <c r="O15" i="6"/>
  <c r="N15" i="6"/>
  <c r="Y14" i="6"/>
  <c r="AA14" i="6"/>
  <c r="V14" i="6"/>
  <c r="F30" i="6"/>
  <c r="O30" i="6"/>
  <c r="AA30" i="6"/>
  <c r="AG15" i="6"/>
  <c r="G15" i="6"/>
  <c r="AG21" i="6"/>
  <c r="X21" i="6"/>
  <c r="R21" i="6"/>
  <c r="AE21" i="6"/>
  <c r="U21" i="6"/>
  <c r="U29" i="6"/>
  <c r="W32" i="6"/>
  <c r="AF29" i="6"/>
  <c r="P32" i="6"/>
  <c r="V26" i="6"/>
  <c r="X15" i="6"/>
  <c r="F15" i="6"/>
  <c r="E15" i="6"/>
  <c r="Z14" i="6"/>
  <c r="I14" i="6"/>
  <c r="N14" i="6"/>
  <c r="D24" i="6"/>
  <c r="Q24" i="6"/>
  <c r="Q21" i="6"/>
  <c r="M30" i="6"/>
  <c r="T30" i="6"/>
  <c r="AB21" i="6"/>
  <c r="AG30" i="6"/>
  <c r="D21" i="6"/>
  <c r="AF24" i="6"/>
  <c r="P24" i="6"/>
  <c r="AD24" i="6"/>
  <c r="Q32" i="6"/>
  <c r="J32" i="6"/>
  <c r="R32" i="6"/>
  <c r="AE26" i="6"/>
  <c r="I26" i="6"/>
  <c r="J26" i="6"/>
  <c r="K26" i="6"/>
  <c r="Y26" i="6"/>
  <c r="G26" i="6"/>
  <c r="J30" i="6"/>
  <c r="D30" i="6"/>
  <c r="K30" i="6"/>
  <c r="Y30" i="6"/>
  <c r="S30" i="6"/>
  <c r="H26" i="6"/>
  <c r="N26" i="6"/>
  <c r="AB26" i="6"/>
  <c r="AD26" i="6"/>
  <c r="L30" i="6"/>
  <c r="Z30" i="6"/>
  <c r="Q30" i="6"/>
  <c r="W30" i="6"/>
  <c r="AA21" i="6"/>
  <c r="X30" i="6"/>
  <c r="G21" i="6"/>
  <c r="L24" i="6"/>
  <c r="F24" i="6"/>
  <c r="O21" i="6"/>
  <c r="AA24" i="6"/>
  <c r="H21" i="6"/>
  <c r="E24" i="6"/>
  <c r="AD32" i="6"/>
  <c r="U32" i="6"/>
  <c r="AA32" i="6"/>
  <c r="M26" i="6"/>
  <c r="T26" i="6"/>
  <c r="W26" i="6"/>
  <c r="U26" i="6"/>
  <c r="Z26" i="6"/>
  <c r="E26" i="6"/>
  <c r="E30" i="6"/>
  <c r="V30" i="6"/>
  <c r="AC30" i="6"/>
  <c r="AG26" i="6"/>
  <c r="F26" i="6"/>
  <c r="I30" i="6"/>
  <c r="AB30" i="6"/>
  <c r="AD21" i="6"/>
  <c r="AF30" i="6"/>
  <c r="E21" i="6"/>
  <c r="AG24" i="6"/>
  <c r="M24" i="6"/>
  <c r="V24" i="6"/>
  <c r="L21" i="6"/>
  <c r="N21" i="6"/>
  <c r="Y32" i="6"/>
  <c r="V32" i="6"/>
  <c r="E32" i="6"/>
  <c r="AC32" i="6"/>
  <c r="X26" i="6"/>
  <c r="AA26" i="6"/>
  <c r="AF26" i="6"/>
  <c r="L26" i="6"/>
  <c r="N30" i="6"/>
  <c r="D26" i="6"/>
  <c r="M21" i="6"/>
  <c r="AD30" i="6"/>
  <c r="AF21" i="6"/>
  <c r="U30" i="6"/>
  <c r="T21" i="6"/>
  <c r="X24" i="6"/>
  <c r="O24" i="6"/>
  <c r="S24" i="6"/>
  <c r="K21" i="6"/>
  <c r="R30" i="6"/>
  <c r="H30" i="6"/>
  <c r="G32" i="6"/>
  <c r="AF32" i="6"/>
  <c r="Z32" i="6"/>
  <c r="AE32" i="6"/>
  <c r="X32" i="6"/>
  <c r="AB32" i="6"/>
  <c r="P26" i="6"/>
  <c r="Q26" i="6"/>
  <c r="R26" i="6"/>
  <c r="H32" i="6"/>
  <c r="AD14" i="9"/>
  <c r="AD29" i="9"/>
  <c r="AD5" i="9"/>
  <c r="AK25" i="9"/>
  <c r="AK24" i="9"/>
  <c r="C2" i="8"/>
  <c r="AK11" i="9"/>
  <c r="AK13" i="9"/>
  <c r="C15" i="8"/>
  <c r="AK27" i="9"/>
  <c r="C10" i="8"/>
  <c r="AK3" i="9"/>
  <c r="AK16" i="9"/>
  <c r="N3" i="7"/>
  <c r="AK6" i="9"/>
  <c r="AK10" i="9"/>
  <c r="AK20" i="9"/>
  <c r="N7" i="7"/>
  <c r="AJ4" i="9"/>
  <c r="AJ17" i="9"/>
  <c r="AJ7" i="9"/>
  <c r="AJ12" i="9"/>
  <c r="AJ11" i="9"/>
  <c r="AJ14" i="9"/>
  <c r="AJ21" i="9"/>
  <c r="AJ8" i="9"/>
  <c r="AD18" i="9"/>
  <c r="AI15" i="9"/>
  <c r="AI13" i="9"/>
  <c r="C14" i="8"/>
  <c r="C5" i="8"/>
  <c r="AI22" i="9"/>
  <c r="C12" i="8"/>
  <c r="AI7" i="9"/>
  <c r="G15" i="8"/>
  <c r="L15" i="8" s="1"/>
  <c r="AI6" i="9"/>
  <c r="C13" i="8"/>
  <c r="AI27" i="9"/>
  <c r="AI3" i="9"/>
  <c r="L3" i="7"/>
  <c r="L7" i="7"/>
  <c r="L8" i="7" s="1"/>
  <c r="L5" i="7"/>
  <c r="AI17" i="9"/>
  <c r="AI30" i="9"/>
  <c r="AI19" i="9"/>
  <c r="AI18" i="9"/>
  <c r="AI14" i="9"/>
  <c r="AI23" i="9"/>
  <c r="B88" i="9" s="1"/>
  <c r="AI29" i="9"/>
  <c r="AI9" i="9"/>
  <c r="AH28" i="9"/>
  <c r="C18" i="8"/>
  <c r="AH14" i="9"/>
  <c r="C9" i="8"/>
  <c r="AH27" i="9"/>
  <c r="C24" i="8"/>
  <c r="AH10" i="9"/>
  <c r="AH9" i="9"/>
  <c r="B74" i="9" s="1"/>
  <c r="AH4" i="9"/>
  <c r="AH13" i="9"/>
  <c r="AH3" i="9"/>
  <c r="C4" i="8"/>
  <c r="AH19" i="9"/>
  <c r="K7" i="7"/>
  <c r="AH18" i="9"/>
  <c r="AH5" i="9"/>
  <c r="C16" i="7"/>
  <c r="C9" i="7"/>
  <c r="C8" i="7"/>
  <c r="C14" i="7"/>
  <c r="C10" i="7"/>
  <c r="C13" i="7"/>
  <c r="C12" i="7"/>
  <c r="C11" i="7"/>
  <c r="AD8" i="9"/>
  <c r="C21" i="8"/>
  <c r="G21" i="8"/>
  <c r="O21" i="8" s="1"/>
  <c r="G20" i="8"/>
  <c r="H20" i="8" s="1"/>
  <c r="AG8" i="9"/>
  <c r="AG21" i="9"/>
  <c r="AG5" i="9"/>
  <c r="AG7" i="9"/>
  <c r="G26" i="8"/>
  <c r="M26" i="8" s="1"/>
  <c r="G25" i="8"/>
  <c r="AG6" i="9"/>
  <c r="AG15" i="9"/>
  <c r="AG26" i="9"/>
  <c r="AG29" i="9"/>
  <c r="AG11" i="9"/>
  <c r="AG28" i="9"/>
  <c r="G23" i="8"/>
  <c r="J23" i="8" s="1"/>
  <c r="C3" i="8"/>
  <c r="C8" i="8"/>
  <c r="AF18" i="9"/>
  <c r="AF30" i="9"/>
  <c r="AF13" i="9"/>
  <c r="AF25" i="9"/>
  <c r="C16" i="8"/>
  <c r="C17" i="8"/>
  <c r="G11" i="8"/>
  <c r="J11" i="8" s="1"/>
  <c r="AF29" i="9"/>
  <c r="G18" i="8"/>
  <c r="N18" i="8" s="1"/>
  <c r="E26" i="8"/>
  <c r="M11" i="7"/>
  <c r="C11" i="8"/>
  <c r="G4" i="8"/>
  <c r="J4" i="8" s="1"/>
  <c r="M16" i="7"/>
  <c r="M15" i="7"/>
  <c r="E11" i="7"/>
  <c r="C26" i="8"/>
  <c r="E14" i="8"/>
  <c r="AE14" i="9"/>
  <c r="C20" i="8"/>
  <c r="C7" i="8"/>
  <c r="E25" i="8"/>
  <c r="AE12" i="9"/>
  <c r="AE30" i="9"/>
  <c r="H3" i="7"/>
  <c r="AE5" i="9"/>
  <c r="AE16" i="9"/>
  <c r="D8" i="7"/>
  <c r="D16" i="7"/>
  <c r="D9" i="7"/>
  <c r="D10" i="7"/>
  <c r="J16" i="7"/>
  <c r="J13" i="7"/>
  <c r="J14" i="7"/>
  <c r="F8" i="7"/>
  <c r="E10" i="7"/>
  <c r="D14" i="7"/>
  <c r="F11" i="7"/>
  <c r="F13" i="7"/>
  <c r="E15" i="7"/>
  <c r="E13" i="7"/>
  <c r="E16" i="7"/>
  <c r="E8" i="7"/>
  <c r="E14" i="7"/>
  <c r="D13" i="7"/>
  <c r="E12" i="7"/>
  <c r="F9" i="7"/>
  <c r="F10" i="7"/>
  <c r="F14" i="7"/>
  <c r="J15" i="7"/>
  <c r="F16" i="7"/>
  <c r="F12" i="7"/>
  <c r="AD24" i="9"/>
  <c r="B89" i="9" s="1"/>
  <c r="M14" i="7"/>
  <c r="M12" i="7"/>
  <c r="J12" i="7"/>
  <c r="M9" i="7"/>
  <c r="M10" i="7"/>
  <c r="J8" i="7"/>
  <c r="J9" i="7"/>
  <c r="J11" i="7"/>
  <c r="M8" i="7"/>
  <c r="E10" i="8"/>
  <c r="M5" i="7"/>
  <c r="AD13" i="9"/>
  <c r="J5" i="7"/>
  <c r="AD21" i="9"/>
  <c r="D5" i="7"/>
  <c r="K5" i="7"/>
  <c r="G6" i="8"/>
  <c r="D12" i="7"/>
  <c r="D15" i="7"/>
  <c r="AD26" i="9"/>
  <c r="AD27" i="9"/>
  <c r="E23" i="8"/>
  <c r="AD20" i="9"/>
  <c r="B85" i="9" s="1"/>
  <c r="C19" i="8"/>
  <c r="AD25" i="9"/>
  <c r="C22" i="8"/>
  <c r="AD19" i="9"/>
  <c r="AD17" i="9"/>
  <c r="AD7" i="9"/>
  <c r="B69" i="9" l="1"/>
  <c r="B86" i="9"/>
  <c r="B77" i="9"/>
  <c r="B92" i="9"/>
  <c r="B82" i="9"/>
  <c r="C82" i="9" s="1"/>
  <c r="B93" i="9"/>
  <c r="B84" i="9"/>
  <c r="B83" i="9"/>
  <c r="B95" i="9"/>
  <c r="B81" i="9"/>
  <c r="B79" i="9"/>
  <c r="B90" i="9"/>
  <c r="B76" i="9"/>
  <c r="C76" i="9" s="1"/>
  <c r="B78" i="9"/>
  <c r="B72" i="9"/>
  <c r="C72" i="9" s="1"/>
  <c r="AI3" i="6" a="1"/>
  <c r="AI3" i="6" s="1"/>
  <c r="AI4" i="6" a="1"/>
  <c r="AI4" i="6" s="1"/>
  <c r="B70" i="9"/>
  <c r="B73" i="9"/>
  <c r="B94" i="9"/>
  <c r="B91" i="9"/>
  <c r="G14" i="8"/>
  <c r="K14" i="8" s="1"/>
  <c r="G13" i="8"/>
  <c r="N13" i="8" s="1"/>
  <c r="E15" i="8"/>
  <c r="G24" i="8"/>
  <c r="K24" i="8" s="1"/>
  <c r="G7" i="8"/>
  <c r="I7" i="8" s="1"/>
  <c r="G16" i="8"/>
  <c r="M16" i="8" s="1"/>
  <c r="N8" i="7"/>
  <c r="N9" i="7"/>
  <c r="N10" i="7"/>
  <c r="N13" i="7"/>
  <c r="N12" i="7"/>
  <c r="N14" i="7"/>
  <c r="N15" i="7"/>
  <c r="N16" i="7"/>
  <c r="N11" i="7"/>
  <c r="E11" i="8"/>
  <c r="E18" i="8"/>
  <c r="L11" i="7"/>
  <c r="L14" i="7"/>
  <c r="P4" i="7" a="1"/>
  <c r="P4" i="7" s="1"/>
  <c r="L9" i="7"/>
  <c r="L16" i="7"/>
  <c r="L15" i="7"/>
  <c r="L13" i="7"/>
  <c r="L12" i="7"/>
  <c r="L10" i="7"/>
  <c r="E21" i="8"/>
  <c r="E7" i="8"/>
  <c r="G10" i="8"/>
  <c r="K10" i="8" s="1"/>
  <c r="G19" i="8"/>
  <c r="J19" i="8" s="1"/>
  <c r="G17" i="8"/>
  <c r="J17" i="8" s="1"/>
  <c r="E16" i="8"/>
  <c r="G8" i="8"/>
  <c r="H8" i="8" s="1"/>
  <c r="K8" i="7"/>
  <c r="K11" i="7"/>
  <c r="K13" i="7"/>
  <c r="K15" i="7"/>
  <c r="K12" i="7"/>
  <c r="K9" i="7"/>
  <c r="K14" i="7"/>
  <c r="K16" i="7"/>
  <c r="K10" i="7"/>
  <c r="J21" i="8"/>
  <c r="H21" i="8"/>
  <c r="M21" i="8"/>
  <c r="L21" i="8"/>
  <c r="J20" i="8"/>
  <c r="K21" i="8"/>
  <c r="G12" i="8"/>
  <c r="M12" i="8" s="1"/>
  <c r="P21" i="8"/>
  <c r="N21" i="8"/>
  <c r="I21" i="8"/>
  <c r="P20" i="8"/>
  <c r="O20" i="8"/>
  <c r="N20" i="8"/>
  <c r="G22" i="8"/>
  <c r="N22" i="8" s="1"/>
  <c r="O25" i="8"/>
  <c r="M25" i="8"/>
  <c r="H25" i="8"/>
  <c r="N25" i="8"/>
  <c r="L25" i="8"/>
  <c r="K25" i="8"/>
  <c r="J25" i="8"/>
  <c r="I25" i="8"/>
  <c r="P25" i="8"/>
  <c r="E24" i="8"/>
  <c r="G3" i="8"/>
  <c r="O3" i="8" s="1"/>
  <c r="G9" i="8"/>
  <c r="P9" i="8" s="1"/>
  <c r="I20" i="8"/>
  <c r="E6" i="8"/>
  <c r="E13" i="8"/>
  <c r="K20" i="8"/>
  <c r="L20" i="8"/>
  <c r="M20" i="8"/>
  <c r="I23" i="8"/>
  <c r="N23" i="8"/>
  <c r="P23" i="8"/>
  <c r="L23" i="8"/>
  <c r="H23" i="8"/>
  <c r="K23" i="8"/>
  <c r="M23" i="8"/>
  <c r="O23" i="8"/>
  <c r="M18" i="8"/>
  <c r="I18" i="8"/>
  <c r="L18" i="8"/>
  <c r="O18" i="8"/>
  <c r="H18" i="8"/>
  <c r="J18" i="8"/>
  <c r="P18" i="8"/>
  <c r="K18" i="8"/>
  <c r="G2" i="8"/>
  <c r="L2" i="8" s="1"/>
  <c r="E17" i="8"/>
  <c r="E4" i="8"/>
  <c r="L11" i="8"/>
  <c r="O11" i="8"/>
  <c r="H11" i="8"/>
  <c r="N11" i="8"/>
  <c r="P11" i="8"/>
  <c r="M11" i="8"/>
  <c r="K11" i="8"/>
  <c r="I11" i="8"/>
  <c r="AC2" i="8" a="1"/>
  <c r="AC2" i="8" s="1"/>
  <c r="E3" i="8"/>
  <c r="E8" i="8"/>
  <c r="N4" i="8"/>
  <c r="H4" i="8"/>
  <c r="P4" i="8"/>
  <c r="L4" i="8"/>
  <c r="AC3" i="8" a="1"/>
  <c r="AC3" i="8" s="1"/>
  <c r="I4" i="8"/>
  <c r="O4" i="8"/>
  <c r="K4" i="8"/>
  <c r="M4" i="8"/>
  <c r="O26" i="8"/>
  <c r="E12" i="8"/>
  <c r="L26" i="8"/>
  <c r="I26" i="8"/>
  <c r="K26" i="8"/>
  <c r="H26" i="8"/>
  <c r="N26" i="8"/>
  <c r="P26" i="8"/>
  <c r="J26" i="8"/>
  <c r="E2" i="8"/>
  <c r="AE3" i="9"/>
  <c r="B36" i="9"/>
  <c r="E9" i="8"/>
  <c r="P3" i="7" a="1"/>
  <c r="P3" i="7" s="1"/>
  <c r="E20" i="8"/>
  <c r="AE22" i="9"/>
  <c r="B87" i="9" s="1"/>
  <c r="J15" i="8"/>
  <c r="K15" i="8"/>
  <c r="O15" i="8"/>
  <c r="M15" i="8"/>
  <c r="N15" i="8"/>
  <c r="H5" i="7"/>
  <c r="P23" i="7" s="1" a="1"/>
  <c r="P23" i="7" s="1"/>
  <c r="E5" i="8"/>
  <c r="AE6" i="9"/>
  <c r="B71" i="9" s="1"/>
  <c r="P15" i="8"/>
  <c r="H7" i="7"/>
  <c r="G5" i="8"/>
  <c r="H15" i="8"/>
  <c r="AG3" i="8" a="1"/>
  <c r="AG3" i="8" s="1"/>
  <c r="AG2" i="8" a="1"/>
  <c r="AG2" i="8" s="1"/>
  <c r="I15" i="8"/>
  <c r="L6" i="8"/>
  <c r="M6" i="8"/>
  <c r="J6" i="8"/>
  <c r="K6" i="8"/>
  <c r="N6" i="8"/>
  <c r="O6" i="8"/>
  <c r="I6" i="8"/>
  <c r="H6" i="8"/>
  <c r="P6" i="8"/>
  <c r="AD15" i="9"/>
  <c r="B80" i="9" s="1"/>
  <c r="C80" i="9" s="1"/>
  <c r="AD10" i="9"/>
  <c r="B75" i="9" s="1"/>
  <c r="E19" i="8"/>
  <c r="E22" i="8"/>
  <c r="Y3" i="8" a="1"/>
  <c r="Y3" i="8" s="1"/>
  <c r="U2" i="8" a="1"/>
  <c r="U2" i="8" s="1"/>
  <c r="Y2" i="8" a="1"/>
  <c r="Y2" i="8" s="1"/>
  <c r="U3" i="8" a="1"/>
  <c r="U3" i="8" s="1"/>
  <c r="D50" i="9" l="1"/>
  <c r="D63" i="9"/>
  <c r="C36" i="9"/>
  <c r="D38" i="9"/>
  <c r="D57" i="9"/>
  <c r="D61" i="9"/>
  <c r="D46" i="9"/>
  <c r="D43" i="9"/>
  <c r="D53" i="9"/>
  <c r="D52" i="9"/>
  <c r="D58" i="9"/>
  <c r="D45" i="9"/>
  <c r="D56" i="9"/>
  <c r="D47" i="9"/>
  <c r="D60" i="9"/>
  <c r="D48" i="9"/>
  <c r="D49" i="9"/>
  <c r="D41" i="9"/>
  <c r="D44" i="9"/>
  <c r="D55" i="9"/>
  <c r="D39" i="9"/>
  <c r="D51" i="9"/>
  <c r="D42" i="9"/>
  <c r="D40" i="9"/>
  <c r="D37" i="9"/>
  <c r="D59" i="9"/>
  <c r="D62" i="9"/>
  <c r="D54" i="9"/>
  <c r="J14" i="8"/>
  <c r="I14" i="8"/>
  <c r="N14" i="8"/>
  <c r="J16" i="8"/>
  <c r="N16" i="8"/>
  <c r="P14" i="8"/>
  <c r="M14" i="8"/>
  <c r="O14" i="8"/>
  <c r="H14" i="8"/>
  <c r="L14" i="8"/>
  <c r="I13" i="8"/>
  <c r="L13" i="8"/>
  <c r="O13" i="8"/>
  <c r="K7" i="8"/>
  <c r="M13" i="8"/>
  <c r="P13" i="8"/>
  <c r="J13" i="8"/>
  <c r="H13" i="8"/>
  <c r="K13" i="8"/>
  <c r="P16" i="8"/>
  <c r="H16" i="8"/>
  <c r="L16" i="8"/>
  <c r="I24" i="8"/>
  <c r="I16" i="8"/>
  <c r="K16" i="8"/>
  <c r="L24" i="8"/>
  <c r="O16" i="8"/>
  <c r="N7" i="8"/>
  <c r="M24" i="8"/>
  <c r="N24" i="8"/>
  <c r="H24" i="8"/>
  <c r="J7" i="8"/>
  <c r="P7" i="8"/>
  <c r="P24" i="8"/>
  <c r="O7" i="8"/>
  <c r="L7" i="8"/>
  <c r="H7" i="8"/>
  <c r="M7" i="8"/>
  <c r="O24" i="8"/>
  <c r="J24" i="8"/>
  <c r="O10" i="8"/>
  <c r="N10" i="8"/>
  <c r="H10" i="8"/>
  <c r="M10" i="8"/>
  <c r="I10" i="8"/>
  <c r="J10" i="8"/>
  <c r="P10" i="8"/>
  <c r="L10" i="8"/>
  <c r="H17" i="8"/>
  <c r="M17" i="8"/>
  <c r="O17" i="8"/>
  <c r="H19" i="8"/>
  <c r="N17" i="8"/>
  <c r="K8" i="8"/>
  <c r="N19" i="8"/>
  <c r="N8" i="8"/>
  <c r="I19" i="8"/>
  <c r="O19" i="8"/>
  <c r="L17" i="8"/>
  <c r="P19" i="8"/>
  <c r="M19" i="8"/>
  <c r="P17" i="8"/>
  <c r="J8" i="8"/>
  <c r="L19" i="8"/>
  <c r="I17" i="8"/>
  <c r="I8" i="8"/>
  <c r="P8" i="8"/>
  <c r="K19" i="8"/>
  <c r="K17" i="8"/>
  <c r="M8" i="8"/>
  <c r="L8" i="8"/>
  <c r="O8" i="8"/>
  <c r="H3" i="8"/>
  <c r="P3" i="8"/>
  <c r="I3" i="8"/>
  <c r="K3" i="8"/>
  <c r="M9" i="8"/>
  <c r="O12" i="8"/>
  <c r="H12" i="8"/>
  <c r="M22" i="8"/>
  <c r="L12" i="8"/>
  <c r="L3" i="8"/>
  <c r="J3" i="8"/>
  <c r="P12" i="8"/>
  <c r="N12" i="8"/>
  <c r="I12" i="8"/>
  <c r="J12" i="8"/>
  <c r="N3" i="8"/>
  <c r="I22" i="8"/>
  <c r="K12" i="8"/>
  <c r="M3" i="8"/>
  <c r="K9" i="8"/>
  <c r="L22" i="8"/>
  <c r="H22" i="8"/>
  <c r="L9" i="8"/>
  <c r="P22" i="8"/>
  <c r="O9" i="8"/>
  <c r="K22" i="8"/>
  <c r="J9" i="8"/>
  <c r="H9" i="8"/>
  <c r="I9" i="8"/>
  <c r="J22" i="8"/>
  <c r="O22" i="8"/>
  <c r="N9" i="8"/>
  <c r="N2" i="8"/>
  <c r="O2" i="8"/>
  <c r="AC59" i="8" a="1"/>
  <c r="AC59" i="8" s="1"/>
  <c r="K2" i="8"/>
  <c r="I2" i="8"/>
  <c r="P2" i="8"/>
  <c r="H2" i="8"/>
  <c r="M2" i="8"/>
  <c r="J2" i="8"/>
  <c r="AC30" i="8" a="1"/>
  <c r="AC30" i="8" s="1"/>
  <c r="AC31" i="8" a="1"/>
  <c r="AC31" i="8" s="1"/>
  <c r="U59" i="8" a="1"/>
  <c r="U59" i="8" s="1"/>
  <c r="Y30" i="8" a="1"/>
  <c r="Y30" i="8" s="1"/>
  <c r="D36" i="9"/>
  <c r="AG30" i="8" a="1"/>
  <c r="AG30" i="8" s="1"/>
  <c r="B68" i="9"/>
  <c r="C95" i="9" s="1"/>
  <c r="AG31" i="8" a="1"/>
  <c r="AG31" i="8" s="1"/>
  <c r="AG58" i="8" a="1"/>
  <c r="AG58" i="8" s="1"/>
  <c r="Y58" i="8" a="1"/>
  <c r="Y58" i="8" s="1"/>
  <c r="U58" i="8" a="1"/>
  <c r="U58" i="8" s="1"/>
  <c r="P24" i="7" a="1"/>
  <c r="P24" i="7" s="1"/>
  <c r="AC58" i="8" a="1"/>
  <c r="AC58" i="8" s="1"/>
  <c r="AG59" i="8" a="1"/>
  <c r="AG59" i="8" s="1"/>
  <c r="M5" i="8"/>
  <c r="L5" i="8"/>
  <c r="N5" i="8"/>
  <c r="K5" i="8"/>
  <c r="I5" i="8"/>
  <c r="H5" i="8"/>
  <c r="J5" i="8"/>
  <c r="O5" i="8"/>
  <c r="P5" i="8"/>
  <c r="Y59" i="8" a="1"/>
  <c r="Y59" i="8" s="1"/>
  <c r="H14" i="7"/>
  <c r="H11" i="7"/>
  <c r="H12" i="7"/>
  <c r="H9" i="7"/>
  <c r="H15" i="7"/>
  <c r="H10" i="7"/>
  <c r="H8" i="7"/>
  <c r="H16" i="7"/>
  <c r="H13" i="7"/>
  <c r="P44" i="7" a="1"/>
  <c r="P44" i="7" s="1"/>
  <c r="P43" i="7" a="1"/>
  <c r="P43" i="7" s="1"/>
  <c r="Y31" i="8" a="1"/>
  <c r="Y31" i="8" s="1"/>
  <c r="U30" i="8" a="1"/>
  <c r="U30" i="8" s="1"/>
  <c r="U31" i="8" a="1"/>
  <c r="U31" i="8" s="1"/>
  <c r="C70" i="9" l="1"/>
  <c r="C84" i="9"/>
  <c r="C71" i="9"/>
  <c r="C69" i="9"/>
  <c r="C92" i="9"/>
  <c r="C78" i="9"/>
  <c r="C91" i="9"/>
  <c r="C87" i="9"/>
  <c r="C77" i="9"/>
  <c r="C85" i="9"/>
  <c r="C94" i="9"/>
  <c r="C89" i="9"/>
  <c r="C88" i="9"/>
  <c r="C93" i="9"/>
  <c r="C86" i="9"/>
  <c r="C83" i="9"/>
  <c r="C81" i="9"/>
  <c r="C75" i="9"/>
  <c r="C74" i="9"/>
  <c r="C73" i="9"/>
  <c r="C90" i="9"/>
  <c r="C79" i="9"/>
  <c r="G39" i="9"/>
  <c r="H39" i="9"/>
  <c r="I39" i="9"/>
  <c r="I37" i="9"/>
  <c r="G56" i="9"/>
  <c r="I47" i="9"/>
  <c r="G40" i="9"/>
  <c r="G42" i="9"/>
  <c r="G46" i="9"/>
  <c r="I43" i="9"/>
  <c r="H40" i="9"/>
  <c r="I44" i="9"/>
  <c r="H42" i="9"/>
  <c r="I56" i="9"/>
  <c r="I46" i="9"/>
  <c r="I45" i="9"/>
  <c r="I53" i="9"/>
  <c r="I50" i="9"/>
  <c r="H54" i="9"/>
  <c r="G63" i="9"/>
  <c r="I55" i="9"/>
  <c r="G47" i="9"/>
  <c r="H45" i="9"/>
  <c r="G53" i="9"/>
  <c r="H50" i="9"/>
  <c r="I51" i="9"/>
  <c r="G51" i="9"/>
  <c r="I54" i="9"/>
  <c r="G44" i="9"/>
  <c r="H46" i="9"/>
  <c r="I36" i="9"/>
  <c r="I60" i="9"/>
  <c r="I59" i="9"/>
  <c r="H52" i="9"/>
  <c r="G61" i="9"/>
  <c r="H37" i="9"/>
  <c r="G38" i="9"/>
  <c r="H56" i="9"/>
  <c r="G62" i="9"/>
  <c r="I62" i="9"/>
  <c r="I57" i="9"/>
  <c r="I48" i="9"/>
  <c r="G48" i="9"/>
  <c r="H51" i="9"/>
  <c r="H55" i="9"/>
  <c r="H38" i="9"/>
  <c r="G43" i="9"/>
  <c r="H48" i="9"/>
  <c r="I52" i="9"/>
  <c r="H57" i="9"/>
  <c r="I38" i="9"/>
  <c r="H59" i="9"/>
  <c r="I58" i="9"/>
  <c r="H58" i="9"/>
  <c r="H62" i="9"/>
  <c r="I42" i="9"/>
  <c r="G57" i="9"/>
  <c r="H44" i="9"/>
  <c r="G37" i="9"/>
  <c r="G52" i="9"/>
  <c r="G58" i="9"/>
  <c r="G59" i="9"/>
  <c r="H61" i="9"/>
  <c r="G45" i="9"/>
  <c r="G54" i="9"/>
  <c r="I63" i="9"/>
  <c r="H53" i="9"/>
  <c r="H43" i="9"/>
  <c r="G36" i="9"/>
  <c r="H36" i="9"/>
  <c r="I61" i="9"/>
  <c r="G55" i="9"/>
  <c r="H63" i="9"/>
  <c r="G49" i="9"/>
  <c r="H47" i="9"/>
  <c r="G41" i="9"/>
  <c r="I49" i="9"/>
  <c r="H60" i="9"/>
  <c r="H49" i="9"/>
  <c r="G60" i="9"/>
  <c r="I41" i="9"/>
  <c r="I40" i="9"/>
  <c r="H41" i="9"/>
  <c r="G50" i="9"/>
  <c r="C68" i="9"/>
  <c r="J39" i="9" l="1"/>
  <c r="L39" i="9" s="1"/>
  <c r="K39" i="9"/>
  <c r="M39" i="9" s="1"/>
  <c r="K38" i="9"/>
  <c r="M38" i="9" s="1"/>
  <c r="K58" i="9"/>
  <c r="M58" i="9" s="1"/>
  <c r="K52" i="9"/>
  <c r="M52" i="9" s="1"/>
  <c r="J52" i="9"/>
  <c r="L52" i="9" s="1"/>
  <c r="K36" i="9"/>
  <c r="M36" i="9" s="1"/>
  <c r="J36" i="9"/>
  <c r="L36" i="9" s="1"/>
  <c r="J59" i="9"/>
  <c r="L59" i="9" s="1"/>
  <c r="K59" i="9"/>
  <c r="M59" i="9" s="1"/>
  <c r="J60" i="9"/>
  <c r="L60" i="9" s="1"/>
  <c r="K60" i="9"/>
  <c r="M60" i="9" s="1"/>
  <c r="J61" i="9"/>
  <c r="L61" i="9" s="1"/>
  <c r="K61" i="9"/>
  <c r="M61" i="9" s="1"/>
  <c r="J38" i="9"/>
  <c r="L38" i="9" s="1"/>
  <c r="K55" i="9"/>
  <c r="M55" i="9" s="1"/>
  <c r="J55" i="9"/>
  <c r="L55" i="9" s="1"/>
  <c r="J56" i="9"/>
  <c r="L56" i="9" s="1"/>
  <c r="K56" i="9"/>
  <c r="M56" i="9" s="1"/>
  <c r="K42" i="9"/>
  <c r="M42" i="9" s="1"/>
  <c r="J42" i="9"/>
  <c r="L42" i="9" s="1"/>
  <c r="J43" i="9"/>
  <c r="L43" i="9" s="1"/>
  <c r="K43" i="9"/>
  <c r="M43" i="9" s="1"/>
  <c r="K57" i="9"/>
  <c r="M57" i="9" s="1"/>
  <c r="J57" i="9"/>
  <c r="L57" i="9" s="1"/>
  <c r="J51" i="9"/>
  <c r="L51" i="9" s="1"/>
  <c r="K51" i="9"/>
  <c r="M51" i="9" s="1"/>
  <c r="K53" i="9"/>
  <c r="M53" i="9" s="1"/>
  <c r="J53" i="9"/>
  <c r="L53" i="9" s="1"/>
  <c r="K46" i="9"/>
  <c r="M46" i="9" s="1"/>
  <c r="J46" i="9"/>
  <c r="L46" i="9" s="1"/>
  <c r="K54" i="9"/>
  <c r="M54" i="9" s="1"/>
  <c r="J54" i="9"/>
  <c r="L54" i="9" s="1"/>
  <c r="K41" i="9"/>
  <c r="M41" i="9" s="1"/>
  <c r="J41" i="9"/>
  <c r="L41" i="9" s="1"/>
  <c r="J63" i="9"/>
  <c r="L63" i="9" s="1"/>
  <c r="K63" i="9"/>
  <c r="M63" i="9" s="1"/>
  <c r="J62" i="9"/>
  <c r="L62" i="9" s="1"/>
  <c r="K62" i="9"/>
  <c r="M62" i="9" s="1"/>
  <c r="J37" i="9"/>
  <c r="L37" i="9" s="1"/>
  <c r="K37" i="9"/>
  <c r="M37" i="9" s="1"/>
  <c r="J50" i="9"/>
  <c r="L50" i="9" s="1"/>
  <c r="K50" i="9"/>
  <c r="M50" i="9" s="1"/>
  <c r="K49" i="9"/>
  <c r="M49" i="9" s="1"/>
  <c r="J49" i="9"/>
  <c r="L49" i="9" s="1"/>
  <c r="K47" i="9"/>
  <c r="M47" i="9" s="1"/>
  <c r="J47" i="9"/>
  <c r="L47" i="9" s="1"/>
  <c r="J58" i="9"/>
  <c r="L58" i="9" s="1"/>
  <c r="H87" i="9"/>
  <c r="H72" i="9"/>
  <c r="G73" i="9"/>
  <c r="H71" i="9"/>
  <c r="H85" i="9"/>
  <c r="G78" i="9"/>
  <c r="H77" i="9"/>
  <c r="H74" i="9"/>
  <c r="G76" i="9"/>
  <c r="H82" i="9"/>
  <c r="G85" i="9"/>
  <c r="H80" i="9"/>
  <c r="H84" i="9"/>
  <c r="H68" i="9"/>
  <c r="G74" i="9"/>
  <c r="G87" i="9"/>
  <c r="H91" i="9"/>
  <c r="H69" i="9"/>
  <c r="G83" i="9"/>
  <c r="H76" i="9"/>
  <c r="H95" i="9"/>
  <c r="G88" i="9"/>
  <c r="H88" i="9"/>
  <c r="H92" i="9"/>
  <c r="G86" i="9"/>
  <c r="G95" i="9"/>
  <c r="G81" i="9"/>
  <c r="H90" i="9"/>
  <c r="H83" i="9"/>
  <c r="G92" i="9"/>
  <c r="H94" i="9"/>
  <c r="G80" i="9"/>
  <c r="H93" i="9"/>
  <c r="H73" i="9"/>
  <c r="G91" i="9"/>
  <c r="H78" i="9"/>
  <c r="G77" i="9"/>
  <c r="G94" i="9"/>
  <c r="H81" i="9"/>
  <c r="G75" i="9"/>
  <c r="G69" i="9"/>
  <c r="G72" i="9"/>
  <c r="H89" i="9"/>
  <c r="G71" i="9"/>
  <c r="G68" i="9"/>
  <c r="G82" i="9"/>
  <c r="H79" i="9"/>
  <c r="H70" i="9"/>
  <c r="H75" i="9"/>
  <c r="G79" i="9"/>
  <c r="G84" i="9"/>
  <c r="G90" i="9"/>
  <c r="G70" i="9"/>
  <c r="G93" i="9"/>
  <c r="G89" i="9"/>
  <c r="H86" i="9"/>
  <c r="K44" i="9"/>
  <c r="M44" i="9" s="1"/>
  <c r="J44" i="9"/>
  <c r="L44" i="9" s="1"/>
  <c r="K48" i="9"/>
  <c r="M48" i="9" s="1"/>
  <c r="J48" i="9"/>
  <c r="L48" i="9" s="1"/>
  <c r="K45" i="9"/>
  <c r="M45" i="9" s="1"/>
  <c r="J45" i="9"/>
  <c r="L45" i="9" s="1"/>
  <c r="K40" i="9"/>
  <c r="M40" i="9" s="1"/>
  <c r="J40" i="9"/>
  <c r="L40" i="9" s="1"/>
  <c r="N80" i="9" l="1"/>
  <c r="M80" i="9"/>
  <c r="L80" i="9"/>
  <c r="P80" i="9"/>
  <c r="I80" i="9"/>
  <c r="J80" i="9"/>
  <c r="O80" i="9"/>
  <c r="K80" i="9"/>
  <c r="Q80" i="9"/>
  <c r="K79" i="9"/>
  <c r="M79" i="9"/>
  <c r="L79" i="9"/>
  <c r="J79" i="9"/>
  <c r="I79" i="9"/>
  <c r="O79" i="9"/>
  <c r="P79" i="9"/>
  <c r="N79" i="9"/>
  <c r="Q79" i="9"/>
  <c r="M78" i="9"/>
  <c r="O78" i="9"/>
  <c r="N78" i="9"/>
  <c r="P78" i="9"/>
  <c r="L78" i="9"/>
  <c r="J78" i="9"/>
  <c r="I78" i="9"/>
  <c r="Q78" i="9"/>
  <c r="K78" i="9"/>
  <c r="N90" i="9"/>
  <c r="Q90" i="9"/>
  <c r="J90" i="9"/>
  <c r="K90" i="9"/>
  <c r="O90" i="9"/>
  <c r="I90" i="9"/>
  <c r="M90" i="9"/>
  <c r="L90" i="9"/>
  <c r="P90" i="9"/>
  <c r="Q95" i="9"/>
  <c r="M95" i="9"/>
  <c r="K95" i="9"/>
  <c r="O95" i="9"/>
  <c r="N95" i="9"/>
  <c r="L95" i="9"/>
  <c r="I95" i="9"/>
  <c r="P95" i="9"/>
  <c r="J95" i="9"/>
  <c r="P91" i="9"/>
  <c r="K91" i="9"/>
  <c r="L91" i="9"/>
  <c r="N91" i="9"/>
  <c r="I91" i="9"/>
  <c r="O91" i="9"/>
  <c r="M91" i="9"/>
  <c r="J91" i="9"/>
  <c r="Q91" i="9"/>
  <c r="K82" i="9"/>
  <c r="O82" i="9"/>
  <c r="N82" i="9"/>
  <c r="M82" i="9"/>
  <c r="J82" i="9"/>
  <c r="L82" i="9"/>
  <c r="P82" i="9"/>
  <c r="I82" i="9"/>
  <c r="Q82" i="9"/>
  <c r="O77" i="9"/>
  <c r="J77" i="9"/>
  <c r="P77" i="9"/>
  <c r="I77" i="9"/>
  <c r="L77" i="9"/>
  <c r="M77" i="9"/>
  <c r="Q77" i="9"/>
  <c r="K77" i="9"/>
  <c r="N77" i="9"/>
  <c r="Q73" i="9"/>
  <c r="P73" i="9"/>
  <c r="I73" i="9"/>
  <c r="J73" i="9"/>
  <c r="L73" i="9"/>
  <c r="N73" i="9"/>
  <c r="O73" i="9"/>
  <c r="M73" i="9"/>
  <c r="K73" i="9"/>
  <c r="M86" i="9"/>
  <c r="O86" i="9"/>
  <c r="N86" i="9"/>
  <c r="P86" i="9"/>
  <c r="L86" i="9"/>
  <c r="I86" i="9"/>
  <c r="K86" i="9"/>
  <c r="J86" i="9"/>
  <c r="Q86" i="9"/>
  <c r="L81" i="9"/>
  <c r="N81" i="9"/>
  <c r="Q81" i="9"/>
  <c r="I81" i="9"/>
  <c r="O81" i="9"/>
  <c r="J81" i="9"/>
  <c r="P81" i="9"/>
  <c r="M81" i="9"/>
  <c r="K81" i="9"/>
  <c r="J93" i="9"/>
  <c r="K93" i="9"/>
  <c r="M93" i="9"/>
  <c r="P93" i="9"/>
  <c r="O93" i="9"/>
  <c r="Q93" i="9"/>
  <c r="L93" i="9"/>
  <c r="N93" i="9"/>
  <c r="I93" i="9"/>
  <c r="N76" i="9"/>
  <c r="J76" i="9"/>
  <c r="I76" i="9"/>
  <c r="M76" i="9"/>
  <c r="K76" i="9"/>
  <c r="O76" i="9"/>
  <c r="Q76" i="9"/>
  <c r="L76" i="9"/>
  <c r="P76" i="9"/>
  <c r="Q74" i="9"/>
  <c r="K74" i="9"/>
  <c r="J74" i="9"/>
  <c r="P74" i="9"/>
  <c r="I74" i="9"/>
  <c r="M74" i="9"/>
  <c r="N74" i="9"/>
  <c r="L74" i="9"/>
  <c r="O74" i="9"/>
  <c r="I85" i="9"/>
  <c r="N85" i="9"/>
  <c r="P85" i="9"/>
  <c r="O85" i="9"/>
  <c r="L85" i="9"/>
  <c r="Q85" i="9"/>
  <c r="M85" i="9"/>
  <c r="K85" i="9"/>
  <c r="J85" i="9"/>
  <c r="M87" i="9"/>
  <c r="Q87" i="9"/>
  <c r="J87" i="9"/>
  <c r="N87" i="9"/>
  <c r="O87" i="9"/>
  <c r="P87" i="9"/>
  <c r="K87" i="9"/>
  <c r="L87" i="9"/>
  <c r="I87" i="9"/>
  <c r="J83" i="9"/>
  <c r="L83" i="9"/>
  <c r="M83" i="9"/>
  <c r="K83" i="9"/>
  <c r="Q83" i="9"/>
  <c r="P83" i="9"/>
  <c r="O83" i="9"/>
  <c r="N83" i="9"/>
  <c r="I83" i="9"/>
  <c r="J92" i="9"/>
  <c r="M92" i="9"/>
  <c r="N92" i="9"/>
  <c r="O92" i="9"/>
  <c r="Q92" i="9"/>
  <c r="L92" i="9"/>
  <c r="K92" i="9"/>
  <c r="I92" i="9"/>
  <c r="P92" i="9"/>
  <c r="N68" i="9"/>
  <c r="I68" i="9"/>
  <c r="L68" i="9"/>
  <c r="O68" i="9"/>
  <c r="Q68" i="9"/>
  <c r="P68" i="9"/>
  <c r="K68" i="9"/>
  <c r="J68" i="9"/>
  <c r="M68" i="9"/>
  <c r="N71" i="9"/>
  <c r="J71" i="9"/>
  <c r="M71" i="9"/>
  <c r="Q71" i="9"/>
  <c r="K71" i="9"/>
  <c r="L71" i="9"/>
  <c r="I71" i="9"/>
  <c r="P71" i="9"/>
  <c r="O71" i="9"/>
  <c r="O70" i="9"/>
  <c r="J70" i="9"/>
  <c r="N70" i="9"/>
  <c r="M70" i="9"/>
  <c r="P70" i="9"/>
  <c r="I70" i="9"/>
  <c r="Q70" i="9"/>
  <c r="L70" i="9"/>
  <c r="K70" i="9"/>
  <c r="O72" i="9"/>
  <c r="Q72" i="9"/>
  <c r="N72" i="9"/>
  <c r="K72" i="9"/>
  <c r="L72" i="9"/>
  <c r="J72" i="9"/>
  <c r="P72" i="9"/>
  <c r="M72" i="9"/>
  <c r="I72" i="9"/>
  <c r="I75" i="9"/>
  <c r="K75" i="9"/>
  <c r="M75" i="9"/>
  <c r="O75" i="9"/>
  <c r="P75" i="9"/>
  <c r="L75" i="9"/>
  <c r="Q75" i="9"/>
  <c r="N75" i="9"/>
  <c r="J75" i="9"/>
  <c r="N89" i="9"/>
  <c r="L89" i="9"/>
  <c r="M89" i="9"/>
  <c r="K89" i="9"/>
  <c r="P89" i="9"/>
  <c r="J89" i="9"/>
  <c r="Q89" i="9"/>
  <c r="I89" i="9"/>
  <c r="O89" i="9"/>
  <c r="K94" i="9"/>
  <c r="N94" i="9"/>
  <c r="J94" i="9"/>
  <c r="Q94" i="9"/>
  <c r="I94" i="9"/>
  <c r="M94" i="9"/>
  <c r="L94" i="9"/>
  <c r="P94" i="9"/>
  <c r="O94" i="9"/>
  <c r="O88" i="9"/>
  <c r="P88" i="9"/>
  <c r="M88" i="9"/>
  <c r="Q88" i="9"/>
  <c r="K88" i="9"/>
  <c r="L88" i="9"/>
  <c r="I88" i="9"/>
  <c r="J88" i="9"/>
  <c r="N88" i="9"/>
  <c r="I69" i="9"/>
  <c r="Q69" i="9"/>
  <c r="N69" i="9"/>
  <c r="P69" i="9"/>
  <c r="O69" i="9"/>
  <c r="J69" i="9"/>
  <c r="L69" i="9"/>
  <c r="M69" i="9"/>
  <c r="K69" i="9"/>
  <c r="L84" i="9"/>
  <c r="K84" i="9"/>
  <c r="N84" i="9"/>
  <c r="O84" i="9"/>
  <c r="M84" i="9"/>
  <c r="P84" i="9"/>
  <c r="J84" i="9"/>
  <c r="I84" i="9"/>
  <c r="Q84" i="9"/>
</calcChain>
</file>

<file path=xl/sharedStrings.xml><?xml version="1.0" encoding="utf-8"?>
<sst xmlns="http://schemas.openxmlformats.org/spreadsheetml/2006/main" count="2241" uniqueCount="895">
  <si>
    <t>APTO EL EMBRUJO</t>
  </si>
  <si>
    <t>PROVIDENCIA</t>
  </si>
  <si>
    <t>SANTA MARTA</t>
  </si>
  <si>
    <t>MAGDALENA</t>
  </si>
  <si>
    <t>CARTAGENA</t>
  </si>
  <si>
    <t>RIOHACHA</t>
  </si>
  <si>
    <t>VALLEDUPAR</t>
  </si>
  <si>
    <t>CESAR</t>
  </si>
  <si>
    <t>APTO RAFAEL BARVO</t>
  </si>
  <si>
    <t>COROZAL</t>
  </si>
  <si>
    <t>SUCRE</t>
  </si>
  <si>
    <t>APTO LOS GARZONES</t>
  </si>
  <si>
    <t>APTO LOS CEDROS</t>
  </si>
  <si>
    <t>ANTIOQUIA</t>
  </si>
  <si>
    <t>BARRANCABERMEJA</t>
  </si>
  <si>
    <t>SANTANDER</t>
  </si>
  <si>
    <t>APTO CAMILO DAZA</t>
  </si>
  <si>
    <t>NORTE DE SANTANDER</t>
  </si>
  <si>
    <t>APTO OLAYA HERRERA</t>
  </si>
  <si>
    <t>RIONEGRO</t>
  </si>
  <si>
    <t>APTO LA NUBIA</t>
  </si>
  <si>
    <t>MANIZALES</t>
  </si>
  <si>
    <t>CALDAS</t>
  </si>
  <si>
    <t>PEREIRA</t>
  </si>
  <si>
    <t>RISARALDA</t>
  </si>
  <si>
    <t>ARMENIA</t>
  </si>
  <si>
    <t>APTO PERALES</t>
  </si>
  <si>
    <t>TOLIMA</t>
  </si>
  <si>
    <t>VALLE DEL CAUCA</t>
  </si>
  <si>
    <t>CAUCA</t>
  </si>
  <si>
    <t>APTO BENITO SALAS</t>
  </si>
  <si>
    <t>NEIVA</t>
  </si>
  <si>
    <t>HUILA</t>
  </si>
  <si>
    <t>APTO SAN LUIS</t>
  </si>
  <si>
    <t>APTO ARAUCA</t>
  </si>
  <si>
    <t>ARAUCA</t>
  </si>
  <si>
    <t>VICHADA</t>
  </si>
  <si>
    <t>APTO VANGUARDIA</t>
  </si>
  <si>
    <t>META</t>
  </si>
  <si>
    <t>CUMARIBO</t>
  </si>
  <si>
    <t>LETICIA</t>
  </si>
  <si>
    <t>AMAZONAS</t>
  </si>
  <si>
    <t>CUNDINAMARCA</t>
  </si>
  <si>
    <t>CIMITARRA</t>
  </si>
  <si>
    <t>SEVILLA</t>
  </si>
  <si>
    <t>ANDES</t>
  </si>
  <si>
    <t>VALDIVIA</t>
  </si>
  <si>
    <t>PALMIRA</t>
  </si>
  <si>
    <t>CALI</t>
  </si>
  <si>
    <t>COLOMBOY</t>
  </si>
  <si>
    <t>PLANETA RICA</t>
  </si>
  <si>
    <t>SAN PABLO</t>
  </si>
  <si>
    <t>MONTERREY FORESTAL</t>
  </si>
  <si>
    <t>ZAMBRANO</t>
  </si>
  <si>
    <t>BARBOSA</t>
  </si>
  <si>
    <t>LORICA</t>
  </si>
  <si>
    <t>AYAPEL</t>
  </si>
  <si>
    <t>SAN BENITO ABAD</t>
  </si>
  <si>
    <t>CRISTO REY</t>
  </si>
  <si>
    <t>APTO BARACOA</t>
  </si>
  <si>
    <t>CHIMA</t>
  </si>
  <si>
    <t>ARBOLETES</t>
  </si>
  <si>
    <t>SINCERIN</t>
  </si>
  <si>
    <t>URUMITA</t>
  </si>
  <si>
    <t>MATITAS</t>
  </si>
  <si>
    <t>MANAURE</t>
  </si>
  <si>
    <t>SAN LORENZO</t>
  </si>
  <si>
    <t>MEDIA LUNA</t>
  </si>
  <si>
    <t>VILLA ROSA</t>
  </si>
  <si>
    <t>GUAYMARAL</t>
  </si>
  <si>
    <t>EL CARMEN</t>
  </si>
  <si>
    <t>LA PLAYA</t>
  </si>
  <si>
    <t>ISER PAMPLONA</t>
  </si>
  <si>
    <t>PAMPLONA</t>
  </si>
  <si>
    <t>TUNEBIA</t>
  </si>
  <si>
    <t>SALAZAR</t>
  </si>
  <si>
    <t>GUADALUPE</t>
  </si>
  <si>
    <t>ALBANIA</t>
  </si>
  <si>
    <t>GAMBITA</t>
  </si>
  <si>
    <t>PALMAR</t>
  </si>
  <si>
    <t>SILOS</t>
  </si>
  <si>
    <t>ZAPATOCA</t>
  </si>
  <si>
    <t>TONA</t>
  </si>
  <si>
    <t>CARARE</t>
  </si>
  <si>
    <t>VILLANUEVA</t>
  </si>
  <si>
    <t>LLANO GRANDE</t>
  </si>
  <si>
    <t>VILLA CARMEN</t>
  </si>
  <si>
    <t>SURBATA BONZA</t>
  </si>
  <si>
    <t>CAPITANEJO</t>
  </si>
  <si>
    <t>PAZ DE ARIPORO</t>
  </si>
  <si>
    <t>CASANARE</t>
  </si>
  <si>
    <t>SUTATENZA</t>
  </si>
  <si>
    <t>CAMPOHERMOSO</t>
  </si>
  <si>
    <t>APTO YOPAL</t>
  </si>
  <si>
    <t>APTO FURATENA</t>
  </si>
  <si>
    <t>TAURAMENA</t>
  </si>
  <si>
    <t>AGUAZUL</t>
  </si>
  <si>
    <t>TAME</t>
  </si>
  <si>
    <t>TRINIDAD</t>
  </si>
  <si>
    <t>CHISCAS</t>
  </si>
  <si>
    <t>CHITA</t>
  </si>
  <si>
    <t>YOPAL</t>
  </si>
  <si>
    <t>CORINTO</t>
  </si>
  <si>
    <t>ANCHIQUE</t>
  </si>
  <si>
    <t>NATAGAIMA</t>
  </si>
  <si>
    <t>SAN ALFONSO</t>
  </si>
  <si>
    <t>FLORENCIA</t>
  </si>
  <si>
    <t>ARARACUARA</t>
  </si>
  <si>
    <t>ZULUAGA</t>
  </si>
  <si>
    <t>TULIO OSPINA</t>
  </si>
  <si>
    <t>UNIBAN</t>
  </si>
  <si>
    <t>PANAMERICANA</t>
  </si>
  <si>
    <t>ITA ANDES</t>
  </si>
  <si>
    <t>SAN FRANCISCO</t>
  </si>
  <si>
    <t>MESOPOTAMIA</t>
  </si>
  <si>
    <t>FREDONIA (VALPARAISO)</t>
  </si>
  <si>
    <t>HUERTA LA GRANDE</t>
  </si>
  <si>
    <t>UNILLANOS</t>
  </si>
  <si>
    <t>LA MACARENA</t>
  </si>
  <si>
    <t>CUMARAL</t>
  </si>
  <si>
    <t>BARBASCAL</t>
  </si>
  <si>
    <t>PARATEBUENO</t>
  </si>
  <si>
    <t>GUAICARAMO</t>
  </si>
  <si>
    <t>MESETAS</t>
  </si>
  <si>
    <t>PUESTO DE MONTA</t>
  </si>
  <si>
    <t>APTO PALANQUERO</t>
  </si>
  <si>
    <t>CHICORAL</t>
  </si>
  <si>
    <t>ESPINAL</t>
  </si>
  <si>
    <t>CHAPARRAL</t>
  </si>
  <si>
    <t>SAN ANTONIO QUINTA</t>
  </si>
  <si>
    <t>SAN ANTONIO</t>
  </si>
  <si>
    <t>RELATOR</t>
  </si>
  <si>
    <t>RIOBLANCO</t>
  </si>
  <si>
    <t>MESA DE POLE</t>
  </si>
  <si>
    <t>GUAMO</t>
  </si>
  <si>
    <t>RIOMANSO</t>
  </si>
  <si>
    <t>MATEGUADUA</t>
  </si>
  <si>
    <t>MIRANDA</t>
  </si>
  <si>
    <t>PALMIRA ICA</t>
  </si>
  <si>
    <t>SAN MARCOS</t>
  </si>
  <si>
    <t>CUMBARCO</t>
  </si>
  <si>
    <t>PUTUMAYO</t>
  </si>
  <si>
    <t>MOCOA ACUEDUCTO</t>
  </si>
  <si>
    <t>MOCOA</t>
  </si>
  <si>
    <t>BOMBONA</t>
  </si>
  <si>
    <t>BOTANA</t>
  </si>
  <si>
    <t>SAN BERNARDO</t>
  </si>
  <si>
    <t>LA SIERRA</t>
  </si>
  <si>
    <t>TAMINANGO</t>
  </si>
  <si>
    <t>SINDAGUA</t>
  </si>
  <si>
    <t>MONOPAMBA</t>
  </si>
  <si>
    <t>PAISPAMBA</t>
  </si>
  <si>
    <t>NARIÑO</t>
  </si>
  <si>
    <t>LA CHORRERA</t>
  </si>
  <si>
    <t>SOACHA</t>
  </si>
  <si>
    <t>ISLA DEL SANTUARIO</t>
  </si>
  <si>
    <t>SUBACHOQUE</t>
  </si>
  <si>
    <t>ANOLAIMA</t>
  </si>
  <si>
    <t>MOSQUERA</t>
  </si>
  <si>
    <t>ANAPOIMA</t>
  </si>
  <si>
    <t>SUASUQUE</t>
  </si>
  <si>
    <t>TACHI</t>
  </si>
  <si>
    <t>GUASCA</t>
  </si>
  <si>
    <t>PACHO</t>
  </si>
  <si>
    <t>TRES ESQUINAS</t>
  </si>
  <si>
    <t>PASCA</t>
  </si>
  <si>
    <t>ITA VALSALICE</t>
  </si>
  <si>
    <t>BOAVITA</t>
  </si>
  <si>
    <t>FLANDES</t>
  </si>
  <si>
    <t>SANTA ISABEL</t>
  </si>
  <si>
    <t>AMBALEMA</t>
  </si>
  <si>
    <t>TUNJA</t>
  </si>
  <si>
    <t>PAIPA</t>
  </si>
  <si>
    <t>SOGAMOSO</t>
  </si>
  <si>
    <t>MACANAL</t>
  </si>
  <si>
    <t>PAJARITO</t>
  </si>
  <si>
    <t>GUAVIARE</t>
  </si>
  <si>
    <t>CAÑASGORDAS</t>
  </si>
  <si>
    <t>OCAÑA</t>
  </si>
  <si>
    <t>BUENAVISTA</t>
  </si>
  <si>
    <t>VILLA DE LEYVA</t>
  </si>
  <si>
    <t>VALPARAISO</t>
  </si>
  <si>
    <t>FACATATIVA</t>
  </si>
  <si>
    <t>VALLE DE SAN JUAN</t>
  </si>
  <si>
    <t>VILLAHERMOSA</t>
  </si>
  <si>
    <t>ROVIRA</t>
  </si>
  <si>
    <t>VALENCIA</t>
  </si>
  <si>
    <t>EL PEÑOL</t>
  </si>
  <si>
    <t>LA BETULIA</t>
  </si>
  <si>
    <t>LA BOLSA</t>
  </si>
  <si>
    <t>LA CABRERA</t>
  </si>
  <si>
    <t>EL CALLAO</t>
  </si>
  <si>
    <t>CENICAÑA</t>
  </si>
  <si>
    <t>LA COPA</t>
  </si>
  <si>
    <t>LA DOCTRINA</t>
  </si>
  <si>
    <t>EL ENCANO</t>
  </si>
  <si>
    <t>LA FLORIDA</t>
  </si>
  <si>
    <t>LAS GAVIOTAS</t>
  </si>
  <si>
    <t>INGENIO BENGALA</t>
  </si>
  <si>
    <t>INGENIO RIOPAILA</t>
  </si>
  <si>
    <t>LA LAJA</t>
  </si>
  <si>
    <t>LA LIBERTAD</t>
  </si>
  <si>
    <t>LAS MERCEDES</t>
  </si>
  <si>
    <t>LOS MILAGROS</t>
  </si>
  <si>
    <t>LA MINA</t>
  </si>
  <si>
    <t>NUEVA FLORIDA</t>
  </si>
  <si>
    <t>PALACIO-VEGALARGA</t>
  </si>
  <si>
    <t>EL PALMAR</t>
  </si>
  <si>
    <t>EL PARAISO</t>
  </si>
  <si>
    <t>HATO DE OPIA</t>
  </si>
  <si>
    <t>LA QUINTA</t>
  </si>
  <si>
    <t>LA SALADA</t>
  </si>
  <si>
    <t>EL SALADO</t>
  </si>
  <si>
    <t>EL SALTO</t>
  </si>
  <si>
    <t>SANTA LETICIA</t>
  </si>
  <si>
    <t>TUNGUAVITA</t>
  </si>
  <si>
    <t>UPTC</t>
  </si>
  <si>
    <t>APTO ALFONSO BONILLA ARAGÓN</t>
  </si>
  <si>
    <t>APTO ALBERTO LLERAS CAMARGO</t>
  </si>
  <si>
    <t>APTO ALMIRANTE PADILLA</t>
  </si>
  <si>
    <t>APTO ANTONIO NARIÑO</t>
  </si>
  <si>
    <t>APTO ERNESTO CORTISSOZ</t>
  </si>
  <si>
    <t>APTO EL CARAÑO</t>
  </si>
  <si>
    <t>APTO GUSTAVO ARTUNDUAGA</t>
  </si>
  <si>
    <t>APTO MATECAÑA</t>
  </si>
  <si>
    <t>APTO PALONEGRO</t>
  </si>
  <si>
    <t>APTO SANTIAGO VILA</t>
  </si>
  <si>
    <t>APTO SESQUICENTENARIO</t>
  </si>
  <si>
    <t>CODIGO</t>
  </si>
  <si>
    <t>MUNICIPIO</t>
  </si>
  <si>
    <t>DEPARTAMENTO</t>
  </si>
  <si>
    <t>VILLAVICENCIO</t>
  </si>
  <si>
    <t>CERRITO</t>
  </si>
  <si>
    <t>RAGONVALIA</t>
  </si>
  <si>
    <t>CERINZA</t>
  </si>
  <si>
    <t>LOMITAS</t>
  </si>
  <si>
    <t>PUPIALES</t>
  </si>
  <si>
    <t>FUNES</t>
  </si>
  <si>
    <t>INEM KENNEDY</t>
  </si>
  <si>
    <t>HATONUEVO</t>
  </si>
  <si>
    <t>CAMPO BELLO</t>
  </si>
  <si>
    <t>LONGITUD</t>
  </si>
  <si>
    <t>LATITUD</t>
  </si>
  <si>
    <t>ELEVACION</t>
  </si>
  <si>
    <t>R_01</t>
  </si>
  <si>
    <t>R_02</t>
  </si>
  <si>
    <t>R_03</t>
  </si>
  <si>
    <t>R_04</t>
  </si>
  <si>
    <t>R_05</t>
  </si>
  <si>
    <t>R_06</t>
  </si>
  <si>
    <t>R_07</t>
  </si>
  <si>
    <t>R_08</t>
  </si>
  <si>
    <t>R_09</t>
  </si>
  <si>
    <t>R_10</t>
  </si>
  <si>
    <t>R_11</t>
  </si>
  <si>
    <t>R_12</t>
  </si>
  <si>
    <t>R_T</t>
  </si>
  <si>
    <t>PR_01</t>
  </si>
  <si>
    <t>MM_01</t>
  </si>
  <si>
    <t>AN_01</t>
  </si>
  <si>
    <t>PR_02</t>
  </si>
  <si>
    <t>MM_02</t>
  </si>
  <si>
    <t>AN_02</t>
  </si>
  <si>
    <t>PR_03</t>
  </si>
  <si>
    <t>MM_03</t>
  </si>
  <si>
    <t>AN_03</t>
  </si>
  <si>
    <t>PR_04</t>
  </si>
  <si>
    <t>MM_04</t>
  </si>
  <si>
    <t>AN_04</t>
  </si>
  <si>
    <t>PR_05</t>
  </si>
  <si>
    <t>MM_05</t>
  </si>
  <si>
    <t>AN_05</t>
  </si>
  <si>
    <t>PR_06</t>
  </si>
  <si>
    <t>MM_06</t>
  </si>
  <si>
    <t>AN_06</t>
  </si>
  <si>
    <t>PR_07</t>
  </si>
  <si>
    <t>MM_07</t>
  </si>
  <si>
    <t>AN_07</t>
  </si>
  <si>
    <t>PR_08</t>
  </si>
  <si>
    <t>MM_09</t>
  </si>
  <si>
    <t>AN_09</t>
  </si>
  <si>
    <t>PR_10</t>
  </si>
  <si>
    <t>MM_10</t>
  </si>
  <si>
    <t>AN_10</t>
  </si>
  <si>
    <t>PR_11</t>
  </si>
  <si>
    <t>MM_11</t>
  </si>
  <si>
    <t>AN_11</t>
  </si>
  <si>
    <t>PR_12</t>
  </si>
  <si>
    <t>MM_12</t>
  </si>
  <si>
    <t>AN_12</t>
  </si>
  <si>
    <t>MM_08</t>
  </si>
  <si>
    <t>AN_08</t>
  </si>
  <si>
    <t>PR_09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</si>
  <si>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</si>
  <si>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</si>
  <si>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</si>
  <si>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</si>
  <si>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</si>
  <si>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</si>
  <si>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</si>
  <si>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</si>
  <si>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</si>
  <si>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</si>
  <si>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</si>
  <si>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</si>
  <si>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ATLÁNTICO</t>
  </si>
  <si>
    <t>BOGOTÁ D.C.</t>
  </si>
  <si>
    <t>BOLÍVAR</t>
  </si>
  <si>
    <t>BOYACÁ</t>
  </si>
  <si>
    <t>CAQUETÁ</t>
  </si>
  <si>
    <t>CHOCÓ</t>
  </si>
  <si>
    <t>CÓRDOBA</t>
  </si>
  <si>
    <t>GUAINÍA</t>
  </si>
  <si>
    <t>QUINDÍO</t>
  </si>
  <si>
    <t>SAN ANDRÉS Y PROVIDENCIA</t>
  </si>
  <si>
    <t>VAUPÉS</t>
  </si>
  <si>
    <t>ALEJANDRÍA</t>
  </si>
  <si>
    <t>VEGACHÍ</t>
  </si>
  <si>
    <t>TÁMESIS</t>
  </si>
  <si>
    <t>LA UNIÓN</t>
  </si>
  <si>
    <t>MEDELLÍN</t>
  </si>
  <si>
    <t>MANATÍ</t>
  </si>
  <si>
    <t>MAGANGUÉ</t>
  </si>
  <si>
    <t>SANTA SOFÍA</t>
  </si>
  <si>
    <t>SAMACÁ</t>
  </si>
  <si>
    <t>SABOYÁ</t>
  </si>
  <si>
    <t>GUICÁN</t>
  </si>
  <si>
    <t>NUEVO COLÓN</t>
  </si>
  <si>
    <t>RONDÓN</t>
  </si>
  <si>
    <t>CUBARÁ</t>
  </si>
  <si>
    <t>SAMANÁ</t>
  </si>
  <si>
    <t>SAN JOSÉ DEL FRAGUA</t>
  </si>
  <si>
    <t>OROCUÉ</t>
  </si>
  <si>
    <t>TÁMARA</t>
  </si>
  <si>
    <t>CAJIBÍO</t>
  </si>
  <si>
    <t>POPAYÁN</t>
  </si>
  <si>
    <t>SOTARÁ</t>
  </si>
  <si>
    <t>GUAPÍ</t>
  </si>
  <si>
    <t>CHIRIGUANÁ</t>
  </si>
  <si>
    <t>QUIBDÓ</t>
  </si>
  <si>
    <t>SAN JOSÉ DEL PALMAR</t>
  </si>
  <si>
    <t>BAHÍA SOLANO</t>
  </si>
  <si>
    <t>CHIMÁ</t>
  </si>
  <si>
    <t>CIÉNAGA DE ORO</t>
  </si>
  <si>
    <t>MONTERÍA</t>
  </si>
  <si>
    <t>SOPÓ</t>
  </si>
  <si>
    <t>JERUSALÉN</t>
  </si>
  <si>
    <t>YACOPÍ</t>
  </si>
  <si>
    <t>FÚQUENE</t>
  </si>
  <si>
    <t>SANTA MARÍA</t>
  </si>
  <si>
    <t>BARRANCA DE UPÍA</t>
  </si>
  <si>
    <t>TÚQUERRES</t>
  </si>
  <si>
    <t>CONSACÁ</t>
  </si>
  <si>
    <t>CÚCUTA</t>
  </si>
  <si>
    <t>VILLAGARZÓN</t>
  </si>
  <si>
    <t>COLÓN</t>
  </si>
  <si>
    <t>SAN ANDRÉS</t>
  </si>
  <si>
    <t>SURATÁ</t>
  </si>
  <si>
    <t>CHARALÁ</t>
  </si>
  <si>
    <t>IBAGUÉ</t>
  </si>
  <si>
    <t>SAN SEBASTIÁN DE MARIQUITA</t>
  </si>
  <si>
    <t>MITÚ</t>
  </si>
  <si>
    <t>VIVERO SURATÁ</t>
  </si>
  <si>
    <t>NORMAL MANATÍ</t>
  </si>
  <si>
    <t>CARMEN DE BOLÍVAR</t>
  </si>
  <si>
    <t>VENTA DE CAJIBÍO</t>
  </si>
  <si>
    <t>APTO GUAPÍ</t>
  </si>
  <si>
    <t>PARQUE ARQUEOLÓGICO</t>
  </si>
  <si>
    <t>GABRIEL LÓPEZ</t>
  </si>
  <si>
    <t>TUNÍA</t>
  </si>
  <si>
    <t>MICHOACÁN</t>
  </si>
  <si>
    <t>APTO VÁSQUEZ COBO</t>
  </si>
  <si>
    <t>APTO JOSÉ MARÍA CÓRDOVA</t>
  </si>
  <si>
    <t>JARDÍN BOTÁNICO</t>
  </si>
  <si>
    <t>APTO RAFAEL NÚÑEZ</t>
  </si>
  <si>
    <t>ANDALUCÍA</t>
  </si>
  <si>
    <t>MÓDULOS</t>
  </si>
  <si>
    <t>APTO GUILLERMO LEÓN VALENCIA</t>
  </si>
  <si>
    <t>APTO ALFONSO LÓPEZ PUMAREJO</t>
  </si>
  <si>
    <t>TIBAITATÁ</t>
  </si>
  <si>
    <t>VILLA INÉS</t>
  </si>
  <si>
    <t>EL JAPÓN</t>
  </si>
  <si>
    <t>APTO SIMÓN BOLÍVAR</t>
  </si>
  <si>
    <t>EL COMÚN</t>
  </si>
  <si>
    <t>TANAMÁ</t>
  </si>
  <si>
    <t>APTO EL EDÉN</t>
  </si>
  <si>
    <t>LA BOHEMIA</t>
  </si>
  <si>
    <t>APTO YARIGUÍES</t>
  </si>
  <si>
    <t>EL VOLCÁN</t>
  </si>
  <si>
    <t>BERLÍN</t>
  </si>
  <si>
    <t>JABALCÓN</t>
  </si>
  <si>
    <t>EL VÍNCULO</t>
  </si>
  <si>
    <t>BARRAGÁN</t>
  </si>
  <si>
    <t>MH_01</t>
  </si>
  <si>
    <t>MH_02</t>
  </si>
  <si>
    <t>MH_03</t>
  </si>
  <si>
    <t>MH_04</t>
  </si>
  <si>
    <t>MH_05</t>
  </si>
  <si>
    <t>MH_06</t>
  </si>
  <si>
    <t>MH_07</t>
  </si>
  <si>
    <t>MH_08</t>
  </si>
  <si>
    <t>MH_09</t>
  </si>
  <si>
    <t>MH_10</t>
  </si>
  <si>
    <t>MH_11</t>
  </si>
  <si>
    <t>MH_12</t>
  </si>
  <si>
    <t>MH</t>
  </si>
  <si>
    <t>MM</t>
  </si>
  <si>
    <t>PR</t>
  </si>
  <si>
    <t>MX</t>
  </si>
  <si>
    <t>AN</t>
  </si>
  <si>
    <t>LA GUAJIRA</t>
  </si>
  <si>
    <t>PASTO (EL ENCANO)</t>
  </si>
  <si>
    <t>DEPARTAMENTO / REGIÓN / ZONA</t>
  </si>
  <si>
    <t>SH_01</t>
  </si>
  <si>
    <t>SH_02</t>
  </si>
  <si>
    <t>SH_03</t>
  </si>
  <si>
    <t>SH_04</t>
  </si>
  <si>
    <t>SH_05</t>
  </si>
  <si>
    <t>SH_06</t>
  </si>
  <si>
    <t>SH_07</t>
  </si>
  <si>
    <t>SH_08</t>
  </si>
  <si>
    <t>SH_09</t>
  </si>
  <si>
    <t>SH_10</t>
  </si>
  <si>
    <t>SH_11</t>
  </si>
  <si>
    <t>SH_12</t>
  </si>
  <si>
    <t>ANOMALÍA</t>
  </si>
  <si>
    <t>CIUDAD</t>
  </si>
  <si>
    <t>PROMEDIOS MENSUALES MULTIANUALES 1981-2010</t>
  </si>
  <si>
    <t>N</t>
  </si>
  <si>
    <t>MES</t>
  </si>
  <si>
    <t>MARÍA LA BAJA (SAN PABLO)</t>
  </si>
  <si>
    <t>MARÍA LA BAJA (NUEVA FLORIDA)</t>
  </si>
  <si>
    <t>MARÍA LA BAJA (ARROYO GRANDE)</t>
  </si>
  <si>
    <t>DUITAMA (ANDALUCÍA)</t>
  </si>
  <si>
    <t>DUITAMA (SURBATA BONZA)</t>
  </si>
  <si>
    <t>MANIZALES (TESORITO)</t>
  </si>
  <si>
    <t>SOLANO (TRES ESQUINAS)</t>
  </si>
  <si>
    <t>SOLANO (ARARACUARA)</t>
  </si>
  <si>
    <t>VALLEDUPAR (EL CALLAO)</t>
  </si>
  <si>
    <t>VALLEDUPAR (GUAYMARAL)</t>
  </si>
  <si>
    <t>VALLEDUPAR (VILLA ROSA)</t>
  </si>
  <si>
    <t>NEIVA (PALACIO-VEGALARGA)</t>
  </si>
  <si>
    <t>RIOHACHA (MATITAS)</t>
  </si>
  <si>
    <t>SANTA MARTA (SAN LORENZO)</t>
  </si>
  <si>
    <t>VILLAVICENCIO (LA LIBERTAD)</t>
  </si>
  <si>
    <t>VILLAVICENCIO (UNILLANOS)</t>
  </si>
  <si>
    <t>PEREIRA (LA BOHEMIA)</t>
  </si>
  <si>
    <t>IBAGUÉ (HATO DE OPIA)</t>
  </si>
  <si>
    <t>TULUÁ (BARRAGÁN)</t>
  </si>
  <si>
    <t>TULUÁ (MATEGUADUA)</t>
  </si>
  <si>
    <t>CUMARIBO (LAS GAVIOTAS)</t>
  </si>
  <si>
    <t>U DE SUCRE</t>
  </si>
  <si>
    <t>U DEL VALLE</t>
  </si>
  <si>
    <t>PTO TEJADA</t>
  </si>
  <si>
    <t>PTO ESCONDIDO</t>
  </si>
  <si>
    <t>PTO SALGAR</t>
  </si>
  <si>
    <t>PTO BOLÍVAR</t>
  </si>
  <si>
    <t>PTO OSPINA</t>
  </si>
  <si>
    <t>PTO LEGUÍZAMO (PTO OSPINA)</t>
  </si>
  <si>
    <t>PTO LEGUÍZAMO</t>
  </si>
  <si>
    <t>APTO PTO CARRENO</t>
  </si>
  <si>
    <t>PTO CARREÑO</t>
  </si>
  <si>
    <t>HDA TÚNEZ</t>
  </si>
  <si>
    <t>HDA EL PROGRESO</t>
  </si>
  <si>
    <t>HDA CENTENARIO</t>
  </si>
  <si>
    <t>HDA CUBA</t>
  </si>
  <si>
    <t>HDA LA CABAÑA</t>
  </si>
  <si>
    <t>HDA LAS MARGARITAS</t>
  </si>
  <si>
    <t>GJA LA NACIONAL</t>
  </si>
  <si>
    <t>GJA SAN JORGE</t>
  </si>
  <si>
    <t>GJA PROVIDENCIA</t>
  </si>
  <si>
    <t>GJA EL MIRA</t>
  </si>
  <si>
    <t>GJA ARMERO</t>
  </si>
  <si>
    <t>GJA DEMOSTRACIÓN</t>
  </si>
  <si>
    <t>CODAZZI (HDA CENTENARIO)</t>
  </si>
  <si>
    <t>CODAZZI (MOTILONIA)</t>
  </si>
  <si>
    <t>ARROYO GRANDE</t>
  </si>
  <si>
    <t>TESORITO</t>
  </si>
  <si>
    <t>MOTILONIA</t>
  </si>
  <si>
    <t>COL MIGUEL ANTONIO CARO</t>
  </si>
  <si>
    <t>INS AGRO SANTA SOFÍA</t>
  </si>
  <si>
    <t>INS AGRO MACANAL</t>
  </si>
  <si>
    <t>VENADO DE ORO</t>
  </si>
  <si>
    <t>CÚCUTA (CINERA)</t>
  </si>
  <si>
    <t>TONCHALA</t>
  </si>
  <si>
    <t>CÚCUTA (TONCHALA)</t>
  </si>
  <si>
    <t>GRÁFICO DE 16 A 20 ESTACIONES</t>
  </si>
  <si>
    <t>GRÁFICO DE 21 A 25 ESTACIONES</t>
  </si>
  <si>
    <t>GRÁFICO DE 11 A 15 ESTACIONES</t>
  </si>
  <si>
    <t>GRÁFICO DE 5 A 10 ESTACIONES</t>
  </si>
  <si>
    <t>Por Encima de lo Normal</t>
  </si>
  <si>
    <t>Por Debajo de lo Normal</t>
  </si>
  <si>
    <t>Promedio Multianual (1981-2010)</t>
  </si>
  <si>
    <t>PMM 81-10</t>
  </si>
  <si>
    <t>APTO AGUAS CLARAS</t>
  </si>
  <si>
    <t>COL SAN CAYETANO</t>
  </si>
  <si>
    <t>PINILLOS</t>
  </si>
  <si>
    <t>COL AGRO PAILITAS</t>
  </si>
  <si>
    <t>ESCUELA AGROPECUARIA CARRAIPIA</t>
  </si>
  <si>
    <t>MAICAO</t>
  </si>
  <si>
    <t>ALTAMIRA GRIFO</t>
  </si>
  <si>
    <t>ALTAMIRA</t>
  </si>
  <si>
    <t>SANTA ANA</t>
  </si>
  <si>
    <t>COLOMBIA (SANTA ANA)</t>
  </si>
  <si>
    <t>U NACIONAL</t>
  </si>
  <si>
    <t>VILLETA</t>
  </si>
  <si>
    <t>EL CENTRO</t>
  </si>
  <si>
    <t>BARRANCABERMEJA (EL CENTRO)</t>
  </si>
  <si>
    <t>PAILITAS</t>
  </si>
  <si>
    <t>LA INDEPENDENCIA</t>
  </si>
  <si>
    <t>JAMUNDÍ</t>
  </si>
  <si>
    <t>EL GUAMO</t>
  </si>
  <si>
    <t>EL TRUENO</t>
  </si>
  <si>
    <t>SAN JOSÉ DEL GUAVIARE (30 KM S)</t>
  </si>
  <si>
    <t>MAPIRIPANÁ</t>
  </si>
  <si>
    <t>SAN JOSÉ DEL GUAVIARE (250 KM E)</t>
  </si>
  <si>
    <t>EL VIVERO</t>
  </si>
  <si>
    <t>MIRAFLORES</t>
  </si>
  <si>
    <t>SINCELEJO</t>
  </si>
  <si>
    <t>DÍA</t>
  </si>
  <si>
    <t>ESTACIÓN</t>
  </si>
  <si>
    <t>APARTADÓ (UNIBAN)</t>
  </si>
  <si>
    <t>CAREPA</t>
  </si>
  <si>
    <t>TIERRALTA (CAMPO BELLO)</t>
  </si>
  <si>
    <t>CINERA-VILLA OLGA</t>
  </si>
  <si>
    <t>ÁBREGO CENTRO</t>
  </si>
  <si>
    <t>ÁBREGO (CENTRO)</t>
  </si>
  <si>
    <t>UFPS</t>
  </si>
  <si>
    <t>OCAÑA (UFPS)</t>
  </si>
  <si>
    <t>SAN AGUSTÍN (ARQUEOLÓGICO)</t>
  </si>
  <si>
    <t>AGRADO (LA BETULIA)</t>
  </si>
  <si>
    <t>PURACÉ (SANTA LETICIA)</t>
  </si>
  <si>
    <t>GARZÓN (ZULUAGA)</t>
  </si>
  <si>
    <t>SALDAÑA (JABALCÓN)</t>
  </si>
  <si>
    <t>VILLAVIEJA (SAN ALFONSO)</t>
  </si>
  <si>
    <t>PRADO (PUESTO DE MONTA)</t>
  </si>
  <si>
    <t>FUSAGASUGA (ITA VALSALICE)</t>
  </si>
  <si>
    <t>SANTAFÉ</t>
  </si>
  <si>
    <t>BARRIOS UNIDOS</t>
  </si>
  <si>
    <t>APTO ELDORADO</t>
  </si>
  <si>
    <t>FONTIBÓN</t>
  </si>
  <si>
    <t>SANTILLANA</t>
  </si>
  <si>
    <t>CASABLANCA</t>
  </si>
  <si>
    <t>TEUSAQUILLO</t>
  </si>
  <si>
    <t>UDCA</t>
  </si>
  <si>
    <t>SUBA</t>
  </si>
  <si>
    <t>KENNEDY</t>
  </si>
  <si>
    <t>APTO CATAM</t>
  </si>
  <si>
    <t>NUEVA GENERACIÓN</t>
  </si>
  <si>
    <t>BILBAO MÁXIMO</t>
  </si>
  <si>
    <t>USME</t>
  </si>
  <si>
    <t>COL SANTIAGO PÉREZ</t>
  </si>
  <si>
    <t>TUNJUELITO</t>
  </si>
  <si>
    <t>USAQUÉN</t>
  </si>
  <si>
    <t>ARMERO (GJA ARMERO)</t>
  </si>
  <si>
    <t>LÉRIDA (LA QUINTA)</t>
  </si>
  <si>
    <t>ATACO (MESA DE POLE)</t>
  </si>
  <si>
    <t>GJA EL NUS</t>
  </si>
  <si>
    <t>SAN ROQUE (GJA EL NUS)</t>
  </si>
  <si>
    <t>PTO PARRA (CARARE)</t>
  </si>
  <si>
    <t>QUÍPAMA</t>
  </si>
  <si>
    <t>GIRÓN (LLANO GRANDE)</t>
  </si>
  <si>
    <t>BUCARAMANGA</t>
  </si>
  <si>
    <t>ESC AGRO CACHIRÁ</t>
  </si>
  <si>
    <t>CACHIRÁ</t>
  </si>
  <si>
    <t>CANELOS</t>
  </si>
  <si>
    <t>SANTA ROSA DEL SUR</t>
  </si>
  <si>
    <t>BETÉITIVA</t>
  </si>
  <si>
    <t>MONTELÍBANO (HDA CUBA)</t>
  </si>
  <si>
    <t>SAHAGÚN (COLOMBOY)</t>
  </si>
  <si>
    <t>TOTORÓ (GABRIEL LÓPEZ)</t>
  </si>
  <si>
    <t>PIENDAMÓ (TUNÍA)</t>
  </si>
  <si>
    <t>SANTANDER DE QUILICHAO (LOMITAS)</t>
  </si>
  <si>
    <t>CALI (U DEL VALLE)</t>
  </si>
  <si>
    <t>FLORIDA (CENICAÑA)</t>
  </si>
  <si>
    <t>BUGA (EL VÍNCULO)</t>
  </si>
  <si>
    <t>ZARZAL (RIOPAILA)</t>
  </si>
  <si>
    <t>BUGALAGRANDE (SAN MARCOS)</t>
  </si>
  <si>
    <t>LA CAMELIA</t>
  </si>
  <si>
    <t>SANTUARIO</t>
  </si>
  <si>
    <t>BELLO (TULIO OSPINA)</t>
  </si>
  <si>
    <t>EL GUAMO (AUTOMÁTICA)</t>
  </si>
  <si>
    <t>ARJONA (SINCERIN)</t>
  </si>
  <si>
    <t>BARRANQUILLA</t>
  </si>
  <si>
    <t>PIVIJAY (MEDIA LUNA)</t>
  </si>
  <si>
    <t>INÍRIDA</t>
  </si>
  <si>
    <t>SAN MARTÍN (BARBASCAL)</t>
  </si>
  <si>
    <t>VILLA LUISA</t>
  </si>
  <si>
    <t>PTO LÓPEZ (HDA LAS MARGARITAS)</t>
  </si>
  <si>
    <t>PTO UMBRÍA</t>
  </si>
  <si>
    <t>VILLAGARZÓN (PTO UMBRÍA)</t>
  </si>
  <si>
    <t>PUERRES (MONOPAMBA)</t>
  </si>
  <si>
    <t>TUMACO</t>
  </si>
  <si>
    <t>OBONUCO</t>
  </si>
  <si>
    <t>PASTO (OBONUCO)</t>
  </si>
  <si>
    <t>PASTO</t>
  </si>
  <si>
    <t>IPIALES</t>
  </si>
  <si>
    <t>SAMANIEGO (TANAMÁ)</t>
  </si>
  <si>
    <t>TANGUA (SINDAGUA)</t>
  </si>
  <si>
    <t>ZIPAQUIRÁ</t>
  </si>
  <si>
    <t>BOGOTÁ</t>
  </si>
  <si>
    <t>GUANATÁ</t>
  </si>
  <si>
    <t>CHÍA</t>
  </si>
  <si>
    <t>LA COSECHA</t>
  </si>
  <si>
    <t>MARINILLA</t>
  </si>
  <si>
    <t>EL PUEBLITO</t>
  </si>
  <si>
    <t>TOCA</t>
  </si>
  <si>
    <t>RAMIRIQUÍ</t>
  </si>
  <si>
    <t>SAN SEBASTIÁN</t>
  </si>
  <si>
    <t>CHOCONTÁ</t>
  </si>
  <si>
    <t>CHOACHÍ</t>
  </si>
  <si>
    <t>TENJO</t>
  </si>
  <si>
    <t>TABIO</t>
  </si>
  <si>
    <t>MADRID</t>
  </si>
  <si>
    <t>PUERTO NARIÑO</t>
  </si>
  <si>
    <t>PISTA INDIRA</t>
  </si>
  <si>
    <t>TURBO</t>
  </si>
  <si>
    <t>CHIGORODÓ</t>
  </si>
  <si>
    <t>LA SELVA</t>
  </si>
  <si>
    <t>MACEO</t>
  </si>
  <si>
    <t>JERICÓ</t>
  </si>
  <si>
    <t>SANTA BARBARA</t>
  </si>
  <si>
    <t>SANTA BÁRBARA</t>
  </si>
  <si>
    <t>HACIENDA COTOVE</t>
  </si>
  <si>
    <t>SANTA FÉ DE ANTIOQUIA</t>
  </si>
  <si>
    <t>PÁRAMO BELMIRA</t>
  </si>
  <si>
    <t>BELMIRA</t>
  </si>
  <si>
    <t xml:space="preserve">VILLANUEVA - VILLAHERMOSA   </t>
  </si>
  <si>
    <t>METROMEDELLÍN</t>
  </si>
  <si>
    <t>ARAGÓN</t>
  </si>
  <si>
    <t>SANTA ROSA DE OSOS</t>
  </si>
  <si>
    <t>LAGUNA DE LA PLAZA</t>
  </si>
  <si>
    <t>SARAVENA</t>
  </si>
  <si>
    <t>ESCUELA NAVAL (BARRANQUILLA)</t>
  </si>
  <si>
    <t>REPELÓN</t>
  </si>
  <si>
    <t xml:space="preserve">SABANALARGA </t>
  </si>
  <si>
    <t>SABANALARGA</t>
  </si>
  <si>
    <t>SOLEDAD</t>
  </si>
  <si>
    <t>VILLA TERESA</t>
  </si>
  <si>
    <t>SUMAPAZ</t>
  </si>
  <si>
    <t>CIUDAD BOLÍVAR</t>
  </si>
  <si>
    <t>BOGOTÁ IDEAM CENTRO</t>
  </si>
  <si>
    <t xml:space="preserve">EL GUAMO - TEBSA </t>
  </si>
  <si>
    <t>EL CARMEN DE BOLÍVAR</t>
  </si>
  <si>
    <t>ARJONA</t>
  </si>
  <si>
    <t>SAN PABLO DE BORBUR</t>
  </si>
  <si>
    <t>SOCHA</t>
  </si>
  <si>
    <t>EL ESPINO</t>
  </si>
  <si>
    <t xml:space="preserve">NEVADO DEL COCUY </t>
  </si>
  <si>
    <t>CHINAVITA</t>
  </si>
  <si>
    <t>PÁRAMO RABANAL</t>
  </si>
  <si>
    <t>VENTAQUEMADA</t>
  </si>
  <si>
    <t>ZETAQUIRÁ</t>
  </si>
  <si>
    <t>LA CAPILLA</t>
  </si>
  <si>
    <t>AQUITANIA</t>
  </si>
  <si>
    <t>EL TUNEL [LAGO DE TOTA]</t>
  </si>
  <si>
    <t>CUÍTIVA</t>
  </si>
  <si>
    <t>VILLAMARÍA</t>
  </si>
  <si>
    <t>EMAS</t>
  </si>
  <si>
    <t>PNN LOS NEVADOS</t>
  </si>
  <si>
    <t>PÁRAMO CONEJERAS</t>
  </si>
  <si>
    <t>SENDERO LAGUNA VERDE</t>
  </si>
  <si>
    <t>SAN ANTONIO (CALDAS)</t>
  </si>
  <si>
    <t>CONEJERAS</t>
  </si>
  <si>
    <t>MACAGUAL</t>
  </si>
  <si>
    <t>SAN VICENTE DEL CAGUÁN</t>
  </si>
  <si>
    <t>EL DIAMANTE</t>
  </si>
  <si>
    <t>INZÁ</t>
  </si>
  <si>
    <t>EL DIABLO</t>
  </si>
  <si>
    <t>PÁEZ (BELALCÁZAR)</t>
  </si>
  <si>
    <t>EL TABLAZO</t>
  </si>
  <si>
    <t>PNN PURACÉ</t>
  </si>
  <si>
    <t>PURACÉ (COCONUCO)</t>
  </si>
  <si>
    <t>ARRAYANALES</t>
  </si>
  <si>
    <t>PALETARA [PNUD]</t>
  </si>
  <si>
    <t xml:space="preserve">LA LAGUNA DE CAJIBÍO </t>
  </si>
  <si>
    <t>HACIENDA SUECIA</t>
  </si>
  <si>
    <t>EL TAMBO</t>
  </si>
  <si>
    <t>BALBOA</t>
  </si>
  <si>
    <t>ESTRECHO PATÍA</t>
  </si>
  <si>
    <t>PATÍA (EL BORDO)</t>
  </si>
  <si>
    <t>APTO GUAPI</t>
  </si>
  <si>
    <t>GUAPI</t>
  </si>
  <si>
    <t>EL DIVISO</t>
  </si>
  <si>
    <t>ARGELIA</t>
  </si>
  <si>
    <t>GORGONA</t>
  </si>
  <si>
    <t>AGUACHICA</t>
  </si>
  <si>
    <t>SERRANÍA DEL PERIJÁ</t>
  </si>
  <si>
    <t>AGUSTÍN CODAZZI</t>
  </si>
  <si>
    <t>LA LOMA - CARBONES DEL CESAR</t>
  </si>
  <si>
    <t>EL PASO</t>
  </si>
  <si>
    <t>APTO ALFONSO LÓPEZ</t>
  </si>
  <si>
    <t>FEDEARROZ</t>
  </si>
  <si>
    <t>GUATAPURÍ</t>
  </si>
  <si>
    <t>CARMEN DEL DARIÉN</t>
  </si>
  <si>
    <t xml:space="preserve">CARMEN DEL DARIÉN  </t>
  </si>
  <si>
    <t>UNGUÍA</t>
  </si>
  <si>
    <t>CAPURGANÁ</t>
  </si>
  <si>
    <t>ACANDÍ</t>
  </si>
  <si>
    <t>ALTO BAUDÓ</t>
  </si>
  <si>
    <t>ALTO BAUDÓ (PIE DE PATO)</t>
  </si>
  <si>
    <t xml:space="preserve">BAHÍA SOLANO </t>
  </si>
  <si>
    <t>INCODER</t>
  </si>
  <si>
    <t>LORICA ITA</t>
  </si>
  <si>
    <t>CERROMATOSO</t>
  </si>
  <si>
    <t>MONTELÍBANO</t>
  </si>
  <si>
    <t xml:space="preserve">SAIZA </t>
  </si>
  <si>
    <t>TIERRALTA</t>
  </si>
  <si>
    <t>SUBIA</t>
  </si>
  <si>
    <t>SILVANIA</t>
  </si>
  <si>
    <t>PAQUILO</t>
  </si>
  <si>
    <t>CABRERA</t>
  </si>
  <si>
    <t>FUSAGASUGÁ</t>
  </si>
  <si>
    <t>HACIENDA SANTA ANA</t>
  </si>
  <si>
    <t>NEMOCÓN</t>
  </si>
  <si>
    <t>PÁRAMO GUERRERO</t>
  </si>
  <si>
    <t>PÁRAMO GUACHENEQUE</t>
  </si>
  <si>
    <t>VILLAPINZÓN</t>
  </si>
  <si>
    <t>SANTA CRUZ DE SIECHA</t>
  </si>
  <si>
    <t>UCUNDINAMARCA</t>
  </si>
  <si>
    <t>GIRARDOT</t>
  </si>
  <si>
    <t>BASE PALANQUERO</t>
  </si>
  <si>
    <t>PUERTO SALGAR</t>
  </si>
  <si>
    <t>QUEBRADANEGRA</t>
  </si>
  <si>
    <t>SAN CAYETANO</t>
  </si>
  <si>
    <t>LA BOYERA</t>
  </si>
  <si>
    <t>UBATÉ</t>
  </si>
  <si>
    <t>PNN CHINGAZA</t>
  </si>
  <si>
    <t>LA CALERA</t>
  </si>
  <si>
    <t>BOSQUE INTERVENIDO</t>
  </si>
  <si>
    <t>CALOSTROS BAJO</t>
  </si>
  <si>
    <t>PÁRAMO CHINGAZA</t>
  </si>
  <si>
    <t>SAN JOSÉ DEL GUAVIARE</t>
  </si>
  <si>
    <t>LA PRIMAVERA</t>
  </si>
  <si>
    <t>SALADOBLANCO</t>
  </si>
  <si>
    <t>PURACÉ</t>
  </si>
  <si>
    <t>SAN AGUSTÍN</t>
  </si>
  <si>
    <t>MARENGO</t>
  </si>
  <si>
    <t>PITALITO</t>
  </si>
  <si>
    <t>LOS GUÁCHAROS</t>
  </si>
  <si>
    <t>PALESTINA</t>
  </si>
  <si>
    <t>DESIERTO LA TATACOA</t>
  </si>
  <si>
    <t>VILLAVIEJA</t>
  </si>
  <si>
    <t>LA PLATA</t>
  </si>
  <si>
    <t>HACIENDA MANILA</t>
  </si>
  <si>
    <t>BARAYA</t>
  </si>
  <si>
    <t>LA PAULINA</t>
  </si>
  <si>
    <t>FONSECA</t>
  </si>
  <si>
    <t>MONGUÍ</t>
  </si>
  <si>
    <t>LA MINA - CERREJÓN</t>
  </si>
  <si>
    <t>HATO NUEVO</t>
  </si>
  <si>
    <t>PAICI</t>
  </si>
  <si>
    <t>URIBIA</t>
  </si>
  <si>
    <t>APTO PUERTO BOLÍVAR</t>
  </si>
  <si>
    <t>TOROMANA</t>
  </si>
  <si>
    <t>UNIMAGDALENA</t>
  </si>
  <si>
    <t>EL DIFÍCIL</t>
  </si>
  <si>
    <t>ARIGUANÍ (EL DIFÍCIL)</t>
  </si>
  <si>
    <t>LOS ÁLAMOS</t>
  </si>
  <si>
    <t>SAN SEBASTIÁN DE BUENAVISTA</t>
  </si>
  <si>
    <t>APTO LAS FLORES</t>
  </si>
  <si>
    <t>EL BANCO</t>
  </si>
  <si>
    <t>PIVIJAY</t>
  </si>
  <si>
    <t>BATALLÓN Nº 6</t>
  </si>
  <si>
    <t>FUNDACIÓN</t>
  </si>
  <si>
    <t>LA GRAN VÍA</t>
  </si>
  <si>
    <t>ZONA BANANERA</t>
  </si>
  <si>
    <t>COLEGIO KANKAWARWA</t>
  </si>
  <si>
    <t>ICA VILLAVICENCIO</t>
  </si>
  <si>
    <t>SALINAS DE UPÍN</t>
  </si>
  <si>
    <t>RESTREPO</t>
  </si>
  <si>
    <t>LA PALOMERA</t>
  </si>
  <si>
    <t>PUERTO LÓPEZ</t>
  </si>
  <si>
    <t>BIOTOPO</t>
  </si>
  <si>
    <t>BARBACOAS</t>
  </si>
  <si>
    <t>ALTAQUER</t>
  </si>
  <si>
    <t>GRANJA EL MIRA</t>
  </si>
  <si>
    <t>VIENTO LIBRE</t>
  </si>
  <si>
    <t>UDENAR</t>
  </si>
  <si>
    <t>CERRO PÁRAMO PUERRES</t>
  </si>
  <si>
    <t>PUERRES</t>
  </si>
  <si>
    <t>VOLCÁN CHILES</t>
  </si>
  <si>
    <t>CUMBAL</t>
  </si>
  <si>
    <t>LA JOSEFINA</t>
  </si>
  <si>
    <t>CONTADERO</t>
  </si>
  <si>
    <t>EL PARAÍSO</t>
  </si>
  <si>
    <t>UNIPAMPLONA</t>
  </si>
  <si>
    <t>ALCALDIA DE HERRÁN</t>
  </si>
  <si>
    <t>HERRÁN</t>
  </si>
  <si>
    <t>AGUAS DE LA VIRGEN</t>
  </si>
  <si>
    <t>ACUEDUCTO MOCOA</t>
  </si>
  <si>
    <t>EL PEPINO MOCOA</t>
  </si>
  <si>
    <t>PNN LA PAYA</t>
  </si>
  <si>
    <t>PUERTO LEGUÍZAMO</t>
  </si>
  <si>
    <t>CALARCÁ</t>
  </si>
  <si>
    <t>MARSELLA</t>
  </si>
  <si>
    <t>PNN QUIMBAYA</t>
  </si>
  <si>
    <t>SANTA ROSA</t>
  </si>
  <si>
    <t>SANTA ROSA DE CABAL</t>
  </si>
  <si>
    <t>NEVADO SANTA ISABEL</t>
  </si>
  <si>
    <t>LA LAGUNA DE OTÚN</t>
  </si>
  <si>
    <t>SANTA EMILIA</t>
  </si>
  <si>
    <t>BELÉN DE UMBRÍA</t>
  </si>
  <si>
    <t xml:space="preserve">SAN ANDRÉS Y PROVIDENCIA </t>
  </si>
  <si>
    <t>SERRANILLA</t>
  </si>
  <si>
    <t>SAN ANTONIO (SANTANDER)</t>
  </si>
  <si>
    <t>FLORIDABLANCA</t>
  </si>
  <si>
    <t xml:space="preserve">NEOMUNDO </t>
  </si>
  <si>
    <t>LEBRIJA</t>
  </si>
  <si>
    <t>GRANJA VÉLEZ [ISAGEN]</t>
  </si>
  <si>
    <t>VÉLEZ</t>
  </si>
  <si>
    <t>CHARALÁ [ISAGEN]</t>
  </si>
  <si>
    <t>MOGOTES</t>
  </si>
  <si>
    <t>PÁRAMO ALMORZADERO</t>
  </si>
  <si>
    <t>SAN VICENTE DE CHUCURÍ</t>
  </si>
  <si>
    <t>VIZCAINA - LA LIZAMA</t>
  </si>
  <si>
    <t>COVEÑAS [DIMAR]</t>
  </si>
  <si>
    <t>TOLÚ</t>
  </si>
  <si>
    <t>EL TESORO</t>
  </si>
  <si>
    <t>MORROA</t>
  </si>
  <si>
    <t>PUERTA ROJA</t>
  </si>
  <si>
    <t>SAN BENITO ABAD [LA MOJANA]</t>
  </si>
  <si>
    <t>NATAIMA</t>
  </si>
  <si>
    <t>NEVADO DEL TOLIMA</t>
  </si>
  <si>
    <t>CERROS NOROCCIDENTALES</t>
  </si>
  <si>
    <t>LA MARTINICA</t>
  </si>
  <si>
    <t>BATALLÓN ROOKE</t>
  </si>
  <si>
    <t>CAJAMARCA</t>
  </si>
  <si>
    <t>HACIENDA PAJONALES</t>
  </si>
  <si>
    <t>MURILLO</t>
  </si>
  <si>
    <t>PÁRAMO YERBABUENA - LAS HERMOSAS</t>
  </si>
  <si>
    <t>RONCESVALLES</t>
  </si>
  <si>
    <t>FARALLONES</t>
  </si>
  <si>
    <t>UNIVALLE</t>
  </si>
  <si>
    <t>LA DIANA</t>
  </si>
  <si>
    <t>FLORIDA</t>
  </si>
  <si>
    <t>SILOE</t>
  </si>
  <si>
    <t>BASE AÉREA MFS</t>
  </si>
  <si>
    <t>BUGA</t>
  </si>
  <si>
    <t>EL PLACER</t>
  </si>
  <si>
    <t>ZARAGOZA</t>
  </si>
  <si>
    <t>CARTAGO</t>
  </si>
  <si>
    <t>LAS BRISAS</t>
  </si>
  <si>
    <t>ANSERMANUEVO</t>
  </si>
  <si>
    <t>JUANCHACO</t>
  </si>
  <si>
    <t>BUENAVENTURA</t>
  </si>
  <si>
    <t>MALPELO [DIMAR]</t>
  </si>
  <si>
    <t>MN_01</t>
  </si>
  <si>
    <t>MN_02</t>
  </si>
  <si>
    <t>MN_03</t>
  </si>
  <si>
    <t>MN_04</t>
  </si>
  <si>
    <t>MN_05</t>
  </si>
  <si>
    <t>MN_06</t>
  </si>
  <si>
    <t>MN_07</t>
  </si>
  <si>
    <t>MN_08</t>
  </si>
  <si>
    <t>MN_09</t>
  </si>
  <si>
    <t>MN_10</t>
  </si>
  <si>
    <t>MN_11</t>
  </si>
  <si>
    <t>MN_12</t>
  </si>
  <si>
    <t>PROMEDIOS MENSUALES</t>
  </si>
  <si>
    <t>Bogotá</t>
  </si>
  <si>
    <t>Chía [Cundinamarca]</t>
  </si>
  <si>
    <t>Choachí [Cundinamarca]</t>
  </si>
  <si>
    <t>Chocontá [Cundinamarca]</t>
  </si>
  <si>
    <t>Facatativa [Cundinamarca]</t>
  </si>
  <si>
    <t>Madrid [Cundinamarca]</t>
  </si>
  <si>
    <t>Mosquera [Cundinamarca]</t>
  </si>
  <si>
    <t>Sopó [Cundinamarca]</t>
  </si>
  <si>
    <t>Subachoque [Cundinamarca]</t>
  </si>
  <si>
    <t>Tabio [Cundinamarca]</t>
  </si>
  <si>
    <t>Tenjo [Cundinamarca]</t>
  </si>
  <si>
    <t>Zipaquirá [Cundinamarca]</t>
  </si>
  <si>
    <t>Cerinza [Boyacá]</t>
  </si>
  <si>
    <t>Chita [Boyacá]</t>
  </si>
  <si>
    <t>Duitama - Andalucía [Boyacá]</t>
  </si>
  <si>
    <t>Duitama - Surbatá [Boyacá]</t>
  </si>
  <si>
    <t>Paipa [Boyacá]</t>
  </si>
  <si>
    <t>Samacá [Boyacá]</t>
  </si>
  <si>
    <t>Sogamoso [Boyacá]</t>
  </si>
  <si>
    <t>Toca [Boyacá]</t>
  </si>
  <si>
    <t>Tunja [Boyacá]</t>
  </si>
  <si>
    <t>Pamplona [Norte Santander]</t>
  </si>
  <si>
    <t>San Sebastián [Cauca]</t>
  </si>
  <si>
    <t>Totoró [Cauca]</t>
  </si>
  <si>
    <t>Ipiales [Nariño]</t>
  </si>
  <si>
    <t>Pasto - Botana [Nariño]</t>
  </si>
  <si>
    <t>Pasto - El Encano [Nariño]</t>
  </si>
  <si>
    <t>Pasto - Obonuco [Nariño]</t>
  </si>
  <si>
    <t>CARIMAGUA</t>
  </si>
  <si>
    <t>PUERTO GAITÁN</t>
  </si>
  <si>
    <t>PUERTO BOLÍVAR [INVEMAR]</t>
  </si>
  <si>
    <t>TIPO</t>
  </si>
  <si>
    <t>CON</t>
  </si>
  <si>
    <t>AUT</t>
  </si>
  <si>
    <t>AYAPEL - LA MOJANA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</si>
</sst>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#,##0.0"/>
    <numFmt numFmtId="166" formatCode="&quot;+&quot;0.0;\-0.0;;"/>
    <numFmt numFmtId="167" formatCode="0.0;0.0;;"/>
    <numFmt numFmtId="168" formatCode="dd\-mm\-yy;@"/>
    <numFmt numFmtId="169" formatCode="#,##0.000000"/>
  </numFmts>
  <fonts count="47" x14ac:knownFonts="1"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1" tint="0.499984740745262"/>
      <name val="Arial Narrow"/>
      <family val="2"/>
    </font>
    <font>
      <b/>
      <sz val="10"/>
      <color theme="5"/>
      <name val="Arial Narrow"/>
      <family val="2"/>
    </font>
    <font>
      <sz val="10"/>
      <color theme="5"/>
      <name val="Arial Narrow"/>
      <family val="2"/>
    </font>
    <font>
      <sz val="10"/>
      <color theme="0" tint="-0.499984740745262"/>
      <name val="Arial Narrow"/>
      <family val="2"/>
    </font>
    <font>
      <b/>
      <sz val="12"/>
      <color theme="1"/>
      <name val="Arial Narrow"/>
      <family val="2"/>
    </font>
    <font>
      <b/>
      <sz val="12"/>
      <color rgb="FFFF0000"/>
      <name val="Arial Narrow"/>
      <family val="2"/>
    </font>
    <font>
      <b/>
      <sz val="12"/>
      <color theme="3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0"/>
      <color rgb="FFC00000"/>
      <name val="Arial Narrow"/>
      <family val="2"/>
    </font>
    <font>
      <sz val="10"/>
      <color rgb="FFC00000"/>
      <name val="Arial Narrow"/>
      <family val="2"/>
    </font>
    <font>
      <b/>
      <sz val="10"/>
      <color rgb="FFFF0000"/>
      <name val="Arial Narrow"/>
      <family val="2"/>
    </font>
    <font>
      <sz val="10"/>
      <color rgb="FFFF0000"/>
      <name val="Arial Narrow"/>
      <family val="2"/>
    </font>
    <font>
      <b/>
      <sz val="10"/>
      <color theme="9"/>
      <name val="Arial Narrow"/>
      <family val="2"/>
    </font>
    <font>
      <sz val="10"/>
      <color theme="9"/>
      <name val="Arial Narrow"/>
      <family val="2"/>
    </font>
    <font>
      <sz val="10"/>
      <name val="Arial"/>
      <family val="2"/>
    </font>
    <font>
      <b/>
      <sz val="10"/>
      <color rgb="FFFF0000"/>
      <name val="Arial"/>
      <family val="2"/>
      <scheme val="minor"/>
    </font>
    <font>
      <sz val="10"/>
      <name val="Arial"/>
      <family val="2"/>
      <scheme val="minor"/>
    </font>
    <font>
      <sz val="12"/>
      <color theme="1"/>
      <name val="Arial Narrow"/>
      <family val="2"/>
    </font>
    <font>
      <sz val="12"/>
      <color theme="0" tint="-0.499984740745262"/>
      <name val="Arial Narrow"/>
      <family val="2"/>
    </font>
    <font>
      <sz val="12"/>
      <color theme="1" tint="0.499984740745262"/>
      <name val="Arial Narrow"/>
      <family val="2"/>
    </font>
    <font>
      <b/>
      <sz val="8"/>
      <color theme="1"/>
      <name val="Arial"/>
      <family val="2"/>
      <scheme val="minor"/>
    </font>
    <font>
      <sz val="8"/>
      <color theme="1"/>
      <name val="Arial"/>
      <family val="2"/>
      <scheme val="minor"/>
    </font>
    <font>
      <sz val="8"/>
      <color theme="0"/>
      <name val="Arial Narrow"/>
      <family val="2"/>
    </font>
    <font>
      <sz val="10"/>
      <color theme="0"/>
      <name val="Arial Narrow"/>
      <family val="2"/>
    </font>
    <font>
      <b/>
      <sz val="10"/>
      <color theme="0" tint="-0.499984740745262"/>
      <name val="Arial"/>
      <family val="2"/>
      <scheme val="minor"/>
    </font>
    <font>
      <sz val="10"/>
      <color rgb="FFC00000"/>
      <name val="Arial"/>
      <family val="2"/>
      <scheme val="minor"/>
    </font>
    <font>
      <sz val="10"/>
      <color theme="1" tint="4.9989318521683403E-2"/>
      <name val="Arial"/>
      <family val="2"/>
      <scheme val="minor"/>
    </font>
    <font>
      <b/>
      <sz val="10"/>
      <color theme="8" tint="-0.499984740745262"/>
      <name val="Arial Narrow"/>
      <family val="2"/>
    </font>
    <font>
      <sz val="10"/>
      <color theme="8" tint="-0.499984740745262"/>
      <name val="Arial Narrow"/>
      <family val="2"/>
    </font>
    <font>
      <b/>
      <sz val="10"/>
      <color rgb="FF7030A0"/>
      <name val="Arial Narrow"/>
      <family val="2"/>
    </font>
    <font>
      <sz val="10"/>
      <color rgb="FF7030A0"/>
      <name val="Arial Narrow"/>
      <family val="2"/>
    </font>
    <font>
      <b/>
      <sz val="10"/>
      <color theme="8" tint="-0.249977111117893"/>
      <name val="Arial Narrow"/>
      <family val="2"/>
    </font>
    <font>
      <sz val="10"/>
      <color theme="8" tint="-0.249977111117893"/>
      <name val="Arial Narrow"/>
      <family val="2"/>
    </font>
    <font>
      <b/>
      <sz val="10"/>
      <color theme="7" tint="-0.249977111117893"/>
      <name val="Arial Narrow"/>
      <family val="2"/>
    </font>
    <font>
      <sz val="10"/>
      <color theme="7" tint="-0.249977111117893"/>
      <name val="Arial Narrow"/>
      <family val="2"/>
    </font>
    <font>
      <b/>
      <sz val="10"/>
      <color theme="3" tint="-0.249977111117893"/>
      <name val="Arial Narrow"/>
      <family val="2"/>
    </font>
    <font>
      <sz val="10"/>
      <color theme="3" tint="-0.249977111117893"/>
      <name val="Arial Narrow"/>
      <family val="2"/>
    </font>
    <font>
      <b/>
      <sz val="10"/>
      <color rgb="FF00B0F0"/>
      <name val="Arial Narrow"/>
      <family val="2"/>
    </font>
    <font>
      <sz val="10"/>
      <color rgb="FF00B0F0"/>
      <name val="Arial Narrow"/>
      <family val="2"/>
    </font>
    <font>
      <sz val="10"/>
      <color rgb="FF002060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thick">
        <color rgb="FFFF000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rgb="FFFF0000"/>
      </right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21" fillId="0" borderId="0"/>
  </cellStyleXfs>
  <cellXfs count="173">
    <xf numFmtId="0" fontId="0" fillId="0" borderId="0" xfId="0"/>
    <xf numFmtId="164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9" fontId="1" fillId="0" borderId="0" xfId="1" applyNumberFormat="1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64" fontId="1" fillId="0" borderId="1" xfId="0" applyNumberFormat="1" applyFont="1" applyFill="1" applyBorder="1" applyAlignment="1">
      <alignment horizontal="center" vertical="center"/>
    </xf>
    <xf numFmtId="9" fontId="1" fillId="0" borderId="1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164" fontId="18" fillId="0" borderId="2" xfId="0" applyNumberFormat="1" applyFont="1" applyBorder="1" applyAlignment="1">
      <alignment horizontal="center" vertical="center"/>
    </xf>
    <xf numFmtId="0" fontId="19" fillId="0" borderId="2" xfId="0" applyFont="1" applyBorder="1" applyAlignment="1">
      <alignment horizontal="center" vertical="center"/>
    </xf>
    <xf numFmtId="164" fontId="20" fillId="0" borderId="2" xfId="0" applyNumberFormat="1" applyFont="1" applyBorder="1" applyAlignment="1">
      <alignment horizontal="center" vertical="center"/>
    </xf>
    <xf numFmtId="164" fontId="6" fillId="0" borderId="2" xfId="0" quotePrefix="1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165" fontId="1" fillId="0" borderId="17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165" fontId="1" fillId="0" borderId="19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64" fontId="1" fillId="0" borderId="2" xfId="0" applyNumberFormat="1" applyFont="1" applyFill="1" applyBorder="1" applyAlignment="1">
      <alignment horizontal="center" vertical="center"/>
    </xf>
    <xf numFmtId="164" fontId="1" fillId="0" borderId="18" xfId="0" applyNumberFormat="1" applyFont="1" applyFill="1" applyBorder="1" applyAlignment="1">
      <alignment horizontal="center" vertical="center"/>
    </xf>
    <xf numFmtId="164" fontId="1" fillId="0" borderId="19" xfId="0" applyNumberFormat="1" applyFont="1" applyFill="1" applyBorder="1" applyAlignment="1">
      <alignment horizontal="center" vertical="center"/>
    </xf>
    <xf numFmtId="164" fontId="1" fillId="0" borderId="12" xfId="0" applyNumberFormat="1" applyFont="1" applyFill="1" applyBorder="1" applyAlignment="1">
      <alignment horizontal="center" vertical="center"/>
    </xf>
    <xf numFmtId="164" fontId="1" fillId="0" borderId="13" xfId="0" applyNumberFormat="1" applyFont="1" applyFill="1" applyBorder="1" applyAlignment="1">
      <alignment horizontal="center" vertical="center"/>
    </xf>
    <xf numFmtId="164" fontId="1" fillId="0" borderId="14" xfId="0" applyNumberFormat="1" applyFont="1" applyFill="1" applyBorder="1" applyAlignment="1">
      <alignment horizontal="center" vertical="center"/>
    </xf>
    <xf numFmtId="165" fontId="1" fillId="0" borderId="2" xfId="0" applyNumberFormat="1" applyFont="1" applyFill="1" applyBorder="1" applyAlignment="1">
      <alignment horizontal="center" vertical="center"/>
    </xf>
    <xf numFmtId="165" fontId="1" fillId="0" borderId="18" xfId="0" applyNumberFormat="1" applyFont="1" applyFill="1" applyBorder="1" applyAlignment="1">
      <alignment horizontal="center" vertical="center"/>
    </xf>
    <xf numFmtId="165" fontId="1" fillId="0" borderId="19" xfId="0" applyNumberFormat="1" applyFont="1" applyFill="1" applyBorder="1" applyAlignment="1">
      <alignment horizontal="center" vertical="center"/>
    </xf>
    <xf numFmtId="165" fontId="1" fillId="0" borderId="12" xfId="0" applyNumberFormat="1" applyFont="1" applyFill="1" applyBorder="1" applyAlignment="1">
      <alignment horizontal="center" vertical="center"/>
    </xf>
    <xf numFmtId="165" fontId="1" fillId="0" borderId="13" xfId="0" applyNumberFormat="1" applyFont="1" applyFill="1" applyBorder="1" applyAlignment="1">
      <alignment horizontal="center" vertical="center"/>
    </xf>
    <xf numFmtId="165" fontId="1" fillId="0" borderId="14" xfId="0" applyNumberFormat="1" applyFont="1" applyFill="1" applyBorder="1" applyAlignment="1">
      <alignment horizontal="center" vertical="center"/>
    </xf>
    <xf numFmtId="165" fontId="1" fillId="0" borderId="15" xfId="0" applyNumberFormat="1" applyFont="1" applyFill="1" applyBorder="1" applyAlignment="1">
      <alignment horizontal="center" vertical="center"/>
    </xf>
    <xf numFmtId="165" fontId="1" fillId="0" borderId="16" xfId="0" applyNumberFormat="1" applyFont="1" applyFill="1" applyBorder="1" applyAlignment="1">
      <alignment horizontal="center" vertical="center"/>
    </xf>
    <xf numFmtId="165" fontId="1" fillId="0" borderId="17" xfId="0" applyNumberFormat="1" applyFont="1" applyFill="1" applyBorder="1" applyAlignment="1">
      <alignment horizontal="center" vertical="center"/>
    </xf>
    <xf numFmtId="164" fontId="1" fillId="0" borderId="15" xfId="0" applyNumberFormat="1" applyFont="1" applyFill="1" applyBorder="1" applyAlignment="1">
      <alignment horizontal="center" vertical="center"/>
    </xf>
    <xf numFmtId="164" fontId="1" fillId="0" borderId="16" xfId="0" applyNumberFormat="1" applyFont="1" applyFill="1" applyBorder="1" applyAlignment="1">
      <alignment horizontal="center" vertical="center"/>
    </xf>
    <xf numFmtId="164" fontId="1" fillId="0" borderId="17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167" fontId="1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7" fillId="0" borderId="2" xfId="0" applyFont="1" applyBorder="1" applyAlignment="1">
      <alignment horizontal="left" vertical="center"/>
    </xf>
    <xf numFmtId="164" fontId="29" fillId="0" borderId="0" xfId="0" quotePrefix="1" applyNumberFormat="1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166" fontId="30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164" fontId="14" fillId="2" borderId="2" xfId="0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64" fontId="5" fillId="4" borderId="0" xfId="0" applyNumberFormat="1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64" fontId="11" fillId="4" borderId="5" xfId="0" applyNumberFormat="1" applyFont="1" applyFill="1" applyBorder="1" applyAlignment="1">
      <alignment horizontal="center" vertical="center"/>
    </xf>
    <xf numFmtId="164" fontId="12" fillId="4" borderId="6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164" fontId="24" fillId="4" borderId="0" xfId="0" applyNumberFormat="1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0" fontId="24" fillId="4" borderId="0" xfId="0" applyFont="1" applyFill="1" applyBorder="1" applyAlignment="1">
      <alignment horizontal="center" vertical="center"/>
    </xf>
    <xf numFmtId="164" fontId="26" fillId="4" borderId="0" xfId="0" applyNumberFormat="1" applyFont="1" applyFill="1" applyBorder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165" fontId="1" fillId="2" borderId="16" xfId="0" applyNumberFormat="1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165" fontId="23" fillId="2" borderId="2" xfId="0" applyNumberFormat="1" applyFont="1" applyFill="1" applyBorder="1" applyAlignment="1">
      <alignment horizontal="center" vertical="center"/>
    </xf>
    <xf numFmtId="165" fontId="23" fillId="2" borderId="13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168" fontId="2" fillId="0" borderId="0" xfId="0" applyNumberFormat="1" applyFont="1" applyFill="1" applyAlignment="1">
      <alignment horizontal="left" vertical="center"/>
    </xf>
    <xf numFmtId="3" fontId="23" fillId="0" borderId="0" xfId="0" applyNumberFormat="1" applyFont="1" applyFill="1" applyAlignment="1">
      <alignment horizontal="center" vertical="center"/>
    </xf>
    <xf numFmtId="169" fontId="23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center" vertical="center"/>
    </xf>
    <xf numFmtId="169" fontId="32" fillId="0" borderId="0" xfId="0" applyNumberFormat="1" applyFont="1" applyFill="1" applyAlignment="1">
      <alignment horizontal="center" vertical="center"/>
    </xf>
    <xf numFmtId="3" fontId="32" fillId="0" borderId="0" xfId="0" applyNumberFormat="1" applyFont="1" applyFill="1" applyAlignment="1">
      <alignment horizontal="center" vertical="center"/>
    </xf>
    <xf numFmtId="0" fontId="32" fillId="0" borderId="0" xfId="0" applyFont="1" applyFill="1" applyAlignment="1">
      <alignment horizontal="left" vertical="center"/>
    </xf>
    <xf numFmtId="164" fontId="33" fillId="0" borderId="1" xfId="0" applyNumberFormat="1" applyFont="1" applyFill="1" applyBorder="1" applyAlignment="1">
      <alignment horizontal="center" vertical="center"/>
    </xf>
    <xf numFmtId="164" fontId="33" fillId="0" borderId="0" xfId="0" applyNumberFormat="1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64" fontId="14" fillId="4" borderId="2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164" fontId="5" fillId="4" borderId="2" xfId="0" applyNumberFormat="1" applyFont="1" applyFill="1" applyBorder="1" applyAlignment="1">
      <alignment horizontal="center" vertical="center"/>
    </xf>
    <xf numFmtId="164" fontId="6" fillId="4" borderId="2" xfId="0" quotePrefix="1" applyNumberFormat="1" applyFont="1" applyFill="1" applyBorder="1" applyAlignment="1">
      <alignment horizontal="center" vertical="center"/>
    </xf>
    <xf numFmtId="166" fontId="6" fillId="4" borderId="2" xfId="0" applyNumberFormat="1" applyFont="1" applyFill="1" applyBorder="1" applyAlignment="1">
      <alignment horizontal="center" vertical="center"/>
    </xf>
    <xf numFmtId="0" fontId="6" fillId="4" borderId="8" xfId="0" quotePrefix="1" applyFont="1" applyFill="1" applyBorder="1" applyAlignment="1">
      <alignment horizontal="center" vertical="center"/>
    </xf>
    <xf numFmtId="0" fontId="33" fillId="5" borderId="0" xfId="0" applyFont="1" applyFill="1" applyAlignment="1">
      <alignment horizontal="center" vertical="center"/>
    </xf>
    <xf numFmtId="169" fontId="33" fillId="5" borderId="0" xfId="0" applyNumberFormat="1" applyFont="1" applyFill="1" applyAlignment="1">
      <alignment horizontal="center" vertical="center"/>
    </xf>
    <xf numFmtId="3" fontId="33" fillId="5" borderId="0" xfId="0" applyNumberFormat="1" applyFont="1" applyFill="1" applyAlignment="1">
      <alignment horizontal="center" vertical="center"/>
    </xf>
    <xf numFmtId="0" fontId="33" fillId="5" borderId="0" xfId="0" applyFont="1" applyFill="1" applyAlignment="1">
      <alignment horizontal="left" vertical="center"/>
    </xf>
    <xf numFmtId="0" fontId="33" fillId="6" borderId="0" xfId="0" applyFont="1" applyFill="1" applyAlignment="1">
      <alignment horizontal="center" vertical="center"/>
    </xf>
    <xf numFmtId="169" fontId="33" fillId="6" borderId="0" xfId="0" applyNumberFormat="1" applyFont="1" applyFill="1" applyAlignment="1">
      <alignment horizontal="center" vertical="center"/>
    </xf>
    <xf numFmtId="3" fontId="33" fillId="6" borderId="0" xfId="0" applyNumberFormat="1" applyFont="1" applyFill="1" applyAlignment="1">
      <alignment horizontal="center" vertical="center"/>
    </xf>
    <xf numFmtId="0" fontId="33" fillId="6" borderId="0" xfId="0" applyFont="1" applyFill="1" applyAlignment="1">
      <alignment horizontal="left" vertical="center"/>
    </xf>
    <xf numFmtId="0" fontId="32" fillId="5" borderId="0" xfId="0" applyFont="1" applyFill="1" applyAlignment="1">
      <alignment horizontal="center" vertical="center"/>
    </xf>
    <xf numFmtId="169" fontId="32" fillId="5" borderId="0" xfId="0" applyNumberFormat="1" applyFont="1" applyFill="1" applyAlignment="1">
      <alignment horizontal="center" vertical="center"/>
    </xf>
    <xf numFmtId="3" fontId="32" fillId="5" borderId="0" xfId="0" applyNumberFormat="1" applyFont="1" applyFill="1" applyAlignment="1">
      <alignment horizontal="center" vertical="center"/>
    </xf>
    <xf numFmtId="0" fontId="32" fillId="5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164" fontId="33" fillId="0" borderId="21" xfId="0" applyNumberFormat="1" applyFont="1" applyFill="1" applyBorder="1" applyAlignment="1">
      <alignment horizontal="center" vertical="center"/>
    </xf>
    <xf numFmtId="0" fontId="34" fillId="4" borderId="2" xfId="0" applyFont="1" applyFill="1" applyBorder="1" applyAlignment="1">
      <alignment horizontal="center" vertical="center"/>
    </xf>
    <xf numFmtId="164" fontId="35" fillId="4" borderId="2" xfId="0" applyNumberFormat="1" applyFont="1" applyFill="1" applyBorder="1" applyAlignment="1">
      <alignment horizontal="center" vertical="center"/>
    </xf>
    <xf numFmtId="0" fontId="36" fillId="4" borderId="2" xfId="0" applyFont="1" applyFill="1" applyBorder="1" applyAlignment="1">
      <alignment horizontal="center" vertical="center"/>
    </xf>
    <xf numFmtId="164" fontId="37" fillId="2" borderId="2" xfId="0" applyNumberFormat="1" applyFont="1" applyFill="1" applyBorder="1" applyAlignment="1">
      <alignment horizontal="center" vertical="center"/>
    </xf>
    <xf numFmtId="164" fontId="37" fillId="4" borderId="2" xfId="0" applyNumberFormat="1" applyFont="1" applyFill="1" applyBorder="1" applyAlignment="1">
      <alignment horizontal="center" vertical="center"/>
    </xf>
    <xf numFmtId="0" fontId="38" fillId="4" borderId="2" xfId="0" applyFont="1" applyFill="1" applyBorder="1" applyAlignment="1">
      <alignment horizontal="center" vertical="center"/>
    </xf>
    <xf numFmtId="164" fontId="39" fillId="4" borderId="2" xfId="0" applyNumberFormat="1" applyFont="1" applyFill="1" applyBorder="1" applyAlignment="1">
      <alignment horizontal="center" vertical="center"/>
    </xf>
    <xf numFmtId="0" fontId="40" fillId="4" borderId="2" xfId="0" applyFont="1" applyFill="1" applyBorder="1" applyAlignment="1">
      <alignment horizontal="center" vertical="center"/>
    </xf>
    <xf numFmtId="164" fontId="41" fillId="4" borderId="2" xfId="0" applyNumberFormat="1" applyFont="1" applyFill="1" applyBorder="1" applyAlignment="1">
      <alignment horizontal="center" vertical="center"/>
    </xf>
    <xf numFmtId="0" fontId="42" fillId="4" borderId="2" xfId="0" applyFont="1" applyFill="1" applyBorder="1" applyAlignment="1">
      <alignment horizontal="center" vertical="center"/>
    </xf>
    <xf numFmtId="164" fontId="43" fillId="4" borderId="2" xfId="0" applyNumberFormat="1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164" fontId="45" fillId="4" borderId="2" xfId="0" applyNumberFormat="1" applyFont="1" applyFill="1" applyBorder="1" applyAlignment="1">
      <alignment horizontal="center" vertical="center"/>
    </xf>
    <xf numFmtId="0" fontId="46" fillId="6" borderId="0" xfId="0" applyFont="1" applyFill="1" applyAlignment="1">
      <alignment horizontal="center" vertical="center"/>
    </xf>
    <xf numFmtId="169" fontId="46" fillId="6" borderId="0" xfId="0" applyNumberFormat="1" applyFont="1" applyFill="1" applyAlignment="1">
      <alignment horizontal="center" vertical="center"/>
    </xf>
    <xf numFmtId="3" fontId="46" fillId="6" borderId="0" xfId="0" applyNumberFormat="1" applyFont="1" applyFill="1" applyAlignment="1">
      <alignment horizontal="center" vertical="center"/>
    </xf>
    <xf numFmtId="0" fontId="46" fillId="6" borderId="0" xfId="0" applyFont="1" applyFill="1" applyAlignment="1">
      <alignment horizontal="left" vertical="center"/>
    </xf>
    <xf numFmtId="0" fontId="46" fillId="5" borderId="0" xfId="0" applyFont="1" applyFill="1" applyAlignment="1">
      <alignment horizontal="center" vertical="center"/>
    </xf>
    <xf numFmtId="169" fontId="46" fillId="5" borderId="0" xfId="0" applyNumberFormat="1" applyFont="1" applyFill="1" applyAlignment="1">
      <alignment horizontal="center" vertical="center"/>
    </xf>
    <xf numFmtId="3" fontId="46" fillId="5" borderId="0" xfId="0" applyNumberFormat="1" applyFont="1" applyFill="1" applyAlignment="1">
      <alignment horizontal="center" vertical="center"/>
    </xf>
    <xf numFmtId="0" fontId="46" fillId="5" borderId="0" xfId="0" applyFont="1" applyFill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3" fontId="32" fillId="2" borderId="0" xfId="0" applyNumberFormat="1" applyFont="1" applyFill="1" applyAlignment="1">
      <alignment horizontal="center" vertical="center"/>
    </xf>
    <xf numFmtId="0" fontId="32" fillId="7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orcentaje" xfId="1" builtinId="5"/>
  </cellStyles>
  <dxfs count="51"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numFmt numFmtId="170" formatCode="&quot;&quot;;&quot;&quot;;&quot;&quot;"/>
      <fill>
        <patternFill>
          <bgColor theme="8" tint="0.79998168889431442"/>
        </patternFill>
      </fill>
    </dxf>
    <dxf>
      <font>
        <b/>
        <i val="0"/>
        <color rgb="FFFF00FF"/>
      </font>
    </dxf>
    <dxf>
      <font>
        <b/>
        <i val="0"/>
        <color theme="8" tint="-0.499984740745262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rgb="FF0000FE"/>
        </patternFill>
      </fill>
    </dxf>
    <dxf>
      <font>
        <b/>
        <i val="0"/>
        <color theme="0"/>
      </font>
      <fill>
        <patternFill>
          <bgColor rgb="FF0071FE"/>
        </patternFill>
      </fill>
    </dxf>
    <dxf>
      <font>
        <b/>
        <i val="0"/>
      </font>
      <fill>
        <patternFill>
          <bgColor rgb="FF01C5FF"/>
        </patternFill>
      </fill>
    </dxf>
    <dxf>
      <font>
        <b/>
        <i val="0"/>
      </font>
      <fill>
        <patternFill>
          <bgColor rgb="FFBEE8FF"/>
        </patternFill>
      </fill>
    </dxf>
    <dxf>
      <font>
        <b/>
        <i val="0"/>
      </font>
      <fill>
        <patternFill>
          <bgColor rgb="FFFFEBB0"/>
        </patternFill>
      </fill>
    </dxf>
    <dxf>
      <font>
        <b/>
        <i val="0"/>
      </font>
      <fill>
        <patternFill>
          <bgColor rgb="FFFFD380"/>
        </patternFill>
      </fill>
    </dxf>
    <dxf>
      <font>
        <b/>
        <i val="0"/>
        <color theme="0"/>
      </font>
      <fill>
        <patternFill>
          <bgColor rgb="FFFFAA01"/>
        </patternFill>
      </fill>
    </dxf>
    <dxf>
      <font>
        <b/>
        <i val="0"/>
        <color theme="0"/>
      </font>
      <fill>
        <patternFill>
          <bgColor rgb="FFFF5500"/>
        </patternFill>
      </fill>
    </dxf>
    <dxf>
      <font>
        <color rgb="FFFF0000"/>
      </font>
    </dxf>
  </dxfs>
  <tableStyles count="0" defaultTableStyle="TableStyleMedium2" defaultPivotStyle="PivotStyleMedium9"/>
  <colors>
    <mruColors>
      <color rgb="FFFF00FF"/>
      <color rgb="FFFF0066"/>
      <color rgb="FFFF5500"/>
      <color rgb="FFFFAA01"/>
      <color rgb="FFFFD380"/>
      <color rgb="FFFFEBB0"/>
      <color rgb="FFBEE8FF"/>
      <color rgb="FF01C5FF"/>
      <color rgb="FF0071FE"/>
      <color rgb="FF0000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.xml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image" Target="../media/image1.png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image" Target="../media/image1.png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image" Target="../media/image1.png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image" Target="../media/image1.png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8.xml"/><Relationship Id="rId1" Type="http://schemas.openxmlformats.org/officeDocument/2006/relationships/image" Target="../media/image1.png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image" Target="../media/image1.png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image" Target="../media/image1.png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image" Target="../media/image1.png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image" Target="../media/image1.png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image" Target="../media/image1.png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image" Target="../media/image2.png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image" Target="../media/image2.png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7.xml"/><Relationship Id="rId1" Type="http://schemas.openxmlformats.org/officeDocument/2006/relationships/image" Target="../media/image2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spPr>
        <a:solidFill>
          <a:schemeClr val="bg1"/>
        </a:solidFill>
      </c:spPr>
      <c:txPr>
        <a:bodyPr/>
        <a:lstStyle/>
        <a:p>
          <a:pPr algn="ctr">
            <a:defRPr lang="es-ES" sz="1200" b="1" i="0" u="none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2114993967708274"/>
          <c:w val="0.86488037037037035"/>
          <c:h val="0.64781559112806386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'G_DIA(q)'!$C$2:$AG$2</c:f>
              <c:numCache>
                <c:formatCode>0.0</c:formatCode>
                <c:ptCount val="31"/>
                <c:pt idx="0">
                  <c:v>6.4</c:v>
                </c:pt>
                <c:pt idx="1">
                  <c:v>6.3</c:v>
                </c:pt>
                <c:pt idx="2">
                  <c:v>7.2</c:v>
                </c:pt>
                <c:pt idx="3">
                  <c:v>6.3</c:v>
                </c:pt>
                <c:pt idx="4">
                  <c:v>2.2999999999999998</c:v>
                </c:pt>
                <c:pt idx="5">
                  <c:v>7.6</c:v>
                </c:pt>
                <c:pt idx="6">
                  <c:v>8.5</c:v>
                </c:pt>
                <c:pt idx="7">
                  <c:v>5.8</c:v>
                </c:pt>
                <c:pt idx="8">
                  <c:v>7.6</c:v>
                </c:pt>
                <c:pt idx="9">
                  <c:v>11.2</c:v>
                </c:pt>
                <c:pt idx="10">
                  <c:v>10.7</c:v>
                </c:pt>
                <c:pt idx="11">
                  <c:v>6</c:v>
                </c:pt>
                <c:pt idx="12">
                  <c:v>8.8000000000000007</c:v>
                </c:pt>
                <c:pt idx="13">
                  <c:v>11.1</c:v>
                </c:pt>
                <c:pt idx="14">
                  <c:v>7.8</c:v>
                </c:pt>
                <c:pt idx="15">
                  <c:v>7.8</c:v>
                </c:pt>
                <c:pt idx="16">
                  <c:v>8.4</c:v>
                </c:pt>
                <c:pt idx="17">
                  <c:v>7.9</c:v>
                </c:pt>
                <c:pt idx="18">
                  <c:v>9.9</c:v>
                </c:pt>
                <c:pt idx="19">
                  <c:v>10.1</c:v>
                </c:pt>
                <c:pt idx="20">
                  <c:v>6.3</c:v>
                </c:pt>
                <c:pt idx="21">
                  <c:v>9.1</c:v>
                </c:pt>
                <c:pt idx="22">
                  <c:v>11.2</c:v>
                </c:pt>
                <c:pt idx="23">
                  <c:v>12.3</c:v>
                </c:pt>
                <c:pt idx="24">
                  <c:v>8.3000000000000007</c:v>
                </c:pt>
                <c:pt idx="25">
                  <c:v>6.8</c:v>
                </c:pt>
                <c:pt idx="26">
                  <c:v>6.6</c:v>
                </c:pt>
                <c:pt idx="27">
                  <c:v>6.6</c:v>
                </c:pt>
                <c:pt idx="28">
                  <c:v>10.9</c:v>
                </c:pt>
                <c:pt idx="29">
                  <c:v>4</c:v>
                </c:pt>
                <c:pt idx="30">
                  <c:v>6.3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F10-4736-87CF-99EEFD1A3ECF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'G_DIA(q)'!$C$26:$AG$26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F10-4736-87CF-99EEFD1A3ECF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'G_DIA(q)'!$C$14:$AG$14</c:f>
              <c:numCache>
                <c:formatCode>0.0</c:formatCode>
                <c:ptCount val="31"/>
                <c:pt idx="0">
                  <c:v>5.9620689655172425</c:v>
                </c:pt>
                <c:pt idx="1">
                  <c:v>5.9620689655172425</c:v>
                </c:pt>
                <c:pt idx="2">
                  <c:v>5.9620689655172425</c:v>
                </c:pt>
                <c:pt idx="3">
                  <c:v>5.9620689655172425</c:v>
                </c:pt>
                <c:pt idx="4">
                  <c:v>5.9620689655172425</c:v>
                </c:pt>
                <c:pt idx="5">
                  <c:v>5.9620689655172425</c:v>
                </c:pt>
                <c:pt idx="6">
                  <c:v>5.9620689655172425</c:v>
                </c:pt>
                <c:pt idx="7">
                  <c:v>5.9620689655172425</c:v>
                </c:pt>
                <c:pt idx="8">
                  <c:v>5.9620689655172425</c:v>
                </c:pt>
                <c:pt idx="9">
                  <c:v>5.9620689655172425</c:v>
                </c:pt>
                <c:pt idx="10">
                  <c:v>5.9620689655172425</c:v>
                </c:pt>
                <c:pt idx="11">
                  <c:v>5.9620689655172425</c:v>
                </c:pt>
                <c:pt idx="12">
                  <c:v>5.9620689655172425</c:v>
                </c:pt>
                <c:pt idx="13">
                  <c:v>5.9620689655172425</c:v>
                </c:pt>
                <c:pt idx="14">
                  <c:v>5.9620689655172425</c:v>
                </c:pt>
                <c:pt idx="15">
                  <c:v>5.9620689655172425</c:v>
                </c:pt>
                <c:pt idx="16">
                  <c:v>5.9620689655172425</c:v>
                </c:pt>
                <c:pt idx="17">
                  <c:v>5.9620689655172425</c:v>
                </c:pt>
                <c:pt idx="18">
                  <c:v>5.9620689655172425</c:v>
                </c:pt>
                <c:pt idx="19">
                  <c:v>5.9620689655172425</c:v>
                </c:pt>
                <c:pt idx="20">
                  <c:v>5.9620689655172425</c:v>
                </c:pt>
                <c:pt idx="21">
                  <c:v>5.9620689655172425</c:v>
                </c:pt>
                <c:pt idx="22">
                  <c:v>5.9620689655172425</c:v>
                </c:pt>
                <c:pt idx="23">
                  <c:v>5.9620689655172425</c:v>
                </c:pt>
                <c:pt idx="24">
                  <c:v>5.9620689655172425</c:v>
                </c:pt>
                <c:pt idx="25">
                  <c:v>5.9620689655172425</c:v>
                </c:pt>
                <c:pt idx="26">
                  <c:v>5.9620689655172425</c:v>
                </c:pt>
                <c:pt idx="27">
                  <c:v>5.9620689655172425</c:v>
                </c:pt>
                <c:pt idx="28">
                  <c:v>5.9620689655172425</c:v>
                </c:pt>
                <c:pt idx="29">
                  <c:v>5.9620689655172425</c:v>
                </c:pt>
                <c:pt idx="30">
                  <c:v>5.9620689655172425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F10-4736-87CF-99EEFD1A3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77232"/>
        <c:axId val="511064912"/>
      </c:lineChart>
      <c:catAx>
        <c:axId val="51107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64912"/>
        <c:crosses val="autoZero"/>
        <c:auto val="0"/>
        <c:lblAlgn val="ctr"/>
        <c:lblOffset val="0"/>
        <c:tickLblSkip val="2"/>
        <c:noMultiLvlLbl val="0"/>
      </c:catAx>
      <c:valAx>
        <c:axId val="51106491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294854036521917"/>
            </c:manualLayout>
          </c:layout>
          <c:overlay val="0"/>
        </c:title>
        <c:numFmt formatCode="0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7723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851575307866"/>
          <c:w val="1"/>
          <c:h val="6.3148424692133998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211819695446533"/>
          <c:w val="0.86487507961874899"/>
          <c:h val="0.6477829993329921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'G_DIA(q)'!$C$3:$AG$3</c:f>
              <c:numCache>
                <c:formatCode>0.0</c:formatCode>
                <c:ptCount val="31"/>
                <c:pt idx="0">
                  <c:v>10.8</c:v>
                </c:pt>
                <c:pt idx="1">
                  <c:v>10.7</c:v>
                </c:pt>
                <c:pt idx="2">
                  <c:v>7</c:v>
                </c:pt>
                <c:pt idx="3">
                  <c:v>5.6</c:v>
                </c:pt>
                <c:pt idx="4">
                  <c:v>9.5</c:v>
                </c:pt>
                <c:pt idx="5">
                  <c:v>7</c:v>
                </c:pt>
                <c:pt idx="6">
                  <c:v>9.8000000000000007</c:v>
                </c:pt>
                <c:pt idx="7">
                  <c:v>11.4</c:v>
                </c:pt>
                <c:pt idx="8">
                  <c:v>11.8</c:v>
                </c:pt>
                <c:pt idx="9">
                  <c:v>5.4</c:v>
                </c:pt>
                <c:pt idx="10">
                  <c:v>8.5</c:v>
                </c:pt>
                <c:pt idx="11">
                  <c:v>6.5</c:v>
                </c:pt>
                <c:pt idx="12">
                  <c:v>5.0999999999999996</c:v>
                </c:pt>
                <c:pt idx="13">
                  <c:v>7.8</c:v>
                </c:pt>
                <c:pt idx="14">
                  <c:v>4.9000000000000004</c:v>
                </c:pt>
                <c:pt idx="15">
                  <c:v>10</c:v>
                </c:pt>
                <c:pt idx="16">
                  <c:v>9.1999999999999993</c:v>
                </c:pt>
                <c:pt idx="17">
                  <c:v>11.9</c:v>
                </c:pt>
                <c:pt idx="18">
                  <c:v>10.3</c:v>
                </c:pt>
                <c:pt idx="19">
                  <c:v>11.6</c:v>
                </c:pt>
                <c:pt idx="20">
                  <c:v>8.6999999999999993</c:v>
                </c:pt>
                <c:pt idx="21">
                  <c:v>6.1</c:v>
                </c:pt>
                <c:pt idx="22">
                  <c:v>7.6</c:v>
                </c:pt>
                <c:pt idx="23">
                  <c:v>12</c:v>
                </c:pt>
                <c:pt idx="24">
                  <c:v>12.3</c:v>
                </c:pt>
                <c:pt idx="25">
                  <c:v>8.6999999999999993</c:v>
                </c:pt>
                <c:pt idx="26">
                  <c:v>10.8</c:v>
                </c:pt>
                <c:pt idx="27">
                  <c:v>10.6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36-4315-9304-49EDF1C407D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'G_DIA(q)'!$C$27:$AG$27</c:f>
              <c:numCache>
                <c:formatCode>0.0</c:formatCode>
                <c:ptCount val="31"/>
                <c:pt idx="0">
                  <c:v>-6.4</c:v>
                </c:pt>
                <c:pt idx="1">
                  <c:v>-6.4</c:v>
                </c:pt>
                <c:pt idx="2">
                  <c:v>-6.4</c:v>
                </c:pt>
                <c:pt idx="3">
                  <c:v>-6.4</c:v>
                </c:pt>
                <c:pt idx="4">
                  <c:v>-6.4</c:v>
                </c:pt>
                <c:pt idx="5">
                  <c:v>-6.4</c:v>
                </c:pt>
                <c:pt idx="6">
                  <c:v>-6.4</c:v>
                </c:pt>
                <c:pt idx="7">
                  <c:v>-6.4</c:v>
                </c:pt>
                <c:pt idx="8">
                  <c:v>-6.4</c:v>
                </c:pt>
                <c:pt idx="9">
                  <c:v>-6.4</c:v>
                </c:pt>
                <c:pt idx="10">
                  <c:v>-6.4</c:v>
                </c:pt>
                <c:pt idx="11">
                  <c:v>-6.4</c:v>
                </c:pt>
                <c:pt idx="12">
                  <c:v>-6.4</c:v>
                </c:pt>
                <c:pt idx="13">
                  <c:v>-6.4</c:v>
                </c:pt>
                <c:pt idx="14">
                  <c:v>-6.4</c:v>
                </c:pt>
                <c:pt idx="15">
                  <c:v>-6.4</c:v>
                </c:pt>
                <c:pt idx="16">
                  <c:v>-6.4</c:v>
                </c:pt>
                <c:pt idx="17">
                  <c:v>-6.4</c:v>
                </c:pt>
                <c:pt idx="18">
                  <c:v>-6.4</c:v>
                </c:pt>
                <c:pt idx="19">
                  <c:v>-6.4</c:v>
                </c:pt>
                <c:pt idx="20">
                  <c:v>-6.4</c:v>
                </c:pt>
                <c:pt idx="21">
                  <c:v>-6.4</c:v>
                </c:pt>
                <c:pt idx="22">
                  <c:v>-6.4</c:v>
                </c:pt>
                <c:pt idx="23">
                  <c:v>-6.4</c:v>
                </c:pt>
                <c:pt idx="24">
                  <c:v>-6.4</c:v>
                </c:pt>
                <c:pt idx="25">
                  <c:v>-6.4</c:v>
                </c:pt>
                <c:pt idx="26">
                  <c:v>-6.4</c:v>
                </c:pt>
                <c:pt idx="27">
                  <c:v>-6.4</c:v>
                </c:pt>
                <c:pt idx="28">
                  <c:v>-6.4</c:v>
                </c:pt>
                <c:pt idx="29">
                  <c:v>-6.4</c:v>
                </c:pt>
                <c:pt idx="30">
                  <c:v>-6.4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36-4315-9304-49EDF1C407D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'G_DIA(q)'!$C$15:$AG$15</c:f>
              <c:numCache>
                <c:formatCode>0.0</c:formatCode>
                <c:ptCount val="31"/>
                <c:pt idx="0">
                  <c:v>7.1034482758620694</c:v>
                </c:pt>
                <c:pt idx="1">
                  <c:v>7.1034482758620694</c:v>
                </c:pt>
                <c:pt idx="2">
                  <c:v>7.1034482758620694</c:v>
                </c:pt>
                <c:pt idx="3">
                  <c:v>7.1034482758620694</c:v>
                </c:pt>
                <c:pt idx="4">
                  <c:v>7.1034482758620694</c:v>
                </c:pt>
                <c:pt idx="5">
                  <c:v>7.1034482758620694</c:v>
                </c:pt>
                <c:pt idx="6">
                  <c:v>7.1034482758620694</c:v>
                </c:pt>
                <c:pt idx="7">
                  <c:v>7.1034482758620694</c:v>
                </c:pt>
                <c:pt idx="8">
                  <c:v>7.1034482758620694</c:v>
                </c:pt>
                <c:pt idx="9">
                  <c:v>7.1034482758620694</c:v>
                </c:pt>
                <c:pt idx="10">
                  <c:v>7.1034482758620694</c:v>
                </c:pt>
                <c:pt idx="11">
                  <c:v>7.1034482758620694</c:v>
                </c:pt>
                <c:pt idx="12">
                  <c:v>7.1034482758620694</c:v>
                </c:pt>
                <c:pt idx="13">
                  <c:v>7.1034482758620694</c:v>
                </c:pt>
                <c:pt idx="14">
                  <c:v>7.1034482758620694</c:v>
                </c:pt>
                <c:pt idx="15">
                  <c:v>7.1034482758620694</c:v>
                </c:pt>
                <c:pt idx="16">
                  <c:v>7.1034482758620694</c:v>
                </c:pt>
                <c:pt idx="17">
                  <c:v>7.1034482758620694</c:v>
                </c:pt>
                <c:pt idx="18">
                  <c:v>7.1034482758620694</c:v>
                </c:pt>
                <c:pt idx="19">
                  <c:v>7.1034482758620694</c:v>
                </c:pt>
                <c:pt idx="20">
                  <c:v>7.1034482758620694</c:v>
                </c:pt>
                <c:pt idx="21">
                  <c:v>7.1034482758620694</c:v>
                </c:pt>
                <c:pt idx="22">
                  <c:v>7.1034482758620694</c:v>
                </c:pt>
                <c:pt idx="23">
                  <c:v>7.1034482758620694</c:v>
                </c:pt>
                <c:pt idx="24">
                  <c:v>7.1034482758620694</c:v>
                </c:pt>
                <c:pt idx="25">
                  <c:v>7.1034482758620694</c:v>
                </c:pt>
                <c:pt idx="26">
                  <c:v>7.1034482758620694</c:v>
                </c:pt>
                <c:pt idx="27">
                  <c:v>7.1034482758620694</c:v>
                </c:pt>
                <c:pt idx="28">
                  <c:v>7.1034482758620694</c:v>
                </c:pt>
                <c:pt idx="29">
                  <c:v>7.1034482758620694</c:v>
                </c:pt>
                <c:pt idx="30">
                  <c:v>7.1034482758620694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936-4315-9304-49EDF1C40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83392"/>
        <c:axId val="511072192"/>
      </c:lineChart>
      <c:catAx>
        <c:axId val="511083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72192"/>
        <c:crosses val="autoZero"/>
        <c:auto val="0"/>
        <c:lblAlgn val="ctr"/>
        <c:lblOffset val="0"/>
        <c:tickLblSkip val="2"/>
        <c:noMultiLvlLbl val="0"/>
      </c:catAx>
      <c:valAx>
        <c:axId val="51107219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8339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2118562207341133"/>
          <c:w val="0.86722800267304034"/>
          <c:h val="0.647779627767984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'G_DIA(q)'!$C$4:$AG$4</c:f>
              <c:numCache>
                <c:formatCode>0.0</c:formatCode>
                <c:ptCount val="31"/>
                <c:pt idx="0">
                  <c:v>9.8000000000000007</c:v>
                </c:pt>
                <c:pt idx="1">
                  <c:v>9.6</c:v>
                </c:pt>
                <c:pt idx="2">
                  <c:v>10</c:v>
                </c:pt>
                <c:pt idx="3">
                  <c:v>9.3000000000000007</c:v>
                </c:pt>
                <c:pt idx="4">
                  <c:v>9.3000000000000007</c:v>
                </c:pt>
                <c:pt idx="5">
                  <c:v>10.5</c:v>
                </c:pt>
                <c:pt idx="6">
                  <c:v>10.1</c:v>
                </c:pt>
                <c:pt idx="7">
                  <c:v>9.4</c:v>
                </c:pt>
                <c:pt idx="8">
                  <c:v>11.1</c:v>
                </c:pt>
                <c:pt idx="9">
                  <c:v>11.1</c:v>
                </c:pt>
                <c:pt idx="10">
                  <c:v>12.4</c:v>
                </c:pt>
                <c:pt idx="11">
                  <c:v>12.5</c:v>
                </c:pt>
                <c:pt idx="12">
                  <c:v>12.3</c:v>
                </c:pt>
                <c:pt idx="13">
                  <c:v>12</c:v>
                </c:pt>
                <c:pt idx="14">
                  <c:v>11.7</c:v>
                </c:pt>
                <c:pt idx="15">
                  <c:v>9.9</c:v>
                </c:pt>
                <c:pt idx="16">
                  <c:v>11.8</c:v>
                </c:pt>
                <c:pt idx="17">
                  <c:v>10.8</c:v>
                </c:pt>
                <c:pt idx="18">
                  <c:v>11.5</c:v>
                </c:pt>
                <c:pt idx="19">
                  <c:v>11.7</c:v>
                </c:pt>
                <c:pt idx="20">
                  <c:v>10.9</c:v>
                </c:pt>
                <c:pt idx="21">
                  <c:v>10.9</c:v>
                </c:pt>
                <c:pt idx="22">
                  <c:v>11.6</c:v>
                </c:pt>
                <c:pt idx="23">
                  <c:v>10.199999999999999</c:v>
                </c:pt>
                <c:pt idx="24">
                  <c:v>7.8</c:v>
                </c:pt>
                <c:pt idx="25">
                  <c:v>9.6999999999999993</c:v>
                </c:pt>
                <c:pt idx="26">
                  <c:v>9.4</c:v>
                </c:pt>
                <c:pt idx="27">
                  <c:v>9.9</c:v>
                </c:pt>
                <c:pt idx="28">
                  <c:v>12.9</c:v>
                </c:pt>
                <c:pt idx="29">
                  <c:v>12.1</c:v>
                </c:pt>
                <c:pt idx="30">
                  <c:v>11.1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94-4C8B-AAB5-89BD72FC83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'G_DIA(q)'!$C$28:$AG$28</c:f>
              <c:numCache>
                <c:formatCode>0.0</c:formatCode>
                <c:ptCount val="31"/>
                <c:pt idx="0">
                  <c:v>-3.2</c:v>
                </c:pt>
                <c:pt idx="1">
                  <c:v>-3.2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-3.2</c:v>
                </c:pt>
                <c:pt idx="6">
                  <c:v>-3.2</c:v>
                </c:pt>
                <c:pt idx="7">
                  <c:v>-3.2</c:v>
                </c:pt>
                <c:pt idx="8">
                  <c:v>-3.2</c:v>
                </c:pt>
                <c:pt idx="9">
                  <c:v>-3.2</c:v>
                </c:pt>
                <c:pt idx="10">
                  <c:v>-3.2</c:v>
                </c:pt>
                <c:pt idx="11">
                  <c:v>-3.2</c:v>
                </c:pt>
                <c:pt idx="12">
                  <c:v>-3.2</c:v>
                </c:pt>
                <c:pt idx="13">
                  <c:v>-3.2</c:v>
                </c:pt>
                <c:pt idx="14">
                  <c:v>-3.2</c:v>
                </c:pt>
                <c:pt idx="15">
                  <c:v>-3.2</c:v>
                </c:pt>
                <c:pt idx="16">
                  <c:v>-3.2</c:v>
                </c:pt>
                <c:pt idx="17">
                  <c:v>-3.2</c:v>
                </c:pt>
                <c:pt idx="18">
                  <c:v>-3.2</c:v>
                </c:pt>
                <c:pt idx="19">
                  <c:v>-3.2</c:v>
                </c:pt>
                <c:pt idx="20">
                  <c:v>-3.2</c:v>
                </c:pt>
                <c:pt idx="21">
                  <c:v>-3.2</c:v>
                </c:pt>
                <c:pt idx="22">
                  <c:v>-3.2</c:v>
                </c:pt>
                <c:pt idx="23">
                  <c:v>-3.2</c:v>
                </c:pt>
                <c:pt idx="24">
                  <c:v>-3.2</c:v>
                </c:pt>
                <c:pt idx="25">
                  <c:v>-3.2</c:v>
                </c:pt>
                <c:pt idx="26">
                  <c:v>-3.2</c:v>
                </c:pt>
                <c:pt idx="27">
                  <c:v>-3.2</c:v>
                </c:pt>
                <c:pt idx="28">
                  <c:v>-3.2</c:v>
                </c:pt>
                <c:pt idx="29">
                  <c:v>-3.2</c:v>
                </c:pt>
                <c:pt idx="30">
                  <c:v>-3.2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4-4C8B-AAB5-89BD72FC83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'G_DIA(q)'!$C$16:$AG$16</c:f>
              <c:numCache>
                <c:formatCode>0.0</c:formatCode>
                <c:ptCount val="31"/>
                <c:pt idx="0">
                  <c:v>7.9172413793103438</c:v>
                </c:pt>
                <c:pt idx="1">
                  <c:v>7.9172413793103438</c:v>
                </c:pt>
                <c:pt idx="2">
                  <c:v>7.9172413793103438</c:v>
                </c:pt>
                <c:pt idx="3">
                  <c:v>7.9172413793103438</c:v>
                </c:pt>
                <c:pt idx="4">
                  <c:v>7.9172413793103438</c:v>
                </c:pt>
                <c:pt idx="5">
                  <c:v>7.9172413793103438</c:v>
                </c:pt>
                <c:pt idx="6">
                  <c:v>7.9172413793103438</c:v>
                </c:pt>
                <c:pt idx="7">
                  <c:v>7.9172413793103438</c:v>
                </c:pt>
                <c:pt idx="8">
                  <c:v>7.9172413793103438</c:v>
                </c:pt>
                <c:pt idx="9">
                  <c:v>7.9172413793103438</c:v>
                </c:pt>
                <c:pt idx="10">
                  <c:v>7.9172413793103438</c:v>
                </c:pt>
                <c:pt idx="11">
                  <c:v>7.9172413793103438</c:v>
                </c:pt>
                <c:pt idx="12">
                  <c:v>7.9172413793103438</c:v>
                </c:pt>
                <c:pt idx="13">
                  <c:v>7.9172413793103438</c:v>
                </c:pt>
                <c:pt idx="14">
                  <c:v>7.9172413793103438</c:v>
                </c:pt>
                <c:pt idx="15">
                  <c:v>7.9172413793103438</c:v>
                </c:pt>
                <c:pt idx="16">
                  <c:v>7.9172413793103438</c:v>
                </c:pt>
                <c:pt idx="17">
                  <c:v>7.9172413793103438</c:v>
                </c:pt>
                <c:pt idx="18">
                  <c:v>7.9172413793103438</c:v>
                </c:pt>
                <c:pt idx="19">
                  <c:v>7.9172413793103438</c:v>
                </c:pt>
                <c:pt idx="20">
                  <c:v>7.9172413793103438</c:v>
                </c:pt>
                <c:pt idx="21">
                  <c:v>7.9172413793103438</c:v>
                </c:pt>
                <c:pt idx="22">
                  <c:v>7.9172413793103438</c:v>
                </c:pt>
                <c:pt idx="23">
                  <c:v>7.9172413793103438</c:v>
                </c:pt>
                <c:pt idx="24">
                  <c:v>7.9172413793103438</c:v>
                </c:pt>
                <c:pt idx="25">
                  <c:v>7.9172413793103438</c:v>
                </c:pt>
                <c:pt idx="26">
                  <c:v>7.9172413793103438</c:v>
                </c:pt>
                <c:pt idx="27">
                  <c:v>7.9172413793103438</c:v>
                </c:pt>
                <c:pt idx="28">
                  <c:v>7.9172413793103438</c:v>
                </c:pt>
                <c:pt idx="29">
                  <c:v>7.9172413793103438</c:v>
                </c:pt>
                <c:pt idx="30">
                  <c:v>7.9172413793103438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4-4C8B-AAB5-89BD72FC8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88432"/>
        <c:axId val="511094592"/>
      </c:lineChart>
      <c:catAx>
        <c:axId val="51108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94592"/>
        <c:crosses val="autoZero"/>
        <c:auto val="0"/>
        <c:lblAlgn val="ctr"/>
        <c:lblOffset val="100"/>
        <c:tickLblSkip val="2"/>
        <c:noMultiLvlLbl val="0"/>
      </c:catAx>
      <c:valAx>
        <c:axId val="51109459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3007323601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8843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2673257966847"/>
          <c:w val="1"/>
          <c:h val="6.6732674203314912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44086529999905"/>
          <c:w val="0.86723222222222218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'G_DIA(q)'!$C$5:$AG$5</c:f>
              <c:numCache>
                <c:formatCode>0.0</c:formatCode>
                <c:ptCount val="31"/>
                <c:pt idx="0">
                  <c:v>10.5</c:v>
                </c:pt>
                <c:pt idx="1">
                  <c:v>11.4</c:v>
                </c:pt>
                <c:pt idx="2">
                  <c:v>9.8000000000000007</c:v>
                </c:pt>
                <c:pt idx="3">
                  <c:v>12.1</c:v>
                </c:pt>
                <c:pt idx="4">
                  <c:v>12.6</c:v>
                </c:pt>
                <c:pt idx="5">
                  <c:v>12.7</c:v>
                </c:pt>
                <c:pt idx="6">
                  <c:v>11.5</c:v>
                </c:pt>
                <c:pt idx="7">
                  <c:v>9.6</c:v>
                </c:pt>
                <c:pt idx="8">
                  <c:v>11.1</c:v>
                </c:pt>
                <c:pt idx="9">
                  <c:v>10</c:v>
                </c:pt>
                <c:pt idx="10">
                  <c:v>11.4</c:v>
                </c:pt>
                <c:pt idx="11">
                  <c:v>11.2</c:v>
                </c:pt>
                <c:pt idx="12">
                  <c:v>9.6</c:v>
                </c:pt>
                <c:pt idx="13">
                  <c:v>8.9</c:v>
                </c:pt>
                <c:pt idx="14">
                  <c:v>11.3</c:v>
                </c:pt>
                <c:pt idx="15">
                  <c:v>10.8</c:v>
                </c:pt>
                <c:pt idx="16">
                  <c:v>10</c:v>
                </c:pt>
                <c:pt idx="17">
                  <c:v>12.6</c:v>
                </c:pt>
                <c:pt idx="18">
                  <c:v>8.9</c:v>
                </c:pt>
                <c:pt idx="19">
                  <c:v>12.2</c:v>
                </c:pt>
                <c:pt idx="20">
                  <c:v>11.5</c:v>
                </c:pt>
                <c:pt idx="21">
                  <c:v>11.6</c:v>
                </c:pt>
                <c:pt idx="22">
                  <c:v>10.5</c:v>
                </c:pt>
                <c:pt idx="23">
                  <c:v>12.5</c:v>
                </c:pt>
                <c:pt idx="24">
                  <c:v>8.9</c:v>
                </c:pt>
                <c:pt idx="25">
                  <c:v>11.2</c:v>
                </c:pt>
                <c:pt idx="26">
                  <c:v>11.2</c:v>
                </c:pt>
                <c:pt idx="27">
                  <c:v>12</c:v>
                </c:pt>
                <c:pt idx="28">
                  <c:v>11.1</c:v>
                </c:pt>
                <c:pt idx="29">
                  <c:v>9.4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176-40CD-AA34-C854C248108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'G_DIA(q)'!$C$29:$AG$29</c:f>
              <c:numCache>
                <c:formatCode>0.0</c:formatCode>
                <c:ptCount val="3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176-40CD-AA34-C854C248108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'G_DIA(q)'!$C$17:$AG$17</c:f>
              <c:numCache>
                <c:formatCode>0.0</c:formatCode>
                <c:ptCount val="31"/>
                <c:pt idx="0">
                  <c:v>9.0766666666666662</c:v>
                </c:pt>
                <c:pt idx="1">
                  <c:v>9.0766666666666662</c:v>
                </c:pt>
                <c:pt idx="2">
                  <c:v>9.0766666666666662</c:v>
                </c:pt>
                <c:pt idx="3">
                  <c:v>9.0766666666666662</c:v>
                </c:pt>
                <c:pt idx="4">
                  <c:v>9.0766666666666662</c:v>
                </c:pt>
                <c:pt idx="5">
                  <c:v>9.0766666666666662</c:v>
                </c:pt>
                <c:pt idx="6">
                  <c:v>9.0766666666666662</c:v>
                </c:pt>
                <c:pt idx="7">
                  <c:v>9.0766666666666662</c:v>
                </c:pt>
                <c:pt idx="8">
                  <c:v>9.0766666666666662</c:v>
                </c:pt>
                <c:pt idx="9">
                  <c:v>9.0766666666666662</c:v>
                </c:pt>
                <c:pt idx="10">
                  <c:v>9.0766666666666662</c:v>
                </c:pt>
                <c:pt idx="11">
                  <c:v>9.0766666666666662</c:v>
                </c:pt>
                <c:pt idx="12">
                  <c:v>9.0766666666666662</c:v>
                </c:pt>
                <c:pt idx="13">
                  <c:v>9.0766666666666662</c:v>
                </c:pt>
                <c:pt idx="14">
                  <c:v>9.0766666666666662</c:v>
                </c:pt>
                <c:pt idx="15">
                  <c:v>9.0766666666666662</c:v>
                </c:pt>
                <c:pt idx="16">
                  <c:v>9.0766666666666662</c:v>
                </c:pt>
                <c:pt idx="17">
                  <c:v>9.0766666666666662</c:v>
                </c:pt>
                <c:pt idx="18">
                  <c:v>9.0766666666666662</c:v>
                </c:pt>
                <c:pt idx="19">
                  <c:v>9.0766666666666662</c:v>
                </c:pt>
                <c:pt idx="20">
                  <c:v>9.0766666666666662</c:v>
                </c:pt>
                <c:pt idx="21">
                  <c:v>9.0766666666666662</c:v>
                </c:pt>
                <c:pt idx="22">
                  <c:v>9.0766666666666662</c:v>
                </c:pt>
                <c:pt idx="23">
                  <c:v>9.0766666666666662</c:v>
                </c:pt>
                <c:pt idx="24">
                  <c:v>9.0766666666666662</c:v>
                </c:pt>
                <c:pt idx="25">
                  <c:v>9.0766666666666662</c:v>
                </c:pt>
                <c:pt idx="26">
                  <c:v>9.0766666666666662</c:v>
                </c:pt>
                <c:pt idx="27">
                  <c:v>9.0766666666666662</c:v>
                </c:pt>
                <c:pt idx="28">
                  <c:v>9.0766666666666662</c:v>
                </c:pt>
                <c:pt idx="29">
                  <c:v>9.0766666666666662</c:v>
                </c:pt>
                <c:pt idx="30">
                  <c:v>9.0766666666666662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176-40CD-AA34-C854C24810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87312"/>
        <c:axId val="511067152"/>
      </c:lineChart>
      <c:catAx>
        <c:axId val="51108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67152"/>
        <c:crosses val="autoZero"/>
        <c:auto val="0"/>
        <c:lblAlgn val="ctr"/>
        <c:lblOffset val="0"/>
        <c:tickLblSkip val="2"/>
        <c:noMultiLvlLbl val="0"/>
      </c:catAx>
      <c:valAx>
        <c:axId val="51106715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930039490797570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8731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2395676744"/>
          <c:y val="0.23044086529999905"/>
          <c:w val="0.86487507961874899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'G_DIA(q)'!$C$6:$AG$6</c:f>
              <c:numCache>
                <c:formatCode>0.0</c:formatCode>
                <c:ptCount val="31"/>
                <c:pt idx="0">
                  <c:v>5.4</c:v>
                </c:pt>
                <c:pt idx="1">
                  <c:v>7.5</c:v>
                </c:pt>
                <c:pt idx="2">
                  <c:v>10</c:v>
                </c:pt>
                <c:pt idx="3">
                  <c:v>10.6</c:v>
                </c:pt>
                <c:pt idx="4">
                  <c:v>11.7</c:v>
                </c:pt>
                <c:pt idx="5">
                  <c:v>13</c:v>
                </c:pt>
                <c:pt idx="6">
                  <c:v>10.8</c:v>
                </c:pt>
                <c:pt idx="7">
                  <c:v>12.2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10.7</c:v>
                </c:pt>
                <c:pt idx="13">
                  <c:v>11.8</c:v>
                </c:pt>
                <c:pt idx="14">
                  <c:v>11.2</c:v>
                </c:pt>
                <c:pt idx="15">
                  <c:v>10.7</c:v>
                </c:pt>
                <c:pt idx="16">
                  <c:v>11.1</c:v>
                </c:pt>
                <c:pt idx="17">
                  <c:v>8</c:v>
                </c:pt>
                <c:pt idx="18">
                  <c:v>11.4</c:v>
                </c:pt>
                <c:pt idx="19">
                  <c:v>12.1</c:v>
                </c:pt>
                <c:pt idx="20">
                  <c:v>9.6999999999999993</c:v>
                </c:pt>
                <c:pt idx="21">
                  <c:v>11.3</c:v>
                </c:pt>
                <c:pt idx="22">
                  <c:v>10.1</c:v>
                </c:pt>
                <c:pt idx="23">
                  <c:v>11.3</c:v>
                </c:pt>
                <c:pt idx="24">
                  <c:v>10.4</c:v>
                </c:pt>
                <c:pt idx="25">
                  <c:v>9.9</c:v>
                </c:pt>
                <c:pt idx="26">
                  <c:v>8.8000000000000007</c:v>
                </c:pt>
                <c:pt idx="27">
                  <c:v>8.9</c:v>
                </c:pt>
                <c:pt idx="28">
                  <c:v>10</c:v>
                </c:pt>
                <c:pt idx="29">
                  <c:v>9.1</c:v>
                </c:pt>
                <c:pt idx="30">
                  <c:v>10.5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23C-4ED7-9349-4D47AB124B7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'G_DIA(q)'!$C$30:$AG$30</c:f>
              <c:numCache>
                <c:formatCode>0.0</c:formatCode>
                <c:ptCount val="31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3C-4ED7-9349-4D47AB124B7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'G_DIA(q)'!$C$18:$AG$18</c:f>
              <c:numCache>
                <c:formatCode>0.0</c:formatCode>
                <c:ptCount val="31"/>
                <c:pt idx="0">
                  <c:v>9.1448275862068975</c:v>
                </c:pt>
                <c:pt idx="1">
                  <c:v>9.1448275862068975</c:v>
                </c:pt>
                <c:pt idx="2">
                  <c:v>9.1448275862068975</c:v>
                </c:pt>
                <c:pt idx="3">
                  <c:v>9.1448275862068975</c:v>
                </c:pt>
                <c:pt idx="4">
                  <c:v>9.1448275862068975</c:v>
                </c:pt>
                <c:pt idx="5">
                  <c:v>9.1448275862068975</c:v>
                </c:pt>
                <c:pt idx="6">
                  <c:v>9.1448275862068975</c:v>
                </c:pt>
                <c:pt idx="7">
                  <c:v>9.1448275862068975</c:v>
                </c:pt>
                <c:pt idx="8">
                  <c:v>9.1448275862068975</c:v>
                </c:pt>
                <c:pt idx="9">
                  <c:v>9.1448275862068975</c:v>
                </c:pt>
                <c:pt idx="10">
                  <c:v>9.1448275862068975</c:v>
                </c:pt>
                <c:pt idx="11">
                  <c:v>9.1448275862068975</c:v>
                </c:pt>
                <c:pt idx="12">
                  <c:v>9.1448275862068975</c:v>
                </c:pt>
                <c:pt idx="13">
                  <c:v>9.1448275862068975</c:v>
                </c:pt>
                <c:pt idx="14">
                  <c:v>9.1448275862068975</c:v>
                </c:pt>
                <c:pt idx="15">
                  <c:v>9.1448275862068975</c:v>
                </c:pt>
                <c:pt idx="16">
                  <c:v>9.1448275862068975</c:v>
                </c:pt>
                <c:pt idx="17">
                  <c:v>9.1448275862068975</c:v>
                </c:pt>
                <c:pt idx="18">
                  <c:v>9.1448275862068975</c:v>
                </c:pt>
                <c:pt idx="19">
                  <c:v>9.1448275862068975</c:v>
                </c:pt>
                <c:pt idx="20">
                  <c:v>9.1448275862068975</c:v>
                </c:pt>
                <c:pt idx="21">
                  <c:v>9.1448275862068975</c:v>
                </c:pt>
                <c:pt idx="22">
                  <c:v>9.1448275862068975</c:v>
                </c:pt>
                <c:pt idx="23">
                  <c:v>9.1448275862068975</c:v>
                </c:pt>
                <c:pt idx="24">
                  <c:v>9.1448275862068975</c:v>
                </c:pt>
                <c:pt idx="25">
                  <c:v>9.1448275862068975</c:v>
                </c:pt>
                <c:pt idx="26">
                  <c:v>9.1448275862068975</c:v>
                </c:pt>
                <c:pt idx="27">
                  <c:v>9.1448275862068975</c:v>
                </c:pt>
                <c:pt idx="28">
                  <c:v>9.1448275862068975</c:v>
                </c:pt>
                <c:pt idx="29">
                  <c:v>9.1448275862068975</c:v>
                </c:pt>
                <c:pt idx="30">
                  <c:v>9.1448275862068975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23C-4ED7-9349-4D47AB12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71072"/>
        <c:axId val="511089552"/>
      </c:lineChart>
      <c:catAx>
        <c:axId val="511071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89552"/>
        <c:crosses val="autoZero"/>
        <c:auto val="0"/>
        <c:lblAlgn val="ctr"/>
        <c:lblOffset val="0"/>
        <c:tickLblSkip val="2"/>
        <c:noMultiLvlLbl val="0"/>
      </c:catAx>
      <c:valAx>
        <c:axId val="51108955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7107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'G_DIA(q)'!$AO$21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44086529999905"/>
          <c:w val="0.86722800267304034"/>
          <c:h val="0.6385248109384392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'G_DIA(q)'!$C$7:$AG$7</c:f>
              <c:numCache>
                <c:formatCode>0.0</c:formatCode>
                <c:ptCount val="31"/>
                <c:pt idx="0">
                  <c:v>11.5</c:v>
                </c:pt>
                <c:pt idx="1">
                  <c:v>11</c:v>
                </c:pt>
                <c:pt idx="2">
                  <c:v>11</c:v>
                </c:pt>
                <c:pt idx="3">
                  <c:v>9</c:v>
                </c:pt>
                <c:pt idx="4">
                  <c:v>10.4</c:v>
                </c:pt>
                <c:pt idx="5">
                  <c:v>10.199999999999999</c:v>
                </c:pt>
                <c:pt idx="6">
                  <c:v>10.3</c:v>
                </c:pt>
                <c:pt idx="7">
                  <c:v>9.5</c:v>
                </c:pt>
                <c:pt idx="8">
                  <c:v>10.7</c:v>
                </c:pt>
                <c:pt idx="9">
                  <c:v>11.9</c:v>
                </c:pt>
                <c:pt idx="10">
                  <c:v>10.6</c:v>
                </c:pt>
                <c:pt idx="11">
                  <c:v>11.5</c:v>
                </c:pt>
                <c:pt idx="12">
                  <c:v>11.1</c:v>
                </c:pt>
                <c:pt idx="13">
                  <c:v>10.8</c:v>
                </c:pt>
                <c:pt idx="14">
                  <c:v>9.1</c:v>
                </c:pt>
                <c:pt idx="15">
                  <c:v>11.2</c:v>
                </c:pt>
                <c:pt idx="16">
                  <c:v>9.6999999999999993</c:v>
                </c:pt>
                <c:pt idx="17">
                  <c:v>11.9</c:v>
                </c:pt>
                <c:pt idx="18">
                  <c:v>10.8</c:v>
                </c:pt>
                <c:pt idx="19">
                  <c:v>11.4</c:v>
                </c:pt>
                <c:pt idx="20">
                  <c:v>11</c:v>
                </c:pt>
                <c:pt idx="21">
                  <c:v>10.5</c:v>
                </c:pt>
                <c:pt idx="22">
                  <c:v>10.4</c:v>
                </c:pt>
                <c:pt idx="23">
                  <c:v>10.3</c:v>
                </c:pt>
                <c:pt idx="24">
                  <c:v>8.8000000000000007</c:v>
                </c:pt>
                <c:pt idx="25">
                  <c:v>10.6</c:v>
                </c:pt>
                <c:pt idx="26">
                  <c:v>7.4</c:v>
                </c:pt>
                <c:pt idx="27">
                  <c:v>9.8000000000000007</c:v>
                </c:pt>
                <c:pt idx="28">
                  <c:v>10.199999999999999</c:v>
                </c:pt>
                <c:pt idx="29">
                  <c:v>10.3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86E-4253-B9DA-6BD946C18A28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'G_DIA(q)'!$C$31:$AG$31</c:f>
              <c:numCache>
                <c:formatCode>0.0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86E-4253-B9DA-6BD946C18A28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'G_DIA(q)'!$C$19:$AG$19</c:f>
              <c:numCache>
                <c:formatCode>0.0</c:formatCode>
                <c:ptCount val="31"/>
                <c:pt idx="0">
                  <c:v>8.63448275862069</c:v>
                </c:pt>
                <c:pt idx="1">
                  <c:v>8.63448275862069</c:v>
                </c:pt>
                <c:pt idx="2">
                  <c:v>8.63448275862069</c:v>
                </c:pt>
                <c:pt idx="3">
                  <c:v>8.63448275862069</c:v>
                </c:pt>
                <c:pt idx="4">
                  <c:v>8.63448275862069</c:v>
                </c:pt>
                <c:pt idx="5">
                  <c:v>8.63448275862069</c:v>
                </c:pt>
                <c:pt idx="6">
                  <c:v>8.63448275862069</c:v>
                </c:pt>
                <c:pt idx="7">
                  <c:v>8.63448275862069</c:v>
                </c:pt>
                <c:pt idx="8">
                  <c:v>8.63448275862069</c:v>
                </c:pt>
                <c:pt idx="9">
                  <c:v>8.63448275862069</c:v>
                </c:pt>
                <c:pt idx="10">
                  <c:v>8.63448275862069</c:v>
                </c:pt>
                <c:pt idx="11">
                  <c:v>8.63448275862069</c:v>
                </c:pt>
                <c:pt idx="12">
                  <c:v>8.63448275862069</c:v>
                </c:pt>
                <c:pt idx="13">
                  <c:v>8.63448275862069</c:v>
                </c:pt>
                <c:pt idx="14">
                  <c:v>8.63448275862069</c:v>
                </c:pt>
                <c:pt idx="15">
                  <c:v>8.63448275862069</c:v>
                </c:pt>
                <c:pt idx="16">
                  <c:v>8.63448275862069</c:v>
                </c:pt>
                <c:pt idx="17">
                  <c:v>8.63448275862069</c:v>
                </c:pt>
                <c:pt idx="18">
                  <c:v>8.63448275862069</c:v>
                </c:pt>
                <c:pt idx="19">
                  <c:v>8.63448275862069</c:v>
                </c:pt>
                <c:pt idx="20">
                  <c:v>8.63448275862069</c:v>
                </c:pt>
                <c:pt idx="21">
                  <c:v>8.63448275862069</c:v>
                </c:pt>
                <c:pt idx="22">
                  <c:v>8.63448275862069</c:v>
                </c:pt>
                <c:pt idx="23">
                  <c:v>8.63448275862069</c:v>
                </c:pt>
                <c:pt idx="24">
                  <c:v>8.63448275862069</c:v>
                </c:pt>
                <c:pt idx="25">
                  <c:v>8.63448275862069</c:v>
                </c:pt>
                <c:pt idx="26">
                  <c:v>8.63448275862069</c:v>
                </c:pt>
                <c:pt idx="27">
                  <c:v>8.63448275862069</c:v>
                </c:pt>
                <c:pt idx="28">
                  <c:v>8.63448275862069</c:v>
                </c:pt>
                <c:pt idx="29">
                  <c:v>8.63448275862069</c:v>
                </c:pt>
                <c:pt idx="30">
                  <c:v>8.63448275862069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E-4253-B9DA-6BD946C18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69392"/>
        <c:axId val="511074432"/>
      </c:lineChart>
      <c:catAx>
        <c:axId val="51106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74432"/>
        <c:crosses val="autoZero"/>
        <c:auto val="0"/>
        <c:lblAlgn val="ctr"/>
        <c:lblOffset val="100"/>
        <c:tickLblSkip val="2"/>
        <c:noMultiLvlLbl val="0"/>
      </c:catAx>
      <c:valAx>
        <c:axId val="51107443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3017129548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6939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4343474621566"/>
          <c:w val="1"/>
          <c:h val="6.705656525378440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4925925925928"/>
          <c:y val="0.23032137467657568"/>
          <c:w val="0.86488037037037035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'G_DIA(q)'!$C$8:$AG$8</c:f>
              <c:numCache>
                <c:formatCode>0.0</c:formatCode>
                <c:ptCount val="31"/>
                <c:pt idx="0">
                  <c:v>10.4</c:v>
                </c:pt>
                <c:pt idx="1">
                  <c:v>9.5</c:v>
                </c:pt>
                <c:pt idx="2">
                  <c:v>10.9</c:v>
                </c:pt>
                <c:pt idx="3">
                  <c:v>9.1</c:v>
                </c:pt>
                <c:pt idx="4">
                  <c:v>9.1</c:v>
                </c:pt>
                <c:pt idx="5">
                  <c:v>7.3</c:v>
                </c:pt>
                <c:pt idx="6">
                  <c:v>9.6</c:v>
                </c:pt>
                <c:pt idx="7">
                  <c:v>9.6</c:v>
                </c:pt>
                <c:pt idx="8">
                  <c:v>8.3000000000000007</c:v>
                </c:pt>
                <c:pt idx="9">
                  <c:v>8.5</c:v>
                </c:pt>
                <c:pt idx="10">
                  <c:v>10</c:v>
                </c:pt>
                <c:pt idx="11">
                  <c:v>10.3</c:v>
                </c:pt>
                <c:pt idx="12">
                  <c:v>10.199999999999999</c:v>
                </c:pt>
                <c:pt idx="13">
                  <c:v>10.4</c:v>
                </c:pt>
                <c:pt idx="14">
                  <c:v>10.199999999999999</c:v>
                </c:pt>
                <c:pt idx="15">
                  <c:v>7.5</c:v>
                </c:pt>
                <c:pt idx="16">
                  <c:v>5.6</c:v>
                </c:pt>
                <c:pt idx="17">
                  <c:v>9.5</c:v>
                </c:pt>
                <c:pt idx="18">
                  <c:v>10.6</c:v>
                </c:pt>
                <c:pt idx="19">
                  <c:v>11.2</c:v>
                </c:pt>
                <c:pt idx="20">
                  <c:v>10.3</c:v>
                </c:pt>
                <c:pt idx="21">
                  <c:v>11.1</c:v>
                </c:pt>
                <c:pt idx="22">
                  <c:v>10.8</c:v>
                </c:pt>
                <c:pt idx="23">
                  <c:v>9.3000000000000007</c:v>
                </c:pt>
                <c:pt idx="24">
                  <c:v>7.1</c:v>
                </c:pt>
                <c:pt idx="25">
                  <c:v>9.8000000000000007</c:v>
                </c:pt>
                <c:pt idx="26">
                  <c:v>9.6999999999999993</c:v>
                </c:pt>
                <c:pt idx="27">
                  <c:v>9.5</c:v>
                </c:pt>
                <c:pt idx="28">
                  <c:v>8.1999999999999993</c:v>
                </c:pt>
                <c:pt idx="29">
                  <c:v>8.8000000000000007</c:v>
                </c:pt>
                <c:pt idx="30">
                  <c:v>8.6999999999999993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FA8-4022-812D-66A562FB13B7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'G_DIA(q)'!$C$32:$AG$32</c:f>
              <c:numCache>
                <c:formatCode>0.0</c:formatCode>
                <c:ptCount val="31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A8-4022-812D-66A562FB13B7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'G_DIA(q)'!$C$20:$AG$20</c:f>
              <c:numCache>
                <c:formatCode>0.0</c:formatCode>
                <c:ptCount val="31"/>
                <c:pt idx="0">
                  <c:v>8.11</c:v>
                </c:pt>
                <c:pt idx="1">
                  <c:v>8.11</c:v>
                </c:pt>
                <c:pt idx="2">
                  <c:v>8.11</c:v>
                </c:pt>
                <c:pt idx="3">
                  <c:v>8.11</c:v>
                </c:pt>
                <c:pt idx="4">
                  <c:v>8.11</c:v>
                </c:pt>
                <c:pt idx="5">
                  <c:v>8.11</c:v>
                </c:pt>
                <c:pt idx="6">
                  <c:v>8.11</c:v>
                </c:pt>
                <c:pt idx="7">
                  <c:v>8.11</c:v>
                </c:pt>
                <c:pt idx="8">
                  <c:v>8.11</c:v>
                </c:pt>
                <c:pt idx="9">
                  <c:v>8.11</c:v>
                </c:pt>
                <c:pt idx="10">
                  <c:v>8.11</c:v>
                </c:pt>
                <c:pt idx="11">
                  <c:v>8.11</c:v>
                </c:pt>
                <c:pt idx="12">
                  <c:v>8.11</c:v>
                </c:pt>
                <c:pt idx="13">
                  <c:v>8.11</c:v>
                </c:pt>
                <c:pt idx="14">
                  <c:v>8.11</c:v>
                </c:pt>
                <c:pt idx="15">
                  <c:v>8.11</c:v>
                </c:pt>
                <c:pt idx="16">
                  <c:v>8.11</c:v>
                </c:pt>
                <c:pt idx="17">
                  <c:v>8.11</c:v>
                </c:pt>
                <c:pt idx="18">
                  <c:v>8.11</c:v>
                </c:pt>
                <c:pt idx="19">
                  <c:v>8.11</c:v>
                </c:pt>
                <c:pt idx="20">
                  <c:v>8.11</c:v>
                </c:pt>
                <c:pt idx="21">
                  <c:v>8.11</c:v>
                </c:pt>
                <c:pt idx="22">
                  <c:v>8.11</c:v>
                </c:pt>
                <c:pt idx="23">
                  <c:v>8.11</c:v>
                </c:pt>
                <c:pt idx="24">
                  <c:v>8.11</c:v>
                </c:pt>
                <c:pt idx="25">
                  <c:v>8.11</c:v>
                </c:pt>
                <c:pt idx="26">
                  <c:v>8.11</c:v>
                </c:pt>
                <c:pt idx="27">
                  <c:v>8.11</c:v>
                </c:pt>
                <c:pt idx="28">
                  <c:v>8.11</c:v>
                </c:pt>
                <c:pt idx="29">
                  <c:v>8.11</c:v>
                </c:pt>
                <c:pt idx="30">
                  <c:v>8.11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A8-4022-812D-66A562FB1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076672"/>
        <c:axId val="508260112"/>
      </c:lineChart>
      <c:catAx>
        <c:axId val="511076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08260112"/>
        <c:crosses val="autoZero"/>
        <c:auto val="0"/>
        <c:lblAlgn val="ctr"/>
        <c:lblOffset val="0"/>
        <c:tickLblSkip val="2"/>
        <c:noMultiLvlLbl val="0"/>
      </c:catAx>
      <c:valAx>
        <c:axId val="50826011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1107667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3393091496662577"/>
          <c:w val="0.86722797807469176"/>
          <c:h val="0.6350343716907747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'G_DIA(q)'!$C$9:$AG$9</c:f>
              <c:numCache>
                <c:formatCode>0.0</c:formatCode>
                <c:ptCount val="31"/>
                <c:pt idx="0">
                  <c:v>8.8000000000000007</c:v>
                </c:pt>
                <c:pt idx="1">
                  <c:v>10.8</c:v>
                </c:pt>
                <c:pt idx="2">
                  <c:v>9.3000000000000007</c:v>
                </c:pt>
                <c:pt idx="3">
                  <c:v>9.1</c:v>
                </c:pt>
                <c:pt idx="4">
                  <c:v>11.2</c:v>
                </c:pt>
                <c:pt idx="5">
                  <c:v>12.1</c:v>
                </c:pt>
                <c:pt idx="6">
                  <c:v>9.3000000000000007</c:v>
                </c:pt>
                <c:pt idx="7">
                  <c:v>10</c:v>
                </c:pt>
                <c:pt idx="8">
                  <c:v>9.6</c:v>
                </c:pt>
                <c:pt idx="9">
                  <c:v>7.7</c:v>
                </c:pt>
                <c:pt idx="10">
                  <c:v>8.8000000000000007</c:v>
                </c:pt>
                <c:pt idx="11">
                  <c:v>9.6</c:v>
                </c:pt>
                <c:pt idx="12">
                  <c:v>10.5</c:v>
                </c:pt>
                <c:pt idx="13">
                  <c:v>11.4</c:v>
                </c:pt>
                <c:pt idx="14">
                  <c:v>9.8000000000000007</c:v>
                </c:pt>
                <c:pt idx="15">
                  <c:v>8</c:v>
                </c:pt>
                <c:pt idx="16">
                  <c:v>9</c:v>
                </c:pt>
                <c:pt idx="17">
                  <c:v>10.3</c:v>
                </c:pt>
                <c:pt idx="18">
                  <c:v>10.4</c:v>
                </c:pt>
                <c:pt idx="19">
                  <c:v>6.8</c:v>
                </c:pt>
                <c:pt idx="20">
                  <c:v>9.9</c:v>
                </c:pt>
                <c:pt idx="21">
                  <c:v>5.2</c:v>
                </c:pt>
                <c:pt idx="22">
                  <c:v>9.6999999999999993</c:v>
                </c:pt>
                <c:pt idx="23">
                  <c:v>11.3</c:v>
                </c:pt>
                <c:pt idx="24">
                  <c:v>6.8</c:v>
                </c:pt>
                <c:pt idx="25">
                  <c:v>6.9</c:v>
                </c:pt>
                <c:pt idx="26">
                  <c:v>7.4</c:v>
                </c:pt>
                <c:pt idx="27">
                  <c:v>10.4</c:v>
                </c:pt>
                <c:pt idx="28">
                  <c:v>8.8000000000000007</c:v>
                </c:pt>
                <c:pt idx="29">
                  <c:v>4.5999999999999996</c:v>
                </c:pt>
                <c:pt idx="30">
                  <c:v>7.2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9A7-470D-82EE-186D3362D324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'G_DIA(q)'!$C$33:$AG$33</c:f>
              <c:numCache>
                <c:formatCode>0.0</c:formatCode>
                <c:ptCount val="31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-1.5</c:v>
                </c:pt>
                <c:pt idx="27">
                  <c:v>-1.5</c:v>
                </c:pt>
                <c:pt idx="28">
                  <c:v>-1.5</c:v>
                </c:pt>
                <c:pt idx="29">
                  <c:v>-1.5</c:v>
                </c:pt>
                <c:pt idx="30">
                  <c:v>-1.5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A7-470D-82EE-186D3362D324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'G_DIA(q)'!$C$21:$AG$21</c:f>
              <c:numCache>
                <c:formatCode>0.0</c:formatCode>
                <c:ptCount val="31"/>
                <c:pt idx="0">
                  <c:v>7.8965517241379324</c:v>
                </c:pt>
                <c:pt idx="1">
                  <c:v>7.8965517241379324</c:v>
                </c:pt>
                <c:pt idx="2">
                  <c:v>7.8965517241379324</c:v>
                </c:pt>
                <c:pt idx="3">
                  <c:v>7.8965517241379324</c:v>
                </c:pt>
                <c:pt idx="4">
                  <c:v>7.8965517241379324</c:v>
                </c:pt>
                <c:pt idx="5">
                  <c:v>7.8965517241379324</c:v>
                </c:pt>
                <c:pt idx="6">
                  <c:v>7.8965517241379324</c:v>
                </c:pt>
                <c:pt idx="7">
                  <c:v>7.8965517241379324</c:v>
                </c:pt>
                <c:pt idx="8">
                  <c:v>7.8965517241379324</c:v>
                </c:pt>
                <c:pt idx="9">
                  <c:v>7.8965517241379324</c:v>
                </c:pt>
                <c:pt idx="10">
                  <c:v>7.8965517241379324</c:v>
                </c:pt>
                <c:pt idx="11">
                  <c:v>7.8965517241379324</c:v>
                </c:pt>
                <c:pt idx="12">
                  <c:v>7.8965517241379324</c:v>
                </c:pt>
                <c:pt idx="13">
                  <c:v>7.8965517241379324</c:v>
                </c:pt>
                <c:pt idx="14">
                  <c:v>7.8965517241379324</c:v>
                </c:pt>
                <c:pt idx="15">
                  <c:v>7.8965517241379324</c:v>
                </c:pt>
                <c:pt idx="16">
                  <c:v>7.8965517241379324</c:v>
                </c:pt>
                <c:pt idx="17">
                  <c:v>7.8965517241379324</c:v>
                </c:pt>
                <c:pt idx="18">
                  <c:v>7.8965517241379324</c:v>
                </c:pt>
                <c:pt idx="19">
                  <c:v>7.8965517241379324</c:v>
                </c:pt>
                <c:pt idx="20">
                  <c:v>7.8965517241379324</c:v>
                </c:pt>
                <c:pt idx="21">
                  <c:v>7.8965517241379324</c:v>
                </c:pt>
                <c:pt idx="22">
                  <c:v>7.8965517241379324</c:v>
                </c:pt>
                <c:pt idx="23">
                  <c:v>7.8965517241379324</c:v>
                </c:pt>
                <c:pt idx="24">
                  <c:v>7.8965517241379324</c:v>
                </c:pt>
                <c:pt idx="25">
                  <c:v>7.8965517241379324</c:v>
                </c:pt>
                <c:pt idx="26">
                  <c:v>7.8965517241379324</c:v>
                </c:pt>
                <c:pt idx="27">
                  <c:v>7.8965517241379324</c:v>
                </c:pt>
                <c:pt idx="28">
                  <c:v>7.8965517241379324</c:v>
                </c:pt>
                <c:pt idx="29">
                  <c:v>7.8965517241379324</c:v>
                </c:pt>
                <c:pt idx="30">
                  <c:v>7.8965517241379324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A7-470D-82EE-186D3362D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57312"/>
        <c:axId val="508259552"/>
      </c:lineChart>
      <c:catAx>
        <c:axId val="50825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08259552"/>
        <c:crosses val="autoZero"/>
        <c:auto val="0"/>
        <c:lblAlgn val="ctr"/>
        <c:lblOffset val="0"/>
        <c:tickLblSkip val="2"/>
        <c:noMultiLvlLbl val="0"/>
      </c:catAx>
      <c:valAx>
        <c:axId val="50825955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0825731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8336803713"/>
          <c:w val="1"/>
          <c:h val="6.7046616631962999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'G_DIA(q)'!$AO$40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0569542125"/>
          <c:y val="0.23032137467657568"/>
          <c:w val="0.86722800267304034"/>
          <c:h val="0.63864419294449659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'G_DIA(q)'!$C$10:$AG$10</c:f>
              <c:numCache>
                <c:formatCode>0.0</c:formatCode>
                <c:ptCount val="31"/>
                <c:pt idx="0">
                  <c:v>9.8000000000000007</c:v>
                </c:pt>
                <c:pt idx="1">
                  <c:v>9.3000000000000007</c:v>
                </c:pt>
                <c:pt idx="2">
                  <c:v>6</c:v>
                </c:pt>
                <c:pt idx="3">
                  <c:v>9.4</c:v>
                </c:pt>
                <c:pt idx="4">
                  <c:v>8.9</c:v>
                </c:pt>
                <c:pt idx="5">
                  <c:v>9.8000000000000007</c:v>
                </c:pt>
                <c:pt idx="6">
                  <c:v>8.5</c:v>
                </c:pt>
                <c:pt idx="7">
                  <c:v>7.3</c:v>
                </c:pt>
                <c:pt idx="8">
                  <c:v>8.6999999999999993</c:v>
                </c:pt>
                <c:pt idx="9">
                  <c:v>5.4</c:v>
                </c:pt>
                <c:pt idx="10">
                  <c:v>9.6</c:v>
                </c:pt>
                <c:pt idx="11">
                  <c:v>8.4</c:v>
                </c:pt>
                <c:pt idx="12">
                  <c:v>11</c:v>
                </c:pt>
                <c:pt idx="13">
                  <c:v>11.3</c:v>
                </c:pt>
                <c:pt idx="14">
                  <c:v>8.6999999999999993</c:v>
                </c:pt>
                <c:pt idx="15">
                  <c:v>9.4</c:v>
                </c:pt>
                <c:pt idx="16">
                  <c:v>7.7</c:v>
                </c:pt>
                <c:pt idx="17">
                  <c:v>9.1999999999999993</c:v>
                </c:pt>
                <c:pt idx="18">
                  <c:v>11</c:v>
                </c:pt>
                <c:pt idx="19">
                  <c:v>9.4</c:v>
                </c:pt>
                <c:pt idx="20">
                  <c:v>8.6</c:v>
                </c:pt>
                <c:pt idx="21">
                  <c:v>8.1999999999999993</c:v>
                </c:pt>
                <c:pt idx="22">
                  <c:v>8.5</c:v>
                </c:pt>
                <c:pt idx="23">
                  <c:v>10.3</c:v>
                </c:pt>
                <c:pt idx="24">
                  <c:v>11</c:v>
                </c:pt>
                <c:pt idx="25">
                  <c:v>10</c:v>
                </c:pt>
                <c:pt idx="26">
                  <c:v>7</c:v>
                </c:pt>
                <c:pt idx="27">
                  <c:v>7.5</c:v>
                </c:pt>
                <c:pt idx="28">
                  <c:v>11.5</c:v>
                </c:pt>
                <c:pt idx="29">
                  <c:v>8.9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CFE-44FA-A3C7-6F8CD4C11AB9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'G_DIA(q)'!$C$34:$AG$34</c:f>
              <c:numCache>
                <c:formatCode>0.0</c:formatCode>
                <c:ptCount val="31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-0.2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-0.2</c:v>
                </c:pt>
                <c:pt idx="24">
                  <c:v>-0.2</c:v>
                </c:pt>
                <c:pt idx="25">
                  <c:v>-0.2</c:v>
                </c:pt>
                <c:pt idx="26">
                  <c:v>-0.2</c:v>
                </c:pt>
                <c:pt idx="27">
                  <c:v>-0.2</c:v>
                </c:pt>
                <c:pt idx="28">
                  <c:v>-0.2</c:v>
                </c:pt>
                <c:pt idx="29">
                  <c:v>-0.2</c:v>
                </c:pt>
                <c:pt idx="30">
                  <c:v>-0.2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CFE-44FA-A3C7-6F8CD4C11AB9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'G_DIA(q)'!$C$22:$AG$22</c:f>
              <c:numCache>
                <c:formatCode>0.0</c:formatCode>
                <c:ptCount val="31"/>
                <c:pt idx="0">
                  <c:v>7.42</c:v>
                </c:pt>
                <c:pt idx="1">
                  <c:v>7.42</c:v>
                </c:pt>
                <c:pt idx="2">
                  <c:v>7.42</c:v>
                </c:pt>
                <c:pt idx="3">
                  <c:v>7.42</c:v>
                </c:pt>
                <c:pt idx="4">
                  <c:v>7.42</c:v>
                </c:pt>
                <c:pt idx="5">
                  <c:v>7.42</c:v>
                </c:pt>
                <c:pt idx="6">
                  <c:v>7.42</c:v>
                </c:pt>
                <c:pt idx="7">
                  <c:v>7.42</c:v>
                </c:pt>
                <c:pt idx="8">
                  <c:v>7.42</c:v>
                </c:pt>
                <c:pt idx="9">
                  <c:v>7.42</c:v>
                </c:pt>
                <c:pt idx="10">
                  <c:v>7.42</c:v>
                </c:pt>
                <c:pt idx="11">
                  <c:v>7.42</c:v>
                </c:pt>
                <c:pt idx="12">
                  <c:v>7.42</c:v>
                </c:pt>
                <c:pt idx="13">
                  <c:v>7.42</c:v>
                </c:pt>
                <c:pt idx="14">
                  <c:v>7.42</c:v>
                </c:pt>
                <c:pt idx="15">
                  <c:v>7.42</c:v>
                </c:pt>
                <c:pt idx="16">
                  <c:v>7.42</c:v>
                </c:pt>
                <c:pt idx="17">
                  <c:v>7.42</c:v>
                </c:pt>
                <c:pt idx="18">
                  <c:v>7.42</c:v>
                </c:pt>
                <c:pt idx="19">
                  <c:v>7.42</c:v>
                </c:pt>
                <c:pt idx="20">
                  <c:v>7.42</c:v>
                </c:pt>
                <c:pt idx="21">
                  <c:v>7.42</c:v>
                </c:pt>
                <c:pt idx="22">
                  <c:v>7.42</c:v>
                </c:pt>
                <c:pt idx="23">
                  <c:v>7.42</c:v>
                </c:pt>
                <c:pt idx="24">
                  <c:v>7.42</c:v>
                </c:pt>
                <c:pt idx="25">
                  <c:v>7.42</c:v>
                </c:pt>
                <c:pt idx="26">
                  <c:v>7.42</c:v>
                </c:pt>
                <c:pt idx="27">
                  <c:v>7.42</c:v>
                </c:pt>
                <c:pt idx="28">
                  <c:v>7.42</c:v>
                </c:pt>
                <c:pt idx="29">
                  <c:v>7.42</c:v>
                </c:pt>
                <c:pt idx="30">
                  <c:v>7.42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CFE-44FA-A3C7-6F8CD4C1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47232"/>
        <c:axId val="508252832"/>
      </c:lineChart>
      <c:catAx>
        <c:axId val="50824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08252832"/>
        <c:crosses val="autoZero"/>
        <c:auto val="0"/>
        <c:lblAlgn val="ctr"/>
        <c:lblOffset val="0"/>
        <c:tickLblSkip val="2"/>
        <c:noMultiLvlLbl val="0"/>
      </c:catAx>
      <c:valAx>
        <c:axId val="50825283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3802194270083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0824723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2172774886"/>
          <c:w val="1"/>
          <c:h val="6.3436978272250866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'G_DIA(q)'!$AK$59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037907633793178"/>
          <c:w val="0.86723222222222218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'G_DIA(q)'!$C$11:$AG$11</c:f>
              <c:numCache>
                <c:formatCode>0.0</c:formatCode>
                <c:ptCount val="31"/>
                <c:pt idx="0">
                  <c:v>8.4</c:v>
                </c:pt>
                <c:pt idx="1">
                  <c:v>7.6</c:v>
                </c:pt>
                <c:pt idx="2">
                  <c:v>9.8000000000000007</c:v>
                </c:pt>
                <c:pt idx="3">
                  <c:v>7.2</c:v>
                </c:pt>
                <c:pt idx="4">
                  <c:v>4.7</c:v>
                </c:pt>
                <c:pt idx="5">
                  <c:v>6.4</c:v>
                </c:pt>
                <c:pt idx="6">
                  <c:v>7</c:v>
                </c:pt>
                <c:pt idx="7">
                  <c:v>9.5</c:v>
                </c:pt>
                <c:pt idx="8">
                  <c:v>6.7</c:v>
                </c:pt>
                <c:pt idx="9">
                  <c:v>8.6999999999999993</c:v>
                </c:pt>
                <c:pt idx="10">
                  <c:v>10.8</c:v>
                </c:pt>
                <c:pt idx="11">
                  <c:v>10.9</c:v>
                </c:pt>
                <c:pt idx="12">
                  <c:v>8.6</c:v>
                </c:pt>
                <c:pt idx="13">
                  <c:v>8.9</c:v>
                </c:pt>
                <c:pt idx="14">
                  <c:v>4.4000000000000004</c:v>
                </c:pt>
                <c:pt idx="15">
                  <c:v>8.8000000000000007</c:v>
                </c:pt>
                <c:pt idx="16">
                  <c:v>5.2</c:v>
                </c:pt>
                <c:pt idx="17">
                  <c:v>8.4</c:v>
                </c:pt>
                <c:pt idx="18">
                  <c:v>10.7</c:v>
                </c:pt>
                <c:pt idx="19">
                  <c:v>7</c:v>
                </c:pt>
                <c:pt idx="20">
                  <c:v>8.8000000000000007</c:v>
                </c:pt>
                <c:pt idx="21">
                  <c:v>8.6999999999999993</c:v>
                </c:pt>
                <c:pt idx="22">
                  <c:v>9.6</c:v>
                </c:pt>
                <c:pt idx="23">
                  <c:v>11.3</c:v>
                </c:pt>
                <c:pt idx="24">
                  <c:v>9.9</c:v>
                </c:pt>
                <c:pt idx="25">
                  <c:v>9.5</c:v>
                </c:pt>
                <c:pt idx="26">
                  <c:v>7.8</c:v>
                </c:pt>
                <c:pt idx="27">
                  <c:v>9.1</c:v>
                </c:pt>
                <c:pt idx="28">
                  <c:v>8.6</c:v>
                </c:pt>
                <c:pt idx="29">
                  <c:v>7.9</c:v>
                </c:pt>
                <c:pt idx="30">
                  <c:v>9.9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B86-4ECA-B445-3B0D57332CA0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'G_DIA(q)'!$C$35:$AG$35</c:f>
              <c:numCache>
                <c:formatCode>0.0</c:formatCode>
                <c:ptCount val="3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B86-4ECA-B445-3B0D57332CA0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'G_DIA(q)'!$C$23:$AG$23</c:f>
              <c:numCache>
                <c:formatCode>0.0</c:formatCode>
                <c:ptCount val="31"/>
                <c:pt idx="0">
                  <c:v>8.0500000000000007</c:v>
                </c:pt>
                <c:pt idx="1">
                  <c:v>8.0500000000000007</c:v>
                </c:pt>
                <c:pt idx="2">
                  <c:v>8.0500000000000007</c:v>
                </c:pt>
                <c:pt idx="3">
                  <c:v>8.0500000000000007</c:v>
                </c:pt>
                <c:pt idx="4">
                  <c:v>8.0500000000000007</c:v>
                </c:pt>
                <c:pt idx="5">
                  <c:v>8.0500000000000007</c:v>
                </c:pt>
                <c:pt idx="6">
                  <c:v>8.0500000000000007</c:v>
                </c:pt>
                <c:pt idx="7">
                  <c:v>8.0500000000000007</c:v>
                </c:pt>
                <c:pt idx="8">
                  <c:v>8.0500000000000007</c:v>
                </c:pt>
                <c:pt idx="9">
                  <c:v>8.0500000000000007</c:v>
                </c:pt>
                <c:pt idx="10">
                  <c:v>8.0500000000000007</c:v>
                </c:pt>
                <c:pt idx="11">
                  <c:v>8.0500000000000007</c:v>
                </c:pt>
                <c:pt idx="12">
                  <c:v>8.0500000000000007</c:v>
                </c:pt>
                <c:pt idx="13">
                  <c:v>8.0500000000000007</c:v>
                </c:pt>
                <c:pt idx="14">
                  <c:v>8.0500000000000007</c:v>
                </c:pt>
                <c:pt idx="15">
                  <c:v>8.0500000000000007</c:v>
                </c:pt>
                <c:pt idx="16">
                  <c:v>8.0500000000000007</c:v>
                </c:pt>
                <c:pt idx="17">
                  <c:v>8.0500000000000007</c:v>
                </c:pt>
                <c:pt idx="18">
                  <c:v>8.0500000000000007</c:v>
                </c:pt>
                <c:pt idx="19">
                  <c:v>8.0500000000000007</c:v>
                </c:pt>
                <c:pt idx="20">
                  <c:v>8.0500000000000007</c:v>
                </c:pt>
                <c:pt idx="21">
                  <c:v>8.0500000000000007</c:v>
                </c:pt>
                <c:pt idx="22">
                  <c:v>8.0500000000000007</c:v>
                </c:pt>
                <c:pt idx="23">
                  <c:v>8.0500000000000007</c:v>
                </c:pt>
                <c:pt idx="24">
                  <c:v>8.0500000000000007</c:v>
                </c:pt>
                <c:pt idx="25">
                  <c:v>8.0500000000000007</c:v>
                </c:pt>
                <c:pt idx="26">
                  <c:v>8.0500000000000007</c:v>
                </c:pt>
                <c:pt idx="27">
                  <c:v>8.0500000000000007</c:v>
                </c:pt>
                <c:pt idx="28">
                  <c:v>8.0500000000000007</c:v>
                </c:pt>
                <c:pt idx="29">
                  <c:v>8.0500000000000007</c:v>
                </c:pt>
                <c:pt idx="30">
                  <c:v>8.0500000000000007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B86-4ECA-B445-3B0D57332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253952"/>
        <c:axId val="508246672"/>
      </c:lineChart>
      <c:catAx>
        <c:axId val="508253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08246672"/>
        <c:crosses val="autoZero"/>
        <c:auto val="0"/>
        <c:lblAlgn val="ctr"/>
        <c:lblOffset val="0"/>
        <c:tickLblSkip val="2"/>
        <c:noMultiLvlLbl val="0"/>
      </c:catAx>
      <c:valAx>
        <c:axId val="508246672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25E-3"/>
              <c:y val="0.3144276405296143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08253952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kern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'G_DIA(q)'!$AM$59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90162550082463"/>
          <c:y val="0.22676934764254267"/>
          <c:w val="0.86722797807469176"/>
          <c:h val="0.64219572944831782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'G_DIA(q)'!$C$12:$AG$12</c:f>
              <c:numCache>
                <c:formatCode>0.0</c:formatCode>
                <c:ptCount val="31"/>
                <c:pt idx="0">
                  <c:v>7.1</c:v>
                </c:pt>
                <c:pt idx="1">
                  <c:v>11.7</c:v>
                </c:pt>
                <c:pt idx="2">
                  <c:v>8.8000000000000007</c:v>
                </c:pt>
                <c:pt idx="3">
                  <c:v>10.1</c:v>
                </c:pt>
                <c:pt idx="4">
                  <c:v>11.2</c:v>
                </c:pt>
                <c:pt idx="5">
                  <c:v>8.3000000000000007</c:v>
                </c:pt>
                <c:pt idx="6">
                  <c:v>7.8</c:v>
                </c:pt>
                <c:pt idx="7">
                  <c:v>11.7</c:v>
                </c:pt>
                <c:pt idx="8">
                  <c:v>10.7</c:v>
                </c:pt>
                <c:pt idx="9">
                  <c:v>10.1</c:v>
                </c:pt>
                <c:pt idx="10">
                  <c:v>12.2</c:v>
                </c:pt>
                <c:pt idx="11">
                  <c:v>11.2</c:v>
                </c:pt>
                <c:pt idx="12">
                  <c:v>11.2</c:v>
                </c:pt>
                <c:pt idx="13">
                  <c:v>11.1</c:v>
                </c:pt>
                <c:pt idx="14">
                  <c:v>9.1999999999999993</c:v>
                </c:pt>
                <c:pt idx="15">
                  <c:v>8.8000000000000007</c:v>
                </c:pt>
                <c:pt idx="16">
                  <c:v>6.5</c:v>
                </c:pt>
                <c:pt idx="17">
                  <c:v>7.6</c:v>
                </c:pt>
                <c:pt idx="18">
                  <c:v>9</c:v>
                </c:pt>
                <c:pt idx="19">
                  <c:v>11.1</c:v>
                </c:pt>
                <c:pt idx="20">
                  <c:v>11.1</c:v>
                </c:pt>
                <c:pt idx="21">
                  <c:v>11.1</c:v>
                </c:pt>
                <c:pt idx="22">
                  <c:v>7</c:v>
                </c:pt>
                <c:pt idx="23">
                  <c:v>9.6</c:v>
                </c:pt>
                <c:pt idx="24">
                  <c:v>6.7</c:v>
                </c:pt>
                <c:pt idx="25">
                  <c:v>11.2</c:v>
                </c:pt>
                <c:pt idx="26">
                  <c:v>10.199999999999999</c:v>
                </c:pt>
                <c:pt idx="27">
                  <c:v>11.2</c:v>
                </c:pt>
                <c:pt idx="28">
                  <c:v>6</c:v>
                </c:pt>
                <c:pt idx="29">
                  <c:v>11.2</c:v>
                </c:pt>
                <c:pt idx="30">
                  <c:v>#N/A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BFB-4AB3-AE75-3DD7CB00160C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'G_DIA(q)'!$C$36:$AG$36</c:f>
              <c:numCache>
                <c:formatCode>0.0</c:formatCode>
                <c:ptCount val="31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FB-4AB3-AE75-3DD7CB00160C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'G_DIA(q)'!$C$24:$AG$24</c:f>
              <c:numCache>
                <c:formatCode>0.0</c:formatCode>
                <c:ptCount val="31"/>
                <c:pt idx="0">
                  <c:v>8.2333333333333361</c:v>
                </c:pt>
                <c:pt idx="1">
                  <c:v>8.2333333333333361</c:v>
                </c:pt>
                <c:pt idx="2">
                  <c:v>8.2333333333333361</c:v>
                </c:pt>
                <c:pt idx="3">
                  <c:v>8.2333333333333361</c:v>
                </c:pt>
                <c:pt idx="4">
                  <c:v>8.2333333333333361</c:v>
                </c:pt>
                <c:pt idx="5">
                  <c:v>8.2333333333333361</c:v>
                </c:pt>
                <c:pt idx="6">
                  <c:v>8.2333333333333361</c:v>
                </c:pt>
                <c:pt idx="7">
                  <c:v>8.2333333333333361</c:v>
                </c:pt>
                <c:pt idx="8">
                  <c:v>8.2333333333333361</c:v>
                </c:pt>
                <c:pt idx="9">
                  <c:v>8.2333333333333361</c:v>
                </c:pt>
                <c:pt idx="10">
                  <c:v>8.2333333333333361</c:v>
                </c:pt>
                <c:pt idx="11">
                  <c:v>8.2333333333333361</c:v>
                </c:pt>
                <c:pt idx="12">
                  <c:v>8.2333333333333361</c:v>
                </c:pt>
                <c:pt idx="13">
                  <c:v>8.2333333333333361</c:v>
                </c:pt>
                <c:pt idx="14">
                  <c:v>8.2333333333333361</c:v>
                </c:pt>
                <c:pt idx="15">
                  <c:v>8.2333333333333361</c:v>
                </c:pt>
                <c:pt idx="16">
                  <c:v>8.2333333333333361</c:v>
                </c:pt>
                <c:pt idx="17">
                  <c:v>8.2333333333333361</c:v>
                </c:pt>
                <c:pt idx="18">
                  <c:v>8.2333333333333361</c:v>
                </c:pt>
                <c:pt idx="19">
                  <c:v>8.2333333333333361</c:v>
                </c:pt>
                <c:pt idx="20">
                  <c:v>8.2333333333333361</c:v>
                </c:pt>
                <c:pt idx="21">
                  <c:v>8.2333333333333361</c:v>
                </c:pt>
                <c:pt idx="22">
                  <c:v>8.2333333333333361</c:v>
                </c:pt>
                <c:pt idx="23">
                  <c:v>8.2333333333333361</c:v>
                </c:pt>
                <c:pt idx="24">
                  <c:v>8.2333333333333361</c:v>
                </c:pt>
                <c:pt idx="25">
                  <c:v>8.2333333333333361</c:v>
                </c:pt>
                <c:pt idx="26">
                  <c:v>8.2333333333333361</c:v>
                </c:pt>
                <c:pt idx="27">
                  <c:v>8.2333333333333361</c:v>
                </c:pt>
                <c:pt idx="28">
                  <c:v>8.2333333333333361</c:v>
                </c:pt>
                <c:pt idx="29">
                  <c:v>8.2333333333333361</c:v>
                </c:pt>
                <c:pt idx="30">
                  <c:v>8.2333333333333361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BFB-4AB3-AE75-3DD7CB001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614944"/>
        <c:axId val="525614384"/>
      </c:lineChart>
      <c:catAx>
        <c:axId val="52561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25614384"/>
        <c:crosses val="autoZero"/>
        <c:auto val="0"/>
        <c:lblAlgn val="ctr"/>
        <c:lblOffset val="0"/>
        <c:tickLblSkip val="2"/>
        <c:noMultiLvlLbl val="0"/>
      </c:catAx>
      <c:valAx>
        <c:axId val="525614384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5171485534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25614944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95336431180786"/>
          <c:w val="1"/>
          <c:h val="6.7046635688191983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'G_DIA(q)'!$AO$59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92545037154483"/>
          <c:y val="0.23037907633793178"/>
          <c:w val="0.86487510465301332"/>
          <c:h val="0.63858600075292893"/>
        </c:manualLayout>
      </c:layout>
      <c:lineChart>
        <c:grouping val="standard"/>
        <c:varyColors val="0"/>
        <c:ser>
          <c:idx val="0"/>
          <c:order val="0"/>
          <c:tx>
            <c:v>Temp Mín Diaria</c:v>
          </c:tx>
          <c:spPr>
            <a:ln w="31750">
              <a:solidFill>
                <a:schemeClr val="accent5">
                  <a:lumMod val="75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25400">
                <a:noFill/>
              </a:ln>
            </c:spPr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'G_DIA(q)'!$C$13:$AG$13</c:f>
              <c:numCache>
                <c:formatCode>0.0</c:formatCode>
                <c:ptCount val="31"/>
                <c:pt idx="0">
                  <c:v>11.9</c:v>
                </c:pt>
                <c:pt idx="1">
                  <c:v>8.6999999999999993</c:v>
                </c:pt>
                <c:pt idx="2">
                  <c:v>8.6999999999999993</c:v>
                </c:pt>
                <c:pt idx="3">
                  <c:v>6.1</c:v>
                </c:pt>
                <c:pt idx="4">
                  <c:v>7</c:v>
                </c:pt>
                <c:pt idx="5">
                  <c:v>5.4</c:v>
                </c:pt>
                <c:pt idx="6">
                  <c:v>7.8</c:v>
                </c:pt>
                <c:pt idx="7">
                  <c:v>9.3000000000000007</c:v>
                </c:pt>
                <c:pt idx="8">
                  <c:v>7.7</c:v>
                </c:pt>
                <c:pt idx="9">
                  <c:v>5.0999999999999996</c:v>
                </c:pt>
                <c:pt idx="10">
                  <c:v>7.7</c:v>
                </c:pt>
                <c:pt idx="11">
                  <c:v>9</c:v>
                </c:pt>
                <c:pt idx="12">
                  <c:v>9.3000000000000007</c:v>
                </c:pt>
                <c:pt idx="13">
                  <c:v>10.6</c:v>
                </c:pt>
                <c:pt idx="14">
                  <c:v>12</c:v>
                </c:pt>
                <c:pt idx="15">
                  <c:v>10.199999999999999</c:v>
                </c:pt>
                <c:pt idx="16">
                  <c:v>8.6</c:v>
                </c:pt>
                <c:pt idx="17">
                  <c:v>9.5</c:v>
                </c:pt>
                <c:pt idx="18">
                  <c:v>8.6</c:v>
                </c:pt>
                <c:pt idx="19">
                  <c:v>9</c:v>
                </c:pt>
                <c:pt idx="20">
                  <c:v>10.9</c:v>
                </c:pt>
                <c:pt idx="21">
                  <c:v>11.3</c:v>
                </c:pt>
                <c:pt idx="22">
                  <c:v>11.2</c:v>
                </c:pt>
                <c:pt idx="23">
                  <c:v>11.2</c:v>
                </c:pt>
                <c:pt idx="24">
                  <c:v>10.1</c:v>
                </c:pt>
                <c:pt idx="25">
                  <c:v>11.4</c:v>
                </c:pt>
                <c:pt idx="26">
                  <c:v>9.9</c:v>
                </c:pt>
                <c:pt idx="27">
                  <c:v>4.8</c:v>
                </c:pt>
                <c:pt idx="28">
                  <c:v>6.1</c:v>
                </c:pt>
                <c:pt idx="29">
                  <c:v>10.3</c:v>
                </c:pt>
                <c:pt idx="30">
                  <c:v>11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82D-499F-9136-FB4D250035C2}"/>
            </c:ext>
          </c:extLst>
        </c:ser>
        <c:ser>
          <c:idx val="2"/>
          <c:order val="1"/>
          <c:tx>
            <c:v>Temp Mín Histórica</c:v>
          </c:tx>
          <c:spPr>
            <a:ln w="31750">
              <a:solidFill>
                <a:srgbClr val="7030A0"/>
              </a:solidFill>
              <a:prstDash val="dash"/>
            </a:ln>
          </c:spPr>
          <c:marker>
            <c:symbol val="none"/>
          </c:marker>
          <c:val>
            <c:numRef>
              <c:f>'G_DIA(q)'!$C$37:$AG$37</c:f>
              <c:numCache>
                <c:formatCode>0.0</c:formatCode>
                <c:ptCount val="31"/>
                <c:pt idx="0">
                  <c:v>-6</c:v>
                </c:pt>
                <c:pt idx="1">
                  <c:v>-6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  <c:pt idx="26">
                  <c:v>-6</c:v>
                </c:pt>
                <c:pt idx="27">
                  <c:v>-6</c:v>
                </c:pt>
                <c:pt idx="28">
                  <c:v>-6</c:v>
                </c:pt>
                <c:pt idx="29">
                  <c:v>-6</c:v>
                </c:pt>
                <c:pt idx="30">
                  <c:v>-6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2D-499F-9136-FB4D250035C2}"/>
            </c:ext>
          </c:extLst>
        </c:ser>
        <c:ser>
          <c:idx val="1"/>
          <c:order val="2"/>
          <c:tx>
            <c:v>Promedio 1981-2010</c:v>
          </c:tx>
          <c:spPr>
            <a:ln w="317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'G_DIA(q)'!$C$1:$AG$1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'G_DIA(q)'!$C$25:$AG$25</c:f>
              <c:numCache>
                <c:formatCode>0.0</c:formatCode>
                <c:ptCount val="31"/>
                <c:pt idx="0">
                  <c:v>6.8827586206896543</c:v>
                </c:pt>
                <c:pt idx="1">
                  <c:v>6.8827586206896543</c:v>
                </c:pt>
                <c:pt idx="2">
                  <c:v>6.8827586206896543</c:v>
                </c:pt>
                <c:pt idx="3">
                  <c:v>6.8827586206896543</c:v>
                </c:pt>
                <c:pt idx="4">
                  <c:v>6.8827586206896543</c:v>
                </c:pt>
                <c:pt idx="5">
                  <c:v>6.8827586206896543</c:v>
                </c:pt>
                <c:pt idx="6">
                  <c:v>6.8827586206896543</c:v>
                </c:pt>
                <c:pt idx="7">
                  <c:v>6.8827586206896543</c:v>
                </c:pt>
                <c:pt idx="8">
                  <c:v>6.8827586206896543</c:v>
                </c:pt>
                <c:pt idx="9">
                  <c:v>6.8827586206896543</c:v>
                </c:pt>
                <c:pt idx="10">
                  <c:v>6.8827586206896543</c:v>
                </c:pt>
                <c:pt idx="11">
                  <c:v>6.8827586206896543</c:v>
                </c:pt>
                <c:pt idx="12">
                  <c:v>6.8827586206896543</c:v>
                </c:pt>
                <c:pt idx="13">
                  <c:v>6.8827586206896543</c:v>
                </c:pt>
                <c:pt idx="14">
                  <c:v>6.8827586206896543</c:v>
                </c:pt>
                <c:pt idx="15">
                  <c:v>6.8827586206896543</c:v>
                </c:pt>
                <c:pt idx="16">
                  <c:v>6.8827586206896543</c:v>
                </c:pt>
                <c:pt idx="17">
                  <c:v>6.8827586206896543</c:v>
                </c:pt>
                <c:pt idx="18">
                  <c:v>6.8827586206896543</c:v>
                </c:pt>
                <c:pt idx="19">
                  <c:v>6.8827586206896543</c:v>
                </c:pt>
                <c:pt idx="20">
                  <c:v>6.8827586206896543</c:v>
                </c:pt>
                <c:pt idx="21">
                  <c:v>6.8827586206896543</c:v>
                </c:pt>
                <c:pt idx="22">
                  <c:v>6.8827586206896543</c:v>
                </c:pt>
                <c:pt idx="23">
                  <c:v>6.8827586206896543</c:v>
                </c:pt>
                <c:pt idx="24">
                  <c:v>6.8827586206896543</c:v>
                </c:pt>
                <c:pt idx="25">
                  <c:v>6.8827586206896543</c:v>
                </c:pt>
                <c:pt idx="26">
                  <c:v>6.8827586206896543</c:v>
                </c:pt>
                <c:pt idx="27">
                  <c:v>6.8827586206896543</c:v>
                </c:pt>
                <c:pt idx="28">
                  <c:v>6.8827586206896543</c:v>
                </c:pt>
                <c:pt idx="29">
                  <c:v>6.8827586206896543</c:v>
                </c:pt>
                <c:pt idx="30">
                  <c:v>6.8827586206896543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2D-499F-9136-FB4D25003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5608224"/>
        <c:axId val="525617184"/>
      </c:lineChart>
      <c:catAx>
        <c:axId val="525608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25617184"/>
        <c:crosses val="autoZero"/>
        <c:auto val="0"/>
        <c:lblAlgn val="ctr"/>
        <c:lblOffset val="0"/>
        <c:tickLblSkip val="2"/>
        <c:noMultiLvlLbl val="0"/>
      </c:catAx>
      <c:valAx>
        <c:axId val="525617184"/>
        <c:scaling>
          <c:orientation val="minMax"/>
          <c:max val="14"/>
          <c:min val="1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796801874314853E-3"/>
              <c:y val="0.2894331019347010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525608224"/>
        <c:crosses val="autoZero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656300369746448"/>
          <c:w val="1"/>
          <c:h val="6.3436996302535534E-2"/>
        </c:manualLayout>
      </c:layout>
      <c:overlay val="0"/>
      <c:txPr>
        <a:bodyPr/>
        <a:lstStyle/>
        <a:p>
          <a:pPr>
            <a:defRPr lang="es-ES" sz="1200" spc="-5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2377583333333334"/>
          <c:w val="0.87663962962962982"/>
          <c:h val="0.64518944444444448"/>
        </c:manualLayout>
      </c:layout>
      <c:lineChart>
        <c:grouping val="standard"/>
        <c:varyColors val="0"/>
        <c:ser>
          <c:idx val="1"/>
          <c:order val="0"/>
          <c:tx>
            <c:v>Promedio Temp Mín Mensual en 2018</c:v>
          </c:tx>
          <c:spPr>
            <a:ln w="38100">
              <a:solidFill>
                <a:schemeClr val="accent5">
                  <a:lumMod val="75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5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1905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5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'G_MES(m)'!$C$3:$N$3</c:f>
              <c:numCache>
                <c:formatCode>0.0</c:formatCode>
                <c:ptCount val="12"/>
                <c:pt idx="0">
                  <c:v>7.9387096774193555</c:v>
                </c:pt>
                <c:pt idx="1">
                  <c:v>8.9857142857142858</c:v>
                </c:pt>
                <c:pt idx="2">
                  <c:v>10.751612903225807</c:v>
                </c:pt>
                <c:pt idx="3">
                  <c:v>10.936666666666664</c:v>
                </c:pt>
                <c:pt idx="4">
                  <c:v>10.45806451612903</c:v>
                </c:pt>
                <c:pt idx="5">
                  <c:v>10.430000000000001</c:v>
                </c:pt>
                <c:pt idx="6">
                  <c:v>9.3903225806451598</c:v>
                </c:pt>
                <c:pt idx="7">
                  <c:v>9.054838709677421</c:v>
                </c:pt>
                <c:pt idx="8">
                  <c:v>9.009999999999998</c:v>
                </c:pt>
                <c:pt idx="9">
                  <c:v>8.4129032258064527</c:v>
                </c:pt>
                <c:pt idx="10">
                  <c:v>9.6899999999999977</c:v>
                </c:pt>
                <c:pt idx="11">
                  <c:v>9.0451612903225804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6C4-49D5-B5F0-7F4FB5282323}"/>
            </c:ext>
          </c:extLst>
        </c:ser>
        <c:ser>
          <c:idx val="0"/>
          <c:order val="1"/>
          <c:tx>
            <c:v>Promedio 1981-2010</c:v>
          </c:tx>
          <c:spPr>
            <a:ln w="38100">
              <a:solidFill>
                <a:schemeClr val="accent4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accent4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'G_MES(m)'!$C$4:$N$4</c:f>
              <c:numCache>
                <c:formatCode>0.0</c:formatCode>
                <c:ptCount val="12"/>
                <c:pt idx="0">
                  <c:v>5.9620689655172425</c:v>
                </c:pt>
                <c:pt idx="1">
                  <c:v>7.1034482758620694</c:v>
                </c:pt>
                <c:pt idx="2">
                  <c:v>7.9172413793103438</c:v>
                </c:pt>
                <c:pt idx="3">
                  <c:v>9.0766666666666662</c:v>
                </c:pt>
                <c:pt idx="4">
                  <c:v>9.1448275862068975</c:v>
                </c:pt>
                <c:pt idx="5">
                  <c:v>8.63448275862069</c:v>
                </c:pt>
                <c:pt idx="6">
                  <c:v>8.11</c:v>
                </c:pt>
                <c:pt idx="7">
                  <c:v>7.8965517241379324</c:v>
                </c:pt>
                <c:pt idx="8">
                  <c:v>7.42</c:v>
                </c:pt>
                <c:pt idx="9">
                  <c:v>8.0500000000000007</c:v>
                </c:pt>
                <c:pt idx="10">
                  <c:v>8.2333333333333361</c:v>
                </c:pt>
                <c:pt idx="11">
                  <c:v>6.8827586206896543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6C4-49D5-B5F0-7F4FB5282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603728"/>
        <c:axId val="286604848"/>
      </c:lineChart>
      <c:catAx>
        <c:axId val="286603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286604848"/>
        <c:crosses val="autoZero"/>
        <c:auto val="0"/>
        <c:lblAlgn val="ctr"/>
        <c:lblOffset val="0"/>
        <c:noMultiLvlLbl val="0"/>
      </c:catAx>
      <c:valAx>
        <c:axId val="286604848"/>
        <c:scaling>
          <c:orientation val="minMax"/>
          <c:max val="12"/>
          <c:min val="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096566666666666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286603728"/>
        <c:crossesAt val="1"/>
        <c:crossBetween val="between"/>
        <c:majorUnit val="1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622527777777763"/>
          <c:w val="0.94355555555555559"/>
          <c:h val="7.3774722222222255E-2"/>
        </c:manualLayout>
      </c:layout>
      <c:overlay val="0"/>
      <c:txPr>
        <a:bodyPr/>
        <a:lstStyle/>
        <a:p>
          <a:pPr>
            <a:defRPr lang="es-ES" sz="1200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'G_MES(m)'!$R$23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9.7489999999999993E-2"/>
          <c:y val="0.21672027777777778"/>
          <c:w val="0.87663962962962982"/>
          <c:h val="0.65224499999999996"/>
        </c:manualLayout>
      </c:layout>
      <c:lineChart>
        <c:grouping val="standard"/>
        <c:varyColors val="0"/>
        <c:ser>
          <c:idx val="1"/>
          <c:order val="0"/>
          <c:tx>
            <c:v>Temp Mín Absoluta en 2018</c:v>
          </c:tx>
          <c:spPr>
            <a:ln w="38100">
              <a:solidFill>
                <a:srgbClr val="00B0F0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rgbClr val="00B0F0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rgbClr val="00B0F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'G_MES(m)'!$C$5:$N$5</c:f>
              <c:numCache>
                <c:formatCode>0.0</c:formatCode>
                <c:ptCount val="12"/>
                <c:pt idx="0">
                  <c:v>2.2999999999999998</c:v>
                </c:pt>
                <c:pt idx="1">
                  <c:v>4.9000000000000004</c:v>
                </c:pt>
                <c:pt idx="2">
                  <c:v>7.8</c:v>
                </c:pt>
                <c:pt idx="3">
                  <c:v>8.9</c:v>
                </c:pt>
                <c:pt idx="4">
                  <c:v>5.4</c:v>
                </c:pt>
                <c:pt idx="5">
                  <c:v>7.4</c:v>
                </c:pt>
                <c:pt idx="6">
                  <c:v>5.6</c:v>
                </c:pt>
                <c:pt idx="7">
                  <c:v>4.5999999999999996</c:v>
                </c:pt>
                <c:pt idx="8">
                  <c:v>5.4</c:v>
                </c:pt>
                <c:pt idx="9">
                  <c:v>4.4000000000000004</c:v>
                </c:pt>
                <c:pt idx="10">
                  <c:v>6</c:v>
                </c:pt>
                <c:pt idx="11">
                  <c:v>4.8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5344-4D87-B88E-3EA91DDABD3C}"/>
            </c:ext>
          </c:extLst>
        </c:ser>
        <c:ser>
          <c:idx val="0"/>
          <c:order val="1"/>
          <c:tx>
            <c:v>Temp Mín Absoluta Histórica</c:v>
          </c:tx>
          <c:spPr>
            <a:ln w="38100">
              <a:solidFill>
                <a:schemeClr val="tx2">
                  <a:lumMod val="75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marker>
            <c:symbol val="circle"/>
            <c:size val="7"/>
            <c:spPr>
              <a:solidFill>
                <a:schemeClr val="tx2">
                  <a:lumMod val="75000"/>
                </a:schemeClr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vert="horz" wrap="square" lIns="0" tIns="0" rIns="0" bIns="0" anchor="ctr">
                <a:spAutoFit/>
              </a:bodyPr>
              <a:lstStyle/>
              <a:p>
                <a:pPr>
                  <a:defRPr lang="es-ES" sz="1200" b="1">
                    <a:solidFill>
                      <a:schemeClr val="tx2">
                        <a:lumMod val="75000"/>
                      </a:schemeClr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'G_MES(m)'!$C$6:$N$6</c:f>
              <c:numCache>
                <c:formatCode>0.0</c:formatCode>
                <c:ptCount val="12"/>
                <c:pt idx="0">
                  <c:v>-3</c:v>
                </c:pt>
                <c:pt idx="1">
                  <c:v>-6.4</c:v>
                </c:pt>
                <c:pt idx="2">
                  <c:v>-3.2</c:v>
                </c:pt>
                <c:pt idx="3">
                  <c:v>0.2</c:v>
                </c:pt>
                <c:pt idx="4">
                  <c:v>0.7</c:v>
                </c:pt>
                <c:pt idx="5">
                  <c:v>1</c:v>
                </c:pt>
                <c:pt idx="6">
                  <c:v>0.4</c:v>
                </c:pt>
                <c:pt idx="7">
                  <c:v>-1.5</c:v>
                </c:pt>
                <c:pt idx="8">
                  <c:v>-0.2</c:v>
                </c:pt>
                <c:pt idx="9">
                  <c:v>0.5</c:v>
                </c:pt>
                <c:pt idx="10">
                  <c:v>-3</c:v>
                </c:pt>
                <c:pt idx="11">
                  <c:v>-6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5344-4D87-B88E-3EA91DDAB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339440"/>
        <c:axId val="491340000"/>
      </c:lineChart>
      <c:catAx>
        <c:axId val="49133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91340000"/>
        <c:crosses val="autoZero"/>
        <c:auto val="0"/>
        <c:lblAlgn val="ctr"/>
        <c:lblOffset val="0"/>
        <c:noMultiLvlLbl val="0"/>
      </c:catAx>
      <c:valAx>
        <c:axId val="491340000"/>
        <c:scaling>
          <c:orientation val="minMax"/>
          <c:max val="10"/>
          <c:min val="-8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/>
                </a:pPr>
                <a:r>
                  <a:rPr lang="es-CO" sz="1300" b="1"/>
                  <a:t>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3167122222222222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91339440"/>
        <c:crossesAt val="1"/>
        <c:crossBetween val="between"/>
        <c:majorUnit val="2"/>
        <c:minorUnit val="1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ayout>
        <c:manualLayout>
          <c:xMode val="edge"/>
          <c:yMode val="edge"/>
          <c:x val="5.6444444444444443E-2"/>
          <c:y val="0.92269749999999984"/>
          <c:w val="0.94355555555555559"/>
          <c:h val="7.7302500000000024E-2"/>
        </c:manualLayout>
      </c:layout>
      <c:overlay val="0"/>
      <c:txPr>
        <a:bodyPr/>
        <a:lstStyle/>
        <a:p>
          <a:pPr>
            <a:defRPr lang="es-ES" baseline="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'G_MES(m)'!$R$43</c:f>
          <c:strCache>
            <c:ptCount val="1"/>
            <c:pt idx="0">
              <c:v>BOGOTÁ - BOGOTÁ D.C.
 [APTO ELDORADO] | 2547 msnm</c:v>
            </c:pt>
          </c:strCache>
        </c:strRef>
      </c:tx>
      <c:overlay val="1"/>
      <c:txPr>
        <a:bodyPr/>
        <a:lstStyle/>
        <a:p>
          <a:pPr>
            <a:defRPr lang="es-ES" sz="1200" b="1" spc="0" baseline="0">
              <a:solidFill>
                <a:srgbClr val="C00000"/>
              </a:solidFill>
              <a:latin typeface="Century Gothic" panose="020B0502020202020204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0689740740740741"/>
          <c:y val="0.23435916666666667"/>
          <c:w val="0.86723222222222218"/>
          <c:h val="0.56619888888888881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'G_MES(m)'!$C$1:$N$1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'G_MES(m)'!$C$8:$N$8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F12-4F2E-84F4-29CDE33B566F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'G_MES(m)'!$C$9:$N$9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F12-4F2E-84F4-29CDE33B566F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'G_MES(m)'!$C$10:$N$10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F12-4F2E-84F4-29CDE33B566F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'G_MES(m)'!$C$11:$N$11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0F12-4F2E-84F4-29CDE33B566F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'G_MES(m)'!$C$12:$N$12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0.36290322580645196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0F12-4F2E-84F4-29CDE33B566F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'G_MES(m)'!$C$13:$N$13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0F12-4F2E-84F4-29CDE33B566F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'G_MES(m)'!$C$14:$N$14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1.313236929922132</c:v>
                </c:pt>
                <c:pt idx="5">
                  <c:v>0</c:v>
                </c:pt>
                <c:pt idx="6">
                  <c:v>1.2803225806451604</c:v>
                </c:pt>
                <c:pt idx="7">
                  <c:v>1.1582869855394886</c:v>
                </c:pt>
                <c:pt idx="8">
                  <c:v>0</c:v>
                </c:pt>
                <c:pt idx="9">
                  <c:v>0</c:v>
                </c:pt>
                <c:pt idx="10">
                  <c:v>1.4566666666666617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0F12-4F2E-84F4-29CDE33B566F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'G_MES(m)'!$C$15:$N$15</c:f>
              <c:numCache>
                <c:formatCode>"+"0.0;\-0.0;;</c:formatCode>
                <c:ptCount val="12"/>
                <c:pt idx="0">
                  <c:v>1.976640711902113</c:v>
                </c:pt>
                <c:pt idx="1">
                  <c:v>1.8822660098522164</c:v>
                </c:pt>
                <c:pt idx="2">
                  <c:v>0</c:v>
                </c:pt>
                <c:pt idx="3">
                  <c:v>1.8599999999999977</c:v>
                </c:pt>
                <c:pt idx="4">
                  <c:v>0</c:v>
                </c:pt>
                <c:pt idx="5">
                  <c:v>1.7955172413793115</c:v>
                </c:pt>
                <c:pt idx="6">
                  <c:v>0</c:v>
                </c:pt>
                <c:pt idx="7">
                  <c:v>0</c:v>
                </c:pt>
                <c:pt idx="8">
                  <c:v>1.5899999999999981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0F12-4F2E-84F4-29CDE33B566F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sz="1200" b="1">
                    <a:solidFill>
                      <a:sysClr val="windowText" lastClr="000000"/>
                    </a:solidFill>
                    <a:latin typeface="Century Gothic" panose="020B0502020202020204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'G_MES(m)'!$C$16:$N$16</c:f>
              <c:numCache>
                <c:formatCode>"+"0.0;\-0.0;;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2.834371523915463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2.1624026696329262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0F12-4F2E-84F4-29CDE33B5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83696080"/>
        <c:axId val="483696640"/>
      </c:barChart>
      <c:catAx>
        <c:axId val="48369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 b="1"/>
            </a:pPr>
            <a:endParaRPr lang="es-CO"/>
          </a:p>
        </c:txPr>
        <c:crossAx val="483696640"/>
        <c:crossesAt val="0"/>
        <c:auto val="0"/>
        <c:lblAlgn val="ctr"/>
        <c:lblOffset val="0"/>
        <c:noMultiLvlLbl val="0"/>
      </c:catAx>
      <c:valAx>
        <c:axId val="483696640"/>
        <c:scaling>
          <c:orientation val="minMax"/>
          <c:max val="3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  <a:prstDash val="dash"/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sz="1300" b="1" baseline="0"/>
                </a:pPr>
                <a:r>
                  <a:rPr lang="es-CO" sz="1300" b="1" baseline="0"/>
                  <a:t>Anomalía Temperatura Mínima (ºC)</a:t>
                </a:r>
              </a:p>
            </c:rich>
          </c:tx>
          <c:layout>
            <c:manualLayout>
              <c:xMode val="edge"/>
              <c:yMode val="edge"/>
              <c:x val="1.782962962962963E-3"/>
              <c:y val="0.19797138888888888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200"/>
            </a:pPr>
            <a:endParaRPr lang="es-CO"/>
          </a:p>
        </c:txPr>
        <c:crossAx val="483696080"/>
        <c:crosses val="autoZero"/>
        <c:crossBetween val="between"/>
        <c:majorUnit val="1"/>
        <c:minorUnit val="0.5"/>
      </c:valAx>
      <c:spPr>
        <a:blipFill>
          <a:blip xmlns:r="http://schemas.openxmlformats.org/officeDocument/2006/relationships" r:embed="rId1"/>
          <a:stretch>
            <a:fillRect/>
          </a:stretch>
        </a:blipFill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6.1148148148148146E-2"/>
          <c:y val="0.85748361111111115"/>
          <c:w val="0.93885185185185205"/>
          <c:h val="0.14251638888888896"/>
        </c:manualLayout>
      </c:layout>
      <c:overlay val="0"/>
      <c:txPr>
        <a:bodyPr/>
        <a:lstStyle/>
        <a:p>
          <a:pPr>
            <a:defRPr lang="es-ES" sz="1200">
              <a:latin typeface="Century Gothic" panose="020B0502020202020204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19050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9562607278553"/>
          <c:y val="9.7868703703703694E-2"/>
          <c:w val="0.8565362110523084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3DA-480B-9748-EE5F750379C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3DA-480B-9748-EE5F750379C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3DA-480B-9748-EE5F750379C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'G_MPIO(h)'!$K$2:$K$11</c:f>
              <c:numCache>
                <c:formatCode>"+"0.0;\-0.0;;</c:formatCode>
                <c:ptCount val="10"/>
                <c:pt idx="0">
                  <c:v>-0.66168831168831233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3DA-480B-9748-EE5F750379C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0.28539553752535607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3DA-480B-9748-EE5F750379C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3DA-480B-9748-EE5F750379C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1.3884792626728117</c:v>
                </c:pt>
                <c:pt idx="7">
                  <c:v>0</c:v>
                </c:pt>
                <c:pt idx="8">
                  <c:v>1.0247058823529409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3DA-480B-9748-EE5F750379C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1.976640711902113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1.7824372759856635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3DA-480B-9748-EE5F750379C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'G_MPIO(h)'!$P$2:$P$11</c:f>
              <c:numCache>
                <c:formatCode>"+"0.0;\-0.0;;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3DA-480B-9748-EE5F75037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95508240"/>
        <c:axId val="495508800"/>
      </c:barChart>
      <c:catAx>
        <c:axId val="495508240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95508800"/>
        <c:crossesAt val="0"/>
        <c:auto val="0"/>
        <c:lblAlgn val="ctr"/>
        <c:lblOffset val="0"/>
        <c:noMultiLvlLbl val="0"/>
      </c:catAx>
      <c:valAx>
        <c:axId val="495508800"/>
        <c:scaling>
          <c:orientation val="minMax"/>
          <c:max val="1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95508240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1.1305070212720038E-2"/>
          <c:y val="0.933574893905327"/>
          <c:w val="0.97173732446820005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93524219889"/>
          <c:y val="9.8942592592592651E-2"/>
          <c:w val="0.8704674846819634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'G_MPIO(h)'!$E$2:$E$11</c:f>
              <c:numCache>
                <c:formatCode>0.0</c:formatCode>
                <c:ptCount val="10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2.2999999999999998</c:v>
                </c:pt>
                <c:pt idx="4">
                  <c:v>#N/A</c:v>
                </c:pt>
                <c:pt idx="5">
                  <c:v>#N/A</c:v>
                </c:pt>
                <c:pt idx="6">
                  <c:v>8.4</c:v>
                </c:pt>
                <c:pt idx="7">
                  <c:v>4.2</c:v>
                </c:pt>
                <c:pt idx="8">
                  <c:v>0.4</c:v>
                </c:pt>
                <c:pt idx="9">
                  <c:v>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DB-4308-BE11-FD181D50539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'G_MPIO(h)'!$F$2:$F$11</c:f>
              <c:numCache>
                <c:formatCode>0.0</c:formatCode>
                <c:ptCount val="1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0DB-4308-BE11-FD181D505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95512160"/>
        <c:axId val="495512720"/>
      </c:barChart>
      <c:catAx>
        <c:axId val="495512160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95512720"/>
        <c:crosses val="autoZero"/>
        <c:auto val="0"/>
        <c:lblAlgn val="ctr"/>
        <c:lblOffset val="100"/>
        <c:noMultiLvlLbl val="0"/>
      </c:catAx>
      <c:valAx>
        <c:axId val="495512720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95512160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 sz="1100" spc="-20" baseline="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08110519968693"/>
          <c:y val="9.8438703703703709E-2"/>
          <c:w val="0.87122078512822454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'G_MPIO(h)'!$C$2:$C$11</c:f>
              <c:numCache>
                <c:formatCode>0.0</c:formatCode>
                <c:ptCount val="10"/>
                <c:pt idx="0">
                  <c:v>9.242857142857142</c:v>
                </c:pt>
                <c:pt idx="1">
                  <c:v>#N/A</c:v>
                </c:pt>
                <c:pt idx="2">
                  <c:v>#N/A</c:v>
                </c:pt>
                <c:pt idx="3">
                  <c:v>7.9387096774193555</c:v>
                </c:pt>
                <c:pt idx="4">
                  <c:v>#N/A</c:v>
                </c:pt>
                <c:pt idx="5">
                  <c:v>#N/A</c:v>
                </c:pt>
                <c:pt idx="6">
                  <c:v>10.774193548387098</c:v>
                </c:pt>
                <c:pt idx="7">
                  <c:v>9.193548387096774</c:v>
                </c:pt>
                <c:pt idx="8">
                  <c:v>6.5600000000000005</c:v>
                </c:pt>
                <c:pt idx="9">
                  <c:v>7.6206896551724146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3B0-424B-90C6-9EB4391A34E4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'G_MPIO(h)'!$S$2:$S$11</c:f>
              <c:strCache>
                <c:ptCount val="1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'G_MPIO(h)'!$D$2:$D$11</c:f>
              <c:numCache>
                <c:formatCode>0.0</c:formatCode>
                <c:ptCount val="1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3B0-424B-90C6-9EB4391A3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295940432"/>
        <c:axId val="295940992"/>
      </c:barChart>
      <c:catAx>
        <c:axId val="29594043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295940992"/>
        <c:crosses val="autoZero"/>
        <c:auto val="0"/>
        <c:lblAlgn val="ctr"/>
        <c:lblOffset val="100"/>
        <c:noMultiLvlLbl val="0"/>
      </c:catAx>
      <c:valAx>
        <c:axId val="295940992"/>
        <c:scaling>
          <c:orientation val="minMax"/>
          <c:max val="22"/>
          <c:min val="16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29594043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438703703703709E-2"/>
          <c:w val="0.93195519999999998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'G_MPIO(h)'!$C$2:$C$26</c:f>
              <c:numCache>
                <c:formatCode>0.0</c:formatCode>
                <c:ptCount val="25"/>
                <c:pt idx="0">
                  <c:v>9.242857142857142</c:v>
                </c:pt>
                <c:pt idx="1">
                  <c:v>#N/A</c:v>
                </c:pt>
                <c:pt idx="2">
                  <c:v>#N/A</c:v>
                </c:pt>
                <c:pt idx="3">
                  <c:v>7.9387096774193555</c:v>
                </c:pt>
                <c:pt idx="4">
                  <c:v>#N/A</c:v>
                </c:pt>
                <c:pt idx="5">
                  <c:v>#N/A</c:v>
                </c:pt>
                <c:pt idx="6">
                  <c:v>10.774193548387098</c:v>
                </c:pt>
                <c:pt idx="7">
                  <c:v>9.193548387096774</c:v>
                </c:pt>
                <c:pt idx="8">
                  <c:v>6.5600000000000005</c:v>
                </c:pt>
                <c:pt idx="9">
                  <c:v>7.6206896551724146</c:v>
                </c:pt>
                <c:pt idx="10">
                  <c:v>8.109677419354842</c:v>
                </c:pt>
                <c:pt idx="11">
                  <c:v>5.9333333333333336</c:v>
                </c:pt>
                <c:pt idx="12">
                  <c:v>11.429032258064517</c:v>
                </c:pt>
                <c:pt idx="13">
                  <c:v>12.027586206896553</c:v>
                </c:pt>
                <c:pt idx="14">
                  <c:v>13.692857142857147</c:v>
                </c:pt>
                <c:pt idx="15">
                  <c:v>11.904347826086955</c:v>
                </c:pt>
                <c:pt idx="16">
                  <c:v>5.6580645161290306</c:v>
                </c:pt>
                <c:pt idx="17">
                  <c:v>#N/A</c:v>
                </c:pt>
                <c:pt idx="18">
                  <c:v>#N/A</c:v>
                </c:pt>
                <c:pt idx="19">
                  <c:v>9.4533333333333314</c:v>
                </c:pt>
                <c:pt idx="20">
                  <c:v>7.0434782608695636</c:v>
                </c:pt>
                <c:pt idx="21">
                  <c:v>13.735483870967744</c:v>
                </c:pt>
                <c:pt idx="22">
                  <c:v>13.603571428571426</c:v>
                </c:pt>
                <c:pt idx="23">
                  <c:v>9.2285714285714295</c:v>
                </c:pt>
                <c:pt idx="24">
                  <c:v>14.153333333333332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E6C-4BD6-81C0-EB743CA12CDB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'G_MPIO(h)'!$D$2:$D$26</c:f>
              <c:numCache>
                <c:formatCode>0.0</c:formatCode>
                <c:ptCount val="2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  <c:pt idx="20">
                  <c:v>4.5533333333333328</c:v>
                </c:pt>
                <c:pt idx="21">
                  <c:v>12.240740740740742</c:v>
                </c:pt>
                <c:pt idx="22">
                  <c:v>13.515999999999998</c:v>
                </c:pt>
                <c:pt idx="23">
                  <c:v>7.8551724137931043</c:v>
                </c:pt>
                <c:pt idx="24">
                  <c:v>13.61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E6C-4BD6-81C0-EB743CA12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295944352"/>
        <c:axId val="295944912"/>
      </c:barChart>
      <c:catAx>
        <c:axId val="29594435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295944912"/>
        <c:crosses val="autoZero"/>
        <c:auto val="0"/>
        <c:lblAlgn val="ctr"/>
        <c:lblOffset val="100"/>
        <c:noMultiLvlLbl val="0"/>
      </c:catAx>
      <c:valAx>
        <c:axId val="295944912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29594435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7671111111113E-2"/>
          <c:y val="9.8942592592592651E-2"/>
          <c:w val="0.93308408888888894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'G_MPIO(h)'!$E$2:$E$26</c:f>
              <c:numCache>
                <c:formatCode>0.0</c:formatCode>
                <c:ptCount val="25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2.2999999999999998</c:v>
                </c:pt>
                <c:pt idx="4">
                  <c:v>#N/A</c:v>
                </c:pt>
                <c:pt idx="5">
                  <c:v>#N/A</c:v>
                </c:pt>
                <c:pt idx="6">
                  <c:v>8.4</c:v>
                </c:pt>
                <c:pt idx="7">
                  <c:v>4.2</c:v>
                </c:pt>
                <c:pt idx="8">
                  <c:v>0.4</c:v>
                </c:pt>
                <c:pt idx="9">
                  <c:v>6</c:v>
                </c:pt>
                <c:pt idx="10">
                  <c:v>4</c:v>
                </c:pt>
                <c:pt idx="11">
                  <c:v>4.2</c:v>
                </c:pt>
                <c:pt idx="12">
                  <c:v>10.3</c:v>
                </c:pt>
                <c:pt idx="13">
                  <c:v>10</c:v>
                </c:pt>
                <c:pt idx="14">
                  <c:v>12</c:v>
                </c:pt>
                <c:pt idx="15">
                  <c:v>9.8000000000000007</c:v>
                </c:pt>
                <c:pt idx="16">
                  <c:v>0.8</c:v>
                </c:pt>
                <c:pt idx="17">
                  <c:v>#N/A</c:v>
                </c:pt>
                <c:pt idx="18">
                  <c:v>#N/A</c:v>
                </c:pt>
                <c:pt idx="19">
                  <c:v>3.8</c:v>
                </c:pt>
                <c:pt idx="20">
                  <c:v>2</c:v>
                </c:pt>
                <c:pt idx="21">
                  <c:v>12</c:v>
                </c:pt>
                <c:pt idx="22">
                  <c:v>10.199999999999999</c:v>
                </c:pt>
                <c:pt idx="23">
                  <c:v>5.2</c:v>
                </c:pt>
                <c:pt idx="24">
                  <c:v>12.6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121-423B-B183-EB5EF042EBCD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'G_MPIO(h)'!$F$2:$F$26</c:f>
              <c:numCache>
                <c:formatCode>0.0</c:formatCode>
                <c:ptCount val="2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9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  <c:pt idx="20">
                  <c:v>-5.5</c:v>
                </c:pt>
                <c:pt idx="21">
                  <c:v>8.1999999999999993</c:v>
                </c:pt>
                <c:pt idx="22">
                  <c:v>9</c:v>
                </c:pt>
                <c:pt idx="23">
                  <c:v>-1</c:v>
                </c:pt>
                <c:pt idx="24">
                  <c:v>8.4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121-423B-B183-EB5EF042E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243835472"/>
        <c:axId val="243836032"/>
      </c:barChart>
      <c:catAx>
        <c:axId val="243835472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243836032"/>
        <c:crosses val="autoZero"/>
        <c:auto val="0"/>
        <c:lblAlgn val="ctr"/>
        <c:lblOffset val="100"/>
        <c:noMultiLvlLbl val="0"/>
      </c:catAx>
      <c:valAx>
        <c:axId val="243836032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243835472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1581866666666643E-2"/>
          <c:y val="9.7868703703703694E-2"/>
          <c:w val="0.93045004444444468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'G_MPIO(h)'!$H$2:$H$26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2C3-4DE7-8689-766682AA66CE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'G_MPIO(h)'!$I$2:$I$26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2C3-4DE7-8689-766682AA66CE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'G_MPIO(h)'!$J$2:$J$26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2C3-4DE7-8689-766682AA66CE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'G_MPIO(h)'!$K$2:$K$26</c:f>
              <c:numCache>
                <c:formatCode>"+"0.0;\-0.0;;</c:formatCode>
                <c:ptCount val="25"/>
                <c:pt idx="0">
                  <c:v>-0.66168831168831233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2C3-4DE7-8689-766682AA66CE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'G_MPIO(h)'!$L$2:$L$26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0.28539553752535607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0.42758620689654947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8.7571428571427745E-2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2C3-4DE7-8689-766682AA66CE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'G_MPIO(h)'!$M$2:$M$26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0.76829810901001405</c:v>
                </c:pt>
                <c:pt idx="11">
                  <c:v>0.70133333333333336</c:v>
                </c:pt>
                <c:pt idx="12">
                  <c:v>0</c:v>
                </c:pt>
                <c:pt idx="13">
                  <c:v>0</c:v>
                </c:pt>
                <c:pt idx="14">
                  <c:v>0.94085714285714772</c:v>
                </c:pt>
                <c:pt idx="15">
                  <c:v>0</c:v>
                </c:pt>
                <c:pt idx="16">
                  <c:v>0.71473118279569725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0.543333333333333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A2C3-4DE7-8689-766682AA66CE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'G_MPIO(h)'!$N$2:$N$26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1.3884792626728117</c:v>
                </c:pt>
                <c:pt idx="7">
                  <c:v>0</c:v>
                </c:pt>
                <c:pt idx="8">
                  <c:v>1.0247058823529409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1.4947431302270022</c:v>
                </c:pt>
                <c:pt idx="22">
                  <c:v>0</c:v>
                </c:pt>
                <c:pt idx="23">
                  <c:v>1.3733990147783253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A2C3-4DE7-8689-766682AA66CE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'G_MPIO(h)'!$O$2:$O$26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1.976640711902113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1.7824372759856635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1.6043478260869541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A2C3-4DE7-8689-766682AA66CE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'G_MPIO(h)'!$S$2:$S$26</c:f>
              <c:strCache>
                <c:ptCount val="2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  <c:pt idx="20">
                  <c:v>TENJO</c:v>
                </c:pt>
                <c:pt idx="21">
                  <c:v>PACHO</c:v>
                </c:pt>
                <c:pt idx="22">
                  <c:v>PUERRES (MONOPAMBA)</c:v>
                </c:pt>
                <c:pt idx="23">
                  <c:v>PAMPLONA</c:v>
                </c:pt>
                <c:pt idx="24">
                  <c:v>VILLAHERMOSA</c:v>
                </c:pt>
              </c:strCache>
            </c:strRef>
          </c:cat>
          <c:val>
            <c:numRef>
              <c:f>'G_MPIO(h)'!$P$2:$P$26</c:f>
              <c:numCache>
                <c:formatCode>"+"0.0;\-0.0;;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2.8533333333333299</c:v>
                </c:pt>
                <c:pt idx="20">
                  <c:v>2.4901449275362308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A2C3-4DE7-8689-766682AA6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88040144"/>
        <c:axId val="288040704"/>
      </c:barChart>
      <c:catAx>
        <c:axId val="288040144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288040704"/>
        <c:crossesAt val="0"/>
        <c:auto val="0"/>
        <c:lblAlgn val="ctr"/>
        <c:lblOffset val="0"/>
        <c:noMultiLvlLbl val="0"/>
      </c:catAx>
      <c:valAx>
        <c:axId val="288040704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288040144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438703703703709E-2"/>
          <c:w val="0.92207744444444462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'G_MPIO(h)'!$C$2:$C$21</c:f>
              <c:numCache>
                <c:formatCode>0.0</c:formatCode>
                <c:ptCount val="20"/>
                <c:pt idx="0">
                  <c:v>9.242857142857142</c:v>
                </c:pt>
                <c:pt idx="1">
                  <c:v>#N/A</c:v>
                </c:pt>
                <c:pt idx="2">
                  <c:v>#N/A</c:v>
                </c:pt>
                <c:pt idx="3">
                  <c:v>7.9387096774193555</c:v>
                </c:pt>
                <c:pt idx="4">
                  <c:v>#N/A</c:v>
                </c:pt>
                <c:pt idx="5">
                  <c:v>#N/A</c:v>
                </c:pt>
                <c:pt idx="6">
                  <c:v>10.774193548387098</c:v>
                </c:pt>
                <c:pt idx="7">
                  <c:v>9.193548387096774</c:v>
                </c:pt>
                <c:pt idx="8">
                  <c:v>6.5600000000000005</c:v>
                </c:pt>
                <c:pt idx="9">
                  <c:v>7.6206896551724146</c:v>
                </c:pt>
                <c:pt idx="10">
                  <c:v>8.109677419354842</c:v>
                </c:pt>
                <c:pt idx="11">
                  <c:v>5.9333333333333336</c:v>
                </c:pt>
                <c:pt idx="12">
                  <c:v>11.429032258064517</c:v>
                </c:pt>
                <c:pt idx="13">
                  <c:v>12.027586206896553</c:v>
                </c:pt>
                <c:pt idx="14">
                  <c:v>13.692857142857147</c:v>
                </c:pt>
                <c:pt idx="15">
                  <c:v>11.904347826086955</c:v>
                </c:pt>
                <c:pt idx="16">
                  <c:v>5.6580645161290306</c:v>
                </c:pt>
                <c:pt idx="17">
                  <c:v>#N/A</c:v>
                </c:pt>
                <c:pt idx="18">
                  <c:v>#N/A</c:v>
                </c:pt>
                <c:pt idx="19">
                  <c:v>9.4533333333333314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B2-40B4-9BD4-E5F66BF97540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'G_MPIO(h)'!$D$2:$D$21</c:f>
              <c:numCache>
                <c:formatCode>0.0</c:formatCode>
                <c:ptCount val="20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  <c:pt idx="15">
                  <c:v>10.3</c:v>
                </c:pt>
                <c:pt idx="16">
                  <c:v>4.9433333333333334</c:v>
                </c:pt>
                <c:pt idx="17">
                  <c:v>13.091666666666667</c:v>
                </c:pt>
                <c:pt idx="18">
                  <c:v>5.92</c:v>
                </c:pt>
                <c:pt idx="19">
                  <c:v>6.6000000000000014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B2-40B4-9BD4-E5F66BF97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288044064"/>
        <c:axId val="288044624"/>
      </c:barChart>
      <c:catAx>
        <c:axId val="288044064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288044624"/>
        <c:crosses val="autoZero"/>
        <c:auto val="0"/>
        <c:lblAlgn val="ctr"/>
        <c:lblOffset val="100"/>
        <c:noMultiLvlLbl val="0"/>
      </c:catAx>
      <c:valAx>
        <c:axId val="288044624"/>
        <c:scaling>
          <c:orientation val="minMax"/>
          <c:max val="23"/>
          <c:min val="1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288044064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995444444444447E-2"/>
          <c:y val="9.8942592592592651E-2"/>
          <c:w val="0.92320633333333368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'G_MPIO(h)'!$E$2:$E$21</c:f>
              <c:numCache>
                <c:formatCode>0.0</c:formatCode>
                <c:ptCount val="20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2.2999999999999998</c:v>
                </c:pt>
                <c:pt idx="4">
                  <c:v>#N/A</c:v>
                </c:pt>
                <c:pt idx="5">
                  <c:v>#N/A</c:v>
                </c:pt>
                <c:pt idx="6">
                  <c:v>8.4</c:v>
                </c:pt>
                <c:pt idx="7">
                  <c:v>4.2</c:v>
                </c:pt>
                <c:pt idx="8">
                  <c:v>0.4</c:v>
                </c:pt>
                <c:pt idx="9">
                  <c:v>6</c:v>
                </c:pt>
                <c:pt idx="10">
                  <c:v>4</c:v>
                </c:pt>
                <c:pt idx="11">
                  <c:v>4.2</c:v>
                </c:pt>
                <c:pt idx="12">
                  <c:v>10.3</c:v>
                </c:pt>
                <c:pt idx="13">
                  <c:v>10</c:v>
                </c:pt>
                <c:pt idx="14">
                  <c:v>12</c:v>
                </c:pt>
                <c:pt idx="15">
                  <c:v>9.8000000000000007</c:v>
                </c:pt>
                <c:pt idx="16">
                  <c:v>0.8</c:v>
                </c:pt>
                <c:pt idx="17">
                  <c:v>#N/A</c:v>
                </c:pt>
                <c:pt idx="18">
                  <c:v>#N/A</c:v>
                </c:pt>
                <c:pt idx="19">
                  <c:v>3.8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1F-4DA4-BD4C-528DEE68B3F5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'G_MPIO(h)'!$F$2:$F$21</c:f>
              <c:numCache>
                <c:formatCode>0.0</c:formatCode>
                <c:ptCount val="20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9</c:v>
                </c:pt>
                <c:pt idx="13">
                  <c:v>8</c:v>
                </c:pt>
                <c:pt idx="14">
                  <c:v>8.1999999999999993</c:v>
                </c:pt>
                <c:pt idx="15">
                  <c:v>2.6</c:v>
                </c:pt>
                <c:pt idx="16">
                  <c:v>-4.2</c:v>
                </c:pt>
                <c:pt idx="17">
                  <c:v>9</c:v>
                </c:pt>
                <c:pt idx="18">
                  <c:v>0</c:v>
                </c:pt>
                <c:pt idx="19">
                  <c:v>-4.2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1F-4DA4-BD4C-528DEE68B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32600256"/>
        <c:axId val="432600816"/>
      </c:barChart>
      <c:catAx>
        <c:axId val="43260025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32600816"/>
        <c:crosses val="autoZero"/>
        <c:auto val="0"/>
        <c:lblAlgn val="ctr"/>
        <c:lblOffset val="100"/>
        <c:noMultiLvlLbl val="0"/>
      </c:catAx>
      <c:valAx>
        <c:axId val="432600816"/>
        <c:scaling>
          <c:orientation val="minMax"/>
          <c:max val="31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3260025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7104111111111114E-2"/>
          <c:y val="9.7868703703703694E-2"/>
          <c:w val="0.9149277777777779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5F-4558-83BC-C120AD3B822A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5F-4558-83BC-C120AD3B822A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05F-4558-83BC-C120AD3B822A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'G_MPIO(h)'!$K$2:$K$21</c:f>
              <c:numCache>
                <c:formatCode>"+"0.0;\-0.0;;</c:formatCode>
                <c:ptCount val="20"/>
                <c:pt idx="0">
                  <c:v>-0.66168831168831233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05F-4558-83BC-C120AD3B822A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0.28539553752535607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0.42758620689654947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05F-4558-83BC-C120AD3B822A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0.76829810901001405</c:v>
                </c:pt>
                <c:pt idx="11">
                  <c:v>0.70133333333333336</c:v>
                </c:pt>
                <c:pt idx="12">
                  <c:v>0</c:v>
                </c:pt>
                <c:pt idx="13">
                  <c:v>0</c:v>
                </c:pt>
                <c:pt idx="14">
                  <c:v>0.94085714285714772</c:v>
                </c:pt>
                <c:pt idx="15">
                  <c:v>0</c:v>
                </c:pt>
                <c:pt idx="16">
                  <c:v>0.71473118279569725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05F-4558-83BC-C120AD3B822A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1.3884792626728117</c:v>
                </c:pt>
                <c:pt idx="7">
                  <c:v>0</c:v>
                </c:pt>
                <c:pt idx="8">
                  <c:v>1.0247058823529409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05F-4558-83BC-C120AD3B822A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1.976640711902113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1.7824372759856635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1.6043478260869541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05F-4558-83BC-C120AD3B822A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'G_MPIO(h)'!$S$2:$S$21</c:f>
              <c:strCache>
                <c:ptCount val="20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  <c:pt idx="15">
                  <c:v>PASCA</c:v>
                </c:pt>
                <c:pt idx="16">
                  <c:v>MOSQUERA</c:v>
                </c:pt>
                <c:pt idx="17">
                  <c:v>ANOLAIMA</c:v>
                </c:pt>
                <c:pt idx="18">
                  <c:v>GUASCA</c:v>
                </c:pt>
                <c:pt idx="19">
                  <c:v>CHOCONTÁ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'G_MPIO(h)'!$P$2:$P$21</c:f>
              <c:numCache>
                <c:formatCode>"+"0.0;\-0.0;;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2.8533333333333299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05F-4558-83BC-C120AD3B8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5927296"/>
        <c:axId val="235927856"/>
      </c:barChart>
      <c:catAx>
        <c:axId val="235927296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235927856"/>
        <c:crossesAt val="0"/>
        <c:auto val="0"/>
        <c:lblAlgn val="ctr"/>
        <c:lblOffset val="0"/>
        <c:noMultiLvlLbl val="0"/>
      </c:catAx>
      <c:valAx>
        <c:axId val="235927856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235927296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'G_MPIO(h)'!$W$2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689588453663504E-2"/>
          <c:y val="9.8438703703703709E-2"/>
          <c:w val="0.90513603638348183"/>
          <c:h val="0.48196296296296326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Media Máxima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1905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'G_MPIO(h)'!$C$2:$C$26</c15:sqref>
                  </c15:fullRef>
                </c:ext>
              </c:extLst>
              <c:f>'G_MPIO(h)'!$C$2:$C$16</c:f>
              <c:numCache>
                <c:formatCode>0.0</c:formatCode>
                <c:ptCount val="15"/>
                <c:pt idx="0">
                  <c:v>9.242857142857142</c:v>
                </c:pt>
                <c:pt idx="1">
                  <c:v>#N/A</c:v>
                </c:pt>
                <c:pt idx="2">
                  <c:v>#N/A</c:v>
                </c:pt>
                <c:pt idx="3">
                  <c:v>7.9387096774193555</c:v>
                </c:pt>
                <c:pt idx="4">
                  <c:v>#N/A</c:v>
                </c:pt>
                <c:pt idx="5">
                  <c:v>#N/A</c:v>
                </c:pt>
                <c:pt idx="6">
                  <c:v>10.774193548387098</c:v>
                </c:pt>
                <c:pt idx="7">
                  <c:v>9.193548387096774</c:v>
                </c:pt>
                <c:pt idx="8">
                  <c:v>6.5600000000000005</c:v>
                </c:pt>
                <c:pt idx="9">
                  <c:v>7.6206896551724146</c:v>
                </c:pt>
                <c:pt idx="10">
                  <c:v>8.109677419354842</c:v>
                </c:pt>
                <c:pt idx="11">
                  <c:v>5.9333333333333336</c:v>
                </c:pt>
                <c:pt idx="12">
                  <c:v>11.429032258064517</c:v>
                </c:pt>
                <c:pt idx="13">
                  <c:v>12.027586206896553</c:v>
                </c:pt>
                <c:pt idx="14">
                  <c:v>13.692857142857147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19E-4846-87FA-D7C2C776EBFF}"/>
            </c:ext>
          </c:extLst>
        </c:ser>
        <c:ser>
          <c:idx val="0"/>
          <c:order val="1"/>
          <c:tx>
            <c:v>Promedio Multianual MES (1981-2010)</c:v>
          </c:tx>
          <c:spPr>
            <a:gradFill>
              <a:gsLst>
                <a:gs pos="0">
                  <a:schemeClr val="accent6">
                    <a:lumMod val="75000"/>
                  </a:schemeClr>
                </a:gs>
                <a:gs pos="100000">
                  <a:schemeClr val="accent6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'G_MPIO(h)'!$D$2:$D$26</c15:sqref>
                  </c15:fullRef>
                </c:ext>
              </c:extLst>
              <c:f>'G_MPIO(h)'!$D$2:$D$16</c:f>
              <c:numCache>
                <c:formatCode>0.0</c:formatCode>
                <c:ptCount val="15"/>
                <c:pt idx="0">
                  <c:v>9.9045454545454543</c:v>
                </c:pt>
                <c:pt idx="1">
                  <c:v>7.9249999999999998</c:v>
                </c:pt>
                <c:pt idx="2">
                  <c:v>7.5263157894736858</c:v>
                </c:pt>
                <c:pt idx="3">
                  <c:v>5.9620689655172425</c:v>
                </c:pt>
                <c:pt idx="4">
                  <c:v>7.8428571428571425</c:v>
                </c:pt>
                <c:pt idx="5">
                  <c:v>5.7529411764705882</c:v>
                </c:pt>
                <c:pt idx="6">
                  <c:v>9.3857142857142861</c:v>
                </c:pt>
                <c:pt idx="7">
                  <c:v>7.4111111111111105</c:v>
                </c:pt>
                <c:pt idx="8">
                  <c:v>5.5352941176470596</c:v>
                </c:pt>
                <c:pt idx="9">
                  <c:v>7.3352941176470585</c:v>
                </c:pt>
                <c:pt idx="10">
                  <c:v>7.3413793103448279</c:v>
                </c:pt>
                <c:pt idx="11">
                  <c:v>5.2320000000000002</c:v>
                </c:pt>
                <c:pt idx="12">
                  <c:v>#N/A</c:v>
                </c:pt>
                <c:pt idx="13">
                  <c:v>11.600000000000003</c:v>
                </c:pt>
                <c:pt idx="14">
                  <c:v>12.751999999999999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19E-4846-87FA-D7C2C776E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235931216"/>
        <c:axId val="235931776"/>
      </c:barChart>
      <c:catAx>
        <c:axId val="23593121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 anchor="ctr" anchorCtr="1"/>
          <a:lstStyle/>
          <a:p>
            <a:pPr>
              <a:defRPr lang="es-ES" sz="900" b="0" kern="1200" spc="0" baseline="0">
                <a:solidFill>
                  <a:srgbClr val="000000"/>
                </a:solidFill>
                <a:latin typeface="Arial Narrow" panose="020B0606020202030204" pitchFamily="34" charset="0"/>
              </a:defRPr>
            </a:pPr>
            <a:endParaRPr lang="es-CO"/>
          </a:p>
        </c:txPr>
        <c:crossAx val="235931776"/>
        <c:crosses val="autoZero"/>
        <c:auto val="0"/>
        <c:lblAlgn val="ctr"/>
        <c:lblOffset val="100"/>
        <c:noMultiLvlLbl val="0"/>
      </c:catAx>
      <c:valAx>
        <c:axId val="235931776"/>
        <c:scaling>
          <c:orientation val="minMax"/>
          <c:max val="23"/>
          <c:min val="15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854788888888889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23593121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704370370370371"/>
          <c:w val="1"/>
          <c:h val="6.295629629629633E-2"/>
        </c:manualLayout>
      </c:layout>
      <c:overlay val="0"/>
      <c:spPr>
        <a:noFill/>
      </c:spPr>
      <c:txPr>
        <a:bodyPr rot="0"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8778258960769246E-2"/>
          <c:y val="9.8942592592592651E-2"/>
          <c:w val="0.90438264195845175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Temperatura Máxima Absoluta MES en 2016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'G_MPIO(h)'!$E$2:$E$16</c:f>
              <c:numCache>
                <c:formatCode>0.0</c:formatCode>
                <c:ptCount val="15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2.2999999999999998</c:v>
                </c:pt>
                <c:pt idx="4">
                  <c:v>#N/A</c:v>
                </c:pt>
                <c:pt idx="5">
                  <c:v>#N/A</c:v>
                </c:pt>
                <c:pt idx="6">
                  <c:v>8.4</c:v>
                </c:pt>
                <c:pt idx="7">
                  <c:v>4.2</c:v>
                </c:pt>
                <c:pt idx="8">
                  <c:v>0.4</c:v>
                </c:pt>
                <c:pt idx="9">
                  <c:v>6</c:v>
                </c:pt>
                <c:pt idx="10">
                  <c:v>4</c:v>
                </c:pt>
                <c:pt idx="11">
                  <c:v>4.2</c:v>
                </c:pt>
                <c:pt idx="12">
                  <c:v>10.3</c:v>
                </c:pt>
                <c:pt idx="13">
                  <c:v>10</c:v>
                </c:pt>
                <c:pt idx="14">
                  <c:v>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36A-475D-AB4F-9E8F176F3A38}"/>
            </c:ext>
          </c:extLst>
        </c:ser>
        <c:ser>
          <c:idx val="0"/>
          <c:order val="1"/>
          <c:tx>
            <c:v>Temperatura Máxima Absoluta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'G_MPIO(h)'!$F$2:$F$16</c:f>
              <c:numCache>
                <c:formatCode>0.0</c:formatCode>
                <c:ptCount val="1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  <c:pt idx="5">
                  <c:v>-0.4</c:v>
                </c:pt>
                <c:pt idx="6">
                  <c:v>4.8</c:v>
                </c:pt>
                <c:pt idx="7">
                  <c:v>-2</c:v>
                </c:pt>
                <c:pt idx="8">
                  <c:v>-4.8</c:v>
                </c:pt>
                <c:pt idx="9">
                  <c:v>2.4</c:v>
                </c:pt>
                <c:pt idx="10">
                  <c:v>-0.6</c:v>
                </c:pt>
                <c:pt idx="11">
                  <c:v>0</c:v>
                </c:pt>
                <c:pt idx="12">
                  <c:v>9</c:v>
                </c:pt>
                <c:pt idx="13">
                  <c:v>8</c:v>
                </c:pt>
                <c:pt idx="14">
                  <c:v>8.1999999999999993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6A-475D-AB4F-9E8F176F3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92946416"/>
        <c:axId val="492946976"/>
      </c:barChart>
      <c:catAx>
        <c:axId val="492946416"/>
        <c:scaling>
          <c:orientation val="minMax"/>
        </c:scaling>
        <c:delete val="0"/>
        <c:axPos val="b"/>
        <c:majorGridlines>
          <c:spPr>
            <a:ln w="25400">
              <a:gradFill>
                <a:gsLst>
                  <a:gs pos="0">
                    <a:schemeClr val="bg1">
                      <a:lumMod val="85000"/>
                    </a:schemeClr>
                  </a:gs>
                  <a:gs pos="100000">
                    <a:schemeClr val="tx1">
                      <a:lumMod val="50000"/>
                      <a:lumOff val="50000"/>
                    </a:schemeClr>
                  </a:gs>
                </a:gsLst>
                <a:lin ang="5400000" scaled="1"/>
              </a:gra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92946976"/>
        <c:crosses val="autoZero"/>
        <c:auto val="0"/>
        <c:lblAlgn val="ctr"/>
        <c:lblOffset val="100"/>
        <c:noMultiLvlLbl val="0"/>
      </c:catAx>
      <c:valAx>
        <c:axId val="492946976"/>
        <c:scaling>
          <c:orientation val="minMax"/>
          <c:max val="28"/>
          <c:min val="17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9294641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8.5927872747931747E-2"/>
          <c:y val="9.7868703703703694E-2"/>
          <c:w val="0.89610404817218492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CF4-4109-890E-92563E8ABFD5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CF4-4109-890E-92563E8ABFD5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CF4-4109-890E-92563E8ABFD5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'G_MPIO(h)'!$K$2:$K$16</c:f>
              <c:numCache>
                <c:formatCode>"+"0.0;\-0.0;;</c:formatCode>
                <c:ptCount val="15"/>
                <c:pt idx="0">
                  <c:v>-0.66168831168831233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CF4-4109-890E-92563E8ABFD5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0.28539553752535607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0.42758620689654947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CF4-4109-890E-92563E8ABFD5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0.76829810901001405</c:v>
                </c:pt>
                <c:pt idx="11">
                  <c:v>0.70133333333333336</c:v>
                </c:pt>
                <c:pt idx="12">
                  <c:v>0</c:v>
                </c:pt>
                <c:pt idx="13">
                  <c:v>0</c:v>
                </c:pt>
                <c:pt idx="14">
                  <c:v>0.94085714285714772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FCF4-4109-890E-92563E8ABFD5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1.3884792626728117</c:v>
                </c:pt>
                <c:pt idx="7">
                  <c:v>0</c:v>
                </c:pt>
                <c:pt idx="8">
                  <c:v>1.0247058823529409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FCF4-4109-890E-92563E8ABFD5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1.976640711902113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1.7824372759856635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FCF4-4109-890E-92563E8ABFD5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'G_MPIO(h)'!$S$2:$S$16</c:f>
              <c:strCache>
                <c:ptCount val="1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  <c:pt idx="5">
                  <c:v>SUBA</c:v>
                </c:pt>
                <c:pt idx="6">
                  <c:v>BUENAVISTA</c:v>
                </c:pt>
                <c:pt idx="7">
                  <c:v>SAMACÁ</c:v>
                </c:pt>
                <c:pt idx="8">
                  <c:v>TOCA</c:v>
                </c:pt>
                <c:pt idx="9">
                  <c:v>GUICÁN</c:v>
                </c:pt>
                <c:pt idx="10">
                  <c:v>TUNJA</c:v>
                </c:pt>
                <c:pt idx="11">
                  <c:v>CHITA</c:v>
                </c:pt>
                <c:pt idx="12">
                  <c:v>MANIZALES (TESORITO)</c:v>
                </c:pt>
                <c:pt idx="13">
                  <c:v>PURACÉ (SANTA LETICIA)</c:v>
                </c:pt>
                <c:pt idx="14">
                  <c:v>BOLÍVAR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'G_MPIO(h)'!$P$2:$P$16</c:f>
              <c:numCache>
                <c:formatCode>"+"0.0;\-0.0;;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FCF4-4109-890E-92563E8AB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92954256"/>
        <c:axId val="492954816"/>
      </c:barChart>
      <c:catAx>
        <c:axId val="492954256"/>
        <c:scaling>
          <c:orientation val="minMax"/>
        </c:scaling>
        <c:delete val="0"/>
        <c:axPos val="b"/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92954816"/>
        <c:crossesAt val="0"/>
        <c:auto val="0"/>
        <c:lblAlgn val="ctr"/>
        <c:lblOffset val="0"/>
        <c:noMultiLvlLbl val="0"/>
      </c:catAx>
      <c:valAx>
        <c:axId val="492954816"/>
        <c:scaling>
          <c:orientation val="minMax"/>
          <c:max val="2.5"/>
          <c:min val="-2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92954256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bg1">
          <a:lumMod val="75000"/>
        </a:schemeClr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'G_MPIO(h)'!$W$30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264488888888889"/>
          <c:y val="9.8942592592592651E-2"/>
          <c:w val="0.87051599999999962"/>
          <c:h val="0.48285296296296309"/>
        </c:manualLayout>
      </c:layout>
      <c:barChart>
        <c:barDir val="col"/>
        <c:grouping val="clustered"/>
        <c:varyColors val="0"/>
        <c:ser>
          <c:idx val="1"/>
          <c:order val="0"/>
          <c:tx>
            <c:v>Máxima 2015</c:v>
          </c:tx>
          <c:spPr>
            <a:gradFill>
              <a:gsLst>
                <a:gs pos="0">
                  <a:srgbClr val="FF0000"/>
                </a:gs>
                <a:gs pos="100000">
                  <a:srgbClr val="C00000"/>
                </a:gs>
              </a:gsLst>
              <a:lin ang="18900000" scaled="1"/>
            </a:gradFill>
            <a:ln w="12700">
              <a:solidFill>
                <a:schemeClr val="bg1"/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'G_MPIO(h)'!$E$2:$E$26</c15:sqref>
                  </c15:fullRef>
                </c:ext>
              </c:extLst>
              <c:f>'G_MPIO(h)'!$E$2:$E$6</c:f>
              <c:numCache>
                <c:formatCode>0.0</c:formatCode>
                <c:ptCount val="5"/>
                <c:pt idx="0">
                  <c:v>6</c:v>
                </c:pt>
                <c:pt idx="1">
                  <c:v>#N/A</c:v>
                </c:pt>
                <c:pt idx="2">
                  <c:v>#N/A</c:v>
                </c:pt>
                <c:pt idx="3">
                  <c:v>2.2999999999999998</c:v>
                </c:pt>
                <c:pt idx="4">
                  <c:v>#N/A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04-4DB5-BA66-9D62B42D58FF}"/>
            </c:ext>
          </c:extLst>
        </c:ser>
        <c:ser>
          <c:idx val="0"/>
          <c:order val="1"/>
          <c:tx>
            <c:v>Máxima Histórica</c:v>
          </c:tx>
          <c:spPr>
            <a:gradFill>
              <a:gsLst>
                <a:gs pos="0">
                  <a:schemeClr val="accent4">
                    <a:lumMod val="75000"/>
                  </a:schemeClr>
                </a:gs>
                <a:gs pos="100000">
                  <a:srgbClr val="7030A0"/>
                </a:gs>
              </a:gsLst>
              <a:lin ang="18900000" scaled="1"/>
            </a:gradFill>
            <a:ln w="12700"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0" tIns="0" rIns="0" bIns="0" anchor="ctr">
                <a:spAutoFit/>
              </a:bodyPr>
              <a:lstStyle/>
              <a:p>
                <a:pPr>
                  <a:defRPr lang="es-ES" sz="1100" b="1"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'G_MPIO(h)'!$F$2:$F$26</c15:sqref>
                  </c15:fullRef>
                </c:ext>
              </c:extLst>
              <c:f>'G_MPIO(h)'!$F$2:$F$6</c:f>
              <c:numCache>
                <c:formatCode>0.0</c:formatCode>
                <c:ptCount val="5"/>
                <c:pt idx="0">
                  <c:v>3.8</c:v>
                </c:pt>
                <c:pt idx="1">
                  <c:v>3</c:v>
                </c:pt>
                <c:pt idx="2">
                  <c:v>0.6</c:v>
                </c:pt>
                <c:pt idx="3">
                  <c:v>-3</c:v>
                </c:pt>
                <c:pt idx="4">
                  <c:v>0.8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D04-4DB5-BA66-9D62B42D5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axId val="492958176"/>
        <c:axId val="492958736"/>
      </c:barChart>
      <c:catAx>
        <c:axId val="49295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97671111111122"/>
              <c:y val="0.8955251851851852"/>
            </c:manualLayout>
          </c:layout>
          <c:overlay val="0"/>
          <c:spPr>
            <a:noFill/>
          </c:spPr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492958736"/>
        <c:crosses val="autoZero"/>
        <c:auto val="0"/>
        <c:lblAlgn val="ctr"/>
        <c:lblOffset val="100"/>
        <c:noMultiLvlLbl val="0"/>
      </c:catAx>
      <c:valAx>
        <c:axId val="492958736"/>
        <c:scaling>
          <c:orientation val="minMax"/>
          <c:max val="40"/>
          <c:min val="16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000000000032E-3"/>
              <c:y val="0.19394555555555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492958176"/>
        <c:crosses val="autoZero"/>
        <c:crossBetween val="between"/>
        <c:majorUnit val="2"/>
        <c:minorUnit val="1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281037037037062"/>
          <c:w val="1"/>
          <c:h val="6.7189629629629613E-2"/>
        </c:manualLayout>
      </c:layout>
      <c:overlay val="0"/>
      <c:spPr>
        <a:noFill/>
      </c:spPr>
      <c:txPr>
        <a:bodyPr/>
        <a:lstStyle/>
        <a:p>
          <a:pPr>
            <a:defRPr lang="es-ES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'G_MPIO(h)'!$W$58</c:f>
          <c:strCache>
            <c:ptCount val="1"/>
            <c:pt idx="0">
              <c:v>ENERO DE 2016 | DEPARTAMENTO / REGIÓN / ZONA</c:v>
            </c:pt>
          </c:strCache>
        </c:strRef>
      </c:tx>
      <c:overlay val="1"/>
      <c:txPr>
        <a:bodyPr/>
        <a:lstStyle/>
        <a:p>
          <a:pPr>
            <a:defRPr lang="es-ES" sz="1200" b="1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43888888888891"/>
          <c:y val="9.7868703703703694E-2"/>
          <c:w val="0.85659288888888885"/>
          <c:h val="0.4890364814814816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solidFill>
              <a:srgbClr val="0000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'G_MPIO(h)'!$H$2:$H$26</c15:sqref>
                  </c15:fullRef>
                </c:ext>
              </c:extLst>
              <c:f>'G_MPIO(h)'!$H$2:$H$6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48-4204-8E7C-8A9013072F56}"/>
            </c:ext>
          </c:extLst>
        </c:ser>
        <c:ser>
          <c:idx val="0"/>
          <c:order val="1"/>
          <c:tx>
            <c:v>-2,0 a -1,5 ºC</c:v>
          </c:tx>
          <c:spPr>
            <a:solidFill>
              <a:srgbClr val="0071FE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'G_MPIO(h)'!$I$2:$I$26</c15:sqref>
                  </c15:fullRef>
                </c:ext>
              </c:extLst>
              <c:f>'G_MPIO(h)'!$I$2:$I$6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48-4204-8E7C-8A9013072F56}"/>
            </c:ext>
          </c:extLst>
        </c:ser>
        <c:ser>
          <c:idx val="2"/>
          <c:order val="2"/>
          <c:tx>
            <c:v>-1,5 a -1,0 ºC</c:v>
          </c:tx>
          <c:spPr>
            <a:solidFill>
              <a:srgbClr val="01C5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'G_MPIO(h)'!$J$2:$J$26</c15:sqref>
                  </c15:fullRef>
                </c:ext>
              </c:extLst>
              <c:f>'G_MPIO(h)'!$J$2:$J$6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748-4204-8E7C-8A9013072F56}"/>
            </c:ext>
          </c:extLst>
        </c:ser>
        <c:ser>
          <c:idx val="3"/>
          <c:order val="3"/>
          <c:tx>
            <c:v>-1,0 a -0,5 ºC</c:v>
          </c:tx>
          <c:spPr>
            <a:solidFill>
              <a:srgbClr val="BEE8FF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'G_MPIO(h)'!$K$2:$K$26</c15:sqref>
                  </c15:fullRef>
                </c:ext>
              </c:extLst>
              <c:f>'G_MPIO(h)'!$K$2:$K$6</c:f>
              <c:numCache>
                <c:formatCode>"+"0.0;\-0.0;;</c:formatCode>
                <c:ptCount val="5"/>
                <c:pt idx="0">
                  <c:v>-0.66168831168831233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748-4204-8E7C-8A9013072F56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'G_MPIO(h)'!$L$2:$L$26</c15:sqref>
                  </c15:fullRef>
                </c:ext>
              </c:extLst>
              <c:f>'G_MPIO(h)'!$L$2:$L$6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748-4204-8E7C-8A9013072F56}"/>
            </c:ext>
          </c:extLst>
        </c:ser>
        <c:ser>
          <c:idx val="5"/>
          <c:order val="5"/>
          <c:tx>
            <c:v>0,5 a 1,0 ºC</c:v>
          </c:tx>
          <c:spPr>
            <a:solidFill>
              <a:srgbClr val="FFEBB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4748-4204-8E7C-8A9013072F56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'G_MPIO(h)'!$M$2:$M$26</c15:sqref>
                  </c15:fullRef>
                </c:ext>
              </c:extLst>
              <c:f>'G_MPIO(h)'!$M$2:$M$6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4748-4204-8E7C-8A9013072F56}"/>
            </c:ext>
          </c:extLst>
        </c:ser>
        <c:ser>
          <c:idx val="6"/>
          <c:order val="6"/>
          <c:tx>
            <c:v>1,0 a 1,5 ºC</c:v>
          </c:tx>
          <c:spPr>
            <a:solidFill>
              <a:srgbClr val="FFD38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'G_MPIO(h)'!$N$2:$N$26</c15:sqref>
                  </c15:fullRef>
                </c:ext>
              </c:extLst>
              <c:f>'G_MPIO(h)'!$N$2:$N$6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4748-4204-8E7C-8A9013072F56}"/>
            </c:ext>
          </c:extLst>
        </c:ser>
        <c:ser>
          <c:idx val="7"/>
          <c:order val="7"/>
          <c:tx>
            <c:v>1,5 a 2,0 ºC</c:v>
          </c:tx>
          <c:spPr>
            <a:solidFill>
              <a:srgbClr val="FFAA01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'G_MPIO(h)'!$O$2:$O$26</c15:sqref>
                  </c15:fullRef>
                </c:ext>
              </c:extLst>
              <c:f>'G_MPIO(h)'!$O$2:$O$6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1.976640711902113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4748-4204-8E7C-8A9013072F56}"/>
            </c:ext>
          </c:extLst>
        </c:ser>
        <c:ser>
          <c:idx val="8"/>
          <c:order val="8"/>
          <c:tx>
            <c:v>&gt;2,0 ºC</c:v>
          </c:tx>
          <c:spPr>
            <a:solidFill>
              <a:srgbClr val="FF5500"/>
            </a:solidFill>
            <a:ln w="12700"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lang="es-ES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'G_MPIO(h)'!$S$2:$S$26</c15:sqref>
                  </c15:fullRef>
                </c:ext>
              </c:extLst>
              <c:f>'G_MPIO(h)'!$S$2:$S$6</c:f>
              <c:strCache>
                <c:ptCount val="5"/>
                <c:pt idx="0">
                  <c:v>LA UNIÓN</c:v>
                </c:pt>
                <c:pt idx="1">
                  <c:v>SANTAFÉ</c:v>
                </c:pt>
                <c:pt idx="2">
                  <c:v>BARRIOS UNIDOS</c:v>
                </c:pt>
                <c:pt idx="3">
                  <c:v>BOGOTÁ</c:v>
                </c:pt>
                <c:pt idx="4">
                  <c:v>TEUSAQUILLO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'G_MPIO(h)'!$P$2:$P$26</c15:sqref>
                  </c15:fullRef>
                </c:ext>
              </c:extLst>
              <c:f>'G_MPIO(h)'!$P$2:$P$6</c:f>
              <c:numCache>
                <c:formatCode>"+"0.0;\-0.0;;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4748-4204-8E7C-8A9013072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530435792"/>
        <c:axId val="530436352"/>
      </c:barChart>
      <c:catAx>
        <c:axId val="53043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Municipio</a:t>
                </a:r>
              </a:p>
            </c:rich>
          </c:tx>
          <c:layout>
            <c:manualLayout>
              <c:xMode val="edge"/>
              <c:yMode val="edge"/>
              <c:x val="0.46930515555555558"/>
              <c:y val="0.89665277777777752"/>
            </c:manualLayout>
          </c:layout>
          <c:overlay val="0"/>
          <c:spPr>
            <a:noFill/>
          </c:spPr>
        </c:title>
        <c:numFmt formatCode="@" sourceLinked="0"/>
        <c:majorTickMark val="out"/>
        <c:minorTickMark val="none"/>
        <c:tickLblPos val="low"/>
        <c:spPr>
          <a:ln w="1270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lang="es-ES" sz="900" spc="0" baseline="0"/>
            </a:pPr>
            <a:endParaRPr lang="es-CO"/>
          </a:p>
        </c:txPr>
        <c:crossAx val="530436352"/>
        <c:crossesAt val="0"/>
        <c:auto val="0"/>
        <c:lblAlgn val="ctr"/>
        <c:lblOffset val="0"/>
        <c:noMultiLvlLbl val="0"/>
      </c:catAx>
      <c:valAx>
        <c:axId val="530436352"/>
        <c:scaling>
          <c:orientation val="minMax"/>
          <c:max val="2.5"/>
          <c:min val="-1.5"/>
        </c:scaling>
        <c:delete val="0"/>
        <c:axPos val="l"/>
        <c:majorGridlines>
          <c:spPr>
            <a:ln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6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lang="es-ES" b="1"/>
                </a:pPr>
                <a:r>
                  <a:rPr lang="es-CO" b="1"/>
                  <a:t>Anomalía</a:t>
                </a:r>
                <a:r>
                  <a:rPr lang="es-CO" b="1" baseline="0"/>
                  <a:t> de </a:t>
                </a:r>
                <a:r>
                  <a:rPr lang="es-CO" b="1"/>
                  <a:t>Temperatura Máxima (ºC)</a:t>
                </a:r>
              </a:p>
            </c:rich>
          </c:tx>
          <c:layout>
            <c:manualLayout>
              <c:xMode val="edge"/>
              <c:yMode val="edge"/>
              <c:x val="8.838488888888895E-3"/>
              <c:y val="0.11965481481481481"/>
            </c:manualLayout>
          </c:layout>
          <c:overlay val="0"/>
        </c:title>
        <c:numFmt formatCode="0.0" sourceLinked="0"/>
        <c:majorTickMark val="none"/>
        <c:minorTickMark val="none"/>
        <c:tickLblPos val="nextTo"/>
        <c:spPr>
          <a:ln w="12700">
            <a:solidFill>
              <a:schemeClr val="tx1"/>
            </a:solidFill>
          </a:ln>
        </c:spPr>
        <c:txPr>
          <a:bodyPr rot="0" vert="horz"/>
          <a:lstStyle/>
          <a:p>
            <a:pPr>
              <a:defRPr lang="es-ES" sz="1000"/>
            </a:pPr>
            <a:endParaRPr lang="es-CO"/>
          </a:p>
        </c:txPr>
        <c:crossAx val="530435792"/>
        <c:crosses val="autoZero"/>
        <c:crossBetween val="between"/>
        <c:majorUnit val="0.5"/>
        <c:minorUnit val="0.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"/>
          <c:y val="0.93357481481481508"/>
          <c:w val="1"/>
          <c:h val="6.6425185185185157E-2"/>
        </c:manualLayout>
      </c:layout>
      <c:overlay val="0"/>
      <c:spPr>
        <a:noFill/>
      </c:spPr>
      <c:txPr>
        <a:bodyPr/>
        <a:lstStyle/>
        <a:p>
          <a:pPr>
            <a:defRPr lang="es-ES" sz="1100"/>
          </a:pPr>
          <a:endParaRPr lang="es-CO"/>
        </a:p>
      </c:txPr>
    </c:legend>
    <c:plotVisOnly val="0"/>
    <c:dispBlanksAs val="gap"/>
    <c:showDLblsOverMax val="0"/>
  </c:chart>
  <c:spPr>
    <a:solidFill>
      <a:schemeClr val="bg1"/>
    </a:solidFill>
    <a:ln w="19050">
      <a:solidFill>
        <a:schemeClr val="tx1"/>
      </a:solidFill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s-CO"/>
    </a:p>
  </c:txPr>
  <c:printSettings>
    <c:headerFooter/>
    <c:pageMargins b="0.75000000000000455" l="0.70000000000000062" r="0.70000000000000062" t="0.75000000000000455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CDAD_PPAL!$E$32</c:f>
          <c:strCache>
            <c:ptCount val="1"/>
            <c:pt idx="0">
              <c:v>PROMEDIO TEMPERATURA MÍNIMA EN POBLACIONES SUSCEPTIBLES A HELADAS 
1 AL 25 DE DICIEMBRE DE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1850222222222251E-2"/>
          <c:y val="0.10000351851851852"/>
          <c:w val="0.92686088888888885"/>
          <c:h val="0.52272277777777765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CDAD_PPAL!$K$35</c:f>
              <c:strCache>
                <c:ptCount val="1"/>
                <c:pt idx="0">
                  <c:v>Por Debajo de lo Normal</c:v>
                </c:pt>
              </c:strCache>
            </c:strRef>
          </c:tx>
          <c:spPr>
            <a:gradFill>
              <a:gsLst>
                <a:gs pos="0">
                  <a:schemeClr val="accent5">
                    <a:lumMod val="60000"/>
                    <a:lumOff val="40000"/>
                  </a:schemeClr>
                </a:gs>
                <a:gs pos="100000">
                  <a:schemeClr val="accent5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5"/>
                <c:pt idx="0">
                  <c:v>Choachí [Cundinamarca]</c:v>
                </c:pt>
                <c:pt idx="1">
                  <c:v>Sopó [Cundinamarca]</c:v>
                </c:pt>
                <c:pt idx="2">
                  <c:v>Cerinza [Boyacá]</c:v>
                </c:pt>
                <c:pt idx="3">
                  <c:v>Madrid [Cundinamarca]</c:v>
                </c:pt>
                <c:pt idx="4">
                  <c:v>Chita [Boyacá]</c:v>
                </c:pt>
                <c:pt idx="5">
                  <c:v>Mosquera [Cundinamarca]</c:v>
                </c:pt>
                <c:pt idx="6">
                  <c:v>Sogamoso [Boyacá]</c:v>
                </c:pt>
                <c:pt idx="7">
                  <c:v>Subachoque [Cundinamarca]</c:v>
                </c:pt>
                <c:pt idx="8">
                  <c:v>San Sebastián [Cauca]</c:v>
                </c:pt>
                <c:pt idx="9">
                  <c:v>Facatativa [Cundinamarca]</c:v>
                </c:pt>
                <c:pt idx="10">
                  <c:v>Duitama - Surbatá [Boyacá]</c:v>
                </c:pt>
                <c:pt idx="11">
                  <c:v>Toca [Boyacá]</c:v>
                </c:pt>
                <c:pt idx="12">
                  <c:v>Tenjo [Cundinamarca]</c:v>
                </c:pt>
                <c:pt idx="13">
                  <c:v>Paipa [Boyacá]</c:v>
                </c:pt>
                <c:pt idx="14">
                  <c:v>Ipiales [Nariño]</c:v>
                </c:pt>
                <c:pt idx="15">
                  <c:v>Tabio [Cundinamarca]</c:v>
                </c:pt>
                <c:pt idx="16">
                  <c:v>Chocontá [Cundinamarca]</c:v>
                </c:pt>
                <c:pt idx="17">
                  <c:v>Tunja [Boyacá]</c:v>
                </c:pt>
                <c:pt idx="18">
                  <c:v>Chía [Cundinamarca]</c:v>
                </c:pt>
                <c:pt idx="19">
                  <c:v>Bogotá</c:v>
                </c:pt>
                <c:pt idx="20">
                  <c:v>Samacá [Boyacá]</c:v>
                </c:pt>
                <c:pt idx="21">
                  <c:v>Pasto - El Encano [Nariño]</c:v>
                </c:pt>
                <c:pt idx="22">
                  <c:v>Pasto - Obonuco [Nariño]</c:v>
                </c:pt>
                <c:pt idx="23">
                  <c:v>Pasto - Botana [Nariño]</c:v>
                </c:pt>
                <c:pt idx="24">
                  <c:v>Pamplona [Norte Santander]</c:v>
                </c:pt>
              </c:strCache>
            </c:strRef>
          </c:cat>
          <c:val>
            <c:numRef>
              <c:f>CDAD_PPAL!$K$36:$K$63</c:f>
              <c:numCache>
                <c:formatCode>0.0;0.0;;</c:formatCode>
                <c:ptCount val="28"/>
                <c:pt idx="0">
                  <c:v>0</c:v>
                </c:pt>
                <c:pt idx="1">
                  <c:v>5.5157894736842108</c:v>
                </c:pt>
                <c:pt idx="2">
                  <c:v>5.845161290322582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6.5448275862068979</c:v>
                </c:pt>
                <c:pt idx="8">
                  <c:v>0</c:v>
                </c:pt>
                <c:pt idx="9">
                  <c:v>6.8516129032258073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9.5032258064516135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DD-4E99-A66F-DC24B619F1B8}"/>
            </c:ext>
          </c:extLst>
        </c:ser>
        <c:ser>
          <c:idx val="1"/>
          <c:order val="2"/>
          <c:tx>
            <c:strRef>
              <c:f>CDAD_PPAL!$J$35</c:f>
              <c:strCache>
                <c:ptCount val="1"/>
                <c:pt idx="0">
                  <c:v>Por Encima de lo Normal</c:v>
                </c:pt>
              </c:strCache>
            </c:strRef>
          </c:tx>
          <c:spPr>
            <a:gradFill>
              <a:gsLst>
                <a:gs pos="0">
                  <a:schemeClr val="accent2">
                    <a:lumMod val="60000"/>
                    <a:lumOff val="40000"/>
                  </a:schemeClr>
                </a:gs>
                <a:gs pos="100000">
                  <a:schemeClr val="accent2">
                    <a:lumMod val="75000"/>
                  </a:schemeClr>
                </a:gs>
              </a:gsLst>
              <a:lin ang="5400000" scaled="1"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1000" sy="101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CDAD_PPAL!$G$36:$G$63</c:f>
              <c:strCache>
                <c:ptCount val="25"/>
                <c:pt idx="0">
                  <c:v>Choachí [Cundinamarca]</c:v>
                </c:pt>
                <c:pt idx="1">
                  <c:v>Sopó [Cundinamarca]</c:v>
                </c:pt>
                <c:pt idx="2">
                  <c:v>Cerinza [Boyacá]</c:v>
                </c:pt>
                <c:pt idx="3">
                  <c:v>Madrid [Cundinamarca]</c:v>
                </c:pt>
                <c:pt idx="4">
                  <c:v>Chita [Boyacá]</c:v>
                </c:pt>
                <c:pt idx="5">
                  <c:v>Mosquera [Cundinamarca]</c:v>
                </c:pt>
                <c:pt idx="6">
                  <c:v>Sogamoso [Boyacá]</c:v>
                </c:pt>
                <c:pt idx="7">
                  <c:v>Subachoque [Cundinamarca]</c:v>
                </c:pt>
                <c:pt idx="8">
                  <c:v>San Sebastián [Cauca]</c:v>
                </c:pt>
                <c:pt idx="9">
                  <c:v>Facatativa [Cundinamarca]</c:v>
                </c:pt>
                <c:pt idx="10">
                  <c:v>Duitama - Surbatá [Boyacá]</c:v>
                </c:pt>
                <c:pt idx="11">
                  <c:v>Toca [Boyacá]</c:v>
                </c:pt>
                <c:pt idx="12">
                  <c:v>Tenjo [Cundinamarca]</c:v>
                </c:pt>
                <c:pt idx="13">
                  <c:v>Paipa [Boyacá]</c:v>
                </c:pt>
                <c:pt idx="14">
                  <c:v>Ipiales [Nariño]</c:v>
                </c:pt>
                <c:pt idx="15">
                  <c:v>Tabio [Cundinamarca]</c:v>
                </c:pt>
                <c:pt idx="16">
                  <c:v>Chocontá [Cundinamarca]</c:v>
                </c:pt>
                <c:pt idx="17">
                  <c:v>Tunja [Boyacá]</c:v>
                </c:pt>
                <c:pt idx="18">
                  <c:v>Chía [Cundinamarca]</c:v>
                </c:pt>
                <c:pt idx="19">
                  <c:v>Bogotá</c:v>
                </c:pt>
                <c:pt idx="20">
                  <c:v>Samacá [Boyacá]</c:v>
                </c:pt>
                <c:pt idx="21">
                  <c:v>Pasto - El Encano [Nariño]</c:v>
                </c:pt>
                <c:pt idx="22">
                  <c:v>Pasto - Obonuco [Nariño]</c:v>
                </c:pt>
                <c:pt idx="23">
                  <c:v>Pasto - Botana [Nariño]</c:v>
                </c:pt>
                <c:pt idx="24">
                  <c:v>Pamplona [Norte Santander]</c:v>
                </c:pt>
              </c:strCache>
            </c:strRef>
          </c:cat>
          <c:val>
            <c:numRef>
              <c:f>CDAD_PPAL!$J$36:$J$63</c:f>
              <c:numCache>
                <c:formatCode>0.0;0.0;;</c:formatCode>
                <c:ptCount val="28"/>
                <c:pt idx="0">
                  <c:v>5.0666666666666655</c:v>
                </c:pt>
                <c:pt idx="1">
                  <c:v>0</c:v>
                </c:pt>
                <c:pt idx="2">
                  <c:v>0</c:v>
                </c:pt>
                <c:pt idx="3">
                  <c:v>5.9550000000000001</c:v>
                </c:pt>
                <c:pt idx="4">
                  <c:v>6.1419354838709674</c:v>
                </c:pt>
                <c:pt idx="5">
                  <c:v>6.2580645161290329</c:v>
                </c:pt>
                <c:pt idx="6">
                  <c:v>6.3733333333333348</c:v>
                </c:pt>
                <c:pt idx="7">
                  <c:v>0</c:v>
                </c:pt>
                <c:pt idx="8">
                  <c:v>6.7677419354838708</c:v>
                </c:pt>
                <c:pt idx="9">
                  <c:v>0</c:v>
                </c:pt>
                <c:pt idx="10">
                  <c:v>7.3580645161290308</c:v>
                </c:pt>
                <c:pt idx="11">
                  <c:v>7.3741935483870984</c:v>
                </c:pt>
                <c:pt idx="12">
                  <c:v>7.8363636363636342</c:v>
                </c:pt>
                <c:pt idx="13">
                  <c:v>7.9225806451612915</c:v>
                </c:pt>
                <c:pt idx="14">
                  <c:v>7.9322580645161294</c:v>
                </c:pt>
                <c:pt idx="15">
                  <c:v>8.2666666666666675</c:v>
                </c:pt>
                <c:pt idx="16">
                  <c:v>8.3310344827586214</c:v>
                </c:pt>
                <c:pt idx="17">
                  <c:v>8.5258064516129011</c:v>
                </c:pt>
                <c:pt idx="18">
                  <c:v>8.8451612903225811</c:v>
                </c:pt>
                <c:pt idx="19">
                  <c:v>9.0451612903225804</c:v>
                </c:pt>
                <c:pt idx="20">
                  <c:v>9.3290322580645171</c:v>
                </c:pt>
                <c:pt idx="21">
                  <c:v>9.3777777777777782</c:v>
                </c:pt>
                <c:pt idx="22">
                  <c:v>0</c:v>
                </c:pt>
                <c:pt idx="23">
                  <c:v>9.7225806451612922</c:v>
                </c:pt>
                <c:pt idx="24">
                  <c:v>10.023076923076925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30441392"/>
        <c:axId val="530441952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3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CDAD_PPAL!$M$35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>
                    <a:outerShdw blurRad="63500" sx="101000" sy="101000" algn="ctr" rotWithShape="0">
                      <a:prstClr val="black">
                        <a:alpha val="40000"/>
                      </a:prst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5"/>
                      <c:pt idx="0">
                        <c:v>Choachí [Cundinamarca]</c:v>
                      </c:pt>
                      <c:pt idx="1">
                        <c:v>Sopó [Cundinamarca]</c:v>
                      </c:pt>
                      <c:pt idx="2">
                        <c:v>Cerinza [Boyacá]</c:v>
                      </c:pt>
                      <c:pt idx="3">
                        <c:v>Madrid [Cundinamarca]</c:v>
                      </c:pt>
                      <c:pt idx="4">
                        <c:v>Chita [Boyacá]</c:v>
                      </c:pt>
                      <c:pt idx="5">
                        <c:v>Mosquera [Cundinamarca]</c:v>
                      </c:pt>
                      <c:pt idx="6">
                        <c:v>Sogamoso [Boyacá]</c:v>
                      </c:pt>
                      <c:pt idx="7">
                        <c:v>Subachoque [Cundinamarca]</c:v>
                      </c:pt>
                      <c:pt idx="8">
                        <c:v>San Sebastián [Cauca]</c:v>
                      </c:pt>
                      <c:pt idx="9">
                        <c:v>Facatativa [Cundinamarca]</c:v>
                      </c:pt>
                      <c:pt idx="10">
                        <c:v>Duitama - Surbatá [Boyacá]</c:v>
                      </c:pt>
                      <c:pt idx="11">
                        <c:v>Toca [Boyacá]</c:v>
                      </c:pt>
                      <c:pt idx="12">
                        <c:v>Tenjo [Cundinamarca]</c:v>
                      </c:pt>
                      <c:pt idx="13">
                        <c:v>Paipa [Boyacá]</c:v>
                      </c:pt>
                      <c:pt idx="14">
                        <c:v>Ipiales [Nariño]</c:v>
                      </c:pt>
                      <c:pt idx="15">
                        <c:v>Tabio [Cundinamarca]</c:v>
                      </c:pt>
                      <c:pt idx="16">
                        <c:v>Chocontá [Cundinamarca]</c:v>
                      </c:pt>
                      <c:pt idx="17">
                        <c:v>Tunja [Boyacá]</c:v>
                      </c:pt>
                      <c:pt idx="18">
                        <c:v>Chía [Cundinamarca]</c:v>
                      </c:pt>
                      <c:pt idx="19">
                        <c:v>Bogotá</c:v>
                      </c:pt>
                      <c:pt idx="20">
                        <c:v>Samacá [Boyacá]</c:v>
                      </c:pt>
                      <c:pt idx="21">
                        <c:v>Pasto - El Encano [Nariño]</c:v>
                      </c:pt>
                      <c:pt idx="22">
                        <c:v>Pasto - Obonuco [Nariño]</c:v>
                      </c:pt>
                      <c:pt idx="23">
                        <c:v>Pasto - Botana [Nariño]</c:v>
                      </c:pt>
                      <c:pt idx="24">
                        <c:v>Pamplona [Norte Santander]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CDAD_PPAL!$M$36:$M$63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0</c:v>
                      </c:pt>
                      <c:pt idx="1">
                        <c:v>5.6185185185185196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9.6103448275862071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3-D9DD-4E99-A66F-DC24B619F1B8}"/>
                  </c:ext>
                </c:extLst>
              </c15:ser>
            </c15:filteredBarSeries>
            <c15:filteredBarSeries>
              <c15:ser>
                <c:idx val="0"/>
                <c:order val="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CDAD_PPAL!$L$35</c15:sqref>
                        </c15:formulaRef>
                      </c:ext>
                    </c:extLst>
                    <c:strCache>
                      <c:ptCount val="1"/>
                      <c:pt idx="0">
                        <c:v>Promedio Multianual (1981-2010)</c:v>
                      </c:pt>
                    </c:strCache>
                  </c:strRef>
                </c:tx>
                <c:spPr>
                  <a:gradFill>
                    <a:gsLst>
                      <a:gs pos="0">
                        <a:schemeClr val="accent6">
                          <a:lumMod val="60000"/>
                          <a:lumOff val="40000"/>
                        </a:schemeClr>
                      </a:gs>
                      <a:gs pos="100000">
                        <a:schemeClr val="accent6"/>
                      </a:gs>
                    </a:gsLst>
                    <a:lin ang="5400000" scaled="1"/>
                  </a:gradFill>
                  <a:ln>
                    <a:solidFill>
                      <a:schemeClr val="tx1">
                        <a:lumMod val="50000"/>
                        <a:lumOff val="50000"/>
                      </a:schemeClr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50" b="1" i="0" u="none" strike="noStrike" kern="1200" baseline="0">
                          <a:solidFill>
                            <a:sysClr val="windowText" lastClr="000000"/>
                          </a:solidFill>
                          <a:effectLst>
                            <a:outerShdw blurRad="63500" sx="102000" sy="102000" algn="ctr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  <a:latin typeface="Arial Narrow" panose="020B0606020202030204" pitchFamily="34" charset="0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inBase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 xmlns:c16r2="http://schemas.microsoft.com/office/drawing/2015/06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CDAD_PPAL!$G$36:$G$63</c15:sqref>
                        </c15:formulaRef>
                      </c:ext>
                    </c:extLst>
                    <c:strCache>
                      <c:ptCount val="25"/>
                      <c:pt idx="0">
                        <c:v>Choachí [Cundinamarca]</c:v>
                      </c:pt>
                      <c:pt idx="1">
                        <c:v>Sopó [Cundinamarca]</c:v>
                      </c:pt>
                      <c:pt idx="2">
                        <c:v>Cerinza [Boyacá]</c:v>
                      </c:pt>
                      <c:pt idx="3">
                        <c:v>Madrid [Cundinamarca]</c:v>
                      </c:pt>
                      <c:pt idx="4">
                        <c:v>Chita [Boyacá]</c:v>
                      </c:pt>
                      <c:pt idx="5">
                        <c:v>Mosquera [Cundinamarca]</c:v>
                      </c:pt>
                      <c:pt idx="6">
                        <c:v>Sogamoso [Boyacá]</c:v>
                      </c:pt>
                      <c:pt idx="7">
                        <c:v>Subachoque [Cundinamarca]</c:v>
                      </c:pt>
                      <c:pt idx="8">
                        <c:v>San Sebastián [Cauca]</c:v>
                      </c:pt>
                      <c:pt idx="9">
                        <c:v>Facatativa [Cundinamarca]</c:v>
                      </c:pt>
                      <c:pt idx="10">
                        <c:v>Duitama - Surbatá [Boyacá]</c:v>
                      </c:pt>
                      <c:pt idx="11">
                        <c:v>Toca [Boyacá]</c:v>
                      </c:pt>
                      <c:pt idx="12">
                        <c:v>Tenjo [Cundinamarca]</c:v>
                      </c:pt>
                      <c:pt idx="13">
                        <c:v>Paipa [Boyacá]</c:v>
                      </c:pt>
                      <c:pt idx="14">
                        <c:v>Ipiales [Nariño]</c:v>
                      </c:pt>
                      <c:pt idx="15">
                        <c:v>Tabio [Cundinamarca]</c:v>
                      </c:pt>
                      <c:pt idx="16">
                        <c:v>Chocontá [Cundinamarca]</c:v>
                      </c:pt>
                      <c:pt idx="17">
                        <c:v>Tunja [Boyacá]</c:v>
                      </c:pt>
                      <c:pt idx="18">
                        <c:v>Chía [Cundinamarca]</c:v>
                      </c:pt>
                      <c:pt idx="19">
                        <c:v>Bogotá</c:v>
                      </c:pt>
                      <c:pt idx="20">
                        <c:v>Samacá [Boyacá]</c:v>
                      </c:pt>
                      <c:pt idx="21">
                        <c:v>Pasto - El Encano [Nariño]</c:v>
                      </c:pt>
                      <c:pt idx="22">
                        <c:v>Pasto - Obonuco [Nariño]</c:v>
                      </c:pt>
                      <c:pt idx="23">
                        <c:v>Pasto - Botana [Nariño]</c:v>
                      </c:pt>
                      <c:pt idx="24">
                        <c:v>Pamplona [Norte Santander]</c:v>
                      </c:pt>
                    </c:strCache>
                  </c:str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CDAD_PPAL!$L$36:$L$63</c15:sqref>
                        </c15:formulaRef>
                      </c:ext>
                    </c:extLst>
                    <c:numCache>
                      <c:formatCode>0.0;0.0;;</c:formatCode>
                      <c:ptCount val="28"/>
                      <c:pt idx="0">
                        <c:v>4.2095238095238097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5.7679999999999998</c:v>
                      </c:pt>
                      <c:pt idx="4">
                        <c:v>5.6740740740740749</c:v>
                      </c:pt>
                      <c:pt idx="5">
                        <c:v>5.8965517241379306</c:v>
                      </c:pt>
                      <c:pt idx="6">
                        <c:v>4.9571428571428573</c:v>
                      </c:pt>
                      <c:pt idx="7">
                        <c:v>0</c:v>
                      </c:pt>
                      <c:pt idx="8">
                        <c:v>5.6000000000000014</c:v>
                      </c:pt>
                      <c:pt idx="9">
                        <c:v>0</c:v>
                      </c:pt>
                      <c:pt idx="10">
                        <c:v>6.260714285714287</c:v>
                      </c:pt>
                      <c:pt idx="11">
                        <c:v>6.7199999999999989</c:v>
                      </c:pt>
                      <c:pt idx="12">
                        <c:v>5.7133333333333338</c:v>
                      </c:pt>
                      <c:pt idx="13">
                        <c:v>6.8433333333333328</c:v>
                      </c:pt>
                      <c:pt idx="14">
                        <c:v>6.2399999999999993</c:v>
                      </c:pt>
                      <c:pt idx="15">
                        <c:v>5.8565217391304341</c:v>
                      </c:pt>
                      <c:pt idx="16">
                        <c:v>7.2869565217391301</c:v>
                      </c:pt>
                      <c:pt idx="17">
                        <c:v>8.0551724137931036</c:v>
                      </c:pt>
                      <c:pt idx="18">
                        <c:v>6.7807692307692315</c:v>
                      </c:pt>
                      <c:pt idx="19">
                        <c:v>6.8827586206896543</c:v>
                      </c:pt>
                      <c:pt idx="20">
                        <c:v>7.8689655172413806</c:v>
                      </c:pt>
                      <c:pt idx="21">
                        <c:v>8.3919999999999995</c:v>
                      </c:pt>
                      <c:pt idx="22">
                        <c:v>0</c:v>
                      </c:pt>
                      <c:pt idx="23">
                        <c:v>8.8217391304347821</c:v>
                      </c:pt>
                      <c:pt idx="24">
                        <c:v>8.8379310344827573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val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D9DD-4E99-A66F-DC24B619F1B8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4"/>
          <c:tx>
            <c:strRef>
              <c:f>CDAD_PPAL!$I$35</c:f>
              <c:strCache>
                <c:ptCount val="1"/>
                <c:pt idx="0">
                  <c:v>Promedio Multianual (1981-2010)</c:v>
                </c:pt>
              </c:strCache>
              <c:extLst xmlns:c15="http://schemas.microsoft.com/office/drawing/2012/chart" xmlns:c16r2="http://schemas.microsoft.com/office/drawing/2015/06/chart"/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effectLst/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CDAD_PPAL!$I$36:$I$63</c:f>
              <c:numCache>
                <c:formatCode>#,##0.0</c:formatCode>
                <c:ptCount val="28"/>
                <c:pt idx="0">
                  <c:v>4.2095238095238097</c:v>
                </c:pt>
                <c:pt idx="1">
                  <c:v>5.6185185185185196</c:v>
                </c:pt>
                <c:pt idx="2">
                  <c:v>0</c:v>
                </c:pt>
                <c:pt idx="3">
                  <c:v>5.7679999999999998</c:v>
                </c:pt>
                <c:pt idx="4">
                  <c:v>5.6740740740740749</c:v>
                </c:pt>
                <c:pt idx="5">
                  <c:v>5.8965517241379306</c:v>
                </c:pt>
                <c:pt idx="6">
                  <c:v>4.9571428571428573</c:v>
                </c:pt>
                <c:pt idx="7">
                  <c:v>0</c:v>
                </c:pt>
                <c:pt idx="8">
                  <c:v>5.6000000000000014</c:v>
                </c:pt>
                <c:pt idx="9">
                  <c:v>0</c:v>
                </c:pt>
                <c:pt idx="10">
                  <c:v>6.260714285714287</c:v>
                </c:pt>
                <c:pt idx="11">
                  <c:v>6.7199999999999989</c:v>
                </c:pt>
                <c:pt idx="12">
                  <c:v>5.7133333333333338</c:v>
                </c:pt>
                <c:pt idx="13">
                  <c:v>6.8433333333333328</c:v>
                </c:pt>
                <c:pt idx="14">
                  <c:v>6.2399999999999993</c:v>
                </c:pt>
                <c:pt idx="15">
                  <c:v>5.8565217391304341</c:v>
                </c:pt>
                <c:pt idx="16">
                  <c:v>7.2869565217391301</c:v>
                </c:pt>
                <c:pt idx="17">
                  <c:v>8.0551724137931036</c:v>
                </c:pt>
                <c:pt idx="18">
                  <c:v>6.7807692307692315</c:v>
                </c:pt>
                <c:pt idx="19">
                  <c:v>6.8827586206896543</c:v>
                </c:pt>
                <c:pt idx="20">
                  <c:v>7.8689655172413806</c:v>
                </c:pt>
                <c:pt idx="21">
                  <c:v>8.3919999999999995</c:v>
                </c:pt>
                <c:pt idx="22">
                  <c:v>9.6103448275862071</c:v>
                </c:pt>
                <c:pt idx="23">
                  <c:v>8.8217391304347821</c:v>
                </c:pt>
                <c:pt idx="24">
                  <c:v>8.8379310344827573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DD-4E99-A66F-DC24B619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0441392"/>
        <c:axId val="530441952"/>
        <c:extLst xmlns:c16r2="http://schemas.microsoft.com/office/drawing/2015/06/chart"/>
      </c:lineChart>
      <c:catAx>
        <c:axId val="53044139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530441952"/>
        <c:crosses val="autoZero"/>
        <c:auto val="1"/>
        <c:lblAlgn val="ctr"/>
        <c:lblOffset val="0"/>
        <c:noMultiLvlLbl val="0"/>
      </c:catAx>
      <c:valAx>
        <c:axId val="530441952"/>
        <c:scaling>
          <c:orientation val="minMax"/>
          <c:max val="13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/>
                  <a:t>Temperatura</a:t>
                </a:r>
                <a:r>
                  <a:rPr lang="es-CO" sz="1300" b="1" baseline="0"/>
                  <a:t> Mínima (ºC)</a:t>
                </a:r>
                <a:endParaRPr lang="es-CO" sz="1300" b="1"/>
              </a:p>
            </c:rich>
          </c:tx>
          <c:layout>
            <c:manualLayout>
              <c:xMode val="edge"/>
              <c:yMode val="edge"/>
              <c:x val="2.9999999999999997E-6"/>
              <c:y val="0.249586851851851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530441392"/>
        <c:crosses val="max"/>
        <c:crossBetween val="between"/>
        <c:majorUnit val="2"/>
        <c:min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5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2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6.1411E-2"/>
          <c:y val="0.95234049686352285"/>
          <c:w val="0.93858900000000001"/>
          <c:h val="4.76595555555555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0" i="0" u="none" strike="noStrike" kern="120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CDAD_PPAL!$E$65</c:f>
          <c:strCache>
            <c:ptCount val="1"/>
            <c:pt idx="0">
              <c:v>ANOMALÍA TEMPERATURA MÍNIMA EN POBLACIONES SUSCEPTIBLES A HELADAS 
1 AL 25 DE DICIEMBRE DE 2019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200" b="1" i="0" u="none" strike="noStrike" kern="1200" spc="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7.1728000000000014E-2"/>
          <c:y val="0.10283240740740739"/>
          <c:w val="0.91698311111111097"/>
          <c:h val="0.5363633333333333"/>
        </c:manualLayout>
      </c:layout>
      <c:barChart>
        <c:barDir val="col"/>
        <c:grouping val="clustered"/>
        <c:varyColors val="0"/>
        <c:ser>
          <c:idx val="1"/>
          <c:order val="0"/>
          <c:tx>
            <c:v>&lt;-2,0 ºC</c:v>
          </c:tx>
          <c:spPr>
            <a:gradFill flip="none" rotWithShape="1">
              <a:gsLst>
                <a:gs pos="50000">
                  <a:srgbClr val="0000FE"/>
                </a:gs>
                <a:gs pos="10000">
                  <a:srgbClr val="0071FE"/>
                </a:gs>
                <a:gs pos="100000">
                  <a:srgbClr val="0000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Pasto - Obonuco [Nariño]</c:v>
                </c:pt>
                <c:pt idx="1">
                  <c:v>Sopó [Cundinamarca]</c:v>
                </c:pt>
                <c:pt idx="2">
                  <c:v>Madrid [Cundinamarca]</c:v>
                </c:pt>
                <c:pt idx="3">
                  <c:v>Mosquera [Cundinamarca]</c:v>
                </c:pt>
                <c:pt idx="4">
                  <c:v>Chita [Boyacá]</c:v>
                </c:pt>
                <c:pt idx="5">
                  <c:v>Tunja [Boyacá]</c:v>
                </c:pt>
                <c:pt idx="6">
                  <c:v>Toca [Boyacá]</c:v>
                </c:pt>
                <c:pt idx="7">
                  <c:v>Choachí [Cundinamarca]</c:v>
                </c:pt>
                <c:pt idx="8">
                  <c:v>Pasto - Botana [Nariño]</c:v>
                </c:pt>
                <c:pt idx="9">
                  <c:v>Pasto - El Encano [Nariño]</c:v>
                </c:pt>
                <c:pt idx="10">
                  <c:v>Chocontá [Cundinamarca]</c:v>
                </c:pt>
                <c:pt idx="11">
                  <c:v>Paipa [Boyacá]</c:v>
                </c:pt>
                <c:pt idx="12">
                  <c:v>Duitama - Surbatá [Boyacá]</c:v>
                </c:pt>
                <c:pt idx="13">
                  <c:v>San Sebastián [Cauca]</c:v>
                </c:pt>
                <c:pt idx="14">
                  <c:v>Pamplona [Norte Santander]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Ipiales [Nariño]</c:v>
                </c:pt>
                <c:pt idx="18">
                  <c:v>Chía [Cundinamarca]</c:v>
                </c:pt>
                <c:pt idx="19">
                  <c:v>Tenjo [Cundinamarca]</c:v>
                </c:pt>
                <c:pt idx="20">
                  <c:v>Bogotá</c:v>
                </c:pt>
                <c:pt idx="21">
                  <c:v>Tabio [Cundinamarca]</c:v>
                </c:pt>
              </c:strCache>
            </c:strRef>
          </c:cat>
          <c:val>
            <c:numRef>
              <c:f>CDAD_PPAL!$I$68:$I$95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88-465B-BA63-A1C65A578B13}"/>
            </c:ext>
          </c:extLst>
        </c:ser>
        <c:ser>
          <c:idx val="0"/>
          <c:order val="1"/>
          <c:tx>
            <c:v>-2,0 a -1,5 ºC</c:v>
          </c:tx>
          <c:spPr>
            <a:gradFill flip="none" rotWithShape="1">
              <a:gsLst>
                <a:gs pos="50000">
                  <a:srgbClr val="0071FE"/>
                </a:gs>
                <a:gs pos="10000">
                  <a:srgbClr val="01C5FF"/>
                </a:gs>
                <a:gs pos="100000">
                  <a:srgbClr val="0071FE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1"/>
            <c:invertIfNegative val="0"/>
            <c:bubble3D val="0"/>
            <c:spPr>
              <a:gradFill flip="none" rotWithShape="1">
                <a:gsLst>
                  <a:gs pos="50000">
                    <a:srgbClr val="0071FE"/>
                  </a:gs>
                  <a:gs pos="10000">
                    <a:srgbClr val="01C5FF"/>
                  </a:gs>
                  <a:gs pos="100000">
                    <a:srgbClr val="0071FE"/>
                  </a:gs>
                </a:gsLst>
                <a:lin ang="54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7788-465B-BA63-A1C65A578B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Pasto - Obonuco [Nariño]</c:v>
                </c:pt>
                <c:pt idx="1">
                  <c:v>Sopó [Cundinamarca]</c:v>
                </c:pt>
                <c:pt idx="2">
                  <c:v>Madrid [Cundinamarca]</c:v>
                </c:pt>
                <c:pt idx="3">
                  <c:v>Mosquera [Cundinamarca]</c:v>
                </c:pt>
                <c:pt idx="4">
                  <c:v>Chita [Boyacá]</c:v>
                </c:pt>
                <c:pt idx="5">
                  <c:v>Tunja [Boyacá]</c:v>
                </c:pt>
                <c:pt idx="6">
                  <c:v>Toca [Boyacá]</c:v>
                </c:pt>
                <c:pt idx="7">
                  <c:v>Choachí [Cundinamarca]</c:v>
                </c:pt>
                <c:pt idx="8">
                  <c:v>Pasto - Botana [Nariño]</c:v>
                </c:pt>
                <c:pt idx="9">
                  <c:v>Pasto - El Encano [Nariño]</c:v>
                </c:pt>
                <c:pt idx="10">
                  <c:v>Chocontá [Cundinamarca]</c:v>
                </c:pt>
                <c:pt idx="11">
                  <c:v>Paipa [Boyacá]</c:v>
                </c:pt>
                <c:pt idx="12">
                  <c:v>Duitama - Surbatá [Boyacá]</c:v>
                </c:pt>
                <c:pt idx="13">
                  <c:v>San Sebastián [Cauca]</c:v>
                </c:pt>
                <c:pt idx="14">
                  <c:v>Pamplona [Norte Santander]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Ipiales [Nariño]</c:v>
                </c:pt>
                <c:pt idx="18">
                  <c:v>Chía [Cundinamarca]</c:v>
                </c:pt>
                <c:pt idx="19">
                  <c:v>Tenjo [Cundinamarca]</c:v>
                </c:pt>
                <c:pt idx="20">
                  <c:v>Bogotá</c:v>
                </c:pt>
                <c:pt idx="21">
                  <c:v>Tabio [Cundinamarca]</c:v>
                </c:pt>
              </c:strCache>
            </c:strRef>
          </c:cat>
          <c:val>
            <c:numRef>
              <c:f>CDAD_PPAL!$J$68:$J$95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7788-465B-BA63-A1C65A578B13}"/>
            </c:ext>
          </c:extLst>
        </c:ser>
        <c:ser>
          <c:idx val="2"/>
          <c:order val="2"/>
          <c:tx>
            <c:v>-1,5 a -1,0 ºC</c:v>
          </c:tx>
          <c:spPr>
            <a:gradFill flip="none" rotWithShape="1">
              <a:gsLst>
                <a:gs pos="50000">
                  <a:srgbClr val="01C5FF"/>
                </a:gs>
                <a:gs pos="10000">
                  <a:srgbClr val="BEE8FF"/>
                </a:gs>
                <a:gs pos="100000">
                  <a:srgbClr val="01C5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Pasto - Obonuco [Nariño]</c:v>
                </c:pt>
                <c:pt idx="1">
                  <c:v>Sopó [Cundinamarca]</c:v>
                </c:pt>
                <c:pt idx="2">
                  <c:v>Madrid [Cundinamarca]</c:v>
                </c:pt>
                <c:pt idx="3">
                  <c:v>Mosquera [Cundinamarca]</c:v>
                </c:pt>
                <c:pt idx="4">
                  <c:v>Chita [Boyacá]</c:v>
                </c:pt>
                <c:pt idx="5">
                  <c:v>Tunja [Boyacá]</c:v>
                </c:pt>
                <c:pt idx="6">
                  <c:v>Toca [Boyacá]</c:v>
                </c:pt>
                <c:pt idx="7">
                  <c:v>Choachí [Cundinamarca]</c:v>
                </c:pt>
                <c:pt idx="8">
                  <c:v>Pasto - Botana [Nariño]</c:v>
                </c:pt>
                <c:pt idx="9">
                  <c:v>Pasto - El Encano [Nariño]</c:v>
                </c:pt>
                <c:pt idx="10">
                  <c:v>Chocontá [Cundinamarca]</c:v>
                </c:pt>
                <c:pt idx="11">
                  <c:v>Paipa [Boyacá]</c:v>
                </c:pt>
                <c:pt idx="12">
                  <c:v>Duitama - Surbatá [Boyacá]</c:v>
                </c:pt>
                <c:pt idx="13">
                  <c:v>San Sebastián [Cauca]</c:v>
                </c:pt>
                <c:pt idx="14">
                  <c:v>Pamplona [Norte Santander]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Ipiales [Nariño]</c:v>
                </c:pt>
                <c:pt idx="18">
                  <c:v>Chía [Cundinamarca]</c:v>
                </c:pt>
                <c:pt idx="19">
                  <c:v>Tenjo [Cundinamarca]</c:v>
                </c:pt>
                <c:pt idx="20">
                  <c:v>Bogotá</c:v>
                </c:pt>
                <c:pt idx="21">
                  <c:v>Tabio [Cundinamarca]</c:v>
                </c:pt>
              </c:strCache>
            </c:strRef>
          </c:cat>
          <c:val>
            <c:numRef>
              <c:f>CDAD_PPAL!$K$68:$K$95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7788-465B-BA63-A1C65A578B13}"/>
            </c:ext>
          </c:extLst>
        </c:ser>
        <c:ser>
          <c:idx val="3"/>
          <c:order val="3"/>
          <c:tx>
            <c:v>-1,0 a -0,5 ºC</c:v>
          </c:tx>
          <c:spPr>
            <a:gradFill flip="none" rotWithShape="1">
              <a:gsLst>
                <a:gs pos="50000">
                  <a:srgbClr val="BEE8FF"/>
                </a:gs>
                <a:gs pos="10000">
                  <a:schemeClr val="bg1"/>
                </a:gs>
                <a:gs pos="100000">
                  <a:srgbClr val="BEE8FF"/>
                </a:gs>
              </a:gsLst>
              <a:lin ang="54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rgbClr val="00206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Pasto - Obonuco [Nariño]</c:v>
                </c:pt>
                <c:pt idx="1">
                  <c:v>Sopó [Cundinamarca]</c:v>
                </c:pt>
                <c:pt idx="2">
                  <c:v>Madrid [Cundinamarca]</c:v>
                </c:pt>
                <c:pt idx="3">
                  <c:v>Mosquera [Cundinamarca]</c:v>
                </c:pt>
                <c:pt idx="4">
                  <c:v>Chita [Boyacá]</c:v>
                </c:pt>
                <c:pt idx="5">
                  <c:v>Tunja [Boyacá]</c:v>
                </c:pt>
                <c:pt idx="6">
                  <c:v>Toca [Boyacá]</c:v>
                </c:pt>
                <c:pt idx="7">
                  <c:v>Choachí [Cundinamarca]</c:v>
                </c:pt>
                <c:pt idx="8">
                  <c:v>Pasto - Botana [Nariño]</c:v>
                </c:pt>
                <c:pt idx="9">
                  <c:v>Pasto - El Encano [Nariño]</c:v>
                </c:pt>
                <c:pt idx="10">
                  <c:v>Chocontá [Cundinamarca]</c:v>
                </c:pt>
                <c:pt idx="11">
                  <c:v>Paipa [Boyacá]</c:v>
                </c:pt>
                <c:pt idx="12">
                  <c:v>Duitama - Surbatá [Boyacá]</c:v>
                </c:pt>
                <c:pt idx="13">
                  <c:v>San Sebastián [Cauca]</c:v>
                </c:pt>
                <c:pt idx="14">
                  <c:v>Pamplona [Norte Santander]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Ipiales [Nariño]</c:v>
                </c:pt>
                <c:pt idx="18">
                  <c:v>Chía [Cundinamarca]</c:v>
                </c:pt>
                <c:pt idx="19">
                  <c:v>Tenjo [Cundinamarca]</c:v>
                </c:pt>
                <c:pt idx="20">
                  <c:v>Bogotá</c:v>
                </c:pt>
                <c:pt idx="21">
                  <c:v>Tabio [Cundinamarca]</c:v>
                </c:pt>
              </c:strCache>
            </c:strRef>
          </c:cat>
          <c:val>
            <c:numRef>
              <c:f>CDAD_PPAL!$L$68:$L$95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7788-465B-BA63-A1C65A578B13}"/>
            </c:ext>
          </c:extLst>
        </c:ser>
        <c:ser>
          <c:idx val="4"/>
          <c:order val="4"/>
          <c:tx>
            <c:v>-0,5 a 0,5 ºC</c:v>
          </c:tx>
          <c:spPr>
            <a:solidFill>
              <a:schemeClr val="bg1"/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ysClr val="windowText" lastClr="000000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Pasto - Obonuco [Nariño]</c:v>
                </c:pt>
                <c:pt idx="1">
                  <c:v>Sopó [Cundinamarca]</c:v>
                </c:pt>
                <c:pt idx="2">
                  <c:v>Madrid [Cundinamarca]</c:v>
                </c:pt>
                <c:pt idx="3">
                  <c:v>Mosquera [Cundinamarca]</c:v>
                </c:pt>
                <c:pt idx="4">
                  <c:v>Chita [Boyacá]</c:v>
                </c:pt>
                <c:pt idx="5">
                  <c:v>Tunja [Boyacá]</c:v>
                </c:pt>
                <c:pt idx="6">
                  <c:v>Toca [Boyacá]</c:v>
                </c:pt>
                <c:pt idx="7">
                  <c:v>Choachí [Cundinamarca]</c:v>
                </c:pt>
                <c:pt idx="8">
                  <c:v>Pasto - Botana [Nariño]</c:v>
                </c:pt>
                <c:pt idx="9">
                  <c:v>Pasto - El Encano [Nariño]</c:v>
                </c:pt>
                <c:pt idx="10">
                  <c:v>Chocontá [Cundinamarca]</c:v>
                </c:pt>
                <c:pt idx="11">
                  <c:v>Paipa [Boyacá]</c:v>
                </c:pt>
                <c:pt idx="12">
                  <c:v>Duitama - Surbatá [Boyacá]</c:v>
                </c:pt>
                <c:pt idx="13">
                  <c:v>San Sebastián [Cauca]</c:v>
                </c:pt>
                <c:pt idx="14">
                  <c:v>Pamplona [Norte Santander]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Ipiales [Nariño]</c:v>
                </c:pt>
                <c:pt idx="18">
                  <c:v>Chía [Cundinamarca]</c:v>
                </c:pt>
                <c:pt idx="19">
                  <c:v>Tenjo [Cundinamarca]</c:v>
                </c:pt>
                <c:pt idx="20">
                  <c:v>Bogotá</c:v>
                </c:pt>
                <c:pt idx="21">
                  <c:v>Tabio [Cundinamarca]</c:v>
                </c:pt>
              </c:strCache>
            </c:strRef>
          </c:cat>
          <c:val>
            <c:numRef>
              <c:f>CDAD_PPAL!$M$68:$M$95</c:f>
              <c:numCache>
                <c:formatCode>"+"0.0;\-0.0;;</c:formatCode>
                <c:ptCount val="28"/>
                <c:pt idx="0">
                  <c:v>-0.10711902113459359</c:v>
                </c:pt>
                <c:pt idx="1">
                  <c:v>-0.10272904483430878</c:v>
                </c:pt>
                <c:pt idx="2">
                  <c:v>0.18700000000000028</c:v>
                </c:pt>
                <c:pt idx="3">
                  <c:v>0.36151279199110231</c:v>
                </c:pt>
                <c:pt idx="4">
                  <c:v>0.4678614097968925</c:v>
                </c:pt>
                <c:pt idx="5">
                  <c:v>0.47063403781979751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7788-465B-BA63-A1C65A578B13}"/>
            </c:ext>
          </c:extLst>
        </c:ser>
        <c:ser>
          <c:idx val="5"/>
          <c:order val="5"/>
          <c:tx>
            <c:v>0,5 a 1,0 ºC</c:v>
          </c:tx>
          <c:spPr>
            <a:gradFill flip="none" rotWithShape="1">
              <a:gsLst>
                <a:gs pos="50000">
                  <a:srgbClr val="FFEBB0"/>
                </a:gs>
                <a:gs pos="10000">
                  <a:schemeClr val="accent1">
                    <a:lumMod val="5000"/>
                    <a:lumOff val="95000"/>
                  </a:schemeClr>
                </a:gs>
                <a:gs pos="100000">
                  <a:srgbClr val="FFEBB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Pasto - Obonuco [Nariño]</c:v>
                </c:pt>
                <c:pt idx="1">
                  <c:v>Sopó [Cundinamarca]</c:v>
                </c:pt>
                <c:pt idx="2">
                  <c:v>Madrid [Cundinamarca]</c:v>
                </c:pt>
                <c:pt idx="3">
                  <c:v>Mosquera [Cundinamarca]</c:v>
                </c:pt>
                <c:pt idx="4">
                  <c:v>Chita [Boyacá]</c:v>
                </c:pt>
                <c:pt idx="5">
                  <c:v>Tunja [Boyacá]</c:v>
                </c:pt>
                <c:pt idx="6">
                  <c:v>Toca [Boyacá]</c:v>
                </c:pt>
                <c:pt idx="7">
                  <c:v>Choachí [Cundinamarca]</c:v>
                </c:pt>
                <c:pt idx="8">
                  <c:v>Pasto - Botana [Nariño]</c:v>
                </c:pt>
                <c:pt idx="9">
                  <c:v>Pasto - El Encano [Nariño]</c:v>
                </c:pt>
                <c:pt idx="10">
                  <c:v>Chocontá [Cundinamarca]</c:v>
                </c:pt>
                <c:pt idx="11">
                  <c:v>Paipa [Boyacá]</c:v>
                </c:pt>
                <c:pt idx="12">
                  <c:v>Duitama - Surbatá [Boyacá]</c:v>
                </c:pt>
                <c:pt idx="13">
                  <c:v>San Sebastián [Cauca]</c:v>
                </c:pt>
                <c:pt idx="14">
                  <c:v>Pamplona [Norte Santander]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Ipiales [Nariño]</c:v>
                </c:pt>
                <c:pt idx="18">
                  <c:v>Chía [Cundinamarca]</c:v>
                </c:pt>
                <c:pt idx="19">
                  <c:v>Tenjo [Cundinamarca]</c:v>
                </c:pt>
                <c:pt idx="20">
                  <c:v>Bogotá</c:v>
                </c:pt>
                <c:pt idx="21">
                  <c:v>Tabio [Cundinamarca]</c:v>
                </c:pt>
              </c:strCache>
            </c:strRef>
          </c:cat>
          <c:val>
            <c:numRef>
              <c:f>CDAD_PPAL!$N$68:$N$95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0.65419354838709953</c:v>
                </c:pt>
                <c:pt idx="7">
                  <c:v>0.85714285714285587</c:v>
                </c:pt>
                <c:pt idx="8">
                  <c:v>0.90084151472651008</c:v>
                </c:pt>
                <c:pt idx="9">
                  <c:v>0.98577777777777875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7788-465B-BA63-A1C65A578B13}"/>
            </c:ext>
          </c:extLst>
        </c:ser>
        <c:ser>
          <c:idx val="6"/>
          <c:order val="6"/>
          <c:tx>
            <c:v>1,0 a 1,5 ºC</c:v>
          </c:tx>
          <c:spPr>
            <a:gradFill flip="none" rotWithShape="1">
              <a:gsLst>
                <a:gs pos="50000">
                  <a:srgbClr val="FFD380"/>
                </a:gs>
                <a:gs pos="10000">
                  <a:srgbClr val="FFEBB0"/>
                </a:gs>
                <a:gs pos="100000">
                  <a:srgbClr val="FFD38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Pasto - Obonuco [Nariño]</c:v>
                </c:pt>
                <c:pt idx="1">
                  <c:v>Sopó [Cundinamarca]</c:v>
                </c:pt>
                <c:pt idx="2">
                  <c:v>Madrid [Cundinamarca]</c:v>
                </c:pt>
                <c:pt idx="3">
                  <c:v>Mosquera [Cundinamarca]</c:v>
                </c:pt>
                <c:pt idx="4">
                  <c:v>Chita [Boyacá]</c:v>
                </c:pt>
                <c:pt idx="5">
                  <c:v>Tunja [Boyacá]</c:v>
                </c:pt>
                <c:pt idx="6">
                  <c:v>Toca [Boyacá]</c:v>
                </c:pt>
                <c:pt idx="7">
                  <c:v>Choachí [Cundinamarca]</c:v>
                </c:pt>
                <c:pt idx="8">
                  <c:v>Pasto - Botana [Nariño]</c:v>
                </c:pt>
                <c:pt idx="9">
                  <c:v>Pasto - El Encano [Nariño]</c:v>
                </c:pt>
                <c:pt idx="10">
                  <c:v>Chocontá [Cundinamarca]</c:v>
                </c:pt>
                <c:pt idx="11">
                  <c:v>Paipa [Boyacá]</c:v>
                </c:pt>
                <c:pt idx="12">
                  <c:v>Duitama - Surbatá [Boyacá]</c:v>
                </c:pt>
                <c:pt idx="13">
                  <c:v>San Sebastián [Cauca]</c:v>
                </c:pt>
                <c:pt idx="14">
                  <c:v>Pamplona [Norte Santander]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Ipiales [Nariño]</c:v>
                </c:pt>
                <c:pt idx="18">
                  <c:v>Chía [Cundinamarca]</c:v>
                </c:pt>
                <c:pt idx="19">
                  <c:v>Tenjo [Cundinamarca]</c:v>
                </c:pt>
                <c:pt idx="20">
                  <c:v>Bogotá</c:v>
                </c:pt>
                <c:pt idx="21">
                  <c:v>Tabio [Cundinamarca]</c:v>
                </c:pt>
              </c:strCache>
            </c:strRef>
          </c:cat>
          <c:val>
            <c:numRef>
              <c:f>CDAD_PPAL!$O$68:$O$95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1.0440779610194912</c:v>
                </c:pt>
                <c:pt idx="11">
                  <c:v>1.0792473118279586</c:v>
                </c:pt>
                <c:pt idx="12">
                  <c:v>1.0973502304147438</c:v>
                </c:pt>
                <c:pt idx="13">
                  <c:v>1.1677419354838694</c:v>
                </c:pt>
                <c:pt idx="14">
                  <c:v>1.1851458885941675</c:v>
                </c:pt>
                <c:pt idx="15">
                  <c:v>1.4161904761904776</c:v>
                </c:pt>
                <c:pt idx="16">
                  <c:v>1.4600667408231365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788-465B-BA63-A1C65A578B13}"/>
            </c:ext>
          </c:extLst>
        </c:ser>
        <c:ser>
          <c:idx val="7"/>
          <c:order val="7"/>
          <c:tx>
            <c:v>1,5 a 2,0 ºC</c:v>
          </c:tx>
          <c:spPr>
            <a:gradFill flip="none" rotWithShape="1">
              <a:gsLst>
                <a:gs pos="50000">
                  <a:srgbClr val="FFAA01"/>
                </a:gs>
                <a:gs pos="10000">
                  <a:srgbClr val="FFD380"/>
                </a:gs>
                <a:gs pos="100000">
                  <a:srgbClr val="FFAA01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Pasto - Obonuco [Nariño]</c:v>
                </c:pt>
                <c:pt idx="1">
                  <c:v>Sopó [Cundinamarca]</c:v>
                </c:pt>
                <c:pt idx="2">
                  <c:v>Madrid [Cundinamarca]</c:v>
                </c:pt>
                <c:pt idx="3">
                  <c:v>Mosquera [Cundinamarca]</c:v>
                </c:pt>
                <c:pt idx="4">
                  <c:v>Chita [Boyacá]</c:v>
                </c:pt>
                <c:pt idx="5">
                  <c:v>Tunja [Boyacá]</c:v>
                </c:pt>
                <c:pt idx="6">
                  <c:v>Toca [Boyacá]</c:v>
                </c:pt>
                <c:pt idx="7">
                  <c:v>Choachí [Cundinamarca]</c:v>
                </c:pt>
                <c:pt idx="8">
                  <c:v>Pasto - Botana [Nariño]</c:v>
                </c:pt>
                <c:pt idx="9">
                  <c:v>Pasto - El Encano [Nariño]</c:v>
                </c:pt>
                <c:pt idx="10">
                  <c:v>Chocontá [Cundinamarca]</c:v>
                </c:pt>
                <c:pt idx="11">
                  <c:v>Paipa [Boyacá]</c:v>
                </c:pt>
                <c:pt idx="12">
                  <c:v>Duitama - Surbatá [Boyacá]</c:v>
                </c:pt>
                <c:pt idx="13">
                  <c:v>San Sebastián [Cauca]</c:v>
                </c:pt>
                <c:pt idx="14">
                  <c:v>Pamplona [Norte Santander]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Ipiales [Nariño]</c:v>
                </c:pt>
                <c:pt idx="18">
                  <c:v>Chía [Cundinamarca]</c:v>
                </c:pt>
                <c:pt idx="19">
                  <c:v>Tenjo [Cundinamarca]</c:v>
                </c:pt>
                <c:pt idx="20">
                  <c:v>Bogotá</c:v>
                </c:pt>
                <c:pt idx="21">
                  <c:v>Tabio [Cundinamarca]</c:v>
                </c:pt>
              </c:strCache>
            </c:strRef>
          </c:cat>
          <c:val>
            <c:numRef>
              <c:f>CDAD_PPAL!$P$68:$P$95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1.69225806451613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7788-465B-BA63-A1C65A578B13}"/>
            </c:ext>
          </c:extLst>
        </c:ser>
        <c:ser>
          <c:idx val="8"/>
          <c:order val="8"/>
          <c:tx>
            <c:v>&gt;2,0 ºC</c:v>
          </c:tx>
          <c:spPr>
            <a:gradFill flip="none" rotWithShape="1">
              <a:gsLst>
                <a:gs pos="50000">
                  <a:srgbClr val="FF5500"/>
                </a:gs>
                <a:gs pos="10000">
                  <a:srgbClr val="FFAA01"/>
                </a:gs>
                <a:gs pos="100000">
                  <a:srgbClr val="FF5500"/>
                </a:gs>
              </a:gsLst>
              <a:lin ang="16200000" scaled="1"/>
              <a:tileRect/>
            </a:gra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invertIfNegative val="0"/>
          <c:dPt>
            <c:idx val="39"/>
            <c:invertIfNegative val="0"/>
            <c:bubble3D val="0"/>
            <c:spPr>
              <a:gradFill flip="none" rotWithShape="1">
                <a:gsLst>
                  <a:gs pos="50000">
                    <a:srgbClr val="FF5500"/>
                  </a:gs>
                  <a:gs pos="10000">
                    <a:srgbClr val="FFAA01"/>
                  </a:gs>
                  <a:gs pos="100000">
                    <a:srgbClr val="FF5500"/>
                  </a:gs>
                </a:gsLst>
                <a:lin ang="16200000" scaled="1"/>
                <a:tileRect/>
              </a:gra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021-4942-89D4-E1FA3F666E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lang="es-ES" sz="1100" b="1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CDAD_PPAL!$G$68:$G$95</c:f>
              <c:strCache>
                <c:ptCount val="22"/>
                <c:pt idx="0">
                  <c:v>Pasto - Obonuco [Nariño]</c:v>
                </c:pt>
                <c:pt idx="1">
                  <c:v>Sopó [Cundinamarca]</c:v>
                </c:pt>
                <c:pt idx="2">
                  <c:v>Madrid [Cundinamarca]</c:v>
                </c:pt>
                <c:pt idx="3">
                  <c:v>Mosquera [Cundinamarca]</c:v>
                </c:pt>
                <c:pt idx="4">
                  <c:v>Chita [Boyacá]</c:v>
                </c:pt>
                <c:pt idx="5">
                  <c:v>Tunja [Boyacá]</c:v>
                </c:pt>
                <c:pt idx="6">
                  <c:v>Toca [Boyacá]</c:v>
                </c:pt>
                <c:pt idx="7">
                  <c:v>Choachí [Cundinamarca]</c:v>
                </c:pt>
                <c:pt idx="8">
                  <c:v>Pasto - Botana [Nariño]</c:v>
                </c:pt>
                <c:pt idx="9">
                  <c:v>Pasto - El Encano [Nariño]</c:v>
                </c:pt>
                <c:pt idx="10">
                  <c:v>Chocontá [Cundinamarca]</c:v>
                </c:pt>
                <c:pt idx="11">
                  <c:v>Paipa [Boyacá]</c:v>
                </c:pt>
                <c:pt idx="12">
                  <c:v>Duitama - Surbatá [Boyacá]</c:v>
                </c:pt>
                <c:pt idx="13">
                  <c:v>San Sebastián [Cauca]</c:v>
                </c:pt>
                <c:pt idx="14">
                  <c:v>Pamplona [Norte Santander]</c:v>
                </c:pt>
                <c:pt idx="15">
                  <c:v>Sogamoso [Boyacá]</c:v>
                </c:pt>
                <c:pt idx="16">
                  <c:v>Samacá [Boyacá]</c:v>
                </c:pt>
                <c:pt idx="17">
                  <c:v>Ipiales [Nariño]</c:v>
                </c:pt>
                <c:pt idx="18">
                  <c:v>Chía [Cundinamarca]</c:v>
                </c:pt>
                <c:pt idx="19">
                  <c:v>Tenjo [Cundinamarca]</c:v>
                </c:pt>
                <c:pt idx="20">
                  <c:v>Bogotá</c:v>
                </c:pt>
                <c:pt idx="21">
                  <c:v>Tabio [Cundinamarca]</c:v>
                </c:pt>
              </c:strCache>
            </c:strRef>
          </c:cat>
          <c:val>
            <c:numRef>
              <c:f>CDAD_PPAL!$Q$68:$Q$95</c:f>
              <c:numCache>
                <c:formatCode>"+"0.0;\-0.0;;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2.0643920595533496</c:v>
                </c:pt>
                <c:pt idx="19">
                  <c:v>2.1230303030303004</c:v>
                </c:pt>
                <c:pt idx="20">
                  <c:v>2.1624026696329262</c:v>
                </c:pt>
                <c:pt idx="21">
                  <c:v>2.4101449275362334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7788-465B-BA63-A1C65A578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482019424"/>
        <c:axId val="482019984"/>
      </c:barChart>
      <c:catAx>
        <c:axId val="48201942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lang="es-ES" sz="1200" b="0" i="0" u="none" strike="noStrike" kern="1200" spc="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482019984"/>
        <c:crosses val="autoZero"/>
        <c:auto val="1"/>
        <c:lblAlgn val="ctr"/>
        <c:lblOffset val="0"/>
        <c:noMultiLvlLbl val="0"/>
      </c:catAx>
      <c:valAx>
        <c:axId val="482019984"/>
        <c:scaling>
          <c:orientation val="minMax"/>
          <c:max val="3.4"/>
          <c:min val="-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ES" sz="1300" b="1" i="0" u="none" strike="noStrike" kern="1200" baseline="0">
                    <a:solidFill>
                      <a:sysClr val="windowText" lastClr="000000"/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s-CO" sz="1300" b="1" baseline="0"/>
                  <a:t>Anomalía de Temperatura Mínima (ºC)</a:t>
                </a:r>
              </a:p>
            </c:rich>
          </c:tx>
          <c:layout>
            <c:manualLayout>
              <c:xMode val="edge"/>
              <c:yMode val="edge"/>
              <c:x val="2.9999999999999997E-6"/>
              <c:y val="0.144096666666666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ES" sz="1300" b="1" i="0" u="none" strike="noStrike" kern="1200" baseline="0">
                  <a:solidFill>
                    <a:sysClr val="windowText" lastClr="000000"/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ES" sz="1200" b="0" i="0" u="none" strike="noStrike" kern="1200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s-CO"/>
          </a:p>
        </c:txPr>
        <c:crossAx val="482019424"/>
        <c:crosses val="max"/>
        <c:crossBetween val="between"/>
        <c:majorUnit val="1"/>
        <c:minorUnit val="0.5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rgbClr val="00206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ysClr val="windowText" lastClr="000000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-50" baseline="0">
                <a:solidFill>
                  <a:schemeClr val="accent6">
                    <a:lumMod val="50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s-CO"/>
          </a:p>
        </c:txPr>
      </c:legendEntry>
      <c:layout>
        <c:manualLayout>
          <c:xMode val="edge"/>
          <c:yMode val="edge"/>
          <c:x val="0"/>
          <c:y val="0.95234050925925928"/>
          <c:w val="1"/>
          <c:h val="4.70975686218743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ES" sz="1100" b="0" i="0" u="none" strike="noStrike" kern="1200" spc="-50" baseline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Arial Narrow" panose="020B0606020202030204" pitchFamily="34" charset="0"/>
        </a:defRPr>
      </a:pPr>
      <a:endParaRPr lang="es-CO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13" Type="http://schemas.openxmlformats.org/officeDocument/2006/relationships/chart" Target="../charts/chart28.xml"/><Relationship Id="rId3" Type="http://schemas.openxmlformats.org/officeDocument/2006/relationships/chart" Target="../charts/chart18.xml"/><Relationship Id="rId7" Type="http://schemas.openxmlformats.org/officeDocument/2006/relationships/chart" Target="../charts/chart22.xml"/><Relationship Id="rId12" Type="http://schemas.openxmlformats.org/officeDocument/2006/relationships/chart" Target="../charts/chart27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1" Type="http://schemas.openxmlformats.org/officeDocument/2006/relationships/chart" Target="../charts/chart26.xml"/><Relationship Id="rId5" Type="http://schemas.openxmlformats.org/officeDocument/2006/relationships/chart" Target="../charts/chart20.xml"/><Relationship Id="rId10" Type="http://schemas.openxmlformats.org/officeDocument/2006/relationships/chart" Target="../charts/chart25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4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0</xdr:colOff>
      <xdr:row>1</xdr:row>
      <xdr:rowOff>0</xdr:rowOff>
    </xdr:from>
    <xdr:to>
      <xdr:col>36</xdr:col>
      <xdr:colOff>5400000</xdr:colOff>
      <xdr:row>18</xdr:row>
      <xdr:rowOff>130178</xdr:rowOff>
    </xdr:to>
    <xdr:graphicFrame macro="">
      <xdr:nvGraphicFramePr>
        <xdr:cNvPr id="67" name="ENE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37</xdr:col>
      <xdr:colOff>201705</xdr:colOff>
      <xdr:row>1</xdr:row>
      <xdr:rowOff>0</xdr:rowOff>
    </xdr:from>
    <xdr:to>
      <xdr:col>38</xdr:col>
      <xdr:colOff>5397597</xdr:colOff>
      <xdr:row>18</xdr:row>
      <xdr:rowOff>130178</xdr:rowOff>
    </xdr:to>
    <xdr:graphicFrame macro="">
      <xdr:nvGraphicFramePr>
        <xdr:cNvPr id="68" name="FEB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201705</xdr:colOff>
      <xdr:row>1</xdr:row>
      <xdr:rowOff>0</xdr:rowOff>
    </xdr:from>
    <xdr:to>
      <xdr:col>40</xdr:col>
      <xdr:colOff>5397598</xdr:colOff>
      <xdr:row>18</xdr:row>
      <xdr:rowOff>130178</xdr:rowOff>
    </xdr:to>
    <xdr:graphicFrame macro="">
      <xdr:nvGraphicFramePr>
        <xdr:cNvPr id="69" name="MA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36</xdr:col>
      <xdr:colOff>0</xdr:colOff>
      <xdr:row>19</xdr:row>
      <xdr:rowOff>204106</xdr:rowOff>
    </xdr:from>
    <xdr:to>
      <xdr:col>36</xdr:col>
      <xdr:colOff>5400000</xdr:colOff>
      <xdr:row>37</xdr:row>
      <xdr:rowOff>130178</xdr:rowOff>
    </xdr:to>
    <xdr:graphicFrame macro="">
      <xdr:nvGraphicFramePr>
        <xdr:cNvPr id="70" name="ABR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37</xdr:col>
      <xdr:colOff>201705</xdr:colOff>
      <xdr:row>19</xdr:row>
      <xdr:rowOff>204106</xdr:rowOff>
    </xdr:from>
    <xdr:to>
      <xdr:col>38</xdr:col>
      <xdr:colOff>5397597</xdr:colOff>
      <xdr:row>37</xdr:row>
      <xdr:rowOff>130178</xdr:rowOff>
    </xdr:to>
    <xdr:graphicFrame macro="">
      <xdr:nvGraphicFramePr>
        <xdr:cNvPr id="71" name="MAY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39</xdr:col>
      <xdr:colOff>201705</xdr:colOff>
      <xdr:row>19</xdr:row>
      <xdr:rowOff>204106</xdr:rowOff>
    </xdr:from>
    <xdr:to>
      <xdr:col>40</xdr:col>
      <xdr:colOff>5397598</xdr:colOff>
      <xdr:row>37</xdr:row>
      <xdr:rowOff>130178</xdr:rowOff>
    </xdr:to>
    <xdr:graphicFrame macro="">
      <xdr:nvGraphicFramePr>
        <xdr:cNvPr id="72" name="JUN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36</xdr:col>
      <xdr:colOff>0</xdr:colOff>
      <xdr:row>39</xdr:row>
      <xdr:rowOff>0</xdr:rowOff>
    </xdr:from>
    <xdr:to>
      <xdr:col>36</xdr:col>
      <xdr:colOff>5400000</xdr:colOff>
      <xdr:row>56</xdr:row>
      <xdr:rowOff>130179</xdr:rowOff>
    </xdr:to>
    <xdr:graphicFrame macro="">
      <xdr:nvGraphicFramePr>
        <xdr:cNvPr id="73" name="JUL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37</xdr:col>
      <xdr:colOff>201705</xdr:colOff>
      <xdr:row>39</xdr:row>
      <xdr:rowOff>0</xdr:rowOff>
    </xdr:from>
    <xdr:to>
      <xdr:col>38</xdr:col>
      <xdr:colOff>5397597</xdr:colOff>
      <xdr:row>56</xdr:row>
      <xdr:rowOff>130179</xdr:rowOff>
    </xdr:to>
    <xdr:graphicFrame macro="">
      <xdr:nvGraphicFramePr>
        <xdr:cNvPr id="74" name="AG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39</xdr:col>
      <xdr:colOff>201705</xdr:colOff>
      <xdr:row>39</xdr:row>
      <xdr:rowOff>0</xdr:rowOff>
    </xdr:from>
    <xdr:to>
      <xdr:col>40</xdr:col>
      <xdr:colOff>5397598</xdr:colOff>
      <xdr:row>56</xdr:row>
      <xdr:rowOff>130179</xdr:rowOff>
    </xdr:to>
    <xdr:graphicFrame macro="">
      <xdr:nvGraphicFramePr>
        <xdr:cNvPr id="75" name="SEP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36</xdr:col>
      <xdr:colOff>0</xdr:colOff>
      <xdr:row>57</xdr:row>
      <xdr:rowOff>201705</xdr:rowOff>
    </xdr:from>
    <xdr:to>
      <xdr:col>36</xdr:col>
      <xdr:colOff>5400000</xdr:colOff>
      <xdr:row>75</xdr:row>
      <xdr:rowOff>127776</xdr:rowOff>
    </xdr:to>
    <xdr:graphicFrame macro="">
      <xdr:nvGraphicFramePr>
        <xdr:cNvPr id="76" name="OCT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201705</xdr:colOff>
      <xdr:row>57</xdr:row>
      <xdr:rowOff>201705</xdr:rowOff>
    </xdr:from>
    <xdr:to>
      <xdr:col>38</xdr:col>
      <xdr:colOff>5397597</xdr:colOff>
      <xdr:row>75</xdr:row>
      <xdr:rowOff>127776</xdr:rowOff>
    </xdr:to>
    <xdr:graphicFrame macro="">
      <xdr:nvGraphicFramePr>
        <xdr:cNvPr id="77" name="NOV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39</xdr:col>
      <xdr:colOff>201705</xdr:colOff>
      <xdr:row>57</xdr:row>
      <xdr:rowOff>201705</xdr:rowOff>
    </xdr:from>
    <xdr:to>
      <xdr:col>40</xdr:col>
      <xdr:colOff>5397598</xdr:colOff>
      <xdr:row>75</xdr:row>
      <xdr:rowOff>127776</xdr:rowOff>
    </xdr:to>
    <xdr:graphicFrame macro="">
      <xdr:nvGraphicFramePr>
        <xdr:cNvPr id="78" name="DIC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0.12717</cdr:y>
    </cdr:from>
    <cdr:to>
      <cdr:x>1</cdr:x>
      <cdr:y>0.19838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52623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36000" tIns="36000" rIns="36000" bIns="36000" rtlCol="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DIARIO TEMPERATURA MÍNIMA </a:t>
          </a:r>
          <a:r>
            <a:rPr lang="es-CO" sz="1150" b="1">
              <a:latin typeface="Century Gothic" panose="020B0502020202020204" pitchFamily="34" charset="0"/>
            </a:rPr>
            <a:t>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ENERO DE 2019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0.12605</cdr:y>
    </cdr:from>
    <cdr:to>
      <cdr:x>1</cdr:x>
      <cdr:y>0.19726</cdr:y>
    </cdr:to>
    <cdr:sp macro="" textlink="">
      <cdr:nvSpPr>
        <cdr:cNvPr id="3" name="CuadroTexto 1"/>
        <cdr:cNvSpPr txBox="1"/>
      </cdr:nvSpPr>
      <cdr:spPr>
        <a:xfrm xmlns:a="http://schemas.openxmlformats.org/drawingml/2006/main">
          <a:off x="0" y="448642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FEBRERO DE 2019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0.12557</cdr:y>
    </cdr:from>
    <cdr:to>
      <cdr:x>1</cdr:x>
      <cdr:y>0.19678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46933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MARZO DE 2019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ABRIL DE 2019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MAYO DE 2019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0.13479</cdr:y>
    </cdr:from>
    <cdr:to>
      <cdr:x>1</cdr:x>
      <cdr:y>0.20605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426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JUNIO DE 2019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8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JULIO DE 2019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0.14099</cdr:y>
    </cdr:from>
    <cdr:to>
      <cdr:x>1</cdr:x>
      <cdr:y>0.21221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501824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AGOSTO DE 2019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0.13785</cdr:y>
    </cdr:from>
    <cdr:to>
      <cdr:x>1</cdr:x>
      <cdr:y>0.20906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617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SEPTIEMBRE DE 2019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400000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OCTUBRE DE 2019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0.13474</cdr:y>
    </cdr:from>
    <cdr:to>
      <cdr:x>1</cdr:x>
      <cdr:y>0.206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79248"/>
          <a:ext cx="5397598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NOVIEMBRE DE 2019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0.13789</cdr:y>
    </cdr:from>
    <cdr:to>
      <cdr:x>1</cdr:x>
      <cdr:y>0.20915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490454"/>
          <a:ext cx="5397599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>
              <a:latin typeface="Century Gothic" panose="020B0502020202020204" pitchFamily="34" charset="0"/>
            </a:rPr>
            <a:t>SEGUIMIENTO DIARIO TEMPERATURA MÍNIMA| </a:t>
          </a:r>
          <a:r>
            <a:rPr lang="es-CO" sz="1150" b="1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DICIEMBRE DE 2019</a:t>
          </a: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2</xdr:row>
      <xdr:rowOff>0</xdr:rowOff>
    </xdr:from>
    <xdr:to>
      <xdr:col>17</xdr:col>
      <xdr:colOff>5400000</xdr:colOff>
      <xdr:row>19</xdr:row>
      <xdr:rowOff>171000</xdr:rowOff>
    </xdr:to>
    <xdr:graphicFrame macro="">
      <xdr:nvGraphicFramePr>
        <xdr:cNvPr id="5" name="MED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0</xdr:colOff>
      <xdr:row>22</xdr:row>
      <xdr:rowOff>0</xdr:rowOff>
    </xdr:from>
    <xdr:to>
      <xdr:col>17</xdr:col>
      <xdr:colOff>5400000</xdr:colOff>
      <xdr:row>39</xdr:row>
      <xdr:rowOff>171000</xdr:rowOff>
    </xdr:to>
    <xdr:graphicFrame macro="">
      <xdr:nvGraphicFramePr>
        <xdr:cNvPr id="6" name="MAX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17</xdr:col>
      <xdr:colOff>0</xdr:colOff>
      <xdr:row>42</xdr:row>
      <xdr:rowOff>0</xdr:rowOff>
    </xdr:from>
    <xdr:to>
      <xdr:col>17</xdr:col>
      <xdr:colOff>5400000</xdr:colOff>
      <xdr:row>59</xdr:row>
      <xdr:rowOff>171000</xdr:rowOff>
    </xdr:to>
    <xdr:graphicFrame macro="">
      <xdr:nvGraphicFramePr>
        <xdr:cNvPr id="7" name="ANO_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0.14796</cdr:y>
    </cdr:from>
    <cdr:to>
      <cdr:x>1</cdr:x>
      <cdr:y>0.21836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32641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 baseline="0">
              <a:latin typeface="Century Gothic" panose="020B0502020202020204" pitchFamily="34" charset="0"/>
            </a:rPr>
            <a:t>SEGUIMIENTO MENSUAL 2019 | </a:t>
          </a:r>
          <a:r>
            <a:rPr lang="es-CO" sz="1150" b="1" i="0" baseline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PROMEDIO TEMPERATURA MÍNIMA</a:t>
          </a:r>
          <a:endParaRPr lang="es-CO" sz="1150" b="1" baseline="0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0.14173</cdr:y>
    </cdr:from>
    <cdr:to>
      <cdr:x>1</cdr:x>
      <cdr:y>0.21214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4806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2019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TEMPERATURA MÍNIMA ABSOLUTA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</cdr:x>
      <cdr:y>0.14173</cdr:y>
    </cdr:from>
    <cdr:to>
      <cdr:x>0.99911</cdr:x>
      <cdr:y>0.21214</cdr:y>
    </cdr:to>
    <cdr:sp macro="" textlink="">
      <cdr:nvSpPr>
        <cdr:cNvPr id="15" name="CuadroTexto 1"/>
        <cdr:cNvSpPr txBox="1"/>
      </cdr:nvSpPr>
      <cdr:spPr>
        <a:xfrm xmlns:a="http://schemas.openxmlformats.org/drawingml/2006/main">
          <a:off x="0" y="510239"/>
          <a:ext cx="5395194" cy="2534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150" b="1" i="0">
              <a:latin typeface="Century Gothic" panose="020B0502020202020204" pitchFamily="34" charset="0"/>
            </a:rPr>
            <a:t>SEGUIMIENTO MENSUAL 2019 | </a:t>
          </a:r>
          <a:r>
            <a:rPr lang="es-CO" sz="1150" b="1" i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rPr>
            <a:t>ANOMALÍA DE TEMPERATURA MÍNIMA</a:t>
          </a:r>
          <a:endParaRPr lang="es-CO" sz="1150" b="1">
            <a:solidFill>
              <a:schemeClr val="accent5">
                <a:lumMod val="75000"/>
              </a:schemeClr>
            </a:solidFill>
            <a:latin typeface="Century Gothic" panose="020B0502020202020204" pitchFamily="34" charset="0"/>
          </a:endParaRPr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13605</xdr:colOff>
      <xdr:row>57</xdr:row>
      <xdr:rowOff>13605</xdr:rowOff>
    </xdr:from>
    <xdr:to>
      <xdr:col>35</xdr:col>
      <xdr:colOff>20046</xdr:colOff>
      <xdr:row>83</xdr:row>
      <xdr:rowOff>169252</xdr:rowOff>
    </xdr:to>
    <xdr:graphicFrame macro="">
      <xdr:nvGraphicFramePr>
        <xdr:cNvPr id="25" name="ANO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13605</xdr:colOff>
      <xdr:row>29</xdr:row>
      <xdr:rowOff>7792</xdr:rowOff>
    </xdr:from>
    <xdr:to>
      <xdr:col>35</xdr:col>
      <xdr:colOff>20046</xdr:colOff>
      <xdr:row>55</xdr:row>
      <xdr:rowOff>163439</xdr:rowOff>
    </xdr:to>
    <xdr:graphicFrame macro="">
      <xdr:nvGraphicFramePr>
        <xdr:cNvPr id="24" name="MAX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13605</xdr:colOff>
      <xdr:row>1</xdr:row>
      <xdr:rowOff>13605</xdr:rowOff>
    </xdr:from>
    <xdr:to>
      <xdr:col>35</xdr:col>
      <xdr:colOff>20046</xdr:colOff>
      <xdr:row>27</xdr:row>
      <xdr:rowOff>169252</xdr:rowOff>
    </xdr:to>
    <xdr:graphicFrame macro="">
      <xdr:nvGraphicFramePr>
        <xdr:cNvPr id="20" name="MED_MPIO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1</xdr:row>
      <xdr:rowOff>13605</xdr:rowOff>
    </xdr:from>
    <xdr:to>
      <xdr:col>22</xdr:col>
      <xdr:colOff>11250000</xdr:colOff>
      <xdr:row>27</xdr:row>
      <xdr:rowOff>169252</xdr:rowOff>
    </xdr:to>
    <xdr:graphicFrame macro="">
      <xdr:nvGraphicFramePr>
        <xdr:cNvPr id="21" name="MED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29</xdr:row>
      <xdr:rowOff>13606</xdr:rowOff>
    </xdr:from>
    <xdr:to>
      <xdr:col>22</xdr:col>
      <xdr:colOff>11250000</xdr:colOff>
      <xdr:row>55</xdr:row>
      <xdr:rowOff>169253</xdr:rowOff>
    </xdr:to>
    <xdr:graphicFrame macro="">
      <xdr:nvGraphicFramePr>
        <xdr:cNvPr id="22" name="MAX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0</xdr:colOff>
      <xdr:row>56</xdr:row>
      <xdr:rowOff>201704</xdr:rowOff>
    </xdr:from>
    <xdr:to>
      <xdr:col>22</xdr:col>
      <xdr:colOff>11250000</xdr:colOff>
      <xdr:row>83</xdr:row>
      <xdr:rowOff>155645</xdr:rowOff>
    </xdr:to>
    <xdr:graphicFrame macro="">
      <xdr:nvGraphicFramePr>
        <xdr:cNvPr id="23" name="ANO_MPIO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1</xdr:row>
      <xdr:rowOff>13605</xdr:rowOff>
    </xdr:from>
    <xdr:to>
      <xdr:col>27</xdr:col>
      <xdr:colOff>1676</xdr:colOff>
      <xdr:row>27</xdr:row>
      <xdr:rowOff>169252</xdr:rowOff>
    </xdr:to>
    <xdr:graphicFrame macro="">
      <xdr:nvGraphicFramePr>
        <xdr:cNvPr id="5" name="MED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0</xdr:colOff>
      <xdr:row>29</xdr:row>
      <xdr:rowOff>7792</xdr:rowOff>
    </xdr:from>
    <xdr:to>
      <xdr:col>27</xdr:col>
      <xdr:colOff>1676</xdr:colOff>
      <xdr:row>55</xdr:row>
      <xdr:rowOff>163439</xdr:rowOff>
    </xdr:to>
    <xdr:graphicFrame macro="">
      <xdr:nvGraphicFramePr>
        <xdr:cNvPr id="6" name="MAX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56</xdr:row>
      <xdr:rowOff>190497</xdr:rowOff>
    </xdr:from>
    <xdr:to>
      <xdr:col>27</xdr:col>
      <xdr:colOff>1676</xdr:colOff>
      <xdr:row>83</xdr:row>
      <xdr:rowOff>144438</xdr:rowOff>
    </xdr:to>
    <xdr:graphicFrame macro="">
      <xdr:nvGraphicFramePr>
        <xdr:cNvPr id="7" name="ANO_MPIO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201704</xdr:colOff>
      <xdr:row>0</xdr:row>
      <xdr:rowOff>201705</xdr:rowOff>
    </xdr:from>
    <xdr:to>
      <xdr:col>31</xdr:col>
      <xdr:colOff>4057</xdr:colOff>
      <xdr:row>27</xdr:row>
      <xdr:rowOff>155646</xdr:rowOff>
    </xdr:to>
    <xdr:graphicFrame macro="">
      <xdr:nvGraphicFramePr>
        <xdr:cNvPr id="8" name="MED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201704</xdr:colOff>
      <xdr:row>29</xdr:row>
      <xdr:rowOff>7792</xdr:rowOff>
    </xdr:from>
    <xdr:to>
      <xdr:col>31</xdr:col>
      <xdr:colOff>4057</xdr:colOff>
      <xdr:row>55</xdr:row>
      <xdr:rowOff>163439</xdr:rowOff>
    </xdr:to>
    <xdr:graphicFrame macro="">
      <xdr:nvGraphicFramePr>
        <xdr:cNvPr id="9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201704</xdr:colOff>
      <xdr:row>57</xdr:row>
      <xdr:rowOff>13605</xdr:rowOff>
    </xdr:from>
    <xdr:to>
      <xdr:col>31</xdr:col>
      <xdr:colOff>4057</xdr:colOff>
      <xdr:row>83</xdr:row>
      <xdr:rowOff>169252</xdr:rowOff>
    </xdr:to>
    <xdr:graphicFrame macro="">
      <xdr:nvGraphicFramePr>
        <xdr:cNvPr id="10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35</xdr:col>
      <xdr:colOff>0</xdr:colOff>
      <xdr:row>29</xdr:row>
      <xdr:rowOff>198292</xdr:rowOff>
    </xdr:from>
    <xdr:to>
      <xdr:col>35</xdr:col>
      <xdr:colOff>0</xdr:colOff>
      <xdr:row>57</xdr:row>
      <xdr:rowOff>63292</xdr:rowOff>
    </xdr:to>
    <xdr:graphicFrame macro="">
      <xdr:nvGraphicFramePr>
        <xdr:cNvPr id="27" name="MAX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57</xdr:row>
      <xdr:rowOff>204106</xdr:rowOff>
    </xdr:from>
    <xdr:to>
      <xdr:col>35</xdr:col>
      <xdr:colOff>0</xdr:colOff>
      <xdr:row>85</xdr:row>
      <xdr:rowOff>69106</xdr:rowOff>
    </xdr:to>
    <xdr:graphicFrame macro="">
      <xdr:nvGraphicFramePr>
        <xdr:cNvPr id="28" name="ANO_MPIO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0.04803</cdr:y>
    </cdr:from>
    <cdr:to>
      <cdr:x>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3" y="259386"/>
          <a:ext cx="11239987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MEDIA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0.00089</cdr:x>
      <cdr:y>0.04848</cdr:y>
    </cdr:from>
    <cdr:to>
      <cdr:x>1</cdr:x>
      <cdr:y>0.10476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0012" y="261788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TEMPERATURA MÁXIMA ABSOLUTA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0.04803</cdr:y>
    </cdr:from>
    <cdr:to>
      <cdr:x>0.99911</cdr:x>
      <cdr:y>0.10431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0" y="259387"/>
          <a:ext cx="11239988" cy="3039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36000" tIns="36000" rIns="36000" bIns="3600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O" sz="1200" b="1" i="0">
              <a:solidFill>
                <a:srgbClr val="C00000"/>
              </a:solidFill>
              <a:latin typeface="Arial Narrow" panose="020B0606020202030204" pitchFamily="34" charset="0"/>
            </a:rPr>
            <a:t>ANOMALÍA DE TEMPERATURA MÁXIMA</a:t>
          </a:r>
          <a:endParaRPr lang="es-CO" sz="1200" b="1">
            <a:solidFill>
              <a:srgbClr val="C00000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34</xdr:row>
      <xdr:rowOff>0</xdr:rowOff>
    </xdr:from>
    <xdr:to>
      <xdr:col>33</xdr:col>
      <xdr:colOff>57706</xdr:colOff>
      <xdr:row>62</xdr:row>
      <xdr:rowOff>66000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65</xdr:row>
      <xdr:rowOff>190499</xdr:rowOff>
    </xdr:from>
    <xdr:to>
      <xdr:col>33</xdr:col>
      <xdr:colOff>57706</xdr:colOff>
      <xdr:row>94</xdr:row>
      <xdr:rowOff>65999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0.66431</cdr:x>
      <cdr:y>0.08204</cdr:y>
    </cdr:from>
    <cdr:to>
      <cdr:x>0.97528</cdr:x>
      <cdr:y>0.22315</cdr:y>
    </cdr:to>
    <cdr:grpSp>
      <cdr:nvGrpSpPr>
        <cdr:cNvPr id="11" name="Grupo 10"/>
        <cdr:cNvGrpSpPr/>
      </cdr:nvGrpSpPr>
      <cdr:grpSpPr>
        <a:xfrm xmlns:a="http://schemas.openxmlformats.org/drawingml/2006/main">
          <a:off x="5978790" y="443016"/>
          <a:ext cx="2798730" cy="761994"/>
          <a:chOff x="2919506" y="443005"/>
          <a:chExt cx="2798762" cy="762000"/>
        </a:xfrm>
      </cdr:grpSpPr>
      <cdr:pic>
        <cdr:nvPicPr>
          <cdr:cNvPr id="10" name="Imagen 9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2919506" y="443005"/>
            <a:ext cx="762000" cy="762000"/>
          </a:xfrm>
          <a:prstGeom xmlns:a="http://schemas.openxmlformats.org/drawingml/2006/main" prst="rect">
            <a:avLst/>
          </a:prstGeom>
        </cdr:spPr>
      </cdr:pic>
      <cdr:sp macro="" textlink="">
        <cdr:nvSpPr>
          <cdr:cNvPr id="4" name="CuadroTexto 2"/>
          <cdr:cNvSpPr txBox="1"/>
        </cdr:nvSpPr>
        <cdr:spPr>
          <a:xfrm xmlns:a="http://schemas.openxmlformats.org/drawingml/2006/main">
            <a:off x="3558381" y="585341"/>
            <a:ext cx="2159887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4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4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4"/>
                </a:solidFill>
                <a:latin typeface="Century Gothic" panose="020B0502020202020204" pitchFamily="34" charset="0"/>
              </a:rPr>
              <a:t>por Encima de lo Normal</a:t>
            </a:r>
            <a:endParaRPr lang="es-CO" sz="1200" b="0">
              <a:solidFill>
                <a:schemeClr val="accent4"/>
              </a:solidFill>
              <a:latin typeface="Century Gothic" panose="020B050202020202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0.61379</cdr:x>
      <cdr:y>0.50122</cdr:y>
    </cdr:from>
    <cdr:to>
      <cdr:x>0.92329</cdr:x>
      <cdr:y>0.64233</cdr:y>
    </cdr:to>
    <cdr:grpSp>
      <cdr:nvGrpSpPr>
        <cdr:cNvPr id="9" name="Grupo 8"/>
        <cdr:cNvGrpSpPr/>
      </cdr:nvGrpSpPr>
      <cdr:grpSpPr>
        <a:xfrm xmlns:a="http://schemas.openxmlformats.org/drawingml/2006/main">
          <a:off x="5524110" y="2706588"/>
          <a:ext cx="2785500" cy="761994"/>
          <a:chOff x="5075802" y="2628153"/>
          <a:chExt cx="2785499" cy="762000"/>
        </a:xfrm>
      </cdr:grpSpPr>
      <cdr:sp macro="" textlink="">
        <cdr:nvSpPr>
          <cdr:cNvPr id="7" name="CuadroTexto 2"/>
          <cdr:cNvSpPr txBox="1"/>
        </cdr:nvSpPr>
        <cdr:spPr>
          <a:xfrm xmlns:a="http://schemas.openxmlformats.org/drawingml/2006/main">
            <a:off x="5075802" y="2770513"/>
            <a:ext cx="2160009" cy="494359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0" anchor="ctr" anchorCtr="1">
            <a:noAutofit/>
          </a:bodyPr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s-CO" sz="1400" b="1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TEMPERATURA</a:t>
            </a:r>
            <a:r>
              <a:rPr lang="es-CO" sz="1400" b="1" baseline="0">
                <a:solidFill>
                  <a:schemeClr val="accent5">
                    <a:lumMod val="75000"/>
                  </a:schemeClr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Century Gothic" panose="020B0502020202020204" pitchFamily="34" charset="0"/>
              </a:rPr>
              <a:t> MÍNIMA</a:t>
            </a:r>
            <a:endParaRPr lang="es-CO" sz="1400" b="1">
              <a:solidFill>
                <a:schemeClr val="accent5">
                  <a:lumMod val="7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endParaRPr>
          </a:p>
          <a:p xmlns:a="http://schemas.openxmlformats.org/drawingml/2006/main">
            <a:pPr algn="ctr"/>
            <a:r>
              <a:rPr lang="es-CO" sz="1200" b="0" baseline="0">
                <a:solidFill>
                  <a:schemeClr val="accent5">
                    <a:lumMod val="75000"/>
                  </a:schemeClr>
                </a:solidFill>
                <a:latin typeface="Century Gothic" panose="020B0502020202020204" pitchFamily="34" charset="0"/>
              </a:rPr>
              <a:t>por Debajo de lo Normal</a:t>
            </a:r>
            <a:endParaRPr lang="es-CO" sz="1200" b="0">
              <a:solidFill>
                <a:schemeClr val="accent5">
                  <a:lumMod val="75000"/>
                </a:schemeClr>
              </a:solidFill>
              <a:latin typeface="Century Gothic" panose="020B0502020202020204" pitchFamily="34" charset="0"/>
            </a:endParaRPr>
          </a:p>
        </cdr:txBody>
      </cdr:sp>
      <cdr:pic>
        <cdr:nvPicPr>
          <cdr:cNvPr id="8" name="Imagen 7"/>
          <cdr:cNvPicPr>
            <a:picLocks xmlns:a="http://schemas.openxmlformats.org/drawingml/2006/main" noChangeAspect="1"/>
          </cdr:cNvPicPr>
        </cdr:nvPicPr>
        <cdr:blipFill>
          <a:blip xmlns:a="http://schemas.openxmlformats.org/drawingml/2006/main"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 xmlns:a="http://schemas.openxmlformats.org/drawingml/2006/main">
            <a:fillRect/>
          </a:stretch>
        </cdr:blipFill>
        <cdr:spPr>
          <a:xfrm xmlns:a="http://schemas.openxmlformats.org/drawingml/2006/main">
            <a:off x="7099301" y="2628153"/>
            <a:ext cx="762000" cy="762000"/>
          </a:xfrm>
          <a:prstGeom xmlns:a="http://schemas.openxmlformats.org/drawingml/2006/main" prst="rect">
            <a:avLst/>
          </a:prstGeom>
        </cdr:spPr>
      </cdr:pic>
    </cdr:grp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L1205"/>
  <sheetViews>
    <sheetView tabSelected="1" zoomScale="85" zoomScaleNormal="85" workbookViewId="0">
      <pane xSplit="7" ySplit="1" topLeftCell="MX2" activePane="bottomRight" state="frozen"/>
      <selection activeCell="G350" sqref="G350"/>
      <selection pane="topRight" activeCell="G350" sqref="G350"/>
      <selection pane="bottomLeft" activeCell="G350" sqref="G350"/>
      <selection pane="bottomRight" activeCell="NI2" sqref="NI2"/>
    </sheetView>
  </sheetViews>
  <sheetFormatPr baseColWidth="10" defaultColWidth="8.625" defaultRowHeight="12.75" x14ac:dyDescent="0.2"/>
  <cols>
    <col min="1" max="4" width="10.625" style="78" customWidth="1"/>
    <col min="5" max="7" width="15.625" style="78" customWidth="1"/>
    <col min="8" max="373" width="8.625" style="78" customWidth="1"/>
    <col min="374" max="386" width="8.625" style="78"/>
    <col min="387" max="434" width="8.625" style="78" customWidth="1"/>
    <col min="435" max="16384" width="8.625" style="78"/>
  </cols>
  <sheetData>
    <row r="1" spans="1:459" s="2" customFormat="1" x14ac:dyDescent="0.2">
      <c r="A1" s="103" t="s">
        <v>228</v>
      </c>
      <c r="B1" s="103" t="s">
        <v>241</v>
      </c>
      <c r="C1" s="103" t="s">
        <v>242</v>
      </c>
      <c r="D1" s="103" t="s">
        <v>243</v>
      </c>
      <c r="E1" s="103" t="s">
        <v>520</v>
      </c>
      <c r="F1" s="103" t="s">
        <v>229</v>
      </c>
      <c r="G1" s="103" t="s">
        <v>230</v>
      </c>
      <c r="H1" s="104">
        <v>43466</v>
      </c>
      <c r="I1" s="104">
        <v>43467</v>
      </c>
      <c r="J1" s="104">
        <v>43468</v>
      </c>
      <c r="K1" s="104">
        <v>43469</v>
      </c>
      <c r="L1" s="104">
        <v>43470</v>
      </c>
      <c r="M1" s="104">
        <v>43471</v>
      </c>
      <c r="N1" s="104">
        <v>43472</v>
      </c>
      <c r="O1" s="104">
        <v>43473</v>
      </c>
      <c r="P1" s="104">
        <v>43474</v>
      </c>
      <c r="Q1" s="104">
        <v>43475</v>
      </c>
      <c r="R1" s="104">
        <v>43476</v>
      </c>
      <c r="S1" s="104">
        <v>43477</v>
      </c>
      <c r="T1" s="104">
        <v>43478</v>
      </c>
      <c r="U1" s="104">
        <v>43479</v>
      </c>
      <c r="V1" s="104">
        <v>43480</v>
      </c>
      <c r="W1" s="104">
        <v>43481</v>
      </c>
      <c r="X1" s="104">
        <v>43482</v>
      </c>
      <c r="Y1" s="104">
        <v>43483</v>
      </c>
      <c r="Z1" s="104">
        <v>43484</v>
      </c>
      <c r="AA1" s="104">
        <v>43485</v>
      </c>
      <c r="AB1" s="104">
        <v>43486</v>
      </c>
      <c r="AC1" s="104">
        <v>43487</v>
      </c>
      <c r="AD1" s="104">
        <v>43488</v>
      </c>
      <c r="AE1" s="104">
        <v>43489</v>
      </c>
      <c r="AF1" s="104">
        <v>43490</v>
      </c>
      <c r="AG1" s="104">
        <v>43491</v>
      </c>
      <c r="AH1" s="104">
        <v>43492</v>
      </c>
      <c r="AI1" s="104">
        <v>43493</v>
      </c>
      <c r="AJ1" s="104">
        <v>43494</v>
      </c>
      <c r="AK1" s="104">
        <v>43495</v>
      </c>
      <c r="AL1" s="104">
        <v>43496</v>
      </c>
      <c r="AM1" s="104">
        <v>43497</v>
      </c>
      <c r="AN1" s="104">
        <v>43498</v>
      </c>
      <c r="AO1" s="104">
        <v>43499</v>
      </c>
      <c r="AP1" s="104">
        <v>43500</v>
      </c>
      <c r="AQ1" s="104">
        <v>43501</v>
      </c>
      <c r="AR1" s="104">
        <v>43502</v>
      </c>
      <c r="AS1" s="104">
        <v>43503</v>
      </c>
      <c r="AT1" s="104">
        <v>43504</v>
      </c>
      <c r="AU1" s="104">
        <v>43505</v>
      </c>
      <c r="AV1" s="104">
        <v>43506</v>
      </c>
      <c r="AW1" s="104">
        <v>43507</v>
      </c>
      <c r="AX1" s="104">
        <v>43508</v>
      </c>
      <c r="AY1" s="104">
        <v>43509</v>
      </c>
      <c r="AZ1" s="104">
        <v>43510</v>
      </c>
      <c r="BA1" s="104">
        <v>43511</v>
      </c>
      <c r="BB1" s="104">
        <v>43512</v>
      </c>
      <c r="BC1" s="104">
        <v>43513</v>
      </c>
      <c r="BD1" s="104">
        <v>43514</v>
      </c>
      <c r="BE1" s="104">
        <v>43515</v>
      </c>
      <c r="BF1" s="104">
        <v>43516</v>
      </c>
      <c r="BG1" s="104">
        <v>43517</v>
      </c>
      <c r="BH1" s="104">
        <v>43518</v>
      </c>
      <c r="BI1" s="104">
        <v>43519</v>
      </c>
      <c r="BJ1" s="104">
        <v>43520</v>
      </c>
      <c r="BK1" s="104">
        <v>43521</v>
      </c>
      <c r="BL1" s="104">
        <v>43522</v>
      </c>
      <c r="BM1" s="104">
        <v>43523</v>
      </c>
      <c r="BN1" s="104">
        <v>43524</v>
      </c>
      <c r="BO1" s="104"/>
      <c r="BP1" s="104">
        <v>43525</v>
      </c>
      <c r="BQ1" s="104">
        <v>43526</v>
      </c>
      <c r="BR1" s="104">
        <v>43527</v>
      </c>
      <c r="BS1" s="104">
        <v>43528</v>
      </c>
      <c r="BT1" s="104">
        <v>43529</v>
      </c>
      <c r="BU1" s="104">
        <v>43530</v>
      </c>
      <c r="BV1" s="104">
        <v>43531</v>
      </c>
      <c r="BW1" s="104">
        <v>43532</v>
      </c>
      <c r="BX1" s="104">
        <v>43533</v>
      </c>
      <c r="BY1" s="104">
        <v>43534</v>
      </c>
      <c r="BZ1" s="104">
        <v>43535</v>
      </c>
      <c r="CA1" s="104">
        <v>43536</v>
      </c>
      <c r="CB1" s="104">
        <v>43537</v>
      </c>
      <c r="CC1" s="104">
        <v>43538</v>
      </c>
      <c r="CD1" s="104">
        <v>43539</v>
      </c>
      <c r="CE1" s="104">
        <v>43540</v>
      </c>
      <c r="CF1" s="104">
        <v>43541</v>
      </c>
      <c r="CG1" s="104">
        <v>43542</v>
      </c>
      <c r="CH1" s="104">
        <v>43543</v>
      </c>
      <c r="CI1" s="104">
        <v>43544</v>
      </c>
      <c r="CJ1" s="104">
        <v>43545</v>
      </c>
      <c r="CK1" s="104">
        <v>43546</v>
      </c>
      <c r="CL1" s="104">
        <v>43547</v>
      </c>
      <c r="CM1" s="104">
        <v>43548</v>
      </c>
      <c r="CN1" s="104">
        <v>43549</v>
      </c>
      <c r="CO1" s="104">
        <v>43550</v>
      </c>
      <c r="CP1" s="104">
        <v>43551</v>
      </c>
      <c r="CQ1" s="104">
        <v>43552</v>
      </c>
      <c r="CR1" s="104">
        <v>43553</v>
      </c>
      <c r="CS1" s="104">
        <v>43554</v>
      </c>
      <c r="CT1" s="104">
        <v>43555</v>
      </c>
      <c r="CU1" s="104">
        <v>43556</v>
      </c>
      <c r="CV1" s="104">
        <v>43557</v>
      </c>
      <c r="CW1" s="104">
        <v>43558</v>
      </c>
      <c r="CX1" s="104">
        <v>43559</v>
      </c>
      <c r="CY1" s="104">
        <v>43560</v>
      </c>
      <c r="CZ1" s="104">
        <v>43561</v>
      </c>
      <c r="DA1" s="104">
        <v>43562</v>
      </c>
      <c r="DB1" s="104">
        <v>43563</v>
      </c>
      <c r="DC1" s="104">
        <v>43564</v>
      </c>
      <c r="DD1" s="104">
        <v>43565</v>
      </c>
      <c r="DE1" s="104">
        <v>43566</v>
      </c>
      <c r="DF1" s="104">
        <v>43567</v>
      </c>
      <c r="DG1" s="104">
        <v>43568</v>
      </c>
      <c r="DH1" s="104">
        <v>43569</v>
      </c>
      <c r="DI1" s="104">
        <v>43570</v>
      </c>
      <c r="DJ1" s="104">
        <v>43571</v>
      </c>
      <c r="DK1" s="104">
        <v>43572</v>
      </c>
      <c r="DL1" s="104">
        <v>43573</v>
      </c>
      <c r="DM1" s="104">
        <v>43574</v>
      </c>
      <c r="DN1" s="104">
        <v>43575</v>
      </c>
      <c r="DO1" s="104">
        <v>43576</v>
      </c>
      <c r="DP1" s="104">
        <v>43577</v>
      </c>
      <c r="DQ1" s="104">
        <v>43578</v>
      </c>
      <c r="DR1" s="104">
        <v>43579</v>
      </c>
      <c r="DS1" s="104">
        <v>43580</v>
      </c>
      <c r="DT1" s="104">
        <v>43581</v>
      </c>
      <c r="DU1" s="104">
        <v>43582</v>
      </c>
      <c r="DV1" s="104">
        <v>43583</v>
      </c>
      <c r="DW1" s="104">
        <v>43584</v>
      </c>
      <c r="DX1" s="104">
        <v>43585</v>
      </c>
      <c r="DY1" s="104">
        <v>43586</v>
      </c>
      <c r="DZ1" s="104">
        <v>43587</v>
      </c>
      <c r="EA1" s="104">
        <v>43588</v>
      </c>
      <c r="EB1" s="104">
        <v>43589</v>
      </c>
      <c r="EC1" s="104">
        <v>43590</v>
      </c>
      <c r="ED1" s="104">
        <v>43591</v>
      </c>
      <c r="EE1" s="104">
        <v>43592</v>
      </c>
      <c r="EF1" s="104">
        <v>43593</v>
      </c>
      <c r="EG1" s="104">
        <v>43594</v>
      </c>
      <c r="EH1" s="104">
        <v>43595</v>
      </c>
      <c r="EI1" s="104">
        <v>43596</v>
      </c>
      <c r="EJ1" s="104">
        <v>43597</v>
      </c>
      <c r="EK1" s="104">
        <v>43598</v>
      </c>
      <c r="EL1" s="104">
        <v>43599</v>
      </c>
      <c r="EM1" s="104">
        <v>43600</v>
      </c>
      <c r="EN1" s="104">
        <v>43601</v>
      </c>
      <c r="EO1" s="104">
        <v>43602</v>
      </c>
      <c r="EP1" s="104">
        <v>43603</v>
      </c>
      <c r="EQ1" s="104">
        <v>43604</v>
      </c>
      <c r="ER1" s="104">
        <v>43605</v>
      </c>
      <c r="ES1" s="104">
        <v>43606</v>
      </c>
      <c r="ET1" s="104">
        <v>43607</v>
      </c>
      <c r="EU1" s="104">
        <v>43608</v>
      </c>
      <c r="EV1" s="104">
        <v>43609</v>
      </c>
      <c r="EW1" s="104">
        <v>43610</v>
      </c>
      <c r="EX1" s="104">
        <v>43611</v>
      </c>
      <c r="EY1" s="104">
        <v>43612</v>
      </c>
      <c r="EZ1" s="104">
        <v>43613</v>
      </c>
      <c r="FA1" s="104">
        <v>43614</v>
      </c>
      <c r="FB1" s="104">
        <v>43615</v>
      </c>
      <c r="FC1" s="104">
        <v>43616</v>
      </c>
      <c r="FD1" s="104">
        <v>43617</v>
      </c>
      <c r="FE1" s="104">
        <v>43618</v>
      </c>
      <c r="FF1" s="104">
        <v>43619</v>
      </c>
      <c r="FG1" s="104">
        <v>43620</v>
      </c>
      <c r="FH1" s="104">
        <v>43621</v>
      </c>
      <c r="FI1" s="104">
        <v>43622</v>
      </c>
      <c r="FJ1" s="104">
        <v>43623</v>
      </c>
      <c r="FK1" s="104">
        <v>43624</v>
      </c>
      <c r="FL1" s="104">
        <v>43625</v>
      </c>
      <c r="FM1" s="104">
        <v>43626</v>
      </c>
      <c r="FN1" s="104">
        <v>43627</v>
      </c>
      <c r="FO1" s="104">
        <v>43628</v>
      </c>
      <c r="FP1" s="104">
        <v>43629</v>
      </c>
      <c r="FQ1" s="104">
        <v>43630</v>
      </c>
      <c r="FR1" s="104">
        <v>43631</v>
      </c>
      <c r="FS1" s="104">
        <v>43632</v>
      </c>
      <c r="FT1" s="104">
        <v>43633</v>
      </c>
      <c r="FU1" s="104">
        <v>43634</v>
      </c>
      <c r="FV1" s="104">
        <v>43635</v>
      </c>
      <c r="FW1" s="104">
        <v>43636</v>
      </c>
      <c r="FX1" s="104">
        <v>43637</v>
      </c>
      <c r="FY1" s="104">
        <v>43638</v>
      </c>
      <c r="FZ1" s="104">
        <v>43639</v>
      </c>
      <c r="GA1" s="104">
        <v>43640</v>
      </c>
      <c r="GB1" s="104">
        <v>43641</v>
      </c>
      <c r="GC1" s="104">
        <v>43642</v>
      </c>
      <c r="GD1" s="104">
        <v>43643</v>
      </c>
      <c r="GE1" s="104">
        <v>43644</v>
      </c>
      <c r="GF1" s="104">
        <v>43645</v>
      </c>
      <c r="GG1" s="104">
        <v>43646</v>
      </c>
      <c r="GH1" s="104">
        <v>43647</v>
      </c>
      <c r="GI1" s="104">
        <v>43648</v>
      </c>
      <c r="GJ1" s="104">
        <v>43649</v>
      </c>
      <c r="GK1" s="104">
        <v>43650</v>
      </c>
      <c r="GL1" s="104">
        <v>43651</v>
      </c>
      <c r="GM1" s="104">
        <v>43652</v>
      </c>
      <c r="GN1" s="104">
        <v>43653</v>
      </c>
      <c r="GO1" s="104">
        <v>43654</v>
      </c>
      <c r="GP1" s="104">
        <v>43655</v>
      </c>
      <c r="GQ1" s="104">
        <v>43656</v>
      </c>
      <c r="GR1" s="104">
        <v>43657</v>
      </c>
      <c r="GS1" s="104">
        <v>43658</v>
      </c>
      <c r="GT1" s="104">
        <v>43659</v>
      </c>
      <c r="GU1" s="104">
        <v>43660</v>
      </c>
      <c r="GV1" s="104">
        <v>43661</v>
      </c>
      <c r="GW1" s="104">
        <v>43662</v>
      </c>
      <c r="GX1" s="104">
        <v>43663</v>
      </c>
      <c r="GY1" s="104">
        <v>43664</v>
      </c>
      <c r="GZ1" s="104">
        <v>43665</v>
      </c>
      <c r="HA1" s="104">
        <v>43666</v>
      </c>
      <c r="HB1" s="104">
        <v>43667</v>
      </c>
      <c r="HC1" s="104">
        <v>43668</v>
      </c>
      <c r="HD1" s="104">
        <v>43669</v>
      </c>
      <c r="HE1" s="104">
        <v>43670</v>
      </c>
      <c r="HF1" s="104">
        <v>43671</v>
      </c>
      <c r="HG1" s="104">
        <v>43672</v>
      </c>
      <c r="HH1" s="104">
        <v>43673</v>
      </c>
      <c r="HI1" s="104">
        <v>43674</v>
      </c>
      <c r="HJ1" s="104">
        <v>43675</v>
      </c>
      <c r="HK1" s="104">
        <v>43676</v>
      </c>
      <c r="HL1" s="104">
        <v>43677</v>
      </c>
      <c r="HM1" s="104">
        <v>43678</v>
      </c>
      <c r="HN1" s="104">
        <v>43679</v>
      </c>
      <c r="HO1" s="104">
        <v>43680</v>
      </c>
      <c r="HP1" s="104">
        <v>43681</v>
      </c>
      <c r="HQ1" s="104">
        <v>43682</v>
      </c>
      <c r="HR1" s="104">
        <v>43683</v>
      </c>
      <c r="HS1" s="104">
        <v>43684</v>
      </c>
      <c r="HT1" s="104">
        <v>43685</v>
      </c>
      <c r="HU1" s="104">
        <v>43686</v>
      </c>
      <c r="HV1" s="104">
        <v>43687</v>
      </c>
      <c r="HW1" s="104">
        <v>43688</v>
      </c>
      <c r="HX1" s="104">
        <v>43689</v>
      </c>
      <c r="HY1" s="104">
        <v>43690</v>
      </c>
      <c r="HZ1" s="104">
        <v>43691</v>
      </c>
      <c r="IA1" s="104">
        <v>43692</v>
      </c>
      <c r="IB1" s="104">
        <v>43693</v>
      </c>
      <c r="IC1" s="104">
        <v>43694</v>
      </c>
      <c r="ID1" s="104">
        <v>43695</v>
      </c>
      <c r="IE1" s="104">
        <v>43696</v>
      </c>
      <c r="IF1" s="104">
        <v>43697</v>
      </c>
      <c r="IG1" s="104">
        <v>43698</v>
      </c>
      <c r="IH1" s="104">
        <v>43699</v>
      </c>
      <c r="II1" s="104">
        <v>43700</v>
      </c>
      <c r="IJ1" s="104">
        <v>43701</v>
      </c>
      <c r="IK1" s="104">
        <v>43702</v>
      </c>
      <c r="IL1" s="104">
        <v>43703</v>
      </c>
      <c r="IM1" s="104">
        <v>43704</v>
      </c>
      <c r="IN1" s="104">
        <v>43705</v>
      </c>
      <c r="IO1" s="104">
        <v>43706</v>
      </c>
      <c r="IP1" s="104">
        <v>43707</v>
      </c>
      <c r="IQ1" s="104">
        <v>43708</v>
      </c>
      <c r="IR1" s="104">
        <v>43709</v>
      </c>
      <c r="IS1" s="104">
        <v>43710</v>
      </c>
      <c r="IT1" s="104">
        <v>43711</v>
      </c>
      <c r="IU1" s="104">
        <v>43712</v>
      </c>
      <c r="IV1" s="104">
        <v>43713</v>
      </c>
      <c r="IW1" s="104">
        <v>43714</v>
      </c>
      <c r="IX1" s="104">
        <v>43715</v>
      </c>
      <c r="IY1" s="104">
        <v>43716</v>
      </c>
      <c r="IZ1" s="104">
        <v>43717</v>
      </c>
      <c r="JA1" s="104">
        <v>43718</v>
      </c>
      <c r="JB1" s="104">
        <v>43719</v>
      </c>
      <c r="JC1" s="104">
        <v>43720</v>
      </c>
      <c r="JD1" s="104">
        <v>43721</v>
      </c>
      <c r="JE1" s="104">
        <v>43722</v>
      </c>
      <c r="JF1" s="104">
        <v>43723</v>
      </c>
      <c r="JG1" s="104">
        <v>43724</v>
      </c>
      <c r="JH1" s="104">
        <v>43725</v>
      </c>
      <c r="JI1" s="104">
        <v>43726</v>
      </c>
      <c r="JJ1" s="104">
        <v>43727</v>
      </c>
      <c r="JK1" s="104">
        <v>43728</v>
      </c>
      <c r="JL1" s="104">
        <v>43729</v>
      </c>
      <c r="JM1" s="104">
        <v>43730</v>
      </c>
      <c r="JN1" s="104">
        <v>43731</v>
      </c>
      <c r="JO1" s="104">
        <v>43732</v>
      </c>
      <c r="JP1" s="104">
        <v>43733</v>
      </c>
      <c r="JQ1" s="104">
        <v>43734</v>
      </c>
      <c r="JR1" s="104">
        <v>43735</v>
      </c>
      <c r="JS1" s="104">
        <v>43736</v>
      </c>
      <c r="JT1" s="104">
        <v>43737</v>
      </c>
      <c r="JU1" s="104">
        <v>43738</v>
      </c>
      <c r="JV1" s="104">
        <v>43739</v>
      </c>
      <c r="JW1" s="104">
        <v>43740</v>
      </c>
      <c r="JX1" s="104">
        <v>43741</v>
      </c>
      <c r="JY1" s="104">
        <v>43742</v>
      </c>
      <c r="JZ1" s="104">
        <v>43743</v>
      </c>
      <c r="KA1" s="104">
        <v>43744</v>
      </c>
      <c r="KB1" s="104">
        <v>43745</v>
      </c>
      <c r="KC1" s="104">
        <v>43746</v>
      </c>
      <c r="KD1" s="104">
        <v>43747</v>
      </c>
      <c r="KE1" s="104">
        <v>43748</v>
      </c>
      <c r="KF1" s="104">
        <v>43749</v>
      </c>
      <c r="KG1" s="104">
        <v>43750</v>
      </c>
      <c r="KH1" s="104">
        <v>43751</v>
      </c>
      <c r="KI1" s="104">
        <v>43752</v>
      </c>
      <c r="KJ1" s="104">
        <v>43753</v>
      </c>
      <c r="KK1" s="104">
        <v>43754</v>
      </c>
      <c r="KL1" s="104">
        <v>43755</v>
      </c>
      <c r="KM1" s="104">
        <v>43756</v>
      </c>
      <c r="KN1" s="104">
        <v>43757</v>
      </c>
      <c r="KO1" s="104">
        <v>43758</v>
      </c>
      <c r="KP1" s="104">
        <v>43759</v>
      </c>
      <c r="KQ1" s="104">
        <v>43760</v>
      </c>
      <c r="KR1" s="104">
        <v>43761</v>
      </c>
      <c r="KS1" s="104">
        <v>43762</v>
      </c>
      <c r="KT1" s="104">
        <v>43763</v>
      </c>
      <c r="KU1" s="104">
        <v>43764</v>
      </c>
      <c r="KV1" s="104">
        <v>43765</v>
      </c>
      <c r="KW1" s="104">
        <v>43766</v>
      </c>
      <c r="KX1" s="104">
        <v>43767</v>
      </c>
      <c r="KY1" s="104">
        <v>43768</v>
      </c>
      <c r="KZ1" s="104">
        <v>43769</v>
      </c>
      <c r="LA1" s="104">
        <v>43770</v>
      </c>
      <c r="LB1" s="104">
        <v>43771</v>
      </c>
      <c r="LC1" s="104">
        <v>43772</v>
      </c>
      <c r="LD1" s="104">
        <v>43773</v>
      </c>
      <c r="LE1" s="104">
        <v>43774</v>
      </c>
      <c r="LF1" s="104">
        <v>43775</v>
      </c>
      <c r="LG1" s="104">
        <v>43776</v>
      </c>
      <c r="LH1" s="104">
        <v>43777</v>
      </c>
      <c r="LI1" s="104">
        <v>43778</v>
      </c>
      <c r="LJ1" s="104">
        <v>43779</v>
      </c>
      <c r="LK1" s="104">
        <v>43780</v>
      </c>
      <c r="LL1" s="104">
        <v>43781</v>
      </c>
      <c r="LM1" s="104">
        <v>43782</v>
      </c>
      <c r="LN1" s="104">
        <v>43783</v>
      </c>
      <c r="LO1" s="104">
        <v>43784</v>
      </c>
      <c r="LP1" s="104">
        <v>43785</v>
      </c>
      <c r="LQ1" s="104">
        <v>43786</v>
      </c>
      <c r="LR1" s="104">
        <v>43787</v>
      </c>
      <c r="LS1" s="104">
        <v>43788</v>
      </c>
      <c r="LT1" s="104">
        <v>43789</v>
      </c>
      <c r="LU1" s="104">
        <v>43790</v>
      </c>
      <c r="LV1" s="104">
        <v>43791</v>
      </c>
      <c r="LW1" s="104">
        <v>43792</v>
      </c>
      <c r="LX1" s="104">
        <v>43793</v>
      </c>
      <c r="LY1" s="104">
        <v>43794</v>
      </c>
      <c r="LZ1" s="104">
        <v>43795</v>
      </c>
      <c r="MA1" s="104">
        <v>43796</v>
      </c>
      <c r="MB1" s="104">
        <v>43797</v>
      </c>
      <c r="MC1" s="104">
        <v>43798</v>
      </c>
      <c r="MD1" s="104">
        <v>43799</v>
      </c>
      <c r="ME1" s="104">
        <v>43800</v>
      </c>
      <c r="MF1" s="104">
        <v>43801</v>
      </c>
      <c r="MG1" s="104">
        <v>43802</v>
      </c>
      <c r="MH1" s="104">
        <v>43803</v>
      </c>
      <c r="MI1" s="104">
        <v>43804</v>
      </c>
      <c r="MJ1" s="104">
        <v>43805</v>
      </c>
      <c r="MK1" s="104">
        <v>43806</v>
      </c>
      <c r="ML1" s="104">
        <v>43807</v>
      </c>
      <c r="MM1" s="104">
        <v>43808</v>
      </c>
      <c r="MN1" s="104">
        <v>43809</v>
      </c>
      <c r="MO1" s="104">
        <v>43810</v>
      </c>
      <c r="MP1" s="104">
        <v>43811</v>
      </c>
      <c r="MQ1" s="104">
        <v>43812</v>
      </c>
      <c r="MR1" s="104">
        <v>43813</v>
      </c>
      <c r="MS1" s="104">
        <v>43814</v>
      </c>
      <c r="MT1" s="104">
        <v>43815</v>
      </c>
      <c r="MU1" s="104">
        <v>43816</v>
      </c>
      <c r="MV1" s="104">
        <v>43817</v>
      </c>
      <c r="MW1" s="104">
        <v>43818</v>
      </c>
      <c r="MX1" s="104">
        <v>43819</v>
      </c>
      <c r="MY1" s="104">
        <v>43820</v>
      </c>
      <c r="MZ1" s="104">
        <v>43821</v>
      </c>
      <c r="NA1" s="104">
        <v>43822</v>
      </c>
      <c r="NB1" s="104">
        <v>43823</v>
      </c>
      <c r="NC1" s="104">
        <v>43824</v>
      </c>
      <c r="ND1" s="104">
        <v>43825</v>
      </c>
      <c r="NE1" s="104">
        <v>43826</v>
      </c>
      <c r="NF1" s="104">
        <v>43827</v>
      </c>
      <c r="NG1" s="104">
        <v>43828</v>
      </c>
      <c r="NH1" s="104">
        <v>43829</v>
      </c>
      <c r="NI1" s="104">
        <v>43830</v>
      </c>
      <c r="NJ1" s="4" t="s">
        <v>244</v>
      </c>
      <c r="NK1" s="2" t="s">
        <v>245</v>
      </c>
      <c r="NL1" s="2" t="s">
        <v>246</v>
      </c>
      <c r="NM1" s="2" t="s">
        <v>247</v>
      </c>
      <c r="NN1" s="2" t="s">
        <v>248</v>
      </c>
      <c r="NO1" s="2" t="s">
        <v>249</v>
      </c>
      <c r="NP1" s="2" t="s">
        <v>250</v>
      </c>
      <c r="NQ1" s="2" t="s">
        <v>251</v>
      </c>
      <c r="NR1" s="2" t="s">
        <v>252</v>
      </c>
      <c r="NS1" s="2" t="s">
        <v>253</v>
      </c>
      <c r="NT1" s="2" t="s">
        <v>254</v>
      </c>
      <c r="NU1" s="2" t="s">
        <v>255</v>
      </c>
      <c r="NV1" s="2" t="s">
        <v>256</v>
      </c>
      <c r="NW1" s="4" t="s">
        <v>257</v>
      </c>
      <c r="NX1" s="2" t="s">
        <v>260</v>
      </c>
      <c r="NY1" s="2" t="s">
        <v>263</v>
      </c>
      <c r="NZ1" s="2" t="s">
        <v>266</v>
      </c>
      <c r="OA1" s="2" t="s">
        <v>269</v>
      </c>
      <c r="OB1" s="2" t="s">
        <v>272</v>
      </c>
      <c r="OC1" s="2" t="s">
        <v>275</v>
      </c>
      <c r="OD1" s="2" t="s">
        <v>278</v>
      </c>
      <c r="OE1" s="2" t="s">
        <v>292</v>
      </c>
      <c r="OF1" s="2" t="s">
        <v>281</v>
      </c>
      <c r="OG1" s="2" t="s">
        <v>284</v>
      </c>
      <c r="OH1" s="2" t="s">
        <v>287</v>
      </c>
      <c r="OI1" s="4" t="s">
        <v>258</v>
      </c>
      <c r="OJ1" s="2" t="s">
        <v>261</v>
      </c>
      <c r="OK1" s="2" t="s">
        <v>264</v>
      </c>
      <c r="OL1" s="2" t="s">
        <v>267</v>
      </c>
      <c r="OM1" s="2" t="s">
        <v>270</v>
      </c>
      <c r="ON1" s="2" t="s">
        <v>273</v>
      </c>
      <c r="OO1" s="2" t="s">
        <v>276</v>
      </c>
      <c r="OP1" s="2" t="s">
        <v>290</v>
      </c>
      <c r="OQ1" s="2" t="s">
        <v>279</v>
      </c>
      <c r="OR1" s="2" t="s">
        <v>282</v>
      </c>
      <c r="OS1" s="2" t="s">
        <v>285</v>
      </c>
      <c r="OT1" s="2" t="s">
        <v>288</v>
      </c>
      <c r="OU1" s="4" t="s">
        <v>259</v>
      </c>
      <c r="OV1" s="2" t="s">
        <v>262</v>
      </c>
      <c r="OW1" s="2" t="s">
        <v>265</v>
      </c>
      <c r="OX1" s="2" t="s">
        <v>268</v>
      </c>
      <c r="OY1" s="2" t="s">
        <v>271</v>
      </c>
      <c r="OZ1" s="2" t="s">
        <v>274</v>
      </c>
      <c r="PA1" s="2" t="s">
        <v>277</v>
      </c>
      <c r="PB1" s="2" t="s">
        <v>291</v>
      </c>
      <c r="PC1" s="2" t="s">
        <v>280</v>
      </c>
      <c r="PD1" s="2" t="s">
        <v>283</v>
      </c>
      <c r="PE1" s="2" t="s">
        <v>286</v>
      </c>
      <c r="PF1" s="2" t="s">
        <v>289</v>
      </c>
      <c r="PG1" s="4" t="s">
        <v>393</v>
      </c>
      <c r="PH1" s="2" t="s">
        <v>394</v>
      </c>
      <c r="PI1" s="2" t="s">
        <v>395</v>
      </c>
      <c r="PJ1" s="2" t="s">
        <v>396</v>
      </c>
      <c r="PK1" s="2" t="s">
        <v>397</v>
      </c>
      <c r="PL1" s="2" t="s">
        <v>398</v>
      </c>
      <c r="PM1" s="2" t="s">
        <v>399</v>
      </c>
      <c r="PN1" s="2" t="s">
        <v>400</v>
      </c>
      <c r="PO1" s="2" t="s">
        <v>401</v>
      </c>
      <c r="PP1" s="2" t="s">
        <v>402</v>
      </c>
      <c r="PQ1" s="2" t="s">
        <v>403</v>
      </c>
      <c r="PR1" s="136" t="s">
        <v>404</v>
      </c>
      <c r="PS1" s="135" t="s">
        <v>847</v>
      </c>
      <c r="PT1" s="16" t="s">
        <v>848</v>
      </c>
      <c r="PU1" s="16" t="s">
        <v>849</v>
      </c>
      <c r="PV1" s="16" t="s">
        <v>850</v>
      </c>
      <c r="PW1" s="16" t="s">
        <v>851</v>
      </c>
      <c r="PX1" s="16" t="s">
        <v>852</v>
      </c>
      <c r="PY1" s="16" t="s">
        <v>853</v>
      </c>
      <c r="PZ1" s="16" t="s">
        <v>854</v>
      </c>
      <c r="QA1" s="16" t="s">
        <v>855</v>
      </c>
      <c r="QB1" s="16" t="s">
        <v>856</v>
      </c>
      <c r="QC1" s="16" t="s">
        <v>857</v>
      </c>
      <c r="QD1" s="16" t="s">
        <v>858</v>
      </c>
      <c r="QE1" s="4" t="s">
        <v>413</v>
      </c>
      <c r="QF1" s="2" t="s">
        <v>414</v>
      </c>
      <c r="QG1" s="2" t="s">
        <v>415</v>
      </c>
      <c r="QH1" s="2" t="s">
        <v>416</v>
      </c>
      <c r="QI1" s="24" t="s">
        <v>417</v>
      </c>
      <c r="QJ1" s="24" t="s">
        <v>418</v>
      </c>
      <c r="QK1" s="24" t="s">
        <v>419</v>
      </c>
      <c r="QL1" s="24" t="s">
        <v>420</v>
      </c>
      <c r="QM1" s="24" t="s">
        <v>421</v>
      </c>
      <c r="QN1" s="24" t="s">
        <v>422</v>
      </c>
      <c r="QO1" s="24" t="s">
        <v>423</v>
      </c>
      <c r="QP1" s="24" t="s">
        <v>424</v>
      </c>
      <c r="QQ1" s="4" t="s">
        <v>891</v>
      </c>
    </row>
    <row r="2" spans="1:459" s="1" customFormat="1" x14ac:dyDescent="0.2">
      <c r="A2" s="79">
        <v>47075010</v>
      </c>
      <c r="B2" s="106">
        <v>-72.789583333333326</v>
      </c>
      <c r="C2" s="106">
        <v>-1.4446111111111111</v>
      </c>
      <c r="D2" s="105">
        <v>160</v>
      </c>
      <c r="E2" s="97" t="s">
        <v>153</v>
      </c>
      <c r="F2" s="97" t="s">
        <v>153</v>
      </c>
      <c r="G2" s="97" t="s">
        <v>41</v>
      </c>
      <c r="H2" s="1">
        <v>65535</v>
      </c>
      <c r="I2" s="1">
        <v>22.4</v>
      </c>
      <c r="J2" s="1">
        <v>20.399999999999999</v>
      </c>
      <c r="K2" s="1">
        <v>65535</v>
      </c>
      <c r="L2" s="1">
        <v>65535</v>
      </c>
      <c r="M2" s="1">
        <v>65535</v>
      </c>
      <c r="N2" s="1">
        <v>65535</v>
      </c>
      <c r="O2" s="1">
        <v>23.6</v>
      </c>
      <c r="P2" s="1">
        <v>65535</v>
      </c>
      <c r="Q2" s="1">
        <v>65535</v>
      </c>
      <c r="R2" s="1">
        <v>65535</v>
      </c>
      <c r="S2" s="1">
        <v>65535</v>
      </c>
      <c r="T2" s="1">
        <v>65535</v>
      </c>
      <c r="U2" s="1">
        <v>20.8</v>
      </c>
      <c r="V2" s="1">
        <v>23</v>
      </c>
      <c r="W2" s="1">
        <v>65535</v>
      </c>
      <c r="X2" s="1">
        <v>65535</v>
      </c>
      <c r="Y2" s="1">
        <v>20.8</v>
      </c>
      <c r="Z2" s="1">
        <v>20.2</v>
      </c>
      <c r="AA2" s="1">
        <v>19.8</v>
      </c>
      <c r="AB2" s="1">
        <v>65535</v>
      </c>
      <c r="AC2" s="1">
        <v>22</v>
      </c>
      <c r="AD2" s="1">
        <v>20</v>
      </c>
      <c r="AE2" s="1">
        <v>19.8</v>
      </c>
      <c r="AF2" s="1">
        <v>65535</v>
      </c>
      <c r="AG2" s="1">
        <v>20.6</v>
      </c>
      <c r="AH2" s="1">
        <v>20.8</v>
      </c>
      <c r="AI2" s="1">
        <v>65535</v>
      </c>
      <c r="AJ2" s="1">
        <v>65535</v>
      </c>
      <c r="AK2" s="1">
        <v>20</v>
      </c>
      <c r="AL2" s="1">
        <v>19.8</v>
      </c>
      <c r="AM2" s="1">
        <v>20.6</v>
      </c>
      <c r="AN2" s="1">
        <v>21.4</v>
      </c>
      <c r="AO2" s="1">
        <v>65535</v>
      </c>
      <c r="AP2" s="1">
        <v>65535</v>
      </c>
      <c r="AQ2" s="1">
        <v>21.6</v>
      </c>
      <c r="AR2" s="1">
        <v>23</v>
      </c>
      <c r="AS2" s="1">
        <v>65535</v>
      </c>
      <c r="AT2" s="1">
        <v>22.8</v>
      </c>
      <c r="AU2" s="1">
        <v>65535</v>
      </c>
      <c r="AV2" s="1">
        <v>23</v>
      </c>
      <c r="AW2" s="1">
        <v>65535</v>
      </c>
      <c r="AX2" s="1">
        <v>65535</v>
      </c>
      <c r="AY2" s="1">
        <v>22.8</v>
      </c>
      <c r="AZ2" s="1">
        <v>23</v>
      </c>
      <c r="BA2" s="1">
        <v>23.4</v>
      </c>
      <c r="BB2" s="1">
        <v>23.2</v>
      </c>
      <c r="BC2" s="1">
        <v>65535</v>
      </c>
      <c r="BD2" s="1">
        <v>65535</v>
      </c>
      <c r="BE2" s="1">
        <v>23.6</v>
      </c>
      <c r="BF2" s="1">
        <v>22.6</v>
      </c>
      <c r="BG2" s="1">
        <v>22.8</v>
      </c>
      <c r="BH2" s="1">
        <v>22.8</v>
      </c>
      <c r="BI2" s="1">
        <v>65535</v>
      </c>
      <c r="BJ2" s="1">
        <v>65535</v>
      </c>
      <c r="BK2" s="1">
        <v>65535</v>
      </c>
      <c r="BL2" s="1">
        <v>65535</v>
      </c>
      <c r="BM2" s="1">
        <v>23.2</v>
      </c>
      <c r="BN2" s="1">
        <v>65535</v>
      </c>
      <c r="BO2" s="102"/>
      <c r="BP2" s="1">
        <v>21</v>
      </c>
      <c r="BQ2" s="1">
        <v>20.8</v>
      </c>
      <c r="BR2" s="1">
        <v>21.2</v>
      </c>
      <c r="BS2" s="1">
        <v>65535</v>
      </c>
      <c r="BT2" s="1">
        <v>23</v>
      </c>
      <c r="BU2" s="1">
        <v>65535</v>
      </c>
      <c r="BV2" s="1">
        <v>20.8</v>
      </c>
      <c r="BW2" s="1">
        <v>23.2</v>
      </c>
      <c r="BX2" s="1">
        <v>23</v>
      </c>
      <c r="BY2" s="1">
        <v>65535</v>
      </c>
      <c r="BZ2" s="1">
        <v>21.8</v>
      </c>
      <c r="CA2" s="1">
        <v>22.6</v>
      </c>
      <c r="CB2" s="1">
        <v>23</v>
      </c>
      <c r="CC2" s="1">
        <v>21.4</v>
      </c>
      <c r="CD2" s="1">
        <v>22</v>
      </c>
      <c r="CE2" s="1">
        <v>65535</v>
      </c>
      <c r="CF2" s="1">
        <v>65535</v>
      </c>
      <c r="CG2" s="1">
        <v>65535</v>
      </c>
      <c r="CH2" s="1">
        <v>65535</v>
      </c>
      <c r="CI2" s="1">
        <v>21.8</v>
      </c>
      <c r="CJ2" s="1">
        <v>65535</v>
      </c>
      <c r="CK2" s="1">
        <v>23</v>
      </c>
      <c r="CL2" s="1">
        <v>65535</v>
      </c>
      <c r="CM2" s="1">
        <v>22.6</v>
      </c>
      <c r="CN2" s="1">
        <v>65535</v>
      </c>
      <c r="CO2" s="1">
        <v>21.4</v>
      </c>
      <c r="CP2" s="1">
        <v>65535</v>
      </c>
      <c r="CQ2" s="1">
        <v>21.6</v>
      </c>
      <c r="CR2" s="1">
        <v>20.8</v>
      </c>
      <c r="CS2" s="1">
        <v>23.6</v>
      </c>
      <c r="CT2" s="1">
        <v>65535</v>
      </c>
      <c r="CU2" s="1">
        <v>65535</v>
      </c>
      <c r="CV2" s="1">
        <v>23</v>
      </c>
      <c r="CW2" s="1">
        <v>65535</v>
      </c>
      <c r="CX2" s="1">
        <v>23.6</v>
      </c>
      <c r="CY2" s="1">
        <v>65535</v>
      </c>
      <c r="CZ2" s="1">
        <v>24</v>
      </c>
      <c r="DA2" s="1">
        <v>65535</v>
      </c>
      <c r="DB2" s="1">
        <v>65535</v>
      </c>
      <c r="DC2" s="1">
        <v>22.2</v>
      </c>
      <c r="DD2" s="1">
        <v>22</v>
      </c>
      <c r="DE2" s="1">
        <v>23</v>
      </c>
      <c r="DF2" s="1">
        <v>23.6</v>
      </c>
      <c r="DG2" s="1">
        <v>22.6</v>
      </c>
      <c r="DH2" s="1">
        <v>65535</v>
      </c>
      <c r="DI2" s="1">
        <v>65535</v>
      </c>
      <c r="DJ2" s="1">
        <v>65535</v>
      </c>
      <c r="DK2" s="1">
        <v>65535</v>
      </c>
      <c r="DL2" s="1">
        <v>23</v>
      </c>
      <c r="DM2" s="1">
        <v>65535</v>
      </c>
      <c r="DN2" s="1">
        <v>65535</v>
      </c>
      <c r="DO2" s="1">
        <v>22</v>
      </c>
      <c r="DP2" s="1">
        <v>65535</v>
      </c>
      <c r="DQ2" s="1">
        <v>65535</v>
      </c>
      <c r="DR2" s="1">
        <v>65535</v>
      </c>
      <c r="DS2" s="1">
        <v>22.4</v>
      </c>
      <c r="DT2" s="1">
        <v>22.2</v>
      </c>
      <c r="DU2" s="1">
        <v>65535</v>
      </c>
      <c r="DV2" s="1">
        <v>21.8</v>
      </c>
      <c r="DW2" s="1">
        <v>65535</v>
      </c>
      <c r="DX2" s="1">
        <v>22</v>
      </c>
      <c r="DY2" s="1">
        <v>22.6</v>
      </c>
      <c r="DZ2" s="1">
        <v>21.4</v>
      </c>
      <c r="EA2" s="1">
        <v>65535</v>
      </c>
      <c r="EB2" s="1">
        <v>22.2</v>
      </c>
      <c r="EC2" s="1">
        <v>65535</v>
      </c>
      <c r="ED2" s="1">
        <v>65535</v>
      </c>
      <c r="EE2" s="1">
        <v>65535</v>
      </c>
      <c r="EF2" s="1">
        <v>65535</v>
      </c>
      <c r="EG2" s="1">
        <v>65535</v>
      </c>
      <c r="EH2" s="1">
        <v>65535</v>
      </c>
      <c r="EI2" s="1">
        <v>65535</v>
      </c>
      <c r="EJ2" s="1">
        <v>65535</v>
      </c>
      <c r="EK2" s="1">
        <v>65535</v>
      </c>
      <c r="EL2" s="1">
        <v>65535</v>
      </c>
      <c r="EM2" s="1">
        <v>23.2</v>
      </c>
      <c r="EN2" s="1">
        <v>65535</v>
      </c>
      <c r="EO2" s="1">
        <v>21.8</v>
      </c>
      <c r="EP2" s="1">
        <v>23.4</v>
      </c>
      <c r="EQ2" s="1">
        <v>65535</v>
      </c>
      <c r="ER2" s="1">
        <v>65535</v>
      </c>
      <c r="ES2" s="1">
        <v>20.8</v>
      </c>
      <c r="ET2" s="1">
        <v>23.4</v>
      </c>
      <c r="EU2" s="1">
        <v>65535</v>
      </c>
      <c r="EV2" s="1">
        <v>23.2</v>
      </c>
      <c r="EW2" s="1">
        <v>65535</v>
      </c>
      <c r="EX2" s="1">
        <v>65535</v>
      </c>
      <c r="EY2" s="1">
        <v>23</v>
      </c>
      <c r="EZ2" s="1">
        <v>23.6</v>
      </c>
      <c r="FA2" s="1">
        <v>65535</v>
      </c>
      <c r="FB2" s="1">
        <v>23</v>
      </c>
      <c r="FC2" s="1">
        <v>22.6</v>
      </c>
      <c r="FD2" s="1">
        <v>65535</v>
      </c>
      <c r="FE2" s="1">
        <v>23.4</v>
      </c>
      <c r="FF2" s="1">
        <v>23.2</v>
      </c>
      <c r="FG2" s="1">
        <v>22.8</v>
      </c>
      <c r="FH2" s="1">
        <v>20.6</v>
      </c>
      <c r="FI2" s="1">
        <v>22.6</v>
      </c>
      <c r="FJ2" s="1">
        <v>22.2</v>
      </c>
      <c r="FK2" s="1">
        <v>65535</v>
      </c>
      <c r="FL2" s="1">
        <v>65535</v>
      </c>
      <c r="FM2" s="1">
        <v>65535</v>
      </c>
      <c r="FN2" s="1">
        <v>65535</v>
      </c>
      <c r="FO2" s="1">
        <v>65535</v>
      </c>
      <c r="FP2" s="1">
        <v>65535</v>
      </c>
      <c r="FQ2" s="1">
        <v>65535</v>
      </c>
      <c r="FR2" s="1">
        <v>22.6</v>
      </c>
      <c r="FS2" s="1">
        <v>65535</v>
      </c>
      <c r="FT2" s="1">
        <v>22.8</v>
      </c>
      <c r="FU2" s="1">
        <v>22.6</v>
      </c>
      <c r="FV2" s="1">
        <v>23</v>
      </c>
      <c r="FW2" s="1">
        <v>23.4</v>
      </c>
      <c r="FX2" s="1">
        <v>23</v>
      </c>
      <c r="FY2" s="1">
        <v>23.8</v>
      </c>
      <c r="FZ2" s="1">
        <v>65535</v>
      </c>
      <c r="GA2" s="1">
        <v>65535</v>
      </c>
      <c r="GB2" s="1">
        <v>21.4</v>
      </c>
      <c r="GC2" s="1">
        <v>65535</v>
      </c>
      <c r="GD2" s="1">
        <v>65535</v>
      </c>
      <c r="GE2" s="1">
        <v>65535</v>
      </c>
      <c r="GF2" s="1">
        <v>65535</v>
      </c>
      <c r="GG2" s="1">
        <v>65535</v>
      </c>
      <c r="GH2" s="1">
        <v>65535</v>
      </c>
      <c r="GI2" s="1">
        <v>65535</v>
      </c>
      <c r="GJ2" s="1">
        <v>65535</v>
      </c>
      <c r="GK2" s="1">
        <v>23.6</v>
      </c>
      <c r="GL2" s="1">
        <v>20.8</v>
      </c>
      <c r="GM2" s="1">
        <v>22.6</v>
      </c>
      <c r="GN2" s="1">
        <v>20.8</v>
      </c>
      <c r="GO2" s="1">
        <v>65535</v>
      </c>
      <c r="GP2" s="1">
        <v>65535</v>
      </c>
      <c r="GQ2" s="1">
        <v>65535</v>
      </c>
      <c r="GR2" s="1">
        <v>21</v>
      </c>
      <c r="GS2" s="1">
        <v>65535</v>
      </c>
      <c r="GT2" s="1">
        <v>22.6</v>
      </c>
      <c r="GU2" s="1">
        <v>65535</v>
      </c>
      <c r="GV2" s="1">
        <v>65535</v>
      </c>
      <c r="GW2" s="1">
        <v>22.2</v>
      </c>
      <c r="GX2" s="1">
        <v>23.8</v>
      </c>
      <c r="GY2" s="1">
        <v>65535</v>
      </c>
      <c r="GZ2" s="1">
        <v>23.6</v>
      </c>
      <c r="HA2" s="1">
        <v>22.6</v>
      </c>
      <c r="HB2" s="1">
        <v>65535</v>
      </c>
      <c r="HC2" s="1">
        <v>22.8</v>
      </c>
      <c r="HD2" s="1">
        <v>65535</v>
      </c>
      <c r="HE2" s="1">
        <v>21.6</v>
      </c>
      <c r="HF2" s="1">
        <v>65535</v>
      </c>
      <c r="HG2" s="1">
        <v>65535</v>
      </c>
      <c r="HH2" s="1">
        <v>65535</v>
      </c>
      <c r="HI2" s="1">
        <v>65535</v>
      </c>
      <c r="HJ2" s="1">
        <v>23</v>
      </c>
      <c r="HK2" s="1">
        <v>65535</v>
      </c>
      <c r="HL2" s="1">
        <v>65535</v>
      </c>
      <c r="HM2" s="1">
        <v>21.6</v>
      </c>
      <c r="HN2" s="1">
        <v>65535</v>
      </c>
      <c r="HO2" s="1">
        <v>23.4</v>
      </c>
      <c r="HP2" s="1">
        <v>65535</v>
      </c>
      <c r="HQ2" s="1">
        <v>23.6</v>
      </c>
      <c r="HR2" s="1">
        <v>23.4</v>
      </c>
      <c r="HS2" s="1">
        <v>65535</v>
      </c>
      <c r="HT2" s="1">
        <v>22.8</v>
      </c>
      <c r="HU2" s="1">
        <v>65535</v>
      </c>
      <c r="HV2" s="1">
        <v>23.8</v>
      </c>
      <c r="HW2" s="1">
        <v>23</v>
      </c>
      <c r="HX2" s="1">
        <v>65535</v>
      </c>
      <c r="HY2" s="1">
        <v>65535</v>
      </c>
      <c r="HZ2" s="1">
        <v>65535</v>
      </c>
      <c r="IA2" s="1">
        <v>65535</v>
      </c>
      <c r="IB2" s="1">
        <v>65535</v>
      </c>
      <c r="IC2" s="1">
        <v>23.6</v>
      </c>
      <c r="ID2" s="1">
        <v>23.8</v>
      </c>
      <c r="IE2" s="1">
        <v>23.6</v>
      </c>
      <c r="IF2" s="1">
        <v>65535</v>
      </c>
      <c r="IG2" s="1">
        <v>22.8</v>
      </c>
      <c r="IH2" s="1">
        <v>65535</v>
      </c>
      <c r="II2" s="1">
        <v>65535</v>
      </c>
      <c r="IJ2" s="1">
        <v>23.2</v>
      </c>
      <c r="IK2" s="1">
        <v>23.8</v>
      </c>
      <c r="IL2" s="1">
        <v>22.6</v>
      </c>
      <c r="IM2" s="1">
        <v>23</v>
      </c>
      <c r="IN2" s="1">
        <v>22.8</v>
      </c>
      <c r="IO2" s="1">
        <v>23.4</v>
      </c>
      <c r="IP2" s="1">
        <v>65535</v>
      </c>
      <c r="IQ2" s="1">
        <v>23.8</v>
      </c>
      <c r="IR2" s="1">
        <v>65535</v>
      </c>
      <c r="IS2" s="1">
        <v>23.6</v>
      </c>
      <c r="IT2" s="1">
        <v>65535</v>
      </c>
      <c r="IU2" s="1">
        <v>65535</v>
      </c>
      <c r="IV2" s="1">
        <v>65535</v>
      </c>
      <c r="IW2" s="1">
        <v>65535</v>
      </c>
      <c r="IX2" s="1">
        <v>24</v>
      </c>
      <c r="IY2" s="1">
        <v>24.2</v>
      </c>
      <c r="IZ2" s="1">
        <v>65535</v>
      </c>
      <c r="JA2" s="1">
        <v>65535</v>
      </c>
      <c r="JB2" s="1">
        <v>23.2</v>
      </c>
      <c r="JC2" s="1">
        <v>65535</v>
      </c>
      <c r="JD2" s="1">
        <v>24</v>
      </c>
      <c r="JE2" s="1">
        <v>65535</v>
      </c>
      <c r="JF2" s="1">
        <v>65535</v>
      </c>
      <c r="JG2" s="1">
        <v>24</v>
      </c>
      <c r="JH2" s="1">
        <v>23.8</v>
      </c>
      <c r="JI2" s="1">
        <v>23.8</v>
      </c>
      <c r="JJ2" s="1">
        <v>24</v>
      </c>
      <c r="JK2" s="1">
        <v>23.2</v>
      </c>
      <c r="JL2" s="1">
        <v>23.8</v>
      </c>
      <c r="JM2" s="1">
        <v>65535</v>
      </c>
      <c r="JN2" s="1">
        <v>65535</v>
      </c>
      <c r="JO2" s="1">
        <v>65535</v>
      </c>
      <c r="JP2" s="1">
        <v>65535</v>
      </c>
      <c r="JQ2" s="1">
        <v>65535</v>
      </c>
      <c r="JR2" s="1">
        <v>65535</v>
      </c>
      <c r="JS2" s="1">
        <v>23.2</v>
      </c>
      <c r="JT2" s="1">
        <v>24</v>
      </c>
      <c r="JU2" s="1">
        <v>65535</v>
      </c>
      <c r="JV2" s="1">
        <v>65535</v>
      </c>
      <c r="JW2" s="1">
        <v>65535</v>
      </c>
      <c r="JX2" s="1">
        <v>22.8</v>
      </c>
      <c r="JY2" s="1">
        <v>65535</v>
      </c>
      <c r="JZ2" s="1">
        <v>23</v>
      </c>
      <c r="KA2" s="1">
        <v>65535</v>
      </c>
      <c r="KB2" s="1">
        <v>65535</v>
      </c>
      <c r="KC2" s="1">
        <v>65535</v>
      </c>
      <c r="KD2" s="1">
        <v>65535</v>
      </c>
      <c r="KE2" s="1">
        <v>65535</v>
      </c>
      <c r="KF2" s="1">
        <v>65535</v>
      </c>
      <c r="KG2" s="1">
        <v>65535</v>
      </c>
      <c r="KH2" s="1">
        <v>65535</v>
      </c>
      <c r="KI2" s="1">
        <v>65535</v>
      </c>
      <c r="KJ2" s="1">
        <v>23</v>
      </c>
      <c r="KK2" s="1">
        <v>22.8</v>
      </c>
      <c r="KL2" s="1">
        <v>23.6</v>
      </c>
      <c r="KM2" s="1">
        <v>65535</v>
      </c>
      <c r="KN2" s="1">
        <v>23.2</v>
      </c>
      <c r="KO2" s="1">
        <v>65535</v>
      </c>
      <c r="KP2" s="1">
        <v>65535</v>
      </c>
      <c r="KQ2" s="1">
        <v>65535</v>
      </c>
      <c r="KR2" s="1">
        <v>65535</v>
      </c>
      <c r="KS2" s="1">
        <v>65535</v>
      </c>
      <c r="KT2" s="1">
        <v>23.8</v>
      </c>
      <c r="KU2" s="1">
        <v>65535</v>
      </c>
      <c r="KV2" s="1">
        <v>65535</v>
      </c>
      <c r="KW2" s="1">
        <v>65535</v>
      </c>
      <c r="KX2" s="1">
        <v>22.4</v>
      </c>
      <c r="KY2" s="1">
        <v>65535</v>
      </c>
      <c r="KZ2" s="1">
        <v>65535</v>
      </c>
      <c r="LA2" s="1">
        <v>65535</v>
      </c>
      <c r="LB2" s="1">
        <v>65535</v>
      </c>
      <c r="LC2" s="1">
        <v>65535</v>
      </c>
      <c r="LD2" s="1">
        <v>65535</v>
      </c>
      <c r="LE2" s="1">
        <v>65535</v>
      </c>
      <c r="LF2" s="1">
        <v>65535</v>
      </c>
      <c r="LG2" s="1">
        <v>21.8</v>
      </c>
      <c r="LH2" s="1">
        <v>65535</v>
      </c>
      <c r="LI2" s="1">
        <v>65535</v>
      </c>
      <c r="LJ2" s="1">
        <v>22.6</v>
      </c>
      <c r="LK2" s="1">
        <v>65535</v>
      </c>
      <c r="LL2" s="1">
        <v>65535</v>
      </c>
      <c r="LM2" s="1">
        <v>20.6</v>
      </c>
      <c r="LN2" s="1">
        <v>23</v>
      </c>
      <c r="LO2" s="1">
        <v>65535</v>
      </c>
      <c r="LP2" s="1">
        <v>65535</v>
      </c>
      <c r="LQ2" s="1">
        <v>65535</v>
      </c>
      <c r="LR2" s="1">
        <v>23.4</v>
      </c>
      <c r="LS2" s="1">
        <v>65535</v>
      </c>
      <c r="LT2" s="1">
        <v>65535</v>
      </c>
      <c r="LU2" s="1">
        <v>65535</v>
      </c>
      <c r="LV2" s="1">
        <v>22.8</v>
      </c>
      <c r="LW2" s="1">
        <v>65535</v>
      </c>
      <c r="LX2" s="1">
        <v>22.8</v>
      </c>
      <c r="LY2" s="1">
        <v>65535</v>
      </c>
      <c r="LZ2" s="1">
        <v>65535</v>
      </c>
      <c r="MA2" s="1">
        <v>65535</v>
      </c>
      <c r="MB2" s="1">
        <v>23.8</v>
      </c>
      <c r="MC2" s="1">
        <v>22.6</v>
      </c>
      <c r="MD2" s="1">
        <v>65535</v>
      </c>
      <c r="ME2" s="1">
        <v>65535</v>
      </c>
      <c r="MF2" s="1">
        <v>22.6</v>
      </c>
      <c r="MG2" s="1">
        <v>65535</v>
      </c>
      <c r="MH2" s="1">
        <v>26.6</v>
      </c>
      <c r="MI2" s="1">
        <v>65535</v>
      </c>
      <c r="MJ2" s="1">
        <v>23</v>
      </c>
      <c r="MK2" s="1">
        <v>23.6</v>
      </c>
      <c r="ML2" s="1">
        <v>23.8</v>
      </c>
      <c r="MM2" s="1">
        <v>65535</v>
      </c>
      <c r="MN2" s="1">
        <v>23.6</v>
      </c>
      <c r="MO2" s="1">
        <v>65535</v>
      </c>
      <c r="MP2" s="1">
        <v>24</v>
      </c>
      <c r="MQ2" s="1">
        <v>65535</v>
      </c>
      <c r="MR2" s="1">
        <v>65535</v>
      </c>
      <c r="MS2" s="1">
        <v>65535</v>
      </c>
      <c r="MT2" s="1">
        <v>23.2</v>
      </c>
      <c r="MU2" s="1">
        <v>65535</v>
      </c>
      <c r="MV2" s="1">
        <v>21.8</v>
      </c>
      <c r="MW2" s="1">
        <v>22.8</v>
      </c>
      <c r="MX2" s="1">
        <v>65535</v>
      </c>
      <c r="MY2" s="1">
        <v>23.2</v>
      </c>
      <c r="MZ2" s="1">
        <v>22.8</v>
      </c>
      <c r="NA2" s="1">
        <v>22.6</v>
      </c>
      <c r="NB2" s="1">
        <v>65535</v>
      </c>
      <c r="NC2" s="1">
        <v>65535</v>
      </c>
      <c r="ND2" s="1">
        <v>23.6</v>
      </c>
      <c r="NE2" s="1">
        <v>23.4</v>
      </c>
      <c r="NF2" s="1">
        <v>65535</v>
      </c>
      <c r="NG2" s="1">
        <v>23</v>
      </c>
      <c r="NH2" s="1">
        <v>65535</v>
      </c>
      <c r="NI2" s="1">
        <v>23.6</v>
      </c>
      <c r="NJ2" s="6">
        <f>+COUNTIF($H2:$AL2,"&lt;65534")/COUNTA($H$1:$AL$1)</f>
        <v>0.4838709677419355</v>
      </c>
      <c r="NK2" s="3">
        <f>+COUNTIF($AM2:$BO2,"&lt;65534")/COUNTA($AM$1:$BO$1)</f>
        <v>0.5357142857142857</v>
      </c>
      <c r="NL2" s="3">
        <f>+COUNTIF($BP2:$CT2,"&lt;65534")/COUNTA($BP$1:$CT$1)</f>
        <v>0.61290322580645162</v>
      </c>
      <c r="NM2" s="3">
        <f>+COUNTIF($CU2:$DX2,"&lt;65534")/COUNTA($CU$1:$DX$1)</f>
        <v>0.46666666666666667</v>
      </c>
      <c r="NN2" s="3">
        <f>+COUNTIF($DY2:$FC2,"&lt;65534")/COUNTA($DY$1:$FC$1)</f>
        <v>0.41935483870967744</v>
      </c>
      <c r="NO2" s="3">
        <f>+COUNTIF($FD2:$GG2,"&lt;65534")/COUNTA($FD$1:$GG$1)</f>
        <v>0.46666666666666667</v>
      </c>
      <c r="NP2" s="3">
        <f>+COUNTIF($GH2:$HL2,"&lt;65534")/COUNTA($GH$1:$HL$1)</f>
        <v>0.41935483870967744</v>
      </c>
      <c r="NQ2" s="3">
        <f>+COUNTIF($HM2:$IQ2,"&lt;65534")/COUNTA($HM$1:$IQ$1)</f>
        <v>0.58064516129032262</v>
      </c>
      <c r="NR2" s="3">
        <f>+COUNTIF($IR2:$JU2,"&lt;65534")/COUNTA($IR$1:$JU$1)</f>
        <v>0.43333333333333335</v>
      </c>
      <c r="NS2" s="3">
        <f>+COUNTIF($JV2:$KZ2,"&lt;65534")/COUNTA($JV$1:$KZ$1)</f>
        <v>0.25806451612903225</v>
      </c>
      <c r="NT2" s="3">
        <f>+COUNTIF($LA2:$MD2,"&lt;65534")/COUNTA($LA$1:$MD$1)</f>
        <v>0.3</v>
      </c>
      <c r="NU2" s="3">
        <f>+COUNTIF($ME2:$NI2,"&lt;65534")/COUNTA($ME$1:$NI$1)</f>
        <v>0.54838709677419351</v>
      </c>
      <c r="NV2" s="3">
        <f>+COUNTIF($H2:$NI2,"&lt;65534")/COUNTA($H$1:$NI$1)</f>
        <v>0.46027397260273972</v>
      </c>
      <c r="NW2" s="5" t="e">
        <f>+IF(NJ2&gt;=0.5,AVERAGEIF($H2:$AL2,"&lt;65534",$H2:$AL2),NA())</f>
        <v>#N/A</v>
      </c>
      <c r="NX2" s="1">
        <f>+IF(NK2&gt;=0.5,AVERAGEIF($AM2:$BO2,"&lt;65534",$AM2:$BO2),NA())</f>
        <v>22.653333333333332</v>
      </c>
      <c r="NY2" s="1">
        <f>+IF(NL2&gt;=0.5,AVERAGEIF($BP2:$CT2,"&lt;65534",$BP2:$CT2),NA())</f>
        <v>22.031578947368427</v>
      </c>
      <c r="NZ2" s="1" t="e">
        <f>+IF(NM2&gt;=0.5,AVERAGEIF($CU2:$DX2,"&lt;65534",$CU2:$DX2),NA())</f>
        <v>#N/A</v>
      </c>
      <c r="OA2" s="1" t="e">
        <f>+IF(NN2&gt;=0.5,AVERAGEIF($DY2:$FC2,"&lt;65534",$DY2:$FC2),NA())</f>
        <v>#N/A</v>
      </c>
      <c r="OB2" s="1" t="e">
        <f>+IF(NO2&gt;=0.5,AVERAGEIF($FD2:$GG2,"&lt;65534",$FD2:$GG2),NA())</f>
        <v>#N/A</v>
      </c>
      <c r="OC2" s="1" t="e">
        <f>+IF(NP2&gt;=0.5,AVERAGEIF($GH2:$HL2,"&lt;65534",$GH2:$HL2),NA())</f>
        <v>#N/A</v>
      </c>
      <c r="OD2" s="1">
        <f>+IF(NQ2&gt;=0.5,AVERAGEIF($HM2:$IQ2,"&lt;65534",$HM2:$IQ2),NA())</f>
        <v>23.222222222222225</v>
      </c>
      <c r="OE2" s="1" t="e">
        <f>+IF(NR2&gt;=0.5,AVERAGEIF($IR2:$JU2,"&lt;65534",$IR2:$JU2),NA())</f>
        <v>#N/A</v>
      </c>
      <c r="OF2" s="1" t="e">
        <f>+IF(NS2&gt;=0.5,AVERAGEIF($JV2:$KZ2,"&lt;65534",$JV2:$KZ2),NA())</f>
        <v>#N/A</v>
      </c>
      <c r="OG2" s="1" t="e">
        <f>+IF(NT2&gt;=0.5,AVERAGEIF($LA2:$MD2,"&lt;65534",$LA2:$MD2),NA())</f>
        <v>#N/A</v>
      </c>
      <c r="OH2" s="1">
        <f>+IF(NU2&gt;=0.5,AVERAGEIF($ME2:$NI2,"&lt;65534",$ME2:$NI2),NA())</f>
        <v>23.364705882352947</v>
      </c>
      <c r="OI2" s="111" t="e">
        <f>NA()</f>
        <v>#N/A</v>
      </c>
      <c r="OJ2" s="112" t="e">
        <f>NA()</f>
        <v>#N/A</v>
      </c>
      <c r="OK2" s="112" t="e">
        <f>NA()</f>
        <v>#N/A</v>
      </c>
      <c r="OL2" s="112" t="e">
        <f>NA()</f>
        <v>#N/A</v>
      </c>
      <c r="OM2" s="112" t="e">
        <f>NA()</f>
        <v>#N/A</v>
      </c>
      <c r="ON2" s="112" t="e">
        <f>NA()</f>
        <v>#N/A</v>
      </c>
      <c r="OO2" s="112" t="e">
        <f>NA()</f>
        <v>#N/A</v>
      </c>
      <c r="OP2" s="112" t="e">
        <f>NA()</f>
        <v>#N/A</v>
      </c>
      <c r="OQ2" s="112" t="e">
        <f>NA()</f>
        <v>#N/A</v>
      </c>
      <c r="OR2" s="112" t="e">
        <f>NA()</f>
        <v>#N/A</v>
      </c>
      <c r="OS2" s="112" t="e">
        <f>NA()</f>
        <v>#N/A</v>
      </c>
      <c r="OT2" s="112" t="e">
        <f>NA()</f>
        <v>#N/A</v>
      </c>
      <c r="OU2" s="5" t="e">
        <f t="shared" ref="OU2:OU65" si="0">+IF(ISBLANK(OI2)=FALSE,NW2-OI2,NA())</f>
        <v>#N/A</v>
      </c>
      <c r="OV2" s="1" t="e">
        <f t="shared" ref="OV2:OV65" si="1">+IF(ISBLANK(OJ2)=FALSE,NX2-OJ2,NA())</f>
        <v>#N/A</v>
      </c>
      <c r="OW2" s="1" t="e">
        <f t="shared" ref="OW2:OW65" si="2">+IF(ISBLANK(OK2)=FALSE,NY2-OK2,NA())</f>
        <v>#N/A</v>
      </c>
      <c r="OX2" s="1" t="e">
        <f t="shared" ref="OX2:OX65" si="3">+IF(ISBLANK(OL2)=FALSE,NZ2-OL2,NA())</f>
        <v>#N/A</v>
      </c>
      <c r="OY2" s="1" t="e">
        <f t="shared" ref="OY2:OY65" si="4">+IF(ISBLANK(OM2)=FALSE,OA2-OM2,NA())</f>
        <v>#N/A</v>
      </c>
      <c r="OZ2" s="1" t="e">
        <f t="shared" ref="OZ2:OZ65" si="5">+IF(ISBLANK(ON2)=FALSE,OB2-ON2,NA())</f>
        <v>#N/A</v>
      </c>
      <c r="PA2" s="1" t="e">
        <f t="shared" ref="PA2:PA65" si="6">+IF(ISBLANK(OO2)=FALSE,OC2-OO2,NA())</f>
        <v>#N/A</v>
      </c>
      <c r="PB2" s="1" t="e">
        <f t="shared" ref="PB2:PB65" si="7">+IF(ISBLANK(OP2)=FALSE,OD2-OP2,NA())</f>
        <v>#N/A</v>
      </c>
      <c r="PC2" s="1" t="e">
        <f t="shared" ref="PC2:PC65" si="8">+IF(ISBLANK(OQ2)=FALSE,OE2-OQ2,NA())</f>
        <v>#N/A</v>
      </c>
      <c r="PD2" s="1" t="e">
        <f t="shared" ref="PD2:PD65" si="9">+IF(ISBLANK(OR2)=FALSE,OF2-OR2,NA())</f>
        <v>#N/A</v>
      </c>
      <c r="PE2" s="1" t="e">
        <f t="shared" ref="PE2:PE65" si="10">+IF(ISBLANK(OS2)=FALSE,OG2-OS2,NA())</f>
        <v>#N/A</v>
      </c>
      <c r="PF2" s="1" t="e">
        <f t="shared" ref="PF2:PF65" si="11">+IF(ISBLANK(OT2)=FALSE,OH2-OT2,NA())</f>
        <v>#N/A</v>
      </c>
      <c r="PG2" s="111">
        <v>18</v>
      </c>
      <c r="PH2" s="112">
        <v>17</v>
      </c>
      <c r="PI2" s="112">
        <v>17.2</v>
      </c>
      <c r="PJ2" s="112">
        <v>17.399999999999999</v>
      </c>
      <c r="PK2" s="112">
        <v>18.600000000000001</v>
      </c>
      <c r="PL2" s="112">
        <v>17.2</v>
      </c>
      <c r="PM2" s="112">
        <v>17.8</v>
      </c>
      <c r="PN2" s="112">
        <v>17.2</v>
      </c>
      <c r="PO2" s="112">
        <v>18.2</v>
      </c>
      <c r="PP2" s="112">
        <v>17.399999999999999</v>
      </c>
      <c r="PQ2" s="112">
        <v>18</v>
      </c>
      <c r="PR2" s="137">
        <v>13.8</v>
      </c>
      <c r="PS2" s="5" t="e">
        <f t="array" ref="PS2">+IF(ISERROR($NW2)=FALSE,MIN(IF($H2:$AL2&lt;65534,$H2:$AL2,"")),NA())</f>
        <v>#N/A</v>
      </c>
      <c r="PT2" s="1">
        <f t="array" ref="PT2">+IF(ISERROR($NX2)=FALSE,MIN(IF($AM2:$BN2&lt;65534,$AM2:$BN2,"")),NA())</f>
        <v>20.6</v>
      </c>
      <c r="PU2" s="1">
        <f t="array" ref="PU2">+IF(ISERROR($NY2)=FALSE,MIN(IF($BP2:$CT2&lt;65534,$BP2:$CT2,"")),NA())</f>
        <v>20.8</v>
      </c>
      <c r="PV2" s="1" t="e">
        <f t="array" ref="PV2">+IF(ISERROR($NZ2)=FALSE,MIN(IF($CU2:$DX2&lt;65534,$CU2:$DX2,"")),NA())</f>
        <v>#N/A</v>
      </c>
      <c r="PW2" s="1" t="e">
        <f t="array" ref="PW2">+IF(ISERROR($OA2)=FALSE,MIN(IF($DY2:$FC2&lt;65534,$DY2:$FC2,"")),NA())</f>
        <v>#N/A</v>
      </c>
      <c r="PX2" s="1" t="e">
        <f t="array" ref="PX2">+IF(ISERROR($OB2)=FALSE,MIN(IF($FD2:$GG2&lt;65534,$FD2:$GG2,"")),NA())</f>
        <v>#N/A</v>
      </c>
      <c r="PY2" s="1" t="e">
        <f t="array" ref="PY2">+IF(ISERROR($OC2)=FALSE,MIN(IF($GH2:$HL2&lt;65534,$GH2:$HL2,"")),NA())</f>
        <v>#N/A</v>
      </c>
      <c r="PZ2" s="1">
        <f t="array" ref="PZ2">+IF(ISERROR($OD2)=FALSE,MIN(IF($HM2:$IQ2&lt;65534,$HM2:$IQ2,"")),NA())</f>
        <v>21.6</v>
      </c>
      <c r="QA2" s="1" t="e">
        <f t="array" ref="QA2">+IF(ISERROR($OE2)=FALSE,MIN(IF($IR2:$JU2&lt;65534,$IR2:$JU2,"")),NA())</f>
        <v>#N/A</v>
      </c>
      <c r="QB2" s="1" t="e">
        <f t="array" ref="QB2">+IF(ISERROR($OF2)=FALSE,MIN(IF($JV2:$KZ2&lt;65534,$JV2:$KZ2,"")),NA())</f>
        <v>#N/A</v>
      </c>
      <c r="QC2" s="1" t="e">
        <f t="array" ref="QC2">+IF(ISERROR($OG2)=FALSE,MIN(IF($LA2:$MD2&lt;65534,$LA2:$MD2,"")),NA())</f>
        <v>#N/A</v>
      </c>
      <c r="QD2" s="1">
        <f t="array" ref="QD2">+IF(ISERROR($OH2)=FALSE,MIN(IF($ME2:$NI2&lt;65534,$ME2:$NI2,"")),NA())</f>
        <v>21.8</v>
      </c>
      <c r="QE2" s="5" t="e">
        <f>+IF(ISERROR(PG2-PS2)=FALSE,PG2-PS2,NA())</f>
        <v>#N/A</v>
      </c>
      <c r="QF2" s="1">
        <f t="shared" ref="QF2:QP2" si="12">+IF(ISERROR(PH2-PT2)=FALSE,PH2-PT2,NA())</f>
        <v>-3.6000000000000014</v>
      </c>
      <c r="QG2" s="1">
        <f t="shared" si="12"/>
        <v>-3.6000000000000014</v>
      </c>
      <c r="QH2" s="1" t="e">
        <f t="shared" si="12"/>
        <v>#N/A</v>
      </c>
      <c r="QI2" s="1" t="e">
        <f t="shared" si="12"/>
        <v>#N/A</v>
      </c>
      <c r="QJ2" s="1" t="e">
        <f t="shared" si="12"/>
        <v>#N/A</v>
      </c>
      <c r="QK2" s="1" t="e">
        <f t="shared" si="12"/>
        <v>#N/A</v>
      </c>
      <c r="QL2" s="1">
        <f t="shared" si="12"/>
        <v>-4.4000000000000021</v>
      </c>
      <c r="QM2" s="1" t="e">
        <f t="shared" si="12"/>
        <v>#N/A</v>
      </c>
      <c r="QN2" s="1" t="e">
        <f t="shared" si="12"/>
        <v>#N/A</v>
      </c>
      <c r="QO2" s="1" t="e">
        <f t="shared" si="12"/>
        <v>#N/A</v>
      </c>
      <c r="QP2" s="1">
        <f t="shared" si="12"/>
        <v>-8</v>
      </c>
      <c r="QQ2" s="5" t="s">
        <v>892</v>
      </c>
    </row>
    <row r="3" spans="1:459" s="1" customFormat="1" x14ac:dyDescent="0.2">
      <c r="A3" s="126">
        <v>48015010</v>
      </c>
      <c r="B3" s="127">
        <v>-69.940916666666666</v>
      </c>
      <c r="C3" s="127">
        <v>-4.1938611111111115</v>
      </c>
      <c r="D3" s="128">
        <v>84</v>
      </c>
      <c r="E3" s="129" t="s">
        <v>371</v>
      </c>
      <c r="F3" s="129" t="s">
        <v>40</v>
      </c>
      <c r="G3" s="129" t="s">
        <v>41</v>
      </c>
      <c r="H3" s="1">
        <v>23.7</v>
      </c>
      <c r="I3" s="1">
        <v>23.6</v>
      </c>
      <c r="J3" s="1">
        <v>23.3</v>
      </c>
      <c r="K3" s="1">
        <v>22.9</v>
      </c>
      <c r="L3" s="1">
        <v>22.1</v>
      </c>
      <c r="M3" s="1">
        <v>22.9</v>
      </c>
      <c r="N3" s="1">
        <v>23.1</v>
      </c>
      <c r="O3" s="1">
        <v>22.9</v>
      </c>
      <c r="P3" s="1">
        <v>22.5</v>
      </c>
      <c r="Q3" s="1">
        <v>21.9</v>
      </c>
      <c r="R3" s="1">
        <v>23.1</v>
      </c>
      <c r="S3" s="1">
        <v>23.1</v>
      </c>
      <c r="T3" s="1">
        <v>22.6</v>
      </c>
      <c r="U3" s="1">
        <v>22.4</v>
      </c>
      <c r="V3" s="1">
        <v>22.5</v>
      </c>
      <c r="W3" s="1">
        <v>23.8</v>
      </c>
      <c r="X3" s="1">
        <v>21.8</v>
      </c>
      <c r="Y3" s="1">
        <v>21.7</v>
      </c>
      <c r="Z3" s="1">
        <v>22.3</v>
      </c>
      <c r="AA3" s="1">
        <v>21.1</v>
      </c>
      <c r="AB3" s="1">
        <v>23.6</v>
      </c>
      <c r="AC3" s="1">
        <v>22.5</v>
      </c>
      <c r="AD3" s="1">
        <v>23.6</v>
      </c>
      <c r="AE3" s="1">
        <v>23</v>
      </c>
      <c r="AF3" s="1">
        <v>22.2</v>
      </c>
      <c r="AG3" s="1">
        <v>22.7</v>
      </c>
      <c r="AH3" s="1">
        <v>23.9</v>
      </c>
      <c r="AI3" s="1">
        <v>23.2</v>
      </c>
      <c r="AJ3" s="1">
        <v>23.2</v>
      </c>
      <c r="AK3" s="1">
        <v>23.5</v>
      </c>
      <c r="AL3" s="1">
        <v>24</v>
      </c>
      <c r="AM3" s="1">
        <v>23.6</v>
      </c>
      <c r="AN3" s="1">
        <v>23.1</v>
      </c>
      <c r="AO3" s="1">
        <v>23.5</v>
      </c>
      <c r="AP3" s="1">
        <v>24.1</v>
      </c>
      <c r="AQ3" s="1">
        <v>23.1</v>
      </c>
      <c r="AR3" s="1">
        <v>24.1</v>
      </c>
      <c r="AS3" s="1">
        <v>23.6</v>
      </c>
      <c r="AT3" s="1">
        <v>23.6</v>
      </c>
      <c r="AU3" s="1">
        <v>20.399999999999999</v>
      </c>
      <c r="AV3" s="1">
        <v>24.1</v>
      </c>
      <c r="AW3" s="1">
        <v>23.7</v>
      </c>
      <c r="AX3" s="1">
        <v>23.3</v>
      </c>
      <c r="AY3" s="1">
        <v>23.8</v>
      </c>
      <c r="AZ3" s="1">
        <v>23.8</v>
      </c>
      <c r="BA3" s="1">
        <v>22.8</v>
      </c>
      <c r="BB3" s="1">
        <v>24.5</v>
      </c>
      <c r="BC3" s="1">
        <v>23.7</v>
      </c>
      <c r="BD3" s="1">
        <v>23.5</v>
      </c>
      <c r="BE3" s="1">
        <v>23.4</v>
      </c>
      <c r="BF3" s="1">
        <v>24.1</v>
      </c>
      <c r="BG3" s="1">
        <v>24.3</v>
      </c>
      <c r="BH3" s="1">
        <v>23.9</v>
      </c>
      <c r="BI3" s="1">
        <v>23.9</v>
      </c>
      <c r="BJ3" s="1">
        <v>23.3</v>
      </c>
      <c r="BK3" s="1">
        <v>23.5</v>
      </c>
      <c r="BL3" s="1">
        <v>24.3</v>
      </c>
      <c r="BM3" s="1">
        <v>23.7</v>
      </c>
      <c r="BN3" s="1">
        <v>22.9</v>
      </c>
      <c r="BO3" s="102"/>
      <c r="BP3" s="1">
        <v>22.2</v>
      </c>
      <c r="BQ3" s="1">
        <v>22.3</v>
      </c>
      <c r="BR3" s="1">
        <v>22.6</v>
      </c>
      <c r="BS3" s="1">
        <v>23.4</v>
      </c>
      <c r="BT3" s="1">
        <v>23.2</v>
      </c>
      <c r="BU3" s="1">
        <v>23.6</v>
      </c>
      <c r="BV3" s="1">
        <v>23.3</v>
      </c>
      <c r="BW3" s="1">
        <v>23.4</v>
      </c>
      <c r="BX3" s="1">
        <v>23.9</v>
      </c>
      <c r="BY3" s="1">
        <v>24.3</v>
      </c>
      <c r="BZ3" s="1">
        <v>23.9</v>
      </c>
      <c r="CA3" s="1">
        <v>23.3</v>
      </c>
      <c r="CB3" s="1">
        <v>22.6</v>
      </c>
      <c r="CC3" s="1">
        <v>24.1</v>
      </c>
      <c r="CD3" s="1">
        <v>24.1</v>
      </c>
      <c r="CE3" s="1">
        <v>22.8</v>
      </c>
      <c r="CF3" s="1">
        <v>23.3</v>
      </c>
      <c r="CG3" s="1">
        <v>23.8</v>
      </c>
      <c r="CH3" s="1">
        <v>24.2</v>
      </c>
      <c r="CI3" s="1">
        <v>22.2</v>
      </c>
      <c r="CJ3" s="1">
        <v>23.2</v>
      </c>
      <c r="CK3" s="1">
        <v>22.8</v>
      </c>
      <c r="CL3" s="1">
        <v>24.1</v>
      </c>
      <c r="CM3" s="1">
        <v>24.8</v>
      </c>
      <c r="CN3" s="1">
        <v>23.7</v>
      </c>
      <c r="CO3" s="1">
        <v>23.4</v>
      </c>
      <c r="CP3" s="1">
        <v>23.7</v>
      </c>
      <c r="CQ3" s="1">
        <v>23.1</v>
      </c>
      <c r="CR3" s="1">
        <v>22.3</v>
      </c>
      <c r="CS3" s="1">
        <v>23.7</v>
      </c>
      <c r="CT3" s="1">
        <v>24.3</v>
      </c>
      <c r="CU3" s="1">
        <v>23.6</v>
      </c>
      <c r="CV3" s="1">
        <v>23.3</v>
      </c>
      <c r="CW3" s="1">
        <v>24.2</v>
      </c>
      <c r="CX3" s="1">
        <v>23.6</v>
      </c>
      <c r="CY3" s="1">
        <v>24.4</v>
      </c>
      <c r="CZ3" s="1">
        <v>24.2</v>
      </c>
      <c r="DA3" s="1">
        <v>23.3</v>
      </c>
      <c r="DB3" s="1">
        <v>21.6</v>
      </c>
      <c r="DC3" s="1">
        <v>23</v>
      </c>
      <c r="DD3" s="1">
        <v>24.5</v>
      </c>
      <c r="DE3" s="1">
        <v>23.7</v>
      </c>
      <c r="DF3" s="1">
        <v>22.6</v>
      </c>
      <c r="DG3" s="1">
        <v>23.2</v>
      </c>
      <c r="DH3" s="1">
        <v>23.2</v>
      </c>
      <c r="DI3" s="1">
        <v>23.6</v>
      </c>
      <c r="DJ3" s="1">
        <v>23.8</v>
      </c>
      <c r="DK3" s="1">
        <v>24.2</v>
      </c>
      <c r="DL3" s="1">
        <v>22.1</v>
      </c>
      <c r="DM3" s="1">
        <v>23.6</v>
      </c>
      <c r="DN3" s="1">
        <v>23.7</v>
      </c>
      <c r="DO3" s="1">
        <v>23.7</v>
      </c>
      <c r="DP3" s="1">
        <v>23.5</v>
      </c>
      <c r="DQ3" s="1">
        <v>23.3</v>
      </c>
      <c r="DR3" s="1">
        <v>23.8</v>
      </c>
      <c r="DS3" s="1">
        <v>23.7</v>
      </c>
      <c r="DT3" s="1">
        <v>22.7</v>
      </c>
      <c r="DU3" s="1">
        <v>23.5</v>
      </c>
      <c r="DV3" s="1">
        <v>22.7</v>
      </c>
      <c r="DW3" s="1">
        <v>22.9</v>
      </c>
      <c r="DX3" s="1">
        <v>23.5</v>
      </c>
      <c r="DY3" s="1">
        <v>23.9</v>
      </c>
      <c r="DZ3" s="1">
        <v>23</v>
      </c>
      <c r="EA3" s="1">
        <v>23.7</v>
      </c>
      <c r="EB3" s="1">
        <v>24.1</v>
      </c>
      <c r="EC3" s="1">
        <v>23</v>
      </c>
      <c r="ED3" s="1">
        <v>22.1</v>
      </c>
      <c r="EE3" s="1">
        <v>23.9</v>
      </c>
      <c r="EF3" s="1">
        <v>23.4</v>
      </c>
      <c r="EG3" s="1">
        <v>22.2</v>
      </c>
      <c r="EH3" s="1">
        <v>22.4</v>
      </c>
      <c r="EI3" s="1">
        <v>23.2</v>
      </c>
      <c r="EJ3" s="1">
        <v>23.7</v>
      </c>
      <c r="EK3" s="1">
        <v>24.1</v>
      </c>
      <c r="EL3" s="1">
        <v>24.5</v>
      </c>
      <c r="EM3" s="1">
        <v>22.6</v>
      </c>
      <c r="EN3" s="1">
        <v>22.9</v>
      </c>
      <c r="EO3" s="1">
        <v>23.1</v>
      </c>
      <c r="EP3" s="1">
        <v>22.1</v>
      </c>
      <c r="EQ3" s="1">
        <v>23.7</v>
      </c>
      <c r="ER3" s="1">
        <v>23.3</v>
      </c>
      <c r="ES3" s="1">
        <v>22.9</v>
      </c>
      <c r="ET3" s="1">
        <v>20.399999999999999</v>
      </c>
      <c r="EU3" s="1">
        <v>21.8</v>
      </c>
      <c r="EV3" s="1">
        <v>22.5</v>
      </c>
      <c r="EW3" s="1">
        <v>23.4</v>
      </c>
      <c r="EX3" s="1">
        <v>23.5</v>
      </c>
      <c r="EY3" s="1">
        <v>23</v>
      </c>
      <c r="EZ3" s="1">
        <v>23.6</v>
      </c>
      <c r="FA3" s="1">
        <v>23</v>
      </c>
      <c r="FB3" s="1">
        <v>22.6</v>
      </c>
      <c r="FC3" s="1">
        <v>23.9</v>
      </c>
      <c r="FD3" s="1">
        <v>23.5</v>
      </c>
      <c r="FE3" s="1">
        <v>22.7</v>
      </c>
      <c r="FF3" s="1">
        <v>23.4</v>
      </c>
      <c r="FG3" s="1">
        <v>23.7</v>
      </c>
      <c r="FH3" s="1">
        <v>22.8</v>
      </c>
      <c r="FI3" s="1">
        <v>22.9</v>
      </c>
      <c r="FJ3" s="1">
        <v>22.7</v>
      </c>
      <c r="FK3" s="1">
        <v>22.5</v>
      </c>
      <c r="FL3" s="1">
        <v>22.7</v>
      </c>
      <c r="FM3" s="1">
        <v>22.3</v>
      </c>
      <c r="FN3" s="1">
        <v>22.9</v>
      </c>
      <c r="FO3" s="1">
        <v>23.4</v>
      </c>
      <c r="FP3" s="1">
        <v>23.7</v>
      </c>
      <c r="FQ3" s="1">
        <v>24.1</v>
      </c>
      <c r="FR3" s="1">
        <v>22.7</v>
      </c>
      <c r="FS3" s="1">
        <v>22.7</v>
      </c>
      <c r="FT3" s="1">
        <v>23</v>
      </c>
      <c r="FU3" s="1">
        <v>22.4</v>
      </c>
      <c r="FV3" s="1">
        <v>23.5</v>
      </c>
      <c r="FW3" s="1">
        <v>22.9</v>
      </c>
      <c r="FX3" s="1">
        <v>23.3</v>
      </c>
      <c r="FY3" s="1">
        <v>22</v>
      </c>
      <c r="FZ3" s="1">
        <v>22.2</v>
      </c>
      <c r="GA3" s="1">
        <v>21.4</v>
      </c>
      <c r="GB3" s="1">
        <v>23.1</v>
      </c>
      <c r="GC3" s="1">
        <v>23</v>
      </c>
      <c r="GD3" s="1">
        <v>23.4</v>
      </c>
      <c r="GE3" s="1">
        <v>22.6</v>
      </c>
      <c r="GF3" s="1">
        <v>22</v>
      </c>
      <c r="GG3" s="1">
        <v>23.4</v>
      </c>
      <c r="GH3" s="1">
        <v>22.4</v>
      </c>
      <c r="GI3" s="1">
        <v>23</v>
      </c>
      <c r="GJ3" s="1">
        <v>22.2</v>
      </c>
      <c r="GK3" s="1">
        <v>22.7</v>
      </c>
      <c r="GL3" s="1">
        <v>23.7</v>
      </c>
      <c r="GM3" s="1">
        <v>23.3</v>
      </c>
      <c r="GN3" s="1">
        <v>18.3</v>
      </c>
      <c r="GO3" s="1">
        <v>18.399999999999999</v>
      </c>
      <c r="GP3" s="1">
        <v>21</v>
      </c>
      <c r="GQ3" s="1">
        <v>21.1</v>
      </c>
      <c r="GR3" s="1">
        <v>23.1</v>
      </c>
      <c r="GS3" s="1">
        <v>22.7</v>
      </c>
      <c r="GT3" s="1">
        <v>22.6</v>
      </c>
      <c r="GU3" s="1">
        <v>21.5</v>
      </c>
      <c r="GV3" s="1">
        <v>23.2</v>
      </c>
      <c r="GW3" s="1">
        <v>23</v>
      </c>
      <c r="GX3" s="1">
        <v>22.4</v>
      </c>
      <c r="GY3" s="1">
        <v>22.3</v>
      </c>
      <c r="GZ3" s="1">
        <v>23.2</v>
      </c>
      <c r="HA3" s="1">
        <v>22.6</v>
      </c>
      <c r="HB3" s="1">
        <v>22.6</v>
      </c>
      <c r="HC3" s="1">
        <v>22.4</v>
      </c>
      <c r="HD3" s="1">
        <v>22.3</v>
      </c>
      <c r="HE3" s="1">
        <v>23.3</v>
      </c>
      <c r="HF3" s="1">
        <v>21.6</v>
      </c>
      <c r="HG3" s="1">
        <v>23.3</v>
      </c>
      <c r="HH3" s="1">
        <v>21.9</v>
      </c>
      <c r="HI3" s="1">
        <v>20.100000000000001</v>
      </c>
      <c r="HJ3" s="1">
        <v>19.7</v>
      </c>
      <c r="HK3" s="1">
        <v>20.6</v>
      </c>
      <c r="HL3" s="1">
        <v>22.6</v>
      </c>
      <c r="HM3" s="1">
        <v>22.3</v>
      </c>
      <c r="HN3" s="1">
        <v>21.6</v>
      </c>
      <c r="HO3" s="1">
        <v>22.3</v>
      </c>
      <c r="HP3" s="1">
        <v>19</v>
      </c>
      <c r="HQ3" s="1">
        <v>17</v>
      </c>
      <c r="HR3" s="1">
        <v>14.8</v>
      </c>
      <c r="HS3" s="1">
        <v>17.600000000000001</v>
      </c>
      <c r="HT3" s="1">
        <v>22.6</v>
      </c>
      <c r="HU3" s="1">
        <v>21</v>
      </c>
      <c r="HV3" s="1">
        <v>23.3</v>
      </c>
      <c r="HW3" s="1">
        <v>21.8</v>
      </c>
      <c r="HX3" s="1">
        <v>21.6</v>
      </c>
      <c r="HY3" s="1">
        <v>22.4</v>
      </c>
      <c r="HZ3" s="1">
        <v>23</v>
      </c>
      <c r="IA3" s="1">
        <v>21.6</v>
      </c>
      <c r="IB3" s="1">
        <v>21.1</v>
      </c>
      <c r="IC3" s="1">
        <v>21.5</v>
      </c>
      <c r="ID3" s="1">
        <v>21.6</v>
      </c>
      <c r="IE3" s="1">
        <v>20.9</v>
      </c>
      <c r="IF3" s="1">
        <v>20.9</v>
      </c>
      <c r="IG3" s="1">
        <v>22.7</v>
      </c>
      <c r="IH3" s="1">
        <v>22.7</v>
      </c>
      <c r="II3" s="1">
        <v>21</v>
      </c>
      <c r="IJ3" s="1">
        <v>21</v>
      </c>
      <c r="IK3" s="1">
        <v>19.3</v>
      </c>
      <c r="IL3" s="1">
        <v>21.1</v>
      </c>
      <c r="IM3" s="1">
        <v>22.3</v>
      </c>
      <c r="IN3" s="1">
        <v>21.9</v>
      </c>
      <c r="IO3" s="1">
        <v>22.5</v>
      </c>
      <c r="IP3" s="1">
        <v>20.8</v>
      </c>
      <c r="IQ3" s="1">
        <v>22.3</v>
      </c>
      <c r="IR3" s="1">
        <v>21.8</v>
      </c>
      <c r="IS3" s="1">
        <v>22.6</v>
      </c>
      <c r="IT3" s="1">
        <v>23.5</v>
      </c>
      <c r="IU3" s="1">
        <v>22.8</v>
      </c>
      <c r="IV3" s="1">
        <v>22.1</v>
      </c>
      <c r="IW3" s="1">
        <v>21.5</v>
      </c>
      <c r="IX3" s="1">
        <v>21.4</v>
      </c>
      <c r="IY3" s="1">
        <v>22</v>
      </c>
      <c r="IZ3" s="1">
        <v>21.6</v>
      </c>
      <c r="JA3" s="1">
        <v>21.6</v>
      </c>
      <c r="JB3" s="1">
        <v>22.3</v>
      </c>
      <c r="JC3" s="1">
        <v>22</v>
      </c>
      <c r="JD3" s="1">
        <v>22.8</v>
      </c>
      <c r="JE3" s="1">
        <v>22.8</v>
      </c>
      <c r="JF3" s="1">
        <v>22.4</v>
      </c>
      <c r="JG3" s="1">
        <v>23.4</v>
      </c>
      <c r="JH3" s="1">
        <v>22</v>
      </c>
      <c r="JI3" s="1">
        <v>22.7</v>
      </c>
      <c r="JJ3" s="1">
        <v>22.9</v>
      </c>
      <c r="JK3" s="1">
        <v>24.1</v>
      </c>
      <c r="JL3" s="1">
        <v>23.6</v>
      </c>
      <c r="JM3" s="1">
        <v>21.1</v>
      </c>
      <c r="JN3" s="1">
        <v>22.7</v>
      </c>
      <c r="JO3" s="1">
        <v>22.4</v>
      </c>
      <c r="JP3" s="1">
        <v>22.3</v>
      </c>
      <c r="JQ3" s="1">
        <v>22.6</v>
      </c>
      <c r="JR3" s="1">
        <v>22.5</v>
      </c>
      <c r="JS3" s="1">
        <v>24.1</v>
      </c>
      <c r="JT3" s="1">
        <v>23</v>
      </c>
      <c r="JU3" s="1">
        <v>24.7</v>
      </c>
      <c r="JV3" s="1">
        <v>22.8</v>
      </c>
      <c r="JW3" s="1">
        <v>21.9</v>
      </c>
      <c r="JX3" s="1">
        <v>21.9</v>
      </c>
      <c r="JY3" s="1">
        <v>23.3</v>
      </c>
      <c r="JZ3" s="1">
        <v>22</v>
      </c>
      <c r="KA3" s="1">
        <v>22.2</v>
      </c>
      <c r="KB3" s="1">
        <v>22.4</v>
      </c>
      <c r="KC3" s="1">
        <v>23.1</v>
      </c>
      <c r="KD3" s="1">
        <v>21.2</v>
      </c>
      <c r="KE3" s="1">
        <v>21.7</v>
      </c>
      <c r="KF3" s="1">
        <v>23</v>
      </c>
      <c r="KG3" s="1">
        <v>23.1</v>
      </c>
      <c r="KH3" s="1">
        <v>22.3</v>
      </c>
      <c r="KI3" s="1">
        <v>22.5</v>
      </c>
      <c r="KJ3" s="1">
        <v>21.5</v>
      </c>
      <c r="KK3" s="1">
        <v>22.8</v>
      </c>
      <c r="KL3" s="1">
        <v>22.3</v>
      </c>
      <c r="KM3" s="1">
        <v>22.8</v>
      </c>
      <c r="KN3" s="1">
        <v>22.1</v>
      </c>
      <c r="KO3" s="1">
        <v>22.1</v>
      </c>
      <c r="KP3" s="1">
        <v>23.2</v>
      </c>
      <c r="KQ3" s="1">
        <v>23.5</v>
      </c>
      <c r="KR3" s="1">
        <v>23.5</v>
      </c>
      <c r="KS3" s="1">
        <v>22.5</v>
      </c>
      <c r="KT3" s="1">
        <v>22.3</v>
      </c>
      <c r="KU3" s="1">
        <v>22.8</v>
      </c>
      <c r="KV3" s="1">
        <v>22.2</v>
      </c>
      <c r="KW3" s="1">
        <v>23.3</v>
      </c>
      <c r="KX3" s="1">
        <v>23.6</v>
      </c>
      <c r="KY3" s="1">
        <v>22.3</v>
      </c>
      <c r="KZ3" s="1">
        <v>23.6</v>
      </c>
      <c r="LA3" s="1">
        <v>22.2</v>
      </c>
      <c r="LB3" s="1">
        <v>22.2</v>
      </c>
      <c r="LC3" s="1">
        <v>23</v>
      </c>
      <c r="LD3" s="1">
        <v>24.7</v>
      </c>
      <c r="LE3" s="1">
        <v>23.1</v>
      </c>
      <c r="LF3" s="1">
        <v>23.5</v>
      </c>
      <c r="LG3" s="1">
        <v>23.7</v>
      </c>
      <c r="LH3" s="1">
        <v>23.6</v>
      </c>
      <c r="LI3" s="1">
        <v>23.1</v>
      </c>
      <c r="LJ3" s="1">
        <v>22.4</v>
      </c>
      <c r="LK3" s="1">
        <v>22.6</v>
      </c>
      <c r="LL3" s="1">
        <v>23</v>
      </c>
      <c r="LM3" s="1">
        <v>23.7</v>
      </c>
      <c r="LN3" s="1">
        <v>23.2</v>
      </c>
      <c r="LO3" s="1">
        <v>23</v>
      </c>
      <c r="LP3" s="1">
        <v>22.6</v>
      </c>
      <c r="LQ3" s="1">
        <v>23.4</v>
      </c>
      <c r="LR3" s="1">
        <v>22.3</v>
      </c>
      <c r="LS3" s="1">
        <v>24.2</v>
      </c>
      <c r="LT3" s="1">
        <v>22.7</v>
      </c>
      <c r="LU3" s="1">
        <v>23.3</v>
      </c>
      <c r="LV3" s="1">
        <v>23.3</v>
      </c>
      <c r="LW3" s="1">
        <v>22.1</v>
      </c>
      <c r="LX3" s="1">
        <v>21.7</v>
      </c>
      <c r="LY3" s="1">
        <v>22.6</v>
      </c>
      <c r="LZ3" s="1">
        <v>24</v>
      </c>
      <c r="MA3" s="1">
        <v>23.8</v>
      </c>
      <c r="MB3" s="1">
        <v>23.6</v>
      </c>
      <c r="MC3" s="1">
        <v>23.8</v>
      </c>
      <c r="MD3" s="1">
        <v>23.8</v>
      </c>
      <c r="ME3" s="1">
        <v>24.1</v>
      </c>
      <c r="MF3" s="1">
        <v>22.8</v>
      </c>
      <c r="MG3" s="1">
        <v>22.8</v>
      </c>
      <c r="MH3" s="1">
        <v>23.9</v>
      </c>
      <c r="MI3" s="1">
        <v>22.4</v>
      </c>
      <c r="MJ3" s="1">
        <v>24.1</v>
      </c>
      <c r="MK3" s="1">
        <v>24</v>
      </c>
      <c r="ML3" s="1">
        <v>22.6</v>
      </c>
      <c r="MM3" s="1">
        <v>24.2</v>
      </c>
      <c r="MN3" s="1">
        <v>23.8</v>
      </c>
      <c r="MO3" s="1">
        <v>22.4</v>
      </c>
      <c r="MP3" s="1">
        <v>23</v>
      </c>
      <c r="MQ3" s="1">
        <v>24.2</v>
      </c>
      <c r="MR3" s="1">
        <v>23.5</v>
      </c>
      <c r="MS3" s="1">
        <v>22.3</v>
      </c>
      <c r="MT3" s="1">
        <v>22.1</v>
      </c>
      <c r="MU3" s="1">
        <v>23.6</v>
      </c>
      <c r="MV3" s="1">
        <v>23.6</v>
      </c>
      <c r="MW3" s="1">
        <v>23.6</v>
      </c>
      <c r="MX3" s="1">
        <v>22.6</v>
      </c>
      <c r="MY3" s="1">
        <v>24</v>
      </c>
      <c r="MZ3" s="1">
        <v>23.4</v>
      </c>
      <c r="NA3" s="1">
        <v>23</v>
      </c>
      <c r="NB3" s="1">
        <v>22.7</v>
      </c>
      <c r="NC3" s="1">
        <v>23.8</v>
      </c>
      <c r="ND3" s="1">
        <v>23</v>
      </c>
      <c r="NE3" s="1">
        <v>23.6</v>
      </c>
      <c r="NF3" s="1">
        <v>23.6</v>
      </c>
      <c r="NG3" s="1">
        <v>22.7</v>
      </c>
      <c r="NH3" s="1">
        <v>22.9</v>
      </c>
      <c r="NI3" s="1">
        <v>24.4</v>
      </c>
      <c r="NJ3" s="6">
        <f t="shared" ref="NJ3:NJ66" si="13">+COUNTIF($H3:$AL3,"&lt;65534")/COUNTA($H$1:$AL$1)</f>
        <v>1</v>
      </c>
      <c r="NK3" s="3">
        <f t="shared" ref="NK3:NK66" si="14">+COUNTIF($AM3:$BO3,"&lt;65534")/COUNTA($AM$1:$BO$1)</f>
        <v>1</v>
      </c>
      <c r="NL3" s="3">
        <f t="shared" ref="NL3:NL66" si="15">+COUNTIF($BP3:$CT3,"&lt;65534")/COUNTA($BP$1:$CT$1)</f>
        <v>1</v>
      </c>
      <c r="NM3" s="3">
        <f t="shared" ref="NM3:NM66" si="16">+COUNTIF($CU3:$DX3,"&lt;65534")/COUNTA($CU$1:$DX$1)</f>
        <v>1</v>
      </c>
      <c r="NN3" s="3">
        <f t="shared" ref="NN3:NN66" si="17">+COUNTIF($DY3:$FC3,"&lt;65534")/COUNTA($DY$1:$FC$1)</f>
        <v>1</v>
      </c>
      <c r="NO3" s="3">
        <f t="shared" ref="NO3:NO66" si="18">+COUNTIF($FD3:$GG3,"&lt;65534")/COUNTA($FD$1:$GG$1)</f>
        <v>1</v>
      </c>
      <c r="NP3" s="3">
        <f t="shared" ref="NP3:NP66" si="19">+COUNTIF($GH3:$HL3,"&lt;65534")/COUNTA($GH$1:$HL$1)</f>
        <v>1</v>
      </c>
      <c r="NQ3" s="3">
        <f t="shared" ref="NQ3:NQ66" si="20">+COUNTIF($HM3:$IQ3,"&lt;65534")/COUNTA($HM$1:$IQ$1)</f>
        <v>1</v>
      </c>
      <c r="NR3" s="3">
        <f t="shared" ref="NR3:NR66" si="21">+COUNTIF($IR3:$JU3,"&lt;65534")/COUNTA($IR$1:$JU$1)</f>
        <v>1</v>
      </c>
      <c r="NS3" s="3">
        <f t="shared" ref="NS3:NS66" si="22">+COUNTIF($JV3:$KZ3,"&lt;65534")/COUNTA($JV$1:$KZ$1)</f>
        <v>1</v>
      </c>
      <c r="NT3" s="3">
        <f t="shared" ref="NT3:NT66" si="23">+COUNTIF($LA3:$MD3,"&lt;65534")/COUNTA($LA$1:$MD$1)</f>
        <v>1</v>
      </c>
      <c r="NU3" s="3">
        <f t="shared" ref="NU3:NU66" si="24">+COUNTIF($ME3:$NI3,"&lt;65534")/COUNTA($ME$1:$NI$1)</f>
        <v>1</v>
      </c>
      <c r="NV3" s="3">
        <f t="shared" ref="NV3:NV66" si="25">+COUNTIF($H3:$NI3,"&lt;65534")/COUNTA($H$1:$NI$1)</f>
        <v>1</v>
      </c>
      <c r="NW3" s="5">
        <f t="shared" ref="NW3:NW66" si="26">+IF(NJ3&gt;=0.5,AVERAGEIF($H3:$AL3,"&lt;65534",$H3:$AL3),NA())</f>
        <v>22.861290322580654</v>
      </c>
      <c r="NX3" s="1">
        <f t="shared" ref="NX3:NX66" si="27">+IF(NK3&gt;=0.5,AVERAGEIF($AM3:$BO3,"&lt;65534",$AM3:$BO3),NA())</f>
        <v>23.557142857142853</v>
      </c>
      <c r="NY3" s="1">
        <f t="shared" ref="NY3:NY66" si="28">+IF(NL3&gt;=0.5,AVERAGEIF($BP3:$CT3,"&lt;65534",$BP3:$CT3),NA())</f>
        <v>23.406451612903229</v>
      </c>
      <c r="NZ3" s="1">
        <f t="shared" ref="NZ3:NZ66" si="29">+IF(NM3&gt;=0.5,AVERAGEIF($CU3:$DX3,"&lt;65534",$CU3:$DX3),NA())</f>
        <v>23.423333333333339</v>
      </c>
      <c r="OA3" s="1">
        <f t="shared" ref="OA3:OA66" si="30">+IF(NN3&gt;=0.5,AVERAGEIF($DY3:$FC3,"&lt;65534",$DY3:$FC3),NA())</f>
        <v>23.080645161290324</v>
      </c>
      <c r="OB3" s="1">
        <f t="shared" ref="OB3:OB66" si="31">+IF(NO3&gt;=0.5,AVERAGEIF($FD3:$GG3,"&lt;65534",$FD3:$GG3),NA())</f>
        <v>22.896666666666665</v>
      </c>
      <c r="OC3" s="1">
        <f t="shared" ref="OC3:OC66" si="32">+IF(NP3&gt;=0.5,AVERAGEIF($GH3:$HL3,"&lt;65534",$GH3:$HL3),NA())</f>
        <v>22.035483870967745</v>
      </c>
      <c r="OD3" s="1">
        <f t="shared" ref="OD3:OD66" si="33">+IF(NQ3&gt;=0.5,AVERAGEIF($HM3:$IQ3,"&lt;65534",$HM3:$IQ3),NA())</f>
        <v>21.145161290322577</v>
      </c>
      <c r="OE3" s="1">
        <f t="shared" ref="OE3:OE66" si="34">+IF(NR3&gt;=0.5,AVERAGEIF($IR3:$JU3,"&lt;65534",$IR3:$JU3),NA())</f>
        <v>22.576666666666668</v>
      </c>
      <c r="OF3" s="1">
        <f t="shared" ref="OF3:OF66" si="35">+IF(NS3&gt;=0.5,AVERAGEIF($JV3:$KZ3,"&lt;65534",$JV3:$KZ3),NA())</f>
        <v>22.574193548387097</v>
      </c>
      <c r="OG3" s="1">
        <f t="shared" ref="OG3:OG66" si="36">+IF(NT3&gt;=0.5,AVERAGEIF($LA3:$MD3,"&lt;65534",$LA3:$MD3),NA())</f>
        <v>23.139999999999997</v>
      </c>
      <c r="OH3" s="1">
        <f t="shared" ref="OH3:OH66" si="37">+IF(NU3&gt;=0.5,AVERAGEIF($ME3:$NI3,"&lt;65534",$ME3:$NI3),NA())</f>
        <v>23.312903225806458</v>
      </c>
      <c r="OI3" s="111">
        <v>22.959999999999997</v>
      </c>
      <c r="OJ3" s="112">
        <v>22.926666666666666</v>
      </c>
      <c r="OK3" s="112">
        <v>23.010344827586209</v>
      </c>
      <c r="OL3" s="112">
        <v>23.020689655172415</v>
      </c>
      <c r="OM3" s="112">
        <v>22.739285714285717</v>
      </c>
      <c r="ON3" s="112">
        <v>21.827586206896552</v>
      </c>
      <c r="OO3" s="112">
        <v>21.203333333333333</v>
      </c>
      <c r="OP3" s="112">
        <v>21.503333333333334</v>
      </c>
      <c r="OQ3" s="112">
        <v>22.026666666666664</v>
      </c>
      <c r="OR3" s="112">
        <v>22.64827586206896</v>
      </c>
      <c r="OS3" s="112">
        <v>22.883333333333336</v>
      </c>
      <c r="OT3" s="112">
        <v>22.941379310344828</v>
      </c>
      <c r="OU3" s="5">
        <f t="shared" si="0"/>
        <v>-9.8709677419343222E-2</v>
      </c>
      <c r="OV3" s="1">
        <f t="shared" si="1"/>
        <v>0.63047619047618753</v>
      </c>
      <c r="OW3" s="1">
        <f t="shared" si="2"/>
        <v>0.39610678531701993</v>
      </c>
      <c r="OX3" s="1">
        <f t="shared" si="3"/>
        <v>0.40264367816092417</v>
      </c>
      <c r="OY3" s="1">
        <f t="shared" si="4"/>
        <v>0.34135944700460641</v>
      </c>
      <c r="OZ3" s="1">
        <f t="shared" si="5"/>
        <v>1.0690804597701131</v>
      </c>
      <c r="PA3" s="1">
        <f t="shared" si="6"/>
        <v>0.83215053763441205</v>
      </c>
      <c r="PB3" s="1">
        <f t="shared" si="7"/>
        <v>-0.35817204301075733</v>
      </c>
      <c r="PC3" s="1">
        <f t="shared" si="8"/>
        <v>0.55000000000000426</v>
      </c>
      <c r="PD3" s="1">
        <f t="shared" si="9"/>
        <v>-7.4082313681863354E-2</v>
      </c>
      <c r="PE3" s="1">
        <f t="shared" si="10"/>
        <v>0.2566666666666606</v>
      </c>
      <c r="PF3" s="1">
        <f t="shared" si="11"/>
        <v>0.37152391546162988</v>
      </c>
      <c r="PG3" s="111">
        <v>19</v>
      </c>
      <c r="PH3" s="112">
        <v>20.100000000000001</v>
      </c>
      <c r="PI3" s="112">
        <v>19</v>
      </c>
      <c r="PJ3" s="112">
        <v>18.399999999999999</v>
      </c>
      <c r="PK3" s="112">
        <v>16</v>
      </c>
      <c r="PL3" s="112">
        <v>14.3</v>
      </c>
      <c r="PM3" s="112">
        <v>14.5</v>
      </c>
      <c r="PN3" s="112">
        <v>14.6</v>
      </c>
      <c r="PO3" s="112">
        <v>16.399999999999999</v>
      </c>
      <c r="PP3" s="112">
        <v>18.3</v>
      </c>
      <c r="PQ3" s="112">
        <v>17.5</v>
      </c>
      <c r="PR3" s="137">
        <v>20</v>
      </c>
      <c r="PS3" s="5">
        <f t="array" ref="PS3">+IF(ISERROR($NW3)=FALSE,MIN(IF($H3:$AL3&lt;65534,$H3:$AL3,"")),NA())</f>
        <v>21.1</v>
      </c>
      <c r="PT3" s="1">
        <f t="array" ref="PT3">+IF(ISERROR($NX3)=FALSE,MIN(IF($AM3:$BN3&lt;65534,$AM3:$BN3,"")),NA())</f>
        <v>20.399999999999999</v>
      </c>
      <c r="PU3" s="1">
        <f t="array" ref="PU3">+IF(ISERROR($NY3)=FALSE,MIN(IF($BP3:$CT3&lt;65534,$BP3:$CT3,"")),NA())</f>
        <v>22.2</v>
      </c>
      <c r="PV3" s="1">
        <f t="array" ref="PV3">+IF(ISERROR($NZ3)=FALSE,MIN(IF($CU3:$DX3&lt;65534,$CU3:$DX3,"")),NA())</f>
        <v>21.6</v>
      </c>
      <c r="PW3" s="1">
        <f t="array" ref="PW3">+IF(ISERROR($OA3)=FALSE,MIN(IF($DY3:$FC3&lt;65534,$DY3:$FC3,"")),NA())</f>
        <v>20.399999999999999</v>
      </c>
      <c r="PX3" s="1">
        <f t="array" ref="PX3">+IF(ISERROR($OB3)=FALSE,MIN(IF($FD3:$GG3&lt;65534,$FD3:$GG3,"")),NA())</f>
        <v>21.4</v>
      </c>
      <c r="PY3" s="1">
        <f t="array" ref="PY3">+IF(ISERROR($OC3)=FALSE,MIN(IF($GH3:$HL3&lt;65534,$GH3:$HL3,"")),NA())</f>
        <v>18.3</v>
      </c>
      <c r="PZ3" s="1">
        <f t="array" ref="PZ3">+IF(ISERROR($OD3)=FALSE,MIN(IF($HM3:$IQ3&lt;65534,$HM3:$IQ3,"")),NA())</f>
        <v>14.8</v>
      </c>
      <c r="QA3" s="1">
        <f t="array" ref="QA3">+IF(ISERROR($OE3)=FALSE,MIN(IF($IR3:$JU3&lt;65534,$IR3:$JU3,"")),NA())</f>
        <v>21.1</v>
      </c>
      <c r="QB3" s="1">
        <f t="array" ref="QB3">+IF(ISERROR($OF3)=FALSE,MIN(IF($JV3:$KZ3&lt;65534,$JV3:$KZ3,"")),NA())</f>
        <v>21.2</v>
      </c>
      <c r="QC3" s="1">
        <f t="array" ref="QC3">+IF(ISERROR($OG3)=FALSE,MIN(IF($LA3:$MD3&lt;65534,$LA3:$MD3,"")),NA())</f>
        <v>21.7</v>
      </c>
      <c r="QD3" s="1">
        <f t="array" ref="QD3">+IF(ISERROR($OH3)=FALSE,MIN(IF($ME3:$NI3&lt;65534,$ME3:$NI3,"")),NA())</f>
        <v>22.1</v>
      </c>
      <c r="QE3" s="5">
        <f t="shared" ref="QE3:QE66" si="38">+IF(ISERROR(PG3-PS3)=FALSE,PG3-PS3,NA())</f>
        <v>-2.1000000000000014</v>
      </c>
      <c r="QF3" s="1">
        <f t="shared" ref="QF3:QF66" si="39">+IF(ISERROR(PH3-PT3)=FALSE,PH3-PT3,NA())</f>
        <v>-0.29999999999999716</v>
      </c>
      <c r="QG3" s="1">
        <f t="shared" ref="QG3:QG66" si="40">+IF(ISERROR(PI3-PU3)=FALSE,PI3-PU3,NA())</f>
        <v>-3.1999999999999993</v>
      </c>
      <c r="QH3" s="1">
        <f t="shared" ref="QH3:QH66" si="41">+IF(ISERROR(PJ3-PV3)=FALSE,PJ3-PV3,NA())</f>
        <v>-3.2000000000000028</v>
      </c>
      <c r="QI3" s="1">
        <f t="shared" ref="QI3:QI66" si="42">+IF(ISERROR(PK3-PW3)=FALSE,PK3-PW3,NA())</f>
        <v>-4.3999999999999986</v>
      </c>
      <c r="QJ3" s="1">
        <f t="shared" ref="QJ3:QJ66" si="43">+IF(ISERROR(PL3-PX3)=FALSE,PL3-PX3,NA())</f>
        <v>-7.0999999999999979</v>
      </c>
      <c r="QK3" s="1">
        <f t="shared" ref="QK3:QK66" si="44">+IF(ISERROR(PM3-PY3)=FALSE,PM3-PY3,NA())</f>
        <v>-3.8000000000000007</v>
      </c>
      <c r="QL3" s="1">
        <f t="shared" ref="QL3:QL66" si="45">+IF(ISERROR(PN3-PZ3)=FALSE,PN3-PZ3,NA())</f>
        <v>-0.20000000000000107</v>
      </c>
      <c r="QM3" s="1">
        <f t="shared" ref="QM3:QM66" si="46">+IF(ISERROR(PO3-QA3)=FALSE,PO3-QA3,NA())</f>
        <v>-4.7000000000000028</v>
      </c>
      <c r="QN3" s="1">
        <f t="shared" ref="QN3:QN66" si="47">+IF(ISERROR(PP3-QB3)=FALSE,PP3-QB3,NA())</f>
        <v>-2.8999999999999986</v>
      </c>
      <c r="QO3" s="1">
        <f t="shared" ref="QO3:QO66" si="48">+IF(ISERROR(PQ3-QC3)=FALSE,PQ3-QC3,NA())</f>
        <v>-4.1999999999999993</v>
      </c>
      <c r="QP3" s="1">
        <f t="shared" ref="QP3:QP66" si="49">+IF(ISERROR(PR3-QD3)=FALSE,PR3-QD3,NA())</f>
        <v>-2.1000000000000014</v>
      </c>
      <c r="QQ3" s="5" t="s">
        <v>892</v>
      </c>
    </row>
    <row r="4" spans="1:459" s="1" customFormat="1" x14ac:dyDescent="0.2">
      <c r="A4" s="79">
        <v>11115020</v>
      </c>
      <c r="B4" s="106">
        <v>-76.029666666666671</v>
      </c>
      <c r="C4" s="106">
        <v>6.7580277777777775</v>
      </c>
      <c r="D4" s="105">
        <v>1294</v>
      </c>
      <c r="E4" s="97" t="s">
        <v>177</v>
      </c>
      <c r="F4" s="97" t="s">
        <v>177</v>
      </c>
      <c r="G4" s="97" t="s">
        <v>13</v>
      </c>
      <c r="H4" s="1">
        <v>65535</v>
      </c>
      <c r="I4" s="1">
        <v>65535</v>
      </c>
      <c r="J4" s="1">
        <v>65535</v>
      </c>
      <c r="K4" s="1">
        <v>65535</v>
      </c>
      <c r="L4" s="1">
        <v>65535</v>
      </c>
      <c r="M4" s="1">
        <v>14.8</v>
      </c>
      <c r="N4" s="1">
        <v>14.8</v>
      </c>
      <c r="O4" s="1">
        <v>14.4</v>
      </c>
      <c r="P4" s="1">
        <v>14.8</v>
      </c>
      <c r="Q4" s="1">
        <v>14.6</v>
      </c>
      <c r="R4" s="1">
        <v>14.6</v>
      </c>
      <c r="S4" s="1">
        <v>65535</v>
      </c>
      <c r="T4" s="1">
        <v>17</v>
      </c>
      <c r="U4" s="1">
        <v>16.8</v>
      </c>
      <c r="V4" s="1">
        <v>15.4</v>
      </c>
      <c r="W4" s="1">
        <v>17.2</v>
      </c>
      <c r="X4" s="1">
        <v>15.2</v>
      </c>
      <c r="Y4" s="1">
        <v>17</v>
      </c>
      <c r="Z4" s="1">
        <v>15</v>
      </c>
      <c r="AA4" s="1">
        <v>65535</v>
      </c>
      <c r="AB4" s="1">
        <v>15.2</v>
      </c>
      <c r="AC4" s="1">
        <v>15.6</v>
      </c>
      <c r="AD4" s="1">
        <v>14.4</v>
      </c>
      <c r="AE4" s="1">
        <v>15.6</v>
      </c>
      <c r="AF4" s="1">
        <v>15.4</v>
      </c>
      <c r="AG4" s="1">
        <v>15</v>
      </c>
      <c r="AH4" s="1">
        <v>16.399999999999999</v>
      </c>
      <c r="AI4" s="1">
        <v>16.2</v>
      </c>
      <c r="AJ4" s="1">
        <v>15.4</v>
      </c>
      <c r="AK4" s="1">
        <v>15</v>
      </c>
      <c r="AL4" s="1">
        <v>15.6</v>
      </c>
      <c r="AM4" s="1">
        <v>15</v>
      </c>
      <c r="AN4" s="1">
        <v>65535</v>
      </c>
      <c r="AO4" s="1">
        <v>65535</v>
      </c>
      <c r="AP4" s="1">
        <v>15.6</v>
      </c>
      <c r="AQ4" s="1">
        <v>15.2</v>
      </c>
      <c r="AR4" s="1">
        <v>15</v>
      </c>
      <c r="AS4" s="1">
        <v>15.4</v>
      </c>
      <c r="AT4" s="1">
        <v>16.8</v>
      </c>
      <c r="AU4" s="1">
        <v>17.2</v>
      </c>
      <c r="AV4" s="1">
        <v>65535</v>
      </c>
      <c r="AW4" s="1">
        <v>65535</v>
      </c>
      <c r="AX4" s="1">
        <v>16.8</v>
      </c>
      <c r="AY4" s="1">
        <v>16.399999999999999</v>
      </c>
      <c r="AZ4" s="1">
        <v>17.399999999999999</v>
      </c>
      <c r="BA4" s="1">
        <v>15.6</v>
      </c>
      <c r="BB4" s="1">
        <v>17.399999999999999</v>
      </c>
      <c r="BC4" s="1">
        <v>17.399999999999999</v>
      </c>
      <c r="BD4" s="1">
        <v>14.8</v>
      </c>
      <c r="BE4" s="1">
        <v>16.399999999999999</v>
      </c>
      <c r="BF4" s="1">
        <v>17</v>
      </c>
      <c r="BG4" s="1">
        <v>16.8</v>
      </c>
      <c r="BH4" s="1">
        <v>16.399999999999999</v>
      </c>
      <c r="BI4" s="1">
        <v>65535</v>
      </c>
      <c r="BJ4" s="1">
        <v>16.2</v>
      </c>
      <c r="BK4" s="1">
        <v>16.600000000000001</v>
      </c>
      <c r="BL4" s="1">
        <v>16.8</v>
      </c>
      <c r="BM4" s="1">
        <v>16</v>
      </c>
      <c r="BN4" s="1">
        <v>16.8</v>
      </c>
      <c r="BO4" s="102"/>
      <c r="BP4" s="1">
        <v>65535</v>
      </c>
      <c r="BQ4" s="1">
        <v>16.600000000000001</v>
      </c>
      <c r="BR4" s="1">
        <v>14.8</v>
      </c>
      <c r="BS4" s="1">
        <v>18</v>
      </c>
      <c r="BT4" s="1">
        <v>16.399999999999999</v>
      </c>
      <c r="BU4" s="1">
        <v>16.8</v>
      </c>
      <c r="BV4" s="1">
        <v>16.600000000000001</v>
      </c>
      <c r="BW4" s="1">
        <v>16.399999999999999</v>
      </c>
      <c r="BX4" s="1">
        <v>65535</v>
      </c>
      <c r="BY4" s="1">
        <v>65535</v>
      </c>
      <c r="BZ4" s="1">
        <v>16.2</v>
      </c>
      <c r="CA4" s="1">
        <v>16.399999999999999</v>
      </c>
      <c r="CB4" s="1">
        <v>16.8</v>
      </c>
      <c r="CC4" s="1">
        <v>16.399999999999999</v>
      </c>
      <c r="CD4" s="1">
        <v>16</v>
      </c>
      <c r="CE4" s="1">
        <v>16.399999999999999</v>
      </c>
      <c r="CF4" s="1">
        <v>65535</v>
      </c>
      <c r="CG4" s="1">
        <v>16.399999999999999</v>
      </c>
      <c r="CH4" s="1">
        <v>15.2</v>
      </c>
      <c r="CI4" s="1">
        <v>15.2</v>
      </c>
      <c r="CJ4" s="1">
        <v>16.8</v>
      </c>
      <c r="CK4" s="1">
        <v>16.8</v>
      </c>
      <c r="CL4" s="1">
        <v>65535</v>
      </c>
      <c r="CM4" s="1">
        <v>65535</v>
      </c>
      <c r="CN4" s="1">
        <v>65535</v>
      </c>
      <c r="CO4" s="1">
        <v>14.6</v>
      </c>
      <c r="CP4" s="1">
        <v>15.2</v>
      </c>
      <c r="CQ4" s="1">
        <v>65535</v>
      </c>
      <c r="CR4" s="1">
        <v>17.399999999999999</v>
      </c>
      <c r="CS4" s="1">
        <v>17.2</v>
      </c>
      <c r="CT4" s="1">
        <v>65535</v>
      </c>
      <c r="CU4" s="1">
        <v>17.8</v>
      </c>
      <c r="CV4" s="1">
        <v>17.2</v>
      </c>
      <c r="CW4" s="1">
        <v>16</v>
      </c>
      <c r="CX4" s="1">
        <v>16.8</v>
      </c>
      <c r="CY4" s="1">
        <v>16.399999999999999</v>
      </c>
      <c r="CZ4" s="1">
        <v>65535</v>
      </c>
      <c r="DA4" s="1">
        <v>65535</v>
      </c>
      <c r="DB4" s="1">
        <v>16</v>
      </c>
      <c r="DC4" s="1">
        <v>65535</v>
      </c>
      <c r="DD4" s="1">
        <v>14.8</v>
      </c>
      <c r="DE4" s="1">
        <v>65535</v>
      </c>
      <c r="DF4" s="1">
        <v>65535</v>
      </c>
      <c r="DG4" s="1">
        <v>17.600000000000001</v>
      </c>
      <c r="DH4" s="1">
        <v>65535</v>
      </c>
      <c r="DI4" s="1">
        <v>65535</v>
      </c>
      <c r="DJ4" s="1">
        <v>65535</v>
      </c>
      <c r="DK4" s="1">
        <v>16.600000000000001</v>
      </c>
      <c r="DL4" s="1">
        <v>17</v>
      </c>
      <c r="DM4" s="1">
        <v>65535</v>
      </c>
      <c r="DN4" s="1">
        <v>17.2</v>
      </c>
      <c r="DO4" s="1">
        <v>65535</v>
      </c>
      <c r="DP4" s="1">
        <v>16.8</v>
      </c>
      <c r="DQ4" s="1">
        <v>17.399999999999999</v>
      </c>
      <c r="DR4" s="1">
        <v>17.399999999999999</v>
      </c>
      <c r="DS4" s="1">
        <v>17.8</v>
      </c>
      <c r="DT4" s="1">
        <v>16.8</v>
      </c>
      <c r="DU4" s="1">
        <v>65535</v>
      </c>
      <c r="DV4" s="1">
        <v>17.399999999999999</v>
      </c>
      <c r="DW4" s="1">
        <v>14.8</v>
      </c>
      <c r="DX4" s="1">
        <v>17.2</v>
      </c>
      <c r="DY4" s="1">
        <v>65535</v>
      </c>
      <c r="DZ4" s="1">
        <v>16.8</v>
      </c>
      <c r="EA4" s="1">
        <v>17</v>
      </c>
      <c r="EB4" s="1">
        <v>17.600000000000001</v>
      </c>
      <c r="EC4" s="1">
        <v>65535</v>
      </c>
      <c r="ED4" s="1">
        <v>17</v>
      </c>
      <c r="EE4" s="1">
        <v>18.2</v>
      </c>
      <c r="EF4" s="1">
        <v>17.8</v>
      </c>
      <c r="EG4" s="1">
        <v>18.600000000000001</v>
      </c>
      <c r="EH4" s="1">
        <v>16.600000000000001</v>
      </c>
      <c r="EI4" s="1">
        <v>17</v>
      </c>
      <c r="EJ4" s="1">
        <v>65535</v>
      </c>
      <c r="EK4" s="1">
        <v>17</v>
      </c>
      <c r="EL4" s="1">
        <v>17.2</v>
      </c>
      <c r="EM4" s="1">
        <v>17.600000000000001</v>
      </c>
      <c r="EN4" s="1">
        <v>16.600000000000001</v>
      </c>
      <c r="EO4" s="1">
        <v>16.399999999999999</v>
      </c>
      <c r="EP4" s="1">
        <v>65535</v>
      </c>
      <c r="EQ4" s="1">
        <v>17.2</v>
      </c>
      <c r="ER4" s="1">
        <v>17</v>
      </c>
      <c r="ES4" s="1">
        <v>16.399999999999999</v>
      </c>
      <c r="ET4" s="1">
        <v>65535</v>
      </c>
      <c r="EU4" s="1">
        <v>15.2</v>
      </c>
      <c r="EV4" s="1">
        <v>65535</v>
      </c>
      <c r="EW4" s="1">
        <v>65535</v>
      </c>
      <c r="EX4" s="1">
        <v>65535</v>
      </c>
      <c r="EY4" s="1">
        <v>15.8</v>
      </c>
      <c r="EZ4" s="1">
        <v>17.2</v>
      </c>
      <c r="FA4" s="1">
        <v>16.600000000000001</v>
      </c>
      <c r="FB4" s="1">
        <v>18.2</v>
      </c>
      <c r="FC4" s="1">
        <v>65535</v>
      </c>
      <c r="FD4" s="1">
        <v>65535</v>
      </c>
      <c r="FE4" s="1">
        <v>17.399999999999999</v>
      </c>
      <c r="FF4" s="1">
        <v>65535</v>
      </c>
      <c r="FG4" s="1">
        <v>16.8</v>
      </c>
      <c r="FH4" s="1">
        <v>17.399999999999999</v>
      </c>
      <c r="FI4" s="1">
        <v>17.8</v>
      </c>
      <c r="FJ4" s="1">
        <v>14.6</v>
      </c>
      <c r="FK4" s="1">
        <v>65535</v>
      </c>
      <c r="FL4" s="1">
        <v>16.600000000000001</v>
      </c>
      <c r="FM4" s="1">
        <v>17.399999999999999</v>
      </c>
      <c r="FN4" s="1">
        <v>16.600000000000001</v>
      </c>
      <c r="FO4" s="1">
        <v>65535</v>
      </c>
      <c r="FP4" s="1">
        <v>16.600000000000001</v>
      </c>
      <c r="FQ4" s="1">
        <v>65535</v>
      </c>
      <c r="FR4" s="1">
        <v>65535</v>
      </c>
      <c r="FS4" s="1">
        <v>65535</v>
      </c>
      <c r="FT4" s="1">
        <v>18.2</v>
      </c>
      <c r="FU4" s="1">
        <v>16.399999999999999</v>
      </c>
      <c r="FV4" s="1">
        <v>17</v>
      </c>
      <c r="FW4" s="1">
        <v>18.600000000000001</v>
      </c>
      <c r="FX4" s="1">
        <v>65535</v>
      </c>
      <c r="FY4" s="1">
        <v>17.8</v>
      </c>
      <c r="FZ4" s="1">
        <v>65535</v>
      </c>
      <c r="GA4" s="1">
        <v>16.600000000000001</v>
      </c>
      <c r="GB4" s="1">
        <v>17.8</v>
      </c>
      <c r="GC4" s="1">
        <v>16.8</v>
      </c>
      <c r="GD4" s="1">
        <v>65535</v>
      </c>
      <c r="GE4" s="1">
        <v>17.399999999999999</v>
      </c>
      <c r="GF4" s="1">
        <v>17.600000000000001</v>
      </c>
      <c r="GG4" s="1">
        <v>65535</v>
      </c>
      <c r="GH4" s="1">
        <v>16</v>
      </c>
      <c r="GI4" s="1">
        <v>17</v>
      </c>
      <c r="GJ4" s="1">
        <v>16.8</v>
      </c>
      <c r="GK4" s="1">
        <v>17.600000000000001</v>
      </c>
      <c r="GL4" s="1">
        <v>17.2</v>
      </c>
      <c r="GM4" s="1">
        <v>15.6</v>
      </c>
      <c r="GN4" s="1">
        <v>65535</v>
      </c>
      <c r="GO4" s="1">
        <v>65535</v>
      </c>
      <c r="GP4" s="1">
        <v>14.8</v>
      </c>
      <c r="GQ4" s="1">
        <v>17.600000000000001</v>
      </c>
      <c r="GR4" s="1">
        <v>17.399999999999999</v>
      </c>
      <c r="GS4" s="1">
        <v>17</v>
      </c>
      <c r="GT4" s="1">
        <v>16.8</v>
      </c>
      <c r="GU4" s="1">
        <v>65535</v>
      </c>
      <c r="GV4" s="1">
        <v>17</v>
      </c>
      <c r="GW4" s="1">
        <v>15.2</v>
      </c>
      <c r="GX4" s="1">
        <v>15</v>
      </c>
      <c r="GY4" s="1">
        <v>65535</v>
      </c>
      <c r="GZ4" s="1">
        <v>15.4</v>
      </c>
      <c r="HA4" s="1">
        <v>65535</v>
      </c>
      <c r="HB4" s="1">
        <v>15.6</v>
      </c>
      <c r="HC4" s="1">
        <v>15</v>
      </c>
      <c r="HD4" s="1">
        <v>15.6</v>
      </c>
      <c r="HE4" s="1">
        <v>17.2</v>
      </c>
      <c r="HF4" s="1">
        <v>65535</v>
      </c>
      <c r="HG4" s="1">
        <v>17.2</v>
      </c>
      <c r="HH4" s="1">
        <v>65535</v>
      </c>
      <c r="HI4" s="1">
        <v>65535</v>
      </c>
      <c r="HJ4" s="1">
        <v>16.8</v>
      </c>
      <c r="HK4" s="1">
        <v>17</v>
      </c>
      <c r="HL4" s="1">
        <v>15.6</v>
      </c>
      <c r="HM4" s="1">
        <v>17</v>
      </c>
      <c r="HN4" s="1">
        <v>16.8</v>
      </c>
      <c r="HO4" s="1">
        <v>65535</v>
      </c>
      <c r="HP4" s="1">
        <v>65535</v>
      </c>
      <c r="HQ4" s="1">
        <v>16.600000000000001</v>
      </c>
      <c r="HR4" s="1">
        <v>16.399999999999999</v>
      </c>
      <c r="HS4" s="1">
        <v>65535</v>
      </c>
      <c r="HT4" s="1">
        <v>15.4</v>
      </c>
      <c r="HU4" s="1">
        <v>18.2</v>
      </c>
      <c r="HV4" s="1">
        <v>15.8</v>
      </c>
      <c r="HW4" s="1">
        <v>65535</v>
      </c>
      <c r="HX4" s="1">
        <v>17</v>
      </c>
      <c r="HY4" s="1">
        <v>17</v>
      </c>
      <c r="HZ4" s="1">
        <v>17.8</v>
      </c>
      <c r="IA4" s="1">
        <v>16.8</v>
      </c>
      <c r="IB4" s="1">
        <v>17.399999999999999</v>
      </c>
      <c r="IC4" s="1">
        <v>17</v>
      </c>
      <c r="ID4" s="1">
        <v>65535</v>
      </c>
      <c r="IE4" s="1">
        <v>16.399999999999999</v>
      </c>
      <c r="IF4" s="1">
        <v>65535</v>
      </c>
      <c r="IG4" s="1">
        <v>65535</v>
      </c>
      <c r="IH4" s="1">
        <v>16.8</v>
      </c>
      <c r="II4" s="1">
        <v>16.600000000000001</v>
      </c>
      <c r="IJ4" s="1">
        <v>16.8</v>
      </c>
      <c r="IK4" s="1">
        <v>16.600000000000001</v>
      </c>
      <c r="IL4" s="1">
        <v>16.399999999999999</v>
      </c>
      <c r="IM4" s="1">
        <v>16</v>
      </c>
      <c r="IN4" s="1">
        <v>65535</v>
      </c>
      <c r="IO4" s="1">
        <v>65535</v>
      </c>
      <c r="IP4" s="1">
        <v>16.2</v>
      </c>
      <c r="IQ4" s="1">
        <v>15.6</v>
      </c>
      <c r="IR4" s="1">
        <v>65535</v>
      </c>
      <c r="IS4" s="1">
        <v>15</v>
      </c>
      <c r="IT4" s="1">
        <v>65535</v>
      </c>
      <c r="IU4" s="1">
        <v>16.600000000000001</v>
      </c>
      <c r="IV4" s="1">
        <v>15.4</v>
      </c>
      <c r="IW4" s="1">
        <v>15</v>
      </c>
      <c r="IX4" s="1">
        <v>15.2</v>
      </c>
      <c r="IY4" s="1">
        <v>15</v>
      </c>
      <c r="IZ4" s="1">
        <v>15.2</v>
      </c>
      <c r="JA4" s="1">
        <v>15</v>
      </c>
      <c r="JB4" s="1">
        <v>15</v>
      </c>
      <c r="JC4" s="1">
        <v>65535</v>
      </c>
      <c r="JD4" s="1">
        <v>14.6</v>
      </c>
      <c r="JE4" s="1">
        <v>14.8</v>
      </c>
      <c r="JF4" s="1">
        <v>16.5</v>
      </c>
      <c r="JG4" s="1">
        <v>14.8</v>
      </c>
      <c r="JH4" s="1">
        <v>17.399999999999999</v>
      </c>
      <c r="JI4" s="1">
        <v>65535</v>
      </c>
      <c r="JJ4" s="1">
        <v>17.600000000000001</v>
      </c>
      <c r="JK4" s="1">
        <v>16.2</v>
      </c>
      <c r="JL4" s="1">
        <v>65535</v>
      </c>
      <c r="JM4" s="1">
        <v>65535</v>
      </c>
      <c r="JN4" s="1">
        <v>22</v>
      </c>
      <c r="JO4" s="1">
        <v>65535</v>
      </c>
      <c r="JP4" s="1">
        <v>16.399999999999999</v>
      </c>
      <c r="JQ4" s="1">
        <v>16.2</v>
      </c>
      <c r="JR4" s="1">
        <v>16.2</v>
      </c>
      <c r="JS4" s="1">
        <v>18.399999999999999</v>
      </c>
      <c r="JT4" s="1">
        <v>65535</v>
      </c>
      <c r="JU4" s="1">
        <v>16.600000000000001</v>
      </c>
      <c r="JV4" s="1">
        <v>16.2</v>
      </c>
      <c r="JW4" s="1">
        <v>16.600000000000001</v>
      </c>
      <c r="JX4" s="1">
        <v>65535</v>
      </c>
      <c r="JY4" s="1">
        <v>16.2</v>
      </c>
      <c r="JZ4" s="1">
        <v>65535</v>
      </c>
      <c r="KA4" s="1">
        <v>65535</v>
      </c>
      <c r="KB4" s="1">
        <v>16.399999999999999</v>
      </c>
      <c r="KC4" s="1">
        <v>16.2</v>
      </c>
      <c r="KD4" s="1">
        <v>16.2</v>
      </c>
      <c r="KE4" s="1">
        <v>16</v>
      </c>
      <c r="KF4" s="1">
        <v>65535</v>
      </c>
      <c r="KG4" s="1">
        <v>65535</v>
      </c>
      <c r="KH4" s="1">
        <v>65535</v>
      </c>
      <c r="KI4" s="1">
        <v>65535</v>
      </c>
      <c r="KJ4" s="1">
        <v>15.2</v>
      </c>
      <c r="KK4" s="1">
        <v>15.2</v>
      </c>
      <c r="KL4" s="1">
        <v>15.6</v>
      </c>
      <c r="KM4" s="1">
        <v>17.600000000000001</v>
      </c>
      <c r="KN4" s="1">
        <v>17</v>
      </c>
      <c r="KO4" s="1">
        <v>65535</v>
      </c>
      <c r="KP4" s="1">
        <v>17.399999999999999</v>
      </c>
      <c r="KQ4" s="1">
        <v>17</v>
      </c>
      <c r="KR4" s="1">
        <v>65535</v>
      </c>
      <c r="KS4" s="1">
        <v>16.2</v>
      </c>
      <c r="KT4" s="1">
        <v>16.399999999999999</v>
      </c>
      <c r="KU4" s="1">
        <v>65535</v>
      </c>
      <c r="KV4" s="1">
        <v>16.600000000000001</v>
      </c>
      <c r="KW4" s="1">
        <v>16.600000000000001</v>
      </c>
      <c r="KX4" s="1">
        <v>65535</v>
      </c>
      <c r="KY4" s="1">
        <v>65535</v>
      </c>
      <c r="KZ4" s="1">
        <v>15.6</v>
      </c>
      <c r="LA4" s="1">
        <v>16.2</v>
      </c>
      <c r="LB4" s="1">
        <v>65535</v>
      </c>
      <c r="LC4" s="1">
        <v>65535</v>
      </c>
      <c r="LD4" s="1">
        <v>65535</v>
      </c>
      <c r="LE4" s="1">
        <v>16</v>
      </c>
      <c r="LF4" s="1">
        <v>16.600000000000001</v>
      </c>
      <c r="LG4" s="1">
        <v>15.8</v>
      </c>
      <c r="LH4" s="1">
        <v>65535</v>
      </c>
      <c r="LI4" s="1">
        <v>65535</v>
      </c>
      <c r="LJ4" s="1">
        <v>65535</v>
      </c>
      <c r="LK4" s="1">
        <v>65535</v>
      </c>
      <c r="LL4" s="1">
        <v>17.399999999999999</v>
      </c>
      <c r="LM4" s="1">
        <v>65535</v>
      </c>
      <c r="LN4" s="1">
        <v>16.8</v>
      </c>
      <c r="LO4" s="1">
        <v>17.2</v>
      </c>
      <c r="LP4" s="1">
        <v>65535</v>
      </c>
      <c r="LQ4" s="1">
        <v>16.600000000000001</v>
      </c>
      <c r="LR4" s="1">
        <v>15.8</v>
      </c>
      <c r="LS4" s="1">
        <v>65535</v>
      </c>
      <c r="LT4" s="1">
        <v>16</v>
      </c>
      <c r="LU4" s="1">
        <v>15.6</v>
      </c>
      <c r="LV4" s="1">
        <v>65535</v>
      </c>
      <c r="LW4" s="1">
        <v>14.4</v>
      </c>
      <c r="LX4" s="1">
        <v>65535</v>
      </c>
      <c r="LY4" s="1">
        <v>15.4</v>
      </c>
      <c r="LZ4" s="1">
        <v>65535</v>
      </c>
      <c r="MA4" s="1">
        <v>65535</v>
      </c>
      <c r="MB4" s="1">
        <v>15.4</v>
      </c>
      <c r="MC4" s="1">
        <v>65535</v>
      </c>
      <c r="MD4" s="1">
        <v>15</v>
      </c>
      <c r="ME4" s="1">
        <v>65535</v>
      </c>
      <c r="MF4" s="1">
        <v>65535</v>
      </c>
      <c r="MG4" s="1">
        <v>15.4</v>
      </c>
      <c r="MH4" s="1">
        <v>15.2</v>
      </c>
      <c r="MI4" s="1">
        <v>15.2</v>
      </c>
      <c r="MJ4" s="1">
        <v>65535</v>
      </c>
      <c r="MK4" s="1">
        <v>65535</v>
      </c>
      <c r="ML4" s="1">
        <v>65535</v>
      </c>
      <c r="MM4" s="1">
        <v>65535</v>
      </c>
      <c r="MN4" s="1">
        <v>65535</v>
      </c>
      <c r="MO4" s="1">
        <v>65535</v>
      </c>
      <c r="MP4" s="1">
        <v>65535</v>
      </c>
      <c r="MQ4" s="1">
        <v>65535</v>
      </c>
      <c r="MR4" s="1">
        <v>15</v>
      </c>
      <c r="MS4" s="1">
        <v>14.8</v>
      </c>
      <c r="MT4" s="1">
        <v>65535</v>
      </c>
      <c r="MU4" s="1">
        <v>65535</v>
      </c>
      <c r="MV4" s="1">
        <v>65535</v>
      </c>
      <c r="MW4" s="1">
        <v>14.2</v>
      </c>
      <c r="MX4" s="1">
        <v>15</v>
      </c>
      <c r="MY4" s="1">
        <v>15.2</v>
      </c>
      <c r="MZ4" s="1">
        <v>65535</v>
      </c>
      <c r="NA4" s="1">
        <v>65535</v>
      </c>
      <c r="NB4" s="1">
        <v>15</v>
      </c>
      <c r="NC4" s="1">
        <v>65535</v>
      </c>
      <c r="ND4" s="1">
        <v>65535</v>
      </c>
      <c r="NE4" s="1">
        <v>15.2</v>
      </c>
      <c r="NF4" s="1">
        <v>65535</v>
      </c>
      <c r="NG4" s="1">
        <v>65535</v>
      </c>
      <c r="NH4" s="1">
        <v>65535</v>
      </c>
      <c r="NI4" s="1">
        <v>65535</v>
      </c>
      <c r="NJ4" s="6">
        <f t="shared" si="13"/>
        <v>0.77419354838709675</v>
      </c>
      <c r="NK4" s="3">
        <f t="shared" si="14"/>
        <v>0.8214285714285714</v>
      </c>
      <c r="NL4" s="3">
        <f t="shared" si="15"/>
        <v>0.70967741935483875</v>
      </c>
      <c r="NM4" s="3">
        <f t="shared" si="16"/>
        <v>0.6333333333333333</v>
      </c>
      <c r="NN4" s="3">
        <f t="shared" si="17"/>
        <v>0.70967741935483875</v>
      </c>
      <c r="NO4" s="3">
        <f t="shared" si="18"/>
        <v>0.6333333333333333</v>
      </c>
      <c r="NP4" s="3">
        <f t="shared" si="19"/>
        <v>0.74193548387096775</v>
      </c>
      <c r="NQ4" s="3">
        <f t="shared" si="20"/>
        <v>0.70967741935483875</v>
      </c>
      <c r="NR4" s="3">
        <f t="shared" si="21"/>
        <v>0.73333333333333328</v>
      </c>
      <c r="NS4" s="3">
        <f t="shared" si="22"/>
        <v>0.61290322580645162</v>
      </c>
      <c r="NT4" s="3">
        <f t="shared" si="23"/>
        <v>0.5</v>
      </c>
      <c r="NU4" s="3">
        <f t="shared" si="24"/>
        <v>0.32258064516129031</v>
      </c>
      <c r="NV4" s="3">
        <f t="shared" si="25"/>
        <v>0.65753424657534243</v>
      </c>
      <c r="NW4" s="5">
        <f t="shared" si="26"/>
        <v>15.474999999999996</v>
      </c>
      <c r="NX4" s="1">
        <f t="shared" si="27"/>
        <v>16.304347826086961</v>
      </c>
      <c r="NY4" s="1">
        <f t="shared" si="28"/>
        <v>16.3</v>
      </c>
      <c r="NZ4" s="1">
        <f t="shared" si="29"/>
        <v>16.789473684210527</v>
      </c>
      <c r="OA4" s="1">
        <f t="shared" si="30"/>
        <v>17.045454545454543</v>
      </c>
      <c r="OB4" s="1">
        <f t="shared" si="31"/>
        <v>17.126315789473683</v>
      </c>
      <c r="OC4" s="1">
        <f t="shared" si="32"/>
        <v>16.365217391304348</v>
      </c>
      <c r="OD4" s="1">
        <f t="shared" si="33"/>
        <v>16.663636363636368</v>
      </c>
      <c r="OE4" s="1">
        <f t="shared" si="34"/>
        <v>16.140909090909091</v>
      </c>
      <c r="OF4" s="1">
        <f t="shared" si="35"/>
        <v>16.326315789473686</v>
      </c>
      <c r="OG4" s="1">
        <f t="shared" si="36"/>
        <v>16.013333333333335</v>
      </c>
      <c r="OH4" s="1" t="e">
        <f t="shared" si="37"/>
        <v>#N/A</v>
      </c>
      <c r="OI4" s="111">
        <v>16.026086956521734</v>
      </c>
      <c r="OJ4" s="112">
        <v>16.182608695652174</v>
      </c>
      <c r="OK4" s="112">
        <v>16.499999999999996</v>
      </c>
      <c r="OL4" s="112">
        <v>16.883333333333333</v>
      </c>
      <c r="OM4" s="112">
        <v>17.123999999999999</v>
      </c>
      <c r="ON4" s="112">
        <v>17.037499999999998</v>
      </c>
      <c r="OO4" s="112">
        <v>16.843478260869563</v>
      </c>
      <c r="OP4" s="112">
        <v>16.747826086956518</v>
      </c>
      <c r="OQ4" s="112">
        <v>16.691304347826087</v>
      </c>
      <c r="OR4" s="112">
        <v>16.627272727272729</v>
      </c>
      <c r="OS4" s="112">
        <v>16.591304347826089</v>
      </c>
      <c r="OT4" s="112">
        <v>16.400000000000002</v>
      </c>
      <c r="OU4" s="5">
        <f t="shared" si="0"/>
        <v>-0.551086956521738</v>
      </c>
      <c r="OV4" s="1">
        <f t="shared" si="1"/>
        <v>0.12173913043478635</v>
      </c>
      <c r="OW4" s="1">
        <f t="shared" si="2"/>
        <v>-0.19999999999999574</v>
      </c>
      <c r="OX4" s="1">
        <f t="shared" si="3"/>
        <v>-9.3859649122805422E-2</v>
      </c>
      <c r="OY4" s="1">
        <f t="shared" si="4"/>
        <v>-7.8545454545455584E-2</v>
      </c>
      <c r="OZ4" s="1">
        <f t="shared" si="5"/>
        <v>8.8815789473684958E-2</v>
      </c>
      <c r="PA4" s="1">
        <f t="shared" si="6"/>
        <v>-0.47826086956521507</v>
      </c>
      <c r="PB4" s="1">
        <f t="shared" si="7"/>
        <v>-8.4189723320150733E-2</v>
      </c>
      <c r="PC4" s="1">
        <f t="shared" si="8"/>
        <v>-0.55039525691699609</v>
      </c>
      <c r="PD4" s="1">
        <f t="shared" si="9"/>
        <v>-0.30095693779904309</v>
      </c>
      <c r="PE4" s="1">
        <f t="shared" si="10"/>
        <v>-0.57797101449275345</v>
      </c>
      <c r="PF4" s="1" t="e">
        <f t="shared" si="11"/>
        <v>#N/A</v>
      </c>
      <c r="PG4" s="111">
        <v>11.4</v>
      </c>
      <c r="PH4" s="112">
        <v>11.2</v>
      </c>
      <c r="PI4" s="112">
        <v>11.2</v>
      </c>
      <c r="PJ4" s="112">
        <v>11.6</v>
      </c>
      <c r="PK4" s="112">
        <v>11.6</v>
      </c>
      <c r="PL4" s="112">
        <v>12.2</v>
      </c>
      <c r="PM4" s="112">
        <v>13.6</v>
      </c>
      <c r="PN4" s="112">
        <v>13.2</v>
      </c>
      <c r="PO4" s="112">
        <v>13.2</v>
      </c>
      <c r="PP4" s="112">
        <v>12.6</v>
      </c>
      <c r="PQ4" s="112">
        <v>11.4</v>
      </c>
      <c r="PR4" s="137">
        <v>12</v>
      </c>
      <c r="PS4" s="5">
        <f t="array" ref="PS4">+IF(ISERROR($NW4)=FALSE,MIN(IF($H4:$AL4&lt;65534,$H4:$AL4,"")),NA())</f>
        <v>14.4</v>
      </c>
      <c r="PT4" s="1">
        <f t="array" ref="PT4">+IF(ISERROR($NX4)=FALSE,MIN(IF($AM4:$BN4&lt;65534,$AM4:$BN4,"")),NA())</f>
        <v>14.8</v>
      </c>
      <c r="PU4" s="1">
        <f t="array" ref="PU4">+IF(ISERROR($NY4)=FALSE,MIN(IF($BP4:$CT4&lt;65534,$BP4:$CT4,"")),NA())</f>
        <v>14.6</v>
      </c>
      <c r="PV4" s="1">
        <f t="array" ref="PV4">+IF(ISERROR($NZ4)=FALSE,MIN(IF($CU4:$DX4&lt;65534,$CU4:$DX4,"")),NA())</f>
        <v>14.8</v>
      </c>
      <c r="PW4" s="1">
        <f t="array" ref="PW4">+IF(ISERROR($OA4)=FALSE,MIN(IF($DY4:$FC4&lt;65534,$DY4:$FC4,"")),NA())</f>
        <v>15.2</v>
      </c>
      <c r="PX4" s="1">
        <f t="array" ref="PX4">+IF(ISERROR($OB4)=FALSE,MIN(IF($FD4:$GG4&lt;65534,$FD4:$GG4,"")),NA())</f>
        <v>14.6</v>
      </c>
      <c r="PY4" s="1">
        <f t="array" ref="PY4">+IF(ISERROR($OC4)=FALSE,MIN(IF($GH4:$HL4&lt;65534,$GH4:$HL4,"")),NA())</f>
        <v>14.8</v>
      </c>
      <c r="PZ4" s="1">
        <f t="array" ref="PZ4">+IF(ISERROR($OD4)=FALSE,MIN(IF($HM4:$IQ4&lt;65534,$HM4:$IQ4,"")),NA())</f>
        <v>15.4</v>
      </c>
      <c r="QA4" s="1">
        <f t="array" ref="QA4">+IF(ISERROR($OE4)=FALSE,MIN(IF($IR4:$JU4&lt;65534,$IR4:$JU4,"")),NA())</f>
        <v>14.6</v>
      </c>
      <c r="QB4" s="1">
        <f t="array" ref="QB4">+IF(ISERROR($OF4)=FALSE,MIN(IF($JV4:$KZ4&lt;65534,$JV4:$KZ4,"")),NA())</f>
        <v>15.2</v>
      </c>
      <c r="QC4" s="1">
        <f t="array" ref="QC4">+IF(ISERROR($OG4)=FALSE,MIN(IF($LA4:$MD4&lt;65534,$LA4:$MD4,"")),NA())</f>
        <v>14.4</v>
      </c>
      <c r="QD4" s="1" t="e">
        <f t="array" ref="QD4">+IF(ISERROR($OH4)=FALSE,MIN(IF($ME4:$NI4&lt;65534,$ME4:$NI4,"")),NA())</f>
        <v>#N/A</v>
      </c>
      <c r="QE4" s="5">
        <f t="shared" si="38"/>
        <v>-3</v>
      </c>
      <c r="QF4" s="1">
        <f t="shared" si="39"/>
        <v>-3.6000000000000014</v>
      </c>
      <c r="QG4" s="1">
        <f t="shared" si="40"/>
        <v>-3.4000000000000004</v>
      </c>
      <c r="QH4" s="1">
        <f t="shared" si="41"/>
        <v>-3.2000000000000011</v>
      </c>
      <c r="QI4" s="1">
        <f t="shared" si="42"/>
        <v>-3.5999999999999996</v>
      </c>
      <c r="QJ4" s="1">
        <f t="shared" si="43"/>
        <v>-2.4000000000000004</v>
      </c>
      <c r="QK4" s="1">
        <f t="shared" si="44"/>
        <v>-1.2000000000000011</v>
      </c>
      <c r="QL4" s="1">
        <f t="shared" si="45"/>
        <v>-2.2000000000000011</v>
      </c>
      <c r="QM4" s="1">
        <f t="shared" si="46"/>
        <v>-1.4000000000000004</v>
      </c>
      <c r="QN4" s="1">
        <f t="shared" si="47"/>
        <v>-2.5999999999999996</v>
      </c>
      <c r="QO4" s="1">
        <f t="shared" si="48"/>
        <v>-3</v>
      </c>
      <c r="QP4" s="1" t="e">
        <f t="shared" si="49"/>
        <v>#N/A</v>
      </c>
      <c r="QQ4" s="5" t="s">
        <v>892</v>
      </c>
    </row>
    <row r="5" spans="1:459" s="1" customFormat="1" x14ac:dyDescent="0.2">
      <c r="A5" s="79">
        <v>12015020</v>
      </c>
      <c r="B5" s="106">
        <v>-76.651333333333341</v>
      </c>
      <c r="C5" s="106">
        <v>7.8259166666666662</v>
      </c>
      <c r="D5" s="105">
        <v>43</v>
      </c>
      <c r="E5" s="97" t="s">
        <v>110</v>
      </c>
      <c r="F5" s="97" t="s">
        <v>521</v>
      </c>
      <c r="G5" s="97" t="s">
        <v>13</v>
      </c>
      <c r="H5" s="1">
        <v>23.2</v>
      </c>
      <c r="I5" s="1">
        <v>21.8</v>
      </c>
      <c r="J5" s="1">
        <v>23</v>
      </c>
      <c r="K5" s="1">
        <v>22.6</v>
      </c>
      <c r="L5" s="1">
        <v>23.6</v>
      </c>
      <c r="M5" s="1">
        <v>23</v>
      </c>
      <c r="N5" s="1">
        <v>22.2</v>
      </c>
      <c r="O5" s="1">
        <v>22.4</v>
      </c>
      <c r="P5" s="1">
        <v>22.8</v>
      </c>
      <c r="Q5" s="1">
        <v>21.6</v>
      </c>
      <c r="R5" s="1">
        <v>19</v>
      </c>
      <c r="S5" s="1">
        <v>20</v>
      </c>
      <c r="T5" s="1">
        <v>20.2</v>
      </c>
      <c r="U5" s="1">
        <v>21.8</v>
      </c>
      <c r="V5" s="1">
        <v>22.2</v>
      </c>
      <c r="W5" s="1">
        <v>23.2</v>
      </c>
      <c r="X5" s="1">
        <v>23</v>
      </c>
      <c r="Y5" s="1">
        <v>23.6</v>
      </c>
      <c r="Z5" s="1">
        <v>23.7</v>
      </c>
      <c r="AA5" s="1">
        <v>65535</v>
      </c>
      <c r="AB5" s="1">
        <v>23.5</v>
      </c>
      <c r="AC5" s="1">
        <v>24.2</v>
      </c>
      <c r="AD5" s="1">
        <v>22.2</v>
      </c>
      <c r="AE5" s="1">
        <v>22.6</v>
      </c>
      <c r="AF5" s="1">
        <v>65535</v>
      </c>
      <c r="AG5" s="1">
        <v>23.4</v>
      </c>
      <c r="AH5" s="1">
        <v>22.2</v>
      </c>
      <c r="AI5" s="1">
        <v>21</v>
      </c>
      <c r="AJ5" s="1">
        <v>65535</v>
      </c>
      <c r="AK5" s="1">
        <v>22.6</v>
      </c>
      <c r="AL5" s="1">
        <v>22.4</v>
      </c>
      <c r="AM5" s="1">
        <v>22.6</v>
      </c>
      <c r="AN5" s="1">
        <v>65535</v>
      </c>
      <c r="AO5" s="1">
        <v>22.8</v>
      </c>
      <c r="AP5" s="1">
        <v>23.4</v>
      </c>
      <c r="AQ5" s="1">
        <v>23</v>
      </c>
      <c r="AR5" s="1">
        <v>23.4</v>
      </c>
      <c r="AS5" s="1">
        <v>65535</v>
      </c>
      <c r="AT5" s="1">
        <v>23.3</v>
      </c>
      <c r="AU5" s="1">
        <v>23.7</v>
      </c>
      <c r="AV5" s="1">
        <v>23.1</v>
      </c>
      <c r="AW5" s="1">
        <v>23.2</v>
      </c>
      <c r="AX5" s="1">
        <v>23.4</v>
      </c>
      <c r="AY5" s="1">
        <v>23.8</v>
      </c>
      <c r="AZ5" s="1">
        <v>23</v>
      </c>
      <c r="BA5" s="1">
        <v>23.4</v>
      </c>
      <c r="BB5" s="1">
        <v>23.4</v>
      </c>
      <c r="BC5" s="1">
        <v>23</v>
      </c>
      <c r="BD5" s="1">
        <v>23.6</v>
      </c>
      <c r="BE5" s="1">
        <v>24.4</v>
      </c>
      <c r="BF5" s="1">
        <v>23</v>
      </c>
      <c r="BG5" s="1">
        <v>22.6</v>
      </c>
      <c r="BH5" s="1">
        <v>24.3</v>
      </c>
      <c r="BI5" s="1">
        <v>24.4</v>
      </c>
      <c r="BJ5" s="1">
        <v>65535</v>
      </c>
      <c r="BK5" s="1">
        <v>24.2</v>
      </c>
      <c r="BL5" s="1">
        <v>22.8</v>
      </c>
      <c r="BM5" s="1">
        <v>23.2</v>
      </c>
      <c r="BN5" s="1">
        <v>23.8</v>
      </c>
      <c r="BO5" s="102"/>
      <c r="BP5" s="1">
        <v>24.2</v>
      </c>
      <c r="BQ5" s="1">
        <v>23.2</v>
      </c>
      <c r="BR5" s="1">
        <v>23</v>
      </c>
      <c r="BS5" s="1">
        <v>23.4</v>
      </c>
      <c r="BT5" s="1">
        <v>65535</v>
      </c>
      <c r="BU5" s="1">
        <v>23.3</v>
      </c>
      <c r="BV5" s="1">
        <v>24.2</v>
      </c>
      <c r="BW5" s="1">
        <v>65535</v>
      </c>
      <c r="BX5" s="1">
        <v>24.2</v>
      </c>
      <c r="BY5" s="1">
        <v>65535</v>
      </c>
      <c r="BZ5" s="1">
        <v>23.8</v>
      </c>
      <c r="CA5" s="1">
        <v>24.6</v>
      </c>
      <c r="CB5" s="1">
        <v>24</v>
      </c>
      <c r="CC5" s="1">
        <v>23.4</v>
      </c>
      <c r="CD5" s="1">
        <v>22.8</v>
      </c>
      <c r="CE5" s="1">
        <v>24</v>
      </c>
      <c r="CF5" s="1">
        <v>24.6</v>
      </c>
      <c r="CG5" s="1">
        <v>65535</v>
      </c>
      <c r="CH5" s="1">
        <v>23.6</v>
      </c>
      <c r="CI5" s="1">
        <v>22.5</v>
      </c>
      <c r="CJ5" s="1">
        <v>65535</v>
      </c>
      <c r="CK5" s="1">
        <v>65535</v>
      </c>
      <c r="CL5" s="1">
        <v>22.9</v>
      </c>
      <c r="CM5" s="1">
        <v>24</v>
      </c>
      <c r="CN5" s="1">
        <v>23.8</v>
      </c>
      <c r="CO5" s="1">
        <v>23.2</v>
      </c>
      <c r="CP5" s="1">
        <v>23.4</v>
      </c>
      <c r="CQ5" s="1">
        <v>24.2</v>
      </c>
      <c r="CR5" s="1">
        <v>22.6</v>
      </c>
      <c r="CS5" s="1">
        <v>21.8</v>
      </c>
      <c r="CT5" s="1">
        <v>24.4</v>
      </c>
      <c r="CU5" s="1">
        <v>23.4</v>
      </c>
      <c r="CV5" s="1">
        <v>21.4</v>
      </c>
      <c r="CW5" s="1">
        <v>21.7</v>
      </c>
      <c r="CX5" s="1">
        <v>22.4</v>
      </c>
      <c r="CY5" s="1">
        <v>23.5</v>
      </c>
      <c r="CZ5" s="1">
        <v>22.8</v>
      </c>
      <c r="DA5" s="1">
        <v>65535</v>
      </c>
      <c r="DB5" s="1">
        <v>23</v>
      </c>
      <c r="DC5" s="1">
        <v>23.2</v>
      </c>
      <c r="DD5" s="1">
        <v>65535</v>
      </c>
      <c r="DE5" s="1">
        <v>22.6</v>
      </c>
      <c r="DF5" s="1">
        <v>23.6</v>
      </c>
      <c r="DG5" s="1">
        <v>24.2</v>
      </c>
      <c r="DH5" s="1">
        <v>24.2</v>
      </c>
      <c r="DI5" s="1">
        <v>23.2</v>
      </c>
      <c r="DJ5" s="1">
        <v>23.8</v>
      </c>
      <c r="DK5" s="1">
        <v>24</v>
      </c>
      <c r="DL5" s="1">
        <v>22.4</v>
      </c>
      <c r="DM5" s="1">
        <v>24.2</v>
      </c>
      <c r="DN5" s="1">
        <v>23.3</v>
      </c>
      <c r="DO5" s="1">
        <v>22.1</v>
      </c>
      <c r="DP5" s="1">
        <v>23</v>
      </c>
      <c r="DQ5" s="1">
        <v>23.8</v>
      </c>
      <c r="DR5" s="1">
        <v>22.8</v>
      </c>
      <c r="DS5" s="1">
        <v>23.6</v>
      </c>
      <c r="DT5" s="1">
        <v>23.8</v>
      </c>
      <c r="DU5" s="1">
        <v>24.4</v>
      </c>
      <c r="DV5" s="1">
        <v>25</v>
      </c>
      <c r="DW5" s="1">
        <v>24.4</v>
      </c>
      <c r="DX5" s="1">
        <v>24.6</v>
      </c>
      <c r="DY5" s="1">
        <v>24.4</v>
      </c>
      <c r="DZ5" s="1">
        <v>25</v>
      </c>
      <c r="EA5" s="1">
        <v>25.3</v>
      </c>
      <c r="EB5" s="1">
        <v>24</v>
      </c>
      <c r="EC5" s="1">
        <v>24.8</v>
      </c>
      <c r="ED5" s="1">
        <v>25.6</v>
      </c>
      <c r="EE5" s="1">
        <v>24.6</v>
      </c>
      <c r="EF5" s="1">
        <v>22</v>
      </c>
      <c r="EG5" s="1">
        <v>23.2</v>
      </c>
      <c r="EH5" s="1">
        <v>22.3</v>
      </c>
      <c r="EI5" s="1">
        <v>22.8</v>
      </c>
      <c r="EJ5" s="1">
        <v>24</v>
      </c>
      <c r="EK5" s="1">
        <v>24.8</v>
      </c>
      <c r="EL5" s="1">
        <v>22.5</v>
      </c>
      <c r="EM5" s="1">
        <v>22.3</v>
      </c>
      <c r="EN5" s="1">
        <v>65535</v>
      </c>
      <c r="EO5" s="1">
        <v>22.5</v>
      </c>
      <c r="EP5" s="1">
        <v>22.9</v>
      </c>
      <c r="EQ5" s="1">
        <v>21.9</v>
      </c>
      <c r="ER5" s="1">
        <v>22.1</v>
      </c>
      <c r="ES5" s="1">
        <v>22.6</v>
      </c>
      <c r="ET5" s="1">
        <v>23.9</v>
      </c>
      <c r="EU5" s="1">
        <v>22.1</v>
      </c>
      <c r="EV5" s="1">
        <v>22.9</v>
      </c>
      <c r="EW5" s="1">
        <v>22.6</v>
      </c>
      <c r="EX5" s="1">
        <v>23.6</v>
      </c>
      <c r="EY5" s="1">
        <v>23.2</v>
      </c>
      <c r="EZ5" s="1">
        <v>22.9</v>
      </c>
      <c r="FA5" s="1">
        <v>21.6</v>
      </c>
      <c r="FB5" s="1">
        <v>22.8</v>
      </c>
      <c r="FC5" s="1">
        <v>22.8</v>
      </c>
      <c r="FD5" s="1">
        <v>23</v>
      </c>
      <c r="FE5" s="1">
        <v>23.2</v>
      </c>
      <c r="FF5" s="1">
        <v>23.4</v>
      </c>
      <c r="FG5" s="1">
        <v>23.7</v>
      </c>
      <c r="FH5" s="1">
        <v>23.6</v>
      </c>
      <c r="FI5" s="1">
        <v>22.4</v>
      </c>
      <c r="FJ5" s="1">
        <v>22.3</v>
      </c>
      <c r="FK5" s="1">
        <v>22</v>
      </c>
      <c r="FL5" s="1">
        <v>24.4</v>
      </c>
      <c r="FM5" s="1">
        <v>23</v>
      </c>
      <c r="FN5" s="1">
        <v>23</v>
      </c>
      <c r="FO5" s="1">
        <v>22.2</v>
      </c>
      <c r="FP5" s="1">
        <v>23.4</v>
      </c>
      <c r="FQ5" s="1">
        <v>24.2</v>
      </c>
      <c r="FR5" s="1">
        <v>23.2</v>
      </c>
      <c r="FS5" s="1">
        <v>24</v>
      </c>
      <c r="FT5" s="1">
        <v>24.4</v>
      </c>
      <c r="FU5" s="1">
        <v>25.3</v>
      </c>
      <c r="FV5" s="1">
        <v>24.6</v>
      </c>
      <c r="FW5" s="1">
        <v>24.2</v>
      </c>
      <c r="FX5" s="1">
        <v>65535</v>
      </c>
      <c r="FY5" s="1">
        <v>22</v>
      </c>
      <c r="FZ5" s="1">
        <v>22.3</v>
      </c>
      <c r="GA5" s="1">
        <v>21.8</v>
      </c>
      <c r="GB5" s="1">
        <v>21.2</v>
      </c>
      <c r="GC5" s="1">
        <v>21.2</v>
      </c>
      <c r="GD5" s="1">
        <v>24</v>
      </c>
      <c r="GE5" s="1">
        <v>23.6</v>
      </c>
      <c r="GF5" s="1">
        <v>23.2</v>
      </c>
      <c r="GG5" s="1">
        <v>21.6</v>
      </c>
      <c r="GH5" s="1">
        <v>23.4</v>
      </c>
      <c r="GI5" s="1">
        <v>21</v>
      </c>
      <c r="GJ5" s="1">
        <v>65535</v>
      </c>
      <c r="GK5" s="1">
        <v>23.7</v>
      </c>
      <c r="GL5" s="1">
        <v>22.8</v>
      </c>
      <c r="GM5" s="1">
        <v>22.3</v>
      </c>
      <c r="GN5" s="1">
        <v>22.4</v>
      </c>
      <c r="GO5" s="1">
        <v>22.1</v>
      </c>
      <c r="GP5" s="1">
        <v>21.6</v>
      </c>
      <c r="GQ5" s="1">
        <v>21.7</v>
      </c>
      <c r="GR5" s="1">
        <v>22.2</v>
      </c>
      <c r="GS5" s="1">
        <v>23.2</v>
      </c>
      <c r="GT5" s="1">
        <v>22.4</v>
      </c>
      <c r="GU5" s="1">
        <v>22</v>
      </c>
      <c r="GV5" s="1">
        <v>21</v>
      </c>
      <c r="GW5" s="1">
        <v>20</v>
      </c>
      <c r="GX5" s="1">
        <v>22.2</v>
      </c>
      <c r="GY5" s="1">
        <v>23.2</v>
      </c>
      <c r="GZ5" s="1">
        <v>24.2</v>
      </c>
      <c r="HA5" s="1">
        <v>23.9</v>
      </c>
      <c r="HB5" s="1">
        <v>22.6</v>
      </c>
      <c r="HC5" s="1">
        <v>65535</v>
      </c>
      <c r="HD5" s="1">
        <v>21.6</v>
      </c>
      <c r="HE5" s="1">
        <v>21.9</v>
      </c>
      <c r="HF5" s="1">
        <v>22.7</v>
      </c>
      <c r="HG5" s="1">
        <v>22.2</v>
      </c>
      <c r="HH5" s="1">
        <v>21</v>
      </c>
      <c r="HI5" s="1">
        <v>23.2</v>
      </c>
      <c r="HJ5" s="1">
        <v>22.8</v>
      </c>
      <c r="HK5" s="1">
        <v>23.6</v>
      </c>
      <c r="HL5" s="1">
        <v>24</v>
      </c>
      <c r="HM5" s="1">
        <v>22.4</v>
      </c>
      <c r="HN5" s="1">
        <v>23.4</v>
      </c>
      <c r="HO5" s="1">
        <v>22.8</v>
      </c>
      <c r="HP5" s="1">
        <v>22.9</v>
      </c>
      <c r="HQ5" s="1">
        <v>23</v>
      </c>
      <c r="HR5" s="1">
        <v>21.2</v>
      </c>
      <c r="HS5" s="1">
        <v>21.2</v>
      </c>
      <c r="HT5" s="1">
        <v>23.4</v>
      </c>
      <c r="HU5" s="1">
        <v>22.4</v>
      </c>
      <c r="HV5" s="1">
        <v>23.2</v>
      </c>
      <c r="HW5" s="1">
        <v>23.2</v>
      </c>
      <c r="HX5" s="1">
        <v>24</v>
      </c>
      <c r="HY5" s="1">
        <v>65535</v>
      </c>
      <c r="HZ5" s="1">
        <v>23</v>
      </c>
      <c r="IA5" s="1">
        <v>22</v>
      </c>
      <c r="IB5" s="1">
        <v>21.8</v>
      </c>
      <c r="IC5" s="1">
        <v>20</v>
      </c>
      <c r="ID5" s="1">
        <v>21.2</v>
      </c>
      <c r="IE5" s="1">
        <v>21.4</v>
      </c>
      <c r="IF5" s="1">
        <v>21.4</v>
      </c>
      <c r="IG5" s="1">
        <v>21.7</v>
      </c>
      <c r="IH5" s="1">
        <v>22</v>
      </c>
      <c r="II5" s="1">
        <v>22.4</v>
      </c>
      <c r="IJ5" s="1">
        <v>23.6</v>
      </c>
      <c r="IK5" s="1">
        <v>22.6</v>
      </c>
      <c r="IL5" s="1">
        <v>22.8</v>
      </c>
      <c r="IM5" s="1">
        <v>24.2</v>
      </c>
      <c r="IN5" s="1">
        <v>65535</v>
      </c>
      <c r="IO5" s="1">
        <v>22</v>
      </c>
      <c r="IP5" s="1">
        <v>23.4</v>
      </c>
      <c r="IQ5" s="1">
        <v>23.6</v>
      </c>
      <c r="IR5" s="1">
        <v>22.9</v>
      </c>
      <c r="IS5" s="1">
        <v>23</v>
      </c>
      <c r="IT5" s="1">
        <v>22</v>
      </c>
      <c r="IU5" s="1">
        <v>22.3</v>
      </c>
      <c r="IV5" s="1">
        <v>22.4</v>
      </c>
      <c r="IW5" s="1">
        <v>23.8</v>
      </c>
      <c r="IX5" s="1">
        <v>22.2</v>
      </c>
      <c r="IY5" s="1">
        <v>20.8</v>
      </c>
      <c r="IZ5" s="1">
        <v>21.6</v>
      </c>
      <c r="JA5" s="1">
        <v>15</v>
      </c>
      <c r="JB5" s="1">
        <v>14.2</v>
      </c>
      <c r="JC5" s="1">
        <v>21.6</v>
      </c>
      <c r="JD5" s="1">
        <v>22.8</v>
      </c>
      <c r="JE5" s="1">
        <v>24.6</v>
      </c>
      <c r="JF5" s="1">
        <v>24</v>
      </c>
      <c r="JG5" s="1">
        <v>21.6</v>
      </c>
      <c r="JH5" s="1">
        <v>22.6</v>
      </c>
      <c r="JI5" s="1">
        <v>21.8</v>
      </c>
      <c r="JJ5" s="1">
        <v>65535</v>
      </c>
      <c r="JK5" s="1">
        <v>65535</v>
      </c>
      <c r="JL5" s="1">
        <v>22</v>
      </c>
      <c r="JM5" s="1">
        <v>22.2</v>
      </c>
      <c r="JN5" s="1">
        <v>22.2</v>
      </c>
      <c r="JO5" s="1">
        <v>23.2</v>
      </c>
      <c r="JP5" s="1">
        <v>23.2</v>
      </c>
      <c r="JQ5" s="1">
        <v>21.8</v>
      </c>
      <c r="JR5" s="1">
        <v>22</v>
      </c>
      <c r="JS5" s="1">
        <v>23.1</v>
      </c>
      <c r="JT5" s="1">
        <v>22</v>
      </c>
      <c r="JU5" s="1">
        <v>20.8</v>
      </c>
      <c r="JV5" s="1">
        <v>65535</v>
      </c>
      <c r="JW5" s="1">
        <v>65535</v>
      </c>
      <c r="JX5" s="1">
        <v>20</v>
      </c>
      <c r="JY5" s="1">
        <v>22.2</v>
      </c>
      <c r="JZ5" s="1">
        <v>21</v>
      </c>
      <c r="KA5" s="1">
        <v>65535</v>
      </c>
      <c r="KB5" s="1">
        <v>22.4</v>
      </c>
      <c r="KC5" s="1">
        <v>23.2</v>
      </c>
      <c r="KD5" s="1">
        <v>22.8</v>
      </c>
      <c r="KE5" s="1">
        <v>21.6</v>
      </c>
      <c r="KF5" s="1">
        <v>23.4</v>
      </c>
      <c r="KG5" s="1">
        <v>21.6</v>
      </c>
      <c r="KH5" s="1">
        <v>21.9</v>
      </c>
      <c r="KI5" s="1">
        <v>21.8</v>
      </c>
      <c r="KJ5" s="1">
        <v>21.5</v>
      </c>
      <c r="KK5" s="1">
        <v>21.2</v>
      </c>
      <c r="KL5" s="1">
        <v>22.5</v>
      </c>
      <c r="KM5" s="1">
        <v>22.4</v>
      </c>
      <c r="KN5" s="1">
        <v>21.8</v>
      </c>
      <c r="KO5" s="1">
        <v>22</v>
      </c>
      <c r="KP5" s="1">
        <v>22.2</v>
      </c>
      <c r="KQ5" s="1">
        <v>21.8</v>
      </c>
      <c r="KR5" s="1">
        <v>24.4</v>
      </c>
      <c r="KS5" s="1">
        <v>22</v>
      </c>
      <c r="KT5" s="1">
        <v>65535</v>
      </c>
      <c r="KU5" s="1">
        <v>21.2</v>
      </c>
      <c r="KV5" s="1">
        <v>22.2</v>
      </c>
      <c r="KW5" s="1">
        <v>22.4</v>
      </c>
      <c r="KX5" s="1">
        <v>21.2</v>
      </c>
      <c r="KY5" s="1">
        <v>22</v>
      </c>
      <c r="KZ5" s="1">
        <v>22.2</v>
      </c>
      <c r="LA5" s="1">
        <v>22.9</v>
      </c>
      <c r="LB5" s="1">
        <v>21.6</v>
      </c>
      <c r="LC5" s="1">
        <v>22</v>
      </c>
      <c r="LD5" s="1">
        <v>22.4</v>
      </c>
      <c r="LE5" s="1">
        <v>22.6</v>
      </c>
      <c r="LF5" s="1">
        <v>21.6</v>
      </c>
      <c r="LG5" s="1">
        <v>22.2</v>
      </c>
      <c r="LH5" s="1">
        <v>65535</v>
      </c>
      <c r="LI5" s="1">
        <v>23.2</v>
      </c>
      <c r="LJ5" s="1">
        <v>21</v>
      </c>
      <c r="LK5" s="1">
        <v>22.6</v>
      </c>
      <c r="LL5" s="1">
        <v>22.4</v>
      </c>
      <c r="LM5" s="1">
        <v>65535</v>
      </c>
      <c r="LN5" s="1">
        <v>21.4</v>
      </c>
      <c r="LO5" s="1">
        <v>65535</v>
      </c>
      <c r="LP5" s="1">
        <v>22.4</v>
      </c>
      <c r="LQ5" s="1">
        <v>22.6</v>
      </c>
      <c r="LR5" s="1">
        <v>21.6</v>
      </c>
      <c r="LS5" s="1">
        <v>21.2</v>
      </c>
      <c r="LT5" s="1">
        <v>22.2</v>
      </c>
      <c r="LU5" s="1">
        <v>65535</v>
      </c>
      <c r="LV5" s="1">
        <v>65535</v>
      </c>
      <c r="LW5" s="1">
        <v>21.2</v>
      </c>
      <c r="LX5" s="1">
        <v>22.2</v>
      </c>
      <c r="LY5" s="1">
        <v>21.8</v>
      </c>
      <c r="LZ5" s="1">
        <v>65535</v>
      </c>
      <c r="MA5" s="1">
        <v>23.6</v>
      </c>
      <c r="MB5" s="1">
        <v>23.8</v>
      </c>
      <c r="MC5" s="1">
        <v>24.4</v>
      </c>
      <c r="MD5" s="1">
        <v>65535</v>
      </c>
      <c r="ME5" s="1">
        <v>21.2</v>
      </c>
      <c r="MF5" s="1">
        <v>22.8</v>
      </c>
      <c r="MG5" s="1">
        <v>23</v>
      </c>
      <c r="MH5" s="1">
        <v>22.2</v>
      </c>
      <c r="MI5" s="1">
        <v>22.6</v>
      </c>
      <c r="MJ5" s="1">
        <v>23.2</v>
      </c>
      <c r="MK5" s="1">
        <v>22</v>
      </c>
      <c r="ML5" s="1">
        <v>21</v>
      </c>
      <c r="MM5" s="1">
        <v>21.4</v>
      </c>
      <c r="MN5" s="1">
        <v>22.8</v>
      </c>
      <c r="MO5" s="1">
        <v>23</v>
      </c>
      <c r="MP5" s="1">
        <v>22.8</v>
      </c>
      <c r="MQ5" s="1">
        <v>22.2</v>
      </c>
      <c r="MR5" s="1">
        <v>22.4</v>
      </c>
      <c r="MS5" s="1">
        <v>65535</v>
      </c>
      <c r="MT5" s="1">
        <v>22.3</v>
      </c>
      <c r="MU5" s="1">
        <v>22.6</v>
      </c>
      <c r="MV5" s="1">
        <v>22.8</v>
      </c>
      <c r="MW5" s="1">
        <v>22.4</v>
      </c>
      <c r="MX5" s="1">
        <v>23</v>
      </c>
      <c r="MY5" s="1">
        <v>23.2</v>
      </c>
      <c r="MZ5" s="1">
        <v>23</v>
      </c>
      <c r="NA5" s="1">
        <v>22.8</v>
      </c>
      <c r="NB5" s="1">
        <v>23.2</v>
      </c>
      <c r="NC5" s="1">
        <v>23.4</v>
      </c>
      <c r="ND5" s="1">
        <v>22.6</v>
      </c>
      <c r="NE5" s="1">
        <v>23.2</v>
      </c>
      <c r="NF5" s="1">
        <v>23.4</v>
      </c>
      <c r="NG5" s="1">
        <v>23.6</v>
      </c>
      <c r="NH5" s="1">
        <v>23.4</v>
      </c>
      <c r="NI5" s="1">
        <v>22.4</v>
      </c>
      <c r="NJ5" s="6">
        <f t="shared" si="13"/>
        <v>0.90322580645161288</v>
      </c>
      <c r="NK5" s="3">
        <f t="shared" si="14"/>
        <v>0.8928571428571429</v>
      </c>
      <c r="NL5" s="3">
        <f t="shared" si="15"/>
        <v>0.80645161290322576</v>
      </c>
      <c r="NM5" s="3">
        <f t="shared" si="16"/>
        <v>0.93333333333333335</v>
      </c>
      <c r="NN5" s="3">
        <f t="shared" si="17"/>
        <v>0.967741935483871</v>
      </c>
      <c r="NO5" s="3">
        <f t="shared" si="18"/>
        <v>0.96666666666666667</v>
      </c>
      <c r="NP5" s="3">
        <f t="shared" si="19"/>
        <v>0.93548387096774188</v>
      </c>
      <c r="NQ5" s="3">
        <f t="shared" si="20"/>
        <v>0.93548387096774188</v>
      </c>
      <c r="NR5" s="3">
        <f t="shared" si="21"/>
        <v>0.93333333333333335</v>
      </c>
      <c r="NS5" s="3">
        <f t="shared" si="22"/>
        <v>0.87096774193548387</v>
      </c>
      <c r="NT5" s="3">
        <f t="shared" si="23"/>
        <v>0.76666666666666672</v>
      </c>
      <c r="NU5" s="3">
        <f t="shared" si="24"/>
        <v>0.967741935483871</v>
      </c>
      <c r="NV5" s="3">
        <f t="shared" si="25"/>
        <v>0.9068493150684932</v>
      </c>
      <c r="NW5" s="5">
        <f t="shared" si="26"/>
        <v>22.392857142857142</v>
      </c>
      <c r="NX5" s="1">
        <f t="shared" si="27"/>
        <v>23.391999999999999</v>
      </c>
      <c r="NY5" s="1">
        <f t="shared" si="28"/>
        <v>23.564</v>
      </c>
      <c r="NZ5" s="1">
        <f t="shared" si="29"/>
        <v>23.37142857142857</v>
      </c>
      <c r="OA5" s="1">
        <f t="shared" si="30"/>
        <v>23.266666666666666</v>
      </c>
      <c r="OB5" s="1">
        <f t="shared" si="31"/>
        <v>23.117241379310347</v>
      </c>
      <c r="OC5" s="1">
        <f t="shared" si="32"/>
        <v>22.444827586206895</v>
      </c>
      <c r="OD5" s="1">
        <f t="shared" si="33"/>
        <v>22.489655172413791</v>
      </c>
      <c r="OE5" s="1">
        <f t="shared" si="34"/>
        <v>21.846428571428568</v>
      </c>
      <c r="OF5" s="1">
        <f t="shared" si="35"/>
        <v>22.033333333333331</v>
      </c>
      <c r="OG5" s="1">
        <f t="shared" si="36"/>
        <v>22.3</v>
      </c>
      <c r="OH5" s="1">
        <f t="shared" si="37"/>
        <v>22.663333333333334</v>
      </c>
      <c r="OI5" s="111">
        <v>23.511538461538457</v>
      </c>
      <c r="OJ5" s="112">
        <v>23.629166666666666</v>
      </c>
      <c r="OK5" s="112">
        <v>23.873076923076926</v>
      </c>
      <c r="OL5" s="112">
        <v>24.031999999999996</v>
      </c>
      <c r="OM5" s="112">
        <v>23.829629629629633</v>
      </c>
      <c r="ON5" s="112">
        <v>23.417857142857144</v>
      </c>
      <c r="OO5" s="112">
        <v>23.229629629629624</v>
      </c>
      <c r="OP5" s="112">
        <v>23.377777777777776</v>
      </c>
      <c r="OQ5" s="112">
        <v>23.324999999999992</v>
      </c>
      <c r="OR5" s="112">
        <v>23.351851851851855</v>
      </c>
      <c r="OS5" s="112">
        <v>23.229629629629631</v>
      </c>
      <c r="OT5" s="112">
        <v>23.454166666666669</v>
      </c>
      <c r="OU5" s="5">
        <f t="shared" si="0"/>
        <v>-1.1186813186813147</v>
      </c>
      <c r="OV5" s="1">
        <f t="shared" si="1"/>
        <v>-0.23716666666666697</v>
      </c>
      <c r="OW5" s="1">
        <f t="shared" si="2"/>
        <v>-0.30907692307692614</v>
      </c>
      <c r="OX5" s="1">
        <f t="shared" si="3"/>
        <v>-0.66057142857142637</v>
      </c>
      <c r="OY5" s="1">
        <f t="shared" si="4"/>
        <v>-0.56296296296296688</v>
      </c>
      <c r="OZ5" s="1">
        <f t="shared" si="5"/>
        <v>-0.30061576354679787</v>
      </c>
      <c r="PA5" s="1">
        <f t="shared" si="6"/>
        <v>-0.78480204342272941</v>
      </c>
      <c r="PB5" s="1">
        <f t="shared" si="7"/>
        <v>-0.88812260536398568</v>
      </c>
      <c r="PC5" s="1">
        <f t="shared" si="8"/>
        <v>-1.4785714285714242</v>
      </c>
      <c r="PD5" s="1">
        <f t="shared" si="9"/>
        <v>-1.3185185185185233</v>
      </c>
      <c r="PE5" s="1">
        <f t="shared" si="10"/>
        <v>-0.92962962962963047</v>
      </c>
      <c r="PF5" s="1">
        <f t="shared" si="11"/>
        <v>-0.79083333333333528</v>
      </c>
      <c r="PG5" s="111">
        <v>18.2</v>
      </c>
      <c r="PH5" s="112">
        <v>17.399999999999999</v>
      </c>
      <c r="PI5" s="112">
        <v>17</v>
      </c>
      <c r="PJ5" s="112">
        <v>19.2</v>
      </c>
      <c r="PK5" s="112">
        <v>17</v>
      </c>
      <c r="PL5" s="112">
        <v>18</v>
      </c>
      <c r="PM5" s="112">
        <v>18.2</v>
      </c>
      <c r="PN5" s="112">
        <v>18</v>
      </c>
      <c r="PO5" s="112">
        <v>14.2</v>
      </c>
      <c r="PP5" s="112">
        <v>17.5</v>
      </c>
      <c r="PQ5" s="112">
        <v>17.5</v>
      </c>
      <c r="PR5" s="137">
        <v>19.5</v>
      </c>
      <c r="PS5" s="5">
        <f t="array" ref="PS5">+IF(ISERROR($NW5)=FALSE,MIN(IF($H5:$AL5&lt;65534,$H5:$AL5,"")),NA())</f>
        <v>19</v>
      </c>
      <c r="PT5" s="1">
        <f t="array" ref="PT5">+IF(ISERROR($NX5)=FALSE,MIN(IF($AM5:$BN5&lt;65534,$AM5:$BN5,"")),NA())</f>
        <v>22.6</v>
      </c>
      <c r="PU5" s="1">
        <f t="array" ref="PU5">+IF(ISERROR($NY5)=FALSE,MIN(IF($BP5:$CT5&lt;65534,$BP5:$CT5,"")),NA())</f>
        <v>21.8</v>
      </c>
      <c r="PV5" s="1">
        <f t="array" ref="PV5">+IF(ISERROR($NZ5)=FALSE,MIN(IF($CU5:$DX5&lt;65534,$CU5:$DX5,"")),NA())</f>
        <v>21.4</v>
      </c>
      <c r="PW5" s="1">
        <f t="array" ref="PW5">+IF(ISERROR($OA5)=FALSE,MIN(IF($DY5:$FC5&lt;65534,$DY5:$FC5,"")),NA())</f>
        <v>21.6</v>
      </c>
      <c r="PX5" s="1">
        <f t="array" ref="PX5">+IF(ISERROR($OB5)=FALSE,MIN(IF($FD5:$GG5&lt;65534,$FD5:$GG5,"")),NA())</f>
        <v>21.2</v>
      </c>
      <c r="PY5" s="1">
        <f t="array" ref="PY5">+IF(ISERROR($OC5)=FALSE,MIN(IF($GH5:$HL5&lt;65534,$GH5:$HL5,"")),NA())</f>
        <v>20</v>
      </c>
      <c r="PZ5" s="1">
        <f t="array" ref="PZ5">+IF(ISERROR($OD5)=FALSE,MIN(IF($HM5:$IQ5&lt;65534,$HM5:$IQ5,"")),NA())</f>
        <v>20</v>
      </c>
      <c r="QA5" s="1">
        <f t="array" ref="QA5">+IF(ISERROR($OE5)=FALSE,MIN(IF($IR5:$JU5&lt;65534,$IR5:$JU5,"")),NA())</f>
        <v>14.2</v>
      </c>
      <c r="QB5" s="1">
        <f t="array" ref="QB5">+IF(ISERROR($OF5)=FALSE,MIN(IF($JV5:$KZ5&lt;65534,$JV5:$KZ5,"")),NA())</f>
        <v>20</v>
      </c>
      <c r="QC5" s="1">
        <f t="array" ref="QC5">+IF(ISERROR($OG5)=FALSE,MIN(IF($LA5:$MD5&lt;65534,$LA5:$MD5,"")),NA())</f>
        <v>21</v>
      </c>
      <c r="QD5" s="1">
        <f t="array" ref="QD5">+IF(ISERROR($OH5)=FALSE,MIN(IF($ME5:$NI5&lt;65534,$ME5:$NI5,"")),NA())</f>
        <v>21</v>
      </c>
      <c r="QE5" s="5">
        <f t="shared" si="38"/>
        <v>-0.80000000000000071</v>
      </c>
      <c r="QF5" s="1">
        <f t="shared" si="39"/>
        <v>-5.2000000000000028</v>
      </c>
      <c r="QG5" s="1">
        <f t="shared" si="40"/>
        <v>-4.8000000000000007</v>
      </c>
      <c r="QH5" s="1">
        <f t="shared" si="41"/>
        <v>-2.1999999999999993</v>
      </c>
      <c r="QI5" s="1">
        <f t="shared" si="42"/>
        <v>-4.6000000000000014</v>
      </c>
      <c r="QJ5" s="1">
        <f t="shared" si="43"/>
        <v>-3.1999999999999993</v>
      </c>
      <c r="QK5" s="1">
        <f t="shared" si="44"/>
        <v>-1.8000000000000007</v>
      </c>
      <c r="QL5" s="1">
        <f t="shared" si="45"/>
        <v>-2</v>
      </c>
      <c r="QM5" s="1">
        <f t="shared" si="46"/>
        <v>0</v>
      </c>
      <c r="QN5" s="1">
        <f t="shared" si="47"/>
        <v>-2.5</v>
      </c>
      <c r="QO5" s="1">
        <f t="shared" si="48"/>
        <v>-3.5</v>
      </c>
      <c r="QP5" s="1">
        <f t="shared" si="49"/>
        <v>-1.5</v>
      </c>
      <c r="QQ5" s="5" t="s">
        <v>892</v>
      </c>
    </row>
    <row r="6" spans="1:459" s="1" customFormat="1" x14ac:dyDescent="0.2">
      <c r="A6" s="126">
        <v>12015070</v>
      </c>
      <c r="B6" s="127">
        <v>-76.717888888888893</v>
      </c>
      <c r="C6" s="127">
        <v>7.8163888888888886</v>
      </c>
      <c r="D6" s="128">
        <v>41</v>
      </c>
      <c r="E6" s="129" t="s">
        <v>12</v>
      </c>
      <c r="F6" s="129" t="s">
        <v>522</v>
      </c>
      <c r="G6" s="129" t="s">
        <v>13</v>
      </c>
      <c r="H6" s="1">
        <v>25</v>
      </c>
      <c r="I6" s="1">
        <v>24.2</v>
      </c>
      <c r="J6" s="1">
        <v>24.8</v>
      </c>
      <c r="K6" s="1">
        <v>24.8</v>
      </c>
      <c r="L6" s="1">
        <v>24.4</v>
      </c>
      <c r="M6" s="1">
        <v>25</v>
      </c>
      <c r="N6" s="1">
        <v>24.5</v>
      </c>
      <c r="O6" s="1">
        <v>24.8</v>
      </c>
      <c r="P6" s="1">
        <v>24.6</v>
      </c>
      <c r="Q6" s="1">
        <v>22.6</v>
      </c>
      <c r="R6" s="1">
        <v>22</v>
      </c>
      <c r="S6" s="1">
        <v>23</v>
      </c>
      <c r="T6" s="1">
        <v>23.6</v>
      </c>
      <c r="U6" s="1">
        <v>24.4</v>
      </c>
      <c r="V6" s="1">
        <v>24.6</v>
      </c>
      <c r="W6" s="1">
        <v>24.6</v>
      </c>
      <c r="X6" s="1">
        <v>24.8</v>
      </c>
      <c r="Y6" s="1">
        <v>25.4</v>
      </c>
      <c r="Z6" s="1">
        <v>25.4</v>
      </c>
      <c r="AA6" s="1">
        <v>25.6</v>
      </c>
      <c r="AB6" s="1">
        <v>25</v>
      </c>
      <c r="AC6" s="1">
        <v>25.4</v>
      </c>
      <c r="AD6" s="1">
        <v>24</v>
      </c>
      <c r="AE6" s="1">
        <v>24.2</v>
      </c>
      <c r="AF6" s="1">
        <v>25</v>
      </c>
      <c r="AG6" s="1">
        <v>25.3</v>
      </c>
      <c r="AH6" s="1">
        <v>24.4</v>
      </c>
      <c r="AI6" s="1">
        <v>24.4</v>
      </c>
      <c r="AJ6" s="1">
        <v>24.2</v>
      </c>
      <c r="AK6" s="1">
        <v>24.4</v>
      </c>
      <c r="AL6" s="1">
        <v>24.5</v>
      </c>
      <c r="AM6" s="1">
        <v>24.2</v>
      </c>
      <c r="AN6" s="1">
        <v>24.3</v>
      </c>
      <c r="AO6" s="1">
        <v>24.4</v>
      </c>
      <c r="AP6" s="1">
        <v>25.1</v>
      </c>
      <c r="AQ6" s="1">
        <v>25</v>
      </c>
      <c r="AR6" s="1">
        <v>25.3</v>
      </c>
      <c r="AS6" s="1">
        <v>25.3</v>
      </c>
      <c r="AT6" s="1">
        <v>24.8</v>
      </c>
      <c r="AU6" s="1">
        <v>25.2</v>
      </c>
      <c r="AV6" s="1">
        <v>24.9</v>
      </c>
      <c r="AW6" s="1">
        <v>24.7</v>
      </c>
      <c r="AX6" s="1">
        <v>25.2</v>
      </c>
      <c r="AY6" s="1">
        <v>25.2</v>
      </c>
      <c r="AZ6" s="1">
        <v>25.3</v>
      </c>
      <c r="BA6" s="1">
        <v>25.4</v>
      </c>
      <c r="BB6" s="1">
        <v>25.4</v>
      </c>
      <c r="BC6" s="1">
        <v>25.4</v>
      </c>
      <c r="BD6" s="1">
        <v>25.6</v>
      </c>
      <c r="BE6" s="1">
        <v>25.4</v>
      </c>
      <c r="BF6" s="1">
        <v>24</v>
      </c>
      <c r="BG6" s="1">
        <v>24.4</v>
      </c>
      <c r="BH6" s="1">
        <v>25.8</v>
      </c>
      <c r="BI6" s="1">
        <v>25.4</v>
      </c>
      <c r="BJ6" s="1">
        <v>24.7</v>
      </c>
      <c r="BK6" s="1">
        <v>25</v>
      </c>
      <c r="BL6" s="1">
        <v>24.9</v>
      </c>
      <c r="BM6" s="1">
        <v>24</v>
      </c>
      <c r="BN6" s="1">
        <v>24.4</v>
      </c>
      <c r="BO6" s="102"/>
      <c r="BP6" s="1">
        <v>25.5</v>
      </c>
      <c r="BQ6" s="1">
        <v>25</v>
      </c>
      <c r="BR6" s="1">
        <v>25.1</v>
      </c>
      <c r="BS6" s="1">
        <v>25.2</v>
      </c>
      <c r="BT6" s="1">
        <v>25.3</v>
      </c>
      <c r="BU6" s="1">
        <v>25.2</v>
      </c>
      <c r="BV6" s="1">
        <v>25.4</v>
      </c>
      <c r="BW6" s="1">
        <v>25.3</v>
      </c>
      <c r="BX6" s="1">
        <v>23.8</v>
      </c>
      <c r="BY6" s="1">
        <v>25.2</v>
      </c>
      <c r="BZ6" s="1">
        <v>25.3</v>
      </c>
      <c r="CA6" s="1">
        <v>26</v>
      </c>
      <c r="CB6" s="1">
        <v>25.5</v>
      </c>
      <c r="CC6" s="1">
        <v>25.2</v>
      </c>
      <c r="CD6" s="1">
        <v>25.2</v>
      </c>
      <c r="CE6" s="1">
        <v>25.7</v>
      </c>
      <c r="CF6" s="1">
        <v>25.6</v>
      </c>
      <c r="CG6" s="1">
        <v>26</v>
      </c>
      <c r="CH6" s="1">
        <v>24.6</v>
      </c>
      <c r="CI6" s="1">
        <v>23.8</v>
      </c>
      <c r="CJ6" s="1">
        <v>23.8</v>
      </c>
      <c r="CK6" s="1">
        <v>24.6</v>
      </c>
      <c r="CL6" s="1">
        <v>24.6</v>
      </c>
      <c r="CM6" s="1">
        <v>25.2</v>
      </c>
      <c r="CN6" s="1">
        <v>24.8</v>
      </c>
      <c r="CO6" s="1">
        <v>25.2</v>
      </c>
      <c r="CP6" s="1">
        <v>25.4</v>
      </c>
      <c r="CQ6" s="1">
        <v>25.4</v>
      </c>
      <c r="CR6" s="1">
        <v>24.2</v>
      </c>
      <c r="CS6" s="1">
        <v>24.8</v>
      </c>
      <c r="CT6" s="1">
        <v>25.2</v>
      </c>
      <c r="CU6" s="1">
        <v>25.4</v>
      </c>
      <c r="CV6" s="1">
        <v>23.2</v>
      </c>
      <c r="CW6" s="1">
        <v>23.2</v>
      </c>
      <c r="CX6" s="1">
        <v>23.8</v>
      </c>
      <c r="CY6" s="1">
        <v>24.5</v>
      </c>
      <c r="CZ6" s="1">
        <v>23.8</v>
      </c>
      <c r="DA6" s="1">
        <v>24.2</v>
      </c>
      <c r="DB6" s="1">
        <v>24</v>
      </c>
      <c r="DC6" s="1">
        <v>24.1</v>
      </c>
      <c r="DD6" s="1">
        <v>24.6</v>
      </c>
      <c r="DE6" s="1">
        <v>23.9</v>
      </c>
      <c r="DF6" s="1">
        <v>24.4</v>
      </c>
      <c r="DG6" s="1">
        <v>25.4</v>
      </c>
      <c r="DH6" s="1">
        <v>25.6</v>
      </c>
      <c r="DI6" s="1">
        <v>25.2</v>
      </c>
      <c r="DJ6" s="1">
        <v>25.2</v>
      </c>
      <c r="DK6" s="1">
        <v>25.9</v>
      </c>
      <c r="DL6" s="1">
        <v>24.8</v>
      </c>
      <c r="DM6" s="1">
        <v>25.2</v>
      </c>
      <c r="DN6" s="1">
        <v>25</v>
      </c>
      <c r="DO6" s="1">
        <v>23.3</v>
      </c>
      <c r="DP6" s="1">
        <v>23.2</v>
      </c>
      <c r="DQ6" s="1">
        <v>24.4</v>
      </c>
      <c r="DR6" s="1">
        <v>24.6</v>
      </c>
      <c r="DS6" s="1">
        <v>25.7</v>
      </c>
      <c r="DT6" s="1">
        <v>26</v>
      </c>
      <c r="DU6" s="1">
        <v>26.2</v>
      </c>
      <c r="DV6" s="1">
        <v>26.6</v>
      </c>
      <c r="DW6" s="1">
        <v>25.3</v>
      </c>
      <c r="DX6" s="1">
        <v>25.4</v>
      </c>
      <c r="DY6" s="1">
        <v>26.1</v>
      </c>
      <c r="DZ6" s="1">
        <v>26.2</v>
      </c>
      <c r="EA6" s="1">
        <v>25.8</v>
      </c>
      <c r="EB6" s="1">
        <v>26</v>
      </c>
      <c r="EC6" s="1">
        <v>26.1</v>
      </c>
      <c r="ED6" s="1">
        <v>25.8</v>
      </c>
      <c r="EE6" s="1">
        <v>26.2</v>
      </c>
      <c r="EF6" s="1">
        <v>23.4</v>
      </c>
      <c r="EG6" s="1">
        <v>23.8</v>
      </c>
      <c r="EH6" s="1">
        <v>23.8</v>
      </c>
      <c r="EI6" s="1">
        <v>24</v>
      </c>
      <c r="EJ6" s="1">
        <v>24.8</v>
      </c>
      <c r="EK6" s="1">
        <v>25.2</v>
      </c>
      <c r="EL6" s="1">
        <v>24</v>
      </c>
      <c r="EM6" s="1">
        <v>24.2</v>
      </c>
      <c r="EN6" s="1">
        <v>24</v>
      </c>
      <c r="EO6" s="1">
        <v>23.6</v>
      </c>
      <c r="EP6" s="1">
        <v>24</v>
      </c>
      <c r="EQ6" s="1">
        <v>23.6</v>
      </c>
      <c r="ER6" s="1">
        <v>24</v>
      </c>
      <c r="ES6" s="1">
        <v>23.9</v>
      </c>
      <c r="ET6" s="1">
        <v>24.6</v>
      </c>
      <c r="EU6" s="1">
        <v>24.4</v>
      </c>
      <c r="EV6" s="1">
        <v>24.2</v>
      </c>
      <c r="EW6" s="1">
        <v>23.7</v>
      </c>
      <c r="EX6" s="1">
        <v>24.3</v>
      </c>
      <c r="EY6" s="1">
        <v>24.3</v>
      </c>
      <c r="EZ6" s="1">
        <v>24.6</v>
      </c>
      <c r="FA6" s="1">
        <v>23.2</v>
      </c>
      <c r="FB6" s="1">
        <v>24</v>
      </c>
      <c r="FC6" s="1">
        <v>24.1</v>
      </c>
      <c r="FD6" s="1">
        <v>24.6</v>
      </c>
      <c r="FE6" s="1">
        <v>24.8</v>
      </c>
      <c r="FF6" s="1">
        <v>24.6</v>
      </c>
      <c r="FG6" s="1">
        <v>25.1</v>
      </c>
      <c r="FH6" s="1">
        <v>24.8</v>
      </c>
      <c r="FI6" s="1">
        <v>23.5</v>
      </c>
      <c r="FJ6" s="1">
        <v>24</v>
      </c>
      <c r="FK6" s="1">
        <v>23.4</v>
      </c>
      <c r="FL6" s="1">
        <v>24</v>
      </c>
      <c r="FM6" s="1">
        <v>24.4</v>
      </c>
      <c r="FN6" s="1">
        <v>24</v>
      </c>
      <c r="FO6" s="1">
        <v>23.1</v>
      </c>
      <c r="FP6" s="1">
        <v>24</v>
      </c>
      <c r="FQ6" s="1">
        <v>24.6</v>
      </c>
      <c r="FR6" s="1">
        <v>24.6</v>
      </c>
      <c r="FS6" s="1">
        <v>65535</v>
      </c>
      <c r="FT6" s="1">
        <v>25.2</v>
      </c>
      <c r="FU6" s="1">
        <v>25.6</v>
      </c>
      <c r="FV6" s="1">
        <v>25.4</v>
      </c>
      <c r="FW6" s="1">
        <v>26</v>
      </c>
      <c r="FX6" s="1">
        <v>25.8</v>
      </c>
      <c r="FY6" s="1">
        <v>23.8</v>
      </c>
      <c r="FZ6" s="1">
        <v>23.4</v>
      </c>
      <c r="GA6" s="1">
        <v>23.4</v>
      </c>
      <c r="GB6" s="1">
        <v>23.6</v>
      </c>
      <c r="GC6" s="1">
        <v>24.2</v>
      </c>
      <c r="GD6" s="1">
        <v>25.4</v>
      </c>
      <c r="GE6" s="1">
        <v>25.6</v>
      </c>
      <c r="GF6" s="1">
        <v>25</v>
      </c>
      <c r="GG6" s="1">
        <v>23.4</v>
      </c>
      <c r="GH6" s="1">
        <v>23.6</v>
      </c>
      <c r="GI6" s="1">
        <v>23.6</v>
      </c>
      <c r="GJ6" s="1">
        <v>23.6</v>
      </c>
      <c r="GK6" s="1">
        <v>23.4</v>
      </c>
      <c r="GL6" s="1">
        <v>22.2</v>
      </c>
      <c r="GM6" s="1">
        <v>24.1</v>
      </c>
      <c r="GN6" s="1">
        <v>24.8</v>
      </c>
      <c r="GO6" s="1">
        <v>23.3</v>
      </c>
      <c r="GP6" s="1">
        <v>23.6</v>
      </c>
      <c r="GQ6" s="1">
        <v>23.8</v>
      </c>
      <c r="GR6" s="1">
        <v>23.4</v>
      </c>
      <c r="GS6" s="1">
        <v>23.8</v>
      </c>
      <c r="GT6" s="1">
        <v>24.5</v>
      </c>
      <c r="GU6" s="1">
        <v>24.1</v>
      </c>
      <c r="GV6" s="1">
        <v>23.9</v>
      </c>
      <c r="GW6" s="1">
        <v>21.8</v>
      </c>
      <c r="GX6" s="1">
        <v>22.4</v>
      </c>
      <c r="GY6" s="1">
        <v>23.8</v>
      </c>
      <c r="GZ6" s="1">
        <v>25.2</v>
      </c>
      <c r="HA6" s="1">
        <v>25.6</v>
      </c>
      <c r="HB6" s="1">
        <v>24.2</v>
      </c>
      <c r="HC6" s="1">
        <v>23.6</v>
      </c>
      <c r="HD6" s="1">
        <v>23</v>
      </c>
      <c r="HE6" s="1">
        <v>23.2</v>
      </c>
      <c r="HF6" s="1">
        <v>23.6</v>
      </c>
      <c r="HG6" s="1">
        <v>23.6</v>
      </c>
      <c r="HH6" s="1">
        <v>23</v>
      </c>
      <c r="HI6" s="1">
        <v>23.4</v>
      </c>
      <c r="HJ6" s="1">
        <v>23.8</v>
      </c>
      <c r="HK6" s="1">
        <v>24.8</v>
      </c>
      <c r="HL6" s="1">
        <v>25.2</v>
      </c>
      <c r="HM6" s="1">
        <v>23.7</v>
      </c>
      <c r="HN6" s="1">
        <v>24</v>
      </c>
      <c r="HO6" s="1">
        <v>24.2</v>
      </c>
      <c r="HP6" s="1">
        <v>24.8</v>
      </c>
      <c r="HQ6" s="1">
        <v>24.6</v>
      </c>
      <c r="HR6" s="1">
        <v>23</v>
      </c>
      <c r="HS6" s="1">
        <v>24</v>
      </c>
      <c r="HT6" s="1">
        <v>24.2</v>
      </c>
      <c r="HU6" s="1">
        <v>23.9</v>
      </c>
      <c r="HV6" s="1">
        <v>24.6</v>
      </c>
      <c r="HW6" s="1">
        <v>24.2</v>
      </c>
      <c r="HX6" s="1">
        <v>24.8</v>
      </c>
      <c r="HY6" s="1">
        <v>25.2</v>
      </c>
      <c r="HZ6" s="1">
        <v>24.8</v>
      </c>
      <c r="IA6" s="1">
        <v>22.8</v>
      </c>
      <c r="IB6" s="1">
        <v>22.6</v>
      </c>
      <c r="IC6" s="1">
        <v>22.2</v>
      </c>
      <c r="ID6" s="1">
        <v>22.4</v>
      </c>
      <c r="IE6" s="1">
        <v>22.6</v>
      </c>
      <c r="IF6" s="1">
        <v>23.1</v>
      </c>
      <c r="IG6" s="1">
        <v>23.2</v>
      </c>
      <c r="IH6" s="1">
        <v>23.6</v>
      </c>
      <c r="II6" s="1">
        <v>24.2</v>
      </c>
      <c r="IJ6" s="1">
        <v>25</v>
      </c>
      <c r="IK6" s="1">
        <v>23.3</v>
      </c>
      <c r="IL6" s="1">
        <v>24.3</v>
      </c>
      <c r="IM6" s="1">
        <v>24.7</v>
      </c>
      <c r="IN6" s="1">
        <v>23.6</v>
      </c>
      <c r="IO6" s="1">
        <v>23.3</v>
      </c>
      <c r="IP6" s="1">
        <v>24.1</v>
      </c>
      <c r="IQ6" s="1">
        <v>24.6</v>
      </c>
      <c r="IR6" s="1">
        <v>24.6</v>
      </c>
      <c r="IS6" s="1">
        <v>25</v>
      </c>
      <c r="IT6" s="1">
        <v>24.2</v>
      </c>
      <c r="IU6" s="1">
        <v>24</v>
      </c>
      <c r="IV6" s="1">
        <v>23.6</v>
      </c>
      <c r="IW6" s="1">
        <v>24.2</v>
      </c>
      <c r="IX6" s="1">
        <v>24.2</v>
      </c>
      <c r="IY6" s="1">
        <v>22.2</v>
      </c>
      <c r="IZ6" s="1">
        <v>23.4</v>
      </c>
      <c r="JA6" s="1">
        <v>24.6</v>
      </c>
      <c r="JB6" s="1">
        <v>25</v>
      </c>
      <c r="JC6" s="1">
        <v>24</v>
      </c>
      <c r="JD6" s="1">
        <v>24.2</v>
      </c>
      <c r="JE6" s="1">
        <v>25.2</v>
      </c>
      <c r="JF6" s="1">
        <v>24.2</v>
      </c>
      <c r="JG6" s="1">
        <v>23.8</v>
      </c>
      <c r="JH6" s="1">
        <v>23.4</v>
      </c>
      <c r="JI6" s="1">
        <v>23.1</v>
      </c>
      <c r="JJ6" s="1">
        <v>23.2</v>
      </c>
      <c r="JK6" s="1">
        <v>23.6</v>
      </c>
      <c r="JL6" s="1">
        <v>23.5</v>
      </c>
      <c r="JM6" s="1">
        <v>23.9</v>
      </c>
      <c r="JN6" s="1">
        <v>23.1</v>
      </c>
      <c r="JO6" s="1">
        <v>23.9</v>
      </c>
      <c r="JP6" s="1">
        <v>24.8</v>
      </c>
      <c r="JQ6" s="1">
        <v>22.2</v>
      </c>
      <c r="JR6" s="1">
        <v>23</v>
      </c>
      <c r="JS6" s="1">
        <v>24.8</v>
      </c>
      <c r="JT6" s="1">
        <v>24.4</v>
      </c>
      <c r="JU6" s="1">
        <v>21.8</v>
      </c>
      <c r="JV6" s="1">
        <v>22.8</v>
      </c>
      <c r="JW6" s="1">
        <v>23.8</v>
      </c>
      <c r="JX6" s="1">
        <v>21.7</v>
      </c>
      <c r="JY6" s="1">
        <v>21.8</v>
      </c>
      <c r="JZ6" s="1">
        <v>21.9</v>
      </c>
      <c r="KA6" s="1">
        <v>22.2</v>
      </c>
      <c r="KB6" s="1">
        <v>24.2</v>
      </c>
      <c r="KC6" s="1">
        <v>24.8</v>
      </c>
      <c r="KD6" s="1">
        <v>24.8</v>
      </c>
      <c r="KE6" s="1">
        <v>22.8</v>
      </c>
      <c r="KF6" s="1">
        <v>25</v>
      </c>
      <c r="KG6" s="1">
        <v>23.2</v>
      </c>
      <c r="KH6" s="1">
        <v>23.8</v>
      </c>
      <c r="KI6" s="1">
        <v>23.6</v>
      </c>
      <c r="KJ6" s="1">
        <v>23.2</v>
      </c>
      <c r="KK6" s="1">
        <v>23.2</v>
      </c>
      <c r="KL6" s="1">
        <v>23.2</v>
      </c>
      <c r="KM6" s="1">
        <v>24</v>
      </c>
      <c r="KN6" s="1">
        <v>23.6</v>
      </c>
      <c r="KO6" s="1">
        <v>24</v>
      </c>
      <c r="KP6" s="1">
        <v>23.9</v>
      </c>
      <c r="KQ6" s="1">
        <v>23.2</v>
      </c>
      <c r="KR6" s="1">
        <v>23.3</v>
      </c>
      <c r="KS6" s="1">
        <v>23.2</v>
      </c>
      <c r="KT6" s="1">
        <v>23.6</v>
      </c>
      <c r="KU6" s="1">
        <v>22.8</v>
      </c>
      <c r="KV6" s="1">
        <v>24.1</v>
      </c>
      <c r="KW6" s="1">
        <v>24.6</v>
      </c>
      <c r="KX6" s="1">
        <v>23</v>
      </c>
      <c r="KY6" s="1">
        <v>23.4</v>
      </c>
      <c r="KZ6" s="1">
        <v>24</v>
      </c>
      <c r="LA6" s="1">
        <v>24.4</v>
      </c>
      <c r="LB6" s="1">
        <v>23.4</v>
      </c>
      <c r="LC6" s="1">
        <v>23.8</v>
      </c>
      <c r="LD6" s="1">
        <v>24.3</v>
      </c>
      <c r="LE6" s="1">
        <v>24.6</v>
      </c>
      <c r="LF6" s="1">
        <v>23.9</v>
      </c>
      <c r="LG6" s="1">
        <v>24</v>
      </c>
      <c r="LH6" s="1">
        <v>25.2</v>
      </c>
      <c r="LI6" s="1">
        <v>24.8</v>
      </c>
      <c r="LJ6" s="1">
        <v>22.6</v>
      </c>
      <c r="LK6" s="1">
        <v>22.8</v>
      </c>
      <c r="LL6" s="1">
        <v>23.8</v>
      </c>
      <c r="LM6" s="1">
        <v>23.2</v>
      </c>
      <c r="LN6" s="1">
        <v>23.3</v>
      </c>
      <c r="LO6" s="1">
        <v>23.3</v>
      </c>
      <c r="LP6" s="1">
        <v>23.4</v>
      </c>
      <c r="LQ6" s="1">
        <v>24.2</v>
      </c>
      <c r="LR6" s="1">
        <v>23.2</v>
      </c>
      <c r="LS6" s="1">
        <v>23.2</v>
      </c>
      <c r="LT6" s="1">
        <v>23.8</v>
      </c>
      <c r="LU6" s="1">
        <v>23.4</v>
      </c>
      <c r="LV6" s="1">
        <v>23.3</v>
      </c>
      <c r="LW6" s="1">
        <v>23.8</v>
      </c>
      <c r="LX6" s="1">
        <v>23.9</v>
      </c>
      <c r="LY6" s="1">
        <v>24</v>
      </c>
      <c r="LZ6" s="1">
        <v>24.6</v>
      </c>
      <c r="MA6" s="1">
        <v>24</v>
      </c>
      <c r="MB6" s="1">
        <v>25.3</v>
      </c>
      <c r="MC6" s="1">
        <v>24.4</v>
      </c>
      <c r="MD6" s="1">
        <v>22.9</v>
      </c>
      <c r="ME6" s="1">
        <v>23.8</v>
      </c>
      <c r="MF6" s="1">
        <v>24.8</v>
      </c>
      <c r="MG6" s="1">
        <v>24.9</v>
      </c>
      <c r="MH6" s="1">
        <v>23.2</v>
      </c>
      <c r="MI6" s="1">
        <v>23.9</v>
      </c>
      <c r="MJ6" s="1">
        <v>24.4</v>
      </c>
      <c r="MK6" s="1">
        <v>24</v>
      </c>
      <c r="ML6" s="1">
        <v>22.2</v>
      </c>
      <c r="MM6" s="1">
        <v>23.8</v>
      </c>
      <c r="MN6" s="1">
        <v>24</v>
      </c>
      <c r="MO6" s="1">
        <v>24.4</v>
      </c>
      <c r="MP6" s="1">
        <v>24.4</v>
      </c>
      <c r="MQ6" s="1">
        <v>23.2</v>
      </c>
      <c r="MR6" s="1">
        <v>23.4</v>
      </c>
      <c r="MS6" s="1">
        <v>24.4</v>
      </c>
      <c r="MT6" s="1">
        <v>24.5</v>
      </c>
      <c r="MU6" s="1">
        <v>24.5</v>
      </c>
      <c r="MV6" s="1">
        <v>24.2</v>
      </c>
      <c r="MW6" s="1">
        <v>24.4</v>
      </c>
      <c r="MX6" s="1">
        <v>24.4</v>
      </c>
      <c r="MY6" s="1">
        <v>25.2</v>
      </c>
      <c r="MZ6" s="1">
        <v>25</v>
      </c>
      <c r="NA6" s="1">
        <v>24.4</v>
      </c>
      <c r="NB6" s="1">
        <v>65535</v>
      </c>
      <c r="NC6" s="1">
        <v>25.2</v>
      </c>
      <c r="ND6" s="1">
        <v>24</v>
      </c>
      <c r="NE6" s="1">
        <v>24.6</v>
      </c>
      <c r="NF6" s="1">
        <v>25</v>
      </c>
      <c r="NG6" s="1">
        <v>24.8</v>
      </c>
      <c r="NH6" s="1">
        <v>24.9</v>
      </c>
      <c r="NI6" s="1">
        <v>23.9</v>
      </c>
      <c r="NJ6" s="6">
        <f t="shared" si="13"/>
        <v>1</v>
      </c>
      <c r="NK6" s="3">
        <f t="shared" si="14"/>
        <v>1</v>
      </c>
      <c r="NL6" s="3">
        <f t="shared" si="15"/>
        <v>1</v>
      </c>
      <c r="NM6" s="3">
        <f t="shared" si="16"/>
        <v>1</v>
      </c>
      <c r="NN6" s="3">
        <f t="shared" si="17"/>
        <v>1</v>
      </c>
      <c r="NO6" s="3">
        <f t="shared" si="18"/>
        <v>0.96666666666666667</v>
      </c>
      <c r="NP6" s="3">
        <f t="shared" si="19"/>
        <v>1</v>
      </c>
      <c r="NQ6" s="3">
        <f t="shared" si="20"/>
        <v>1</v>
      </c>
      <c r="NR6" s="3">
        <f t="shared" si="21"/>
        <v>1</v>
      </c>
      <c r="NS6" s="3">
        <f t="shared" si="22"/>
        <v>1</v>
      </c>
      <c r="NT6" s="3">
        <f t="shared" si="23"/>
        <v>1</v>
      </c>
      <c r="NU6" s="3">
        <f t="shared" si="24"/>
        <v>0.967741935483871</v>
      </c>
      <c r="NV6" s="3">
        <f t="shared" si="25"/>
        <v>0.9945205479452055</v>
      </c>
      <c r="NW6" s="5">
        <f t="shared" si="26"/>
        <v>24.480645161290322</v>
      </c>
      <c r="NX6" s="1">
        <f t="shared" si="27"/>
        <v>24.953571428571426</v>
      </c>
      <c r="NY6" s="1">
        <f t="shared" si="28"/>
        <v>25.067741935483877</v>
      </c>
      <c r="NZ6" s="1">
        <f t="shared" si="29"/>
        <v>24.736666666666668</v>
      </c>
      <c r="OA6" s="1">
        <f t="shared" si="30"/>
        <v>24.512903225806458</v>
      </c>
      <c r="OB6" s="1">
        <f t="shared" si="31"/>
        <v>24.458620689655174</v>
      </c>
      <c r="OC6" s="1">
        <f t="shared" si="32"/>
        <v>23.738709677419358</v>
      </c>
      <c r="OD6" s="1">
        <f t="shared" si="33"/>
        <v>23.858064516129033</v>
      </c>
      <c r="OE6" s="1">
        <f t="shared" si="34"/>
        <v>23.836666666666662</v>
      </c>
      <c r="OF6" s="1">
        <f t="shared" si="35"/>
        <v>23.441935483870971</v>
      </c>
      <c r="OG6" s="1">
        <f t="shared" si="36"/>
        <v>23.826666666666661</v>
      </c>
      <c r="OH6" s="1">
        <f t="shared" si="37"/>
        <v>24.259999999999991</v>
      </c>
      <c r="OI6" s="111">
        <v>23.396000000000001</v>
      </c>
      <c r="OJ6" s="112">
        <v>23.567999999999998</v>
      </c>
      <c r="OK6" s="112">
        <v>23.662499999999998</v>
      </c>
      <c r="OL6" s="112">
        <v>23.907692307692312</v>
      </c>
      <c r="OM6" s="112">
        <v>23.564</v>
      </c>
      <c r="ON6" s="112">
        <v>23.370833333333337</v>
      </c>
      <c r="OO6" s="112">
        <v>23.087499999999995</v>
      </c>
      <c r="OP6" s="112">
        <v>23.127272727272729</v>
      </c>
      <c r="OQ6" s="112">
        <v>22.920833333333331</v>
      </c>
      <c r="OR6" s="112">
        <v>23.003846153846151</v>
      </c>
      <c r="OS6" s="112">
        <v>22.926923076923078</v>
      </c>
      <c r="OT6" s="112">
        <v>23.276923076923076</v>
      </c>
      <c r="OU6" s="5">
        <f t="shared" si="0"/>
        <v>1.0846451612903216</v>
      </c>
      <c r="OV6" s="1">
        <f t="shared" si="1"/>
        <v>1.3855714285714278</v>
      </c>
      <c r="OW6" s="1">
        <f t="shared" si="2"/>
        <v>1.405241935483879</v>
      </c>
      <c r="OX6" s="1">
        <f t="shared" si="3"/>
        <v>0.82897435897435656</v>
      </c>
      <c r="OY6" s="1">
        <f t="shared" si="4"/>
        <v>0.94890322580645758</v>
      </c>
      <c r="OZ6" s="1">
        <f t="shared" si="5"/>
        <v>1.0877873563218365</v>
      </c>
      <c r="PA6" s="1">
        <f t="shared" si="6"/>
        <v>0.65120967741936298</v>
      </c>
      <c r="PB6" s="1">
        <f t="shared" si="7"/>
        <v>0.73079178885630469</v>
      </c>
      <c r="PC6" s="1">
        <f t="shared" si="8"/>
        <v>0.91583333333333172</v>
      </c>
      <c r="PD6" s="1">
        <f t="shared" si="9"/>
        <v>0.43808933002481965</v>
      </c>
      <c r="PE6" s="1">
        <f t="shared" si="10"/>
        <v>0.89974358974358282</v>
      </c>
      <c r="PF6" s="1">
        <f t="shared" si="11"/>
        <v>0.98307692307691497</v>
      </c>
      <c r="PG6" s="111">
        <v>19</v>
      </c>
      <c r="PH6" s="112">
        <v>20.5</v>
      </c>
      <c r="PI6" s="112">
        <v>13.4</v>
      </c>
      <c r="PJ6" s="112">
        <v>19.399999999999999</v>
      </c>
      <c r="PK6" s="112">
        <v>19</v>
      </c>
      <c r="PL6" s="112">
        <v>20</v>
      </c>
      <c r="PM6" s="112">
        <v>19</v>
      </c>
      <c r="PN6" s="112">
        <v>19</v>
      </c>
      <c r="PO6" s="112">
        <v>19</v>
      </c>
      <c r="PP6" s="112">
        <v>19</v>
      </c>
      <c r="PQ6" s="112">
        <v>19</v>
      </c>
      <c r="PR6" s="137">
        <v>20</v>
      </c>
      <c r="PS6" s="5">
        <f t="array" ref="PS6">+IF(ISERROR($NW6)=FALSE,MIN(IF($H6:$AL6&lt;65534,$H6:$AL6,"")),NA())</f>
        <v>22</v>
      </c>
      <c r="PT6" s="1">
        <f t="array" ref="PT6">+IF(ISERROR($NX6)=FALSE,MIN(IF($AM6:$BN6&lt;65534,$AM6:$BN6,"")),NA())</f>
        <v>24</v>
      </c>
      <c r="PU6" s="1">
        <f t="array" ref="PU6">+IF(ISERROR($NY6)=FALSE,MIN(IF($BP6:$CT6&lt;65534,$BP6:$CT6,"")),NA())</f>
        <v>23.8</v>
      </c>
      <c r="PV6" s="1">
        <f t="array" ref="PV6">+IF(ISERROR($NZ6)=FALSE,MIN(IF($CU6:$DX6&lt;65534,$CU6:$DX6,"")),NA())</f>
        <v>23.2</v>
      </c>
      <c r="PW6" s="1">
        <f t="array" ref="PW6">+IF(ISERROR($OA6)=FALSE,MIN(IF($DY6:$FC6&lt;65534,$DY6:$FC6,"")),NA())</f>
        <v>23.2</v>
      </c>
      <c r="PX6" s="1">
        <f t="array" ref="PX6">+IF(ISERROR($OB6)=FALSE,MIN(IF($FD6:$GG6&lt;65534,$FD6:$GG6,"")),NA())</f>
        <v>23.1</v>
      </c>
      <c r="PY6" s="1">
        <f t="array" ref="PY6">+IF(ISERROR($OC6)=FALSE,MIN(IF($GH6:$HL6&lt;65534,$GH6:$HL6,"")),NA())</f>
        <v>21.8</v>
      </c>
      <c r="PZ6" s="1">
        <f t="array" ref="PZ6">+IF(ISERROR($OD6)=FALSE,MIN(IF($HM6:$IQ6&lt;65534,$HM6:$IQ6,"")),NA())</f>
        <v>22.2</v>
      </c>
      <c r="QA6" s="1">
        <f t="array" ref="QA6">+IF(ISERROR($OE6)=FALSE,MIN(IF($IR6:$JU6&lt;65534,$IR6:$JU6,"")),NA())</f>
        <v>21.8</v>
      </c>
      <c r="QB6" s="1">
        <f t="array" ref="QB6">+IF(ISERROR($OF6)=FALSE,MIN(IF($JV6:$KZ6&lt;65534,$JV6:$KZ6,"")),NA())</f>
        <v>21.7</v>
      </c>
      <c r="QC6" s="1">
        <f t="array" ref="QC6">+IF(ISERROR($OG6)=FALSE,MIN(IF($LA6:$MD6&lt;65534,$LA6:$MD6,"")),NA())</f>
        <v>22.6</v>
      </c>
      <c r="QD6" s="1">
        <f t="array" ref="QD6">+IF(ISERROR($OH6)=FALSE,MIN(IF($ME6:$NI6&lt;65534,$ME6:$NI6,"")),NA())</f>
        <v>22.2</v>
      </c>
      <c r="QE6" s="5">
        <f t="shared" si="38"/>
        <v>-3</v>
      </c>
      <c r="QF6" s="1">
        <f t="shared" si="39"/>
        <v>-3.5</v>
      </c>
      <c r="QG6" s="1">
        <f t="shared" si="40"/>
        <v>-10.4</v>
      </c>
      <c r="QH6" s="1">
        <f t="shared" si="41"/>
        <v>-3.8000000000000007</v>
      </c>
      <c r="QI6" s="1">
        <f t="shared" si="42"/>
        <v>-4.1999999999999993</v>
      </c>
      <c r="QJ6" s="1">
        <f t="shared" si="43"/>
        <v>-3.1000000000000014</v>
      </c>
      <c r="QK6" s="1">
        <f t="shared" si="44"/>
        <v>-2.8000000000000007</v>
      </c>
      <c r="QL6" s="1">
        <f t="shared" si="45"/>
        <v>-3.1999999999999993</v>
      </c>
      <c r="QM6" s="1">
        <f t="shared" si="46"/>
        <v>-2.8000000000000007</v>
      </c>
      <c r="QN6" s="1">
        <f t="shared" si="47"/>
        <v>-2.6999999999999993</v>
      </c>
      <c r="QO6" s="1">
        <f t="shared" si="48"/>
        <v>-3.6000000000000014</v>
      </c>
      <c r="QP6" s="1">
        <f t="shared" si="49"/>
        <v>-2.1999999999999993</v>
      </c>
      <c r="QQ6" s="5" t="s">
        <v>892</v>
      </c>
    </row>
    <row r="7" spans="1:459" s="1" customFormat="1" x14ac:dyDescent="0.2">
      <c r="A7" s="79">
        <v>12045010</v>
      </c>
      <c r="B7" s="106">
        <v>-76.431944444444454</v>
      </c>
      <c r="C7" s="106">
        <v>8.8469444444444445</v>
      </c>
      <c r="D7" s="105">
        <v>4</v>
      </c>
      <c r="E7" s="97" t="s">
        <v>61</v>
      </c>
      <c r="F7" s="97" t="s">
        <v>61</v>
      </c>
      <c r="G7" s="97" t="s">
        <v>13</v>
      </c>
      <c r="H7" s="1">
        <v>23.6</v>
      </c>
      <c r="I7" s="1">
        <v>23.8</v>
      </c>
      <c r="J7" s="1">
        <v>26.2</v>
      </c>
      <c r="K7" s="1">
        <v>24.8</v>
      </c>
      <c r="L7" s="1">
        <v>23.2</v>
      </c>
      <c r="M7" s="1">
        <v>22.8</v>
      </c>
      <c r="N7" s="1">
        <v>23.2</v>
      </c>
      <c r="O7" s="1">
        <v>22.6</v>
      </c>
      <c r="P7" s="1">
        <v>22.8</v>
      </c>
      <c r="Q7" s="1">
        <v>65535</v>
      </c>
      <c r="R7" s="1">
        <v>21.2</v>
      </c>
      <c r="S7" s="1">
        <v>20</v>
      </c>
      <c r="T7" s="1">
        <v>23.2</v>
      </c>
      <c r="U7" s="1">
        <v>65535</v>
      </c>
      <c r="V7" s="1">
        <v>23</v>
      </c>
      <c r="W7" s="1">
        <v>23.4</v>
      </c>
      <c r="X7" s="1">
        <v>23.2</v>
      </c>
      <c r="Y7" s="1">
        <v>23.8</v>
      </c>
      <c r="Z7" s="1">
        <v>24</v>
      </c>
      <c r="AA7" s="1">
        <v>65535</v>
      </c>
      <c r="AB7" s="1">
        <v>23.8</v>
      </c>
      <c r="AC7" s="1">
        <v>23.2</v>
      </c>
      <c r="AD7" s="1">
        <v>19.2</v>
      </c>
      <c r="AE7" s="1">
        <v>24.2</v>
      </c>
      <c r="AF7" s="1">
        <v>24</v>
      </c>
      <c r="AG7" s="1">
        <v>23</v>
      </c>
      <c r="AH7" s="1">
        <v>23.6</v>
      </c>
      <c r="AI7" s="1">
        <v>23.8</v>
      </c>
      <c r="AJ7" s="1">
        <v>22.8</v>
      </c>
      <c r="AK7" s="1">
        <v>23</v>
      </c>
      <c r="AL7" s="1">
        <v>23.2</v>
      </c>
      <c r="AM7" s="1">
        <v>23.4</v>
      </c>
      <c r="AN7" s="1">
        <v>24</v>
      </c>
      <c r="AO7" s="1">
        <v>23.2</v>
      </c>
      <c r="AP7" s="1">
        <v>23.8</v>
      </c>
      <c r="AQ7" s="1">
        <v>23.2</v>
      </c>
      <c r="AR7" s="1">
        <v>23</v>
      </c>
      <c r="AS7" s="1">
        <v>22.8</v>
      </c>
      <c r="AT7" s="1">
        <v>23.8</v>
      </c>
      <c r="AU7" s="1">
        <v>22.8</v>
      </c>
      <c r="AV7" s="1">
        <v>22.8</v>
      </c>
      <c r="AW7" s="1">
        <v>23</v>
      </c>
      <c r="AX7" s="1">
        <v>23.2</v>
      </c>
      <c r="AY7" s="1">
        <v>23.4</v>
      </c>
      <c r="AZ7" s="1">
        <v>23.2</v>
      </c>
      <c r="BA7" s="1">
        <v>22.2</v>
      </c>
      <c r="BB7" s="1">
        <v>23.2</v>
      </c>
      <c r="BC7" s="1">
        <v>23.4</v>
      </c>
      <c r="BD7" s="1">
        <v>24</v>
      </c>
      <c r="BE7" s="1">
        <v>23.2</v>
      </c>
      <c r="BF7" s="1">
        <v>23.4</v>
      </c>
      <c r="BG7" s="1">
        <v>21.4</v>
      </c>
      <c r="BH7" s="1">
        <v>22.8</v>
      </c>
      <c r="BI7" s="1">
        <v>23.2</v>
      </c>
      <c r="BJ7" s="1">
        <v>23</v>
      </c>
      <c r="BK7" s="1">
        <v>23</v>
      </c>
      <c r="BL7" s="1">
        <v>22.8</v>
      </c>
      <c r="BM7" s="1">
        <v>23</v>
      </c>
      <c r="BN7" s="1">
        <v>22.8</v>
      </c>
      <c r="BO7" s="102"/>
      <c r="BP7" s="1">
        <v>23.4</v>
      </c>
      <c r="BQ7" s="1">
        <v>23</v>
      </c>
      <c r="BR7" s="1">
        <v>23.2</v>
      </c>
      <c r="BS7" s="1">
        <v>22.8</v>
      </c>
      <c r="BT7" s="1">
        <v>23.2</v>
      </c>
      <c r="BU7" s="1">
        <v>23.4</v>
      </c>
      <c r="BV7" s="1">
        <v>23.6</v>
      </c>
      <c r="BW7" s="1">
        <v>23.2</v>
      </c>
      <c r="BX7" s="1">
        <v>23</v>
      </c>
      <c r="BY7" s="1">
        <v>23.6</v>
      </c>
      <c r="BZ7" s="1">
        <v>23.3</v>
      </c>
      <c r="CA7" s="1">
        <v>23</v>
      </c>
      <c r="CB7" s="1">
        <v>22.8</v>
      </c>
      <c r="CC7" s="1">
        <v>23</v>
      </c>
      <c r="CD7" s="1">
        <v>22.8</v>
      </c>
      <c r="CE7" s="1">
        <v>23.4</v>
      </c>
      <c r="CF7" s="1">
        <v>23</v>
      </c>
      <c r="CG7" s="1">
        <v>23.2</v>
      </c>
      <c r="CH7" s="1">
        <v>22.6</v>
      </c>
      <c r="CI7" s="1">
        <v>65535</v>
      </c>
      <c r="CJ7" s="1">
        <v>22.8</v>
      </c>
      <c r="CK7" s="1">
        <v>65535</v>
      </c>
      <c r="CL7" s="1">
        <v>65535</v>
      </c>
      <c r="CM7" s="1">
        <v>65535</v>
      </c>
      <c r="CN7" s="1">
        <v>65535</v>
      </c>
      <c r="CO7" s="1">
        <v>23.4</v>
      </c>
      <c r="CP7" s="1">
        <v>23</v>
      </c>
      <c r="CQ7" s="1">
        <v>22.8</v>
      </c>
      <c r="CR7" s="1">
        <v>20.8</v>
      </c>
      <c r="CS7" s="1">
        <v>22.8</v>
      </c>
      <c r="CT7" s="1">
        <v>23.4</v>
      </c>
      <c r="CU7" s="1">
        <v>23.2</v>
      </c>
      <c r="CV7" s="1">
        <v>23.6</v>
      </c>
      <c r="CW7" s="1">
        <v>22</v>
      </c>
      <c r="CX7" s="1">
        <v>23.2</v>
      </c>
      <c r="CY7" s="1">
        <v>23.4</v>
      </c>
      <c r="CZ7" s="1">
        <v>21.6</v>
      </c>
      <c r="DA7" s="1">
        <v>23.4</v>
      </c>
      <c r="DB7" s="1">
        <v>23.2</v>
      </c>
      <c r="DC7" s="1">
        <v>24</v>
      </c>
      <c r="DD7" s="1">
        <v>23.8</v>
      </c>
      <c r="DE7" s="1">
        <v>21</v>
      </c>
      <c r="DF7" s="1">
        <v>21.6</v>
      </c>
      <c r="DG7" s="1">
        <v>24.2</v>
      </c>
      <c r="DH7" s="1">
        <v>24.6</v>
      </c>
      <c r="DI7" s="1">
        <v>24</v>
      </c>
      <c r="DJ7" s="1">
        <v>24.2</v>
      </c>
      <c r="DK7" s="1">
        <v>21.8</v>
      </c>
      <c r="DL7" s="1">
        <v>24</v>
      </c>
      <c r="DM7" s="1">
        <v>22.4</v>
      </c>
      <c r="DN7" s="1">
        <v>24</v>
      </c>
      <c r="DO7" s="1">
        <v>21.8</v>
      </c>
      <c r="DP7" s="1">
        <v>22</v>
      </c>
      <c r="DQ7" s="1">
        <v>21.8</v>
      </c>
      <c r="DR7" s="1">
        <v>22.8</v>
      </c>
      <c r="DS7" s="1">
        <v>23.2</v>
      </c>
      <c r="DT7" s="1">
        <v>24</v>
      </c>
      <c r="DU7" s="1">
        <v>23.8</v>
      </c>
      <c r="DV7" s="1">
        <v>24.2</v>
      </c>
      <c r="DW7" s="1">
        <v>24.8</v>
      </c>
      <c r="DX7" s="1">
        <v>25</v>
      </c>
      <c r="DY7" s="1">
        <v>24.8</v>
      </c>
      <c r="DZ7" s="1">
        <v>25</v>
      </c>
      <c r="EA7" s="1">
        <v>24.2</v>
      </c>
      <c r="EB7" s="1">
        <v>24.6</v>
      </c>
      <c r="EC7" s="1">
        <v>23.4</v>
      </c>
      <c r="ED7" s="1">
        <v>24.4</v>
      </c>
      <c r="EE7" s="1">
        <v>24.8</v>
      </c>
      <c r="EF7" s="1">
        <v>24.6</v>
      </c>
      <c r="EG7" s="1">
        <v>21.6</v>
      </c>
      <c r="EH7" s="1">
        <v>18.8</v>
      </c>
      <c r="EI7" s="1">
        <v>65535</v>
      </c>
      <c r="EJ7" s="1">
        <v>21.2</v>
      </c>
      <c r="EK7" s="1">
        <v>65535</v>
      </c>
      <c r="EL7" s="1">
        <v>21.2</v>
      </c>
      <c r="EM7" s="1">
        <v>22</v>
      </c>
      <c r="EN7" s="1">
        <v>20.399999999999999</v>
      </c>
      <c r="EO7" s="1">
        <v>22</v>
      </c>
      <c r="EP7" s="1">
        <v>21.2</v>
      </c>
      <c r="EQ7" s="1">
        <v>20</v>
      </c>
      <c r="ER7" s="1">
        <v>65535</v>
      </c>
      <c r="ES7" s="1">
        <v>20</v>
      </c>
      <c r="ET7" s="1">
        <v>22.4</v>
      </c>
      <c r="EU7" s="1">
        <v>20.2</v>
      </c>
      <c r="EV7" s="1">
        <v>20.399999999999999</v>
      </c>
      <c r="EW7" s="1">
        <v>25</v>
      </c>
      <c r="EX7" s="1">
        <v>19.399999999999999</v>
      </c>
      <c r="EY7" s="1">
        <v>21.2</v>
      </c>
      <c r="EZ7" s="1">
        <v>19.399999999999999</v>
      </c>
      <c r="FA7" s="1">
        <v>19.399999999999999</v>
      </c>
      <c r="FB7" s="1">
        <v>21</v>
      </c>
      <c r="FC7" s="1">
        <v>19.8</v>
      </c>
      <c r="FD7" s="1">
        <v>21.4</v>
      </c>
      <c r="FE7" s="1">
        <v>21</v>
      </c>
      <c r="FF7" s="1">
        <v>20.8</v>
      </c>
      <c r="FG7" s="1">
        <v>22.6</v>
      </c>
      <c r="FH7" s="1">
        <v>22.4</v>
      </c>
      <c r="FI7" s="1">
        <v>21.6</v>
      </c>
      <c r="FJ7" s="1">
        <v>20.2</v>
      </c>
      <c r="FK7" s="1">
        <v>20.399999999999999</v>
      </c>
      <c r="FL7" s="1">
        <v>22</v>
      </c>
      <c r="FM7" s="1">
        <v>22.8</v>
      </c>
      <c r="FN7" s="1">
        <v>19.8</v>
      </c>
      <c r="FO7" s="1">
        <v>20.2</v>
      </c>
      <c r="FP7" s="1">
        <v>20.399999999999999</v>
      </c>
      <c r="FQ7" s="1">
        <v>21.8</v>
      </c>
      <c r="FR7" s="1">
        <v>22</v>
      </c>
      <c r="FS7" s="1">
        <v>23.8</v>
      </c>
      <c r="FT7" s="1">
        <v>22.2</v>
      </c>
      <c r="FU7" s="1">
        <v>23.8</v>
      </c>
      <c r="FV7" s="1">
        <v>21.4</v>
      </c>
      <c r="FW7" s="1">
        <v>22.4</v>
      </c>
      <c r="FX7" s="1">
        <v>22.8</v>
      </c>
      <c r="FY7" s="1">
        <v>65535</v>
      </c>
      <c r="FZ7" s="1">
        <v>23.2</v>
      </c>
      <c r="GA7" s="1">
        <v>22.4</v>
      </c>
      <c r="GB7" s="1">
        <v>19.2</v>
      </c>
      <c r="GC7" s="1">
        <v>20.2</v>
      </c>
      <c r="GD7" s="1">
        <v>23.2</v>
      </c>
      <c r="GE7" s="1">
        <v>22.6</v>
      </c>
      <c r="GF7" s="1">
        <v>19.8</v>
      </c>
      <c r="GG7" s="1">
        <v>19.399999999999999</v>
      </c>
      <c r="GH7" s="1">
        <v>21.2</v>
      </c>
      <c r="GI7" s="1">
        <v>18</v>
      </c>
      <c r="GJ7" s="1">
        <v>19</v>
      </c>
      <c r="GK7" s="1">
        <v>22.2</v>
      </c>
      <c r="GL7" s="1">
        <v>65535</v>
      </c>
      <c r="GM7" s="1">
        <v>22.4</v>
      </c>
      <c r="GN7" s="1">
        <v>65535</v>
      </c>
      <c r="GO7" s="1">
        <v>21</v>
      </c>
      <c r="GP7" s="1">
        <v>20.399999999999999</v>
      </c>
      <c r="GQ7" s="1">
        <v>20</v>
      </c>
      <c r="GR7" s="1">
        <v>65535</v>
      </c>
      <c r="GS7" s="1">
        <v>22.2</v>
      </c>
      <c r="GT7" s="1">
        <v>22</v>
      </c>
      <c r="GU7" s="1">
        <v>21.6</v>
      </c>
      <c r="GV7" s="1">
        <v>20.399999999999999</v>
      </c>
      <c r="GW7" s="1">
        <v>24.2</v>
      </c>
      <c r="GX7" s="1">
        <v>20.2</v>
      </c>
      <c r="GY7" s="1">
        <v>22</v>
      </c>
      <c r="GZ7" s="1">
        <v>19.2</v>
      </c>
      <c r="HA7" s="1">
        <v>22</v>
      </c>
      <c r="HB7" s="1">
        <v>24.2</v>
      </c>
      <c r="HC7" s="1">
        <v>21.6</v>
      </c>
      <c r="HD7" s="1">
        <v>20.399999999999999</v>
      </c>
      <c r="HE7" s="1">
        <v>20.6</v>
      </c>
      <c r="HF7" s="1">
        <v>20.8</v>
      </c>
      <c r="HG7" s="1">
        <v>21.4</v>
      </c>
      <c r="HH7" s="1">
        <v>18.399999999999999</v>
      </c>
      <c r="HI7" s="1">
        <v>20.399999999999999</v>
      </c>
      <c r="HJ7" s="1">
        <v>22.2</v>
      </c>
      <c r="HK7" s="1">
        <v>20.2</v>
      </c>
      <c r="HL7" s="1">
        <v>21.8</v>
      </c>
      <c r="HM7" s="1">
        <v>20</v>
      </c>
      <c r="HN7" s="1">
        <v>23</v>
      </c>
      <c r="HO7" s="1">
        <v>21.2</v>
      </c>
      <c r="HP7" s="1">
        <v>19.8</v>
      </c>
      <c r="HQ7" s="1">
        <v>20.8</v>
      </c>
      <c r="HR7" s="1">
        <v>19.399999999999999</v>
      </c>
      <c r="HS7" s="1">
        <v>20.399999999999999</v>
      </c>
      <c r="HT7" s="1">
        <v>65535</v>
      </c>
      <c r="HU7" s="1">
        <v>20</v>
      </c>
      <c r="HV7" s="1">
        <v>23.2</v>
      </c>
      <c r="HW7" s="1">
        <v>23</v>
      </c>
      <c r="HX7" s="1">
        <v>19.8</v>
      </c>
      <c r="HY7" s="1">
        <v>23.4</v>
      </c>
      <c r="HZ7" s="1">
        <v>20</v>
      </c>
      <c r="IA7" s="1">
        <v>18.8</v>
      </c>
      <c r="IB7" s="1">
        <v>19.8</v>
      </c>
      <c r="IC7" s="1">
        <v>24.2</v>
      </c>
      <c r="ID7" s="1">
        <v>27.4</v>
      </c>
      <c r="IE7" s="1">
        <v>22</v>
      </c>
      <c r="IF7" s="1">
        <v>19.8</v>
      </c>
      <c r="IG7" s="1">
        <v>18.2</v>
      </c>
      <c r="IH7" s="1">
        <v>18</v>
      </c>
      <c r="II7" s="1">
        <v>22.6</v>
      </c>
      <c r="IJ7" s="1">
        <v>22.8</v>
      </c>
      <c r="IK7" s="1">
        <v>19.8</v>
      </c>
      <c r="IL7" s="1">
        <v>19.600000000000001</v>
      </c>
      <c r="IM7" s="1">
        <v>21.8</v>
      </c>
      <c r="IN7" s="1">
        <v>65535</v>
      </c>
      <c r="IO7" s="1">
        <v>20</v>
      </c>
      <c r="IP7" s="1">
        <v>22.4</v>
      </c>
      <c r="IQ7" s="1">
        <v>25</v>
      </c>
      <c r="IR7" s="1">
        <v>65535</v>
      </c>
      <c r="IS7" s="1">
        <v>21.8</v>
      </c>
      <c r="IT7" s="1">
        <v>18.8</v>
      </c>
      <c r="IU7" s="1">
        <v>21</v>
      </c>
      <c r="IV7" s="1">
        <v>65535</v>
      </c>
      <c r="IW7" s="1">
        <v>19.399999999999999</v>
      </c>
      <c r="IX7" s="1">
        <v>20.6</v>
      </c>
      <c r="IY7" s="1">
        <v>20.8</v>
      </c>
      <c r="IZ7" s="1">
        <v>65535</v>
      </c>
      <c r="JA7" s="1">
        <v>22</v>
      </c>
      <c r="JB7" s="1">
        <v>23</v>
      </c>
      <c r="JC7" s="1">
        <v>21.4</v>
      </c>
      <c r="JD7" s="1">
        <v>20.2</v>
      </c>
      <c r="JE7" s="1">
        <v>22.2</v>
      </c>
      <c r="JF7" s="1">
        <v>21.8</v>
      </c>
      <c r="JG7" s="1">
        <v>65535</v>
      </c>
      <c r="JH7" s="1">
        <v>22</v>
      </c>
      <c r="JI7" s="1">
        <v>19.8</v>
      </c>
      <c r="JJ7" s="1">
        <v>20.2</v>
      </c>
      <c r="JK7" s="1">
        <v>19.8</v>
      </c>
      <c r="JL7" s="1">
        <v>20</v>
      </c>
      <c r="JM7" s="1">
        <v>20.2</v>
      </c>
      <c r="JN7" s="1">
        <v>20.399999999999999</v>
      </c>
      <c r="JO7" s="1">
        <v>20.8</v>
      </c>
      <c r="JP7" s="1">
        <v>20.6</v>
      </c>
      <c r="JQ7" s="1">
        <v>19.8</v>
      </c>
      <c r="JR7" s="1">
        <v>19.600000000000001</v>
      </c>
      <c r="JS7" s="1">
        <v>20.8</v>
      </c>
      <c r="JT7" s="1">
        <v>20</v>
      </c>
      <c r="JU7" s="1">
        <v>19.600000000000001</v>
      </c>
      <c r="JV7" s="1">
        <v>20.8</v>
      </c>
      <c r="JW7" s="1">
        <v>65535</v>
      </c>
      <c r="JX7" s="1">
        <v>20</v>
      </c>
      <c r="JY7" s="1">
        <v>20</v>
      </c>
      <c r="JZ7" s="1">
        <v>20.8</v>
      </c>
      <c r="KA7" s="1">
        <v>20.2</v>
      </c>
      <c r="KB7" s="1">
        <v>20</v>
      </c>
      <c r="KC7" s="1">
        <v>21</v>
      </c>
      <c r="KD7" s="1">
        <v>20.8</v>
      </c>
      <c r="KE7" s="1">
        <v>19.399999999999999</v>
      </c>
      <c r="KF7" s="1">
        <v>20</v>
      </c>
      <c r="KG7" s="1">
        <v>19.2</v>
      </c>
      <c r="KH7" s="1">
        <v>20.2</v>
      </c>
      <c r="KI7" s="1">
        <v>19.2</v>
      </c>
      <c r="KJ7" s="1">
        <v>19.600000000000001</v>
      </c>
      <c r="KK7" s="1">
        <v>20.2</v>
      </c>
      <c r="KL7" s="1">
        <v>20.399999999999999</v>
      </c>
      <c r="KM7" s="1">
        <v>20</v>
      </c>
      <c r="KN7" s="1">
        <v>19.600000000000001</v>
      </c>
      <c r="KO7" s="1">
        <v>20</v>
      </c>
      <c r="KP7" s="1">
        <v>20.399999999999999</v>
      </c>
      <c r="KQ7" s="1">
        <v>25</v>
      </c>
      <c r="KR7" s="1">
        <v>19.2</v>
      </c>
      <c r="KS7" s="1">
        <v>20.399999999999999</v>
      </c>
      <c r="KT7" s="1">
        <v>20.6</v>
      </c>
      <c r="KU7" s="1">
        <v>21.6</v>
      </c>
      <c r="KV7" s="1">
        <v>21.8</v>
      </c>
      <c r="KW7" s="1">
        <v>20.8</v>
      </c>
      <c r="KX7" s="1">
        <v>20.8</v>
      </c>
      <c r="KY7" s="1">
        <v>20.8</v>
      </c>
      <c r="KZ7" s="1">
        <v>21.2</v>
      </c>
      <c r="LA7" s="1">
        <v>21.6</v>
      </c>
      <c r="LB7" s="1">
        <v>19.8</v>
      </c>
      <c r="LC7" s="1">
        <v>20.2</v>
      </c>
      <c r="LD7" s="1">
        <v>21.6</v>
      </c>
      <c r="LE7" s="1">
        <v>20.8</v>
      </c>
      <c r="LF7" s="1">
        <v>20.399999999999999</v>
      </c>
      <c r="LG7" s="1">
        <v>21.4</v>
      </c>
      <c r="LH7" s="1">
        <v>22.8</v>
      </c>
      <c r="LI7" s="1">
        <v>22</v>
      </c>
      <c r="LJ7" s="1">
        <v>19.8</v>
      </c>
      <c r="LK7" s="1">
        <v>20.8</v>
      </c>
      <c r="LL7" s="1">
        <v>20.2</v>
      </c>
      <c r="LM7" s="1">
        <v>20.6</v>
      </c>
      <c r="LN7" s="1">
        <v>20.2</v>
      </c>
      <c r="LO7" s="1">
        <v>20.8</v>
      </c>
      <c r="LP7" s="1">
        <v>20.2</v>
      </c>
      <c r="LQ7" s="1">
        <v>21.6</v>
      </c>
      <c r="LR7" s="1">
        <v>20.8</v>
      </c>
      <c r="LS7" s="1">
        <v>20.6</v>
      </c>
      <c r="LT7" s="1">
        <v>20.8</v>
      </c>
      <c r="LU7" s="1">
        <v>20</v>
      </c>
      <c r="LV7" s="1">
        <v>20.2</v>
      </c>
      <c r="LW7" s="1">
        <v>21</v>
      </c>
      <c r="LX7" s="1">
        <v>21.8</v>
      </c>
      <c r="LY7" s="1">
        <v>21</v>
      </c>
      <c r="LZ7" s="1">
        <v>23.4</v>
      </c>
      <c r="MA7" s="1">
        <v>22.8</v>
      </c>
      <c r="MB7" s="1">
        <v>22</v>
      </c>
      <c r="MC7" s="1">
        <v>21</v>
      </c>
      <c r="MD7" s="1">
        <v>20.8</v>
      </c>
      <c r="ME7" s="1">
        <v>20.2</v>
      </c>
      <c r="MF7" s="1">
        <v>24</v>
      </c>
      <c r="MG7" s="1">
        <v>21</v>
      </c>
      <c r="MH7" s="1">
        <v>20.8</v>
      </c>
      <c r="MI7" s="1">
        <v>21.8</v>
      </c>
      <c r="MJ7" s="1">
        <v>22</v>
      </c>
      <c r="MK7" s="1">
        <v>20.2</v>
      </c>
      <c r="ML7" s="1">
        <v>19.8</v>
      </c>
      <c r="MM7" s="1">
        <v>20.2</v>
      </c>
      <c r="MN7" s="1">
        <v>20.8</v>
      </c>
      <c r="MO7" s="1">
        <v>21.6</v>
      </c>
      <c r="MP7" s="1">
        <v>21.8</v>
      </c>
      <c r="MQ7" s="1">
        <v>21.4</v>
      </c>
      <c r="MR7" s="1">
        <v>20</v>
      </c>
      <c r="MS7" s="1">
        <v>21.4</v>
      </c>
      <c r="MT7" s="1">
        <v>20.399999999999999</v>
      </c>
      <c r="MU7" s="1">
        <v>21.8</v>
      </c>
      <c r="MV7" s="1">
        <v>21.4</v>
      </c>
      <c r="MW7" s="1">
        <v>20.8</v>
      </c>
      <c r="MX7" s="1">
        <v>65535</v>
      </c>
      <c r="MY7" s="1">
        <v>23</v>
      </c>
      <c r="MZ7" s="1">
        <v>22.4</v>
      </c>
      <c r="NA7" s="1">
        <v>22.4</v>
      </c>
      <c r="NB7" s="1">
        <v>21.6</v>
      </c>
      <c r="NC7" s="1">
        <v>22</v>
      </c>
      <c r="ND7" s="1">
        <v>21.6</v>
      </c>
      <c r="NE7" s="1">
        <v>22.6</v>
      </c>
      <c r="NF7" s="1">
        <v>24</v>
      </c>
      <c r="NG7" s="1">
        <v>23.8</v>
      </c>
      <c r="NH7" s="1">
        <v>24</v>
      </c>
      <c r="NI7" s="1">
        <v>20.8</v>
      </c>
      <c r="NJ7" s="6">
        <f t="shared" si="13"/>
        <v>0.90322580645161288</v>
      </c>
      <c r="NK7" s="3">
        <f t="shared" si="14"/>
        <v>1</v>
      </c>
      <c r="NL7" s="3">
        <f t="shared" si="15"/>
        <v>0.83870967741935487</v>
      </c>
      <c r="NM7" s="3">
        <f t="shared" si="16"/>
        <v>1</v>
      </c>
      <c r="NN7" s="3">
        <f t="shared" si="17"/>
        <v>0.90322580645161288</v>
      </c>
      <c r="NO7" s="3">
        <f t="shared" si="18"/>
        <v>0.96666666666666667</v>
      </c>
      <c r="NP7" s="3">
        <f t="shared" si="19"/>
        <v>0.90322580645161288</v>
      </c>
      <c r="NQ7" s="3">
        <f t="shared" si="20"/>
        <v>0.93548387096774188</v>
      </c>
      <c r="NR7" s="3">
        <f t="shared" si="21"/>
        <v>0.8666666666666667</v>
      </c>
      <c r="NS7" s="3">
        <f t="shared" si="22"/>
        <v>0.967741935483871</v>
      </c>
      <c r="NT7" s="3">
        <f t="shared" si="23"/>
        <v>1</v>
      </c>
      <c r="NU7" s="3">
        <f t="shared" si="24"/>
        <v>0.967741935483871</v>
      </c>
      <c r="NV7" s="3">
        <f t="shared" si="25"/>
        <v>0.93698630136986305</v>
      </c>
      <c r="NW7" s="5">
        <f t="shared" si="26"/>
        <v>23.164285714285711</v>
      </c>
      <c r="NX7" s="1">
        <f t="shared" si="27"/>
        <v>23.107142857142854</v>
      </c>
      <c r="NY7" s="1">
        <f t="shared" si="28"/>
        <v>23.019230769230766</v>
      </c>
      <c r="NZ7" s="1">
        <f t="shared" si="29"/>
        <v>23.219999999999995</v>
      </c>
      <c r="OA7" s="1">
        <f t="shared" si="30"/>
        <v>21.871428571428567</v>
      </c>
      <c r="OB7" s="1">
        <f t="shared" si="31"/>
        <v>21.57931034482759</v>
      </c>
      <c r="OC7" s="1">
        <f t="shared" si="32"/>
        <v>21.071428571428573</v>
      </c>
      <c r="OD7" s="1">
        <f t="shared" si="33"/>
        <v>21.248275862068962</v>
      </c>
      <c r="OE7" s="1">
        <f t="shared" si="34"/>
        <v>20.638461538461538</v>
      </c>
      <c r="OF7" s="1">
        <f t="shared" si="35"/>
        <v>20.466666666666661</v>
      </c>
      <c r="OG7" s="1">
        <f t="shared" si="36"/>
        <v>21.033333333333335</v>
      </c>
      <c r="OH7" s="1">
        <f t="shared" si="37"/>
        <v>21.653333333333329</v>
      </c>
      <c r="OI7" s="111">
        <v>23.53157894736842</v>
      </c>
      <c r="OJ7" s="112">
        <v>24.02941176470588</v>
      </c>
      <c r="OK7" s="112">
        <v>24.347368421052629</v>
      </c>
      <c r="OL7" s="112">
        <v>24.231578947368423</v>
      </c>
      <c r="OM7" s="112">
        <v>23.500000000000004</v>
      </c>
      <c r="ON7" s="112">
        <v>23.400000000000002</v>
      </c>
      <c r="OO7" s="112">
        <v>23.041176470588233</v>
      </c>
      <c r="OP7" s="112">
        <v>22.894444444444446</v>
      </c>
      <c r="OQ7" s="112">
        <v>22.799999999999997</v>
      </c>
      <c r="OR7" s="112">
        <v>22.905555555555559</v>
      </c>
      <c r="OS7" s="112">
        <v>23.100000000000005</v>
      </c>
      <c r="OT7" s="112">
        <v>23.384999999999998</v>
      </c>
      <c r="OU7" s="5">
        <f t="shared" si="0"/>
        <v>-0.36729323308270878</v>
      </c>
      <c r="OV7" s="1">
        <f t="shared" si="1"/>
        <v>-0.92226890756302637</v>
      </c>
      <c r="OW7" s="1">
        <f t="shared" si="2"/>
        <v>-1.3281376518218622</v>
      </c>
      <c r="OX7" s="1">
        <f t="shared" si="3"/>
        <v>-1.0115789473684274</v>
      </c>
      <c r="OY7" s="1">
        <f t="shared" si="4"/>
        <v>-1.628571428571437</v>
      </c>
      <c r="OZ7" s="1">
        <f t="shared" si="5"/>
        <v>-1.8206896551724121</v>
      </c>
      <c r="PA7" s="1">
        <f t="shared" si="6"/>
        <v>-1.9697478991596604</v>
      </c>
      <c r="PB7" s="1">
        <f t="shared" si="7"/>
        <v>-1.6461685823754841</v>
      </c>
      <c r="PC7" s="1">
        <f t="shared" si="8"/>
        <v>-2.1615384615384592</v>
      </c>
      <c r="PD7" s="1">
        <f t="shared" si="9"/>
        <v>-2.4388888888888971</v>
      </c>
      <c r="PE7" s="1">
        <f t="shared" si="10"/>
        <v>-2.06666666666667</v>
      </c>
      <c r="PF7" s="1">
        <f t="shared" si="11"/>
        <v>-1.7316666666666691</v>
      </c>
      <c r="PG7" s="111">
        <v>19.2</v>
      </c>
      <c r="PH7" s="112">
        <v>18.399999999999999</v>
      </c>
      <c r="PI7" s="112">
        <v>18</v>
      </c>
      <c r="PJ7" s="112">
        <v>18.8</v>
      </c>
      <c r="PK7" s="112">
        <v>18</v>
      </c>
      <c r="PL7" s="112">
        <v>18</v>
      </c>
      <c r="PM7" s="112">
        <v>18</v>
      </c>
      <c r="PN7" s="112">
        <v>17.2</v>
      </c>
      <c r="PO7" s="112">
        <v>17.2</v>
      </c>
      <c r="PP7" s="112">
        <v>17.2</v>
      </c>
      <c r="PQ7" s="112">
        <v>18.2</v>
      </c>
      <c r="PR7" s="137">
        <v>18</v>
      </c>
      <c r="PS7" s="5">
        <f t="array" ref="PS7">+IF(ISERROR($NW7)=FALSE,MIN(IF($H7:$AL7&lt;65534,$H7:$AL7,"")),NA())</f>
        <v>19.2</v>
      </c>
      <c r="PT7" s="1">
        <f t="array" ref="PT7">+IF(ISERROR($NX7)=FALSE,MIN(IF($AM7:$BN7&lt;65534,$AM7:$BN7,"")),NA())</f>
        <v>21.4</v>
      </c>
      <c r="PU7" s="1">
        <f t="array" ref="PU7">+IF(ISERROR($NY7)=FALSE,MIN(IF($BP7:$CT7&lt;65534,$BP7:$CT7,"")),NA())</f>
        <v>20.8</v>
      </c>
      <c r="PV7" s="1">
        <f t="array" ref="PV7">+IF(ISERROR($NZ7)=FALSE,MIN(IF($CU7:$DX7&lt;65534,$CU7:$DX7,"")),NA())</f>
        <v>21</v>
      </c>
      <c r="PW7" s="1">
        <f t="array" ref="PW7">+IF(ISERROR($OA7)=FALSE,MIN(IF($DY7:$FC7&lt;65534,$DY7:$FC7,"")),NA())</f>
        <v>18.8</v>
      </c>
      <c r="PX7" s="1">
        <f t="array" ref="PX7">+IF(ISERROR($OB7)=FALSE,MIN(IF($FD7:$GG7&lt;65534,$FD7:$GG7,"")),NA())</f>
        <v>19.2</v>
      </c>
      <c r="PY7" s="1">
        <f t="array" ref="PY7">+IF(ISERROR($OC7)=FALSE,MIN(IF($GH7:$HL7&lt;65534,$GH7:$HL7,"")),NA())</f>
        <v>18</v>
      </c>
      <c r="PZ7" s="1">
        <f t="array" ref="PZ7">+IF(ISERROR($OD7)=FALSE,MIN(IF($HM7:$IQ7&lt;65534,$HM7:$IQ7,"")),NA())</f>
        <v>18</v>
      </c>
      <c r="QA7" s="1">
        <f t="array" ref="QA7">+IF(ISERROR($OE7)=FALSE,MIN(IF($IR7:$JU7&lt;65534,$IR7:$JU7,"")),NA())</f>
        <v>18.8</v>
      </c>
      <c r="QB7" s="1">
        <f t="array" ref="QB7">+IF(ISERROR($OF7)=FALSE,MIN(IF($JV7:$KZ7&lt;65534,$JV7:$KZ7,"")),NA())</f>
        <v>19.2</v>
      </c>
      <c r="QC7" s="1">
        <f t="array" ref="QC7">+IF(ISERROR($OG7)=FALSE,MIN(IF($LA7:$MD7&lt;65534,$LA7:$MD7,"")),NA())</f>
        <v>19.8</v>
      </c>
      <c r="QD7" s="1">
        <f t="array" ref="QD7">+IF(ISERROR($OH7)=FALSE,MIN(IF($ME7:$NI7&lt;65534,$ME7:$NI7,"")),NA())</f>
        <v>19.8</v>
      </c>
      <c r="QE7" s="5">
        <f t="shared" si="38"/>
        <v>0</v>
      </c>
      <c r="QF7" s="1">
        <f t="shared" si="39"/>
        <v>-3</v>
      </c>
      <c r="QG7" s="1">
        <f t="shared" si="40"/>
        <v>-2.8000000000000007</v>
      </c>
      <c r="QH7" s="1">
        <f t="shared" si="41"/>
        <v>-2.1999999999999993</v>
      </c>
      <c r="QI7" s="1">
        <f t="shared" si="42"/>
        <v>-0.80000000000000071</v>
      </c>
      <c r="QJ7" s="1">
        <f t="shared" si="43"/>
        <v>-1.1999999999999993</v>
      </c>
      <c r="QK7" s="1">
        <f t="shared" si="44"/>
        <v>0</v>
      </c>
      <c r="QL7" s="1">
        <f t="shared" si="45"/>
        <v>-0.80000000000000071</v>
      </c>
      <c r="QM7" s="1">
        <f t="shared" si="46"/>
        <v>-1.6000000000000014</v>
      </c>
      <c r="QN7" s="1">
        <f t="shared" si="47"/>
        <v>-2</v>
      </c>
      <c r="QO7" s="1">
        <f t="shared" si="48"/>
        <v>-1.6000000000000014</v>
      </c>
      <c r="QP7" s="1">
        <f t="shared" si="49"/>
        <v>-1.8000000000000007</v>
      </c>
      <c r="QQ7" s="5" t="s">
        <v>892</v>
      </c>
    </row>
    <row r="8" spans="1:459" s="1" customFormat="1" x14ac:dyDescent="0.2">
      <c r="A8" s="79">
        <v>23080640</v>
      </c>
      <c r="B8" s="106">
        <v>-75.328000000000003</v>
      </c>
      <c r="C8" s="106">
        <v>6.1710833333333337</v>
      </c>
      <c r="D8" s="105">
        <v>2150</v>
      </c>
      <c r="E8" s="97" t="s">
        <v>604</v>
      </c>
      <c r="F8" s="97" t="s">
        <v>604</v>
      </c>
      <c r="G8" s="97" t="s">
        <v>13</v>
      </c>
      <c r="H8" s="1">
        <v>65535</v>
      </c>
      <c r="I8" s="1">
        <v>65535</v>
      </c>
      <c r="J8" s="1">
        <v>65535</v>
      </c>
      <c r="K8" s="1">
        <v>65535</v>
      </c>
      <c r="L8" s="1">
        <v>65535</v>
      </c>
      <c r="M8" s="1">
        <v>65535</v>
      </c>
      <c r="N8" s="1">
        <v>65535</v>
      </c>
      <c r="O8" s="1">
        <v>65535</v>
      </c>
      <c r="P8" s="1">
        <v>65535</v>
      </c>
      <c r="Q8" s="1">
        <v>65535</v>
      </c>
      <c r="R8" s="1">
        <v>65535</v>
      </c>
      <c r="S8" s="1">
        <v>65535</v>
      </c>
      <c r="T8" s="1">
        <v>65535</v>
      </c>
      <c r="U8" s="1">
        <v>65535</v>
      </c>
      <c r="V8" s="1">
        <v>65535</v>
      </c>
      <c r="W8" s="1">
        <v>65535</v>
      </c>
      <c r="X8" s="1">
        <v>65535</v>
      </c>
      <c r="Y8" s="1">
        <v>65535</v>
      </c>
      <c r="Z8" s="1">
        <v>65535</v>
      </c>
      <c r="AA8" s="1">
        <v>65535</v>
      </c>
      <c r="AB8" s="1">
        <v>65535</v>
      </c>
      <c r="AC8" s="1">
        <v>65535</v>
      </c>
      <c r="AD8" s="1">
        <v>65535</v>
      </c>
      <c r="AE8" s="1">
        <v>65535</v>
      </c>
      <c r="AF8" s="1">
        <v>65535</v>
      </c>
      <c r="AG8" s="1">
        <v>65535</v>
      </c>
      <c r="AH8" s="1">
        <v>65535</v>
      </c>
      <c r="AI8" s="1">
        <v>65535</v>
      </c>
      <c r="AJ8" s="1">
        <v>65535</v>
      </c>
      <c r="AK8" s="1">
        <v>65535</v>
      </c>
      <c r="AL8" s="1">
        <v>65535</v>
      </c>
      <c r="AM8" s="1">
        <v>65535</v>
      </c>
      <c r="AN8" s="1">
        <v>65535</v>
      </c>
      <c r="AO8" s="1">
        <v>65535</v>
      </c>
      <c r="AP8" s="1">
        <v>65535</v>
      </c>
      <c r="AQ8" s="1">
        <v>65535</v>
      </c>
      <c r="AR8" s="1">
        <v>65535</v>
      </c>
      <c r="AS8" s="1">
        <v>65535</v>
      </c>
      <c r="AT8" s="1">
        <v>65535</v>
      </c>
      <c r="AU8" s="1">
        <v>65535</v>
      </c>
      <c r="AV8" s="1">
        <v>65535</v>
      </c>
      <c r="AW8" s="1">
        <v>65535</v>
      </c>
      <c r="AX8" s="1">
        <v>65535</v>
      </c>
      <c r="AY8" s="1">
        <v>65535</v>
      </c>
      <c r="AZ8" s="1">
        <v>65535</v>
      </c>
      <c r="BA8" s="1">
        <v>65535</v>
      </c>
      <c r="BB8" s="1">
        <v>65535</v>
      </c>
      <c r="BC8" s="1">
        <v>65535</v>
      </c>
      <c r="BD8" s="1">
        <v>65535</v>
      </c>
      <c r="BE8" s="1">
        <v>65535</v>
      </c>
      <c r="BF8" s="1">
        <v>65535</v>
      </c>
      <c r="BG8" s="1">
        <v>65535</v>
      </c>
      <c r="BH8" s="1">
        <v>65535</v>
      </c>
      <c r="BI8" s="1">
        <v>65535</v>
      </c>
      <c r="BJ8" s="1">
        <v>65535</v>
      </c>
      <c r="BK8" s="1">
        <v>65535</v>
      </c>
      <c r="BL8" s="1">
        <v>65535</v>
      </c>
      <c r="BM8" s="1">
        <v>65535</v>
      </c>
      <c r="BN8" s="1">
        <v>65535</v>
      </c>
      <c r="BO8" s="102"/>
      <c r="BP8" s="1">
        <v>65535</v>
      </c>
      <c r="BQ8" s="1">
        <v>65535</v>
      </c>
      <c r="BR8" s="1">
        <v>65535</v>
      </c>
      <c r="BS8" s="1">
        <v>65535</v>
      </c>
      <c r="BT8" s="1">
        <v>65535</v>
      </c>
      <c r="BU8" s="1">
        <v>65535</v>
      </c>
      <c r="BV8" s="1">
        <v>65535</v>
      </c>
      <c r="BW8" s="1">
        <v>65535</v>
      </c>
      <c r="BX8" s="1">
        <v>65535</v>
      </c>
      <c r="BY8" s="1">
        <v>65535</v>
      </c>
      <c r="BZ8" s="1">
        <v>65535</v>
      </c>
      <c r="CA8" s="1">
        <v>65535</v>
      </c>
      <c r="CB8" s="1">
        <v>65535</v>
      </c>
      <c r="CC8" s="1">
        <v>65535</v>
      </c>
      <c r="CD8" s="1">
        <v>65535</v>
      </c>
      <c r="CE8" s="1">
        <v>65535</v>
      </c>
      <c r="CF8" s="1">
        <v>65535</v>
      </c>
      <c r="CG8" s="1">
        <v>65535</v>
      </c>
      <c r="CH8" s="1">
        <v>65535</v>
      </c>
      <c r="CI8" s="1">
        <v>65535</v>
      </c>
      <c r="CJ8" s="1">
        <v>65535</v>
      </c>
      <c r="CK8" s="1">
        <v>65535</v>
      </c>
      <c r="CL8" s="1">
        <v>65535</v>
      </c>
      <c r="CM8" s="1">
        <v>65535</v>
      </c>
      <c r="CN8" s="1">
        <v>65535</v>
      </c>
      <c r="CO8" s="1">
        <v>65535</v>
      </c>
      <c r="CP8" s="1">
        <v>65535</v>
      </c>
      <c r="CQ8" s="1">
        <v>65535</v>
      </c>
      <c r="CR8" s="1">
        <v>65535</v>
      </c>
      <c r="CS8" s="1">
        <v>65535</v>
      </c>
      <c r="CT8" s="1">
        <v>65535</v>
      </c>
      <c r="CU8" s="1">
        <v>65535</v>
      </c>
      <c r="CV8" s="1">
        <v>65535</v>
      </c>
      <c r="CW8" s="1">
        <v>65535</v>
      </c>
      <c r="CX8" s="1">
        <v>65535</v>
      </c>
      <c r="CY8" s="1">
        <v>65535</v>
      </c>
      <c r="CZ8" s="1">
        <v>65535</v>
      </c>
      <c r="DA8" s="1">
        <v>65535</v>
      </c>
      <c r="DB8" s="1">
        <v>65535</v>
      </c>
      <c r="DC8" s="1">
        <v>65535</v>
      </c>
      <c r="DD8" s="1">
        <v>65535</v>
      </c>
      <c r="DE8" s="1">
        <v>65535</v>
      </c>
      <c r="DF8" s="1">
        <v>65535</v>
      </c>
      <c r="DG8" s="1">
        <v>65535</v>
      </c>
      <c r="DH8" s="1">
        <v>65535</v>
      </c>
      <c r="DI8" s="1">
        <v>65535</v>
      </c>
      <c r="DJ8" s="1">
        <v>65535</v>
      </c>
      <c r="DK8" s="1">
        <v>65535</v>
      </c>
      <c r="DL8" s="1">
        <v>65535</v>
      </c>
      <c r="DM8" s="1">
        <v>65535</v>
      </c>
      <c r="DN8" s="1">
        <v>65535</v>
      </c>
      <c r="DO8" s="1">
        <v>65535</v>
      </c>
      <c r="DP8" s="1">
        <v>65535</v>
      </c>
      <c r="DQ8" s="1">
        <v>65535</v>
      </c>
      <c r="DR8" s="1">
        <v>65535</v>
      </c>
      <c r="DS8" s="1">
        <v>65535</v>
      </c>
      <c r="DT8" s="1">
        <v>65535</v>
      </c>
      <c r="DU8" s="1">
        <v>65535</v>
      </c>
      <c r="DV8" s="1">
        <v>65535</v>
      </c>
      <c r="DW8" s="1">
        <v>65535</v>
      </c>
      <c r="DX8" s="1">
        <v>65535</v>
      </c>
      <c r="DY8" s="1">
        <v>65535</v>
      </c>
      <c r="DZ8" s="1">
        <v>65535</v>
      </c>
      <c r="EA8" s="1">
        <v>65535</v>
      </c>
      <c r="EB8" s="1">
        <v>65535</v>
      </c>
      <c r="EC8" s="1">
        <v>65535</v>
      </c>
      <c r="ED8" s="1">
        <v>65535</v>
      </c>
      <c r="EE8" s="1">
        <v>65535</v>
      </c>
      <c r="EF8" s="1">
        <v>65535</v>
      </c>
      <c r="EG8" s="1">
        <v>65535</v>
      </c>
      <c r="EH8" s="1">
        <v>65535</v>
      </c>
      <c r="EI8" s="1">
        <v>65535</v>
      </c>
      <c r="EJ8" s="1">
        <v>65535</v>
      </c>
      <c r="EK8" s="1">
        <v>65535</v>
      </c>
      <c r="EL8" s="1">
        <v>65535</v>
      </c>
      <c r="EM8" s="1">
        <v>65535</v>
      </c>
      <c r="EN8" s="1">
        <v>65535</v>
      </c>
      <c r="EO8" s="1">
        <v>65535</v>
      </c>
      <c r="EP8" s="1">
        <v>65535</v>
      </c>
      <c r="EQ8" s="1">
        <v>65535</v>
      </c>
      <c r="ER8" s="1">
        <v>65535</v>
      </c>
      <c r="ES8" s="1">
        <v>65535</v>
      </c>
      <c r="ET8" s="1">
        <v>65535</v>
      </c>
      <c r="EU8" s="1">
        <v>65535</v>
      </c>
      <c r="EV8" s="1">
        <v>65535</v>
      </c>
      <c r="EW8" s="1">
        <v>65535</v>
      </c>
      <c r="EX8" s="1">
        <v>65535</v>
      </c>
      <c r="EY8" s="1">
        <v>65535</v>
      </c>
      <c r="EZ8" s="1">
        <v>65535</v>
      </c>
      <c r="FA8" s="1">
        <v>65535</v>
      </c>
      <c r="FB8" s="1">
        <v>65535</v>
      </c>
      <c r="FC8" s="1">
        <v>65535</v>
      </c>
      <c r="FD8" s="1">
        <v>65535</v>
      </c>
      <c r="FE8" s="1">
        <v>65535</v>
      </c>
      <c r="FF8" s="1">
        <v>65535</v>
      </c>
      <c r="FG8" s="1">
        <v>65535</v>
      </c>
      <c r="FH8" s="1">
        <v>65535</v>
      </c>
      <c r="FI8" s="1">
        <v>65535</v>
      </c>
      <c r="FJ8" s="1">
        <v>65535</v>
      </c>
      <c r="FK8" s="1">
        <v>65535</v>
      </c>
      <c r="FL8" s="1">
        <v>65535</v>
      </c>
      <c r="FM8" s="1">
        <v>65535</v>
      </c>
      <c r="FN8" s="1">
        <v>65535</v>
      </c>
      <c r="FO8" s="1">
        <v>65535</v>
      </c>
      <c r="FP8" s="1">
        <v>65535</v>
      </c>
      <c r="FQ8" s="1">
        <v>65535</v>
      </c>
      <c r="FR8" s="1">
        <v>65535</v>
      </c>
      <c r="FS8" s="1">
        <v>65535</v>
      </c>
      <c r="FT8" s="1">
        <v>65535</v>
      </c>
      <c r="FU8" s="1">
        <v>65535</v>
      </c>
      <c r="FV8" s="1">
        <v>65535</v>
      </c>
      <c r="FW8" s="1">
        <v>65535</v>
      </c>
      <c r="FX8" s="1">
        <v>65535</v>
      </c>
      <c r="FY8" s="1">
        <v>65535</v>
      </c>
      <c r="FZ8" s="1">
        <v>65535</v>
      </c>
      <c r="GA8" s="1">
        <v>65535</v>
      </c>
      <c r="GB8" s="1">
        <v>65535</v>
      </c>
      <c r="GC8" s="1">
        <v>65535</v>
      </c>
      <c r="GD8" s="1">
        <v>65535</v>
      </c>
      <c r="GE8" s="1">
        <v>65535</v>
      </c>
      <c r="GF8" s="1">
        <v>65535</v>
      </c>
      <c r="GG8" s="1">
        <v>65535</v>
      </c>
      <c r="GH8" s="1">
        <v>65535</v>
      </c>
      <c r="GI8" s="1">
        <v>65535</v>
      </c>
      <c r="GJ8" s="1">
        <v>65535</v>
      </c>
      <c r="GK8" s="1">
        <v>65535</v>
      </c>
      <c r="GL8" s="1">
        <v>65535</v>
      </c>
      <c r="GM8" s="1">
        <v>65535</v>
      </c>
      <c r="GN8" s="1">
        <v>65535</v>
      </c>
      <c r="GO8" s="1">
        <v>65535</v>
      </c>
      <c r="GP8" s="1">
        <v>65535</v>
      </c>
      <c r="GQ8" s="1">
        <v>65535</v>
      </c>
      <c r="GR8" s="1">
        <v>65535</v>
      </c>
      <c r="GS8" s="1">
        <v>65535</v>
      </c>
      <c r="GT8" s="1">
        <v>65535</v>
      </c>
      <c r="GU8" s="1">
        <v>65535</v>
      </c>
      <c r="GV8" s="1">
        <v>65535</v>
      </c>
      <c r="GW8" s="1">
        <v>65535</v>
      </c>
      <c r="GX8" s="1">
        <v>65535</v>
      </c>
      <c r="GY8" s="1">
        <v>65535</v>
      </c>
      <c r="GZ8" s="1">
        <v>65535</v>
      </c>
      <c r="HA8" s="1">
        <v>65535</v>
      </c>
      <c r="HB8" s="1">
        <v>65535</v>
      </c>
      <c r="HC8" s="1">
        <v>65535</v>
      </c>
      <c r="HD8" s="1">
        <v>65535</v>
      </c>
      <c r="HE8" s="1">
        <v>65535</v>
      </c>
      <c r="HF8" s="1">
        <v>65535</v>
      </c>
      <c r="HG8" s="1">
        <v>65535</v>
      </c>
      <c r="HH8" s="1">
        <v>65535</v>
      </c>
      <c r="HI8" s="1">
        <v>65535</v>
      </c>
      <c r="HJ8" s="1">
        <v>65535</v>
      </c>
      <c r="HK8" s="1">
        <v>65535</v>
      </c>
      <c r="HL8" s="1">
        <v>65535</v>
      </c>
      <c r="HM8" s="1">
        <v>65535</v>
      </c>
      <c r="HN8" s="1">
        <v>65535</v>
      </c>
      <c r="HO8" s="1">
        <v>65535</v>
      </c>
      <c r="HP8" s="1">
        <v>65535</v>
      </c>
      <c r="HQ8" s="1">
        <v>65535</v>
      </c>
      <c r="HR8" s="1">
        <v>65535</v>
      </c>
      <c r="HS8" s="1">
        <v>65535</v>
      </c>
      <c r="HT8" s="1">
        <v>65535</v>
      </c>
      <c r="HU8" s="1">
        <v>65535</v>
      </c>
      <c r="HV8" s="1">
        <v>65535</v>
      </c>
      <c r="HW8" s="1">
        <v>65535</v>
      </c>
      <c r="HX8" s="1">
        <v>65535</v>
      </c>
      <c r="HY8" s="1">
        <v>65535</v>
      </c>
      <c r="HZ8" s="1">
        <v>65535</v>
      </c>
      <c r="IA8" s="1">
        <v>65535</v>
      </c>
      <c r="IB8" s="1">
        <v>65535</v>
      </c>
      <c r="IC8" s="1">
        <v>65535</v>
      </c>
      <c r="ID8" s="1">
        <v>65535</v>
      </c>
      <c r="IE8" s="1">
        <v>65535</v>
      </c>
      <c r="IF8" s="1">
        <v>65535</v>
      </c>
      <c r="IG8" s="1">
        <v>65535</v>
      </c>
      <c r="IH8" s="1">
        <v>65535</v>
      </c>
      <c r="II8" s="1">
        <v>65535</v>
      </c>
      <c r="IJ8" s="1">
        <v>65535</v>
      </c>
      <c r="IK8" s="1">
        <v>65535</v>
      </c>
      <c r="IL8" s="1">
        <v>65535</v>
      </c>
      <c r="IM8" s="1">
        <v>65535</v>
      </c>
      <c r="IN8" s="1">
        <v>65535</v>
      </c>
      <c r="IO8" s="1">
        <v>65535</v>
      </c>
      <c r="IP8" s="1">
        <v>65535</v>
      </c>
      <c r="IQ8" s="1">
        <v>65535</v>
      </c>
      <c r="IR8" s="1">
        <v>65535</v>
      </c>
      <c r="IS8" s="1">
        <v>65535</v>
      </c>
      <c r="IT8" s="1">
        <v>65535</v>
      </c>
      <c r="IU8" s="1">
        <v>65535</v>
      </c>
      <c r="IV8" s="1">
        <v>65535</v>
      </c>
      <c r="IW8" s="1">
        <v>65535</v>
      </c>
      <c r="IX8" s="1">
        <v>65535</v>
      </c>
      <c r="IY8" s="1">
        <v>65535</v>
      </c>
      <c r="IZ8" s="1">
        <v>65535</v>
      </c>
      <c r="JA8" s="1">
        <v>65535</v>
      </c>
      <c r="JB8" s="1">
        <v>65535</v>
      </c>
      <c r="JC8" s="1">
        <v>65535</v>
      </c>
      <c r="JD8" s="1">
        <v>65535</v>
      </c>
      <c r="JE8" s="1">
        <v>65535</v>
      </c>
      <c r="JF8" s="1">
        <v>65535</v>
      </c>
      <c r="JG8" s="1">
        <v>65535</v>
      </c>
      <c r="JH8" s="1">
        <v>65535</v>
      </c>
      <c r="JI8" s="1">
        <v>65535</v>
      </c>
      <c r="JJ8" s="1">
        <v>65535</v>
      </c>
      <c r="JK8" s="1">
        <v>65535</v>
      </c>
      <c r="JL8" s="1">
        <v>65535</v>
      </c>
      <c r="JM8" s="1">
        <v>65535</v>
      </c>
      <c r="JN8" s="1">
        <v>65535</v>
      </c>
      <c r="JO8" s="1">
        <v>65535</v>
      </c>
      <c r="JP8" s="1">
        <v>65535</v>
      </c>
      <c r="JQ8" s="1">
        <v>65535</v>
      </c>
      <c r="JR8" s="1">
        <v>65535</v>
      </c>
      <c r="JS8" s="1">
        <v>65535</v>
      </c>
      <c r="JT8" s="1">
        <v>65535</v>
      </c>
      <c r="JU8" s="1">
        <v>65535</v>
      </c>
      <c r="JV8" s="1">
        <v>65535</v>
      </c>
      <c r="JW8" s="1">
        <v>65535</v>
      </c>
      <c r="JX8" s="1">
        <v>65535</v>
      </c>
      <c r="JY8" s="1">
        <v>65535</v>
      </c>
      <c r="JZ8" s="1">
        <v>65535</v>
      </c>
      <c r="KA8" s="1">
        <v>65535</v>
      </c>
      <c r="KB8" s="1">
        <v>65535</v>
      </c>
      <c r="KC8" s="1">
        <v>65535</v>
      </c>
      <c r="KD8" s="1">
        <v>65535</v>
      </c>
      <c r="KE8" s="1">
        <v>65535</v>
      </c>
      <c r="KF8" s="1">
        <v>65535</v>
      </c>
      <c r="KG8" s="1">
        <v>65535</v>
      </c>
      <c r="KH8" s="1">
        <v>65535</v>
      </c>
      <c r="KI8" s="1">
        <v>65535</v>
      </c>
      <c r="KJ8" s="1">
        <v>65535</v>
      </c>
      <c r="KK8" s="1">
        <v>65535</v>
      </c>
      <c r="KL8" s="1">
        <v>65535</v>
      </c>
      <c r="KM8" s="1">
        <v>65535</v>
      </c>
      <c r="KN8" s="1">
        <v>65535</v>
      </c>
      <c r="KO8" s="1">
        <v>65535</v>
      </c>
      <c r="KP8" s="1">
        <v>65535</v>
      </c>
      <c r="KQ8" s="1">
        <v>65535</v>
      </c>
      <c r="KR8" s="1">
        <v>65535</v>
      </c>
      <c r="KS8" s="1">
        <v>65535</v>
      </c>
      <c r="KT8" s="1">
        <v>65535</v>
      </c>
      <c r="KU8" s="1">
        <v>65535</v>
      </c>
      <c r="KV8" s="1">
        <v>65535</v>
      </c>
      <c r="KW8" s="1">
        <v>65535</v>
      </c>
      <c r="KX8" s="1">
        <v>65535</v>
      </c>
      <c r="KY8" s="1">
        <v>65535</v>
      </c>
      <c r="KZ8" s="1">
        <v>65535</v>
      </c>
      <c r="LA8" s="1">
        <v>65535</v>
      </c>
      <c r="LB8" s="1">
        <v>65535</v>
      </c>
      <c r="LC8" s="1">
        <v>65535</v>
      </c>
      <c r="LD8" s="1">
        <v>65535</v>
      </c>
      <c r="LE8" s="1">
        <v>65535</v>
      </c>
      <c r="LF8" s="1">
        <v>65535</v>
      </c>
      <c r="LG8" s="1">
        <v>65535</v>
      </c>
      <c r="LH8" s="1">
        <v>65535</v>
      </c>
      <c r="LI8" s="1">
        <v>65535</v>
      </c>
      <c r="LJ8" s="1">
        <v>65535</v>
      </c>
      <c r="LK8" s="1">
        <v>65535</v>
      </c>
      <c r="LL8" s="1">
        <v>65535</v>
      </c>
      <c r="LM8" s="1">
        <v>65535</v>
      </c>
      <c r="LN8" s="1">
        <v>65535</v>
      </c>
      <c r="LO8" s="1">
        <v>65535</v>
      </c>
      <c r="LP8" s="1">
        <v>65535</v>
      </c>
      <c r="LQ8" s="1">
        <v>65535</v>
      </c>
      <c r="LR8" s="1">
        <v>65535</v>
      </c>
      <c r="LS8" s="1">
        <v>65535</v>
      </c>
      <c r="LT8" s="1">
        <v>65535</v>
      </c>
      <c r="LU8" s="1">
        <v>65535</v>
      </c>
      <c r="LV8" s="1">
        <v>65535</v>
      </c>
      <c r="LW8" s="1">
        <v>65535</v>
      </c>
      <c r="LX8" s="1">
        <v>65535</v>
      </c>
      <c r="LY8" s="1">
        <v>65535</v>
      </c>
      <c r="LZ8" s="1">
        <v>65535</v>
      </c>
      <c r="MA8" s="1">
        <v>65535</v>
      </c>
      <c r="MB8" s="1">
        <v>65535</v>
      </c>
      <c r="MC8" s="1">
        <v>65535</v>
      </c>
      <c r="MD8" s="1">
        <v>65535</v>
      </c>
      <c r="ME8" s="1">
        <v>65535</v>
      </c>
      <c r="MF8" s="1">
        <v>65535</v>
      </c>
      <c r="MG8" s="1">
        <v>65535</v>
      </c>
      <c r="MH8" s="1">
        <v>65535</v>
      </c>
      <c r="MI8" s="1">
        <v>65535</v>
      </c>
      <c r="MJ8" s="1">
        <v>65535</v>
      </c>
      <c r="MK8" s="1">
        <v>65535</v>
      </c>
      <c r="ML8" s="1">
        <v>65535</v>
      </c>
      <c r="MM8" s="1">
        <v>65535</v>
      </c>
      <c r="MN8" s="1">
        <v>65535</v>
      </c>
      <c r="MO8" s="1">
        <v>65535</v>
      </c>
      <c r="MP8" s="1">
        <v>65535</v>
      </c>
      <c r="MQ8" s="1">
        <v>65535</v>
      </c>
      <c r="MR8" s="1">
        <v>65535</v>
      </c>
      <c r="MS8" s="1">
        <v>65535</v>
      </c>
      <c r="MT8" s="1">
        <v>65535</v>
      </c>
      <c r="MU8" s="1">
        <v>65535</v>
      </c>
      <c r="MV8" s="1">
        <v>65535</v>
      </c>
      <c r="MW8" s="1">
        <v>65535</v>
      </c>
      <c r="MX8" s="1">
        <v>65535</v>
      </c>
      <c r="MY8" s="1">
        <v>65535</v>
      </c>
      <c r="MZ8" s="1">
        <v>65535</v>
      </c>
      <c r="NA8" s="1">
        <v>65535</v>
      </c>
      <c r="NB8" s="1">
        <v>65535</v>
      </c>
      <c r="NC8" s="1">
        <v>65535</v>
      </c>
      <c r="ND8" s="1">
        <v>65535</v>
      </c>
      <c r="NE8" s="1">
        <v>65535</v>
      </c>
      <c r="NF8" s="1">
        <v>65535</v>
      </c>
      <c r="NG8" s="1">
        <v>65535</v>
      </c>
      <c r="NH8" s="1">
        <v>65535</v>
      </c>
      <c r="NI8" s="1">
        <v>65535</v>
      </c>
      <c r="NJ8" s="6">
        <f t="shared" si="13"/>
        <v>0</v>
      </c>
      <c r="NK8" s="3">
        <f t="shared" si="14"/>
        <v>0</v>
      </c>
      <c r="NL8" s="3">
        <f t="shared" si="15"/>
        <v>0</v>
      </c>
      <c r="NM8" s="3">
        <f t="shared" si="16"/>
        <v>0</v>
      </c>
      <c r="NN8" s="3">
        <f t="shared" si="17"/>
        <v>0</v>
      </c>
      <c r="NO8" s="3">
        <f t="shared" si="18"/>
        <v>0</v>
      </c>
      <c r="NP8" s="3">
        <f t="shared" si="19"/>
        <v>0</v>
      </c>
      <c r="NQ8" s="3">
        <f t="shared" si="20"/>
        <v>0</v>
      </c>
      <c r="NR8" s="3">
        <f t="shared" si="21"/>
        <v>0</v>
      </c>
      <c r="NS8" s="3">
        <f t="shared" si="22"/>
        <v>0</v>
      </c>
      <c r="NT8" s="3">
        <f t="shared" si="23"/>
        <v>0</v>
      </c>
      <c r="NU8" s="3">
        <f t="shared" si="24"/>
        <v>0</v>
      </c>
      <c r="NV8" s="3">
        <f t="shared" si="25"/>
        <v>0</v>
      </c>
      <c r="NW8" s="5" t="e">
        <f t="shared" si="26"/>
        <v>#N/A</v>
      </c>
      <c r="NX8" s="1" t="e">
        <f t="shared" si="27"/>
        <v>#N/A</v>
      </c>
      <c r="NY8" s="1" t="e">
        <f t="shared" si="28"/>
        <v>#N/A</v>
      </c>
      <c r="NZ8" s="1" t="e">
        <f t="shared" si="29"/>
        <v>#N/A</v>
      </c>
      <c r="OA8" s="1" t="e">
        <f t="shared" si="30"/>
        <v>#N/A</v>
      </c>
      <c r="OB8" s="1" t="e">
        <f t="shared" si="31"/>
        <v>#N/A</v>
      </c>
      <c r="OC8" s="1" t="e">
        <f t="shared" si="32"/>
        <v>#N/A</v>
      </c>
      <c r="OD8" s="1" t="e">
        <f t="shared" si="33"/>
        <v>#N/A</v>
      </c>
      <c r="OE8" s="1" t="e">
        <f t="shared" si="34"/>
        <v>#N/A</v>
      </c>
      <c r="OF8" s="1" t="e">
        <f t="shared" si="35"/>
        <v>#N/A</v>
      </c>
      <c r="OG8" s="1" t="e">
        <f t="shared" si="36"/>
        <v>#N/A</v>
      </c>
      <c r="OH8" s="1" t="e">
        <f t="shared" si="37"/>
        <v>#N/A</v>
      </c>
      <c r="OI8" s="111" t="e">
        <f>NA()</f>
        <v>#N/A</v>
      </c>
      <c r="OJ8" s="112" t="e">
        <f>NA()</f>
        <v>#N/A</v>
      </c>
      <c r="OK8" s="112" t="e">
        <f>NA()</f>
        <v>#N/A</v>
      </c>
      <c r="OL8" s="112" t="e">
        <f>NA()</f>
        <v>#N/A</v>
      </c>
      <c r="OM8" s="112" t="e">
        <f>NA()</f>
        <v>#N/A</v>
      </c>
      <c r="ON8" s="112" t="e">
        <f>NA()</f>
        <v>#N/A</v>
      </c>
      <c r="OO8" s="112" t="e">
        <f>NA()</f>
        <v>#N/A</v>
      </c>
      <c r="OP8" s="112" t="e">
        <f>NA()</f>
        <v>#N/A</v>
      </c>
      <c r="OQ8" s="112" t="e">
        <f>NA()</f>
        <v>#N/A</v>
      </c>
      <c r="OR8" s="112" t="e">
        <f>NA()</f>
        <v>#N/A</v>
      </c>
      <c r="OS8" s="112" t="e">
        <f>NA()</f>
        <v>#N/A</v>
      </c>
      <c r="OT8" s="112" t="e">
        <f>NA()</f>
        <v>#N/A</v>
      </c>
      <c r="OU8" s="5" t="e">
        <f t="shared" si="0"/>
        <v>#N/A</v>
      </c>
      <c r="OV8" s="1" t="e">
        <f t="shared" si="1"/>
        <v>#N/A</v>
      </c>
      <c r="OW8" s="1" t="e">
        <f t="shared" si="2"/>
        <v>#N/A</v>
      </c>
      <c r="OX8" s="1" t="e">
        <f t="shared" si="3"/>
        <v>#N/A</v>
      </c>
      <c r="OY8" s="1" t="e">
        <f t="shared" si="4"/>
        <v>#N/A</v>
      </c>
      <c r="OZ8" s="1" t="e">
        <f t="shared" si="5"/>
        <v>#N/A</v>
      </c>
      <c r="PA8" s="1" t="e">
        <f t="shared" si="6"/>
        <v>#N/A</v>
      </c>
      <c r="PB8" s="1" t="e">
        <f t="shared" si="7"/>
        <v>#N/A</v>
      </c>
      <c r="PC8" s="1" t="e">
        <f t="shared" si="8"/>
        <v>#N/A</v>
      </c>
      <c r="PD8" s="1" t="e">
        <f t="shared" si="9"/>
        <v>#N/A</v>
      </c>
      <c r="PE8" s="1" t="e">
        <f t="shared" si="10"/>
        <v>#N/A</v>
      </c>
      <c r="PF8" s="1" t="e">
        <f t="shared" si="11"/>
        <v>#N/A</v>
      </c>
      <c r="PG8" s="111">
        <v>65535</v>
      </c>
      <c r="PH8" s="112">
        <v>65535</v>
      </c>
      <c r="PI8" s="112">
        <v>65535</v>
      </c>
      <c r="PJ8" s="112">
        <v>65535</v>
      </c>
      <c r="PK8" s="112">
        <v>65535</v>
      </c>
      <c r="PL8" s="112">
        <v>65535</v>
      </c>
      <c r="PM8" s="112">
        <v>65535</v>
      </c>
      <c r="PN8" s="112">
        <v>65535</v>
      </c>
      <c r="PO8" s="112">
        <v>65535</v>
      </c>
      <c r="PP8" s="112">
        <v>65535</v>
      </c>
      <c r="PQ8" s="112">
        <v>65535</v>
      </c>
      <c r="PR8" s="137">
        <v>65535</v>
      </c>
      <c r="PS8" s="5" t="e">
        <f t="array" ref="PS8">+IF(ISERROR($NW8)=FALSE,MIN(IF($H8:$AL8&lt;65534,$H8:$AL8,"")),NA())</f>
        <v>#N/A</v>
      </c>
      <c r="PT8" s="1" t="e">
        <f t="array" ref="PT8">+IF(ISERROR($NX8)=FALSE,MIN(IF($AM8:$BN8&lt;65534,$AM8:$BN8,"")),NA())</f>
        <v>#N/A</v>
      </c>
      <c r="PU8" s="1" t="e">
        <f t="array" ref="PU8">+IF(ISERROR($NY8)=FALSE,MIN(IF($BP8:$CT8&lt;65534,$BP8:$CT8,"")),NA())</f>
        <v>#N/A</v>
      </c>
      <c r="PV8" s="1" t="e">
        <f t="array" ref="PV8">+IF(ISERROR($NZ8)=FALSE,MIN(IF($CU8:$DX8&lt;65534,$CU8:$DX8,"")),NA())</f>
        <v>#N/A</v>
      </c>
      <c r="PW8" s="1" t="e">
        <f t="array" ref="PW8">+IF(ISERROR($OA8)=FALSE,MIN(IF($DY8:$FC8&lt;65534,$DY8:$FC8,"")),NA())</f>
        <v>#N/A</v>
      </c>
      <c r="PX8" s="1" t="e">
        <f t="array" ref="PX8">+IF(ISERROR($OB8)=FALSE,MIN(IF($FD8:$GG8&lt;65534,$FD8:$GG8,"")),NA())</f>
        <v>#N/A</v>
      </c>
      <c r="PY8" s="1" t="e">
        <f t="array" ref="PY8">+IF(ISERROR($OC8)=FALSE,MIN(IF($GH8:$HL8&lt;65534,$GH8:$HL8,"")),NA())</f>
        <v>#N/A</v>
      </c>
      <c r="PZ8" s="1" t="e">
        <f t="array" ref="PZ8">+IF(ISERROR($OD8)=FALSE,MIN(IF($HM8:$IQ8&lt;65534,$HM8:$IQ8,"")),NA())</f>
        <v>#N/A</v>
      </c>
      <c r="QA8" s="1" t="e">
        <f t="array" ref="QA8">+IF(ISERROR($OE8)=FALSE,MIN(IF($IR8:$JU8&lt;65534,$IR8:$JU8,"")),NA())</f>
        <v>#N/A</v>
      </c>
      <c r="QB8" s="1" t="e">
        <f t="array" ref="QB8">+IF(ISERROR($OF8)=FALSE,MIN(IF($JV8:$KZ8&lt;65534,$JV8:$KZ8,"")),NA())</f>
        <v>#N/A</v>
      </c>
      <c r="QC8" s="1" t="e">
        <f t="array" ref="QC8">+IF(ISERROR($OG8)=FALSE,MIN(IF($LA8:$MD8&lt;65534,$LA8:$MD8,"")),NA())</f>
        <v>#N/A</v>
      </c>
      <c r="QD8" s="1" t="e">
        <f t="array" ref="QD8">+IF(ISERROR($OH8)=FALSE,MIN(IF($ME8:$NI8&lt;65534,$ME8:$NI8,"")),NA())</f>
        <v>#N/A</v>
      </c>
      <c r="QE8" s="5" t="e">
        <f t="shared" si="38"/>
        <v>#N/A</v>
      </c>
      <c r="QF8" s="1" t="e">
        <f t="shared" si="39"/>
        <v>#N/A</v>
      </c>
      <c r="QG8" s="1" t="e">
        <f t="shared" si="40"/>
        <v>#N/A</v>
      </c>
      <c r="QH8" s="1" t="e">
        <f t="shared" si="41"/>
        <v>#N/A</v>
      </c>
      <c r="QI8" s="1" t="e">
        <f t="shared" si="42"/>
        <v>#N/A</v>
      </c>
      <c r="QJ8" s="1" t="e">
        <f t="shared" si="43"/>
        <v>#N/A</v>
      </c>
      <c r="QK8" s="1" t="e">
        <f t="shared" si="44"/>
        <v>#N/A</v>
      </c>
      <c r="QL8" s="1" t="e">
        <f t="shared" si="45"/>
        <v>#N/A</v>
      </c>
      <c r="QM8" s="1" t="e">
        <f t="shared" si="46"/>
        <v>#N/A</v>
      </c>
      <c r="QN8" s="1" t="e">
        <f t="shared" si="47"/>
        <v>#N/A</v>
      </c>
      <c r="QO8" s="1" t="e">
        <f t="shared" si="48"/>
        <v>#N/A</v>
      </c>
      <c r="QP8" s="1" t="e">
        <f t="shared" si="49"/>
        <v>#N/A</v>
      </c>
      <c r="QQ8" s="5" t="s">
        <v>892</v>
      </c>
    </row>
    <row r="9" spans="1:459" s="1" customFormat="1" x14ac:dyDescent="0.2">
      <c r="A9" s="79">
        <v>23085030</v>
      </c>
      <c r="B9" s="106">
        <v>-75.143388888888893</v>
      </c>
      <c r="C9" s="106">
        <v>6.3762499999999998</v>
      </c>
      <c r="D9" s="105">
        <v>1712</v>
      </c>
      <c r="E9" s="97" t="s">
        <v>316</v>
      </c>
      <c r="F9" s="97" t="s">
        <v>316</v>
      </c>
      <c r="G9" s="97" t="s">
        <v>13</v>
      </c>
      <c r="H9" s="1">
        <v>13.6</v>
      </c>
      <c r="I9" s="1">
        <v>12.8</v>
      </c>
      <c r="J9" s="1">
        <v>12.4</v>
      </c>
      <c r="K9" s="1">
        <v>13.2</v>
      </c>
      <c r="L9" s="1">
        <v>65535</v>
      </c>
      <c r="M9" s="1">
        <v>17</v>
      </c>
      <c r="N9" s="1">
        <v>16.8</v>
      </c>
      <c r="O9" s="1">
        <v>14.4</v>
      </c>
      <c r="P9" s="1">
        <v>15</v>
      </c>
      <c r="Q9" s="1">
        <v>15.4</v>
      </c>
      <c r="R9" s="1">
        <v>14</v>
      </c>
      <c r="S9" s="1">
        <v>14.8</v>
      </c>
      <c r="T9" s="1">
        <v>15</v>
      </c>
      <c r="U9" s="1">
        <v>15.2</v>
      </c>
      <c r="V9" s="1">
        <v>15.4</v>
      </c>
      <c r="W9" s="1">
        <v>15.6</v>
      </c>
      <c r="X9" s="1">
        <v>16.2</v>
      </c>
      <c r="Y9" s="1">
        <v>15.4</v>
      </c>
      <c r="Z9" s="1">
        <v>15.6</v>
      </c>
      <c r="AA9" s="1">
        <v>16.600000000000001</v>
      </c>
      <c r="AB9" s="1">
        <v>16.399999999999999</v>
      </c>
      <c r="AC9" s="1">
        <v>16.8</v>
      </c>
      <c r="AD9" s="1">
        <v>15.4</v>
      </c>
      <c r="AE9" s="1">
        <v>14.8</v>
      </c>
      <c r="AF9" s="1">
        <v>15</v>
      </c>
      <c r="AG9" s="1">
        <v>16</v>
      </c>
      <c r="AH9" s="1">
        <v>16.399999999999999</v>
      </c>
      <c r="AI9" s="1">
        <v>17.399999999999999</v>
      </c>
      <c r="AJ9" s="1">
        <v>13.2</v>
      </c>
      <c r="AK9" s="1">
        <v>13</v>
      </c>
      <c r="AL9" s="1">
        <v>14.8</v>
      </c>
      <c r="AM9" s="1">
        <v>16.399999999999999</v>
      </c>
      <c r="AN9" s="1">
        <v>16.8</v>
      </c>
      <c r="AO9" s="1">
        <v>14.8</v>
      </c>
      <c r="AP9" s="1">
        <v>15</v>
      </c>
      <c r="AQ9" s="1">
        <v>17</v>
      </c>
      <c r="AR9" s="1">
        <v>16.8</v>
      </c>
      <c r="AS9" s="1">
        <v>17</v>
      </c>
      <c r="AT9" s="1">
        <v>16.399999999999999</v>
      </c>
      <c r="AU9" s="1">
        <v>16</v>
      </c>
      <c r="AV9" s="1">
        <v>16</v>
      </c>
      <c r="AW9" s="1">
        <v>16.8</v>
      </c>
      <c r="AX9" s="1">
        <v>17</v>
      </c>
      <c r="AY9" s="1">
        <v>18</v>
      </c>
      <c r="AZ9" s="1">
        <v>15.4</v>
      </c>
      <c r="BA9" s="1">
        <v>15.2</v>
      </c>
      <c r="BB9" s="1">
        <v>16.2</v>
      </c>
      <c r="BC9" s="1">
        <v>17</v>
      </c>
      <c r="BD9" s="1">
        <v>15.4</v>
      </c>
      <c r="BE9" s="1">
        <v>15.8</v>
      </c>
      <c r="BF9" s="1">
        <v>15.6</v>
      </c>
      <c r="BG9" s="1">
        <v>15.8</v>
      </c>
      <c r="BH9" s="1">
        <v>16.2</v>
      </c>
      <c r="BI9" s="1">
        <v>15.8</v>
      </c>
      <c r="BJ9" s="1">
        <v>16.399999999999999</v>
      </c>
      <c r="BK9" s="1">
        <v>13.4</v>
      </c>
      <c r="BL9" s="1">
        <v>15.2</v>
      </c>
      <c r="BM9" s="1">
        <v>16</v>
      </c>
      <c r="BN9" s="1">
        <v>15.8</v>
      </c>
      <c r="BO9" s="102"/>
      <c r="BP9" s="1">
        <v>15.4</v>
      </c>
      <c r="BQ9" s="1">
        <v>17</v>
      </c>
      <c r="BR9" s="1">
        <v>14.4</v>
      </c>
      <c r="BS9" s="1">
        <v>14.8</v>
      </c>
      <c r="BT9" s="1">
        <v>15.4</v>
      </c>
      <c r="BU9" s="1">
        <v>15.6</v>
      </c>
      <c r="BV9" s="1">
        <v>16</v>
      </c>
      <c r="BW9" s="1">
        <v>16.2</v>
      </c>
      <c r="BX9" s="1">
        <v>15.8</v>
      </c>
      <c r="BY9" s="1">
        <v>16.600000000000001</v>
      </c>
      <c r="BZ9" s="1">
        <v>15.6</v>
      </c>
      <c r="CA9" s="1">
        <v>65535</v>
      </c>
      <c r="CB9" s="1">
        <v>15.8</v>
      </c>
      <c r="CC9" s="1">
        <v>16.2</v>
      </c>
      <c r="CD9" s="1">
        <v>16</v>
      </c>
      <c r="CE9" s="1">
        <v>16.2</v>
      </c>
      <c r="CF9" s="1">
        <v>16</v>
      </c>
      <c r="CG9" s="1">
        <v>17</v>
      </c>
      <c r="CH9" s="1">
        <v>15.8</v>
      </c>
      <c r="CI9" s="1">
        <v>16</v>
      </c>
      <c r="CJ9" s="1">
        <v>16.600000000000001</v>
      </c>
      <c r="CK9" s="1">
        <v>16.2</v>
      </c>
      <c r="CL9" s="1">
        <v>16</v>
      </c>
      <c r="CM9" s="1">
        <v>16.600000000000001</v>
      </c>
      <c r="CN9" s="1">
        <v>15.2</v>
      </c>
      <c r="CO9" s="1">
        <v>16</v>
      </c>
      <c r="CP9" s="1">
        <v>16.399999999999999</v>
      </c>
      <c r="CQ9" s="1">
        <v>16.8</v>
      </c>
      <c r="CR9" s="1">
        <v>16.8</v>
      </c>
      <c r="CS9" s="1">
        <v>15.8</v>
      </c>
      <c r="CT9" s="1">
        <v>16</v>
      </c>
      <c r="CU9" s="1">
        <v>15.2</v>
      </c>
      <c r="CV9" s="1">
        <v>18</v>
      </c>
      <c r="CW9" s="1">
        <v>15</v>
      </c>
      <c r="CX9" s="1">
        <v>15.8</v>
      </c>
      <c r="CY9" s="1">
        <v>16</v>
      </c>
      <c r="CZ9" s="1">
        <v>15.4</v>
      </c>
      <c r="DA9" s="1">
        <v>15.8</v>
      </c>
      <c r="DB9" s="1">
        <v>16</v>
      </c>
      <c r="DC9" s="1">
        <v>15.2</v>
      </c>
      <c r="DD9" s="1">
        <v>16.2</v>
      </c>
      <c r="DE9" s="1">
        <v>15.4</v>
      </c>
      <c r="DF9" s="1">
        <v>15.6</v>
      </c>
      <c r="DG9" s="1">
        <v>17</v>
      </c>
      <c r="DH9" s="1">
        <v>15.4</v>
      </c>
      <c r="DI9" s="1">
        <v>65535</v>
      </c>
      <c r="DJ9" s="1">
        <v>65535</v>
      </c>
      <c r="DK9" s="1">
        <v>17</v>
      </c>
      <c r="DL9" s="1">
        <v>17.399999999999999</v>
      </c>
      <c r="DM9" s="1">
        <v>14.6</v>
      </c>
      <c r="DN9" s="1">
        <v>16</v>
      </c>
      <c r="DO9" s="1">
        <v>65535</v>
      </c>
      <c r="DP9" s="1">
        <v>15.8</v>
      </c>
      <c r="DQ9" s="1">
        <v>14.6</v>
      </c>
      <c r="DR9" s="1">
        <v>15.8</v>
      </c>
      <c r="DS9" s="1">
        <v>16.399999999999999</v>
      </c>
      <c r="DT9" s="1">
        <v>16</v>
      </c>
      <c r="DU9" s="1">
        <v>16.2</v>
      </c>
      <c r="DV9" s="1">
        <v>16</v>
      </c>
      <c r="DW9" s="1">
        <v>16.600000000000001</v>
      </c>
      <c r="DX9" s="1">
        <v>15.4</v>
      </c>
      <c r="DY9" s="1">
        <v>15.4</v>
      </c>
      <c r="DZ9" s="1">
        <v>15.4</v>
      </c>
      <c r="EA9" s="1">
        <v>15</v>
      </c>
      <c r="EB9" s="1">
        <v>15.2</v>
      </c>
      <c r="EC9" s="1">
        <v>16.8</v>
      </c>
      <c r="ED9" s="1">
        <v>16.2</v>
      </c>
      <c r="EE9" s="1">
        <v>17.399999999999999</v>
      </c>
      <c r="EF9" s="1">
        <v>17</v>
      </c>
      <c r="EG9" s="1">
        <v>16</v>
      </c>
      <c r="EH9" s="1">
        <v>16.2</v>
      </c>
      <c r="EI9" s="1">
        <v>16</v>
      </c>
      <c r="EJ9" s="1">
        <v>16.2</v>
      </c>
      <c r="EK9" s="1">
        <v>16.600000000000001</v>
      </c>
      <c r="EL9" s="1">
        <v>15.4</v>
      </c>
      <c r="EM9" s="1">
        <v>65535</v>
      </c>
      <c r="EN9" s="1">
        <v>15.4</v>
      </c>
      <c r="EO9" s="1">
        <v>16</v>
      </c>
      <c r="EP9" s="1">
        <v>16.2</v>
      </c>
      <c r="EQ9" s="1">
        <v>16</v>
      </c>
      <c r="ER9" s="1">
        <v>16.2</v>
      </c>
      <c r="ES9" s="1">
        <v>65535</v>
      </c>
      <c r="ET9" s="1">
        <v>15.4</v>
      </c>
      <c r="EU9" s="1">
        <v>16</v>
      </c>
      <c r="EV9" s="1">
        <v>15.6</v>
      </c>
      <c r="EW9" s="1">
        <v>15.6</v>
      </c>
      <c r="EX9" s="1">
        <v>15</v>
      </c>
      <c r="EY9" s="1">
        <v>15.2</v>
      </c>
      <c r="EZ9" s="1">
        <v>16</v>
      </c>
      <c r="FA9" s="1">
        <v>15.4</v>
      </c>
      <c r="FB9" s="1">
        <v>15</v>
      </c>
      <c r="FC9" s="1">
        <v>15.4</v>
      </c>
      <c r="FD9" s="1">
        <v>15.8</v>
      </c>
      <c r="FE9" s="1">
        <v>16.399999999999999</v>
      </c>
      <c r="FF9" s="1">
        <v>16.600000000000001</v>
      </c>
      <c r="FG9" s="1">
        <v>16</v>
      </c>
      <c r="FH9" s="1">
        <v>15.2</v>
      </c>
      <c r="FI9" s="1">
        <v>15</v>
      </c>
      <c r="FJ9" s="1">
        <v>15.6</v>
      </c>
      <c r="FK9" s="1">
        <v>15</v>
      </c>
      <c r="FL9" s="1">
        <v>16</v>
      </c>
      <c r="FM9" s="1">
        <v>16.399999999999999</v>
      </c>
      <c r="FN9" s="1">
        <v>16.399999999999999</v>
      </c>
      <c r="FO9" s="1">
        <v>16.2</v>
      </c>
      <c r="FP9" s="1">
        <v>16.2</v>
      </c>
      <c r="FQ9" s="1">
        <v>16</v>
      </c>
      <c r="FR9" s="1">
        <v>16.600000000000001</v>
      </c>
      <c r="FS9" s="1">
        <v>15.8</v>
      </c>
      <c r="FT9" s="1">
        <v>15</v>
      </c>
      <c r="FU9" s="1">
        <v>15.2</v>
      </c>
      <c r="FV9" s="1">
        <v>16.2</v>
      </c>
      <c r="FW9" s="1">
        <v>14.4</v>
      </c>
      <c r="FX9" s="1">
        <v>14.6</v>
      </c>
      <c r="FY9" s="1">
        <v>15.8</v>
      </c>
      <c r="FZ9" s="1">
        <v>16</v>
      </c>
      <c r="GA9" s="1">
        <v>15.2</v>
      </c>
      <c r="GB9" s="1">
        <v>16.8</v>
      </c>
      <c r="GC9" s="1">
        <v>16.399999999999999</v>
      </c>
      <c r="GD9" s="1">
        <v>16</v>
      </c>
      <c r="GE9" s="1">
        <v>17.600000000000001</v>
      </c>
      <c r="GF9" s="1">
        <v>13.8</v>
      </c>
      <c r="GG9" s="1">
        <v>14.2</v>
      </c>
      <c r="GH9" s="1">
        <v>15</v>
      </c>
      <c r="GI9" s="1">
        <v>15.6</v>
      </c>
      <c r="GJ9" s="1">
        <v>15.2</v>
      </c>
      <c r="GK9" s="1">
        <v>16</v>
      </c>
      <c r="GL9" s="1">
        <v>14</v>
      </c>
      <c r="GM9" s="1">
        <v>14</v>
      </c>
      <c r="GN9" s="1">
        <v>13.2</v>
      </c>
      <c r="GO9" s="1">
        <v>14</v>
      </c>
      <c r="GP9" s="1">
        <v>15.4</v>
      </c>
      <c r="GQ9" s="1">
        <v>15.8</v>
      </c>
      <c r="GR9" s="1">
        <v>15.4</v>
      </c>
      <c r="GS9" s="1">
        <v>15.2</v>
      </c>
      <c r="GT9" s="1">
        <v>15.4</v>
      </c>
      <c r="GU9" s="1">
        <v>14.8</v>
      </c>
      <c r="GV9" s="1">
        <v>15</v>
      </c>
      <c r="GW9" s="1">
        <v>15</v>
      </c>
      <c r="GX9" s="1">
        <v>15.2</v>
      </c>
      <c r="GY9" s="1">
        <v>15</v>
      </c>
      <c r="GZ9" s="1">
        <v>15.8</v>
      </c>
      <c r="HA9" s="1">
        <v>14.2</v>
      </c>
      <c r="HB9" s="1">
        <v>14</v>
      </c>
      <c r="HC9" s="1">
        <v>15.2</v>
      </c>
      <c r="HD9" s="1">
        <v>15.4</v>
      </c>
      <c r="HE9" s="1">
        <v>15</v>
      </c>
      <c r="HF9" s="1">
        <v>14.8</v>
      </c>
      <c r="HG9" s="1">
        <v>14.6</v>
      </c>
      <c r="HH9" s="1">
        <v>14.8</v>
      </c>
      <c r="HI9" s="1">
        <v>15</v>
      </c>
      <c r="HJ9" s="1">
        <v>14.4</v>
      </c>
      <c r="HK9" s="1">
        <v>16</v>
      </c>
      <c r="HL9" s="1">
        <v>14.6</v>
      </c>
      <c r="HM9" s="1">
        <v>15.6</v>
      </c>
      <c r="HN9" s="1">
        <v>65535</v>
      </c>
      <c r="HO9" s="1">
        <v>15.6</v>
      </c>
      <c r="HP9" s="1">
        <v>16</v>
      </c>
      <c r="HQ9" s="1">
        <v>15</v>
      </c>
      <c r="HR9" s="1">
        <v>14.6</v>
      </c>
      <c r="HS9" s="1">
        <v>13</v>
      </c>
      <c r="HT9" s="1">
        <v>14.8</v>
      </c>
      <c r="HU9" s="1">
        <v>14.2</v>
      </c>
      <c r="HV9" s="1">
        <v>14</v>
      </c>
      <c r="HW9" s="1">
        <v>14.2</v>
      </c>
      <c r="HX9" s="1">
        <v>14.8</v>
      </c>
      <c r="HY9" s="1">
        <v>16</v>
      </c>
      <c r="HZ9" s="1">
        <v>15.6</v>
      </c>
      <c r="IA9" s="1">
        <v>14</v>
      </c>
      <c r="IB9" s="1">
        <v>14.8</v>
      </c>
      <c r="IC9" s="1">
        <v>15.2</v>
      </c>
      <c r="ID9" s="1">
        <v>16.399999999999999</v>
      </c>
      <c r="IE9" s="1">
        <v>16</v>
      </c>
      <c r="IF9" s="1">
        <v>14.8</v>
      </c>
      <c r="IG9" s="1">
        <v>16</v>
      </c>
      <c r="IH9" s="1">
        <v>16.2</v>
      </c>
      <c r="II9" s="1">
        <v>16.600000000000001</v>
      </c>
      <c r="IJ9" s="1">
        <v>14</v>
      </c>
      <c r="IK9" s="1">
        <v>14.6</v>
      </c>
      <c r="IL9" s="1">
        <v>14.8</v>
      </c>
      <c r="IM9" s="1">
        <v>14.6</v>
      </c>
      <c r="IN9" s="1">
        <v>13.2</v>
      </c>
      <c r="IO9" s="1">
        <v>13.4</v>
      </c>
      <c r="IP9" s="1">
        <v>16</v>
      </c>
      <c r="IQ9" s="1">
        <v>15.8</v>
      </c>
      <c r="IR9" s="1">
        <v>14.8</v>
      </c>
      <c r="IS9" s="1">
        <v>15.2</v>
      </c>
      <c r="IT9" s="1">
        <v>14.8</v>
      </c>
      <c r="IU9" s="1">
        <v>15</v>
      </c>
      <c r="IV9" s="1">
        <v>16.399999999999999</v>
      </c>
      <c r="IW9" s="1">
        <v>14.8</v>
      </c>
      <c r="IX9" s="1">
        <v>15</v>
      </c>
      <c r="IY9" s="1">
        <v>15.4</v>
      </c>
      <c r="IZ9" s="1">
        <v>14.4</v>
      </c>
      <c r="JA9" s="1">
        <v>14</v>
      </c>
      <c r="JB9" s="1">
        <v>16.600000000000001</v>
      </c>
      <c r="JC9" s="1">
        <v>15.8</v>
      </c>
      <c r="JD9" s="1">
        <v>15</v>
      </c>
      <c r="JE9" s="1">
        <v>15.6</v>
      </c>
      <c r="JF9" s="1">
        <v>15</v>
      </c>
      <c r="JG9" s="1">
        <v>13.8</v>
      </c>
      <c r="JH9" s="1">
        <v>14.8</v>
      </c>
      <c r="JI9" s="1">
        <v>15.8</v>
      </c>
      <c r="JJ9" s="1">
        <v>15.6</v>
      </c>
      <c r="JK9" s="1">
        <v>15.8</v>
      </c>
      <c r="JL9" s="1">
        <v>15.4</v>
      </c>
      <c r="JM9" s="1">
        <v>15</v>
      </c>
      <c r="JN9" s="1">
        <v>15.2</v>
      </c>
      <c r="JO9" s="1">
        <v>15</v>
      </c>
      <c r="JP9" s="1">
        <v>15.2</v>
      </c>
      <c r="JQ9" s="1">
        <v>15</v>
      </c>
      <c r="JR9" s="1">
        <v>14</v>
      </c>
      <c r="JS9" s="1">
        <v>15</v>
      </c>
      <c r="JT9" s="1">
        <v>15.2</v>
      </c>
      <c r="JU9" s="1">
        <v>15.8</v>
      </c>
      <c r="JV9" s="1">
        <v>15.8</v>
      </c>
      <c r="JW9" s="1">
        <v>14.6</v>
      </c>
      <c r="JX9" s="1">
        <v>15</v>
      </c>
      <c r="JY9" s="1">
        <v>12.4</v>
      </c>
      <c r="JZ9" s="1">
        <v>14.6</v>
      </c>
      <c r="KA9" s="1">
        <v>15</v>
      </c>
      <c r="KB9" s="1">
        <v>14.2</v>
      </c>
      <c r="KC9" s="1">
        <v>14.8</v>
      </c>
      <c r="KD9" s="1">
        <v>15</v>
      </c>
      <c r="KE9" s="1">
        <v>16</v>
      </c>
      <c r="KF9" s="1">
        <v>15.8</v>
      </c>
      <c r="KG9" s="1">
        <v>14.8</v>
      </c>
      <c r="KH9" s="1">
        <v>15.2</v>
      </c>
      <c r="KI9" s="1">
        <v>14.6</v>
      </c>
      <c r="KJ9" s="1">
        <v>14</v>
      </c>
      <c r="KK9" s="1">
        <v>15.2</v>
      </c>
      <c r="KL9" s="1">
        <v>15.4</v>
      </c>
      <c r="KM9" s="1">
        <v>15.2</v>
      </c>
      <c r="KN9" s="1">
        <v>15</v>
      </c>
      <c r="KO9" s="1">
        <v>16</v>
      </c>
      <c r="KP9" s="1">
        <v>14.8</v>
      </c>
      <c r="KQ9" s="1">
        <v>13.8</v>
      </c>
      <c r="KR9" s="1">
        <v>15</v>
      </c>
      <c r="KS9" s="1">
        <v>15.2</v>
      </c>
      <c r="KT9" s="1">
        <v>15.4</v>
      </c>
      <c r="KU9" s="1">
        <v>14.6</v>
      </c>
      <c r="KV9" s="1">
        <v>65535</v>
      </c>
      <c r="KW9" s="1">
        <v>14.2</v>
      </c>
      <c r="KX9" s="1">
        <v>65535</v>
      </c>
      <c r="KY9" s="1">
        <v>65535</v>
      </c>
      <c r="KZ9" s="1">
        <v>65535</v>
      </c>
      <c r="LA9" s="1">
        <v>65535</v>
      </c>
      <c r="LB9" s="1">
        <v>15.4</v>
      </c>
      <c r="LC9" s="1">
        <v>15</v>
      </c>
      <c r="LD9" s="1">
        <v>15.6</v>
      </c>
      <c r="LE9" s="1">
        <v>16</v>
      </c>
      <c r="LF9" s="1">
        <v>16.399999999999999</v>
      </c>
      <c r="LG9" s="1">
        <v>16</v>
      </c>
      <c r="LH9" s="1">
        <v>16.600000000000001</v>
      </c>
      <c r="LI9" s="1">
        <v>16.2</v>
      </c>
      <c r="LJ9" s="1">
        <v>16</v>
      </c>
      <c r="LK9" s="1">
        <v>16.600000000000001</v>
      </c>
      <c r="LL9" s="1">
        <v>16.8</v>
      </c>
      <c r="LM9" s="1">
        <v>16.399999999999999</v>
      </c>
      <c r="LN9" s="1">
        <v>16.2</v>
      </c>
      <c r="LO9" s="1">
        <v>16.8</v>
      </c>
      <c r="LP9" s="1">
        <v>65535</v>
      </c>
      <c r="LQ9" s="1">
        <v>14.4</v>
      </c>
      <c r="LR9" s="1">
        <v>15.4</v>
      </c>
      <c r="LS9" s="1">
        <v>15.6</v>
      </c>
      <c r="LT9" s="1">
        <v>16.2</v>
      </c>
      <c r="LU9" s="1">
        <v>13.6</v>
      </c>
      <c r="LV9" s="1">
        <v>14</v>
      </c>
      <c r="LW9" s="1">
        <v>13.6</v>
      </c>
      <c r="LX9" s="1">
        <v>15</v>
      </c>
      <c r="LY9" s="1">
        <v>15.4</v>
      </c>
      <c r="LZ9" s="1">
        <v>16.399999999999999</v>
      </c>
      <c r="MA9" s="1">
        <v>16.2</v>
      </c>
      <c r="MB9" s="1">
        <v>16.600000000000001</v>
      </c>
      <c r="MC9" s="1">
        <v>16.8</v>
      </c>
      <c r="MD9" s="1">
        <v>14.6</v>
      </c>
      <c r="ME9" s="1">
        <v>15</v>
      </c>
      <c r="MF9" s="1">
        <v>15.6</v>
      </c>
      <c r="MG9" s="1">
        <v>16.2</v>
      </c>
      <c r="MH9" s="1">
        <v>13.6</v>
      </c>
      <c r="MI9" s="1">
        <v>14.2</v>
      </c>
      <c r="MJ9" s="1">
        <v>15.8</v>
      </c>
      <c r="MK9" s="1">
        <v>15</v>
      </c>
      <c r="ML9" s="1">
        <v>13.6</v>
      </c>
      <c r="MM9" s="1">
        <v>14</v>
      </c>
      <c r="MN9" s="1">
        <v>15</v>
      </c>
      <c r="MO9" s="1">
        <v>15.6</v>
      </c>
      <c r="MP9" s="1">
        <v>13.4</v>
      </c>
      <c r="MQ9" s="1">
        <v>14</v>
      </c>
      <c r="MR9" s="1">
        <v>14.6</v>
      </c>
      <c r="MS9" s="1">
        <v>15.2</v>
      </c>
      <c r="MT9" s="1">
        <v>15.4</v>
      </c>
      <c r="MU9" s="1">
        <v>15.4</v>
      </c>
      <c r="MV9" s="1">
        <v>16.2</v>
      </c>
      <c r="MW9" s="1">
        <v>17</v>
      </c>
      <c r="MX9" s="1">
        <v>15.4</v>
      </c>
      <c r="MY9" s="1">
        <v>15.8</v>
      </c>
      <c r="MZ9" s="1">
        <v>15.6</v>
      </c>
      <c r="NA9" s="1">
        <v>16</v>
      </c>
      <c r="NB9" s="1">
        <v>15</v>
      </c>
      <c r="NC9" s="1">
        <v>15.4</v>
      </c>
      <c r="ND9" s="1">
        <v>15.6</v>
      </c>
      <c r="NE9" s="1">
        <v>15.8</v>
      </c>
      <c r="NF9" s="1">
        <v>15.2</v>
      </c>
      <c r="NG9" s="1">
        <v>15.4</v>
      </c>
      <c r="NH9" s="1">
        <v>17</v>
      </c>
      <c r="NI9" s="1">
        <v>16.600000000000001</v>
      </c>
      <c r="NJ9" s="6">
        <f t="shared" si="13"/>
        <v>0.967741935483871</v>
      </c>
      <c r="NK9" s="3">
        <f t="shared" si="14"/>
        <v>1</v>
      </c>
      <c r="NL9" s="3">
        <f t="shared" si="15"/>
        <v>0.967741935483871</v>
      </c>
      <c r="NM9" s="3">
        <f t="shared" si="16"/>
        <v>0.9</v>
      </c>
      <c r="NN9" s="3">
        <f t="shared" si="17"/>
        <v>0.93548387096774188</v>
      </c>
      <c r="NO9" s="3">
        <f t="shared" si="18"/>
        <v>1</v>
      </c>
      <c r="NP9" s="3">
        <f t="shared" si="19"/>
        <v>1</v>
      </c>
      <c r="NQ9" s="3">
        <f t="shared" si="20"/>
        <v>0.967741935483871</v>
      </c>
      <c r="NR9" s="3">
        <f t="shared" si="21"/>
        <v>1</v>
      </c>
      <c r="NS9" s="3">
        <f t="shared" si="22"/>
        <v>0.87096774193548387</v>
      </c>
      <c r="NT9" s="3">
        <f t="shared" si="23"/>
        <v>0.93333333333333335</v>
      </c>
      <c r="NU9" s="3">
        <f t="shared" si="24"/>
        <v>1</v>
      </c>
      <c r="NV9" s="3">
        <f t="shared" si="25"/>
        <v>0.9616438356164384</v>
      </c>
      <c r="NW9" s="5">
        <f t="shared" si="26"/>
        <v>15.12</v>
      </c>
      <c r="NX9" s="1">
        <f t="shared" si="27"/>
        <v>16.042857142857141</v>
      </c>
      <c r="NY9" s="1">
        <f t="shared" si="28"/>
        <v>16.006666666666668</v>
      </c>
      <c r="NZ9" s="1">
        <f t="shared" si="29"/>
        <v>15.918518518518519</v>
      </c>
      <c r="OA9" s="1">
        <f t="shared" si="30"/>
        <v>15.834482758620688</v>
      </c>
      <c r="OB9" s="1">
        <f t="shared" si="31"/>
        <v>15.746666666666668</v>
      </c>
      <c r="OC9" s="1">
        <f t="shared" si="32"/>
        <v>14.935483870967744</v>
      </c>
      <c r="OD9" s="1">
        <f t="shared" si="33"/>
        <v>14.993333333333336</v>
      </c>
      <c r="OE9" s="1">
        <f t="shared" si="34"/>
        <v>15.146666666666667</v>
      </c>
      <c r="OF9" s="1">
        <f t="shared" si="35"/>
        <v>14.874074074074073</v>
      </c>
      <c r="OG9" s="1">
        <f t="shared" si="36"/>
        <v>15.707142857142859</v>
      </c>
      <c r="OH9" s="1">
        <f t="shared" si="37"/>
        <v>15.27741935483871</v>
      </c>
      <c r="OI9" s="111">
        <v>14.761111111111111</v>
      </c>
      <c r="OJ9" s="112">
        <v>14.711111111111109</v>
      </c>
      <c r="OK9" s="112">
        <v>15.066666666666666</v>
      </c>
      <c r="OL9" s="112">
        <v>15.372222222222222</v>
      </c>
      <c r="OM9" s="112">
        <v>15.511111111111113</v>
      </c>
      <c r="ON9" s="112">
        <v>15.233333333333333</v>
      </c>
      <c r="OO9" s="112">
        <v>14.705555555555556</v>
      </c>
      <c r="OP9" s="112">
        <v>14.683333333333334</v>
      </c>
      <c r="OQ9" s="112">
        <v>14.964705882352941</v>
      </c>
      <c r="OR9" s="112">
        <v>15.082352941176469</v>
      </c>
      <c r="OS9" s="112">
        <v>15.216666666666669</v>
      </c>
      <c r="OT9" s="112">
        <v>14.911764705882353</v>
      </c>
      <c r="OU9" s="5">
        <f t="shared" si="0"/>
        <v>0.35888888888888815</v>
      </c>
      <c r="OV9" s="1">
        <f t="shared" si="1"/>
        <v>1.3317460317460323</v>
      </c>
      <c r="OW9" s="1">
        <f t="shared" si="2"/>
        <v>0.94000000000000128</v>
      </c>
      <c r="OX9" s="1">
        <f t="shared" si="3"/>
        <v>0.54629629629629761</v>
      </c>
      <c r="OY9" s="1">
        <f t="shared" si="4"/>
        <v>0.3233716475095747</v>
      </c>
      <c r="OZ9" s="1">
        <f t="shared" si="5"/>
        <v>0.51333333333333542</v>
      </c>
      <c r="PA9" s="1">
        <f t="shared" si="6"/>
        <v>0.22992831541218806</v>
      </c>
      <c r="PB9" s="1">
        <f t="shared" si="7"/>
        <v>0.31000000000000227</v>
      </c>
      <c r="PC9" s="1">
        <f t="shared" si="8"/>
        <v>0.1819607843137252</v>
      </c>
      <c r="PD9" s="1">
        <f t="shared" si="9"/>
        <v>-0.20827886710239518</v>
      </c>
      <c r="PE9" s="1">
        <f t="shared" si="10"/>
        <v>0.49047619047619051</v>
      </c>
      <c r="PF9" s="1">
        <f t="shared" si="11"/>
        <v>0.36565464895635635</v>
      </c>
      <c r="PG9" s="111">
        <v>11</v>
      </c>
      <c r="PH9" s="112">
        <v>10.199999999999999</v>
      </c>
      <c r="PI9" s="112">
        <v>11.4</v>
      </c>
      <c r="PJ9" s="112">
        <v>12</v>
      </c>
      <c r="PK9" s="112">
        <v>11.2</v>
      </c>
      <c r="PL9" s="112">
        <v>10.4</v>
      </c>
      <c r="PM9" s="112">
        <v>10</v>
      </c>
      <c r="PN9" s="112">
        <v>10</v>
      </c>
      <c r="PO9" s="112">
        <v>10</v>
      </c>
      <c r="PP9" s="112">
        <v>11</v>
      </c>
      <c r="PQ9" s="112">
        <v>10.4</v>
      </c>
      <c r="PR9" s="137">
        <v>11</v>
      </c>
      <c r="PS9" s="5">
        <f t="array" ref="PS9">+IF(ISERROR($NW9)=FALSE,MIN(IF($H9:$AL9&lt;65534,$H9:$AL9,"")),NA())</f>
        <v>12.4</v>
      </c>
      <c r="PT9" s="1">
        <f t="array" ref="PT9">+IF(ISERROR($NX9)=FALSE,MIN(IF($AM9:$BN9&lt;65534,$AM9:$BN9,"")),NA())</f>
        <v>13.4</v>
      </c>
      <c r="PU9" s="1">
        <f t="array" ref="PU9">+IF(ISERROR($NY9)=FALSE,MIN(IF($BP9:$CT9&lt;65534,$BP9:$CT9,"")),NA())</f>
        <v>14.4</v>
      </c>
      <c r="PV9" s="1">
        <f t="array" ref="PV9">+IF(ISERROR($NZ9)=FALSE,MIN(IF($CU9:$DX9&lt;65534,$CU9:$DX9,"")),NA())</f>
        <v>14.6</v>
      </c>
      <c r="PW9" s="1">
        <f t="array" ref="PW9">+IF(ISERROR($OA9)=FALSE,MIN(IF($DY9:$FC9&lt;65534,$DY9:$FC9,"")),NA())</f>
        <v>15</v>
      </c>
      <c r="PX9" s="1">
        <f t="array" ref="PX9">+IF(ISERROR($OB9)=FALSE,MIN(IF($FD9:$GG9&lt;65534,$FD9:$GG9,"")),NA())</f>
        <v>13.8</v>
      </c>
      <c r="PY9" s="1">
        <f t="array" ref="PY9">+IF(ISERROR($OC9)=FALSE,MIN(IF($GH9:$HL9&lt;65534,$GH9:$HL9,"")),NA())</f>
        <v>13.2</v>
      </c>
      <c r="PZ9" s="1">
        <f t="array" ref="PZ9">+IF(ISERROR($OD9)=FALSE,MIN(IF($HM9:$IQ9&lt;65534,$HM9:$IQ9,"")),NA())</f>
        <v>13</v>
      </c>
      <c r="QA9" s="1">
        <f t="array" ref="QA9">+IF(ISERROR($OE9)=FALSE,MIN(IF($IR9:$JU9&lt;65534,$IR9:$JU9,"")),NA())</f>
        <v>13.8</v>
      </c>
      <c r="QB9" s="1">
        <f t="array" ref="QB9">+IF(ISERROR($OF9)=FALSE,MIN(IF($JV9:$KZ9&lt;65534,$JV9:$KZ9,"")),NA())</f>
        <v>12.4</v>
      </c>
      <c r="QC9" s="1">
        <f t="array" ref="QC9">+IF(ISERROR($OG9)=FALSE,MIN(IF($LA9:$MD9&lt;65534,$LA9:$MD9,"")),NA())</f>
        <v>13.6</v>
      </c>
      <c r="QD9" s="1">
        <f t="array" ref="QD9">+IF(ISERROR($OH9)=FALSE,MIN(IF($ME9:$NI9&lt;65534,$ME9:$NI9,"")),NA())</f>
        <v>13.4</v>
      </c>
      <c r="QE9" s="5">
        <f t="shared" si="38"/>
        <v>-1.4000000000000004</v>
      </c>
      <c r="QF9" s="1">
        <f t="shared" si="39"/>
        <v>-3.2000000000000011</v>
      </c>
      <c r="QG9" s="1">
        <f t="shared" si="40"/>
        <v>-3</v>
      </c>
      <c r="QH9" s="1">
        <f t="shared" si="41"/>
        <v>-2.5999999999999996</v>
      </c>
      <c r="QI9" s="1">
        <f t="shared" si="42"/>
        <v>-3.8000000000000007</v>
      </c>
      <c r="QJ9" s="1">
        <f t="shared" si="43"/>
        <v>-3.4000000000000004</v>
      </c>
      <c r="QK9" s="1">
        <f t="shared" si="44"/>
        <v>-3.1999999999999993</v>
      </c>
      <c r="QL9" s="1">
        <f t="shared" si="45"/>
        <v>-3</v>
      </c>
      <c r="QM9" s="1">
        <f t="shared" si="46"/>
        <v>-3.8000000000000007</v>
      </c>
      <c r="QN9" s="1">
        <f t="shared" si="47"/>
        <v>-1.4000000000000004</v>
      </c>
      <c r="QO9" s="1">
        <f t="shared" si="48"/>
        <v>-3.1999999999999993</v>
      </c>
      <c r="QP9" s="1">
        <f t="shared" si="49"/>
        <v>-2.4000000000000004</v>
      </c>
      <c r="QQ9" s="5" t="s">
        <v>892</v>
      </c>
    </row>
    <row r="10" spans="1:459" s="1" customFormat="1" x14ac:dyDescent="0.2">
      <c r="A10" s="79">
        <v>23085080</v>
      </c>
      <c r="B10" s="106">
        <v>-74.836694444444433</v>
      </c>
      <c r="C10" s="106">
        <v>6.4835833333333337</v>
      </c>
      <c r="D10" s="105">
        <v>859</v>
      </c>
      <c r="E10" s="97" t="s">
        <v>557</v>
      </c>
      <c r="F10" s="97" t="s">
        <v>558</v>
      </c>
      <c r="G10" s="97" t="s">
        <v>13</v>
      </c>
      <c r="H10" s="1">
        <v>18</v>
      </c>
      <c r="I10" s="1">
        <v>18</v>
      </c>
      <c r="J10" s="1">
        <v>16.2</v>
      </c>
      <c r="K10" s="1">
        <v>18</v>
      </c>
      <c r="L10" s="1">
        <v>18.2</v>
      </c>
      <c r="M10" s="1">
        <v>65535</v>
      </c>
      <c r="N10" s="1">
        <v>19.399999999999999</v>
      </c>
      <c r="O10" s="1">
        <v>19.2</v>
      </c>
      <c r="P10" s="1">
        <v>19</v>
      </c>
      <c r="Q10" s="1">
        <v>65535</v>
      </c>
      <c r="R10" s="1">
        <v>18.3</v>
      </c>
      <c r="S10" s="1">
        <v>19.100000000000001</v>
      </c>
      <c r="T10" s="1">
        <v>19.2</v>
      </c>
      <c r="U10" s="1">
        <v>19.2</v>
      </c>
      <c r="V10" s="1">
        <v>18.399999999999999</v>
      </c>
      <c r="W10" s="1">
        <v>18.3</v>
      </c>
      <c r="X10" s="1">
        <v>18</v>
      </c>
      <c r="Y10" s="1">
        <v>19.399999999999999</v>
      </c>
      <c r="Z10" s="1">
        <v>20</v>
      </c>
      <c r="AA10" s="1">
        <v>20</v>
      </c>
      <c r="AB10" s="1">
        <v>20.2</v>
      </c>
      <c r="AC10" s="1">
        <v>19.100000000000001</v>
      </c>
      <c r="AD10" s="1">
        <v>19.2</v>
      </c>
      <c r="AE10" s="1">
        <v>19.100000000000001</v>
      </c>
      <c r="AF10" s="1">
        <v>19.2</v>
      </c>
      <c r="AG10" s="1">
        <v>21</v>
      </c>
      <c r="AH10" s="1">
        <v>65535</v>
      </c>
      <c r="AI10" s="1">
        <v>65535</v>
      </c>
      <c r="AJ10" s="1">
        <v>65535</v>
      </c>
      <c r="AK10" s="1">
        <v>19.3</v>
      </c>
      <c r="AL10" s="1">
        <v>19.2</v>
      </c>
      <c r="AM10" s="1">
        <v>65535</v>
      </c>
      <c r="AN10" s="1">
        <v>20.3</v>
      </c>
      <c r="AO10" s="1">
        <v>18</v>
      </c>
      <c r="AP10" s="1">
        <v>18.2</v>
      </c>
      <c r="AQ10" s="1">
        <v>20.2</v>
      </c>
      <c r="AR10" s="1">
        <v>20</v>
      </c>
      <c r="AS10" s="1">
        <v>20.399999999999999</v>
      </c>
      <c r="AT10" s="1">
        <v>20.2</v>
      </c>
      <c r="AU10" s="1">
        <v>65535</v>
      </c>
      <c r="AV10" s="1">
        <v>18</v>
      </c>
      <c r="AW10" s="1">
        <v>20</v>
      </c>
      <c r="AX10" s="1">
        <v>19.3</v>
      </c>
      <c r="AY10" s="1">
        <v>21</v>
      </c>
      <c r="AZ10" s="1">
        <v>18.2</v>
      </c>
      <c r="BA10" s="1">
        <v>18</v>
      </c>
      <c r="BB10" s="1">
        <v>18</v>
      </c>
      <c r="BC10" s="1">
        <v>20.2</v>
      </c>
      <c r="BD10" s="1">
        <v>19.399999999999999</v>
      </c>
      <c r="BE10" s="1">
        <v>65535</v>
      </c>
      <c r="BF10" s="1">
        <v>20</v>
      </c>
      <c r="BG10" s="1">
        <v>18.3</v>
      </c>
      <c r="BH10" s="1">
        <v>19</v>
      </c>
      <c r="BI10" s="1">
        <v>20.2</v>
      </c>
      <c r="BJ10" s="1">
        <v>20.100000000000001</v>
      </c>
      <c r="BK10" s="1">
        <v>18.2</v>
      </c>
      <c r="BL10" s="1">
        <v>18.2</v>
      </c>
      <c r="BM10" s="1">
        <v>65535</v>
      </c>
      <c r="BN10" s="1">
        <v>18.2</v>
      </c>
      <c r="BO10" s="102"/>
      <c r="BP10" s="1">
        <v>20</v>
      </c>
      <c r="BQ10" s="1">
        <v>19.399999999999999</v>
      </c>
      <c r="BR10" s="1">
        <v>18.2</v>
      </c>
      <c r="BS10" s="1">
        <v>65535</v>
      </c>
      <c r="BT10" s="1">
        <v>65535</v>
      </c>
      <c r="BU10" s="1">
        <v>65535</v>
      </c>
      <c r="BV10" s="1">
        <v>19.399999999999999</v>
      </c>
      <c r="BW10" s="1">
        <v>20</v>
      </c>
      <c r="BX10" s="1">
        <v>20.399999999999999</v>
      </c>
      <c r="BY10" s="1">
        <v>20.399999999999999</v>
      </c>
      <c r="BZ10" s="1">
        <v>65535</v>
      </c>
      <c r="CA10" s="1">
        <v>19.100000000000001</v>
      </c>
      <c r="CB10" s="1">
        <v>19.3</v>
      </c>
      <c r="CC10" s="1">
        <v>20</v>
      </c>
      <c r="CD10" s="1">
        <v>20</v>
      </c>
      <c r="CE10" s="1">
        <v>65535</v>
      </c>
      <c r="CF10" s="1">
        <v>65535</v>
      </c>
      <c r="CG10" s="1">
        <v>18</v>
      </c>
      <c r="CH10" s="1">
        <v>18.100000000000001</v>
      </c>
      <c r="CI10" s="1">
        <v>19.100000000000001</v>
      </c>
      <c r="CJ10" s="1">
        <v>19</v>
      </c>
      <c r="CK10" s="1">
        <v>65535</v>
      </c>
      <c r="CL10" s="1">
        <v>65535</v>
      </c>
      <c r="CM10" s="1">
        <v>65535</v>
      </c>
      <c r="CN10" s="1">
        <v>65535</v>
      </c>
      <c r="CO10" s="1">
        <v>19.3</v>
      </c>
      <c r="CP10" s="1">
        <v>65535</v>
      </c>
      <c r="CQ10" s="1">
        <v>20.2</v>
      </c>
      <c r="CR10" s="1">
        <v>18</v>
      </c>
      <c r="CS10" s="1">
        <v>65535</v>
      </c>
      <c r="CT10" s="1">
        <v>19.399999999999999</v>
      </c>
      <c r="CU10" s="1">
        <v>19.2</v>
      </c>
      <c r="CV10" s="1">
        <v>19.2</v>
      </c>
      <c r="CW10" s="1">
        <v>65535</v>
      </c>
      <c r="CX10" s="1">
        <v>65535</v>
      </c>
      <c r="CY10" s="1">
        <v>18</v>
      </c>
      <c r="CZ10" s="1">
        <v>20.100000000000001</v>
      </c>
      <c r="DA10" s="1">
        <v>20.100000000000001</v>
      </c>
      <c r="DB10" s="1">
        <v>20.2</v>
      </c>
      <c r="DC10" s="1">
        <v>20</v>
      </c>
      <c r="DD10" s="1">
        <v>65535</v>
      </c>
      <c r="DE10" s="1">
        <v>18.2</v>
      </c>
      <c r="DF10" s="1">
        <v>19.100000000000001</v>
      </c>
      <c r="DG10" s="1">
        <v>20.100000000000001</v>
      </c>
      <c r="DH10" s="1">
        <v>65535</v>
      </c>
      <c r="DI10" s="1">
        <v>65535</v>
      </c>
      <c r="DJ10" s="1">
        <v>65535</v>
      </c>
      <c r="DK10" s="1">
        <v>19.3</v>
      </c>
      <c r="DL10" s="1">
        <v>19.399999999999999</v>
      </c>
      <c r="DM10" s="1">
        <v>18.399999999999999</v>
      </c>
      <c r="DN10" s="1">
        <v>65535</v>
      </c>
      <c r="DO10" s="1">
        <v>20.399999999999999</v>
      </c>
      <c r="DP10" s="1">
        <v>20</v>
      </c>
      <c r="DQ10" s="1">
        <v>19.2</v>
      </c>
      <c r="DR10" s="1">
        <v>19.3</v>
      </c>
      <c r="DS10" s="1">
        <v>21</v>
      </c>
      <c r="DT10" s="1">
        <v>65535</v>
      </c>
      <c r="DU10" s="1">
        <v>20.3</v>
      </c>
      <c r="DV10" s="1">
        <v>20.3</v>
      </c>
      <c r="DW10" s="1">
        <v>20.2</v>
      </c>
      <c r="DX10" s="1">
        <v>20.100000000000001</v>
      </c>
      <c r="DY10" s="1">
        <v>65535</v>
      </c>
      <c r="DZ10" s="1">
        <v>21.4</v>
      </c>
      <c r="EA10" s="1">
        <v>21</v>
      </c>
      <c r="EB10" s="1">
        <v>21</v>
      </c>
      <c r="EC10" s="1">
        <v>20.2</v>
      </c>
      <c r="ED10" s="1">
        <v>20.100000000000001</v>
      </c>
      <c r="EE10" s="1">
        <v>20.100000000000001</v>
      </c>
      <c r="EF10" s="1">
        <v>21.2</v>
      </c>
      <c r="EG10" s="1">
        <v>20.2</v>
      </c>
      <c r="EH10" s="1">
        <v>20</v>
      </c>
      <c r="EI10" s="1">
        <v>20</v>
      </c>
      <c r="EJ10" s="1">
        <v>20.2</v>
      </c>
      <c r="EK10" s="1">
        <v>20.2</v>
      </c>
      <c r="EL10" s="1">
        <v>18.399999999999999</v>
      </c>
      <c r="EM10" s="1">
        <v>20</v>
      </c>
      <c r="EN10" s="1">
        <v>20.100000000000001</v>
      </c>
      <c r="EO10" s="1">
        <v>19</v>
      </c>
      <c r="EP10" s="1">
        <v>21</v>
      </c>
      <c r="EQ10" s="1">
        <v>19.2</v>
      </c>
      <c r="ER10" s="1">
        <v>20.2</v>
      </c>
      <c r="ES10" s="1">
        <v>20.2</v>
      </c>
      <c r="ET10" s="1">
        <v>65535</v>
      </c>
      <c r="EU10" s="1">
        <v>19.100000000000001</v>
      </c>
      <c r="EV10" s="1">
        <v>19.2</v>
      </c>
      <c r="EW10" s="1">
        <v>20.2</v>
      </c>
      <c r="EX10" s="1">
        <v>19.399999999999999</v>
      </c>
      <c r="EY10" s="1">
        <v>19.2</v>
      </c>
      <c r="EZ10" s="1">
        <v>20</v>
      </c>
      <c r="FA10" s="1">
        <v>19.100000000000001</v>
      </c>
      <c r="FB10" s="1">
        <v>65535</v>
      </c>
      <c r="FC10" s="1">
        <v>19.3</v>
      </c>
      <c r="FD10" s="1">
        <v>20</v>
      </c>
      <c r="FE10" s="1">
        <v>21</v>
      </c>
      <c r="FF10" s="1">
        <v>19</v>
      </c>
      <c r="FG10" s="1">
        <v>19</v>
      </c>
      <c r="FH10" s="1">
        <v>19.2</v>
      </c>
      <c r="FI10" s="1">
        <v>65535</v>
      </c>
      <c r="FJ10" s="1">
        <v>19</v>
      </c>
      <c r="FK10" s="1">
        <v>20</v>
      </c>
      <c r="FL10" s="1">
        <v>21</v>
      </c>
      <c r="FM10" s="1">
        <v>21</v>
      </c>
      <c r="FN10" s="1">
        <v>21.1</v>
      </c>
      <c r="FO10" s="1">
        <v>21</v>
      </c>
      <c r="FP10" s="1">
        <v>20</v>
      </c>
      <c r="FQ10" s="1">
        <v>19.399999999999999</v>
      </c>
      <c r="FR10" s="1">
        <v>22</v>
      </c>
      <c r="FS10" s="1">
        <v>20</v>
      </c>
      <c r="FT10" s="1">
        <v>19.2</v>
      </c>
      <c r="FU10" s="1">
        <v>18.399999999999999</v>
      </c>
      <c r="FV10" s="1">
        <v>21</v>
      </c>
      <c r="FW10" s="1">
        <v>65535</v>
      </c>
      <c r="FX10" s="1">
        <v>19.600000000000001</v>
      </c>
      <c r="FY10" s="1">
        <v>19.2</v>
      </c>
      <c r="FZ10" s="1">
        <v>19.100000000000001</v>
      </c>
      <c r="GA10" s="1">
        <v>19</v>
      </c>
      <c r="GB10" s="1">
        <v>20</v>
      </c>
      <c r="GC10" s="1">
        <v>20.2</v>
      </c>
      <c r="GD10" s="1">
        <v>19</v>
      </c>
      <c r="GE10" s="1">
        <v>20</v>
      </c>
      <c r="GF10" s="1">
        <v>19.2</v>
      </c>
      <c r="GG10" s="1">
        <v>20</v>
      </c>
      <c r="GH10" s="1">
        <v>19.2</v>
      </c>
      <c r="GI10" s="1">
        <v>19</v>
      </c>
      <c r="GJ10" s="1">
        <v>18.399999999999999</v>
      </c>
      <c r="GK10" s="1">
        <v>20.2</v>
      </c>
      <c r="GL10" s="1">
        <v>19</v>
      </c>
      <c r="GM10" s="1">
        <v>18.399999999999999</v>
      </c>
      <c r="GN10" s="1">
        <v>18</v>
      </c>
      <c r="GO10" s="1">
        <v>20</v>
      </c>
      <c r="GP10" s="1">
        <v>19</v>
      </c>
      <c r="GQ10" s="1">
        <v>20.399999999999999</v>
      </c>
      <c r="GR10" s="1">
        <v>20</v>
      </c>
      <c r="GS10" s="1">
        <v>19.2</v>
      </c>
      <c r="GT10" s="1">
        <v>19.2</v>
      </c>
      <c r="GU10" s="1">
        <v>65535</v>
      </c>
      <c r="GV10" s="1">
        <v>19</v>
      </c>
      <c r="GW10" s="1">
        <v>20.100000000000001</v>
      </c>
      <c r="GX10" s="1">
        <v>20</v>
      </c>
      <c r="GY10" s="1">
        <v>20.2</v>
      </c>
      <c r="GZ10" s="1">
        <v>20</v>
      </c>
      <c r="HA10" s="1">
        <v>19</v>
      </c>
      <c r="HB10" s="1">
        <v>19.2</v>
      </c>
      <c r="HC10" s="1">
        <v>18.3</v>
      </c>
      <c r="HD10" s="1">
        <v>20</v>
      </c>
      <c r="HE10" s="1">
        <v>19.399999999999999</v>
      </c>
      <c r="HF10" s="1">
        <v>20.3</v>
      </c>
      <c r="HG10" s="1">
        <v>19</v>
      </c>
      <c r="HH10" s="1">
        <v>20.100000000000001</v>
      </c>
      <c r="HI10" s="1">
        <v>19.100000000000001</v>
      </c>
      <c r="HJ10" s="1">
        <v>19</v>
      </c>
      <c r="HK10" s="1">
        <v>19.2</v>
      </c>
      <c r="HL10" s="1">
        <v>21.2</v>
      </c>
      <c r="HM10" s="1">
        <v>21.1</v>
      </c>
      <c r="HN10" s="1">
        <v>20.2</v>
      </c>
      <c r="HO10" s="1">
        <v>19.100000000000001</v>
      </c>
      <c r="HP10" s="1">
        <v>20.399999999999999</v>
      </c>
      <c r="HQ10" s="1">
        <v>19</v>
      </c>
      <c r="HR10" s="1">
        <v>65535</v>
      </c>
      <c r="HS10" s="1">
        <v>17.399999999999999</v>
      </c>
      <c r="HT10" s="1">
        <v>65535</v>
      </c>
      <c r="HU10" s="1">
        <v>19.2</v>
      </c>
      <c r="HV10" s="1">
        <v>19</v>
      </c>
      <c r="HW10" s="1">
        <v>21</v>
      </c>
      <c r="HX10" s="1">
        <v>19</v>
      </c>
      <c r="HY10" s="1">
        <v>22</v>
      </c>
      <c r="HZ10" s="1">
        <v>20</v>
      </c>
      <c r="IA10" s="1">
        <v>17</v>
      </c>
      <c r="IB10" s="1">
        <v>19</v>
      </c>
      <c r="IC10" s="1">
        <v>65535</v>
      </c>
      <c r="ID10" s="1">
        <v>19.2</v>
      </c>
      <c r="IE10" s="1">
        <v>19.399999999999999</v>
      </c>
      <c r="IF10" s="1">
        <v>19.3</v>
      </c>
      <c r="IG10" s="1">
        <v>19</v>
      </c>
      <c r="IH10" s="1">
        <v>19</v>
      </c>
      <c r="II10" s="1">
        <v>20</v>
      </c>
      <c r="IJ10" s="1">
        <v>19.100000000000001</v>
      </c>
      <c r="IK10" s="1">
        <v>19.100000000000001</v>
      </c>
      <c r="IL10" s="1">
        <v>20.100000000000001</v>
      </c>
      <c r="IM10" s="1">
        <v>17.100000000000001</v>
      </c>
      <c r="IN10" s="1">
        <v>19.100000000000001</v>
      </c>
      <c r="IO10" s="1">
        <v>19</v>
      </c>
      <c r="IP10" s="1">
        <v>19.100000000000001</v>
      </c>
      <c r="IQ10" s="1">
        <v>19.399999999999999</v>
      </c>
      <c r="IR10" s="1">
        <v>18.399999999999999</v>
      </c>
      <c r="IS10" s="1">
        <v>19</v>
      </c>
      <c r="IT10" s="1">
        <v>20</v>
      </c>
      <c r="IU10" s="1">
        <v>19.100000000000001</v>
      </c>
      <c r="IV10" s="1">
        <v>19.2</v>
      </c>
      <c r="IW10" s="1">
        <v>65535</v>
      </c>
      <c r="IX10" s="1">
        <v>19.399999999999999</v>
      </c>
      <c r="IY10" s="1">
        <v>19.399999999999999</v>
      </c>
      <c r="IZ10" s="1">
        <v>19.399999999999999</v>
      </c>
      <c r="JA10" s="1">
        <v>19.3</v>
      </c>
      <c r="JB10" s="1">
        <v>19.399999999999999</v>
      </c>
      <c r="JC10" s="1">
        <v>20.3</v>
      </c>
      <c r="JD10" s="1">
        <v>18.399999999999999</v>
      </c>
      <c r="JE10" s="1">
        <v>19.3</v>
      </c>
      <c r="JF10" s="1">
        <v>20</v>
      </c>
      <c r="JG10" s="1">
        <v>19.100000000000001</v>
      </c>
      <c r="JH10" s="1">
        <v>19</v>
      </c>
      <c r="JI10" s="1">
        <v>65535</v>
      </c>
      <c r="JJ10" s="1">
        <v>19.399999999999999</v>
      </c>
      <c r="JK10" s="1">
        <v>19.3</v>
      </c>
      <c r="JL10" s="1">
        <v>20</v>
      </c>
      <c r="JM10" s="1">
        <v>19.2</v>
      </c>
      <c r="JN10" s="1">
        <v>18.399999999999999</v>
      </c>
      <c r="JO10" s="1">
        <v>18.2</v>
      </c>
      <c r="JP10" s="1">
        <v>19.2</v>
      </c>
      <c r="JQ10" s="1">
        <v>18.399999999999999</v>
      </c>
      <c r="JR10" s="1">
        <v>18.3</v>
      </c>
      <c r="JS10" s="1">
        <v>18.399999999999999</v>
      </c>
      <c r="JT10" s="1">
        <v>20</v>
      </c>
      <c r="JU10" s="1">
        <v>20</v>
      </c>
      <c r="JV10" s="1">
        <v>19</v>
      </c>
      <c r="JW10" s="1">
        <v>18.2</v>
      </c>
      <c r="JX10" s="1">
        <v>19</v>
      </c>
      <c r="JY10" s="1">
        <v>19.100000000000001</v>
      </c>
      <c r="JZ10" s="1">
        <v>19</v>
      </c>
      <c r="KA10" s="1">
        <v>20.399999999999999</v>
      </c>
      <c r="KB10" s="1">
        <v>19.2</v>
      </c>
      <c r="KC10" s="1">
        <v>19</v>
      </c>
      <c r="KD10" s="1">
        <v>18.399999999999999</v>
      </c>
      <c r="KE10" s="1">
        <v>19.100000000000001</v>
      </c>
      <c r="KF10" s="1">
        <v>19</v>
      </c>
      <c r="KG10" s="1">
        <v>20</v>
      </c>
      <c r="KH10" s="1">
        <v>19</v>
      </c>
      <c r="KI10" s="1">
        <v>18</v>
      </c>
      <c r="KJ10" s="1">
        <v>19.100000000000001</v>
      </c>
      <c r="KK10" s="1">
        <v>19.2</v>
      </c>
      <c r="KL10" s="1">
        <v>19.100000000000001</v>
      </c>
      <c r="KM10" s="1">
        <v>18.2</v>
      </c>
      <c r="KN10" s="1">
        <v>19</v>
      </c>
      <c r="KO10" s="1">
        <v>20.3</v>
      </c>
      <c r="KP10" s="1">
        <v>19.3</v>
      </c>
      <c r="KQ10" s="1">
        <v>19.399999999999999</v>
      </c>
      <c r="KR10" s="1">
        <v>19.3</v>
      </c>
      <c r="KS10" s="1">
        <v>19.100000000000001</v>
      </c>
      <c r="KT10" s="1">
        <v>20.399999999999999</v>
      </c>
      <c r="KU10" s="1">
        <v>19.100000000000001</v>
      </c>
      <c r="KV10" s="1">
        <v>18.399999999999999</v>
      </c>
      <c r="KW10" s="1">
        <v>19.2</v>
      </c>
      <c r="KX10" s="1">
        <v>18.2</v>
      </c>
      <c r="KY10" s="1">
        <v>19</v>
      </c>
      <c r="KZ10" s="1">
        <v>20.2</v>
      </c>
      <c r="LA10" s="1">
        <v>19</v>
      </c>
      <c r="LB10" s="1">
        <v>18.100000000000001</v>
      </c>
      <c r="LC10" s="1">
        <v>20.2</v>
      </c>
      <c r="LD10" s="1">
        <v>20</v>
      </c>
      <c r="LE10" s="1">
        <v>20.399999999999999</v>
      </c>
      <c r="LF10" s="1">
        <v>21.2</v>
      </c>
      <c r="LG10" s="1">
        <v>18.399999999999999</v>
      </c>
      <c r="LH10" s="1">
        <v>18.3</v>
      </c>
      <c r="LI10" s="1">
        <v>20.2</v>
      </c>
      <c r="LJ10" s="1">
        <v>20.100000000000001</v>
      </c>
      <c r="LK10" s="1">
        <v>21</v>
      </c>
      <c r="LL10" s="1">
        <v>21</v>
      </c>
      <c r="LM10" s="1">
        <v>19.3</v>
      </c>
      <c r="LN10" s="1">
        <v>18.399999999999999</v>
      </c>
      <c r="LO10" s="1">
        <v>20.2</v>
      </c>
      <c r="LP10" s="1">
        <v>19.3</v>
      </c>
      <c r="LQ10" s="1">
        <v>19.399999999999999</v>
      </c>
      <c r="LR10" s="1">
        <v>20</v>
      </c>
      <c r="LS10" s="1">
        <v>18.3</v>
      </c>
      <c r="LT10" s="1">
        <v>18.399999999999999</v>
      </c>
      <c r="LU10" s="1">
        <v>19.399999999999999</v>
      </c>
      <c r="LV10" s="1">
        <v>19</v>
      </c>
      <c r="LW10" s="1">
        <v>65535</v>
      </c>
      <c r="LX10" s="1">
        <v>20.2</v>
      </c>
      <c r="LY10" s="1">
        <v>19.3</v>
      </c>
      <c r="LZ10" s="1">
        <v>18</v>
      </c>
      <c r="MA10" s="1">
        <v>18.3</v>
      </c>
      <c r="MB10" s="1">
        <v>20.399999999999999</v>
      </c>
      <c r="MC10" s="1">
        <v>21</v>
      </c>
      <c r="MD10" s="1">
        <v>19.3</v>
      </c>
      <c r="ME10" s="1">
        <v>19.2</v>
      </c>
      <c r="MF10" s="1">
        <v>20</v>
      </c>
      <c r="MG10" s="1">
        <v>19.100000000000001</v>
      </c>
      <c r="MH10" s="1">
        <v>19.2</v>
      </c>
      <c r="MI10" s="1">
        <v>20.399999999999999</v>
      </c>
      <c r="MJ10" s="1">
        <v>21</v>
      </c>
      <c r="MK10" s="1">
        <v>18.399999999999999</v>
      </c>
      <c r="ML10" s="1">
        <v>18.2</v>
      </c>
      <c r="MM10" s="1">
        <v>18.3</v>
      </c>
      <c r="MN10" s="1">
        <v>18.399999999999999</v>
      </c>
      <c r="MO10" s="1">
        <v>20</v>
      </c>
      <c r="MP10" s="1">
        <v>19</v>
      </c>
      <c r="MQ10" s="1">
        <v>19.100000000000001</v>
      </c>
      <c r="MR10" s="1">
        <v>19</v>
      </c>
      <c r="MS10" s="1">
        <v>19.3</v>
      </c>
      <c r="MT10" s="1">
        <v>19.2</v>
      </c>
      <c r="MU10" s="1">
        <v>21</v>
      </c>
      <c r="MV10" s="1">
        <v>19.2</v>
      </c>
      <c r="MW10" s="1">
        <v>19</v>
      </c>
      <c r="MX10" s="1">
        <v>19.2</v>
      </c>
      <c r="MY10" s="1">
        <v>65535</v>
      </c>
      <c r="MZ10" s="1">
        <v>20.3</v>
      </c>
      <c r="NA10" s="1">
        <v>20.399999999999999</v>
      </c>
      <c r="NB10" s="1">
        <v>20</v>
      </c>
      <c r="NC10" s="1">
        <v>19.2</v>
      </c>
      <c r="ND10" s="1">
        <v>21</v>
      </c>
      <c r="NE10" s="1">
        <v>21.1</v>
      </c>
      <c r="NF10" s="1">
        <v>20.3</v>
      </c>
      <c r="NG10" s="1">
        <v>20.2</v>
      </c>
      <c r="NH10" s="1">
        <v>21.1</v>
      </c>
      <c r="NI10" s="1">
        <v>21.2</v>
      </c>
      <c r="NJ10" s="6">
        <f t="shared" si="13"/>
        <v>0.83870967741935487</v>
      </c>
      <c r="NK10" s="3">
        <f t="shared" si="14"/>
        <v>0.8571428571428571</v>
      </c>
      <c r="NL10" s="3">
        <f t="shared" si="15"/>
        <v>0.61290322580645162</v>
      </c>
      <c r="NM10" s="3">
        <f t="shared" si="16"/>
        <v>0.73333333333333328</v>
      </c>
      <c r="NN10" s="3">
        <f t="shared" si="17"/>
        <v>0.90322580645161288</v>
      </c>
      <c r="NO10" s="3">
        <f t="shared" si="18"/>
        <v>0.93333333333333335</v>
      </c>
      <c r="NP10" s="3">
        <f t="shared" si="19"/>
        <v>0.967741935483871</v>
      </c>
      <c r="NQ10" s="3">
        <f t="shared" si="20"/>
        <v>0.90322580645161288</v>
      </c>
      <c r="NR10" s="3">
        <f t="shared" si="21"/>
        <v>0.93333333333333335</v>
      </c>
      <c r="NS10" s="3">
        <f t="shared" si="22"/>
        <v>1</v>
      </c>
      <c r="NT10" s="3">
        <f t="shared" si="23"/>
        <v>0.96666666666666667</v>
      </c>
      <c r="NU10" s="3">
        <f t="shared" si="24"/>
        <v>0.967741935483871</v>
      </c>
      <c r="NV10" s="3">
        <f t="shared" si="25"/>
        <v>0.8849315068493151</v>
      </c>
      <c r="NW10" s="5">
        <f t="shared" si="26"/>
        <v>18.930769230769229</v>
      </c>
      <c r="NX10" s="1">
        <f t="shared" si="27"/>
        <v>19.233333333333331</v>
      </c>
      <c r="NY10" s="1">
        <f t="shared" si="28"/>
        <v>19.331578947368421</v>
      </c>
      <c r="NZ10" s="1">
        <f t="shared" si="29"/>
        <v>19.640909090909091</v>
      </c>
      <c r="OA10" s="1">
        <f t="shared" si="30"/>
        <v>19.971428571428568</v>
      </c>
      <c r="OB10" s="1">
        <f t="shared" si="31"/>
        <v>19.87857142857143</v>
      </c>
      <c r="OC10" s="1">
        <f t="shared" si="32"/>
        <v>19.436666666666671</v>
      </c>
      <c r="OD10" s="1">
        <f t="shared" si="33"/>
        <v>19.332142857142859</v>
      </c>
      <c r="OE10" s="1">
        <f t="shared" si="34"/>
        <v>19.196428571428573</v>
      </c>
      <c r="OF10" s="1">
        <f t="shared" si="35"/>
        <v>19.12580645161291</v>
      </c>
      <c r="OG10" s="1">
        <f t="shared" si="36"/>
        <v>19.520689655172411</v>
      </c>
      <c r="OH10" s="1">
        <f t="shared" si="37"/>
        <v>19.700000000000003</v>
      </c>
      <c r="OI10" s="111">
        <v>17.84375</v>
      </c>
      <c r="OJ10" s="112">
        <v>18.129411764705885</v>
      </c>
      <c r="OK10" s="112">
        <v>18.541176470588233</v>
      </c>
      <c r="OL10" s="112">
        <v>18.894444444444442</v>
      </c>
      <c r="OM10" s="112">
        <v>19.105882352941173</v>
      </c>
      <c r="ON10" s="112">
        <v>18.955555555555559</v>
      </c>
      <c r="OO10" s="112">
        <v>18.37</v>
      </c>
      <c r="OP10" s="112">
        <v>18.46</v>
      </c>
      <c r="OQ10" s="112">
        <v>18.752631578947366</v>
      </c>
      <c r="OR10" s="112">
        <v>18.899999999999999</v>
      </c>
      <c r="OS10" s="112">
        <v>19.031578947368427</v>
      </c>
      <c r="OT10" s="112">
        <v>18.910526315789475</v>
      </c>
      <c r="OU10" s="5">
        <f t="shared" si="0"/>
        <v>1.0870192307692292</v>
      </c>
      <c r="OV10" s="1">
        <f t="shared" si="1"/>
        <v>1.1039215686274453</v>
      </c>
      <c r="OW10" s="1">
        <f t="shared" si="2"/>
        <v>0.79040247678018716</v>
      </c>
      <c r="OX10" s="1">
        <f t="shared" si="3"/>
        <v>0.7464646464646485</v>
      </c>
      <c r="OY10" s="1">
        <f t="shared" si="4"/>
        <v>0.86554621848739544</v>
      </c>
      <c r="OZ10" s="1">
        <f t="shared" si="5"/>
        <v>0.92301587301587062</v>
      </c>
      <c r="PA10" s="1">
        <f t="shared" si="6"/>
        <v>1.06666666666667</v>
      </c>
      <c r="PB10" s="1">
        <f t="shared" si="7"/>
        <v>0.87214285714285822</v>
      </c>
      <c r="PC10" s="1">
        <f t="shared" si="8"/>
        <v>0.4437969924812073</v>
      </c>
      <c r="PD10" s="1">
        <f t="shared" si="9"/>
        <v>0.22580645161291102</v>
      </c>
      <c r="PE10" s="1">
        <f t="shared" si="10"/>
        <v>0.48911070780398447</v>
      </c>
      <c r="PF10" s="1">
        <f t="shared" si="11"/>
        <v>0.78947368421052744</v>
      </c>
      <c r="PG10" s="111">
        <v>12</v>
      </c>
      <c r="PH10" s="112">
        <v>11.6</v>
      </c>
      <c r="PI10" s="112">
        <v>10.4</v>
      </c>
      <c r="PJ10" s="112">
        <v>12.2</v>
      </c>
      <c r="PK10" s="112">
        <v>15</v>
      </c>
      <c r="PL10" s="112">
        <v>11.2</v>
      </c>
      <c r="PM10" s="112">
        <v>11</v>
      </c>
      <c r="PN10" s="112">
        <v>11.6</v>
      </c>
      <c r="PO10" s="112">
        <v>11</v>
      </c>
      <c r="PP10" s="112">
        <v>12.4</v>
      </c>
      <c r="PQ10" s="112">
        <v>13</v>
      </c>
      <c r="PR10" s="137">
        <v>10</v>
      </c>
      <c r="PS10" s="5">
        <f t="array" ref="PS10">+IF(ISERROR($NW10)=FALSE,MIN(IF($H10:$AL10&lt;65534,$H10:$AL10,"")),NA())</f>
        <v>16.2</v>
      </c>
      <c r="PT10" s="1">
        <f t="array" ref="PT10">+IF(ISERROR($NX10)=FALSE,MIN(IF($AM10:$BN10&lt;65534,$AM10:$BN10,"")),NA())</f>
        <v>18</v>
      </c>
      <c r="PU10" s="1">
        <f t="array" ref="PU10">+IF(ISERROR($NY10)=FALSE,MIN(IF($BP10:$CT10&lt;65534,$BP10:$CT10,"")),NA())</f>
        <v>18</v>
      </c>
      <c r="PV10" s="1">
        <f t="array" ref="PV10">+IF(ISERROR($NZ10)=FALSE,MIN(IF($CU10:$DX10&lt;65534,$CU10:$DX10,"")),NA())</f>
        <v>18</v>
      </c>
      <c r="PW10" s="1">
        <f t="array" ref="PW10">+IF(ISERROR($OA10)=FALSE,MIN(IF($DY10:$FC10&lt;65534,$DY10:$FC10,"")),NA())</f>
        <v>18.399999999999999</v>
      </c>
      <c r="PX10" s="1">
        <f t="array" ref="PX10">+IF(ISERROR($OB10)=FALSE,MIN(IF($FD10:$GG10&lt;65534,$FD10:$GG10,"")),NA())</f>
        <v>18.399999999999999</v>
      </c>
      <c r="PY10" s="1">
        <f t="array" ref="PY10">+IF(ISERROR($OC10)=FALSE,MIN(IF($GH10:$HL10&lt;65534,$GH10:$HL10,"")),NA())</f>
        <v>18</v>
      </c>
      <c r="PZ10" s="1">
        <f t="array" ref="PZ10">+IF(ISERROR($OD10)=FALSE,MIN(IF($HM10:$IQ10&lt;65534,$HM10:$IQ10,"")),NA())</f>
        <v>17</v>
      </c>
      <c r="QA10" s="1">
        <f t="array" ref="QA10">+IF(ISERROR($OE10)=FALSE,MIN(IF($IR10:$JU10&lt;65534,$IR10:$JU10,"")),NA())</f>
        <v>18.2</v>
      </c>
      <c r="QB10" s="1">
        <f t="array" ref="QB10">+IF(ISERROR($OF10)=FALSE,MIN(IF($JV10:$KZ10&lt;65534,$JV10:$KZ10,"")),NA())</f>
        <v>18</v>
      </c>
      <c r="QC10" s="1">
        <f t="array" ref="QC10">+IF(ISERROR($OG10)=FALSE,MIN(IF($LA10:$MD10&lt;65534,$LA10:$MD10,"")),NA())</f>
        <v>18</v>
      </c>
      <c r="QD10" s="1">
        <f t="array" ref="QD10">+IF(ISERROR($OH10)=FALSE,MIN(IF($ME10:$NI10&lt;65534,$ME10:$NI10,"")),NA())</f>
        <v>18.2</v>
      </c>
      <c r="QE10" s="5">
        <f t="shared" si="38"/>
        <v>-4.1999999999999993</v>
      </c>
      <c r="QF10" s="1">
        <f t="shared" si="39"/>
        <v>-6.4</v>
      </c>
      <c r="QG10" s="1">
        <f t="shared" si="40"/>
        <v>-7.6</v>
      </c>
      <c r="QH10" s="1">
        <f t="shared" si="41"/>
        <v>-5.8000000000000007</v>
      </c>
      <c r="QI10" s="1">
        <f t="shared" si="42"/>
        <v>-3.3999999999999986</v>
      </c>
      <c r="QJ10" s="1">
        <f t="shared" si="43"/>
        <v>-7.1999999999999993</v>
      </c>
      <c r="QK10" s="1">
        <f t="shared" si="44"/>
        <v>-7</v>
      </c>
      <c r="QL10" s="1">
        <f t="shared" si="45"/>
        <v>-5.4</v>
      </c>
      <c r="QM10" s="1">
        <f t="shared" si="46"/>
        <v>-7.1999999999999993</v>
      </c>
      <c r="QN10" s="1">
        <f t="shared" si="47"/>
        <v>-5.6</v>
      </c>
      <c r="QO10" s="1">
        <f t="shared" si="48"/>
        <v>-5</v>
      </c>
      <c r="QP10" s="1">
        <f t="shared" si="49"/>
        <v>-8.1999999999999993</v>
      </c>
      <c r="QQ10" s="5" t="s">
        <v>892</v>
      </c>
    </row>
    <row r="11" spans="1:459" s="1" customFormat="1" x14ac:dyDescent="0.2">
      <c r="A11" s="79">
        <v>23085110</v>
      </c>
      <c r="B11" s="106">
        <v>-75.241305555555556</v>
      </c>
      <c r="C11" s="106">
        <v>6.2142222222222223</v>
      </c>
      <c r="D11" s="105">
        <v>2047</v>
      </c>
      <c r="E11" s="97" t="s">
        <v>187</v>
      </c>
      <c r="F11" s="97" t="s">
        <v>187</v>
      </c>
      <c r="G11" s="97" t="s">
        <v>13</v>
      </c>
      <c r="H11" s="1">
        <v>65535</v>
      </c>
      <c r="I11" s="1">
        <v>13.2</v>
      </c>
      <c r="J11" s="1">
        <v>12.8</v>
      </c>
      <c r="K11" s="1">
        <v>13</v>
      </c>
      <c r="L11" s="1">
        <v>13.4</v>
      </c>
      <c r="M11" s="1">
        <v>14.6</v>
      </c>
      <c r="N11" s="1">
        <v>15.4</v>
      </c>
      <c r="O11" s="1">
        <v>14</v>
      </c>
      <c r="P11" s="1">
        <v>13.8</v>
      </c>
      <c r="Q11" s="1">
        <v>13.6</v>
      </c>
      <c r="R11" s="1">
        <v>12.4</v>
      </c>
      <c r="S11" s="1">
        <v>13.6</v>
      </c>
      <c r="T11" s="1">
        <v>13.4</v>
      </c>
      <c r="U11" s="1">
        <v>14</v>
      </c>
      <c r="V11" s="1">
        <v>14.2</v>
      </c>
      <c r="W11" s="1">
        <v>14.8</v>
      </c>
      <c r="X11" s="1">
        <v>14.6</v>
      </c>
      <c r="Y11" s="1">
        <v>14.8</v>
      </c>
      <c r="Z11" s="1">
        <v>15</v>
      </c>
      <c r="AA11" s="1">
        <v>65535</v>
      </c>
      <c r="AB11" s="1">
        <v>15</v>
      </c>
      <c r="AC11" s="1">
        <v>15</v>
      </c>
      <c r="AD11" s="1">
        <v>14.8</v>
      </c>
      <c r="AE11" s="1">
        <v>14.2</v>
      </c>
      <c r="AF11" s="1">
        <v>14.4</v>
      </c>
      <c r="AG11" s="1">
        <v>15.6</v>
      </c>
      <c r="AH11" s="1">
        <v>16</v>
      </c>
      <c r="AI11" s="1">
        <v>15.6</v>
      </c>
      <c r="AJ11" s="1">
        <v>13.8</v>
      </c>
      <c r="AK11" s="1">
        <v>13</v>
      </c>
      <c r="AL11" s="1">
        <v>13.6</v>
      </c>
      <c r="AM11" s="1">
        <v>15.4</v>
      </c>
      <c r="AN11" s="1">
        <v>15</v>
      </c>
      <c r="AO11" s="1">
        <v>14.4</v>
      </c>
      <c r="AP11" s="1">
        <v>15</v>
      </c>
      <c r="AQ11" s="1">
        <v>15.8</v>
      </c>
      <c r="AR11" s="1">
        <v>16</v>
      </c>
      <c r="AS11" s="1">
        <v>16.2</v>
      </c>
      <c r="AT11" s="1">
        <v>15.4</v>
      </c>
      <c r="AU11" s="1">
        <v>14.8</v>
      </c>
      <c r="AV11" s="1">
        <v>15</v>
      </c>
      <c r="AW11" s="1">
        <v>15.2</v>
      </c>
      <c r="AX11" s="1">
        <v>15.6</v>
      </c>
      <c r="AY11" s="1">
        <v>16</v>
      </c>
      <c r="AZ11" s="1">
        <v>15</v>
      </c>
      <c r="BA11" s="1">
        <v>14.4</v>
      </c>
      <c r="BB11" s="1">
        <v>15.8</v>
      </c>
      <c r="BC11" s="1">
        <v>15</v>
      </c>
      <c r="BD11" s="1">
        <v>14.8</v>
      </c>
      <c r="BE11" s="1">
        <v>65535</v>
      </c>
      <c r="BF11" s="1">
        <v>13.8</v>
      </c>
      <c r="BG11" s="1">
        <v>14</v>
      </c>
      <c r="BH11" s="1">
        <v>14.8</v>
      </c>
      <c r="BI11" s="1">
        <v>13.6</v>
      </c>
      <c r="BJ11" s="1">
        <v>15.2</v>
      </c>
      <c r="BK11" s="1">
        <v>13</v>
      </c>
      <c r="BL11" s="1">
        <v>13.2</v>
      </c>
      <c r="BM11" s="1">
        <v>14.8</v>
      </c>
      <c r="BN11" s="1">
        <v>13.8</v>
      </c>
      <c r="BO11" s="102"/>
      <c r="BP11" s="1">
        <v>14.8</v>
      </c>
      <c r="BQ11" s="1">
        <v>15</v>
      </c>
      <c r="BR11" s="1">
        <v>13.8</v>
      </c>
      <c r="BS11" s="1">
        <v>13</v>
      </c>
      <c r="BT11" s="1">
        <v>13.8</v>
      </c>
      <c r="BU11" s="1">
        <v>15.4</v>
      </c>
      <c r="BV11" s="1">
        <v>15.8</v>
      </c>
      <c r="BW11" s="1">
        <v>15.6</v>
      </c>
      <c r="BX11" s="1">
        <v>14.6</v>
      </c>
      <c r="BY11" s="1">
        <v>15.4</v>
      </c>
      <c r="BZ11" s="1">
        <v>15.8</v>
      </c>
      <c r="CA11" s="1">
        <v>15</v>
      </c>
      <c r="CB11" s="1">
        <v>14.2</v>
      </c>
      <c r="CC11" s="1">
        <v>15</v>
      </c>
      <c r="CD11" s="1">
        <v>14.4</v>
      </c>
      <c r="CE11" s="1">
        <v>15</v>
      </c>
      <c r="CF11" s="1">
        <v>16</v>
      </c>
      <c r="CG11" s="1">
        <v>15.6</v>
      </c>
      <c r="CH11" s="1">
        <v>14.4</v>
      </c>
      <c r="CI11" s="1">
        <v>14.6</v>
      </c>
      <c r="CJ11" s="1">
        <v>15</v>
      </c>
      <c r="CK11" s="1">
        <v>14.8</v>
      </c>
      <c r="CL11" s="1">
        <v>15.2</v>
      </c>
      <c r="CM11" s="1">
        <v>14.8</v>
      </c>
      <c r="CN11" s="1">
        <v>14.6</v>
      </c>
      <c r="CO11" s="1">
        <v>65535</v>
      </c>
      <c r="CP11" s="1">
        <v>15.2</v>
      </c>
      <c r="CQ11" s="1">
        <v>15.4</v>
      </c>
      <c r="CR11" s="1">
        <v>15.6</v>
      </c>
      <c r="CS11" s="1">
        <v>14.4</v>
      </c>
      <c r="CT11" s="1">
        <v>15.2</v>
      </c>
      <c r="CU11" s="1">
        <v>14</v>
      </c>
      <c r="CV11" s="1">
        <v>14.2</v>
      </c>
      <c r="CW11" s="1">
        <v>13.4</v>
      </c>
      <c r="CX11" s="1">
        <v>14.8</v>
      </c>
      <c r="CY11" s="1">
        <v>14</v>
      </c>
      <c r="CZ11" s="1">
        <v>13.2</v>
      </c>
      <c r="DA11" s="1">
        <v>14.8</v>
      </c>
      <c r="DB11" s="1">
        <v>14</v>
      </c>
      <c r="DC11" s="1">
        <v>14.4</v>
      </c>
      <c r="DD11" s="1">
        <v>14.6</v>
      </c>
      <c r="DE11" s="1">
        <v>14</v>
      </c>
      <c r="DF11" s="1">
        <v>15</v>
      </c>
      <c r="DG11" s="1">
        <v>15.4</v>
      </c>
      <c r="DH11" s="1">
        <v>14.4</v>
      </c>
      <c r="DI11" s="1">
        <v>14</v>
      </c>
      <c r="DJ11" s="1">
        <v>65535</v>
      </c>
      <c r="DK11" s="1">
        <v>65535</v>
      </c>
      <c r="DL11" s="1">
        <v>15.4</v>
      </c>
      <c r="DM11" s="1">
        <v>14</v>
      </c>
      <c r="DN11" s="1">
        <v>14.6</v>
      </c>
      <c r="DO11" s="1">
        <v>14.8</v>
      </c>
      <c r="DP11" s="1">
        <v>14.2</v>
      </c>
      <c r="DQ11" s="1">
        <v>13.6</v>
      </c>
      <c r="DR11" s="1">
        <v>14.8</v>
      </c>
      <c r="DS11" s="1">
        <v>15</v>
      </c>
      <c r="DT11" s="1">
        <v>15.4</v>
      </c>
      <c r="DU11" s="1">
        <v>15.2</v>
      </c>
      <c r="DV11" s="1">
        <v>15.8</v>
      </c>
      <c r="DW11" s="1">
        <v>16</v>
      </c>
      <c r="DX11" s="1">
        <v>15</v>
      </c>
      <c r="DY11" s="1">
        <v>15.4</v>
      </c>
      <c r="DZ11" s="1">
        <v>15</v>
      </c>
      <c r="EA11" s="1">
        <v>14.4</v>
      </c>
      <c r="EB11" s="1">
        <v>16</v>
      </c>
      <c r="EC11" s="1">
        <v>15.8</v>
      </c>
      <c r="ED11" s="1">
        <v>16.600000000000001</v>
      </c>
      <c r="EE11" s="1">
        <v>16.399999999999999</v>
      </c>
      <c r="EF11" s="1">
        <v>15.6</v>
      </c>
      <c r="EG11" s="1">
        <v>15.2</v>
      </c>
      <c r="EH11" s="1">
        <v>15</v>
      </c>
      <c r="EI11" s="1">
        <v>15.2</v>
      </c>
      <c r="EJ11" s="1">
        <v>14.6</v>
      </c>
      <c r="EK11" s="1">
        <v>15</v>
      </c>
      <c r="EL11" s="1">
        <v>13.8</v>
      </c>
      <c r="EM11" s="1">
        <v>65535</v>
      </c>
      <c r="EN11" s="1">
        <v>14.6</v>
      </c>
      <c r="EO11" s="1">
        <v>13.6</v>
      </c>
      <c r="EP11" s="1">
        <v>15.2</v>
      </c>
      <c r="EQ11" s="1">
        <v>14.6</v>
      </c>
      <c r="ER11" s="1">
        <v>14.8</v>
      </c>
      <c r="ES11" s="1">
        <v>14.6</v>
      </c>
      <c r="ET11" s="1">
        <v>14</v>
      </c>
      <c r="EU11" s="1">
        <v>14</v>
      </c>
      <c r="EV11" s="1">
        <v>14.4</v>
      </c>
      <c r="EW11" s="1">
        <v>14.6</v>
      </c>
      <c r="EX11" s="1">
        <v>14.2</v>
      </c>
      <c r="EY11" s="1">
        <v>14.6</v>
      </c>
      <c r="EZ11" s="1">
        <v>14.8</v>
      </c>
      <c r="FA11" s="1">
        <v>14.2</v>
      </c>
      <c r="FB11" s="1">
        <v>15.4</v>
      </c>
      <c r="FC11" s="1">
        <v>14.8</v>
      </c>
      <c r="FD11" s="1">
        <v>14</v>
      </c>
      <c r="FE11" s="1">
        <v>14.4</v>
      </c>
      <c r="FF11" s="1">
        <v>15</v>
      </c>
      <c r="FG11" s="1">
        <v>14.8</v>
      </c>
      <c r="FH11" s="1">
        <v>16</v>
      </c>
      <c r="FI11" s="1">
        <v>15</v>
      </c>
      <c r="FJ11" s="1">
        <v>14</v>
      </c>
      <c r="FK11" s="1">
        <v>13.2</v>
      </c>
      <c r="FL11" s="1">
        <v>17.399999999999999</v>
      </c>
      <c r="FM11" s="1">
        <v>15.2</v>
      </c>
      <c r="FN11" s="1">
        <v>15.4</v>
      </c>
      <c r="FO11" s="1">
        <v>15.4</v>
      </c>
      <c r="FP11" s="1">
        <v>15.2</v>
      </c>
      <c r="FQ11" s="1">
        <v>14.6</v>
      </c>
      <c r="FR11" s="1">
        <v>14.8</v>
      </c>
      <c r="FS11" s="1">
        <v>13.8</v>
      </c>
      <c r="FT11" s="1">
        <v>15</v>
      </c>
      <c r="FU11" s="1">
        <v>15.4</v>
      </c>
      <c r="FV11" s="1">
        <v>16</v>
      </c>
      <c r="FW11" s="1">
        <v>15</v>
      </c>
      <c r="FX11" s="1">
        <v>14.8</v>
      </c>
      <c r="FY11" s="1">
        <v>15.2</v>
      </c>
      <c r="FZ11" s="1">
        <v>15.6</v>
      </c>
      <c r="GA11" s="1">
        <v>14.8</v>
      </c>
      <c r="GB11" s="1">
        <v>15</v>
      </c>
      <c r="GC11" s="1">
        <v>14.8</v>
      </c>
      <c r="GD11" s="1">
        <v>16</v>
      </c>
      <c r="GE11" s="1">
        <v>16.2</v>
      </c>
      <c r="GF11" s="1">
        <v>14.2</v>
      </c>
      <c r="GG11" s="1">
        <v>13</v>
      </c>
      <c r="GH11" s="1">
        <v>14</v>
      </c>
      <c r="GI11" s="1">
        <v>14.2</v>
      </c>
      <c r="GJ11" s="1">
        <v>14</v>
      </c>
      <c r="GK11" s="1">
        <v>15</v>
      </c>
      <c r="GL11" s="1">
        <v>12.8</v>
      </c>
      <c r="GM11" s="1">
        <v>13.8</v>
      </c>
      <c r="GN11" s="1">
        <v>14</v>
      </c>
      <c r="GO11" s="1">
        <v>14.4</v>
      </c>
      <c r="GP11" s="1">
        <v>14.6</v>
      </c>
      <c r="GQ11" s="1">
        <v>14</v>
      </c>
      <c r="GR11" s="1">
        <v>14.6</v>
      </c>
      <c r="GS11" s="1">
        <v>14</v>
      </c>
      <c r="GT11" s="1">
        <v>13.6</v>
      </c>
      <c r="GU11" s="1">
        <v>14</v>
      </c>
      <c r="GV11" s="1">
        <v>13.6</v>
      </c>
      <c r="GW11" s="1">
        <v>14</v>
      </c>
      <c r="GX11" s="1">
        <v>14.4</v>
      </c>
      <c r="GY11" s="1">
        <v>15</v>
      </c>
      <c r="GZ11" s="1">
        <v>15.2</v>
      </c>
      <c r="HA11" s="1">
        <v>14.8</v>
      </c>
      <c r="HB11" s="1">
        <v>14</v>
      </c>
      <c r="HC11" s="1">
        <v>15.8</v>
      </c>
      <c r="HD11" s="1">
        <v>14</v>
      </c>
      <c r="HE11" s="1">
        <v>13.6</v>
      </c>
      <c r="HF11" s="1">
        <v>14</v>
      </c>
      <c r="HG11" s="1">
        <v>13.4</v>
      </c>
      <c r="HH11" s="1">
        <v>14.6</v>
      </c>
      <c r="HI11" s="1">
        <v>14</v>
      </c>
      <c r="HJ11" s="1">
        <v>14.2</v>
      </c>
      <c r="HK11" s="1">
        <v>15</v>
      </c>
      <c r="HL11" s="1">
        <v>14.2</v>
      </c>
      <c r="HM11" s="1">
        <v>15</v>
      </c>
      <c r="HN11" s="1">
        <v>14.6</v>
      </c>
      <c r="HO11" s="1">
        <v>14.8</v>
      </c>
      <c r="HP11" s="1">
        <v>65535</v>
      </c>
      <c r="HQ11" s="1">
        <v>14.2</v>
      </c>
      <c r="HR11" s="1">
        <v>14</v>
      </c>
      <c r="HS11" s="1">
        <v>13.8</v>
      </c>
      <c r="HT11" s="1">
        <v>14</v>
      </c>
      <c r="HU11" s="1">
        <v>14.4</v>
      </c>
      <c r="HV11" s="1">
        <v>14.6</v>
      </c>
      <c r="HW11" s="1">
        <v>15</v>
      </c>
      <c r="HX11" s="1">
        <v>14.8</v>
      </c>
      <c r="HY11" s="1">
        <v>15.8</v>
      </c>
      <c r="HZ11" s="1">
        <v>15.4</v>
      </c>
      <c r="IA11" s="1">
        <v>14</v>
      </c>
      <c r="IB11" s="1">
        <v>14.2</v>
      </c>
      <c r="IC11" s="1">
        <v>13.8</v>
      </c>
      <c r="ID11" s="1">
        <v>14.6</v>
      </c>
      <c r="IE11" s="1">
        <v>14.8</v>
      </c>
      <c r="IF11" s="1">
        <v>14.4</v>
      </c>
      <c r="IG11" s="1">
        <v>15</v>
      </c>
      <c r="IH11" s="1">
        <v>14</v>
      </c>
      <c r="II11" s="1">
        <v>15</v>
      </c>
      <c r="IJ11" s="1">
        <v>13.6</v>
      </c>
      <c r="IK11" s="1">
        <v>15</v>
      </c>
      <c r="IL11" s="1">
        <v>14.4</v>
      </c>
      <c r="IM11" s="1">
        <v>14.2</v>
      </c>
      <c r="IN11" s="1">
        <v>15.6</v>
      </c>
      <c r="IO11" s="1">
        <v>13.2</v>
      </c>
      <c r="IP11" s="1">
        <v>15</v>
      </c>
      <c r="IQ11" s="1">
        <v>14.8</v>
      </c>
      <c r="IR11" s="1">
        <v>14.2</v>
      </c>
      <c r="IS11" s="1">
        <v>14</v>
      </c>
      <c r="IT11" s="1">
        <v>14.2</v>
      </c>
      <c r="IU11" s="1">
        <v>13.2</v>
      </c>
      <c r="IV11" s="1">
        <v>15</v>
      </c>
      <c r="IW11" s="1">
        <v>14</v>
      </c>
      <c r="IX11" s="1">
        <v>13.8</v>
      </c>
      <c r="IY11" s="1">
        <v>15.4</v>
      </c>
      <c r="IZ11" s="1">
        <v>14.8</v>
      </c>
      <c r="JA11" s="1">
        <v>15</v>
      </c>
      <c r="JB11" s="1">
        <v>65535</v>
      </c>
      <c r="JC11" s="1">
        <v>14.4</v>
      </c>
      <c r="JD11" s="1">
        <v>13.6</v>
      </c>
      <c r="JE11" s="1">
        <v>15</v>
      </c>
      <c r="JF11" s="1">
        <v>14.8</v>
      </c>
      <c r="JG11" s="1">
        <v>13.6</v>
      </c>
      <c r="JH11" s="1">
        <v>14</v>
      </c>
      <c r="JI11" s="1">
        <v>15</v>
      </c>
      <c r="JJ11" s="1">
        <v>13.8</v>
      </c>
      <c r="JK11" s="1">
        <v>14.6</v>
      </c>
      <c r="JL11" s="1">
        <v>14</v>
      </c>
      <c r="JM11" s="1">
        <v>13.8</v>
      </c>
      <c r="JN11" s="1">
        <v>13.4</v>
      </c>
      <c r="JO11" s="1">
        <v>14.2</v>
      </c>
      <c r="JP11" s="1">
        <v>13.8</v>
      </c>
      <c r="JQ11" s="1">
        <v>13.4</v>
      </c>
      <c r="JR11" s="1">
        <v>13.8</v>
      </c>
      <c r="JS11" s="1">
        <v>13.2</v>
      </c>
      <c r="JT11" s="1">
        <v>14.6</v>
      </c>
      <c r="JU11" s="1">
        <v>14.2</v>
      </c>
      <c r="JV11" s="1">
        <v>13</v>
      </c>
      <c r="JW11" s="1">
        <v>13.6</v>
      </c>
      <c r="JX11" s="1">
        <v>13.6</v>
      </c>
      <c r="JY11" s="1">
        <v>11.4</v>
      </c>
      <c r="JZ11" s="1">
        <v>13</v>
      </c>
      <c r="KA11" s="1">
        <v>14.8</v>
      </c>
      <c r="KB11" s="1">
        <v>13</v>
      </c>
      <c r="KC11" s="1">
        <v>13.8</v>
      </c>
      <c r="KD11" s="1">
        <v>13.6</v>
      </c>
      <c r="KE11" s="1">
        <v>15</v>
      </c>
      <c r="KF11" s="1">
        <v>14.6</v>
      </c>
      <c r="KG11" s="1">
        <v>13</v>
      </c>
      <c r="KH11" s="1">
        <v>13.6</v>
      </c>
      <c r="KI11" s="1">
        <v>13.4</v>
      </c>
      <c r="KJ11" s="1">
        <v>13.2</v>
      </c>
      <c r="KK11" s="1">
        <v>14</v>
      </c>
      <c r="KL11" s="1">
        <v>14</v>
      </c>
      <c r="KM11" s="1">
        <v>14.8</v>
      </c>
      <c r="KN11" s="1">
        <v>13.4</v>
      </c>
      <c r="KO11" s="1">
        <v>13</v>
      </c>
      <c r="KP11" s="1">
        <v>14</v>
      </c>
      <c r="KQ11" s="1">
        <v>13.6</v>
      </c>
      <c r="KR11" s="1">
        <v>14</v>
      </c>
      <c r="KS11" s="1">
        <v>13.8</v>
      </c>
      <c r="KT11" s="1">
        <v>14.2</v>
      </c>
      <c r="KU11" s="1">
        <v>13.4</v>
      </c>
      <c r="KV11" s="1">
        <v>13.6</v>
      </c>
      <c r="KW11" s="1">
        <v>13.2</v>
      </c>
      <c r="KX11" s="1">
        <v>14</v>
      </c>
      <c r="KY11" s="1">
        <v>14</v>
      </c>
      <c r="KZ11" s="1">
        <v>13.8</v>
      </c>
      <c r="LA11" s="1">
        <v>14.4</v>
      </c>
      <c r="LB11" s="1">
        <v>13.6</v>
      </c>
      <c r="LC11" s="1">
        <v>14</v>
      </c>
      <c r="LD11" s="1">
        <v>15</v>
      </c>
      <c r="LE11" s="1">
        <v>14</v>
      </c>
      <c r="LF11" s="1">
        <v>14.4</v>
      </c>
      <c r="LG11" s="1">
        <v>15</v>
      </c>
      <c r="LH11" s="1">
        <v>15.2</v>
      </c>
      <c r="LI11" s="1">
        <v>15</v>
      </c>
      <c r="LJ11" s="1">
        <v>14.2</v>
      </c>
      <c r="LK11" s="1">
        <v>15</v>
      </c>
      <c r="LL11" s="1">
        <v>15.2</v>
      </c>
      <c r="LM11" s="1">
        <v>14.4</v>
      </c>
      <c r="LN11" s="1">
        <v>15</v>
      </c>
      <c r="LO11" s="1">
        <v>14</v>
      </c>
      <c r="LP11" s="1">
        <v>13</v>
      </c>
      <c r="LQ11" s="1">
        <v>13.8</v>
      </c>
      <c r="LR11" s="1">
        <v>15.2</v>
      </c>
      <c r="LS11" s="1">
        <v>15.4</v>
      </c>
      <c r="LT11" s="1">
        <v>14.8</v>
      </c>
      <c r="LU11" s="1">
        <v>13.6</v>
      </c>
      <c r="LV11" s="1">
        <v>13.2</v>
      </c>
      <c r="LW11" s="1">
        <v>11.6</v>
      </c>
      <c r="LX11" s="1">
        <v>13.4</v>
      </c>
      <c r="LY11" s="1">
        <v>15</v>
      </c>
      <c r="LZ11" s="1">
        <v>16</v>
      </c>
      <c r="MA11" s="1">
        <v>15.4</v>
      </c>
      <c r="MB11" s="1">
        <v>14.8</v>
      </c>
      <c r="MC11" s="1">
        <v>15.2</v>
      </c>
      <c r="MD11" s="1">
        <v>13.8</v>
      </c>
      <c r="ME11" s="1">
        <v>14</v>
      </c>
      <c r="MF11" s="1">
        <v>65535</v>
      </c>
      <c r="MG11" s="1">
        <v>15.4</v>
      </c>
      <c r="MH11" s="1">
        <v>13</v>
      </c>
      <c r="MI11" s="1">
        <v>14</v>
      </c>
      <c r="MJ11" s="1">
        <v>14.4</v>
      </c>
      <c r="MK11" s="1">
        <v>14.8</v>
      </c>
      <c r="ML11" s="1">
        <v>12</v>
      </c>
      <c r="MM11" s="1">
        <v>12.6</v>
      </c>
      <c r="MN11" s="1">
        <v>13.4</v>
      </c>
      <c r="MO11" s="1">
        <v>15</v>
      </c>
      <c r="MP11" s="1">
        <v>12.8</v>
      </c>
      <c r="MQ11" s="1">
        <v>13.6</v>
      </c>
      <c r="MR11" s="1">
        <v>13.4</v>
      </c>
      <c r="MS11" s="1">
        <v>14</v>
      </c>
      <c r="MT11" s="1">
        <v>14.4</v>
      </c>
      <c r="MU11" s="1">
        <v>13.8</v>
      </c>
      <c r="MV11" s="1">
        <v>14.6</v>
      </c>
      <c r="MW11" s="1">
        <v>15</v>
      </c>
      <c r="MX11" s="1">
        <v>14.4</v>
      </c>
      <c r="MY11" s="1">
        <v>15</v>
      </c>
      <c r="MZ11" s="1">
        <v>14.8</v>
      </c>
      <c r="NA11" s="1">
        <v>15</v>
      </c>
      <c r="NB11" s="1">
        <v>14</v>
      </c>
      <c r="NC11" s="1">
        <v>15</v>
      </c>
      <c r="ND11" s="1">
        <v>14</v>
      </c>
      <c r="NE11" s="1">
        <v>14.4</v>
      </c>
      <c r="NF11" s="1">
        <v>14.6</v>
      </c>
      <c r="NG11" s="1">
        <v>14.8</v>
      </c>
      <c r="NH11" s="1">
        <v>15.8</v>
      </c>
      <c r="NI11" s="1">
        <v>15.2</v>
      </c>
      <c r="NJ11" s="6">
        <f t="shared" si="13"/>
        <v>0.93548387096774188</v>
      </c>
      <c r="NK11" s="3">
        <f t="shared" si="14"/>
        <v>0.9642857142857143</v>
      </c>
      <c r="NL11" s="3">
        <f t="shared" si="15"/>
        <v>0.967741935483871</v>
      </c>
      <c r="NM11" s="3">
        <f t="shared" si="16"/>
        <v>0.93333333333333335</v>
      </c>
      <c r="NN11" s="3">
        <f t="shared" si="17"/>
        <v>0.967741935483871</v>
      </c>
      <c r="NO11" s="3">
        <f t="shared" si="18"/>
        <v>1</v>
      </c>
      <c r="NP11" s="3">
        <f t="shared" si="19"/>
        <v>1</v>
      </c>
      <c r="NQ11" s="3">
        <f t="shared" si="20"/>
        <v>0.967741935483871</v>
      </c>
      <c r="NR11" s="3">
        <f t="shared" si="21"/>
        <v>0.96666666666666667</v>
      </c>
      <c r="NS11" s="3">
        <f t="shared" si="22"/>
        <v>1</v>
      </c>
      <c r="NT11" s="3">
        <f t="shared" si="23"/>
        <v>1</v>
      </c>
      <c r="NU11" s="3">
        <f t="shared" si="24"/>
        <v>0.967741935483871</v>
      </c>
      <c r="NV11" s="3">
        <f t="shared" si="25"/>
        <v>0.9726027397260274</v>
      </c>
      <c r="NW11" s="5">
        <f t="shared" si="26"/>
        <v>14.193103448275865</v>
      </c>
      <c r="NX11" s="1">
        <f t="shared" si="27"/>
        <v>14.851851851851855</v>
      </c>
      <c r="NY11" s="1">
        <f t="shared" si="28"/>
        <v>14.913333333333334</v>
      </c>
      <c r="NZ11" s="1">
        <f t="shared" si="29"/>
        <v>14.571428571428573</v>
      </c>
      <c r="OA11" s="1">
        <f t="shared" si="30"/>
        <v>14.88</v>
      </c>
      <c r="OB11" s="1">
        <f t="shared" si="31"/>
        <v>14.973333333333334</v>
      </c>
      <c r="OC11" s="1">
        <f t="shared" si="32"/>
        <v>14.219354838709679</v>
      </c>
      <c r="OD11" s="1">
        <f t="shared" si="33"/>
        <v>14.533333333333333</v>
      </c>
      <c r="OE11" s="1">
        <f t="shared" si="34"/>
        <v>14.165517241379311</v>
      </c>
      <c r="OF11" s="1">
        <f t="shared" si="35"/>
        <v>13.658064516129032</v>
      </c>
      <c r="OG11" s="1">
        <f t="shared" si="36"/>
        <v>14.42</v>
      </c>
      <c r="OH11" s="1">
        <f t="shared" si="37"/>
        <v>14.240000000000002</v>
      </c>
      <c r="OI11" s="111">
        <v>12.799999999999999</v>
      </c>
      <c r="OJ11" s="112">
        <v>13.006250000000001</v>
      </c>
      <c r="OK11" s="112">
        <v>13.005555555555555</v>
      </c>
      <c r="OL11" s="112">
        <v>13.135000000000002</v>
      </c>
      <c r="OM11" s="112">
        <v>13.254999999999999</v>
      </c>
      <c r="ON11" s="112">
        <v>13.044444444444444</v>
      </c>
      <c r="OO11" s="112">
        <v>12.711111111111109</v>
      </c>
      <c r="OP11" s="112">
        <v>12.815000000000001</v>
      </c>
      <c r="OQ11" s="112">
        <v>12.584999999999999</v>
      </c>
      <c r="OR11" s="112">
        <v>12.58235294117647</v>
      </c>
      <c r="OS11" s="112">
        <v>12.71764705882353</v>
      </c>
      <c r="OT11" s="112">
        <v>12.672222222222222</v>
      </c>
      <c r="OU11" s="5">
        <f t="shared" si="0"/>
        <v>1.3931034482758662</v>
      </c>
      <c r="OV11" s="1">
        <f t="shared" si="1"/>
        <v>1.8456018518518533</v>
      </c>
      <c r="OW11" s="1">
        <f t="shared" si="2"/>
        <v>1.9077777777777793</v>
      </c>
      <c r="OX11" s="1">
        <f t="shared" si="3"/>
        <v>1.4364285714285714</v>
      </c>
      <c r="OY11" s="1">
        <f t="shared" si="4"/>
        <v>1.6250000000000018</v>
      </c>
      <c r="OZ11" s="1">
        <f t="shared" si="5"/>
        <v>1.9288888888888902</v>
      </c>
      <c r="PA11" s="1">
        <f t="shared" si="6"/>
        <v>1.5082437275985701</v>
      </c>
      <c r="PB11" s="1">
        <f t="shared" si="7"/>
        <v>1.7183333333333319</v>
      </c>
      <c r="PC11" s="1">
        <f t="shared" si="8"/>
        <v>1.5805172413793116</v>
      </c>
      <c r="PD11" s="1">
        <f t="shared" si="9"/>
        <v>1.0757115749525621</v>
      </c>
      <c r="PE11" s="1">
        <f t="shared" si="10"/>
        <v>1.7023529411764695</v>
      </c>
      <c r="PF11" s="1">
        <f t="shared" si="11"/>
        <v>1.5677777777777795</v>
      </c>
      <c r="PG11" s="111">
        <v>8.1999999999999993</v>
      </c>
      <c r="PH11" s="112">
        <v>9</v>
      </c>
      <c r="PI11" s="112">
        <v>9</v>
      </c>
      <c r="PJ11" s="112">
        <v>7.2</v>
      </c>
      <c r="PK11" s="112">
        <v>9.1999999999999993</v>
      </c>
      <c r="PL11" s="112">
        <v>10</v>
      </c>
      <c r="PM11" s="112">
        <v>9.1999999999999993</v>
      </c>
      <c r="PN11" s="112">
        <v>9</v>
      </c>
      <c r="PO11" s="112">
        <v>8.6</v>
      </c>
      <c r="PP11" s="112">
        <v>9.1999999999999993</v>
      </c>
      <c r="PQ11" s="112">
        <v>8.4</v>
      </c>
      <c r="PR11" s="137">
        <v>8.6</v>
      </c>
      <c r="PS11" s="5">
        <f t="array" ref="PS11">+IF(ISERROR($NW11)=FALSE,MIN(IF($H11:$AL11&lt;65534,$H11:$AL11,"")),NA())</f>
        <v>12.4</v>
      </c>
      <c r="PT11" s="1">
        <f t="array" ref="PT11">+IF(ISERROR($NX11)=FALSE,MIN(IF($AM11:$BN11&lt;65534,$AM11:$BN11,"")),NA())</f>
        <v>13</v>
      </c>
      <c r="PU11" s="1">
        <f t="array" ref="PU11">+IF(ISERROR($NY11)=FALSE,MIN(IF($BP11:$CT11&lt;65534,$BP11:$CT11,"")),NA())</f>
        <v>13</v>
      </c>
      <c r="PV11" s="1">
        <f t="array" ref="PV11">+IF(ISERROR($NZ11)=FALSE,MIN(IF($CU11:$DX11&lt;65534,$CU11:$DX11,"")),NA())</f>
        <v>13.2</v>
      </c>
      <c r="PW11" s="1">
        <f t="array" ref="PW11">+IF(ISERROR($OA11)=FALSE,MIN(IF($DY11:$FC11&lt;65534,$DY11:$FC11,"")),NA())</f>
        <v>13.6</v>
      </c>
      <c r="PX11" s="1">
        <f t="array" ref="PX11">+IF(ISERROR($OB11)=FALSE,MIN(IF($FD11:$GG11&lt;65534,$FD11:$GG11,"")),NA())</f>
        <v>13</v>
      </c>
      <c r="PY11" s="1">
        <f t="array" ref="PY11">+IF(ISERROR($OC11)=FALSE,MIN(IF($GH11:$HL11&lt;65534,$GH11:$HL11,"")),NA())</f>
        <v>12.8</v>
      </c>
      <c r="PZ11" s="1">
        <f t="array" ref="PZ11">+IF(ISERROR($OD11)=FALSE,MIN(IF($HM11:$IQ11&lt;65534,$HM11:$IQ11,"")),NA())</f>
        <v>13.2</v>
      </c>
      <c r="QA11" s="1">
        <f t="array" ref="QA11">+IF(ISERROR($OE11)=FALSE,MIN(IF($IR11:$JU11&lt;65534,$IR11:$JU11,"")),NA())</f>
        <v>13.2</v>
      </c>
      <c r="QB11" s="1">
        <f t="array" ref="QB11">+IF(ISERROR($OF11)=FALSE,MIN(IF($JV11:$KZ11&lt;65534,$JV11:$KZ11,"")),NA())</f>
        <v>11.4</v>
      </c>
      <c r="QC11" s="1">
        <f t="array" ref="QC11">+IF(ISERROR($OG11)=FALSE,MIN(IF($LA11:$MD11&lt;65534,$LA11:$MD11,"")),NA())</f>
        <v>11.6</v>
      </c>
      <c r="QD11" s="1">
        <f t="array" ref="QD11">+IF(ISERROR($OH11)=FALSE,MIN(IF($ME11:$NI11&lt;65534,$ME11:$NI11,"")),NA())</f>
        <v>12</v>
      </c>
      <c r="QE11" s="5">
        <f t="shared" si="38"/>
        <v>-4.2000000000000011</v>
      </c>
      <c r="QF11" s="1">
        <f t="shared" si="39"/>
        <v>-4</v>
      </c>
      <c r="QG11" s="1">
        <f t="shared" si="40"/>
        <v>-4</v>
      </c>
      <c r="QH11" s="1">
        <f t="shared" si="41"/>
        <v>-5.9999999999999991</v>
      </c>
      <c r="QI11" s="1">
        <f t="shared" si="42"/>
        <v>-4.4000000000000004</v>
      </c>
      <c r="QJ11" s="1">
        <f t="shared" si="43"/>
        <v>-3</v>
      </c>
      <c r="QK11" s="1">
        <f t="shared" si="44"/>
        <v>-3.6000000000000014</v>
      </c>
      <c r="QL11" s="1">
        <f t="shared" si="45"/>
        <v>-4.1999999999999993</v>
      </c>
      <c r="QM11" s="1">
        <f t="shared" si="46"/>
        <v>-4.5999999999999996</v>
      </c>
      <c r="QN11" s="1">
        <f t="shared" si="47"/>
        <v>-2.2000000000000011</v>
      </c>
      <c r="QO11" s="1">
        <f t="shared" si="48"/>
        <v>-3.1999999999999993</v>
      </c>
      <c r="QP11" s="1">
        <f t="shared" si="49"/>
        <v>-3.4000000000000004</v>
      </c>
      <c r="QQ11" s="5" t="s">
        <v>892</v>
      </c>
    </row>
    <row r="12" spans="1:459" s="1" customFormat="1" x14ac:dyDescent="0.2">
      <c r="A12" s="79">
        <v>23085140</v>
      </c>
      <c r="B12" s="106">
        <v>-75.100694444444443</v>
      </c>
      <c r="C12" s="106">
        <v>5.963805555555556</v>
      </c>
      <c r="D12" s="105">
        <v>1325</v>
      </c>
      <c r="E12" s="97" t="s">
        <v>113</v>
      </c>
      <c r="F12" s="97" t="s">
        <v>113</v>
      </c>
      <c r="G12" s="97" t="s">
        <v>13</v>
      </c>
      <c r="H12" s="1">
        <v>18.399999999999999</v>
      </c>
      <c r="I12" s="1">
        <v>18.600000000000001</v>
      </c>
      <c r="J12" s="1">
        <v>17.600000000000001</v>
      </c>
      <c r="K12" s="1">
        <v>19</v>
      </c>
      <c r="L12" s="1">
        <v>17.8</v>
      </c>
      <c r="M12" s="1">
        <v>17.600000000000001</v>
      </c>
      <c r="N12" s="1">
        <v>18</v>
      </c>
      <c r="O12" s="1">
        <v>18.399999999999999</v>
      </c>
      <c r="P12" s="1">
        <v>17.399999999999999</v>
      </c>
      <c r="Q12" s="1">
        <v>17.399999999999999</v>
      </c>
      <c r="R12" s="1">
        <v>16.8</v>
      </c>
      <c r="S12" s="1">
        <v>16.399999999999999</v>
      </c>
      <c r="T12" s="1">
        <v>16.8</v>
      </c>
      <c r="U12" s="1">
        <v>17.399999999999999</v>
      </c>
      <c r="V12" s="1">
        <v>17</v>
      </c>
      <c r="W12" s="1">
        <v>17.399999999999999</v>
      </c>
      <c r="X12" s="1">
        <v>16.8</v>
      </c>
      <c r="Y12" s="1">
        <v>17.399999999999999</v>
      </c>
      <c r="Z12" s="1">
        <v>18.2</v>
      </c>
      <c r="AA12" s="1">
        <v>18.600000000000001</v>
      </c>
      <c r="AB12" s="1">
        <v>18.399999999999999</v>
      </c>
      <c r="AC12" s="1">
        <v>18.2</v>
      </c>
      <c r="AD12" s="1">
        <v>19.600000000000001</v>
      </c>
      <c r="AE12" s="1">
        <v>19.399999999999999</v>
      </c>
      <c r="AF12" s="1">
        <v>19</v>
      </c>
      <c r="AG12" s="1">
        <v>17.399999999999999</v>
      </c>
      <c r="AH12" s="1">
        <v>18.2</v>
      </c>
      <c r="AI12" s="1">
        <v>19</v>
      </c>
      <c r="AJ12" s="1">
        <v>17.399999999999999</v>
      </c>
      <c r="AK12" s="1">
        <v>17.8</v>
      </c>
      <c r="AL12" s="1">
        <v>17.600000000000001</v>
      </c>
      <c r="AM12" s="1">
        <v>18</v>
      </c>
      <c r="AN12" s="1">
        <v>18</v>
      </c>
      <c r="AO12" s="1">
        <v>17.600000000000001</v>
      </c>
      <c r="AP12" s="1">
        <v>18.600000000000001</v>
      </c>
      <c r="AQ12" s="1">
        <v>19.600000000000001</v>
      </c>
      <c r="AR12" s="1">
        <v>18.2</v>
      </c>
      <c r="AS12" s="1">
        <v>18</v>
      </c>
      <c r="AT12" s="1">
        <v>18.8</v>
      </c>
      <c r="AU12" s="1">
        <v>18.600000000000001</v>
      </c>
      <c r="AV12" s="1">
        <v>18</v>
      </c>
      <c r="AW12" s="1">
        <v>18.600000000000001</v>
      </c>
      <c r="AX12" s="1">
        <v>19</v>
      </c>
      <c r="AY12" s="1">
        <v>18.8</v>
      </c>
      <c r="AZ12" s="1">
        <v>18.600000000000001</v>
      </c>
      <c r="BA12" s="1">
        <v>18.8</v>
      </c>
      <c r="BB12" s="1">
        <v>19.8</v>
      </c>
      <c r="BC12" s="1">
        <v>19.2</v>
      </c>
      <c r="BD12" s="1">
        <v>19.399999999999999</v>
      </c>
      <c r="BE12" s="1">
        <v>19.2</v>
      </c>
      <c r="BF12" s="1">
        <v>15.6</v>
      </c>
      <c r="BG12" s="1">
        <v>18</v>
      </c>
      <c r="BH12" s="1">
        <v>18.399999999999999</v>
      </c>
      <c r="BI12" s="1">
        <v>17.8</v>
      </c>
      <c r="BJ12" s="1">
        <v>18.2</v>
      </c>
      <c r="BK12" s="1">
        <v>17.8</v>
      </c>
      <c r="BL12" s="1">
        <v>18.8</v>
      </c>
      <c r="BM12" s="1">
        <v>65535</v>
      </c>
      <c r="BN12" s="1">
        <v>18.2</v>
      </c>
      <c r="BO12" s="102"/>
      <c r="BP12" s="1">
        <v>18.600000000000001</v>
      </c>
      <c r="BQ12" s="1">
        <v>16.8</v>
      </c>
      <c r="BR12" s="1">
        <v>17.2</v>
      </c>
      <c r="BS12" s="1">
        <v>18.399999999999999</v>
      </c>
      <c r="BT12" s="1">
        <v>17.600000000000001</v>
      </c>
      <c r="BU12" s="1">
        <v>18.399999999999999</v>
      </c>
      <c r="BV12" s="1">
        <v>19.8</v>
      </c>
      <c r="BW12" s="1">
        <v>19</v>
      </c>
      <c r="BX12" s="1">
        <v>18</v>
      </c>
      <c r="BY12" s="1">
        <v>18.600000000000001</v>
      </c>
      <c r="BZ12" s="1">
        <v>18.399999999999999</v>
      </c>
      <c r="CA12" s="1">
        <v>17.600000000000001</v>
      </c>
      <c r="CB12" s="1">
        <v>18</v>
      </c>
      <c r="CC12" s="1">
        <v>16.8</v>
      </c>
      <c r="CD12" s="1">
        <v>18.399999999999999</v>
      </c>
      <c r="CE12" s="1">
        <v>18.2</v>
      </c>
      <c r="CF12" s="1">
        <v>18</v>
      </c>
      <c r="CG12" s="1">
        <v>19</v>
      </c>
      <c r="CH12" s="1">
        <v>17</v>
      </c>
      <c r="CI12" s="1">
        <v>17.600000000000001</v>
      </c>
      <c r="CJ12" s="1">
        <v>18.8</v>
      </c>
      <c r="CK12" s="1">
        <v>65535</v>
      </c>
      <c r="CL12" s="1">
        <v>17.600000000000001</v>
      </c>
      <c r="CM12" s="1">
        <v>18.2</v>
      </c>
      <c r="CN12" s="1">
        <v>18.399999999999999</v>
      </c>
      <c r="CO12" s="1">
        <v>18.399999999999999</v>
      </c>
      <c r="CP12" s="1">
        <v>19</v>
      </c>
      <c r="CQ12" s="1">
        <v>19.399999999999999</v>
      </c>
      <c r="CR12" s="1">
        <v>17.8</v>
      </c>
      <c r="CS12" s="1">
        <v>18.600000000000001</v>
      </c>
      <c r="CT12" s="1">
        <v>18.8</v>
      </c>
      <c r="CU12" s="1">
        <v>17.399999999999999</v>
      </c>
      <c r="CV12" s="1">
        <v>17.600000000000001</v>
      </c>
      <c r="CW12" s="1">
        <v>17.8</v>
      </c>
      <c r="CX12" s="1">
        <v>18.2</v>
      </c>
      <c r="CY12" s="1">
        <v>18.600000000000001</v>
      </c>
      <c r="CZ12" s="1">
        <v>17.600000000000001</v>
      </c>
      <c r="DA12" s="1">
        <v>18.8</v>
      </c>
      <c r="DB12" s="1">
        <v>17</v>
      </c>
      <c r="DC12" s="1">
        <v>19</v>
      </c>
      <c r="DD12" s="1">
        <v>19</v>
      </c>
      <c r="DE12" s="1">
        <v>17.399999999999999</v>
      </c>
      <c r="DF12" s="1">
        <v>19</v>
      </c>
      <c r="DG12" s="1">
        <v>18.399999999999999</v>
      </c>
      <c r="DH12" s="1">
        <v>18</v>
      </c>
      <c r="DI12" s="1">
        <v>17</v>
      </c>
      <c r="DJ12" s="1">
        <v>17.399999999999999</v>
      </c>
      <c r="DK12" s="1">
        <v>17.600000000000001</v>
      </c>
      <c r="DL12" s="1">
        <v>19.2</v>
      </c>
      <c r="DM12" s="1">
        <v>17.8</v>
      </c>
      <c r="DN12" s="1">
        <v>17.399999999999999</v>
      </c>
      <c r="DO12" s="1">
        <v>18.399999999999999</v>
      </c>
      <c r="DP12" s="1">
        <v>18.2</v>
      </c>
      <c r="DQ12" s="1">
        <v>17.399999999999999</v>
      </c>
      <c r="DR12" s="1">
        <v>17.600000000000001</v>
      </c>
      <c r="DS12" s="1">
        <v>18.8</v>
      </c>
      <c r="DT12" s="1">
        <v>18.2</v>
      </c>
      <c r="DU12" s="1">
        <v>18.8</v>
      </c>
      <c r="DV12" s="1">
        <v>19</v>
      </c>
      <c r="DW12" s="1">
        <v>19.399999999999999</v>
      </c>
      <c r="DX12" s="1">
        <v>19.8</v>
      </c>
      <c r="DY12" s="1">
        <v>20</v>
      </c>
      <c r="DZ12" s="1">
        <v>20.2</v>
      </c>
      <c r="EA12" s="1">
        <v>20</v>
      </c>
      <c r="EB12" s="1">
        <v>19.8</v>
      </c>
      <c r="EC12" s="1">
        <v>20.2</v>
      </c>
      <c r="ED12" s="1">
        <v>19.8</v>
      </c>
      <c r="EE12" s="1">
        <v>20.2</v>
      </c>
      <c r="EF12" s="1">
        <v>18.399999999999999</v>
      </c>
      <c r="EG12" s="1">
        <v>18.399999999999999</v>
      </c>
      <c r="EH12" s="1">
        <v>18.2</v>
      </c>
      <c r="EI12" s="1">
        <v>18</v>
      </c>
      <c r="EJ12" s="1">
        <v>18</v>
      </c>
      <c r="EK12" s="1">
        <v>18.399999999999999</v>
      </c>
      <c r="EL12" s="1">
        <v>17.2</v>
      </c>
      <c r="EM12" s="1">
        <v>18.2</v>
      </c>
      <c r="EN12" s="1">
        <v>18.600000000000001</v>
      </c>
      <c r="EO12" s="1">
        <v>17.600000000000001</v>
      </c>
      <c r="EP12" s="1">
        <v>18</v>
      </c>
      <c r="EQ12" s="1">
        <v>18.399999999999999</v>
      </c>
      <c r="ER12" s="1">
        <v>18</v>
      </c>
      <c r="ES12" s="1">
        <v>18.2</v>
      </c>
      <c r="ET12" s="1">
        <v>18</v>
      </c>
      <c r="EU12" s="1">
        <v>17.8</v>
      </c>
      <c r="EV12" s="1">
        <v>17.399999999999999</v>
      </c>
      <c r="EW12" s="1">
        <v>18</v>
      </c>
      <c r="EX12" s="1">
        <v>18</v>
      </c>
      <c r="EY12" s="1">
        <v>17.600000000000001</v>
      </c>
      <c r="EZ12" s="1">
        <v>18</v>
      </c>
      <c r="FA12" s="1">
        <v>17.8</v>
      </c>
      <c r="FB12" s="1">
        <v>17.600000000000001</v>
      </c>
      <c r="FC12" s="1">
        <v>18.399999999999999</v>
      </c>
      <c r="FD12" s="1">
        <v>17.8</v>
      </c>
      <c r="FE12" s="1">
        <v>18.2</v>
      </c>
      <c r="FF12" s="1">
        <v>65535</v>
      </c>
      <c r="FG12" s="1">
        <v>18</v>
      </c>
      <c r="FH12" s="1">
        <v>18.399999999999999</v>
      </c>
      <c r="FI12" s="1">
        <v>18.8</v>
      </c>
      <c r="FJ12" s="1">
        <v>17.600000000000001</v>
      </c>
      <c r="FK12" s="1">
        <v>17.2</v>
      </c>
      <c r="FL12" s="1">
        <v>17.600000000000001</v>
      </c>
      <c r="FM12" s="1">
        <v>18.8</v>
      </c>
      <c r="FN12" s="1">
        <v>17.8</v>
      </c>
      <c r="FO12" s="1">
        <v>18.2</v>
      </c>
      <c r="FP12" s="1">
        <v>18.600000000000001</v>
      </c>
      <c r="FQ12" s="1">
        <v>18.8</v>
      </c>
      <c r="FR12" s="1">
        <v>18.399999999999999</v>
      </c>
      <c r="FS12" s="1">
        <v>17.8</v>
      </c>
      <c r="FT12" s="1">
        <v>18</v>
      </c>
      <c r="FU12" s="1">
        <v>18.399999999999999</v>
      </c>
      <c r="FV12" s="1">
        <v>18.8</v>
      </c>
      <c r="FW12" s="1">
        <v>19.2</v>
      </c>
      <c r="FX12" s="1">
        <v>19.399999999999999</v>
      </c>
      <c r="FY12" s="1">
        <v>19.2</v>
      </c>
      <c r="FZ12" s="1">
        <v>19.399999999999999</v>
      </c>
      <c r="GA12" s="1">
        <v>19.2</v>
      </c>
      <c r="GB12" s="1">
        <v>18.399999999999999</v>
      </c>
      <c r="GC12" s="1">
        <v>18.8</v>
      </c>
      <c r="GD12" s="1">
        <v>19.399999999999999</v>
      </c>
      <c r="GE12" s="1">
        <v>18.399999999999999</v>
      </c>
      <c r="GF12" s="1">
        <v>18.2</v>
      </c>
      <c r="GG12" s="1">
        <v>18.399999999999999</v>
      </c>
      <c r="GH12" s="1">
        <v>17.2</v>
      </c>
      <c r="GI12" s="1">
        <v>17.8</v>
      </c>
      <c r="GJ12" s="1">
        <v>17.2</v>
      </c>
      <c r="GK12" s="1">
        <v>19</v>
      </c>
      <c r="GL12" s="1">
        <v>17</v>
      </c>
      <c r="GM12" s="1">
        <v>17.8</v>
      </c>
      <c r="GN12" s="1">
        <v>17.399999999999999</v>
      </c>
      <c r="GO12" s="1">
        <v>18.600000000000001</v>
      </c>
      <c r="GP12" s="1">
        <v>18.2</v>
      </c>
      <c r="GQ12" s="1">
        <v>18</v>
      </c>
      <c r="GR12" s="1">
        <v>18.600000000000001</v>
      </c>
      <c r="GS12" s="1">
        <v>18.399999999999999</v>
      </c>
      <c r="GT12" s="1">
        <v>17.600000000000001</v>
      </c>
      <c r="GU12" s="1">
        <v>18.8</v>
      </c>
      <c r="GV12" s="1">
        <v>16.8</v>
      </c>
      <c r="GW12" s="1">
        <v>17.8</v>
      </c>
      <c r="GX12" s="1">
        <v>17.600000000000001</v>
      </c>
      <c r="GY12" s="1">
        <v>18.2</v>
      </c>
      <c r="GZ12" s="1">
        <v>18</v>
      </c>
      <c r="HA12" s="1">
        <v>18.600000000000001</v>
      </c>
      <c r="HB12" s="1">
        <v>19.2</v>
      </c>
      <c r="HC12" s="1">
        <v>18.399999999999999</v>
      </c>
      <c r="HD12" s="1">
        <v>17.600000000000001</v>
      </c>
      <c r="HE12" s="1">
        <v>17.8</v>
      </c>
      <c r="HF12" s="1">
        <v>17.600000000000001</v>
      </c>
      <c r="HG12" s="1">
        <v>16.8</v>
      </c>
      <c r="HH12" s="1">
        <v>17.600000000000001</v>
      </c>
      <c r="HI12" s="1">
        <v>18.2</v>
      </c>
      <c r="HJ12" s="1">
        <v>18.399999999999999</v>
      </c>
      <c r="HK12" s="1">
        <v>18.2</v>
      </c>
      <c r="HL12" s="1">
        <v>18.600000000000001</v>
      </c>
      <c r="HM12" s="1">
        <v>18</v>
      </c>
      <c r="HN12" s="1">
        <v>17.600000000000001</v>
      </c>
      <c r="HO12" s="1">
        <v>18</v>
      </c>
      <c r="HP12" s="1">
        <v>19</v>
      </c>
      <c r="HQ12" s="1">
        <v>17.8</v>
      </c>
      <c r="HR12" s="1">
        <v>18.2</v>
      </c>
      <c r="HS12" s="1">
        <v>18.8</v>
      </c>
      <c r="HT12" s="1">
        <v>17</v>
      </c>
      <c r="HU12" s="1">
        <v>17.600000000000001</v>
      </c>
      <c r="HV12" s="1">
        <v>18.8</v>
      </c>
      <c r="HW12" s="1">
        <v>19.399999999999999</v>
      </c>
      <c r="HX12" s="1">
        <v>18.600000000000001</v>
      </c>
      <c r="HY12" s="1">
        <v>17.8</v>
      </c>
      <c r="HZ12" s="1">
        <v>18.8</v>
      </c>
      <c r="IA12" s="1">
        <v>18.2</v>
      </c>
      <c r="IB12" s="1">
        <v>18</v>
      </c>
      <c r="IC12" s="1">
        <v>17.8</v>
      </c>
      <c r="ID12" s="1">
        <v>17.600000000000001</v>
      </c>
      <c r="IE12" s="1">
        <v>18</v>
      </c>
      <c r="IF12" s="1">
        <v>17</v>
      </c>
      <c r="IG12" s="1">
        <v>18</v>
      </c>
      <c r="IH12" s="1">
        <v>17.600000000000001</v>
      </c>
      <c r="II12" s="1">
        <v>18.600000000000001</v>
      </c>
      <c r="IJ12" s="1">
        <v>18.600000000000001</v>
      </c>
      <c r="IK12" s="1">
        <v>18.2</v>
      </c>
      <c r="IL12" s="1">
        <v>18.8</v>
      </c>
      <c r="IM12" s="1">
        <v>18.600000000000001</v>
      </c>
      <c r="IN12" s="1">
        <v>17.600000000000001</v>
      </c>
      <c r="IO12" s="1">
        <v>18.2</v>
      </c>
      <c r="IP12" s="1">
        <v>19</v>
      </c>
      <c r="IQ12" s="1">
        <v>18.8</v>
      </c>
      <c r="IR12" s="1">
        <v>19</v>
      </c>
      <c r="IS12" s="1">
        <v>18</v>
      </c>
      <c r="IT12" s="1">
        <v>18.399999999999999</v>
      </c>
      <c r="IU12" s="1">
        <v>17.600000000000001</v>
      </c>
      <c r="IV12" s="1">
        <v>18.2</v>
      </c>
      <c r="IW12" s="1">
        <v>17.399999999999999</v>
      </c>
      <c r="IX12" s="1">
        <v>17.600000000000001</v>
      </c>
      <c r="IY12" s="1">
        <v>18.2</v>
      </c>
      <c r="IZ12" s="1">
        <v>18.399999999999999</v>
      </c>
      <c r="JA12" s="1">
        <v>18.600000000000001</v>
      </c>
      <c r="JB12" s="1">
        <v>17</v>
      </c>
      <c r="JC12" s="1">
        <v>17.8</v>
      </c>
      <c r="JD12" s="1">
        <v>17.399999999999999</v>
      </c>
      <c r="JE12" s="1">
        <v>19.399999999999999</v>
      </c>
      <c r="JF12" s="1">
        <v>19.2</v>
      </c>
      <c r="JG12" s="1">
        <v>18</v>
      </c>
      <c r="JH12" s="1">
        <v>19</v>
      </c>
      <c r="JI12" s="1">
        <v>17.399999999999999</v>
      </c>
      <c r="JJ12" s="1">
        <v>17.600000000000001</v>
      </c>
      <c r="JK12" s="1">
        <v>17.8</v>
      </c>
      <c r="JL12" s="1">
        <v>17.8</v>
      </c>
      <c r="JM12" s="1">
        <v>17.8</v>
      </c>
      <c r="JN12" s="1">
        <v>16.8</v>
      </c>
      <c r="JO12" s="1">
        <v>15</v>
      </c>
      <c r="JP12" s="1">
        <v>17.600000000000001</v>
      </c>
      <c r="JQ12" s="1">
        <v>16.600000000000001</v>
      </c>
      <c r="JR12" s="1">
        <v>17</v>
      </c>
      <c r="JS12" s="1">
        <v>16.8</v>
      </c>
      <c r="JT12" s="1">
        <v>18.2</v>
      </c>
      <c r="JU12" s="1">
        <v>18.2</v>
      </c>
      <c r="JV12" s="1">
        <v>17</v>
      </c>
      <c r="JW12" s="1">
        <v>17.600000000000001</v>
      </c>
      <c r="JX12" s="1">
        <v>17</v>
      </c>
      <c r="JY12" s="1">
        <v>16.600000000000001</v>
      </c>
      <c r="JZ12" s="1">
        <v>17</v>
      </c>
      <c r="KA12" s="1">
        <v>18</v>
      </c>
      <c r="KB12" s="1">
        <v>16.2</v>
      </c>
      <c r="KC12" s="1">
        <v>17.2</v>
      </c>
      <c r="KD12" s="1">
        <v>17.8</v>
      </c>
      <c r="KE12" s="1">
        <v>18.2</v>
      </c>
      <c r="KF12" s="1">
        <v>17.600000000000001</v>
      </c>
      <c r="KG12" s="1">
        <v>17</v>
      </c>
      <c r="KH12" s="1">
        <v>17.600000000000001</v>
      </c>
      <c r="KI12" s="1">
        <v>18</v>
      </c>
      <c r="KJ12" s="1">
        <v>17.8</v>
      </c>
      <c r="KK12" s="1">
        <v>17.8</v>
      </c>
      <c r="KL12" s="1">
        <v>17.2</v>
      </c>
      <c r="KM12" s="1">
        <v>17.399999999999999</v>
      </c>
      <c r="KN12" s="1">
        <v>17</v>
      </c>
      <c r="KO12" s="1">
        <v>17</v>
      </c>
      <c r="KP12" s="1">
        <v>17.600000000000001</v>
      </c>
      <c r="KQ12" s="1">
        <v>18</v>
      </c>
      <c r="KR12" s="1">
        <v>17.399999999999999</v>
      </c>
      <c r="KS12" s="1">
        <v>17</v>
      </c>
      <c r="KT12" s="1">
        <v>17.8</v>
      </c>
      <c r="KU12" s="1">
        <v>16.8</v>
      </c>
      <c r="KV12" s="1">
        <v>65535</v>
      </c>
      <c r="KW12" s="1">
        <v>17.600000000000001</v>
      </c>
      <c r="KX12" s="1">
        <v>17.399999999999999</v>
      </c>
      <c r="KY12" s="1">
        <v>16.8</v>
      </c>
      <c r="KZ12" s="1">
        <v>17.8</v>
      </c>
      <c r="LA12" s="1">
        <v>18.8</v>
      </c>
      <c r="LB12" s="1">
        <v>17.600000000000001</v>
      </c>
      <c r="LC12" s="1">
        <v>18.600000000000001</v>
      </c>
      <c r="LD12" s="1">
        <v>18.399999999999999</v>
      </c>
      <c r="LE12" s="1">
        <v>18.2</v>
      </c>
      <c r="LF12" s="1">
        <v>18.8</v>
      </c>
      <c r="LG12" s="1">
        <v>17.399999999999999</v>
      </c>
      <c r="LH12" s="1">
        <v>18.399999999999999</v>
      </c>
      <c r="LI12" s="1">
        <v>18.8</v>
      </c>
      <c r="LJ12" s="1">
        <v>18.399999999999999</v>
      </c>
      <c r="LK12" s="1">
        <v>18</v>
      </c>
      <c r="LL12" s="1">
        <v>18</v>
      </c>
      <c r="LM12" s="1">
        <v>17</v>
      </c>
      <c r="LN12" s="1">
        <v>18</v>
      </c>
      <c r="LO12" s="1">
        <v>18.399999999999999</v>
      </c>
      <c r="LP12" s="1">
        <v>18.600000000000001</v>
      </c>
      <c r="LQ12" s="1">
        <v>18.2</v>
      </c>
      <c r="LR12" s="1">
        <v>18.399999999999999</v>
      </c>
      <c r="LS12" s="1">
        <v>18.399999999999999</v>
      </c>
      <c r="LT12" s="1">
        <v>18.2</v>
      </c>
      <c r="LU12" s="1">
        <v>17.8</v>
      </c>
      <c r="LV12" s="1">
        <v>17</v>
      </c>
      <c r="LW12" s="1">
        <v>17</v>
      </c>
      <c r="LX12" s="1">
        <v>18</v>
      </c>
      <c r="LY12" s="1">
        <v>18.399999999999999</v>
      </c>
      <c r="LZ12" s="1">
        <v>19.2</v>
      </c>
      <c r="MA12" s="1">
        <v>19.600000000000001</v>
      </c>
      <c r="MB12" s="1">
        <v>19</v>
      </c>
      <c r="MC12" s="1">
        <v>18.2</v>
      </c>
      <c r="MD12" s="1">
        <v>18.600000000000001</v>
      </c>
      <c r="ME12" s="1">
        <v>18.8</v>
      </c>
      <c r="MF12" s="1">
        <v>18.399999999999999</v>
      </c>
      <c r="MG12" s="1">
        <v>18.399999999999999</v>
      </c>
      <c r="MH12" s="1">
        <v>18</v>
      </c>
      <c r="MI12" s="1">
        <v>18</v>
      </c>
      <c r="MJ12" s="1">
        <v>18.2</v>
      </c>
      <c r="MK12" s="1">
        <v>18</v>
      </c>
      <c r="ML12" s="1">
        <v>18.2</v>
      </c>
      <c r="MM12" s="1">
        <v>17</v>
      </c>
      <c r="MN12" s="1">
        <v>19</v>
      </c>
      <c r="MO12" s="1">
        <v>19</v>
      </c>
      <c r="MP12" s="1">
        <v>17.600000000000001</v>
      </c>
      <c r="MQ12" s="1">
        <v>18.2</v>
      </c>
      <c r="MR12" s="1">
        <v>17.2</v>
      </c>
      <c r="MS12" s="1">
        <v>17.2</v>
      </c>
      <c r="MT12" s="1">
        <v>18.399999999999999</v>
      </c>
      <c r="MU12" s="1">
        <v>16.8</v>
      </c>
      <c r="MV12" s="1">
        <v>17</v>
      </c>
      <c r="MW12" s="1">
        <v>19</v>
      </c>
      <c r="MX12" s="1">
        <v>17.8</v>
      </c>
      <c r="MY12" s="1">
        <v>18.2</v>
      </c>
      <c r="MZ12" s="1">
        <v>19</v>
      </c>
      <c r="NA12" s="1">
        <v>19.2</v>
      </c>
      <c r="NB12" s="1">
        <v>19.399999999999999</v>
      </c>
      <c r="NC12" s="1">
        <v>19.2</v>
      </c>
      <c r="ND12" s="1">
        <v>17.8</v>
      </c>
      <c r="NE12" s="1">
        <v>19</v>
      </c>
      <c r="NF12" s="1">
        <v>18.8</v>
      </c>
      <c r="NG12" s="1">
        <v>19.2</v>
      </c>
      <c r="NH12" s="1">
        <v>20</v>
      </c>
      <c r="NI12" s="1">
        <v>19.2</v>
      </c>
      <c r="NJ12" s="6">
        <f t="shared" si="13"/>
        <v>1</v>
      </c>
      <c r="NK12" s="3">
        <f t="shared" si="14"/>
        <v>0.9642857142857143</v>
      </c>
      <c r="NL12" s="3">
        <f t="shared" si="15"/>
        <v>0.967741935483871</v>
      </c>
      <c r="NM12" s="3">
        <f t="shared" si="16"/>
        <v>1</v>
      </c>
      <c r="NN12" s="3">
        <f t="shared" si="17"/>
        <v>1</v>
      </c>
      <c r="NO12" s="3">
        <f t="shared" si="18"/>
        <v>0.96666666666666667</v>
      </c>
      <c r="NP12" s="3">
        <f t="shared" si="19"/>
        <v>1</v>
      </c>
      <c r="NQ12" s="3">
        <f t="shared" si="20"/>
        <v>1</v>
      </c>
      <c r="NR12" s="3">
        <f t="shared" si="21"/>
        <v>1</v>
      </c>
      <c r="NS12" s="3">
        <f t="shared" si="22"/>
        <v>0.967741935483871</v>
      </c>
      <c r="NT12" s="3">
        <f t="shared" si="23"/>
        <v>1</v>
      </c>
      <c r="NU12" s="3">
        <f t="shared" si="24"/>
        <v>1</v>
      </c>
      <c r="NV12" s="3">
        <f t="shared" si="25"/>
        <v>0.989041095890411</v>
      </c>
      <c r="NW12" s="5">
        <f t="shared" si="26"/>
        <v>17.903225806451609</v>
      </c>
      <c r="NX12" s="1">
        <f t="shared" si="27"/>
        <v>18.42962962962963</v>
      </c>
      <c r="NY12" s="1">
        <f t="shared" si="28"/>
        <v>18.213333333333331</v>
      </c>
      <c r="NZ12" s="1">
        <f t="shared" si="29"/>
        <v>18.193333333333332</v>
      </c>
      <c r="OA12" s="1">
        <f t="shared" si="30"/>
        <v>18.464516129032258</v>
      </c>
      <c r="OB12" s="1">
        <f t="shared" si="31"/>
        <v>18.4551724137931</v>
      </c>
      <c r="OC12" s="1">
        <f t="shared" si="32"/>
        <v>17.967741935483875</v>
      </c>
      <c r="OD12" s="1">
        <f t="shared" si="33"/>
        <v>18.193548387096779</v>
      </c>
      <c r="OE12" s="1">
        <f t="shared" si="34"/>
        <v>17.79333333333334</v>
      </c>
      <c r="OF12" s="1">
        <f t="shared" si="35"/>
        <v>17.373333333333331</v>
      </c>
      <c r="OG12" s="1">
        <f t="shared" si="36"/>
        <v>18.246666666666666</v>
      </c>
      <c r="OH12" s="1">
        <f t="shared" si="37"/>
        <v>18.361290322580647</v>
      </c>
      <c r="OI12" s="111">
        <v>17.204347826086959</v>
      </c>
      <c r="OJ12" s="112">
        <v>17.473913043478262</v>
      </c>
      <c r="OK12" s="112">
        <v>17.508695652173913</v>
      </c>
      <c r="OL12" s="112">
        <v>17.446153846153848</v>
      </c>
      <c r="OM12" s="112">
        <v>17.363999999999997</v>
      </c>
      <c r="ON12" s="112">
        <v>17.332000000000001</v>
      </c>
      <c r="OO12" s="112">
        <v>17.100000000000001</v>
      </c>
      <c r="OP12" s="112">
        <v>17.003999999999998</v>
      </c>
      <c r="OQ12" s="112">
        <v>16.976923076923079</v>
      </c>
      <c r="OR12" s="112">
        <v>17.008000000000003</v>
      </c>
      <c r="OS12" s="112">
        <v>17.139130434782611</v>
      </c>
      <c r="OT12" s="112">
        <v>17.252173913043485</v>
      </c>
      <c r="OU12" s="5">
        <f t="shared" si="0"/>
        <v>0.69887798036464943</v>
      </c>
      <c r="OV12" s="1">
        <f t="shared" si="1"/>
        <v>0.95571658615136812</v>
      </c>
      <c r="OW12" s="1">
        <f t="shared" si="2"/>
        <v>0.70463768115941861</v>
      </c>
      <c r="OX12" s="1">
        <f t="shared" si="3"/>
        <v>0.74717948717948346</v>
      </c>
      <c r="OY12" s="1">
        <f t="shared" si="4"/>
        <v>1.1005161290322611</v>
      </c>
      <c r="OZ12" s="1">
        <f t="shared" si="5"/>
        <v>1.1231724137930996</v>
      </c>
      <c r="PA12" s="1">
        <f t="shared" si="6"/>
        <v>0.86774193548387402</v>
      </c>
      <c r="PB12" s="1">
        <f t="shared" si="7"/>
        <v>1.1895483870967816</v>
      </c>
      <c r="PC12" s="1">
        <f t="shared" si="8"/>
        <v>0.81641025641026133</v>
      </c>
      <c r="PD12" s="1">
        <f t="shared" si="9"/>
        <v>0.36533333333332862</v>
      </c>
      <c r="PE12" s="1">
        <f t="shared" si="10"/>
        <v>1.1075362318840547</v>
      </c>
      <c r="PF12" s="1">
        <f t="shared" si="11"/>
        <v>1.1091164095371617</v>
      </c>
      <c r="PG12" s="111">
        <v>14</v>
      </c>
      <c r="PH12" s="112">
        <v>13.6</v>
      </c>
      <c r="PI12" s="112">
        <v>14</v>
      </c>
      <c r="PJ12" s="112">
        <v>10.199999999999999</v>
      </c>
      <c r="PK12" s="112">
        <v>10</v>
      </c>
      <c r="PL12" s="112">
        <v>10</v>
      </c>
      <c r="PM12" s="112">
        <v>10</v>
      </c>
      <c r="PN12" s="112">
        <v>10</v>
      </c>
      <c r="PO12" s="112">
        <v>10.6</v>
      </c>
      <c r="PP12" s="112">
        <v>10</v>
      </c>
      <c r="PQ12" s="112">
        <v>13.6</v>
      </c>
      <c r="PR12" s="137">
        <v>14.6</v>
      </c>
      <c r="PS12" s="5">
        <f t="array" ref="PS12">+IF(ISERROR($NW12)=FALSE,MIN(IF($H12:$AL12&lt;65534,$H12:$AL12,"")),NA())</f>
        <v>16.399999999999999</v>
      </c>
      <c r="PT12" s="1">
        <f t="array" ref="PT12">+IF(ISERROR($NX12)=FALSE,MIN(IF($AM12:$BN12&lt;65534,$AM12:$BN12,"")),NA())</f>
        <v>15.6</v>
      </c>
      <c r="PU12" s="1">
        <f t="array" ref="PU12">+IF(ISERROR($NY12)=FALSE,MIN(IF($BP12:$CT12&lt;65534,$BP12:$CT12,"")),NA())</f>
        <v>16.8</v>
      </c>
      <c r="PV12" s="1">
        <f t="array" ref="PV12">+IF(ISERROR($NZ12)=FALSE,MIN(IF($CU12:$DX12&lt;65534,$CU12:$DX12,"")),NA())</f>
        <v>17</v>
      </c>
      <c r="PW12" s="1">
        <f t="array" ref="PW12">+IF(ISERROR($OA12)=FALSE,MIN(IF($DY12:$FC12&lt;65534,$DY12:$FC12,"")),NA())</f>
        <v>17.2</v>
      </c>
      <c r="PX12" s="1">
        <f t="array" ref="PX12">+IF(ISERROR($OB12)=FALSE,MIN(IF($FD12:$GG12&lt;65534,$FD12:$GG12,"")),NA())</f>
        <v>17.2</v>
      </c>
      <c r="PY12" s="1">
        <f t="array" ref="PY12">+IF(ISERROR($OC12)=FALSE,MIN(IF($GH12:$HL12&lt;65534,$GH12:$HL12,"")),NA())</f>
        <v>16.8</v>
      </c>
      <c r="PZ12" s="1">
        <f t="array" ref="PZ12">+IF(ISERROR($OD12)=FALSE,MIN(IF($HM12:$IQ12&lt;65534,$HM12:$IQ12,"")),NA())</f>
        <v>17</v>
      </c>
      <c r="QA12" s="1">
        <f t="array" ref="QA12">+IF(ISERROR($OE12)=FALSE,MIN(IF($IR12:$JU12&lt;65534,$IR12:$JU12,"")),NA())</f>
        <v>15</v>
      </c>
      <c r="QB12" s="1">
        <f t="array" ref="QB12">+IF(ISERROR($OF12)=FALSE,MIN(IF($JV12:$KZ12&lt;65534,$JV12:$KZ12,"")),NA())</f>
        <v>16.2</v>
      </c>
      <c r="QC12" s="1">
        <f t="array" ref="QC12">+IF(ISERROR($OG12)=FALSE,MIN(IF($LA12:$MD12&lt;65534,$LA12:$MD12,"")),NA())</f>
        <v>17</v>
      </c>
      <c r="QD12" s="1">
        <f t="array" ref="QD12">+IF(ISERROR($OH12)=FALSE,MIN(IF($ME12:$NI12&lt;65534,$ME12:$NI12,"")),NA())</f>
        <v>16.8</v>
      </c>
      <c r="QE12" s="5">
        <f t="shared" si="38"/>
        <v>-2.3999999999999986</v>
      </c>
      <c r="QF12" s="1">
        <f t="shared" si="39"/>
        <v>-2</v>
      </c>
      <c r="QG12" s="1">
        <f t="shared" si="40"/>
        <v>-2.8000000000000007</v>
      </c>
      <c r="QH12" s="1">
        <f t="shared" si="41"/>
        <v>-6.8000000000000007</v>
      </c>
      <c r="QI12" s="1">
        <f t="shared" si="42"/>
        <v>-7.1999999999999993</v>
      </c>
      <c r="QJ12" s="1">
        <f t="shared" si="43"/>
        <v>-7.1999999999999993</v>
      </c>
      <c r="QK12" s="1">
        <f t="shared" si="44"/>
        <v>-6.8000000000000007</v>
      </c>
      <c r="QL12" s="1">
        <f t="shared" si="45"/>
        <v>-7</v>
      </c>
      <c r="QM12" s="1">
        <f t="shared" si="46"/>
        <v>-4.4000000000000004</v>
      </c>
      <c r="QN12" s="1">
        <f t="shared" si="47"/>
        <v>-6.1999999999999993</v>
      </c>
      <c r="QO12" s="1">
        <f t="shared" si="48"/>
        <v>-3.4000000000000004</v>
      </c>
      <c r="QP12" s="1">
        <f t="shared" si="49"/>
        <v>-2.2000000000000011</v>
      </c>
      <c r="QQ12" s="5" t="s">
        <v>892</v>
      </c>
    </row>
    <row r="13" spans="1:459" s="1" customFormat="1" x14ac:dyDescent="0.2">
      <c r="A13" s="126">
        <v>23085200</v>
      </c>
      <c r="B13" s="127">
        <v>-75.425916666666666</v>
      </c>
      <c r="C13" s="127">
        <v>6.1686666666666667</v>
      </c>
      <c r="D13" s="128">
        <v>2157</v>
      </c>
      <c r="E13" s="129" t="s">
        <v>372</v>
      </c>
      <c r="F13" s="129" t="s">
        <v>19</v>
      </c>
      <c r="G13" s="129" t="s">
        <v>13</v>
      </c>
      <c r="H13" s="1">
        <v>8</v>
      </c>
      <c r="I13" s="1">
        <v>8.1999999999999993</v>
      </c>
      <c r="J13" s="1">
        <v>8</v>
      </c>
      <c r="K13" s="1">
        <v>8.9</v>
      </c>
      <c r="L13" s="1">
        <v>9.1999999999999993</v>
      </c>
      <c r="M13" s="1">
        <v>12.6</v>
      </c>
      <c r="N13" s="1">
        <v>14.2</v>
      </c>
      <c r="O13" s="1">
        <v>12</v>
      </c>
      <c r="P13" s="1">
        <v>12.4</v>
      </c>
      <c r="Q13" s="1">
        <v>12.9</v>
      </c>
      <c r="R13" s="1">
        <v>12.4</v>
      </c>
      <c r="S13" s="1">
        <v>12.8</v>
      </c>
      <c r="T13" s="1">
        <v>13.4</v>
      </c>
      <c r="U13" s="1">
        <v>13</v>
      </c>
      <c r="V13" s="1">
        <v>13</v>
      </c>
      <c r="W13" s="1">
        <v>13.8</v>
      </c>
      <c r="X13" s="1">
        <v>13.2</v>
      </c>
      <c r="Y13" s="1">
        <v>12.7</v>
      </c>
      <c r="Z13" s="1">
        <v>13.4</v>
      </c>
      <c r="AA13" s="1">
        <v>12.2</v>
      </c>
      <c r="AB13" s="1">
        <v>14.3</v>
      </c>
      <c r="AC13" s="1">
        <v>13</v>
      </c>
      <c r="AD13" s="1">
        <v>10.8</v>
      </c>
      <c r="AE13" s="1">
        <v>10</v>
      </c>
      <c r="AF13" s="1">
        <v>11.7</v>
      </c>
      <c r="AG13" s="1">
        <v>12.7</v>
      </c>
      <c r="AH13" s="1">
        <v>14.1</v>
      </c>
      <c r="AI13" s="1">
        <v>14.6</v>
      </c>
      <c r="AJ13" s="1">
        <v>9.6</v>
      </c>
      <c r="AK13" s="1">
        <v>11.6</v>
      </c>
      <c r="AL13" s="1">
        <v>12.3</v>
      </c>
      <c r="AM13" s="1">
        <v>14</v>
      </c>
      <c r="AN13" s="1">
        <v>14.2</v>
      </c>
      <c r="AO13" s="1">
        <v>14.3</v>
      </c>
      <c r="AP13" s="1">
        <v>14.4</v>
      </c>
      <c r="AQ13" s="1">
        <v>15</v>
      </c>
      <c r="AR13" s="1">
        <v>14.6</v>
      </c>
      <c r="AS13" s="1">
        <v>14.9</v>
      </c>
      <c r="AT13" s="1">
        <v>13.4</v>
      </c>
      <c r="AU13" s="1">
        <v>14</v>
      </c>
      <c r="AV13" s="1">
        <v>14.4</v>
      </c>
      <c r="AW13" s="1">
        <v>14.8</v>
      </c>
      <c r="AX13" s="1">
        <v>15.1</v>
      </c>
      <c r="AY13" s="1">
        <v>15.2</v>
      </c>
      <c r="AZ13" s="1">
        <v>14</v>
      </c>
      <c r="BA13" s="1">
        <v>12.4</v>
      </c>
      <c r="BB13" s="1">
        <v>12.6</v>
      </c>
      <c r="BC13" s="1">
        <v>14.7</v>
      </c>
      <c r="BD13" s="1">
        <v>13.2</v>
      </c>
      <c r="BE13" s="1">
        <v>13.5</v>
      </c>
      <c r="BF13" s="1">
        <v>13.4</v>
      </c>
      <c r="BG13" s="1">
        <v>14</v>
      </c>
      <c r="BH13" s="1">
        <v>13</v>
      </c>
      <c r="BI13" s="1">
        <v>13.3</v>
      </c>
      <c r="BJ13" s="1">
        <v>14.2</v>
      </c>
      <c r="BK13" s="1">
        <v>13.1</v>
      </c>
      <c r="BL13" s="1">
        <v>13.2</v>
      </c>
      <c r="BM13" s="1">
        <v>13.7</v>
      </c>
      <c r="BN13" s="1">
        <v>13.2</v>
      </c>
      <c r="BO13" s="102"/>
      <c r="BP13" s="1">
        <v>12.4</v>
      </c>
      <c r="BQ13" s="1">
        <v>13.8</v>
      </c>
      <c r="BR13" s="1">
        <v>13.6</v>
      </c>
      <c r="BS13" s="1">
        <v>10.8</v>
      </c>
      <c r="BT13" s="1">
        <v>12</v>
      </c>
      <c r="BU13" s="1">
        <v>15</v>
      </c>
      <c r="BV13" s="1">
        <v>15.1</v>
      </c>
      <c r="BW13" s="1">
        <v>14.4</v>
      </c>
      <c r="BX13" s="1">
        <v>13.6</v>
      </c>
      <c r="BY13" s="1">
        <v>12.8</v>
      </c>
      <c r="BZ13" s="1">
        <v>14</v>
      </c>
      <c r="CA13" s="1">
        <v>13.2</v>
      </c>
      <c r="CB13" s="1">
        <v>12.3</v>
      </c>
      <c r="CC13" s="1">
        <v>12.7</v>
      </c>
      <c r="CD13" s="1">
        <v>14.2</v>
      </c>
      <c r="CE13" s="1">
        <v>14.3</v>
      </c>
      <c r="CF13" s="1">
        <v>14.5</v>
      </c>
      <c r="CG13" s="1">
        <v>15.3</v>
      </c>
      <c r="CH13" s="1">
        <v>14.3</v>
      </c>
      <c r="CI13" s="1">
        <v>14.2</v>
      </c>
      <c r="CJ13" s="1">
        <v>13.8</v>
      </c>
      <c r="CK13" s="1">
        <v>13.7</v>
      </c>
      <c r="CL13" s="1">
        <v>14.5</v>
      </c>
      <c r="CM13" s="1">
        <v>14.8</v>
      </c>
      <c r="CN13" s="1">
        <v>12.6</v>
      </c>
      <c r="CO13" s="1">
        <v>12.8</v>
      </c>
      <c r="CP13" s="1">
        <v>14.6</v>
      </c>
      <c r="CQ13" s="1">
        <v>15</v>
      </c>
      <c r="CR13" s="1">
        <v>15</v>
      </c>
      <c r="CS13" s="1">
        <v>14</v>
      </c>
      <c r="CT13" s="1">
        <v>14.5</v>
      </c>
      <c r="CU13" s="1">
        <v>13.6</v>
      </c>
      <c r="CV13" s="1">
        <v>13.4</v>
      </c>
      <c r="CW13" s="1">
        <v>13.4</v>
      </c>
      <c r="CX13" s="1">
        <v>12.9</v>
      </c>
      <c r="CY13" s="1">
        <v>13.6</v>
      </c>
      <c r="CZ13" s="1">
        <v>12.9</v>
      </c>
      <c r="DA13" s="1">
        <v>13.4</v>
      </c>
      <c r="DB13" s="1">
        <v>14</v>
      </c>
      <c r="DC13" s="1">
        <v>14.6</v>
      </c>
      <c r="DD13" s="1">
        <v>12.2</v>
      </c>
      <c r="DE13" s="1">
        <v>12.2</v>
      </c>
      <c r="DF13" s="1">
        <v>13.9</v>
      </c>
      <c r="DG13" s="1">
        <v>14.6</v>
      </c>
      <c r="DH13" s="1">
        <v>13.3</v>
      </c>
      <c r="DI13" s="1">
        <v>13.9</v>
      </c>
      <c r="DJ13" s="1">
        <v>13.8</v>
      </c>
      <c r="DK13" s="1">
        <v>15.7</v>
      </c>
      <c r="DL13" s="1">
        <v>14.6</v>
      </c>
      <c r="DM13" s="1">
        <v>13.5</v>
      </c>
      <c r="DN13" s="1">
        <v>14.3</v>
      </c>
      <c r="DO13" s="1">
        <v>14.2</v>
      </c>
      <c r="DP13" s="1">
        <v>14.8</v>
      </c>
      <c r="DQ13" s="1">
        <v>12.6</v>
      </c>
      <c r="DR13" s="1">
        <v>14</v>
      </c>
      <c r="DS13" s="1">
        <v>14.2</v>
      </c>
      <c r="DT13" s="1">
        <v>14.7</v>
      </c>
      <c r="DU13" s="1">
        <v>14.7</v>
      </c>
      <c r="DV13" s="1">
        <v>14.2</v>
      </c>
      <c r="DW13" s="1">
        <v>13.2</v>
      </c>
      <c r="DX13" s="1">
        <v>13</v>
      </c>
      <c r="DY13" s="1">
        <v>11.8</v>
      </c>
      <c r="DZ13" s="1">
        <v>13.8</v>
      </c>
      <c r="EA13" s="1">
        <v>12.2</v>
      </c>
      <c r="EB13" s="1">
        <v>13.6</v>
      </c>
      <c r="EC13" s="1">
        <v>15</v>
      </c>
      <c r="ED13" s="1">
        <v>13.2</v>
      </c>
      <c r="EE13" s="1">
        <v>14.2</v>
      </c>
      <c r="EF13" s="1">
        <v>14.8</v>
      </c>
      <c r="EG13" s="1">
        <v>14</v>
      </c>
      <c r="EH13" s="1">
        <v>14.2</v>
      </c>
      <c r="EI13" s="1">
        <v>14.1</v>
      </c>
      <c r="EJ13" s="1">
        <v>14</v>
      </c>
      <c r="EK13" s="1">
        <v>14.2</v>
      </c>
      <c r="EL13" s="1">
        <v>13</v>
      </c>
      <c r="EM13" s="1">
        <v>13.2</v>
      </c>
      <c r="EN13" s="1">
        <v>13.4</v>
      </c>
      <c r="EO13" s="1">
        <v>13.5</v>
      </c>
      <c r="EP13" s="1">
        <v>13.8</v>
      </c>
      <c r="EQ13" s="1">
        <v>14</v>
      </c>
      <c r="ER13" s="1">
        <v>14.3</v>
      </c>
      <c r="ES13" s="1">
        <v>14.6</v>
      </c>
      <c r="ET13" s="1">
        <v>13</v>
      </c>
      <c r="EU13" s="1">
        <v>14</v>
      </c>
      <c r="EV13" s="1">
        <v>14.4</v>
      </c>
      <c r="EW13" s="1">
        <v>14.4</v>
      </c>
      <c r="EX13" s="1">
        <v>12</v>
      </c>
      <c r="EY13" s="1">
        <v>13.4</v>
      </c>
      <c r="EZ13" s="1">
        <v>14</v>
      </c>
      <c r="FA13" s="1">
        <v>14</v>
      </c>
      <c r="FB13" s="1">
        <v>14.2</v>
      </c>
      <c r="FC13" s="1">
        <v>14.2</v>
      </c>
      <c r="FD13" s="1">
        <v>13.6</v>
      </c>
      <c r="FE13" s="1">
        <v>13.6</v>
      </c>
      <c r="FF13" s="1">
        <v>14.9</v>
      </c>
      <c r="FG13" s="1">
        <v>14.4</v>
      </c>
      <c r="FH13" s="1">
        <v>14</v>
      </c>
      <c r="FI13" s="1">
        <v>14</v>
      </c>
      <c r="FJ13" s="1">
        <v>13</v>
      </c>
      <c r="FK13" s="1">
        <v>12.4</v>
      </c>
      <c r="FL13" s="1">
        <v>13.2</v>
      </c>
      <c r="FM13" s="1">
        <v>14.2</v>
      </c>
      <c r="FN13" s="1">
        <v>13.8</v>
      </c>
      <c r="FO13" s="1">
        <v>14</v>
      </c>
      <c r="FP13" s="1">
        <v>14.6</v>
      </c>
      <c r="FQ13" s="1">
        <v>13.8</v>
      </c>
      <c r="FR13" s="1">
        <v>13.6</v>
      </c>
      <c r="FS13" s="1">
        <v>13.7</v>
      </c>
      <c r="FT13" s="1">
        <v>10.8</v>
      </c>
      <c r="FU13" s="1">
        <v>11.6</v>
      </c>
      <c r="FV13" s="1">
        <v>13.2</v>
      </c>
      <c r="FW13" s="1">
        <v>10.4</v>
      </c>
      <c r="FX13" s="1">
        <v>10.8</v>
      </c>
      <c r="FY13" s="1">
        <v>13.4</v>
      </c>
      <c r="FZ13" s="1">
        <v>12.8</v>
      </c>
      <c r="GA13" s="1">
        <v>13</v>
      </c>
      <c r="GB13" s="1">
        <v>13.3</v>
      </c>
      <c r="GC13" s="1">
        <v>14.1</v>
      </c>
      <c r="GD13" s="1">
        <v>13</v>
      </c>
      <c r="GE13" s="1">
        <v>14.6</v>
      </c>
      <c r="GF13" s="1">
        <v>9.4</v>
      </c>
      <c r="GG13" s="1">
        <v>11</v>
      </c>
      <c r="GH13" s="1">
        <v>13.5</v>
      </c>
      <c r="GI13" s="1">
        <v>13.7</v>
      </c>
      <c r="GJ13" s="1">
        <v>13.7</v>
      </c>
      <c r="GK13" s="1">
        <v>12.8</v>
      </c>
      <c r="GL13" s="1">
        <v>11.8</v>
      </c>
      <c r="GM13" s="1">
        <v>11.9</v>
      </c>
      <c r="GN13" s="1">
        <v>9</v>
      </c>
      <c r="GO13" s="1">
        <v>11.6</v>
      </c>
      <c r="GP13" s="1">
        <v>13.4</v>
      </c>
      <c r="GQ13" s="1">
        <v>14.1</v>
      </c>
      <c r="GR13" s="1">
        <v>14</v>
      </c>
      <c r="GS13" s="1">
        <v>12.2</v>
      </c>
      <c r="GT13" s="1">
        <v>12.6</v>
      </c>
      <c r="GU13" s="1">
        <v>13.1</v>
      </c>
      <c r="GV13" s="1">
        <v>12.8</v>
      </c>
      <c r="GW13" s="1">
        <v>12.9</v>
      </c>
      <c r="GX13" s="1">
        <v>13.8</v>
      </c>
      <c r="GY13" s="1">
        <v>13.1</v>
      </c>
      <c r="GZ13" s="1">
        <v>12.9</v>
      </c>
      <c r="HA13" s="1">
        <v>10</v>
      </c>
      <c r="HB13" s="1">
        <v>14</v>
      </c>
      <c r="HC13" s="1">
        <v>13.3</v>
      </c>
      <c r="HD13" s="1">
        <v>13.2</v>
      </c>
      <c r="HE13" s="1">
        <v>13.2</v>
      </c>
      <c r="HF13" s="1">
        <v>12</v>
      </c>
      <c r="HG13" s="1">
        <v>11.9</v>
      </c>
      <c r="HH13" s="1">
        <v>13.3</v>
      </c>
      <c r="HI13" s="1">
        <v>11.2</v>
      </c>
      <c r="HJ13" s="1">
        <v>11.6</v>
      </c>
      <c r="HK13" s="1">
        <v>13.5</v>
      </c>
      <c r="HL13" s="1">
        <v>10.4</v>
      </c>
      <c r="HM13" s="1">
        <v>11</v>
      </c>
      <c r="HN13" s="1">
        <v>12.6</v>
      </c>
      <c r="HO13" s="1">
        <v>13.2</v>
      </c>
      <c r="HP13" s="1">
        <v>13.8</v>
      </c>
      <c r="HQ13" s="1">
        <v>12.3</v>
      </c>
      <c r="HR13" s="1">
        <v>11.5</v>
      </c>
      <c r="HS13" s="1">
        <v>10.5</v>
      </c>
      <c r="HT13" s="1">
        <v>12.1</v>
      </c>
      <c r="HU13" s="1">
        <v>11</v>
      </c>
      <c r="HV13" s="1">
        <v>9.6</v>
      </c>
      <c r="HW13" s="1">
        <v>11.6</v>
      </c>
      <c r="HX13" s="1">
        <v>12</v>
      </c>
      <c r="HY13" s="1">
        <v>13.4</v>
      </c>
      <c r="HZ13" s="1">
        <v>12.1</v>
      </c>
      <c r="IA13" s="1">
        <v>11</v>
      </c>
      <c r="IB13" s="1">
        <v>10.8</v>
      </c>
      <c r="IC13" s="1">
        <v>12</v>
      </c>
      <c r="ID13" s="1">
        <v>13.8</v>
      </c>
      <c r="IE13" s="1">
        <v>11.1</v>
      </c>
      <c r="IF13" s="1">
        <v>11.4</v>
      </c>
      <c r="IG13" s="1">
        <v>12</v>
      </c>
      <c r="IH13" s="1">
        <v>9</v>
      </c>
      <c r="II13" s="1">
        <v>12.4</v>
      </c>
      <c r="IJ13" s="1">
        <v>9.9</v>
      </c>
      <c r="IK13" s="1">
        <v>11.4</v>
      </c>
      <c r="IL13" s="1">
        <v>10.199999999999999</v>
      </c>
      <c r="IM13" s="1">
        <v>9.4</v>
      </c>
      <c r="IN13" s="1">
        <v>11.6</v>
      </c>
      <c r="IO13" s="1">
        <v>8.1</v>
      </c>
      <c r="IP13" s="1">
        <v>10.8</v>
      </c>
      <c r="IQ13" s="1">
        <v>10.5</v>
      </c>
      <c r="IR13" s="1">
        <v>13.6</v>
      </c>
      <c r="IS13" s="1">
        <v>13.9</v>
      </c>
      <c r="IT13" s="1">
        <v>12.1</v>
      </c>
      <c r="IU13" s="1">
        <v>13</v>
      </c>
      <c r="IV13" s="1">
        <v>13</v>
      </c>
      <c r="IW13" s="1">
        <v>13.6</v>
      </c>
      <c r="IX13" s="1">
        <v>13</v>
      </c>
      <c r="IY13" s="1">
        <v>11.6</v>
      </c>
      <c r="IZ13" s="1">
        <v>10.6</v>
      </c>
      <c r="JA13" s="1">
        <v>12.6</v>
      </c>
      <c r="JB13" s="1">
        <v>14.2</v>
      </c>
      <c r="JC13" s="1">
        <v>14</v>
      </c>
      <c r="JD13" s="1">
        <v>12.7</v>
      </c>
      <c r="JE13" s="1">
        <v>14.4</v>
      </c>
      <c r="JF13" s="1">
        <v>11.4</v>
      </c>
      <c r="JG13" s="1">
        <v>12.4</v>
      </c>
      <c r="JH13" s="1">
        <v>13.8</v>
      </c>
      <c r="JI13" s="1">
        <v>14.2</v>
      </c>
      <c r="JJ13" s="1">
        <v>12.8</v>
      </c>
      <c r="JK13" s="1">
        <v>12.7</v>
      </c>
      <c r="JL13" s="1">
        <v>12.9</v>
      </c>
      <c r="JM13" s="1">
        <v>12.7</v>
      </c>
      <c r="JN13" s="1">
        <v>13.4</v>
      </c>
      <c r="JO13" s="1">
        <v>12.8</v>
      </c>
      <c r="JP13" s="1">
        <v>13.8</v>
      </c>
      <c r="JQ13" s="1">
        <v>12.8</v>
      </c>
      <c r="JR13" s="1">
        <v>11.2</v>
      </c>
      <c r="JS13" s="1">
        <v>12.3</v>
      </c>
      <c r="JT13" s="1">
        <v>12.7</v>
      </c>
      <c r="JU13" s="1">
        <v>13</v>
      </c>
      <c r="JV13" s="1">
        <v>12.4</v>
      </c>
      <c r="JW13" s="1">
        <v>11.8</v>
      </c>
      <c r="JX13" s="1">
        <v>11.9</v>
      </c>
      <c r="JY13" s="1">
        <v>7.9</v>
      </c>
      <c r="JZ13" s="1">
        <v>11.5</v>
      </c>
      <c r="KA13" s="1">
        <v>13.1</v>
      </c>
      <c r="KB13" s="1">
        <v>12.2</v>
      </c>
      <c r="KC13" s="1">
        <v>13.7</v>
      </c>
      <c r="KD13" s="1">
        <v>11.3</v>
      </c>
      <c r="KE13" s="1">
        <v>13.6</v>
      </c>
      <c r="KF13" s="1">
        <v>14.1</v>
      </c>
      <c r="KG13" s="1">
        <v>12.2</v>
      </c>
      <c r="KH13" s="1">
        <v>13.3</v>
      </c>
      <c r="KI13" s="1">
        <v>13.1</v>
      </c>
      <c r="KJ13" s="1">
        <v>12.5</v>
      </c>
      <c r="KK13" s="1">
        <v>13.7</v>
      </c>
      <c r="KL13" s="1">
        <v>13.2</v>
      </c>
      <c r="KM13" s="1">
        <v>13.1</v>
      </c>
      <c r="KN13" s="1">
        <v>13.1</v>
      </c>
      <c r="KO13" s="1">
        <v>13.4</v>
      </c>
      <c r="KP13" s="1">
        <v>13.7</v>
      </c>
      <c r="KQ13" s="1">
        <v>13</v>
      </c>
      <c r="KR13" s="1">
        <v>13.5</v>
      </c>
      <c r="KS13" s="1">
        <v>13.2</v>
      </c>
      <c r="KT13" s="1">
        <v>14.2</v>
      </c>
      <c r="KU13" s="1">
        <v>11.9</v>
      </c>
      <c r="KV13" s="1">
        <v>12.7</v>
      </c>
      <c r="KW13" s="1">
        <v>11.8</v>
      </c>
      <c r="KX13" s="1">
        <v>13.5</v>
      </c>
      <c r="KY13" s="1">
        <v>13.1</v>
      </c>
      <c r="KZ13" s="1">
        <v>12.9</v>
      </c>
      <c r="LA13" s="1">
        <v>13</v>
      </c>
      <c r="LB13" s="1">
        <v>13.4</v>
      </c>
      <c r="LC13" s="1">
        <v>14.4</v>
      </c>
      <c r="LD13" s="1">
        <v>13.9</v>
      </c>
      <c r="LE13" s="1">
        <v>14.5</v>
      </c>
      <c r="LF13" s="1">
        <v>12.5</v>
      </c>
      <c r="LG13" s="1">
        <v>13</v>
      </c>
      <c r="LH13" s="1">
        <v>14.2</v>
      </c>
      <c r="LI13" s="1">
        <v>12</v>
      </c>
      <c r="LJ13" s="1">
        <v>12.6</v>
      </c>
      <c r="LK13" s="1">
        <v>14.5</v>
      </c>
      <c r="LL13" s="1">
        <v>14.5</v>
      </c>
      <c r="LM13" s="1">
        <v>13.3</v>
      </c>
      <c r="LN13" s="1">
        <v>13.6</v>
      </c>
      <c r="LO13" s="1">
        <v>13.8</v>
      </c>
      <c r="LP13" s="1">
        <v>11.5</v>
      </c>
      <c r="LQ13" s="1">
        <v>13.5</v>
      </c>
      <c r="LR13" s="1">
        <v>14.1</v>
      </c>
      <c r="LS13" s="1">
        <v>13.3</v>
      </c>
      <c r="LT13" s="1">
        <v>14</v>
      </c>
      <c r="LU13" s="1">
        <v>13.2</v>
      </c>
      <c r="LV13" s="1">
        <v>12.2</v>
      </c>
      <c r="LW13" s="1">
        <v>11.4</v>
      </c>
      <c r="LX13" s="1">
        <v>13</v>
      </c>
      <c r="LY13" s="1">
        <v>14.5</v>
      </c>
      <c r="LZ13" s="1">
        <v>14.6</v>
      </c>
      <c r="MA13" s="1">
        <v>12.3</v>
      </c>
      <c r="MB13" s="1">
        <v>13.3</v>
      </c>
      <c r="MC13" s="1">
        <v>14</v>
      </c>
      <c r="MD13" s="1">
        <v>12.6</v>
      </c>
      <c r="ME13" s="1">
        <v>13.7</v>
      </c>
      <c r="MF13" s="1">
        <v>12.4</v>
      </c>
      <c r="MG13" s="1">
        <v>13.1</v>
      </c>
      <c r="MH13" s="1">
        <v>13.4</v>
      </c>
      <c r="MI13" s="1">
        <v>14.3</v>
      </c>
      <c r="MJ13" s="1">
        <v>13.2</v>
      </c>
      <c r="MK13" s="1">
        <v>13.3</v>
      </c>
      <c r="ML13" s="1">
        <v>9.6</v>
      </c>
      <c r="MM13" s="1">
        <v>11</v>
      </c>
      <c r="MN13" s="1">
        <v>13.9</v>
      </c>
      <c r="MO13" s="1">
        <v>13.8</v>
      </c>
      <c r="MP13" s="1">
        <v>11.1</v>
      </c>
      <c r="MQ13" s="1">
        <v>13.1</v>
      </c>
      <c r="MR13" s="1">
        <v>11.9</v>
      </c>
      <c r="MS13" s="1">
        <v>13.1</v>
      </c>
      <c r="MT13" s="1">
        <v>13.8</v>
      </c>
      <c r="MU13" s="1">
        <v>13.3</v>
      </c>
      <c r="MV13" s="1">
        <v>12.6</v>
      </c>
      <c r="MW13" s="1">
        <v>13.4</v>
      </c>
      <c r="MX13" s="1">
        <v>13</v>
      </c>
      <c r="MY13" s="1">
        <v>14.1</v>
      </c>
      <c r="MZ13" s="1">
        <v>12.6</v>
      </c>
      <c r="NA13" s="1">
        <v>13.8</v>
      </c>
      <c r="NB13" s="1">
        <v>10.8</v>
      </c>
      <c r="NC13" s="1">
        <v>12.6</v>
      </c>
      <c r="ND13" s="1">
        <v>12</v>
      </c>
      <c r="NE13" s="1">
        <v>13.6</v>
      </c>
      <c r="NF13" s="1">
        <v>12.4</v>
      </c>
      <c r="NG13" s="1">
        <v>12.9</v>
      </c>
      <c r="NH13" s="1">
        <v>15.7</v>
      </c>
      <c r="NI13" s="1">
        <v>14.5</v>
      </c>
      <c r="NJ13" s="6">
        <f t="shared" si="13"/>
        <v>1</v>
      </c>
      <c r="NK13" s="3">
        <f t="shared" si="14"/>
        <v>1</v>
      </c>
      <c r="NL13" s="3">
        <f t="shared" si="15"/>
        <v>1</v>
      </c>
      <c r="NM13" s="3">
        <f t="shared" si="16"/>
        <v>1</v>
      </c>
      <c r="NN13" s="3">
        <f t="shared" si="17"/>
        <v>1</v>
      </c>
      <c r="NO13" s="3">
        <f t="shared" si="18"/>
        <v>1</v>
      </c>
      <c r="NP13" s="3">
        <f t="shared" si="19"/>
        <v>1</v>
      </c>
      <c r="NQ13" s="3">
        <f t="shared" si="20"/>
        <v>1</v>
      </c>
      <c r="NR13" s="3">
        <f t="shared" si="21"/>
        <v>1</v>
      </c>
      <c r="NS13" s="3">
        <f t="shared" si="22"/>
        <v>1</v>
      </c>
      <c r="NT13" s="3">
        <f t="shared" si="23"/>
        <v>1</v>
      </c>
      <c r="NU13" s="3">
        <f t="shared" si="24"/>
        <v>1</v>
      </c>
      <c r="NV13" s="3">
        <f t="shared" si="25"/>
        <v>1</v>
      </c>
      <c r="NW13" s="5">
        <f t="shared" si="26"/>
        <v>11.967741935483875</v>
      </c>
      <c r="NX13" s="1">
        <f t="shared" si="27"/>
        <v>13.921428571428569</v>
      </c>
      <c r="NY13" s="1">
        <f t="shared" si="28"/>
        <v>13.800000000000002</v>
      </c>
      <c r="NZ13" s="1">
        <f t="shared" si="29"/>
        <v>13.78</v>
      </c>
      <c r="OA13" s="1">
        <f t="shared" si="30"/>
        <v>13.75806451612903</v>
      </c>
      <c r="OB13" s="1">
        <f t="shared" si="31"/>
        <v>13.073333333333334</v>
      </c>
      <c r="OC13" s="1">
        <f t="shared" si="32"/>
        <v>12.596774193548386</v>
      </c>
      <c r="OD13" s="1">
        <f t="shared" si="33"/>
        <v>11.358064516129032</v>
      </c>
      <c r="OE13" s="1">
        <f t="shared" si="34"/>
        <v>12.906666666666665</v>
      </c>
      <c r="OF13" s="1">
        <f t="shared" si="35"/>
        <v>12.729032258064514</v>
      </c>
      <c r="OG13" s="1">
        <f t="shared" si="36"/>
        <v>13.356666666666667</v>
      </c>
      <c r="OH13" s="1">
        <f t="shared" si="37"/>
        <v>12.967741935483874</v>
      </c>
      <c r="OI13" s="111">
        <v>12.357692307692307</v>
      </c>
      <c r="OJ13" s="112">
        <v>12.638461538461538</v>
      </c>
      <c r="OK13" s="112">
        <v>12.677777777777775</v>
      </c>
      <c r="OL13" s="112">
        <v>13.149999999999999</v>
      </c>
      <c r="OM13" s="112">
        <v>13.059259259259258</v>
      </c>
      <c r="ON13" s="112">
        <v>12.373076923076924</v>
      </c>
      <c r="OO13" s="112">
        <v>11.730769230769234</v>
      </c>
      <c r="OP13" s="112">
        <v>11.850000000000001</v>
      </c>
      <c r="OQ13" s="112">
        <v>12.31153846153846</v>
      </c>
      <c r="OR13" s="112">
        <v>12.470370370370372</v>
      </c>
      <c r="OS13" s="112">
        <v>12.738461538461536</v>
      </c>
      <c r="OT13" s="112">
        <v>12.58888888888889</v>
      </c>
      <c r="OU13" s="5">
        <f t="shared" si="0"/>
        <v>-0.38995037220843187</v>
      </c>
      <c r="OV13" s="1">
        <f t="shared" si="1"/>
        <v>1.2829670329670311</v>
      </c>
      <c r="OW13" s="1">
        <f t="shared" si="2"/>
        <v>1.1222222222222271</v>
      </c>
      <c r="OX13" s="1">
        <f t="shared" si="3"/>
        <v>0.63000000000000078</v>
      </c>
      <c r="OY13" s="1">
        <f t="shared" si="4"/>
        <v>0.6988052568697718</v>
      </c>
      <c r="OZ13" s="1">
        <f t="shared" si="5"/>
        <v>0.70025641025640972</v>
      </c>
      <c r="PA13" s="1">
        <f t="shared" si="6"/>
        <v>0.86600496277915262</v>
      </c>
      <c r="PB13" s="1">
        <f t="shared" si="7"/>
        <v>-0.49193548387096975</v>
      </c>
      <c r="PC13" s="1">
        <f t="shared" si="8"/>
        <v>0.59512820512820497</v>
      </c>
      <c r="PD13" s="1">
        <f t="shared" si="9"/>
        <v>0.25866188769414222</v>
      </c>
      <c r="PE13" s="1">
        <f t="shared" si="10"/>
        <v>0.61820512820513152</v>
      </c>
      <c r="PF13" s="1">
        <f t="shared" si="11"/>
        <v>0.37885304659498331</v>
      </c>
      <c r="PG13" s="111">
        <v>6.6</v>
      </c>
      <c r="PH13" s="112">
        <v>6.8</v>
      </c>
      <c r="PI13" s="112">
        <v>7.4</v>
      </c>
      <c r="PJ13" s="112">
        <v>8</v>
      </c>
      <c r="PK13" s="112">
        <v>8</v>
      </c>
      <c r="PL13" s="112">
        <v>7</v>
      </c>
      <c r="PM13" s="112">
        <v>5.6</v>
      </c>
      <c r="PN13" s="112">
        <v>7</v>
      </c>
      <c r="PO13" s="112">
        <v>7.4</v>
      </c>
      <c r="PP13" s="112">
        <v>7</v>
      </c>
      <c r="PQ13" s="112">
        <v>5</v>
      </c>
      <c r="PR13" s="137">
        <v>7</v>
      </c>
      <c r="PS13" s="5">
        <f t="array" ref="PS13">+IF(ISERROR($NW13)=FALSE,MIN(IF($H13:$AL13&lt;65534,$H13:$AL13,"")),NA())</f>
        <v>8</v>
      </c>
      <c r="PT13" s="1">
        <f t="array" ref="PT13">+IF(ISERROR($NX13)=FALSE,MIN(IF($AM13:$BN13&lt;65534,$AM13:$BN13,"")),NA())</f>
        <v>12.4</v>
      </c>
      <c r="PU13" s="1">
        <f t="array" ref="PU13">+IF(ISERROR($NY13)=FALSE,MIN(IF($BP13:$CT13&lt;65534,$BP13:$CT13,"")),NA())</f>
        <v>10.8</v>
      </c>
      <c r="PV13" s="1">
        <f t="array" ref="PV13">+IF(ISERROR($NZ13)=FALSE,MIN(IF($CU13:$DX13&lt;65534,$CU13:$DX13,"")),NA())</f>
        <v>12.2</v>
      </c>
      <c r="PW13" s="1">
        <f t="array" ref="PW13">+IF(ISERROR($OA13)=FALSE,MIN(IF($DY13:$FC13&lt;65534,$DY13:$FC13,"")),NA())</f>
        <v>11.8</v>
      </c>
      <c r="PX13" s="1">
        <f t="array" ref="PX13">+IF(ISERROR($OB13)=FALSE,MIN(IF($FD13:$GG13&lt;65534,$FD13:$GG13,"")),NA())</f>
        <v>9.4</v>
      </c>
      <c r="PY13" s="1">
        <f t="array" ref="PY13">+IF(ISERROR($OC13)=FALSE,MIN(IF($GH13:$HL13&lt;65534,$GH13:$HL13,"")),NA())</f>
        <v>9</v>
      </c>
      <c r="PZ13" s="1">
        <f t="array" ref="PZ13">+IF(ISERROR($OD13)=FALSE,MIN(IF($HM13:$IQ13&lt;65534,$HM13:$IQ13,"")),NA())</f>
        <v>8.1</v>
      </c>
      <c r="QA13" s="1">
        <f t="array" ref="QA13">+IF(ISERROR($OE13)=FALSE,MIN(IF($IR13:$JU13&lt;65534,$IR13:$JU13,"")),NA())</f>
        <v>10.6</v>
      </c>
      <c r="QB13" s="1">
        <f t="array" ref="QB13">+IF(ISERROR($OF13)=FALSE,MIN(IF($JV13:$KZ13&lt;65534,$JV13:$KZ13,"")),NA())</f>
        <v>7.9</v>
      </c>
      <c r="QC13" s="1">
        <f t="array" ref="QC13">+IF(ISERROR($OG13)=FALSE,MIN(IF($LA13:$MD13&lt;65534,$LA13:$MD13,"")),NA())</f>
        <v>11.4</v>
      </c>
      <c r="QD13" s="1">
        <f t="array" ref="QD13">+IF(ISERROR($OH13)=FALSE,MIN(IF($ME13:$NI13&lt;65534,$ME13:$NI13,"")),NA())</f>
        <v>9.6</v>
      </c>
      <c r="QE13" s="5">
        <f t="shared" si="38"/>
        <v>-1.4000000000000004</v>
      </c>
      <c r="QF13" s="1">
        <f t="shared" si="39"/>
        <v>-5.6000000000000005</v>
      </c>
      <c r="QG13" s="1">
        <f t="shared" si="40"/>
        <v>-3.4000000000000004</v>
      </c>
      <c r="QH13" s="1">
        <f t="shared" si="41"/>
        <v>-4.1999999999999993</v>
      </c>
      <c r="QI13" s="1">
        <f t="shared" si="42"/>
        <v>-3.8000000000000007</v>
      </c>
      <c r="QJ13" s="1">
        <f t="shared" si="43"/>
        <v>-2.4000000000000004</v>
      </c>
      <c r="QK13" s="1">
        <f t="shared" si="44"/>
        <v>-3.4000000000000004</v>
      </c>
      <c r="QL13" s="1">
        <f t="shared" si="45"/>
        <v>-1.0999999999999996</v>
      </c>
      <c r="QM13" s="1">
        <f t="shared" si="46"/>
        <v>-3.1999999999999993</v>
      </c>
      <c r="QN13" s="1">
        <f t="shared" si="47"/>
        <v>-0.90000000000000036</v>
      </c>
      <c r="QO13" s="1">
        <f t="shared" si="48"/>
        <v>-6.4</v>
      </c>
      <c r="QP13" s="1">
        <f t="shared" si="49"/>
        <v>-2.5999999999999996</v>
      </c>
      <c r="QQ13" s="5" t="s">
        <v>892</v>
      </c>
    </row>
    <row r="14" spans="1:459" s="1" customFormat="1" x14ac:dyDescent="0.2">
      <c r="A14" s="79">
        <v>23105030</v>
      </c>
      <c r="B14" s="106">
        <v>-74.796527777777783</v>
      </c>
      <c r="C14" s="106">
        <v>6.774111111111111</v>
      </c>
      <c r="D14" s="105">
        <v>990</v>
      </c>
      <c r="E14" s="97" t="s">
        <v>317</v>
      </c>
      <c r="F14" s="97" t="s">
        <v>317</v>
      </c>
      <c r="G14" s="97" t="s">
        <v>13</v>
      </c>
      <c r="H14" s="1">
        <v>65535</v>
      </c>
      <c r="I14" s="1">
        <v>65535</v>
      </c>
      <c r="J14" s="1">
        <v>65535</v>
      </c>
      <c r="K14" s="1">
        <v>19.2</v>
      </c>
      <c r="L14" s="1">
        <v>65535</v>
      </c>
      <c r="M14" s="1">
        <v>15.8</v>
      </c>
      <c r="N14" s="1">
        <v>65535</v>
      </c>
      <c r="O14" s="1">
        <v>18.600000000000001</v>
      </c>
      <c r="P14" s="1">
        <v>65535</v>
      </c>
      <c r="Q14" s="1">
        <v>18.2</v>
      </c>
      <c r="R14" s="1">
        <v>19.2</v>
      </c>
      <c r="S14" s="1">
        <v>65535</v>
      </c>
      <c r="T14" s="1">
        <v>65535</v>
      </c>
      <c r="U14" s="1">
        <v>17</v>
      </c>
      <c r="V14" s="1">
        <v>17.399999999999999</v>
      </c>
      <c r="W14" s="1">
        <v>19.8</v>
      </c>
      <c r="X14" s="1">
        <v>19.399999999999999</v>
      </c>
      <c r="Y14" s="1">
        <v>18.2</v>
      </c>
      <c r="Z14" s="1">
        <v>65535</v>
      </c>
      <c r="AA14" s="1">
        <v>65535</v>
      </c>
      <c r="AB14" s="1">
        <v>20</v>
      </c>
      <c r="AC14" s="1">
        <v>17.600000000000001</v>
      </c>
      <c r="AD14" s="1">
        <v>18.2</v>
      </c>
      <c r="AE14" s="1">
        <v>19.8</v>
      </c>
      <c r="AF14" s="1">
        <v>20</v>
      </c>
      <c r="AG14" s="1">
        <v>19.2</v>
      </c>
      <c r="AH14" s="1">
        <v>65535</v>
      </c>
      <c r="AI14" s="1">
        <v>19.600000000000001</v>
      </c>
      <c r="AJ14" s="1">
        <v>65535</v>
      </c>
      <c r="AK14" s="1">
        <v>18.399999999999999</v>
      </c>
      <c r="AL14" s="1">
        <v>65535</v>
      </c>
      <c r="AM14" s="1">
        <v>16.2</v>
      </c>
      <c r="AN14" s="1">
        <v>65535</v>
      </c>
      <c r="AO14" s="1">
        <v>17.8</v>
      </c>
      <c r="AP14" s="1">
        <v>19.399999999999999</v>
      </c>
      <c r="AQ14" s="1">
        <v>19.2</v>
      </c>
      <c r="AR14" s="1">
        <v>65535</v>
      </c>
      <c r="AS14" s="1">
        <v>65535</v>
      </c>
      <c r="AT14" s="1">
        <v>18.600000000000001</v>
      </c>
      <c r="AU14" s="1">
        <v>18.8</v>
      </c>
      <c r="AV14" s="1">
        <v>65535</v>
      </c>
      <c r="AW14" s="1">
        <v>65535</v>
      </c>
      <c r="AX14" s="1">
        <v>65535</v>
      </c>
      <c r="AY14" s="1">
        <v>19.8</v>
      </c>
      <c r="AZ14" s="1">
        <v>19.600000000000001</v>
      </c>
      <c r="BA14" s="1">
        <v>65535</v>
      </c>
      <c r="BB14" s="1">
        <v>65535</v>
      </c>
      <c r="BC14" s="1">
        <v>65535</v>
      </c>
      <c r="BD14" s="1">
        <v>19.2</v>
      </c>
      <c r="BE14" s="1">
        <v>20.2</v>
      </c>
      <c r="BF14" s="1">
        <v>65535</v>
      </c>
      <c r="BG14" s="1">
        <v>21.2</v>
      </c>
      <c r="BH14" s="1">
        <v>65535</v>
      </c>
      <c r="BI14" s="1">
        <v>65535</v>
      </c>
      <c r="BJ14" s="1">
        <v>65535</v>
      </c>
      <c r="BK14" s="1">
        <v>18.600000000000001</v>
      </c>
      <c r="BL14" s="1">
        <v>65535</v>
      </c>
      <c r="BM14" s="1">
        <v>65535</v>
      </c>
      <c r="BN14" s="1">
        <v>65535</v>
      </c>
      <c r="BO14" s="102"/>
      <c r="BP14" s="1">
        <v>18</v>
      </c>
      <c r="BQ14" s="1">
        <v>65535</v>
      </c>
      <c r="BR14" s="1">
        <v>65535</v>
      </c>
      <c r="BS14" s="1">
        <v>17.399999999999999</v>
      </c>
      <c r="BT14" s="1">
        <v>65535</v>
      </c>
      <c r="BU14" s="1">
        <v>65535</v>
      </c>
      <c r="BV14" s="1">
        <v>65535</v>
      </c>
      <c r="BW14" s="1">
        <v>20</v>
      </c>
      <c r="BX14" s="1">
        <v>65535</v>
      </c>
      <c r="BY14" s="1">
        <v>22.8</v>
      </c>
      <c r="BZ14" s="1">
        <v>19.399999999999999</v>
      </c>
      <c r="CA14" s="1">
        <v>65535</v>
      </c>
      <c r="CB14" s="1">
        <v>65535</v>
      </c>
      <c r="CC14" s="1">
        <v>65535</v>
      </c>
      <c r="CD14" s="1">
        <v>65535</v>
      </c>
      <c r="CE14" s="1">
        <v>65535</v>
      </c>
      <c r="CF14" s="1">
        <v>65535</v>
      </c>
      <c r="CG14" s="1">
        <v>65535</v>
      </c>
      <c r="CH14" s="1">
        <v>19.399999999999999</v>
      </c>
      <c r="CI14" s="1">
        <v>19.600000000000001</v>
      </c>
      <c r="CJ14" s="1">
        <v>18.399999999999999</v>
      </c>
      <c r="CK14" s="1">
        <v>65535</v>
      </c>
      <c r="CL14" s="1">
        <v>65535</v>
      </c>
      <c r="CM14" s="1">
        <v>65535</v>
      </c>
      <c r="CN14" s="1">
        <v>65535</v>
      </c>
      <c r="CO14" s="1">
        <v>20</v>
      </c>
      <c r="CP14" s="1">
        <v>19.8</v>
      </c>
      <c r="CQ14" s="1">
        <v>20.2</v>
      </c>
      <c r="CR14" s="1">
        <v>65535</v>
      </c>
      <c r="CS14" s="1">
        <v>18.600000000000001</v>
      </c>
      <c r="CT14" s="1">
        <v>18.2</v>
      </c>
      <c r="CU14" s="1">
        <v>65535</v>
      </c>
      <c r="CV14" s="1">
        <v>19</v>
      </c>
      <c r="CW14" s="1">
        <v>18.600000000000001</v>
      </c>
      <c r="CX14" s="1">
        <v>18.2</v>
      </c>
      <c r="CY14" s="1">
        <v>65535</v>
      </c>
      <c r="CZ14" s="1">
        <v>65535</v>
      </c>
      <c r="DA14" s="1">
        <v>65535</v>
      </c>
      <c r="DB14" s="1">
        <v>65535</v>
      </c>
      <c r="DC14" s="1">
        <v>65535</v>
      </c>
      <c r="DD14" s="1">
        <v>65535</v>
      </c>
      <c r="DE14" s="1">
        <v>65535</v>
      </c>
      <c r="DF14" s="1">
        <v>65535</v>
      </c>
      <c r="DG14" s="1">
        <v>65535</v>
      </c>
      <c r="DH14" s="1">
        <v>65535</v>
      </c>
      <c r="DI14" s="1">
        <v>65535</v>
      </c>
      <c r="DJ14" s="1">
        <v>65535</v>
      </c>
      <c r="DK14" s="1">
        <v>65535</v>
      </c>
      <c r="DL14" s="1">
        <v>65535</v>
      </c>
      <c r="DM14" s="1">
        <v>65535</v>
      </c>
      <c r="DN14" s="1">
        <v>65535</v>
      </c>
      <c r="DO14" s="1">
        <v>65535</v>
      </c>
      <c r="DP14" s="1">
        <v>65535</v>
      </c>
      <c r="DQ14" s="1">
        <v>18.600000000000001</v>
      </c>
      <c r="DR14" s="1">
        <v>20</v>
      </c>
      <c r="DS14" s="1">
        <v>65535</v>
      </c>
      <c r="DT14" s="1">
        <v>19.2</v>
      </c>
      <c r="DU14" s="1">
        <v>65535</v>
      </c>
      <c r="DV14" s="1">
        <v>65535</v>
      </c>
      <c r="DW14" s="1">
        <v>65535</v>
      </c>
      <c r="DX14" s="1">
        <v>65535</v>
      </c>
      <c r="DY14" s="1">
        <v>65535</v>
      </c>
      <c r="DZ14" s="1">
        <v>18.2</v>
      </c>
      <c r="EA14" s="1">
        <v>65535</v>
      </c>
      <c r="EB14" s="1">
        <v>65535</v>
      </c>
      <c r="EC14" s="1">
        <v>65535</v>
      </c>
      <c r="ED14" s="1">
        <v>65535</v>
      </c>
      <c r="EE14" s="1">
        <v>65535</v>
      </c>
      <c r="EF14" s="1">
        <v>65535</v>
      </c>
      <c r="EG14" s="1">
        <v>19.2</v>
      </c>
      <c r="EH14" s="1">
        <v>65535</v>
      </c>
      <c r="EI14" s="1">
        <v>65535</v>
      </c>
      <c r="EJ14" s="1">
        <v>65535</v>
      </c>
      <c r="EK14" s="1">
        <v>65535</v>
      </c>
      <c r="EL14" s="1">
        <v>19.399999999999999</v>
      </c>
      <c r="EM14" s="1">
        <v>65535</v>
      </c>
      <c r="EN14" s="1">
        <v>18.600000000000001</v>
      </c>
      <c r="EO14" s="1">
        <v>65535</v>
      </c>
      <c r="EP14" s="1">
        <v>65535</v>
      </c>
      <c r="EQ14" s="1">
        <v>65535</v>
      </c>
      <c r="ER14" s="1">
        <v>65535</v>
      </c>
      <c r="ES14" s="1">
        <v>65535</v>
      </c>
      <c r="ET14" s="1">
        <v>65535</v>
      </c>
      <c r="EU14" s="1">
        <v>65535</v>
      </c>
      <c r="EV14" s="1">
        <v>19.600000000000001</v>
      </c>
      <c r="EW14" s="1">
        <v>65535</v>
      </c>
      <c r="EX14" s="1">
        <v>65535</v>
      </c>
      <c r="EY14" s="1">
        <v>65535</v>
      </c>
      <c r="EZ14" s="1">
        <v>65535</v>
      </c>
      <c r="FA14" s="1">
        <v>65535</v>
      </c>
      <c r="FB14" s="1">
        <v>65535</v>
      </c>
      <c r="FC14" s="1">
        <v>18.399999999999999</v>
      </c>
      <c r="FD14" s="1">
        <v>65535</v>
      </c>
      <c r="FE14" s="1">
        <v>65535</v>
      </c>
      <c r="FF14" s="1">
        <v>65535</v>
      </c>
      <c r="FG14" s="1">
        <v>65535</v>
      </c>
      <c r="FH14" s="1">
        <v>65535</v>
      </c>
      <c r="FI14" s="1">
        <v>65535</v>
      </c>
      <c r="FJ14" s="1">
        <v>65535</v>
      </c>
      <c r="FK14" s="1">
        <v>65535</v>
      </c>
      <c r="FL14" s="1">
        <v>65535</v>
      </c>
      <c r="FM14" s="1">
        <v>65535</v>
      </c>
      <c r="FN14" s="1">
        <v>65535</v>
      </c>
      <c r="FO14" s="1">
        <v>65535</v>
      </c>
      <c r="FP14" s="1">
        <v>65535</v>
      </c>
      <c r="FQ14" s="1">
        <v>65535</v>
      </c>
      <c r="FR14" s="1">
        <v>65535</v>
      </c>
      <c r="FS14" s="1">
        <v>65535</v>
      </c>
      <c r="FT14" s="1">
        <v>65535</v>
      </c>
      <c r="FU14" s="1">
        <v>65535</v>
      </c>
      <c r="FV14" s="1">
        <v>65535</v>
      </c>
      <c r="FW14" s="1">
        <v>65535</v>
      </c>
      <c r="FX14" s="1">
        <v>65535</v>
      </c>
      <c r="FY14" s="1">
        <v>65535</v>
      </c>
      <c r="FZ14" s="1">
        <v>65535</v>
      </c>
      <c r="GA14" s="1">
        <v>65535</v>
      </c>
      <c r="GB14" s="1">
        <v>65535</v>
      </c>
      <c r="GC14" s="1">
        <v>65535</v>
      </c>
      <c r="GD14" s="1">
        <v>65535</v>
      </c>
      <c r="GE14" s="1">
        <v>65535</v>
      </c>
      <c r="GF14" s="1">
        <v>65535</v>
      </c>
      <c r="GG14" s="1">
        <v>65535</v>
      </c>
      <c r="GH14" s="1">
        <v>65535</v>
      </c>
      <c r="GI14" s="1">
        <v>65535</v>
      </c>
      <c r="GJ14" s="1">
        <v>65535</v>
      </c>
      <c r="GK14" s="1">
        <v>65535</v>
      </c>
      <c r="GL14" s="1">
        <v>65535</v>
      </c>
      <c r="GM14" s="1">
        <v>65535</v>
      </c>
      <c r="GN14" s="1">
        <v>65535</v>
      </c>
      <c r="GO14" s="1">
        <v>65535</v>
      </c>
      <c r="GP14" s="1">
        <v>65535</v>
      </c>
      <c r="GQ14" s="1">
        <v>65535</v>
      </c>
      <c r="GR14" s="1">
        <v>65535</v>
      </c>
      <c r="GS14" s="1">
        <v>65535</v>
      </c>
      <c r="GT14" s="1">
        <v>65535</v>
      </c>
      <c r="GU14" s="1">
        <v>65535</v>
      </c>
      <c r="GV14" s="1">
        <v>65535</v>
      </c>
      <c r="GW14" s="1">
        <v>15.2</v>
      </c>
      <c r="GX14" s="1">
        <v>18.2</v>
      </c>
      <c r="GY14" s="1">
        <v>20</v>
      </c>
      <c r="GZ14" s="1">
        <v>17.8</v>
      </c>
      <c r="HA14" s="1">
        <v>18.600000000000001</v>
      </c>
      <c r="HB14" s="1">
        <v>16</v>
      </c>
      <c r="HC14" s="1">
        <v>19.399999999999999</v>
      </c>
      <c r="HD14" s="1">
        <v>17.2</v>
      </c>
      <c r="HE14" s="1">
        <v>18.399999999999999</v>
      </c>
      <c r="HF14" s="1">
        <v>19</v>
      </c>
      <c r="HG14" s="1">
        <v>18.399999999999999</v>
      </c>
      <c r="HH14" s="1">
        <v>17</v>
      </c>
      <c r="HI14" s="1">
        <v>19</v>
      </c>
      <c r="HJ14" s="1">
        <v>19</v>
      </c>
      <c r="HK14" s="1">
        <v>16.8</v>
      </c>
      <c r="HL14" s="1">
        <v>19.8</v>
      </c>
      <c r="HM14" s="1">
        <v>20</v>
      </c>
      <c r="HN14" s="1">
        <v>18.8</v>
      </c>
      <c r="HO14" s="1">
        <v>19</v>
      </c>
      <c r="HP14" s="1">
        <v>18.399999999999999</v>
      </c>
      <c r="HQ14" s="1">
        <v>19.2</v>
      </c>
      <c r="HR14" s="1">
        <v>18.399999999999999</v>
      </c>
      <c r="HS14" s="1">
        <v>17.2</v>
      </c>
      <c r="HT14" s="1">
        <v>16.600000000000001</v>
      </c>
      <c r="HU14" s="1">
        <v>18.8</v>
      </c>
      <c r="HV14" s="1">
        <v>19</v>
      </c>
      <c r="HW14" s="1">
        <v>19.2</v>
      </c>
      <c r="HX14" s="1">
        <v>18</v>
      </c>
      <c r="HY14" s="1">
        <v>18.399999999999999</v>
      </c>
      <c r="HZ14" s="1">
        <v>17</v>
      </c>
      <c r="IA14" s="1">
        <v>16.8</v>
      </c>
      <c r="IB14" s="1">
        <v>18.2</v>
      </c>
      <c r="IC14" s="1">
        <v>18.8</v>
      </c>
      <c r="ID14" s="1">
        <v>19.2</v>
      </c>
      <c r="IE14" s="1">
        <v>18</v>
      </c>
      <c r="IF14" s="1">
        <v>17.8</v>
      </c>
      <c r="IG14" s="1">
        <v>19.2</v>
      </c>
      <c r="IH14" s="1">
        <v>18</v>
      </c>
      <c r="II14" s="1">
        <v>17.2</v>
      </c>
      <c r="IJ14" s="1">
        <v>18.600000000000001</v>
      </c>
      <c r="IK14" s="1">
        <v>65535</v>
      </c>
      <c r="IL14" s="1">
        <v>18</v>
      </c>
      <c r="IM14" s="1">
        <v>17.8</v>
      </c>
      <c r="IN14" s="1">
        <v>15.4</v>
      </c>
      <c r="IO14" s="1">
        <v>17.2</v>
      </c>
      <c r="IP14" s="1">
        <v>16</v>
      </c>
      <c r="IQ14" s="1">
        <v>17.2</v>
      </c>
      <c r="IR14" s="1">
        <v>15</v>
      </c>
      <c r="IS14" s="1">
        <v>19</v>
      </c>
      <c r="IT14" s="1">
        <v>65535</v>
      </c>
      <c r="IU14" s="1">
        <v>65535</v>
      </c>
      <c r="IV14" s="1">
        <v>20.2</v>
      </c>
      <c r="IW14" s="1">
        <v>16.2</v>
      </c>
      <c r="IX14" s="1">
        <v>19</v>
      </c>
      <c r="IY14" s="1">
        <v>17</v>
      </c>
      <c r="IZ14" s="1">
        <v>18</v>
      </c>
      <c r="JA14" s="1">
        <v>19.8</v>
      </c>
      <c r="JB14" s="1">
        <v>16.2</v>
      </c>
      <c r="JC14" s="1">
        <v>18.8</v>
      </c>
      <c r="JD14" s="1">
        <v>18.2</v>
      </c>
      <c r="JE14" s="1">
        <v>65535</v>
      </c>
      <c r="JF14" s="1">
        <v>19.8</v>
      </c>
      <c r="JG14" s="1">
        <v>18.399999999999999</v>
      </c>
      <c r="JH14" s="1">
        <v>19</v>
      </c>
      <c r="JI14" s="1">
        <v>19.8</v>
      </c>
      <c r="JJ14" s="1">
        <v>19</v>
      </c>
      <c r="JK14" s="1">
        <v>18</v>
      </c>
      <c r="JL14" s="1">
        <v>18.399999999999999</v>
      </c>
      <c r="JM14" s="1">
        <v>17.8</v>
      </c>
      <c r="JN14" s="1">
        <v>18.2</v>
      </c>
      <c r="JO14" s="1">
        <v>19</v>
      </c>
      <c r="JP14" s="1">
        <v>18</v>
      </c>
      <c r="JQ14" s="1">
        <v>18.399999999999999</v>
      </c>
      <c r="JR14" s="1">
        <v>16.399999999999999</v>
      </c>
      <c r="JS14" s="1">
        <v>19</v>
      </c>
      <c r="JT14" s="1">
        <v>19.2</v>
      </c>
      <c r="JU14" s="1">
        <v>18.2</v>
      </c>
      <c r="JV14" s="1">
        <v>15</v>
      </c>
      <c r="JW14" s="1">
        <v>18.8</v>
      </c>
      <c r="JX14" s="1">
        <v>19</v>
      </c>
      <c r="JY14" s="1">
        <v>17.2</v>
      </c>
      <c r="JZ14" s="1">
        <v>19</v>
      </c>
      <c r="KA14" s="1">
        <v>17.8</v>
      </c>
      <c r="KB14" s="1">
        <v>18.8</v>
      </c>
      <c r="KC14" s="1">
        <v>19</v>
      </c>
      <c r="KD14" s="1">
        <v>20</v>
      </c>
      <c r="KE14" s="1">
        <v>18</v>
      </c>
      <c r="KF14" s="1">
        <v>15.2</v>
      </c>
      <c r="KG14" s="1">
        <v>18</v>
      </c>
      <c r="KH14" s="1">
        <v>17.600000000000001</v>
      </c>
      <c r="KI14" s="1">
        <v>16</v>
      </c>
      <c r="KJ14" s="1">
        <v>17</v>
      </c>
      <c r="KK14" s="1">
        <v>15</v>
      </c>
      <c r="KL14" s="1">
        <v>17.8</v>
      </c>
      <c r="KM14" s="1">
        <v>16.399999999999999</v>
      </c>
      <c r="KN14" s="1">
        <v>15</v>
      </c>
      <c r="KO14" s="1">
        <v>18</v>
      </c>
      <c r="KP14" s="1">
        <v>19.600000000000001</v>
      </c>
      <c r="KQ14" s="1">
        <v>17</v>
      </c>
      <c r="KR14" s="1">
        <v>18</v>
      </c>
      <c r="KS14" s="1">
        <v>17.8</v>
      </c>
      <c r="KT14" s="1">
        <v>19</v>
      </c>
      <c r="KU14" s="1">
        <v>18</v>
      </c>
      <c r="KV14" s="1">
        <v>16</v>
      </c>
      <c r="KW14" s="1">
        <v>17</v>
      </c>
      <c r="KX14" s="1">
        <v>19.2</v>
      </c>
      <c r="KY14" s="1">
        <v>15</v>
      </c>
      <c r="KZ14" s="1">
        <v>18</v>
      </c>
      <c r="LA14" s="1">
        <v>19</v>
      </c>
      <c r="LB14" s="1">
        <v>19</v>
      </c>
      <c r="LC14" s="1">
        <v>17.399999999999999</v>
      </c>
      <c r="LD14" s="1">
        <v>18</v>
      </c>
      <c r="LE14" s="1">
        <v>18.2</v>
      </c>
      <c r="LF14" s="1">
        <v>18</v>
      </c>
      <c r="LG14" s="1">
        <v>16.2</v>
      </c>
      <c r="LH14" s="1">
        <v>19</v>
      </c>
      <c r="LI14" s="1">
        <v>20</v>
      </c>
      <c r="LJ14" s="1">
        <v>17</v>
      </c>
      <c r="LK14" s="1">
        <v>15</v>
      </c>
      <c r="LL14" s="1">
        <v>19</v>
      </c>
      <c r="LM14" s="1">
        <v>19</v>
      </c>
      <c r="LN14" s="1">
        <v>18.8</v>
      </c>
      <c r="LO14" s="1">
        <v>18</v>
      </c>
      <c r="LP14" s="1">
        <v>17</v>
      </c>
      <c r="LQ14" s="1">
        <v>18</v>
      </c>
      <c r="LR14" s="1">
        <v>18.8</v>
      </c>
      <c r="LS14" s="1">
        <v>19</v>
      </c>
      <c r="LT14" s="1">
        <v>18.2</v>
      </c>
      <c r="LU14" s="1">
        <v>17.8</v>
      </c>
      <c r="LV14" s="1">
        <v>16.2</v>
      </c>
      <c r="LW14" s="1">
        <v>17.8</v>
      </c>
      <c r="LX14" s="1">
        <v>17.8</v>
      </c>
      <c r="LY14" s="1">
        <v>16</v>
      </c>
      <c r="LZ14" s="1">
        <v>20</v>
      </c>
      <c r="MA14" s="1">
        <v>19.8</v>
      </c>
      <c r="MB14" s="1">
        <v>19.2</v>
      </c>
      <c r="MC14" s="1">
        <v>19</v>
      </c>
      <c r="MD14" s="1">
        <v>16</v>
      </c>
      <c r="ME14" s="1">
        <v>17.2</v>
      </c>
      <c r="MF14" s="1">
        <v>18.399999999999999</v>
      </c>
      <c r="MG14" s="1">
        <v>65535</v>
      </c>
      <c r="MH14" s="1">
        <v>65535</v>
      </c>
      <c r="MI14" s="1">
        <v>16</v>
      </c>
      <c r="MJ14" s="1">
        <v>18</v>
      </c>
      <c r="MK14" s="1">
        <v>17.8</v>
      </c>
      <c r="ML14" s="1">
        <v>16</v>
      </c>
      <c r="MM14" s="1">
        <v>14.8</v>
      </c>
      <c r="MN14" s="1">
        <v>17</v>
      </c>
      <c r="MO14" s="1">
        <v>17</v>
      </c>
      <c r="MP14" s="1">
        <v>17.2</v>
      </c>
      <c r="MQ14" s="1">
        <v>15.4</v>
      </c>
      <c r="MR14" s="1">
        <v>18</v>
      </c>
      <c r="MS14" s="1">
        <v>18.399999999999999</v>
      </c>
      <c r="MT14" s="1">
        <v>17</v>
      </c>
      <c r="MU14" s="1">
        <v>18</v>
      </c>
      <c r="MV14" s="1">
        <v>19</v>
      </c>
      <c r="MW14" s="1">
        <v>17</v>
      </c>
      <c r="MX14" s="1">
        <v>17.8</v>
      </c>
      <c r="MY14" s="1">
        <v>18</v>
      </c>
      <c r="MZ14" s="1">
        <v>19</v>
      </c>
      <c r="NA14" s="1">
        <v>20</v>
      </c>
      <c r="NB14" s="1">
        <v>19</v>
      </c>
      <c r="NC14" s="1">
        <v>19</v>
      </c>
      <c r="ND14" s="1">
        <v>17</v>
      </c>
      <c r="NE14" s="1">
        <v>65535</v>
      </c>
      <c r="NF14" s="1">
        <v>19.2</v>
      </c>
      <c r="NG14" s="1">
        <v>18</v>
      </c>
      <c r="NH14" s="1">
        <v>19.399999999999999</v>
      </c>
      <c r="NI14" s="1">
        <v>18.5</v>
      </c>
      <c r="NJ14" s="6">
        <f t="shared" si="13"/>
        <v>0.58064516129032262</v>
      </c>
      <c r="NK14" s="3">
        <f t="shared" si="14"/>
        <v>0.42857142857142855</v>
      </c>
      <c r="NL14" s="3">
        <f t="shared" si="15"/>
        <v>0.41935483870967744</v>
      </c>
      <c r="NM14" s="3">
        <f t="shared" si="16"/>
        <v>0.2</v>
      </c>
      <c r="NN14" s="3">
        <f t="shared" si="17"/>
        <v>0.19354838709677419</v>
      </c>
      <c r="NO14" s="3">
        <f t="shared" si="18"/>
        <v>0</v>
      </c>
      <c r="NP14" s="3">
        <f t="shared" si="19"/>
        <v>0.5161290322580645</v>
      </c>
      <c r="NQ14" s="3">
        <f t="shared" si="20"/>
        <v>0.967741935483871</v>
      </c>
      <c r="NR14" s="3">
        <f t="shared" si="21"/>
        <v>0.9</v>
      </c>
      <c r="NS14" s="3">
        <f t="shared" si="22"/>
        <v>1</v>
      </c>
      <c r="NT14" s="3">
        <f t="shared" si="23"/>
        <v>1</v>
      </c>
      <c r="NU14" s="3">
        <f t="shared" si="24"/>
        <v>0.90322580645161288</v>
      </c>
      <c r="NV14" s="3">
        <f t="shared" si="25"/>
        <v>0.59452054794520548</v>
      </c>
      <c r="NW14" s="5">
        <f t="shared" si="26"/>
        <v>18.644444444444442</v>
      </c>
      <c r="NX14" s="1" t="e">
        <f t="shared" si="27"/>
        <v>#N/A</v>
      </c>
      <c r="NY14" s="1" t="e">
        <f t="shared" si="28"/>
        <v>#N/A</v>
      </c>
      <c r="NZ14" s="1" t="e">
        <f t="shared" si="29"/>
        <v>#N/A</v>
      </c>
      <c r="OA14" s="1" t="e">
        <f t="shared" si="30"/>
        <v>#N/A</v>
      </c>
      <c r="OB14" s="1" t="e">
        <f t="shared" si="31"/>
        <v>#N/A</v>
      </c>
      <c r="OC14" s="1">
        <f t="shared" si="32"/>
        <v>18.112500000000001</v>
      </c>
      <c r="OD14" s="1">
        <f t="shared" si="33"/>
        <v>18.04666666666667</v>
      </c>
      <c r="OE14" s="1">
        <f t="shared" si="34"/>
        <v>18.296296296296294</v>
      </c>
      <c r="OF14" s="1">
        <f t="shared" si="35"/>
        <v>17.522580645161291</v>
      </c>
      <c r="OG14" s="1">
        <f t="shared" si="36"/>
        <v>18.073333333333334</v>
      </c>
      <c r="OH14" s="1">
        <f t="shared" si="37"/>
        <v>17.753571428571426</v>
      </c>
      <c r="OI14" s="111">
        <v>17.162500000000001</v>
      </c>
      <c r="OJ14" s="112">
        <v>17.724999999999998</v>
      </c>
      <c r="OK14" s="112">
        <v>17.930434782608696</v>
      </c>
      <c r="OL14" s="112">
        <v>18.239130434782606</v>
      </c>
      <c r="OM14" s="112">
        <v>18.278260869565223</v>
      </c>
      <c r="ON14" s="112">
        <v>18.095833333333331</v>
      </c>
      <c r="OO14" s="112">
        <v>17.837499999999999</v>
      </c>
      <c r="OP14" s="112">
        <v>17.87916666666667</v>
      </c>
      <c r="OQ14" s="112">
        <v>17.952173913043474</v>
      </c>
      <c r="OR14" s="112">
        <v>18.040909090909089</v>
      </c>
      <c r="OS14" s="112">
        <v>17.863636363636363</v>
      </c>
      <c r="OT14" s="112">
        <v>17.486956521739131</v>
      </c>
      <c r="OU14" s="5">
        <f t="shared" si="0"/>
        <v>1.4819444444444407</v>
      </c>
      <c r="OV14" s="1" t="e">
        <f t="shared" si="1"/>
        <v>#N/A</v>
      </c>
      <c r="OW14" s="1" t="e">
        <f t="shared" si="2"/>
        <v>#N/A</v>
      </c>
      <c r="OX14" s="1" t="e">
        <f t="shared" si="3"/>
        <v>#N/A</v>
      </c>
      <c r="OY14" s="1" t="e">
        <f t="shared" si="4"/>
        <v>#N/A</v>
      </c>
      <c r="OZ14" s="1" t="e">
        <f t="shared" si="5"/>
        <v>#N/A</v>
      </c>
      <c r="PA14" s="1">
        <f t="shared" si="6"/>
        <v>0.27500000000000213</v>
      </c>
      <c r="PB14" s="1">
        <f t="shared" si="7"/>
        <v>0.16750000000000043</v>
      </c>
      <c r="PC14" s="1">
        <f t="shared" si="8"/>
        <v>0.34412238325282019</v>
      </c>
      <c r="PD14" s="1">
        <f t="shared" si="9"/>
        <v>-0.51832844574779813</v>
      </c>
      <c r="PE14" s="1">
        <f t="shared" si="10"/>
        <v>0.20969696969697083</v>
      </c>
      <c r="PF14" s="1">
        <f t="shared" si="11"/>
        <v>0.26661490683229516</v>
      </c>
      <c r="PG14" s="111">
        <v>12</v>
      </c>
      <c r="PH14" s="112">
        <v>12</v>
      </c>
      <c r="PI14" s="112">
        <v>12.4</v>
      </c>
      <c r="PJ14" s="112">
        <v>9.1</v>
      </c>
      <c r="PK14" s="112">
        <v>11.2</v>
      </c>
      <c r="PL14" s="112">
        <v>12</v>
      </c>
      <c r="PM14" s="112">
        <v>12.2</v>
      </c>
      <c r="PN14" s="112">
        <v>12</v>
      </c>
      <c r="PO14" s="112">
        <v>12</v>
      </c>
      <c r="PP14" s="112">
        <v>12.4</v>
      </c>
      <c r="PQ14" s="112">
        <v>12.8</v>
      </c>
      <c r="PR14" s="137">
        <v>12</v>
      </c>
      <c r="PS14" s="5">
        <f t="array" ref="PS14">+IF(ISERROR($NW14)=FALSE,MIN(IF($H14:$AL14&lt;65534,$H14:$AL14,"")),NA())</f>
        <v>15.8</v>
      </c>
      <c r="PT14" s="1" t="e">
        <f t="array" ref="PT14">+IF(ISERROR($NX14)=FALSE,MIN(IF($AM14:$BN14&lt;65534,$AM14:$BN14,"")),NA())</f>
        <v>#N/A</v>
      </c>
      <c r="PU14" s="1" t="e">
        <f t="array" ref="PU14">+IF(ISERROR($NY14)=FALSE,MIN(IF($BP14:$CT14&lt;65534,$BP14:$CT14,"")),NA())</f>
        <v>#N/A</v>
      </c>
      <c r="PV14" s="1" t="e">
        <f t="array" ref="PV14">+IF(ISERROR($NZ14)=FALSE,MIN(IF($CU14:$DX14&lt;65534,$CU14:$DX14,"")),NA())</f>
        <v>#N/A</v>
      </c>
      <c r="PW14" s="1" t="e">
        <f t="array" ref="PW14">+IF(ISERROR($OA14)=FALSE,MIN(IF($DY14:$FC14&lt;65534,$DY14:$FC14,"")),NA())</f>
        <v>#N/A</v>
      </c>
      <c r="PX14" s="1" t="e">
        <f t="array" ref="PX14">+IF(ISERROR($OB14)=FALSE,MIN(IF($FD14:$GG14&lt;65534,$FD14:$GG14,"")),NA())</f>
        <v>#N/A</v>
      </c>
      <c r="PY14" s="1">
        <f t="array" ref="PY14">+IF(ISERROR($OC14)=FALSE,MIN(IF($GH14:$HL14&lt;65534,$GH14:$HL14,"")),NA())</f>
        <v>15.2</v>
      </c>
      <c r="PZ14" s="1">
        <f t="array" ref="PZ14">+IF(ISERROR($OD14)=FALSE,MIN(IF($HM14:$IQ14&lt;65534,$HM14:$IQ14,"")),NA())</f>
        <v>15.4</v>
      </c>
      <c r="QA14" s="1">
        <f t="array" ref="QA14">+IF(ISERROR($OE14)=FALSE,MIN(IF($IR14:$JU14&lt;65534,$IR14:$JU14,"")),NA())</f>
        <v>15</v>
      </c>
      <c r="QB14" s="1">
        <f t="array" ref="QB14">+IF(ISERROR($OF14)=FALSE,MIN(IF($JV14:$KZ14&lt;65534,$JV14:$KZ14,"")),NA())</f>
        <v>15</v>
      </c>
      <c r="QC14" s="1">
        <f t="array" ref="QC14">+IF(ISERROR($OG14)=FALSE,MIN(IF($LA14:$MD14&lt;65534,$LA14:$MD14,"")),NA())</f>
        <v>15</v>
      </c>
      <c r="QD14" s="1">
        <f t="array" ref="QD14">+IF(ISERROR($OH14)=FALSE,MIN(IF($ME14:$NI14&lt;65534,$ME14:$NI14,"")),NA())</f>
        <v>14.8</v>
      </c>
      <c r="QE14" s="5">
        <f t="shared" si="38"/>
        <v>-3.8000000000000007</v>
      </c>
      <c r="QF14" s="1" t="e">
        <f t="shared" si="39"/>
        <v>#N/A</v>
      </c>
      <c r="QG14" s="1" t="e">
        <f t="shared" si="40"/>
        <v>#N/A</v>
      </c>
      <c r="QH14" s="1" t="e">
        <f t="shared" si="41"/>
        <v>#N/A</v>
      </c>
      <c r="QI14" s="1" t="e">
        <f t="shared" si="42"/>
        <v>#N/A</v>
      </c>
      <c r="QJ14" s="1" t="e">
        <f t="shared" si="43"/>
        <v>#N/A</v>
      </c>
      <c r="QK14" s="1">
        <f t="shared" si="44"/>
        <v>-3</v>
      </c>
      <c r="QL14" s="1">
        <f t="shared" si="45"/>
        <v>-3.4000000000000004</v>
      </c>
      <c r="QM14" s="1">
        <f t="shared" si="46"/>
        <v>-3</v>
      </c>
      <c r="QN14" s="1">
        <f t="shared" si="47"/>
        <v>-2.5999999999999996</v>
      </c>
      <c r="QO14" s="1">
        <f t="shared" si="48"/>
        <v>-2.1999999999999993</v>
      </c>
      <c r="QP14" s="1">
        <f t="shared" si="49"/>
        <v>-2.8000000000000007</v>
      </c>
      <c r="QQ14" s="5" t="s">
        <v>892</v>
      </c>
    </row>
    <row r="15" spans="1:459" s="1" customFormat="1" x14ac:dyDescent="0.2">
      <c r="A15" s="79">
        <v>26175030</v>
      </c>
      <c r="B15" s="106">
        <v>-75.690916666666666</v>
      </c>
      <c r="C15" s="106">
        <v>5.7173333333333334</v>
      </c>
      <c r="D15" s="105">
        <v>1153</v>
      </c>
      <c r="E15" s="97" t="s">
        <v>468</v>
      </c>
      <c r="F15" s="97" t="s">
        <v>318</v>
      </c>
      <c r="G15" s="97" t="s">
        <v>13</v>
      </c>
      <c r="H15" s="1">
        <v>16.8</v>
      </c>
      <c r="I15" s="1">
        <v>17.2</v>
      </c>
      <c r="J15" s="1">
        <v>17</v>
      </c>
      <c r="K15" s="1">
        <v>65535</v>
      </c>
      <c r="L15" s="1">
        <v>19</v>
      </c>
      <c r="M15" s="1">
        <v>19.399999999999999</v>
      </c>
      <c r="N15" s="1">
        <v>17.8</v>
      </c>
      <c r="O15" s="1">
        <v>18.8</v>
      </c>
      <c r="P15" s="1">
        <v>18.399999999999999</v>
      </c>
      <c r="Q15" s="1">
        <v>18.600000000000001</v>
      </c>
      <c r="R15" s="1">
        <v>17.8</v>
      </c>
      <c r="S15" s="1">
        <v>19.2</v>
      </c>
      <c r="T15" s="1">
        <v>18.600000000000001</v>
      </c>
      <c r="U15" s="1">
        <v>19</v>
      </c>
      <c r="V15" s="1">
        <v>18.8</v>
      </c>
      <c r="W15" s="1">
        <v>18.2</v>
      </c>
      <c r="X15" s="1">
        <v>19.8</v>
      </c>
      <c r="Y15" s="1">
        <v>19.399999999999999</v>
      </c>
      <c r="Z15" s="1">
        <v>18.8</v>
      </c>
      <c r="AA15" s="1">
        <v>18.600000000000001</v>
      </c>
      <c r="AB15" s="1">
        <v>17.8</v>
      </c>
      <c r="AC15" s="1">
        <v>18.2</v>
      </c>
      <c r="AD15" s="1">
        <v>18.2</v>
      </c>
      <c r="AE15" s="1">
        <v>19.399999999999999</v>
      </c>
      <c r="AF15" s="1">
        <v>20</v>
      </c>
      <c r="AG15" s="1">
        <v>19.399999999999999</v>
      </c>
      <c r="AH15" s="1">
        <v>21.6</v>
      </c>
      <c r="AI15" s="1">
        <v>20.6</v>
      </c>
      <c r="AJ15" s="1">
        <v>17.600000000000001</v>
      </c>
      <c r="AK15" s="1">
        <v>19.399999999999999</v>
      </c>
      <c r="AL15" s="1">
        <v>65535</v>
      </c>
      <c r="AM15" s="1">
        <v>20</v>
      </c>
      <c r="AN15" s="1">
        <v>17.2</v>
      </c>
      <c r="AO15" s="1">
        <v>65535</v>
      </c>
      <c r="AP15" s="1">
        <v>65535</v>
      </c>
      <c r="AQ15" s="1">
        <v>20.2</v>
      </c>
      <c r="AR15" s="1">
        <v>19.8</v>
      </c>
      <c r="AS15" s="1">
        <v>19.8</v>
      </c>
      <c r="AT15" s="1">
        <v>19.2</v>
      </c>
      <c r="AU15" s="1">
        <v>20</v>
      </c>
      <c r="AV15" s="1">
        <v>19.2</v>
      </c>
      <c r="AW15" s="1">
        <v>20</v>
      </c>
      <c r="AX15" s="1">
        <v>19.8</v>
      </c>
      <c r="AY15" s="1">
        <v>20.399999999999999</v>
      </c>
      <c r="AZ15" s="1">
        <v>65535</v>
      </c>
      <c r="BA15" s="1">
        <v>19.399999999999999</v>
      </c>
      <c r="BB15" s="1">
        <v>20</v>
      </c>
      <c r="BC15" s="1">
        <v>20</v>
      </c>
      <c r="BD15" s="1">
        <v>19.600000000000001</v>
      </c>
      <c r="BE15" s="1">
        <v>20</v>
      </c>
      <c r="BF15" s="1">
        <v>19.600000000000001</v>
      </c>
      <c r="BG15" s="1">
        <v>19.600000000000001</v>
      </c>
      <c r="BH15" s="1">
        <v>18.600000000000001</v>
      </c>
      <c r="BI15" s="1">
        <v>20</v>
      </c>
      <c r="BJ15" s="1">
        <v>19.600000000000001</v>
      </c>
      <c r="BK15" s="1">
        <v>19.399999999999999</v>
      </c>
      <c r="BL15" s="1">
        <v>19.600000000000001</v>
      </c>
      <c r="BM15" s="1">
        <v>18.600000000000001</v>
      </c>
      <c r="BN15" s="1">
        <v>18.8</v>
      </c>
      <c r="BO15" s="102"/>
      <c r="BP15" s="1">
        <v>19.600000000000001</v>
      </c>
      <c r="BQ15" s="1">
        <v>18.399999999999999</v>
      </c>
      <c r="BR15" s="1">
        <v>18.2</v>
      </c>
      <c r="BS15" s="1">
        <v>19.2</v>
      </c>
      <c r="BT15" s="1">
        <v>19.399999999999999</v>
      </c>
      <c r="BU15" s="1">
        <v>19.600000000000001</v>
      </c>
      <c r="BV15" s="1">
        <v>21</v>
      </c>
      <c r="BW15" s="1">
        <v>18.399999999999999</v>
      </c>
      <c r="BX15" s="1">
        <v>19</v>
      </c>
      <c r="BY15" s="1">
        <v>20.399999999999999</v>
      </c>
      <c r="BZ15" s="1">
        <v>19.600000000000001</v>
      </c>
      <c r="CA15" s="1">
        <v>18.600000000000001</v>
      </c>
      <c r="CB15" s="1">
        <v>18.8</v>
      </c>
      <c r="CC15" s="1">
        <v>19.8</v>
      </c>
      <c r="CD15" s="1">
        <v>19.8</v>
      </c>
      <c r="CE15" s="1">
        <v>20.6</v>
      </c>
      <c r="CF15" s="1">
        <v>20.2</v>
      </c>
      <c r="CG15" s="1">
        <v>20.6</v>
      </c>
      <c r="CH15" s="1">
        <v>18.600000000000001</v>
      </c>
      <c r="CI15" s="1">
        <v>18.8</v>
      </c>
      <c r="CJ15" s="1">
        <v>19.8</v>
      </c>
      <c r="CK15" s="1">
        <v>19.600000000000001</v>
      </c>
      <c r="CL15" s="1">
        <v>19</v>
      </c>
      <c r="CM15" s="1">
        <v>19.399999999999999</v>
      </c>
      <c r="CN15" s="1">
        <v>18</v>
      </c>
      <c r="CO15" s="1">
        <v>19.2</v>
      </c>
      <c r="CP15" s="1">
        <v>19.8</v>
      </c>
      <c r="CQ15" s="1">
        <v>20.2</v>
      </c>
      <c r="CR15" s="1">
        <v>18.2</v>
      </c>
      <c r="CS15" s="1">
        <v>18.8</v>
      </c>
      <c r="CT15" s="1">
        <v>19.2</v>
      </c>
      <c r="CU15" s="1">
        <v>19.600000000000001</v>
      </c>
      <c r="CV15" s="1">
        <v>18</v>
      </c>
      <c r="CW15" s="1">
        <v>19</v>
      </c>
      <c r="CX15" s="1">
        <v>18.600000000000001</v>
      </c>
      <c r="CY15" s="1">
        <v>19.2</v>
      </c>
      <c r="CZ15" s="1">
        <v>18.2</v>
      </c>
      <c r="DA15" s="1">
        <v>19.399999999999999</v>
      </c>
      <c r="DB15" s="1">
        <v>19.2</v>
      </c>
      <c r="DC15" s="1">
        <v>19.8</v>
      </c>
      <c r="DD15" s="1">
        <v>19.399999999999999</v>
      </c>
      <c r="DE15" s="1">
        <v>18.2</v>
      </c>
      <c r="DF15" s="1">
        <v>19.600000000000001</v>
      </c>
      <c r="DG15" s="1">
        <v>19.600000000000001</v>
      </c>
      <c r="DH15" s="1">
        <v>19</v>
      </c>
      <c r="DI15" s="1">
        <v>18.8</v>
      </c>
      <c r="DJ15" s="1">
        <v>18.2</v>
      </c>
      <c r="DK15" s="1">
        <v>20</v>
      </c>
      <c r="DL15" s="1">
        <v>19.2</v>
      </c>
      <c r="DM15" s="1">
        <v>19.399999999999999</v>
      </c>
      <c r="DN15" s="1">
        <v>19</v>
      </c>
      <c r="DO15" s="1">
        <v>20</v>
      </c>
      <c r="DP15" s="1">
        <v>18.8</v>
      </c>
      <c r="DQ15" s="1">
        <v>18</v>
      </c>
      <c r="DR15" s="1">
        <v>19</v>
      </c>
      <c r="DS15" s="1">
        <v>18.8</v>
      </c>
      <c r="DT15" s="1">
        <v>20.6</v>
      </c>
      <c r="DU15" s="1">
        <v>20</v>
      </c>
      <c r="DV15" s="1">
        <v>19.600000000000001</v>
      </c>
      <c r="DW15" s="1">
        <v>19.8</v>
      </c>
      <c r="DX15" s="1">
        <v>20.6</v>
      </c>
      <c r="DY15" s="1">
        <v>18.8</v>
      </c>
      <c r="DZ15" s="1">
        <v>18.600000000000001</v>
      </c>
      <c r="EA15" s="1">
        <v>19.2</v>
      </c>
      <c r="EB15" s="1">
        <v>65535</v>
      </c>
      <c r="EC15" s="1">
        <v>20.6</v>
      </c>
      <c r="ED15" s="1">
        <v>20.6</v>
      </c>
      <c r="EE15" s="1">
        <v>20.8</v>
      </c>
      <c r="EF15" s="1">
        <v>20.6</v>
      </c>
      <c r="EG15" s="1">
        <v>19</v>
      </c>
      <c r="EH15" s="1">
        <v>18</v>
      </c>
      <c r="EI15" s="1">
        <v>20.399999999999999</v>
      </c>
      <c r="EJ15" s="1">
        <v>18.8</v>
      </c>
      <c r="EK15" s="1">
        <v>19</v>
      </c>
      <c r="EL15" s="1">
        <v>18.2</v>
      </c>
      <c r="EM15" s="1">
        <v>19.8</v>
      </c>
      <c r="EN15" s="1">
        <v>19</v>
      </c>
      <c r="EO15" s="1">
        <v>18.8</v>
      </c>
      <c r="EP15" s="1">
        <v>19.600000000000001</v>
      </c>
      <c r="EQ15" s="1">
        <v>19.399999999999999</v>
      </c>
      <c r="ER15" s="1">
        <v>19</v>
      </c>
      <c r="ES15" s="1">
        <v>19.399999999999999</v>
      </c>
      <c r="ET15" s="1">
        <v>18.600000000000001</v>
      </c>
      <c r="EU15" s="1">
        <v>19.600000000000001</v>
      </c>
      <c r="EV15" s="1">
        <v>19</v>
      </c>
      <c r="EW15" s="1">
        <v>19</v>
      </c>
      <c r="EX15" s="1">
        <v>18.8</v>
      </c>
      <c r="EY15" s="1">
        <v>18.399999999999999</v>
      </c>
      <c r="EZ15" s="1">
        <v>19.399999999999999</v>
      </c>
      <c r="FA15" s="1">
        <v>18.8</v>
      </c>
      <c r="FB15" s="1">
        <v>18.8</v>
      </c>
      <c r="FC15" s="1">
        <v>19.399999999999999</v>
      </c>
      <c r="FD15" s="1">
        <v>19</v>
      </c>
      <c r="FE15" s="1">
        <v>19</v>
      </c>
      <c r="FF15" s="1">
        <v>18</v>
      </c>
      <c r="FG15" s="1">
        <v>18.2</v>
      </c>
      <c r="FH15" s="1">
        <v>20</v>
      </c>
      <c r="FI15" s="1">
        <v>65535</v>
      </c>
      <c r="FJ15" s="1">
        <v>19</v>
      </c>
      <c r="FK15" s="1">
        <v>18.399999999999999</v>
      </c>
      <c r="FL15" s="1">
        <v>18.8</v>
      </c>
      <c r="FM15" s="1">
        <v>18.8</v>
      </c>
      <c r="FN15" s="1">
        <v>19.399999999999999</v>
      </c>
      <c r="FO15" s="1">
        <v>19.399999999999999</v>
      </c>
      <c r="FP15" s="1">
        <v>19</v>
      </c>
      <c r="FQ15" s="1">
        <v>18.600000000000001</v>
      </c>
      <c r="FR15" s="1">
        <v>19.8</v>
      </c>
      <c r="FS15" s="1">
        <v>19.399999999999999</v>
      </c>
      <c r="FT15" s="1">
        <v>18.600000000000001</v>
      </c>
      <c r="FU15" s="1">
        <v>18.399999999999999</v>
      </c>
      <c r="FV15" s="1">
        <v>20.2</v>
      </c>
      <c r="FW15" s="1">
        <v>20.399999999999999</v>
      </c>
      <c r="FX15" s="1">
        <v>18.399999999999999</v>
      </c>
      <c r="FY15" s="1">
        <v>18.600000000000001</v>
      </c>
      <c r="FZ15" s="1">
        <v>18</v>
      </c>
      <c r="GA15" s="1">
        <v>19.8</v>
      </c>
      <c r="GB15" s="1">
        <v>18.2</v>
      </c>
      <c r="GC15" s="1">
        <v>19.399999999999999</v>
      </c>
      <c r="GD15" s="1">
        <v>19</v>
      </c>
      <c r="GE15" s="1">
        <v>20.8</v>
      </c>
      <c r="GF15" s="1">
        <v>19.8</v>
      </c>
      <c r="GG15" s="1">
        <v>18.2</v>
      </c>
      <c r="GH15" s="1">
        <v>17.8</v>
      </c>
      <c r="GI15" s="1">
        <v>19.8</v>
      </c>
      <c r="GJ15" s="1">
        <v>19</v>
      </c>
      <c r="GK15" s="1">
        <v>18.8</v>
      </c>
      <c r="GL15" s="1">
        <v>18.399999999999999</v>
      </c>
      <c r="GM15" s="1">
        <v>18</v>
      </c>
      <c r="GN15" s="1">
        <v>17.8</v>
      </c>
      <c r="GO15" s="1">
        <v>18</v>
      </c>
      <c r="GP15" s="1">
        <v>19.399999999999999</v>
      </c>
      <c r="GQ15" s="1">
        <v>19.600000000000001</v>
      </c>
      <c r="GR15" s="1">
        <v>19.2</v>
      </c>
      <c r="GS15" s="1">
        <v>19.2</v>
      </c>
      <c r="GT15" s="1">
        <v>19.2</v>
      </c>
      <c r="GU15" s="1">
        <v>18.600000000000001</v>
      </c>
      <c r="GV15" s="1">
        <v>18.399999999999999</v>
      </c>
      <c r="GW15" s="1">
        <v>18.399999999999999</v>
      </c>
      <c r="GX15" s="1">
        <v>18</v>
      </c>
      <c r="GY15" s="1">
        <v>18</v>
      </c>
      <c r="GZ15" s="1">
        <v>18.2</v>
      </c>
      <c r="HA15" s="1">
        <v>18.2</v>
      </c>
      <c r="HB15" s="1">
        <v>19.2</v>
      </c>
      <c r="HC15" s="1">
        <v>19.8</v>
      </c>
      <c r="HD15" s="1">
        <v>19</v>
      </c>
      <c r="HE15" s="1">
        <v>18.399999999999999</v>
      </c>
      <c r="HF15" s="1">
        <v>18.399999999999999</v>
      </c>
      <c r="HG15" s="1">
        <v>19</v>
      </c>
      <c r="HH15" s="1">
        <v>18.600000000000001</v>
      </c>
      <c r="HI15" s="1">
        <v>18.600000000000001</v>
      </c>
      <c r="HJ15" s="1">
        <v>18</v>
      </c>
      <c r="HK15" s="1">
        <v>20</v>
      </c>
      <c r="HL15" s="1">
        <v>19</v>
      </c>
      <c r="HM15" s="1">
        <v>18</v>
      </c>
      <c r="HN15" s="1">
        <v>19.399999999999999</v>
      </c>
      <c r="HO15" s="1">
        <v>18.399999999999999</v>
      </c>
      <c r="HP15" s="1">
        <v>19.600000000000001</v>
      </c>
      <c r="HQ15" s="1">
        <v>18</v>
      </c>
      <c r="HR15" s="1">
        <v>18.8</v>
      </c>
      <c r="HS15" s="1">
        <v>18.8</v>
      </c>
      <c r="HT15" s="1">
        <v>19.2</v>
      </c>
      <c r="HU15" s="1">
        <v>19</v>
      </c>
      <c r="HV15" s="1">
        <v>18.2</v>
      </c>
      <c r="HW15" s="1">
        <v>19.2</v>
      </c>
      <c r="HX15" s="1">
        <v>19.600000000000001</v>
      </c>
      <c r="HY15" s="1">
        <v>20</v>
      </c>
      <c r="HZ15" s="1">
        <v>19.8</v>
      </c>
      <c r="IA15" s="1">
        <v>18.600000000000001</v>
      </c>
      <c r="IB15" s="1">
        <v>18.2</v>
      </c>
      <c r="IC15" s="1">
        <v>18</v>
      </c>
      <c r="ID15" s="1">
        <v>18.8</v>
      </c>
      <c r="IE15" s="1">
        <v>19</v>
      </c>
      <c r="IF15" s="1">
        <v>18</v>
      </c>
      <c r="IG15" s="1">
        <v>19</v>
      </c>
      <c r="IH15" s="1">
        <v>17</v>
      </c>
      <c r="II15" s="1">
        <v>19.2</v>
      </c>
      <c r="IJ15" s="1">
        <v>18.2</v>
      </c>
      <c r="IK15" s="1">
        <v>18.399999999999999</v>
      </c>
      <c r="IL15" s="1">
        <v>18</v>
      </c>
      <c r="IM15" s="1">
        <v>18.399999999999999</v>
      </c>
      <c r="IN15" s="1">
        <v>19.600000000000001</v>
      </c>
      <c r="IO15" s="1">
        <v>17.2</v>
      </c>
      <c r="IP15" s="1">
        <v>17</v>
      </c>
      <c r="IQ15" s="1">
        <v>19.2</v>
      </c>
      <c r="IR15" s="1">
        <v>18.600000000000001</v>
      </c>
      <c r="IS15" s="1">
        <v>19.399999999999999</v>
      </c>
      <c r="IT15" s="1">
        <v>18.8</v>
      </c>
      <c r="IU15" s="1">
        <v>20.8</v>
      </c>
      <c r="IV15" s="1">
        <v>19.8</v>
      </c>
      <c r="IW15" s="1">
        <v>18.600000000000001</v>
      </c>
      <c r="IX15" s="1">
        <v>17.8</v>
      </c>
      <c r="IY15" s="1">
        <v>21</v>
      </c>
      <c r="IZ15" s="1">
        <v>18</v>
      </c>
      <c r="JA15" s="1">
        <v>20</v>
      </c>
      <c r="JB15" s="1">
        <v>19.600000000000001</v>
      </c>
      <c r="JC15" s="1">
        <v>19.8</v>
      </c>
      <c r="JD15" s="1">
        <v>18.8</v>
      </c>
      <c r="JE15" s="1">
        <v>18.8</v>
      </c>
      <c r="JF15" s="1">
        <v>19</v>
      </c>
      <c r="JG15" s="1">
        <v>20</v>
      </c>
      <c r="JH15" s="1">
        <v>19.399999999999999</v>
      </c>
      <c r="JI15" s="1">
        <v>19.2</v>
      </c>
      <c r="JJ15" s="1">
        <v>18</v>
      </c>
      <c r="JK15" s="1">
        <v>19</v>
      </c>
      <c r="JL15" s="1">
        <v>18.8</v>
      </c>
      <c r="JM15" s="1">
        <v>18.600000000000001</v>
      </c>
      <c r="JN15" s="1">
        <v>18.2</v>
      </c>
      <c r="JO15" s="1">
        <v>18.8</v>
      </c>
      <c r="JP15" s="1">
        <v>18.2</v>
      </c>
      <c r="JQ15" s="1">
        <v>18.399999999999999</v>
      </c>
      <c r="JR15" s="1">
        <v>17.399999999999999</v>
      </c>
      <c r="JS15" s="1">
        <v>19.2</v>
      </c>
      <c r="JT15" s="1">
        <v>19.399999999999999</v>
      </c>
      <c r="JU15" s="1">
        <v>19.600000000000001</v>
      </c>
      <c r="JV15" s="1">
        <v>18.2</v>
      </c>
      <c r="JW15" s="1">
        <v>18.8</v>
      </c>
      <c r="JX15" s="1">
        <v>18.8</v>
      </c>
      <c r="JY15" s="1">
        <v>17.399999999999999</v>
      </c>
      <c r="JZ15" s="1">
        <v>18.600000000000001</v>
      </c>
      <c r="KA15" s="1">
        <v>18.8</v>
      </c>
      <c r="KB15" s="1">
        <v>17.8</v>
      </c>
      <c r="KC15" s="1">
        <v>18.399999999999999</v>
      </c>
      <c r="KD15" s="1">
        <v>18.399999999999999</v>
      </c>
      <c r="KE15" s="1">
        <v>18.399999999999999</v>
      </c>
      <c r="KF15" s="1">
        <v>18.600000000000001</v>
      </c>
      <c r="KG15" s="1">
        <v>17.2</v>
      </c>
      <c r="KH15" s="1">
        <v>18.600000000000001</v>
      </c>
      <c r="KI15" s="1">
        <v>19.2</v>
      </c>
      <c r="KJ15" s="1">
        <v>17.399999999999999</v>
      </c>
      <c r="KK15" s="1">
        <v>17.8</v>
      </c>
      <c r="KL15" s="1">
        <v>18.8</v>
      </c>
      <c r="KM15" s="1">
        <v>18.2</v>
      </c>
      <c r="KN15" s="1">
        <v>17.600000000000001</v>
      </c>
      <c r="KO15" s="1">
        <v>18.8</v>
      </c>
      <c r="KP15" s="1">
        <v>19.2</v>
      </c>
      <c r="KQ15" s="1">
        <v>18.399999999999999</v>
      </c>
      <c r="KR15" s="1">
        <v>18.8</v>
      </c>
      <c r="KS15" s="1">
        <v>18.600000000000001</v>
      </c>
      <c r="KT15" s="1">
        <v>18.399999999999999</v>
      </c>
      <c r="KU15" s="1">
        <v>19.2</v>
      </c>
      <c r="KV15" s="1">
        <v>18.2</v>
      </c>
      <c r="KW15" s="1">
        <v>18.8</v>
      </c>
      <c r="KX15" s="1">
        <v>18.399999999999999</v>
      </c>
      <c r="KY15" s="1">
        <v>18</v>
      </c>
      <c r="KZ15" s="1">
        <v>17.8</v>
      </c>
      <c r="LA15" s="1">
        <v>19.600000000000001</v>
      </c>
      <c r="LB15" s="1">
        <v>18.8</v>
      </c>
      <c r="LC15" s="1">
        <v>18.600000000000001</v>
      </c>
      <c r="LD15" s="1">
        <v>19.2</v>
      </c>
      <c r="LE15" s="1">
        <v>20</v>
      </c>
      <c r="LF15" s="1">
        <v>19.399999999999999</v>
      </c>
      <c r="LG15" s="1">
        <v>19.600000000000001</v>
      </c>
      <c r="LH15" s="1">
        <v>19.600000000000001</v>
      </c>
      <c r="LI15" s="1">
        <v>19</v>
      </c>
      <c r="LJ15" s="1">
        <v>18.399999999999999</v>
      </c>
      <c r="LK15" s="1">
        <v>17.8</v>
      </c>
      <c r="LL15" s="1">
        <v>19.399999999999999</v>
      </c>
      <c r="LM15" s="1">
        <v>18.8</v>
      </c>
      <c r="LN15" s="1">
        <v>19.399999999999999</v>
      </c>
      <c r="LO15" s="1">
        <v>18.8</v>
      </c>
      <c r="LP15" s="1">
        <v>19</v>
      </c>
      <c r="LQ15" s="1">
        <v>18.8</v>
      </c>
      <c r="LR15" s="1">
        <v>19.899999999999999</v>
      </c>
      <c r="LS15" s="1">
        <v>19.2</v>
      </c>
      <c r="LT15" s="1">
        <v>18.8</v>
      </c>
      <c r="LU15" s="1">
        <v>19</v>
      </c>
      <c r="LV15" s="1">
        <v>18.399999999999999</v>
      </c>
      <c r="LW15" s="1">
        <v>65535</v>
      </c>
      <c r="LX15" s="1">
        <v>18.600000000000001</v>
      </c>
      <c r="LY15" s="1">
        <v>18.8</v>
      </c>
      <c r="LZ15" s="1">
        <v>19.8</v>
      </c>
      <c r="MA15" s="1">
        <v>18.600000000000001</v>
      </c>
      <c r="MB15" s="1">
        <v>20</v>
      </c>
      <c r="MC15" s="1">
        <v>18.8</v>
      </c>
      <c r="MD15" s="1">
        <v>19.399999999999999</v>
      </c>
      <c r="ME15" s="1">
        <v>20.399999999999999</v>
      </c>
      <c r="MF15" s="1">
        <v>20.399999999999999</v>
      </c>
      <c r="MG15" s="1">
        <v>19.2</v>
      </c>
      <c r="MH15" s="1">
        <v>18.8</v>
      </c>
      <c r="MI15" s="1">
        <v>19</v>
      </c>
      <c r="MJ15" s="1">
        <v>19.399999999999999</v>
      </c>
      <c r="MK15" s="1">
        <v>18.399999999999999</v>
      </c>
      <c r="ML15" s="1">
        <v>18.8</v>
      </c>
      <c r="MM15" s="1">
        <v>18.8</v>
      </c>
      <c r="MN15" s="1">
        <v>20.6</v>
      </c>
      <c r="MO15" s="1">
        <v>65535</v>
      </c>
      <c r="MP15" s="1">
        <v>18.8</v>
      </c>
      <c r="MQ15" s="1">
        <v>19.2</v>
      </c>
      <c r="MR15" s="1">
        <v>19.2</v>
      </c>
      <c r="MS15" s="1">
        <v>18.399999999999999</v>
      </c>
      <c r="MT15" s="1">
        <v>19.8</v>
      </c>
      <c r="MU15" s="1">
        <v>19.2</v>
      </c>
      <c r="MV15" s="1">
        <v>19.600000000000001</v>
      </c>
      <c r="MW15" s="1">
        <v>19.600000000000001</v>
      </c>
      <c r="MX15" s="1">
        <v>20.2</v>
      </c>
      <c r="MY15" s="1">
        <v>19.2</v>
      </c>
      <c r="MZ15" s="1">
        <v>21</v>
      </c>
      <c r="NA15" s="1">
        <v>20</v>
      </c>
      <c r="NB15" s="1">
        <v>18.8</v>
      </c>
      <c r="NC15" s="1">
        <v>20</v>
      </c>
      <c r="ND15" s="1">
        <v>19.2</v>
      </c>
      <c r="NE15" s="1">
        <v>20.2</v>
      </c>
      <c r="NF15" s="1">
        <v>20.2</v>
      </c>
      <c r="NG15" s="1">
        <v>19</v>
      </c>
      <c r="NH15" s="1">
        <v>19.2</v>
      </c>
      <c r="NI15" s="1">
        <v>19.2</v>
      </c>
      <c r="NJ15" s="6">
        <f t="shared" si="13"/>
        <v>0.93548387096774188</v>
      </c>
      <c r="NK15" s="3">
        <f t="shared" si="14"/>
        <v>0.8928571428571429</v>
      </c>
      <c r="NL15" s="3">
        <f t="shared" si="15"/>
        <v>1</v>
      </c>
      <c r="NM15" s="3">
        <f t="shared" si="16"/>
        <v>1</v>
      </c>
      <c r="NN15" s="3">
        <f t="shared" si="17"/>
        <v>0.967741935483871</v>
      </c>
      <c r="NO15" s="3">
        <f t="shared" si="18"/>
        <v>0.96666666666666667</v>
      </c>
      <c r="NP15" s="3">
        <f t="shared" si="19"/>
        <v>1</v>
      </c>
      <c r="NQ15" s="3">
        <f t="shared" si="20"/>
        <v>1</v>
      </c>
      <c r="NR15" s="3">
        <f t="shared" si="21"/>
        <v>1</v>
      </c>
      <c r="NS15" s="3">
        <f t="shared" si="22"/>
        <v>1</v>
      </c>
      <c r="NT15" s="3">
        <f t="shared" si="23"/>
        <v>0.96666666666666667</v>
      </c>
      <c r="NU15" s="3">
        <f t="shared" si="24"/>
        <v>0.967741935483871</v>
      </c>
      <c r="NV15" s="3">
        <f t="shared" si="25"/>
        <v>0.97534246575342465</v>
      </c>
      <c r="NW15" s="5">
        <f t="shared" si="26"/>
        <v>18.737931034482759</v>
      </c>
      <c r="NX15" s="1">
        <f t="shared" si="27"/>
        <v>19.536000000000005</v>
      </c>
      <c r="NY15" s="1">
        <f t="shared" si="28"/>
        <v>19.3483870967742</v>
      </c>
      <c r="NZ15" s="1">
        <f t="shared" si="29"/>
        <v>19.219999999999995</v>
      </c>
      <c r="OA15" s="1">
        <f t="shared" si="30"/>
        <v>19.246666666666666</v>
      </c>
      <c r="OB15" s="1">
        <f t="shared" si="31"/>
        <v>19.055172413793102</v>
      </c>
      <c r="OC15" s="1">
        <f t="shared" si="32"/>
        <v>18.709677419354836</v>
      </c>
      <c r="OD15" s="1">
        <f t="shared" si="33"/>
        <v>18.638709677419353</v>
      </c>
      <c r="OE15" s="1">
        <f t="shared" si="34"/>
        <v>19.033333333333335</v>
      </c>
      <c r="OF15" s="1">
        <f t="shared" si="35"/>
        <v>18.374193548387094</v>
      </c>
      <c r="OG15" s="1">
        <f t="shared" si="36"/>
        <v>19.086206896551722</v>
      </c>
      <c r="OH15" s="1">
        <f t="shared" si="37"/>
        <v>19.46</v>
      </c>
      <c r="OI15" s="111">
        <v>18.3125</v>
      </c>
      <c r="OJ15" s="112">
        <v>18.630434782608695</v>
      </c>
      <c r="OK15" s="112">
        <v>18.756000000000004</v>
      </c>
      <c r="OL15" s="112">
        <v>18.848000000000003</v>
      </c>
      <c r="OM15" s="112">
        <v>18.784000000000002</v>
      </c>
      <c r="ON15" s="112">
        <v>18.636000000000003</v>
      </c>
      <c r="OO15" s="112">
        <v>18.16</v>
      </c>
      <c r="OP15" s="112">
        <v>18.312500000000007</v>
      </c>
      <c r="OQ15" s="112">
        <v>18.279166666666665</v>
      </c>
      <c r="OR15" s="112">
        <v>18.220833333333339</v>
      </c>
      <c r="OS15" s="112">
        <v>18.504347826086956</v>
      </c>
      <c r="OT15" s="112">
        <v>18.447826086956521</v>
      </c>
      <c r="OU15" s="5">
        <f t="shared" si="0"/>
        <v>0.42543103448275943</v>
      </c>
      <c r="OV15" s="1">
        <f t="shared" si="1"/>
        <v>0.90556521739130957</v>
      </c>
      <c r="OW15" s="1">
        <f t="shared" si="2"/>
        <v>0.59238709677419621</v>
      </c>
      <c r="OX15" s="1">
        <f t="shared" si="3"/>
        <v>0.37199999999999278</v>
      </c>
      <c r="OY15" s="1">
        <f t="shared" si="4"/>
        <v>0.46266666666666367</v>
      </c>
      <c r="OZ15" s="1">
        <f t="shared" si="5"/>
        <v>0.419172413793099</v>
      </c>
      <c r="PA15" s="1">
        <f t="shared" si="6"/>
        <v>0.54967741935483616</v>
      </c>
      <c r="PB15" s="1">
        <f t="shared" si="7"/>
        <v>0.32620967741934592</v>
      </c>
      <c r="PC15" s="1">
        <f t="shared" si="8"/>
        <v>0.75416666666666998</v>
      </c>
      <c r="PD15" s="1">
        <f t="shared" si="9"/>
        <v>0.15336021505375541</v>
      </c>
      <c r="PE15" s="1">
        <f t="shared" si="10"/>
        <v>0.58185907046476615</v>
      </c>
      <c r="PF15" s="1">
        <f t="shared" si="11"/>
        <v>1.0121739130434797</v>
      </c>
      <c r="PG15" s="111">
        <v>14</v>
      </c>
      <c r="PH15" s="112">
        <v>15</v>
      </c>
      <c r="PI15" s="112">
        <v>14.8</v>
      </c>
      <c r="PJ15" s="112">
        <v>15.6</v>
      </c>
      <c r="PK15" s="112">
        <v>14.8</v>
      </c>
      <c r="PL15" s="112">
        <v>15.2</v>
      </c>
      <c r="PM15" s="112">
        <v>12.6</v>
      </c>
      <c r="PN15" s="112">
        <v>15.2</v>
      </c>
      <c r="PO15" s="112">
        <v>15</v>
      </c>
      <c r="PP15" s="112">
        <v>14</v>
      </c>
      <c r="PQ15" s="112">
        <v>14.2</v>
      </c>
      <c r="PR15" s="137">
        <v>15.2</v>
      </c>
      <c r="PS15" s="5">
        <f t="array" ref="PS15">+IF(ISERROR($NW15)=FALSE,MIN(IF($H15:$AL15&lt;65534,$H15:$AL15,"")),NA())</f>
        <v>16.8</v>
      </c>
      <c r="PT15" s="1">
        <f t="array" ref="PT15">+IF(ISERROR($NX15)=FALSE,MIN(IF($AM15:$BN15&lt;65534,$AM15:$BN15,"")),NA())</f>
        <v>17.2</v>
      </c>
      <c r="PU15" s="1">
        <f t="array" ref="PU15">+IF(ISERROR($NY15)=FALSE,MIN(IF($BP15:$CT15&lt;65534,$BP15:$CT15,"")),NA())</f>
        <v>18</v>
      </c>
      <c r="PV15" s="1">
        <f t="array" ref="PV15">+IF(ISERROR($NZ15)=FALSE,MIN(IF($CU15:$DX15&lt;65534,$CU15:$DX15,"")),NA())</f>
        <v>18</v>
      </c>
      <c r="PW15" s="1">
        <f t="array" ref="PW15">+IF(ISERROR($OA15)=FALSE,MIN(IF($DY15:$FC15&lt;65534,$DY15:$FC15,"")),NA())</f>
        <v>18</v>
      </c>
      <c r="PX15" s="1">
        <f t="array" ref="PX15">+IF(ISERROR($OB15)=FALSE,MIN(IF($FD15:$GG15&lt;65534,$FD15:$GG15,"")),NA())</f>
        <v>18</v>
      </c>
      <c r="PY15" s="1">
        <f t="array" ref="PY15">+IF(ISERROR($OC15)=FALSE,MIN(IF($GH15:$HL15&lt;65534,$GH15:$HL15,"")),NA())</f>
        <v>17.8</v>
      </c>
      <c r="PZ15" s="1">
        <f t="array" ref="PZ15">+IF(ISERROR($OD15)=FALSE,MIN(IF($HM15:$IQ15&lt;65534,$HM15:$IQ15,"")),NA())</f>
        <v>17</v>
      </c>
      <c r="QA15" s="1">
        <f t="array" ref="QA15">+IF(ISERROR($OE15)=FALSE,MIN(IF($IR15:$JU15&lt;65534,$IR15:$JU15,"")),NA())</f>
        <v>17.399999999999999</v>
      </c>
      <c r="QB15" s="1">
        <f t="array" ref="QB15">+IF(ISERROR($OF15)=FALSE,MIN(IF($JV15:$KZ15&lt;65534,$JV15:$KZ15,"")),NA())</f>
        <v>17.2</v>
      </c>
      <c r="QC15" s="1">
        <f t="array" ref="QC15">+IF(ISERROR($OG15)=FALSE,MIN(IF($LA15:$MD15&lt;65534,$LA15:$MD15,"")),NA())</f>
        <v>17.8</v>
      </c>
      <c r="QD15" s="1">
        <f t="array" ref="QD15">+IF(ISERROR($OH15)=FALSE,MIN(IF($ME15:$NI15&lt;65534,$ME15:$NI15,"")),NA())</f>
        <v>18.399999999999999</v>
      </c>
      <c r="QE15" s="5">
        <f t="shared" si="38"/>
        <v>-2.8000000000000007</v>
      </c>
      <c r="QF15" s="1">
        <f t="shared" si="39"/>
        <v>-2.1999999999999993</v>
      </c>
      <c r="QG15" s="1">
        <f t="shared" si="40"/>
        <v>-3.1999999999999993</v>
      </c>
      <c r="QH15" s="1">
        <f t="shared" si="41"/>
        <v>-2.4000000000000004</v>
      </c>
      <c r="QI15" s="1">
        <f t="shared" si="42"/>
        <v>-3.1999999999999993</v>
      </c>
      <c r="QJ15" s="1">
        <f t="shared" si="43"/>
        <v>-2.8000000000000007</v>
      </c>
      <c r="QK15" s="1">
        <f t="shared" si="44"/>
        <v>-5.2000000000000011</v>
      </c>
      <c r="QL15" s="1">
        <f t="shared" si="45"/>
        <v>-1.8000000000000007</v>
      </c>
      <c r="QM15" s="1">
        <f t="shared" si="46"/>
        <v>-2.3999999999999986</v>
      </c>
      <c r="QN15" s="1">
        <f t="shared" si="47"/>
        <v>-3.1999999999999993</v>
      </c>
      <c r="QO15" s="1">
        <f t="shared" si="48"/>
        <v>-3.6000000000000014</v>
      </c>
      <c r="QP15" s="1">
        <f t="shared" si="49"/>
        <v>-3.1999999999999993</v>
      </c>
      <c r="QQ15" s="5" t="s">
        <v>892</v>
      </c>
    </row>
    <row r="16" spans="1:459" s="1" customFormat="1" x14ac:dyDescent="0.2">
      <c r="A16" s="79">
        <v>26175040</v>
      </c>
      <c r="B16" s="106">
        <v>-75.650972222222222</v>
      </c>
      <c r="C16" s="106">
        <v>5.8002500000000001</v>
      </c>
      <c r="D16" s="105">
        <v>604</v>
      </c>
      <c r="E16" s="97" t="s">
        <v>462</v>
      </c>
      <c r="F16" s="97" t="s">
        <v>115</v>
      </c>
      <c r="G16" s="97" t="s">
        <v>13</v>
      </c>
      <c r="H16" s="1">
        <v>65535</v>
      </c>
      <c r="I16" s="1">
        <v>15.8</v>
      </c>
      <c r="J16" s="1">
        <v>15.4</v>
      </c>
      <c r="K16" s="1">
        <v>15.8</v>
      </c>
      <c r="L16" s="1">
        <v>18.600000000000001</v>
      </c>
      <c r="M16" s="1">
        <v>19</v>
      </c>
      <c r="N16" s="1">
        <v>19.600000000000001</v>
      </c>
      <c r="O16" s="1">
        <v>19.399999999999999</v>
      </c>
      <c r="P16" s="1">
        <v>19.8</v>
      </c>
      <c r="Q16" s="1">
        <v>20</v>
      </c>
      <c r="R16" s="1">
        <v>19.2</v>
      </c>
      <c r="S16" s="1">
        <v>19.399999999999999</v>
      </c>
      <c r="T16" s="1">
        <v>19</v>
      </c>
      <c r="U16" s="1">
        <v>65535</v>
      </c>
      <c r="V16" s="1">
        <v>19.2</v>
      </c>
      <c r="W16" s="1">
        <v>19</v>
      </c>
      <c r="X16" s="1">
        <v>65535</v>
      </c>
      <c r="Y16" s="1">
        <v>19</v>
      </c>
      <c r="Z16" s="1">
        <v>19</v>
      </c>
      <c r="AA16" s="1">
        <v>18.600000000000001</v>
      </c>
      <c r="AB16" s="1">
        <v>18.8</v>
      </c>
      <c r="AC16" s="1">
        <v>18.2</v>
      </c>
      <c r="AD16" s="1">
        <v>17.2</v>
      </c>
      <c r="AE16" s="1">
        <v>17.600000000000001</v>
      </c>
      <c r="AF16" s="1">
        <v>18</v>
      </c>
      <c r="AG16" s="1">
        <v>20</v>
      </c>
      <c r="AH16" s="1">
        <v>20.399999999999999</v>
      </c>
      <c r="AI16" s="1">
        <v>21.2</v>
      </c>
      <c r="AJ16" s="1">
        <v>19.600000000000001</v>
      </c>
      <c r="AK16" s="1">
        <v>19.8</v>
      </c>
      <c r="AL16" s="1">
        <v>19.600000000000001</v>
      </c>
      <c r="AM16" s="1">
        <v>21</v>
      </c>
      <c r="AN16" s="1">
        <v>21</v>
      </c>
      <c r="AO16" s="1">
        <v>20</v>
      </c>
      <c r="AP16" s="1">
        <v>19</v>
      </c>
      <c r="AQ16" s="1">
        <v>19.600000000000001</v>
      </c>
      <c r="AR16" s="1">
        <v>22</v>
      </c>
      <c r="AS16" s="1">
        <v>20.2</v>
      </c>
      <c r="AT16" s="1">
        <v>18.8</v>
      </c>
      <c r="AU16" s="1">
        <v>19.8</v>
      </c>
      <c r="AV16" s="1">
        <v>20</v>
      </c>
      <c r="AW16" s="1">
        <v>20.2</v>
      </c>
      <c r="AX16" s="1">
        <v>21.4</v>
      </c>
      <c r="AY16" s="1">
        <v>21</v>
      </c>
      <c r="AZ16" s="1">
        <v>21.2</v>
      </c>
      <c r="BA16" s="1">
        <v>18.8</v>
      </c>
      <c r="BB16" s="1">
        <v>18.8</v>
      </c>
      <c r="BC16" s="1">
        <v>20.6</v>
      </c>
      <c r="BD16" s="1">
        <v>20.399999999999999</v>
      </c>
      <c r="BE16" s="1">
        <v>20.8</v>
      </c>
      <c r="BF16" s="1">
        <v>21.4</v>
      </c>
      <c r="BG16" s="1">
        <v>20</v>
      </c>
      <c r="BH16" s="1">
        <v>19.399999999999999</v>
      </c>
      <c r="BI16" s="1">
        <v>19.600000000000001</v>
      </c>
      <c r="BJ16" s="1">
        <v>21.2</v>
      </c>
      <c r="BK16" s="1">
        <v>20.2</v>
      </c>
      <c r="BL16" s="1">
        <v>65535</v>
      </c>
      <c r="BM16" s="1">
        <v>20</v>
      </c>
      <c r="BN16" s="1">
        <v>19.8</v>
      </c>
      <c r="BO16" s="102"/>
      <c r="BP16" s="1">
        <v>19.399999999999999</v>
      </c>
      <c r="BQ16" s="1">
        <v>18.8</v>
      </c>
      <c r="BR16" s="1">
        <v>18.8</v>
      </c>
      <c r="BS16" s="1">
        <v>19</v>
      </c>
      <c r="BT16" s="1">
        <v>20</v>
      </c>
      <c r="BU16" s="1">
        <v>19.8</v>
      </c>
      <c r="BV16" s="1">
        <v>20.399999999999999</v>
      </c>
      <c r="BW16" s="1">
        <v>20.6</v>
      </c>
      <c r="BX16" s="1">
        <v>19.2</v>
      </c>
      <c r="BY16" s="1">
        <v>20</v>
      </c>
      <c r="BZ16" s="1">
        <v>20.8</v>
      </c>
      <c r="CA16" s="1">
        <v>18.600000000000001</v>
      </c>
      <c r="CB16" s="1">
        <v>19</v>
      </c>
      <c r="CC16" s="1">
        <v>19.399999999999999</v>
      </c>
      <c r="CD16" s="1">
        <v>20.6</v>
      </c>
      <c r="CE16" s="1">
        <v>20</v>
      </c>
      <c r="CF16" s="1">
        <v>20.2</v>
      </c>
      <c r="CG16" s="1">
        <v>21</v>
      </c>
      <c r="CH16" s="1">
        <v>20</v>
      </c>
      <c r="CI16" s="1">
        <v>20</v>
      </c>
      <c r="CJ16" s="1">
        <v>20.399999999999999</v>
      </c>
      <c r="CK16" s="1">
        <v>20.2</v>
      </c>
      <c r="CL16" s="1">
        <v>20.2</v>
      </c>
      <c r="CM16" s="1">
        <v>20</v>
      </c>
      <c r="CN16" s="1">
        <v>19.600000000000001</v>
      </c>
      <c r="CO16" s="1">
        <v>20</v>
      </c>
      <c r="CP16" s="1">
        <v>20.2</v>
      </c>
      <c r="CQ16" s="1">
        <v>20.8</v>
      </c>
      <c r="CR16" s="1">
        <v>19.8</v>
      </c>
      <c r="CS16" s="1">
        <v>20</v>
      </c>
      <c r="CT16" s="1">
        <v>20.6</v>
      </c>
      <c r="CU16" s="1">
        <v>20.8</v>
      </c>
      <c r="CV16" s="1">
        <v>20</v>
      </c>
      <c r="CW16" s="1">
        <v>20.399999999999999</v>
      </c>
      <c r="CX16" s="1">
        <v>21</v>
      </c>
      <c r="CY16" s="1">
        <v>20.2</v>
      </c>
      <c r="CZ16" s="1">
        <v>19.600000000000001</v>
      </c>
      <c r="DA16" s="1">
        <v>20</v>
      </c>
      <c r="DB16" s="1">
        <v>20</v>
      </c>
      <c r="DC16" s="1">
        <v>20.6</v>
      </c>
      <c r="DD16" s="1">
        <v>20.399999999999999</v>
      </c>
      <c r="DE16" s="1">
        <v>19.2</v>
      </c>
      <c r="DF16" s="1">
        <v>19.8</v>
      </c>
      <c r="DG16" s="1">
        <v>21</v>
      </c>
      <c r="DH16" s="1">
        <v>20</v>
      </c>
      <c r="DI16" s="1">
        <v>20.399999999999999</v>
      </c>
      <c r="DJ16" s="1">
        <v>20.399999999999999</v>
      </c>
      <c r="DK16" s="1">
        <v>20.6</v>
      </c>
      <c r="DL16" s="1">
        <v>20.399999999999999</v>
      </c>
      <c r="DM16" s="1">
        <v>19.8</v>
      </c>
      <c r="DN16" s="1">
        <v>20.399999999999999</v>
      </c>
      <c r="DO16" s="1">
        <v>21.2</v>
      </c>
      <c r="DP16" s="1">
        <v>20.2</v>
      </c>
      <c r="DQ16" s="1">
        <v>19.399999999999999</v>
      </c>
      <c r="DR16" s="1">
        <v>20.2</v>
      </c>
      <c r="DS16" s="1">
        <v>20</v>
      </c>
      <c r="DT16" s="1">
        <v>20.2</v>
      </c>
      <c r="DU16" s="1">
        <v>21</v>
      </c>
      <c r="DV16" s="1">
        <v>20.6</v>
      </c>
      <c r="DW16" s="1">
        <v>20.2</v>
      </c>
      <c r="DX16" s="1">
        <v>20.399999999999999</v>
      </c>
      <c r="DY16" s="1">
        <v>19</v>
      </c>
      <c r="DZ16" s="1">
        <v>19.399999999999999</v>
      </c>
      <c r="EA16" s="1">
        <v>19.600000000000001</v>
      </c>
      <c r="EB16" s="1">
        <v>20</v>
      </c>
      <c r="EC16" s="1">
        <v>21.2</v>
      </c>
      <c r="ED16" s="1">
        <v>65535</v>
      </c>
      <c r="EE16" s="1">
        <v>20.8</v>
      </c>
      <c r="EF16" s="1">
        <v>21.6</v>
      </c>
      <c r="EG16" s="1">
        <v>21.2</v>
      </c>
      <c r="EH16" s="1">
        <v>20.2</v>
      </c>
      <c r="EI16" s="1">
        <v>21</v>
      </c>
      <c r="EJ16" s="1">
        <v>20.8</v>
      </c>
      <c r="EK16" s="1">
        <v>20.6</v>
      </c>
      <c r="EL16" s="1">
        <v>20</v>
      </c>
      <c r="EM16" s="1">
        <v>20.6</v>
      </c>
      <c r="EN16" s="1">
        <v>21.2</v>
      </c>
      <c r="EO16" s="1">
        <v>20.2</v>
      </c>
      <c r="EP16" s="1">
        <v>21</v>
      </c>
      <c r="EQ16" s="1">
        <v>20.2</v>
      </c>
      <c r="ER16" s="1">
        <v>19.8</v>
      </c>
      <c r="ES16" s="1">
        <v>20</v>
      </c>
      <c r="ET16" s="1">
        <v>20.6</v>
      </c>
      <c r="EU16" s="1">
        <v>20.399999999999999</v>
      </c>
      <c r="EV16" s="1">
        <v>20.8</v>
      </c>
      <c r="EW16" s="1">
        <v>20</v>
      </c>
      <c r="EX16" s="1">
        <v>20.6</v>
      </c>
      <c r="EY16" s="1">
        <v>19.8</v>
      </c>
      <c r="EZ16" s="1">
        <v>20.399999999999999</v>
      </c>
      <c r="FA16" s="1">
        <v>20.2</v>
      </c>
      <c r="FB16" s="1">
        <v>20.6</v>
      </c>
      <c r="FC16" s="1">
        <v>20.399999999999999</v>
      </c>
      <c r="FD16" s="1">
        <v>20.399999999999999</v>
      </c>
      <c r="FE16" s="1">
        <v>20.2</v>
      </c>
      <c r="FF16" s="1">
        <v>20</v>
      </c>
      <c r="FG16" s="1">
        <v>19</v>
      </c>
      <c r="FH16" s="1">
        <v>19.8</v>
      </c>
      <c r="FI16" s="1">
        <v>20</v>
      </c>
      <c r="FJ16" s="1">
        <v>19.8</v>
      </c>
      <c r="FK16" s="1">
        <v>20</v>
      </c>
      <c r="FL16" s="1">
        <v>20</v>
      </c>
      <c r="FM16" s="1">
        <v>20.399999999999999</v>
      </c>
      <c r="FN16" s="1">
        <v>21</v>
      </c>
      <c r="FO16" s="1">
        <v>20.2</v>
      </c>
      <c r="FP16" s="1">
        <v>20.399999999999999</v>
      </c>
      <c r="FQ16" s="1">
        <v>20.8</v>
      </c>
      <c r="FR16" s="1">
        <v>21</v>
      </c>
      <c r="FS16" s="1">
        <v>20.8</v>
      </c>
      <c r="FT16" s="1">
        <v>19.399999999999999</v>
      </c>
      <c r="FU16" s="1">
        <v>19.8</v>
      </c>
      <c r="FV16" s="1">
        <v>20.2</v>
      </c>
      <c r="FW16" s="1">
        <v>20.6</v>
      </c>
      <c r="FX16" s="1">
        <v>19.600000000000001</v>
      </c>
      <c r="FY16" s="1">
        <v>19.2</v>
      </c>
      <c r="FZ16" s="1">
        <v>19.600000000000001</v>
      </c>
      <c r="GA16" s="1">
        <v>19.8</v>
      </c>
      <c r="GB16" s="1">
        <v>20.6</v>
      </c>
      <c r="GC16" s="1">
        <v>20.2</v>
      </c>
      <c r="GD16" s="1">
        <v>20.399999999999999</v>
      </c>
      <c r="GE16" s="1">
        <v>21</v>
      </c>
      <c r="GF16" s="1">
        <v>18.399999999999999</v>
      </c>
      <c r="GG16" s="1">
        <v>18.600000000000001</v>
      </c>
      <c r="GH16" s="1">
        <v>19.2</v>
      </c>
      <c r="GI16" s="1">
        <v>65535</v>
      </c>
      <c r="GJ16" s="1">
        <v>20</v>
      </c>
      <c r="GK16" s="1">
        <v>19.8</v>
      </c>
      <c r="GL16" s="1">
        <v>19.600000000000001</v>
      </c>
      <c r="GM16" s="1">
        <v>19.2</v>
      </c>
      <c r="GN16" s="1">
        <v>18.399999999999999</v>
      </c>
      <c r="GO16" s="1">
        <v>18.600000000000001</v>
      </c>
      <c r="GP16" s="1">
        <v>20</v>
      </c>
      <c r="GQ16" s="1">
        <v>20</v>
      </c>
      <c r="GR16" s="1">
        <v>21</v>
      </c>
      <c r="GS16" s="1">
        <v>20.8</v>
      </c>
      <c r="GT16" s="1">
        <v>20.399999999999999</v>
      </c>
      <c r="GU16" s="1">
        <v>20</v>
      </c>
      <c r="GV16" s="1">
        <v>19.2</v>
      </c>
      <c r="GW16" s="1">
        <v>19.8</v>
      </c>
      <c r="GX16" s="1">
        <v>19</v>
      </c>
      <c r="GY16" s="1">
        <v>18.8</v>
      </c>
      <c r="GZ16" s="1">
        <v>19.2</v>
      </c>
      <c r="HA16" s="1">
        <v>17.600000000000001</v>
      </c>
      <c r="HB16" s="1">
        <v>18.2</v>
      </c>
      <c r="HC16" s="1">
        <v>20.399999999999999</v>
      </c>
      <c r="HD16" s="1">
        <v>20</v>
      </c>
      <c r="HE16" s="1">
        <v>19.600000000000001</v>
      </c>
      <c r="HF16" s="1">
        <v>19.8</v>
      </c>
      <c r="HG16" s="1">
        <v>19.8</v>
      </c>
      <c r="HH16" s="1">
        <v>20.6</v>
      </c>
      <c r="HI16" s="1">
        <v>19.8</v>
      </c>
      <c r="HJ16" s="1">
        <v>18.600000000000001</v>
      </c>
      <c r="HK16" s="1">
        <v>20</v>
      </c>
      <c r="HL16" s="1">
        <v>18</v>
      </c>
      <c r="HM16" s="1">
        <v>18.399999999999999</v>
      </c>
      <c r="HN16" s="1">
        <v>18.8</v>
      </c>
      <c r="HO16" s="1">
        <v>19.8</v>
      </c>
      <c r="HP16" s="1">
        <v>20</v>
      </c>
      <c r="HQ16" s="1">
        <v>19</v>
      </c>
      <c r="HR16" s="1">
        <v>19</v>
      </c>
      <c r="HS16" s="1">
        <v>19.2</v>
      </c>
      <c r="HT16" s="1">
        <v>19.600000000000001</v>
      </c>
      <c r="HU16" s="1">
        <v>18.8</v>
      </c>
      <c r="HV16" s="1">
        <v>17.399999999999999</v>
      </c>
      <c r="HW16" s="1">
        <v>16.600000000000001</v>
      </c>
      <c r="HX16" s="1">
        <v>19.2</v>
      </c>
      <c r="HY16" s="1">
        <v>20</v>
      </c>
      <c r="HZ16" s="1">
        <v>19.8</v>
      </c>
      <c r="IA16" s="1">
        <v>19.2</v>
      </c>
      <c r="IB16" s="1">
        <v>17.600000000000001</v>
      </c>
      <c r="IC16" s="1">
        <v>18</v>
      </c>
      <c r="ID16" s="1">
        <v>19.399999999999999</v>
      </c>
      <c r="IE16" s="1">
        <v>19.600000000000001</v>
      </c>
      <c r="IF16" s="1">
        <v>18.399999999999999</v>
      </c>
      <c r="IG16" s="1">
        <v>18.8</v>
      </c>
      <c r="IH16" s="1">
        <v>16.399999999999999</v>
      </c>
      <c r="II16" s="1">
        <v>16.8</v>
      </c>
      <c r="IJ16" s="1">
        <v>18.2</v>
      </c>
      <c r="IK16" s="1">
        <v>18.399999999999999</v>
      </c>
      <c r="IL16" s="1">
        <v>17.399999999999999</v>
      </c>
      <c r="IM16" s="1">
        <v>16.600000000000001</v>
      </c>
      <c r="IN16" s="1">
        <v>17.2</v>
      </c>
      <c r="IO16" s="1">
        <v>17.2</v>
      </c>
      <c r="IP16" s="1">
        <v>16.8</v>
      </c>
      <c r="IQ16" s="1">
        <v>17.399999999999999</v>
      </c>
      <c r="IR16" s="1">
        <v>20</v>
      </c>
      <c r="IS16" s="1">
        <v>19.2</v>
      </c>
      <c r="IT16" s="1">
        <v>19</v>
      </c>
      <c r="IU16" s="1">
        <v>20</v>
      </c>
      <c r="IV16" s="1">
        <v>65535</v>
      </c>
      <c r="IW16" s="1">
        <v>19.399999999999999</v>
      </c>
      <c r="IX16" s="1">
        <v>17.399999999999999</v>
      </c>
      <c r="IY16" s="1">
        <v>17.8</v>
      </c>
      <c r="IZ16" s="1">
        <v>16.600000000000001</v>
      </c>
      <c r="JA16" s="1">
        <v>17.2</v>
      </c>
      <c r="JB16" s="1">
        <v>20.6</v>
      </c>
      <c r="JC16" s="1">
        <v>20.8</v>
      </c>
      <c r="JD16" s="1">
        <v>19.8</v>
      </c>
      <c r="JE16" s="1">
        <v>20</v>
      </c>
      <c r="JF16" s="1">
        <v>19.2</v>
      </c>
      <c r="JG16" s="1">
        <v>19.8</v>
      </c>
      <c r="JH16" s="1">
        <v>20.8</v>
      </c>
      <c r="JI16" s="1">
        <v>20</v>
      </c>
      <c r="JJ16" s="1">
        <v>19</v>
      </c>
      <c r="JK16" s="1">
        <v>19.600000000000001</v>
      </c>
      <c r="JL16" s="1">
        <v>19.8</v>
      </c>
      <c r="JM16" s="1">
        <v>19.2</v>
      </c>
      <c r="JN16" s="1">
        <v>19</v>
      </c>
      <c r="JO16" s="1">
        <v>19.600000000000001</v>
      </c>
      <c r="JP16" s="1">
        <v>19.600000000000001</v>
      </c>
      <c r="JQ16" s="1">
        <v>19.8</v>
      </c>
      <c r="JR16" s="1">
        <v>18.600000000000001</v>
      </c>
      <c r="JS16" s="1">
        <v>19.2</v>
      </c>
      <c r="JT16" s="1">
        <v>20</v>
      </c>
      <c r="JU16" s="1">
        <v>20</v>
      </c>
      <c r="JV16" s="1">
        <v>19.2</v>
      </c>
      <c r="JW16" s="1">
        <v>19</v>
      </c>
      <c r="JX16" s="1">
        <v>19.2</v>
      </c>
      <c r="JY16" s="1">
        <v>18.8</v>
      </c>
      <c r="JZ16" s="1">
        <v>19</v>
      </c>
      <c r="KA16" s="1">
        <v>19.600000000000001</v>
      </c>
      <c r="KB16" s="1">
        <v>19.2</v>
      </c>
      <c r="KC16" s="1">
        <v>19.399999999999999</v>
      </c>
      <c r="KD16" s="1">
        <v>19.600000000000001</v>
      </c>
      <c r="KE16" s="1">
        <v>19.399999999999999</v>
      </c>
      <c r="KF16" s="1">
        <v>20.2</v>
      </c>
      <c r="KG16" s="1">
        <v>18.8</v>
      </c>
      <c r="KH16" s="1">
        <v>19.2</v>
      </c>
      <c r="KI16" s="1">
        <v>19.600000000000001</v>
      </c>
      <c r="KJ16" s="1">
        <v>18</v>
      </c>
      <c r="KK16" s="1">
        <v>18.2</v>
      </c>
      <c r="KL16" s="1">
        <v>18.399999999999999</v>
      </c>
      <c r="KM16" s="1">
        <v>18.8</v>
      </c>
      <c r="KN16" s="1">
        <v>18.2</v>
      </c>
      <c r="KO16" s="1">
        <v>19</v>
      </c>
      <c r="KP16" s="1">
        <v>19.2</v>
      </c>
      <c r="KQ16" s="1">
        <v>18.8</v>
      </c>
      <c r="KR16" s="1">
        <v>19</v>
      </c>
      <c r="KS16" s="1">
        <v>18.2</v>
      </c>
      <c r="KT16" s="1">
        <v>18.8</v>
      </c>
      <c r="KU16" s="1">
        <v>19</v>
      </c>
      <c r="KV16" s="1">
        <v>18.600000000000001</v>
      </c>
      <c r="KW16" s="1">
        <v>19</v>
      </c>
      <c r="KX16" s="1">
        <v>19.2</v>
      </c>
      <c r="KY16" s="1">
        <v>18</v>
      </c>
      <c r="KZ16" s="1">
        <v>18.399999999999999</v>
      </c>
      <c r="LA16" s="1">
        <v>19</v>
      </c>
      <c r="LB16" s="1">
        <v>19.399999999999999</v>
      </c>
      <c r="LC16" s="1">
        <v>19</v>
      </c>
      <c r="LD16" s="1">
        <v>19</v>
      </c>
      <c r="LE16" s="1">
        <v>20</v>
      </c>
      <c r="LF16" s="1">
        <v>19.8</v>
      </c>
      <c r="LG16" s="1">
        <v>19</v>
      </c>
      <c r="LH16" s="1">
        <v>19.2</v>
      </c>
      <c r="LI16" s="1">
        <v>19.399999999999999</v>
      </c>
      <c r="LJ16" s="1">
        <v>20.6</v>
      </c>
      <c r="LK16" s="1">
        <v>20</v>
      </c>
      <c r="LL16" s="1">
        <v>20.6</v>
      </c>
      <c r="LM16" s="1">
        <v>20.6</v>
      </c>
      <c r="LN16" s="1">
        <v>20.399999999999999</v>
      </c>
      <c r="LO16" s="1">
        <v>20.6</v>
      </c>
      <c r="LP16" s="1">
        <v>20</v>
      </c>
      <c r="LQ16" s="1">
        <v>20.399999999999999</v>
      </c>
      <c r="LR16" s="1">
        <v>20.8</v>
      </c>
      <c r="LS16" s="1">
        <v>20</v>
      </c>
      <c r="LT16" s="1">
        <v>19.8</v>
      </c>
      <c r="LU16" s="1">
        <v>19</v>
      </c>
      <c r="LV16" s="1">
        <v>19.399999999999999</v>
      </c>
      <c r="LW16" s="1">
        <v>18.2</v>
      </c>
      <c r="LX16" s="1">
        <v>19.600000000000001</v>
      </c>
      <c r="LY16" s="1">
        <v>19.8</v>
      </c>
      <c r="LZ16" s="1">
        <v>20.2</v>
      </c>
      <c r="MA16" s="1">
        <v>19.8</v>
      </c>
      <c r="MB16" s="1">
        <v>20.2</v>
      </c>
      <c r="MC16" s="1">
        <v>20</v>
      </c>
      <c r="MD16" s="1">
        <v>20.2</v>
      </c>
      <c r="ME16" s="1">
        <v>20.399999999999999</v>
      </c>
      <c r="MF16" s="1">
        <v>19.8</v>
      </c>
      <c r="MG16" s="1">
        <v>19</v>
      </c>
      <c r="MH16" s="1">
        <v>19.2</v>
      </c>
      <c r="MI16" s="1">
        <v>19.8</v>
      </c>
      <c r="MJ16" s="1">
        <v>20</v>
      </c>
      <c r="MK16" s="1">
        <v>20.6</v>
      </c>
      <c r="ML16" s="1">
        <v>19.8</v>
      </c>
      <c r="MM16" s="1">
        <v>19.600000000000001</v>
      </c>
      <c r="MN16" s="1">
        <v>19.8</v>
      </c>
      <c r="MO16" s="1">
        <v>20.2</v>
      </c>
      <c r="MP16" s="1">
        <v>19.8</v>
      </c>
      <c r="MQ16" s="1">
        <v>20.399999999999999</v>
      </c>
      <c r="MR16" s="1">
        <v>20</v>
      </c>
      <c r="MS16" s="1">
        <v>18.600000000000001</v>
      </c>
      <c r="MT16" s="1">
        <v>20</v>
      </c>
      <c r="MU16" s="1">
        <v>20</v>
      </c>
      <c r="MV16" s="1">
        <v>20.399999999999999</v>
      </c>
      <c r="MW16" s="1">
        <v>20.6</v>
      </c>
      <c r="MX16" s="1">
        <v>20.399999999999999</v>
      </c>
      <c r="MY16" s="1">
        <v>20.2</v>
      </c>
      <c r="MZ16" s="1">
        <v>20.2</v>
      </c>
      <c r="NA16" s="1">
        <v>20.8</v>
      </c>
      <c r="NB16" s="1">
        <v>20</v>
      </c>
      <c r="NC16" s="1">
        <v>20.6</v>
      </c>
      <c r="ND16" s="1">
        <v>20.8</v>
      </c>
      <c r="NE16" s="1">
        <v>20.399999999999999</v>
      </c>
      <c r="NF16" s="1">
        <v>20.399999999999999</v>
      </c>
      <c r="NG16" s="1">
        <v>19.399999999999999</v>
      </c>
      <c r="NH16" s="1">
        <v>18.600000000000001</v>
      </c>
      <c r="NI16" s="1">
        <v>20.399999999999999</v>
      </c>
      <c r="NJ16" s="6">
        <f t="shared" si="13"/>
        <v>0.90322580645161288</v>
      </c>
      <c r="NK16" s="3">
        <f t="shared" si="14"/>
        <v>0.9642857142857143</v>
      </c>
      <c r="NL16" s="3">
        <f t="shared" si="15"/>
        <v>1</v>
      </c>
      <c r="NM16" s="3">
        <f t="shared" si="16"/>
        <v>1</v>
      </c>
      <c r="NN16" s="3">
        <f t="shared" si="17"/>
        <v>0.967741935483871</v>
      </c>
      <c r="NO16" s="3">
        <f t="shared" si="18"/>
        <v>1</v>
      </c>
      <c r="NP16" s="3">
        <f t="shared" si="19"/>
        <v>0.967741935483871</v>
      </c>
      <c r="NQ16" s="3">
        <f t="shared" si="20"/>
        <v>1</v>
      </c>
      <c r="NR16" s="3">
        <f t="shared" si="21"/>
        <v>0.96666666666666667</v>
      </c>
      <c r="NS16" s="3">
        <f t="shared" si="22"/>
        <v>1</v>
      </c>
      <c r="NT16" s="3">
        <f t="shared" si="23"/>
        <v>1</v>
      </c>
      <c r="NU16" s="3">
        <f t="shared" si="24"/>
        <v>1</v>
      </c>
      <c r="NV16" s="3">
        <f t="shared" si="25"/>
        <v>0.98082191780821915</v>
      </c>
      <c r="NW16" s="5">
        <f t="shared" si="26"/>
        <v>18.792857142857144</v>
      </c>
      <c r="NX16" s="1">
        <f t="shared" si="27"/>
        <v>20.229629629629628</v>
      </c>
      <c r="NY16" s="1">
        <f t="shared" si="28"/>
        <v>19.916129032258063</v>
      </c>
      <c r="NZ16" s="1">
        <f t="shared" si="29"/>
        <v>20.279999999999998</v>
      </c>
      <c r="OA16" s="1">
        <f t="shared" si="30"/>
        <v>20.40666666666667</v>
      </c>
      <c r="OB16" s="1">
        <f t="shared" si="31"/>
        <v>20.040000000000003</v>
      </c>
      <c r="OC16" s="1">
        <f t="shared" si="32"/>
        <v>19.513333333333335</v>
      </c>
      <c r="OD16" s="1">
        <f t="shared" si="33"/>
        <v>18.354838709677416</v>
      </c>
      <c r="OE16" s="1">
        <f t="shared" si="34"/>
        <v>19.3448275862069</v>
      </c>
      <c r="OF16" s="1">
        <f t="shared" si="35"/>
        <v>18.93548387096774</v>
      </c>
      <c r="OG16" s="1">
        <f t="shared" si="36"/>
        <v>19.8</v>
      </c>
      <c r="OH16" s="1">
        <f t="shared" si="37"/>
        <v>20.006451612903223</v>
      </c>
      <c r="OI16" s="111">
        <v>19.114285714285714</v>
      </c>
      <c r="OJ16" s="112">
        <v>19.44285714285714</v>
      </c>
      <c r="OK16" s="112">
        <v>19.75</v>
      </c>
      <c r="OL16" s="112">
        <v>20.022727272727277</v>
      </c>
      <c r="OM16" s="112">
        <v>19.943478260869568</v>
      </c>
      <c r="ON16" s="112">
        <v>19.673913043478262</v>
      </c>
      <c r="OO16" s="112">
        <v>19.204347826086952</v>
      </c>
      <c r="OP16" s="112">
        <v>19.217391304347824</v>
      </c>
      <c r="OQ16" s="112">
        <v>19.309090909090905</v>
      </c>
      <c r="OR16" s="112">
        <v>19.386363636363637</v>
      </c>
      <c r="OS16" s="112">
        <v>19.647619047619045</v>
      </c>
      <c r="OT16" s="112">
        <v>19.404761904761902</v>
      </c>
      <c r="OU16" s="5">
        <f t="shared" si="0"/>
        <v>-0.3214285714285694</v>
      </c>
      <c r="OV16" s="1">
        <f t="shared" si="1"/>
        <v>0.78677248677248812</v>
      </c>
      <c r="OW16" s="1">
        <f t="shared" si="2"/>
        <v>0.16612903225806264</v>
      </c>
      <c r="OX16" s="1">
        <f t="shared" si="3"/>
        <v>0.25727272727272066</v>
      </c>
      <c r="OY16" s="1">
        <f t="shared" si="4"/>
        <v>0.46318840579710141</v>
      </c>
      <c r="OZ16" s="1">
        <f t="shared" si="5"/>
        <v>0.36608695652174106</v>
      </c>
      <c r="PA16" s="1">
        <f t="shared" si="6"/>
        <v>0.30898550724638341</v>
      </c>
      <c r="PB16" s="1">
        <f t="shared" si="7"/>
        <v>-0.86255259467040801</v>
      </c>
      <c r="PC16" s="1">
        <f t="shared" si="8"/>
        <v>3.5736677115995263E-2</v>
      </c>
      <c r="PD16" s="1">
        <f t="shared" si="9"/>
        <v>-0.45087976539589647</v>
      </c>
      <c r="PE16" s="1">
        <f t="shared" si="10"/>
        <v>0.15238095238095539</v>
      </c>
      <c r="PF16" s="1">
        <f t="shared" si="11"/>
        <v>0.60168970814132194</v>
      </c>
      <c r="PG16" s="111">
        <v>15</v>
      </c>
      <c r="PH16" s="112">
        <v>15</v>
      </c>
      <c r="PI16" s="112">
        <v>16</v>
      </c>
      <c r="PJ16" s="112">
        <v>15.4</v>
      </c>
      <c r="PK16" s="112">
        <v>16.8</v>
      </c>
      <c r="PL16" s="112">
        <v>16</v>
      </c>
      <c r="PM16" s="112">
        <v>15.2</v>
      </c>
      <c r="PN16" s="112">
        <v>15</v>
      </c>
      <c r="PO16" s="112">
        <v>16</v>
      </c>
      <c r="PP16" s="112">
        <v>16.2</v>
      </c>
      <c r="PQ16" s="112">
        <v>12.2</v>
      </c>
      <c r="PR16" s="137">
        <v>15.4</v>
      </c>
      <c r="PS16" s="5">
        <f t="array" ref="PS16">+IF(ISERROR($NW16)=FALSE,MIN(IF($H16:$AL16&lt;65534,$H16:$AL16,"")),NA())</f>
        <v>15.4</v>
      </c>
      <c r="PT16" s="1">
        <f t="array" ref="PT16">+IF(ISERROR($NX16)=FALSE,MIN(IF($AM16:$BN16&lt;65534,$AM16:$BN16,"")),NA())</f>
        <v>18.8</v>
      </c>
      <c r="PU16" s="1">
        <f t="array" ref="PU16">+IF(ISERROR($NY16)=FALSE,MIN(IF($BP16:$CT16&lt;65534,$BP16:$CT16,"")),NA())</f>
        <v>18.600000000000001</v>
      </c>
      <c r="PV16" s="1">
        <f t="array" ref="PV16">+IF(ISERROR($NZ16)=FALSE,MIN(IF($CU16:$DX16&lt;65534,$CU16:$DX16,"")),NA())</f>
        <v>19.2</v>
      </c>
      <c r="PW16" s="1">
        <f t="array" ref="PW16">+IF(ISERROR($OA16)=FALSE,MIN(IF($DY16:$FC16&lt;65534,$DY16:$FC16,"")),NA())</f>
        <v>19</v>
      </c>
      <c r="PX16" s="1">
        <f t="array" ref="PX16">+IF(ISERROR($OB16)=FALSE,MIN(IF($FD16:$GG16&lt;65534,$FD16:$GG16,"")),NA())</f>
        <v>18.399999999999999</v>
      </c>
      <c r="PY16" s="1">
        <f t="array" ref="PY16">+IF(ISERROR($OC16)=FALSE,MIN(IF($GH16:$HL16&lt;65534,$GH16:$HL16,"")),NA())</f>
        <v>17.600000000000001</v>
      </c>
      <c r="PZ16" s="1">
        <f t="array" ref="PZ16">+IF(ISERROR($OD16)=FALSE,MIN(IF($HM16:$IQ16&lt;65534,$HM16:$IQ16,"")),NA())</f>
        <v>16.399999999999999</v>
      </c>
      <c r="QA16" s="1">
        <f t="array" ref="QA16">+IF(ISERROR($OE16)=FALSE,MIN(IF($IR16:$JU16&lt;65534,$IR16:$JU16,"")),NA())</f>
        <v>16.600000000000001</v>
      </c>
      <c r="QB16" s="1">
        <f t="array" ref="QB16">+IF(ISERROR($OF16)=FALSE,MIN(IF($JV16:$KZ16&lt;65534,$JV16:$KZ16,"")),NA())</f>
        <v>18</v>
      </c>
      <c r="QC16" s="1">
        <f t="array" ref="QC16">+IF(ISERROR($OG16)=FALSE,MIN(IF($LA16:$MD16&lt;65534,$LA16:$MD16,"")),NA())</f>
        <v>18.2</v>
      </c>
      <c r="QD16" s="1">
        <f t="array" ref="QD16">+IF(ISERROR($OH16)=FALSE,MIN(IF($ME16:$NI16&lt;65534,$ME16:$NI16,"")),NA())</f>
        <v>18.600000000000001</v>
      </c>
      <c r="QE16" s="5">
        <f t="shared" si="38"/>
        <v>-0.40000000000000036</v>
      </c>
      <c r="QF16" s="1">
        <f t="shared" si="39"/>
        <v>-3.8000000000000007</v>
      </c>
      <c r="QG16" s="1">
        <f t="shared" si="40"/>
        <v>-2.6000000000000014</v>
      </c>
      <c r="QH16" s="1">
        <f t="shared" si="41"/>
        <v>-3.7999999999999989</v>
      </c>
      <c r="QI16" s="1">
        <f t="shared" si="42"/>
        <v>-2.1999999999999993</v>
      </c>
      <c r="QJ16" s="1">
        <f t="shared" si="43"/>
        <v>-2.3999999999999986</v>
      </c>
      <c r="QK16" s="1">
        <f t="shared" si="44"/>
        <v>-2.4000000000000021</v>
      </c>
      <c r="QL16" s="1">
        <f t="shared" si="45"/>
        <v>-1.3999999999999986</v>
      </c>
      <c r="QM16" s="1">
        <f t="shared" si="46"/>
        <v>-0.60000000000000142</v>
      </c>
      <c r="QN16" s="1">
        <f t="shared" si="47"/>
        <v>-1.8000000000000007</v>
      </c>
      <c r="QO16" s="1">
        <f t="shared" si="48"/>
        <v>-6</v>
      </c>
      <c r="QP16" s="1">
        <f t="shared" si="49"/>
        <v>-3.2000000000000011</v>
      </c>
      <c r="QQ16" s="5" t="s">
        <v>892</v>
      </c>
    </row>
    <row r="17" spans="1:459" s="1" customFormat="1" x14ac:dyDescent="0.2">
      <c r="A17" s="79">
        <v>26185020</v>
      </c>
      <c r="B17" s="106">
        <v>-75.318638888888884</v>
      </c>
      <c r="C17" s="106">
        <v>5.8863611111111105</v>
      </c>
      <c r="D17" s="105">
        <v>2408</v>
      </c>
      <c r="E17" s="97" t="s">
        <v>114</v>
      </c>
      <c r="F17" s="97" t="s">
        <v>319</v>
      </c>
      <c r="G17" s="97" t="s">
        <v>13</v>
      </c>
      <c r="H17" s="1">
        <v>65535</v>
      </c>
      <c r="I17" s="1">
        <v>7</v>
      </c>
      <c r="J17" s="1">
        <v>8.8000000000000007</v>
      </c>
      <c r="K17" s="1">
        <v>6.8</v>
      </c>
      <c r="L17" s="1">
        <v>8.8000000000000007</v>
      </c>
      <c r="M17" s="1">
        <v>9.8000000000000007</v>
      </c>
      <c r="N17" s="1">
        <v>10.6</v>
      </c>
      <c r="O17" s="1">
        <v>9.8000000000000007</v>
      </c>
      <c r="P17" s="1">
        <v>9</v>
      </c>
      <c r="Q17" s="1">
        <v>9.8000000000000007</v>
      </c>
      <c r="R17" s="1">
        <v>8.8000000000000007</v>
      </c>
      <c r="S17" s="1">
        <v>9.1999999999999993</v>
      </c>
      <c r="T17" s="1">
        <v>9.6</v>
      </c>
      <c r="U17" s="1">
        <v>10</v>
      </c>
      <c r="V17" s="1">
        <v>65535</v>
      </c>
      <c r="W17" s="1">
        <v>10.199999999999999</v>
      </c>
      <c r="X17" s="1">
        <v>10.6</v>
      </c>
      <c r="Y17" s="1">
        <v>10.4</v>
      </c>
      <c r="Z17" s="1">
        <v>11.6</v>
      </c>
      <c r="AA17" s="1">
        <v>9.8000000000000007</v>
      </c>
      <c r="AB17" s="1">
        <v>11</v>
      </c>
      <c r="AC17" s="1">
        <v>11</v>
      </c>
      <c r="AD17" s="1">
        <v>65535</v>
      </c>
      <c r="AE17" s="1">
        <v>8.1999999999999993</v>
      </c>
      <c r="AF17" s="1">
        <v>8.1999999999999993</v>
      </c>
      <c r="AG17" s="1">
        <v>11.6</v>
      </c>
      <c r="AH17" s="1">
        <v>7.2</v>
      </c>
      <c r="AI17" s="1">
        <v>10.199999999999999</v>
      </c>
      <c r="AJ17" s="1">
        <v>6</v>
      </c>
      <c r="AK17" s="1">
        <v>6.6</v>
      </c>
      <c r="AL17" s="1">
        <v>8.1999999999999993</v>
      </c>
      <c r="AM17" s="1">
        <v>65535</v>
      </c>
      <c r="AN17" s="1">
        <v>10.6</v>
      </c>
      <c r="AO17" s="1">
        <v>10.199999999999999</v>
      </c>
      <c r="AP17" s="1">
        <v>10.6</v>
      </c>
      <c r="AQ17" s="1">
        <v>65535</v>
      </c>
      <c r="AR17" s="1">
        <v>65535</v>
      </c>
      <c r="AS17" s="1">
        <v>11.2</v>
      </c>
      <c r="AT17" s="1">
        <v>8.4</v>
      </c>
      <c r="AU17" s="1">
        <v>10.6</v>
      </c>
      <c r="AV17" s="1">
        <v>10.8</v>
      </c>
      <c r="AW17" s="1">
        <v>11</v>
      </c>
      <c r="AX17" s="1">
        <v>11.8</v>
      </c>
      <c r="AY17" s="1">
        <v>10.8</v>
      </c>
      <c r="AZ17" s="1">
        <v>11</v>
      </c>
      <c r="BA17" s="1">
        <v>10.8</v>
      </c>
      <c r="BB17" s="1">
        <v>10.199999999999999</v>
      </c>
      <c r="BC17" s="1">
        <v>10.199999999999999</v>
      </c>
      <c r="BD17" s="1">
        <v>10.4</v>
      </c>
      <c r="BE17" s="1">
        <v>10.6</v>
      </c>
      <c r="BF17" s="1">
        <v>10.199999999999999</v>
      </c>
      <c r="BG17" s="1">
        <v>10.8</v>
      </c>
      <c r="BH17" s="1">
        <v>10</v>
      </c>
      <c r="BI17" s="1">
        <v>10.199999999999999</v>
      </c>
      <c r="BJ17" s="1">
        <v>11.4</v>
      </c>
      <c r="BK17" s="1">
        <v>8.8000000000000007</v>
      </c>
      <c r="BL17" s="1">
        <v>8.8000000000000007</v>
      </c>
      <c r="BM17" s="1">
        <v>10.4</v>
      </c>
      <c r="BN17" s="1">
        <v>10.4</v>
      </c>
      <c r="BO17" s="102"/>
      <c r="BP17" s="1">
        <v>8.4</v>
      </c>
      <c r="BQ17" s="1">
        <v>8.6</v>
      </c>
      <c r="BR17" s="1">
        <v>6.8</v>
      </c>
      <c r="BS17" s="1">
        <v>6.8</v>
      </c>
      <c r="BT17" s="1">
        <v>65535</v>
      </c>
      <c r="BU17" s="1">
        <v>11.6</v>
      </c>
      <c r="BV17" s="1">
        <v>11.4</v>
      </c>
      <c r="BW17" s="1">
        <v>65535</v>
      </c>
      <c r="BX17" s="1">
        <v>11.6</v>
      </c>
      <c r="BY17" s="1">
        <v>9.8000000000000007</v>
      </c>
      <c r="BZ17" s="1">
        <v>10.6</v>
      </c>
      <c r="CA17" s="1">
        <v>10.6</v>
      </c>
      <c r="CB17" s="1">
        <v>7.4</v>
      </c>
      <c r="CC17" s="1">
        <v>10.6</v>
      </c>
      <c r="CD17" s="1">
        <v>10.8</v>
      </c>
      <c r="CE17" s="1">
        <v>11.4</v>
      </c>
      <c r="CF17" s="1">
        <v>11</v>
      </c>
      <c r="CG17" s="1">
        <v>11.8</v>
      </c>
      <c r="CH17" s="1">
        <v>10.199999999999999</v>
      </c>
      <c r="CI17" s="1">
        <v>10.199999999999999</v>
      </c>
      <c r="CJ17" s="1">
        <v>10.4</v>
      </c>
      <c r="CK17" s="1">
        <v>10.6</v>
      </c>
      <c r="CL17" s="1">
        <v>10.8</v>
      </c>
      <c r="CM17" s="1">
        <v>11</v>
      </c>
      <c r="CN17" s="1">
        <v>8.8000000000000007</v>
      </c>
      <c r="CO17" s="1">
        <v>9.4</v>
      </c>
      <c r="CP17" s="1">
        <v>10.8</v>
      </c>
      <c r="CQ17" s="1">
        <v>11</v>
      </c>
      <c r="CR17" s="1">
        <v>11</v>
      </c>
      <c r="CS17" s="1">
        <v>10.199999999999999</v>
      </c>
      <c r="CT17" s="1">
        <v>11.4</v>
      </c>
      <c r="CU17" s="1">
        <v>10.8</v>
      </c>
      <c r="CV17" s="1">
        <v>10.4</v>
      </c>
      <c r="CW17" s="1">
        <v>65535</v>
      </c>
      <c r="CX17" s="1">
        <v>65535</v>
      </c>
      <c r="CY17" s="1">
        <v>10.4</v>
      </c>
      <c r="CZ17" s="1">
        <v>9.8000000000000007</v>
      </c>
      <c r="DA17" s="1">
        <v>10.199999999999999</v>
      </c>
      <c r="DB17" s="1">
        <v>10.6</v>
      </c>
      <c r="DC17" s="1">
        <v>65535</v>
      </c>
      <c r="DD17" s="1">
        <v>10</v>
      </c>
      <c r="DE17" s="1">
        <v>9</v>
      </c>
      <c r="DF17" s="1">
        <v>9.1999999999999993</v>
      </c>
      <c r="DG17" s="1">
        <v>65535</v>
      </c>
      <c r="DH17" s="1">
        <v>9.4</v>
      </c>
      <c r="DI17" s="1">
        <v>8.6</v>
      </c>
      <c r="DJ17" s="1">
        <v>8.8000000000000007</v>
      </c>
      <c r="DK17" s="1">
        <v>8.4</v>
      </c>
      <c r="DL17" s="1">
        <v>11.8</v>
      </c>
      <c r="DM17" s="1">
        <v>8.8000000000000007</v>
      </c>
      <c r="DN17" s="1">
        <v>7.8</v>
      </c>
      <c r="DO17" s="1">
        <v>8</v>
      </c>
      <c r="DP17" s="1">
        <v>10.8</v>
      </c>
      <c r="DQ17" s="1">
        <v>9</v>
      </c>
      <c r="DR17" s="1">
        <v>9.1999999999999993</v>
      </c>
      <c r="DS17" s="1">
        <v>10.8</v>
      </c>
      <c r="DT17" s="1">
        <v>10</v>
      </c>
      <c r="DU17" s="1">
        <v>11.4</v>
      </c>
      <c r="DV17" s="1">
        <v>10.4</v>
      </c>
      <c r="DW17" s="1">
        <v>9</v>
      </c>
      <c r="DX17" s="1">
        <v>9.1999999999999993</v>
      </c>
      <c r="DY17" s="1">
        <v>11.4</v>
      </c>
      <c r="DZ17" s="1">
        <v>11.6</v>
      </c>
      <c r="EA17" s="1">
        <v>8</v>
      </c>
      <c r="EB17" s="1">
        <v>9.6</v>
      </c>
      <c r="EC17" s="1">
        <v>9.8000000000000007</v>
      </c>
      <c r="ED17" s="1">
        <v>65535</v>
      </c>
      <c r="EE17" s="1">
        <v>9.4</v>
      </c>
      <c r="EF17" s="1">
        <v>10.6</v>
      </c>
      <c r="EG17" s="1">
        <v>9.8000000000000007</v>
      </c>
      <c r="EH17" s="1">
        <v>10</v>
      </c>
      <c r="EI17" s="1">
        <v>11.2</v>
      </c>
      <c r="EJ17" s="1">
        <v>10.4</v>
      </c>
      <c r="EK17" s="1">
        <v>9.6</v>
      </c>
      <c r="EL17" s="1">
        <v>9.6</v>
      </c>
      <c r="EM17" s="1">
        <v>10</v>
      </c>
      <c r="EN17" s="1">
        <v>8.4</v>
      </c>
      <c r="EO17" s="1">
        <v>9.1999999999999993</v>
      </c>
      <c r="EP17" s="1">
        <v>10.199999999999999</v>
      </c>
      <c r="EQ17" s="1">
        <v>10.199999999999999</v>
      </c>
      <c r="ER17" s="1">
        <v>10.199999999999999</v>
      </c>
      <c r="ES17" s="1">
        <v>9.8000000000000007</v>
      </c>
      <c r="ET17" s="1">
        <v>10</v>
      </c>
      <c r="EU17" s="1">
        <v>10.6</v>
      </c>
      <c r="EV17" s="1">
        <v>10.6</v>
      </c>
      <c r="EW17" s="1">
        <v>12.8</v>
      </c>
      <c r="EX17" s="1">
        <v>9.4</v>
      </c>
      <c r="EY17" s="1">
        <v>10.6</v>
      </c>
      <c r="EZ17" s="1">
        <v>9.4</v>
      </c>
      <c r="FA17" s="1">
        <v>9.8000000000000007</v>
      </c>
      <c r="FB17" s="1">
        <v>10.199999999999999</v>
      </c>
      <c r="FC17" s="1">
        <v>9.6</v>
      </c>
      <c r="FD17" s="1">
        <v>10</v>
      </c>
      <c r="FE17" s="1">
        <v>8.4</v>
      </c>
      <c r="FF17" s="1">
        <v>10.4</v>
      </c>
      <c r="FG17" s="1">
        <v>8.8000000000000007</v>
      </c>
      <c r="FH17" s="1">
        <v>10</v>
      </c>
      <c r="FI17" s="1">
        <v>65535</v>
      </c>
      <c r="FJ17" s="1">
        <v>9.8000000000000007</v>
      </c>
      <c r="FK17" s="1">
        <v>7.6</v>
      </c>
      <c r="FL17" s="1">
        <v>8.4</v>
      </c>
      <c r="FM17" s="1">
        <v>8</v>
      </c>
      <c r="FN17" s="1">
        <v>65535</v>
      </c>
      <c r="FO17" s="1">
        <v>10.199999999999999</v>
      </c>
      <c r="FP17" s="1">
        <v>9.8000000000000007</v>
      </c>
      <c r="FQ17" s="1">
        <v>10.199999999999999</v>
      </c>
      <c r="FR17" s="1">
        <v>10.4</v>
      </c>
      <c r="FS17" s="1">
        <v>9.4</v>
      </c>
      <c r="FT17" s="1">
        <v>8.4</v>
      </c>
      <c r="FU17" s="1">
        <v>8.8000000000000007</v>
      </c>
      <c r="FV17" s="1">
        <v>65535</v>
      </c>
      <c r="FW17" s="1">
        <v>8.1999999999999993</v>
      </c>
      <c r="FX17" s="1">
        <v>11</v>
      </c>
      <c r="FY17" s="1">
        <v>11.6</v>
      </c>
      <c r="FZ17" s="1">
        <v>10</v>
      </c>
      <c r="GA17" s="1">
        <v>9</v>
      </c>
      <c r="GB17" s="1">
        <v>8.4</v>
      </c>
      <c r="GC17" s="1">
        <v>8.4</v>
      </c>
      <c r="GD17" s="1">
        <v>8.6</v>
      </c>
      <c r="GE17" s="1">
        <v>10.6</v>
      </c>
      <c r="GF17" s="1">
        <v>6.4</v>
      </c>
      <c r="GG17" s="1">
        <v>6.8</v>
      </c>
      <c r="GH17" s="1">
        <v>7</v>
      </c>
      <c r="GI17" s="1">
        <v>8.1999999999999993</v>
      </c>
      <c r="GJ17" s="1">
        <v>19</v>
      </c>
      <c r="GK17" s="1">
        <v>9.6</v>
      </c>
      <c r="GL17" s="1">
        <v>8.4</v>
      </c>
      <c r="GM17" s="1">
        <v>8</v>
      </c>
      <c r="GN17" s="1">
        <v>8.4</v>
      </c>
      <c r="GO17" s="1">
        <v>7.8</v>
      </c>
      <c r="GP17" s="1">
        <v>8.4</v>
      </c>
      <c r="GQ17" s="1">
        <v>8.1999999999999993</v>
      </c>
      <c r="GR17" s="1">
        <v>65535</v>
      </c>
      <c r="GS17" s="1">
        <v>8.6</v>
      </c>
      <c r="GT17" s="1">
        <v>8.1999999999999993</v>
      </c>
      <c r="GU17" s="1">
        <v>9.4</v>
      </c>
      <c r="GV17" s="1">
        <v>9.4</v>
      </c>
      <c r="GW17" s="1">
        <v>8.1999999999999993</v>
      </c>
      <c r="GX17" s="1">
        <v>8.1999999999999993</v>
      </c>
      <c r="GY17" s="1">
        <v>9.8000000000000007</v>
      </c>
      <c r="GZ17" s="1">
        <v>10.8</v>
      </c>
      <c r="HA17" s="1">
        <v>7.8</v>
      </c>
      <c r="HB17" s="1">
        <v>9</v>
      </c>
      <c r="HC17" s="1">
        <v>8</v>
      </c>
      <c r="HD17" s="1">
        <v>8.6</v>
      </c>
      <c r="HE17" s="1">
        <v>7.8</v>
      </c>
      <c r="HF17" s="1">
        <v>8</v>
      </c>
      <c r="HG17" s="1">
        <v>7.6</v>
      </c>
      <c r="HH17" s="1">
        <v>8</v>
      </c>
      <c r="HI17" s="1">
        <v>6</v>
      </c>
      <c r="HJ17" s="1">
        <v>6</v>
      </c>
      <c r="HK17" s="1">
        <v>7.6</v>
      </c>
      <c r="HL17" s="1">
        <v>7.2</v>
      </c>
      <c r="HM17" s="1">
        <v>6.8</v>
      </c>
      <c r="HN17" s="1">
        <v>65535</v>
      </c>
      <c r="HO17" s="1">
        <v>9.6</v>
      </c>
      <c r="HP17" s="1">
        <v>10</v>
      </c>
      <c r="HQ17" s="1">
        <v>65535</v>
      </c>
      <c r="HR17" s="1">
        <v>6.4</v>
      </c>
      <c r="HS17" s="1">
        <v>6.8</v>
      </c>
      <c r="HT17" s="1">
        <v>7.2</v>
      </c>
      <c r="HU17" s="1">
        <v>7.4</v>
      </c>
      <c r="HV17" s="1">
        <v>8.1999999999999993</v>
      </c>
      <c r="HW17" s="1">
        <v>6.8</v>
      </c>
      <c r="HX17" s="1">
        <v>7.8</v>
      </c>
      <c r="HY17" s="1">
        <v>8.8000000000000007</v>
      </c>
      <c r="HZ17" s="1">
        <v>8</v>
      </c>
      <c r="IA17" s="1">
        <v>5.8</v>
      </c>
      <c r="IB17" s="1">
        <v>5.4</v>
      </c>
      <c r="IC17" s="1">
        <v>6.4</v>
      </c>
      <c r="ID17" s="1">
        <v>6.4</v>
      </c>
      <c r="IE17" s="1">
        <v>6</v>
      </c>
      <c r="IF17" s="1">
        <v>7.6</v>
      </c>
      <c r="IG17" s="1">
        <v>8</v>
      </c>
      <c r="IH17" s="1">
        <v>6.8</v>
      </c>
      <c r="II17" s="1">
        <v>10</v>
      </c>
      <c r="IJ17" s="1">
        <v>5.4</v>
      </c>
      <c r="IK17" s="1">
        <v>8.4</v>
      </c>
      <c r="IL17" s="1">
        <v>9</v>
      </c>
      <c r="IM17" s="1">
        <v>6.8</v>
      </c>
      <c r="IN17" s="1">
        <v>9.8000000000000007</v>
      </c>
      <c r="IO17" s="1">
        <v>5.8</v>
      </c>
      <c r="IP17" s="1">
        <v>8</v>
      </c>
      <c r="IQ17" s="1">
        <v>9.8000000000000007</v>
      </c>
      <c r="IR17" s="1">
        <v>10.199999999999999</v>
      </c>
      <c r="IS17" s="1">
        <v>8</v>
      </c>
      <c r="IT17" s="1">
        <v>7.8</v>
      </c>
      <c r="IU17" s="1">
        <v>65535</v>
      </c>
      <c r="IV17" s="1">
        <v>9</v>
      </c>
      <c r="IW17" s="1">
        <v>10.4</v>
      </c>
      <c r="IX17" s="1">
        <v>10.4</v>
      </c>
      <c r="IY17" s="1">
        <v>8.6</v>
      </c>
      <c r="IZ17" s="1">
        <v>8.4</v>
      </c>
      <c r="JA17" s="1">
        <v>10.199999999999999</v>
      </c>
      <c r="JB17" s="1">
        <v>9.1999999999999993</v>
      </c>
      <c r="JC17" s="1">
        <v>9.8000000000000007</v>
      </c>
      <c r="JD17" s="1">
        <v>9.4</v>
      </c>
      <c r="JE17" s="1">
        <v>10.199999999999999</v>
      </c>
      <c r="JF17" s="1">
        <v>8.4</v>
      </c>
      <c r="JG17" s="1">
        <v>9</v>
      </c>
      <c r="JH17" s="1">
        <v>9.1999999999999993</v>
      </c>
      <c r="JI17" s="1">
        <v>9.6</v>
      </c>
      <c r="JJ17" s="1">
        <v>9.8000000000000007</v>
      </c>
      <c r="JK17" s="1">
        <v>9.1999999999999993</v>
      </c>
      <c r="JL17" s="1">
        <v>9</v>
      </c>
      <c r="JM17" s="1">
        <v>8.6</v>
      </c>
      <c r="JN17" s="1">
        <v>9</v>
      </c>
      <c r="JO17" s="1">
        <v>9.6</v>
      </c>
      <c r="JP17" s="1">
        <v>8.4</v>
      </c>
      <c r="JQ17" s="1">
        <v>8.8000000000000007</v>
      </c>
      <c r="JR17" s="1">
        <v>7.2</v>
      </c>
      <c r="JS17" s="1">
        <v>7.8</v>
      </c>
      <c r="JT17" s="1">
        <v>8</v>
      </c>
      <c r="JU17" s="1">
        <v>8.6</v>
      </c>
      <c r="JV17" s="1">
        <v>8.8000000000000007</v>
      </c>
      <c r="JW17" s="1">
        <v>65535</v>
      </c>
      <c r="JX17" s="1">
        <v>7</v>
      </c>
      <c r="JY17" s="1">
        <v>5.4</v>
      </c>
      <c r="JZ17" s="1">
        <v>7.4</v>
      </c>
      <c r="KA17" s="1">
        <v>7.8</v>
      </c>
      <c r="KB17" s="1">
        <v>8.8000000000000007</v>
      </c>
      <c r="KC17" s="1">
        <v>9.6</v>
      </c>
      <c r="KD17" s="1">
        <v>9.1999999999999993</v>
      </c>
      <c r="KE17" s="1">
        <v>9.6</v>
      </c>
      <c r="KF17" s="1">
        <v>9</v>
      </c>
      <c r="KG17" s="1">
        <v>7.2</v>
      </c>
      <c r="KH17" s="1">
        <v>7.8</v>
      </c>
      <c r="KI17" s="1">
        <v>9</v>
      </c>
      <c r="KJ17" s="1">
        <v>7.8</v>
      </c>
      <c r="KK17" s="1">
        <v>8.4</v>
      </c>
      <c r="KL17" s="1">
        <v>8.1999999999999993</v>
      </c>
      <c r="KM17" s="1">
        <v>8.6</v>
      </c>
      <c r="KN17" s="1">
        <v>8.8000000000000007</v>
      </c>
      <c r="KO17" s="1">
        <v>8.4</v>
      </c>
      <c r="KP17" s="1">
        <v>9.6</v>
      </c>
      <c r="KQ17" s="1">
        <v>9.1999999999999993</v>
      </c>
      <c r="KR17" s="1">
        <v>9.1999999999999993</v>
      </c>
      <c r="KS17" s="1">
        <v>9.8000000000000007</v>
      </c>
      <c r="KT17" s="1">
        <v>8.6</v>
      </c>
      <c r="KU17" s="1">
        <v>8.4</v>
      </c>
      <c r="KV17" s="1">
        <v>8</v>
      </c>
      <c r="KW17" s="1">
        <v>7</v>
      </c>
      <c r="KX17" s="1">
        <v>7.4</v>
      </c>
      <c r="KY17" s="1">
        <v>7.2</v>
      </c>
      <c r="KZ17" s="1">
        <v>8.1999999999999993</v>
      </c>
      <c r="LA17" s="1">
        <v>65535</v>
      </c>
      <c r="LB17" s="1">
        <v>9</v>
      </c>
      <c r="LC17" s="1">
        <v>10.4</v>
      </c>
      <c r="LD17" s="1">
        <v>9.8000000000000007</v>
      </c>
      <c r="LE17" s="1">
        <v>10</v>
      </c>
      <c r="LF17" s="1">
        <v>8.1999999999999993</v>
      </c>
      <c r="LG17" s="1">
        <v>65535</v>
      </c>
      <c r="LH17" s="1">
        <v>8.6</v>
      </c>
      <c r="LI17" s="1">
        <v>65535</v>
      </c>
      <c r="LJ17" s="1">
        <v>6</v>
      </c>
      <c r="LK17" s="1">
        <v>8.4</v>
      </c>
      <c r="LL17" s="1">
        <v>10.4</v>
      </c>
      <c r="LM17" s="1">
        <v>65535</v>
      </c>
      <c r="LN17" s="1">
        <v>9.1999999999999993</v>
      </c>
      <c r="LO17" s="1">
        <v>9.6</v>
      </c>
      <c r="LP17" s="1">
        <v>9.1999999999999993</v>
      </c>
      <c r="LQ17" s="1">
        <v>8.6</v>
      </c>
      <c r="LR17" s="1">
        <v>10.199999999999999</v>
      </c>
      <c r="LS17" s="1">
        <v>9.4</v>
      </c>
      <c r="LT17" s="1">
        <v>10.199999999999999</v>
      </c>
      <c r="LU17" s="1">
        <v>8.8000000000000007</v>
      </c>
      <c r="LV17" s="1">
        <v>7.8</v>
      </c>
      <c r="LW17" s="1">
        <v>9.1999999999999993</v>
      </c>
      <c r="LX17" s="1">
        <v>9.8000000000000007</v>
      </c>
      <c r="LY17" s="1">
        <v>10.199999999999999</v>
      </c>
      <c r="LZ17" s="1">
        <v>10.8</v>
      </c>
      <c r="MA17" s="1">
        <v>8.8000000000000007</v>
      </c>
      <c r="MB17" s="1">
        <v>9</v>
      </c>
      <c r="MC17" s="1">
        <v>9.8000000000000007</v>
      </c>
      <c r="MD17" s="1">
        <v>9</v>
      </c>
      <c r="ME17" s="1">
        <v>9.6</v>
      </c>
      <c r="MF17" s="1">
        <v>6.6</v>
      </c>
      <c r="MG17" s="1">
        <v>65535</v>
      </c>
      <c r="MH17" s="1">
        <v>6.6</v>
      </c>
      <c r="MI17" s="1">
        <v>7</v>
      </c>
      <c r="MJ17" s="1">
        <v>8.4</v>
      </c>
      <c r="MK17" s="1">
        <v>10.199999999999999</v>
      </c>
      <c r="ML17" s="1">
        <v>8.6</v>
      </c>
      <c r="MM17" s="1">
        <v>6.4</v>
      </c>
      <c r="MN17" s="1">
        <v>7.4</v>
      </c>
      <c r="MO17" s="1">
        <v>7.6</v>
      </c>
      <c r="MP17" s="1">
        <v>7.4</v>
      </c>
      <c r="MQ17" s="1">
        <v>7.8</v>
      </c>
      <c r="MR17" s="1">
        <v>8.8000000000000007</v>
      </c>
      <c r="MS17" s="1">
        <v>8.1999999999999993</v>
      </c>
      <c r="MT17" s="1">
        <v>9.1999999999999993</v>
      </c>
      <c r="MU17" s="1">
        <v>8.4</v>
      </c>
      <c r="MV17" s="1">
        <v>8</v>
      </c>
      <c r="MW17" s="1">
        <v>9.1999999999999993</v>
      </c>
      <c r="MX17" s="1">
        <v>9.6</v>
      </c>
      <c r="MY17" s="1">
        <v>10.4</v>
      </c>
      <c r="MZ17" s="1">
        <v>7.4</v>
      </c>
      <c r="NA17" s="1">
        <v>8.4</v>
      </c>
      <c r="NB17" s="1">
        <v>9.4</v>
      </c>
      <c r="NC17" s="1">
        <v>9.8000000000000007</v>
      </c>
      <c r="ND17" s="1">
        <v>8.6</v>
      </c>
      <c r="NE17" s="1">
        <v>9.6</v>
      </c>
      <c r="NF17" s="1">
        <v>7.2</v>
      </c>
      <c r="NG17" s="1">
        <v>8.8000000000000007</v>
      </c>
      <c r="NH17" s="1">
        <v>10.199999999999999</v>
      </c>
      <c r="NI17" s="1">
        <v>10.6</v>
      </c>
      <c r="NJ17" s="6">
        <f t="shared" si="13"/>
        <v>0.90322580645161288</v>
      </c>
      <c r="NK17" s="3">
        <f t="shared" si="14"/>
        <v>0.8928571428571429</v>
      </c>
      <c r="NL17" s="3">
        <f t="shared" si="15"/>
        <v>0.93548387096774188</v>
      </c>
      <c r="NM17" s="3">
        <f t="shared" si="16"/>
        <v>0.8666666666666667</v>
      </c>
      <c r="NN17" s="3">
        <f t="shared" si="17"/>
        <v>0.967741935483871</v>
      </c>
      <c r="NO17" s="3">
        <f t="shared" si="18"/>
        <v>0.9</v>
      </c>
      <c r="NP17" s="3">
        <f t="shared" si="19"/>
        <v>0.967741935483871</v>
      </c>
      <c r="NQ17" s="3">
        <f t="shared" si="20"/>
        <v>0.93548387096774188</v>
      </c>
      <c r="NR17" s="3">
        <f t="shared" si="21"/>
        <v>0.96666666666666667</v>
      </c>
      <c r="NS17" s="3">
        <f t="shared" si="22"/>
        <v>0.967741935483871</v>
      </c>
      <c r="NT17" s="3">
        <f t="shared" si="23"/>
        <v>0.8666666666666667</v>
      </c>
      <c r="NU17" s="3">
        <f t="shared" si="24"/>
        <v>0.967741935483871</v>
      </c>
      <c r="NV17" s="3">
        <f t="shared" si="25"/>
        <v>0.92876712328767119</v>
      </c>
      <c r="NW17" s="5">
        <f t="shared" si="26"/>
        <v>9.242857142857142</v>
      </c>
      <c r="NX17" s="1">
        <f t="shared" si="27"/>
        <v>10.407999999999999</v>
      </c>
      <c r="NY17" s="1">
        <f t="shared" si="28"/>
        <v>10.172413793103447</v>
      </c>
      <c r="NZ17" s="1">
        <f t="shared" si="29"/>
        <v>9.6846153846153875</v>
      </c>
      <c r="OA17" s="1">
        <f t="shared" si="30"/>
        <v>10.066666666666666</v>
      </c>
      <c r="OB17" s="1">
        <f t="shared" si="31"/>
        <v>9.1703703703703709</v>
      </c>
      <c r="OC17" s="1">
        <f t="shared" si="32"/>
        <v>8.5733333333333341</v>
      </c>
      <c r="OD17" s="1">
        <f t="shared" si="33"/>
        <v>7.5586206896551751</v>
      </c>
      <c r="OE17" s="1">
        <f t="shared" si="34"/>
        <v>9.0275862068965527</v>
      </c>
      <c r="OF17" s="1">
        <f t="shared" si="35"/>
        <v>8.3133333333333326</v>
      </c>
      <c r="OG17" s="1">
        <f t="shared" si="36"/>
        <v>9.2461538461538471</v>
      </c>
      <c r="OH17" s="1">
        <f t="shared" si="37"/>
        <v>8.5133333333333319</v>
      </c>
      <c r="OI17" s="111">
        <v>9.9045454545454543</v>
      </c>
      <c r="OJ17" s="112">
        <v>10.236363636363635</v>
      </c>
      <c r="OK17" s="112">
        <v>10.427272727272726</v>
      </c>
      <c r="OL17" s="112">
        <v>10.621739130434783</v>
      </c>
      <c r="OM17" s="112">
        <v>10.591304347826085</v>
      </c>
      <c r="ON17" s="112">
        <v>9.9434782608695649</v>
      </c>
      <c r="OO17" s="112">
        <v>9.573913043478262</v>
      </c>
      <c r="OP17" s="112">
        <v>9.663636363636364</v>
      </c>
      <c r="OQ17" s="112">
        <v>10.131818181818183</v>
      </c>
      <c r="OR17" s="112">
        <v>10.172727272727272</v>
      </c>
      <c r="OS17" s="112">
        <v>10.222727272727271</v>
      </c>
      <c r="OT17" s="112">
        <v>10.131818181818183</v>
      </c>
      <c r="OU17" s="5">
        <f t="shared" si="0"/>
        <v>-0.66168831168831233</v>
      </c>
      <c r="OV17" s="1">
        <f t="shared" si="1"/>
        <v>0.17163636363636492</v>
      </c>
      <c r="OW17" s="1">
        <f t="shared" si="2"/>
        <v>-0.25485893416927929</v>
      </c>
      <c r="OX17" s="1">
        <f t="shared" si="3"/>
        <v>-0.93712374581939528</v>
      </c>
      <c r="OY17" s="1">
        <f t="shared" si="4"/>
        <v>-0.52463768115941889</v>
      </c>
      <c r="OZ17" s="1">
        <f t="shared" si="5"/>
        <v>-0.77310789049919393</v>
      </c>
      <c r="PA17" s="1">
        <f t="shared" si="6"/>
        <v>-1.0005797101449279</v>
      </c>
      <c r="PB17" s="1">
        <f t="shared" si="7"/>
        <v>-2.1050156739811889</v>
      </c>
      <c r="PC17" s="1">
        <f t="shared" si="8"/>
        <v>-1.1042319749216301</v>
      </c>
      <c r="PD17" s="1">
        <f t="shared" si="9"/>
        <v>-1.8593939393939394</v>
      </c>
      <c r="PE17" s="1">
        <f t="shared" si="10"/>
        <v>-0.97657342657342383</v>
      </c>
      <c r="PF17" s="1">
        <f t="shared" si="11"/>
        <v>-1.6184848484848509</v>
      </c>
      <c r="PG17" s="111">
        <v>3.8</v>
      </c>
      <c r="PH17" s="112">
        <v>3.8</v>
      </c>
      <c r="PI17" s="112">
        <v>4</v>
      </c>
      <c r="PJ17" s="112">
        <v>5</v>
      </c>
      <c r="PK17" s="112">
        <v>5</v>
      </c>
      <c r="PL17" s="112">
        <v>4.4000000000000004</v>
      </c>
      <c r="PM17" s="112">
        <v>5</v>
      </c>
      <c r="PN17" s="112">
        <v>4</v>
      </c>
      <c r="PO17" s="112">
        <v>4</v>
      </c>
      <c r="PP17" s="112">
        <v>4.8</v>
      </c>
      <c r="PQ17" s="112">
        <v>2.8</v>
      </c>
      <c r="PR17" s="137">
        <v>2.8</v>
      </c>
      <c r="PS17" s="5">
        <f t="array" ref="PS17">+IF(ISERROR($NW17)=FALSE,MIN(IF($H17:$AL17&lt;65534,$H17:$AL17,"")),NA())</f>
        <v>6</v>
      </c>
      <c r="PT17" s="1">
        <f t="array" ref="PT17">+IF(ISERROR($NX17)=FALSE,MIN(IF($AM17:$BN17&lt;65534,$AM17:$BN17,"")),NA())</f>
        <v>8.4</v>
      </c>
      <c r="PU17" s="1">
        <f t="array" ref="PU17">+IF(ISERROR($NY17)=FALSE,MIN(IF($BP17:$CT17&lt;65534,$BP17:$CT17,"")),NA())</f>
        <v>6.8</v>
      </c>
      <c r="PV17" s="1">
        <f t="array" ref="PV17">+IF(ISERROR($NZ17)=FALSE,MIN(IF($CU17:$DX17&lt;65534,$CU17:$DX17,"")),NA())</f>
        <v>7.8</v>
      </c>
      <c r="PW17" s="1">
        <f t="array" ref="PW17">+IF(ISERROR($OA17)=FALSE,MIN(IF($DY17:$FC17&lt;65534,$DY17:$FC17,"")),NA())</f>
        <v>8</v>
      </c>
      <c r="PX17" s="1">
        <f t="array" ref="PX17">+IF(ISERROR($OB17)=FALSE,MIN(IF($FD17:$GG17&lt;65534,$FD17:$GG17,"")),NA())</f>
        <v>6.4</v>
      </c>
      <c r="PY17" s="1">
        <f t="array" ref="PY17">+IF(ISERROR($OC17)=FALSE,MIN(IF($GH17:$HL17&lt;65534,$GH17:$HL17,"")),NA())</f>
        <v>6</v>
      </c>
      <c r="PZ17" s="1">
        <f t="array" ref="PZ17">+IF(ISERROR($OD17)=FALSE,MIN(IF($HM17:$IQ17&lt;65534,$HM17:$IQ17,"")),NA())</f>
        <v>5.4</v>
      </c>
      <c r="QA17" s="1">
        <f t="array" ref="QA17">+IF(ISERROR($OE17)=FALSE,MIN(IF($IR17:$JU17&lt;65534,$IR17:$JU17,"")),NA())</f>
        <v>7.2</v>
      </c>
      <c r="QB17" s="1">
        <f t="array" ref="QB17">+IF(ISERROR($OF17)=FALSE,MIN(IF($JV17:$KZ17&lt;65534,$JV17:$KZ17,"")),NA())</f>
        <v>5.4</v>
      </c>
      <c r="QC17" s="1">
        <f t="array" ref="QC17">+IF(ISERROR($OG17)=FALSE,MIN(IF($LA17:$MD17&lt;65534,$LA17:$MD17,"")),NA())</f>
        <v>6</v>
      </c>
      <c r="QD17" s="1">
        <f t="array" ref="QD17">+IF(ISERROR($OH17)=FALSE,MIN(IF($ME17:$NI17&lt;65534,$ME17:$NI17,"")),NA())</f>
        <v>6.4</v>
      </c>
      <c r="QE17" s="5">
        <f t="shared" si="38"/>
        <v>-2.2000000000000002</v>
      </c>
      <c r="QF17" s="1">
        <f t="shared" si="39"/>
        <v>-4.6000000000000005</v>
      </c>
      <c r="QG17" s="1">
        <f t="shared" si="40"/>
        <v>-2.8</v>
      </c>
      <c r="QH17" s="1">
        <f t="shared" si="41"/>
        <v>-2.8</v>
      </c>
      <c r="QI17" s="1">
        <f t="shared" si="42"/>
        <v>-3</v>
      </c>
      <c r="QJ17" s="1">
        <f t="shared" si="43"/>
        <v>-2</v>
      </c>
      <c r="QK17" s="1">
        <f t="shared" si="44"/>
        <v>-1</v>
      </c>
      <c r="QL17" s="1">
        <f t="shared" si="45"/>
        <v>-1.4000000000000004</v>
      </c>
      <c r="QM17" s="1">
        <f t="shared" si="46"/>
        <v>-3.2</v>
      </c>
      <c r="QN17" s="1">
        <f t="shared" si="47"/>
        <v>-0.60000000000000053</v>
      </c>
      <c r="QO17" s="1">
        <f t="shared" si="48"/>
        <v>-3.2</v>
      </c>
      <c r="QP17" s="1">
        <f t="shared" si="49"/>
        <v>-3.6000000000000005</v>
      </c>
      <c r="QQ17" s="5" t="s">
        <v>892</v>
      </c>
    </row>
    <row r="18" spans="1:459" s="1" customFormat="1" x14ac:dyDescent="0.2">
      <c r="A18" s="79">
        <v>26195020</v>
      </c>
      <c r="B18" s="106">
        <v>-75.880222222222216</v>
      </c>
      <c r="C18" s="106">
        <v>5.6909999999999998</v>
      </c>
      <c r="D18" s="105">
        <v>1180</v>
      </c>
      <c r="E18" s="97" t="s">
        <v>112</v>
      </c>
      <c r="F18" s="97" t="s">
        <v>45</v>
      </c>
      <c r="G18" s="97" t="s">
        <v>13</v>
      </c>
      <c r="H18" s="1">
        <v>65535</v>
      </c>
      <c r="I18" s="1">
        <v>65535</v>
      </c>
      <c r="J18" s="1">
        <v>65535</v>
      </c>
      <c r="K18" s="1">
        <v>65535</v>
      </c>
      <c r="L18" s="1">
        <v>65535</v>
      </c>
      <c r="M18" s="1">
        <v>65535</v>
      </c>
      <c r="N18" s="1">
        <v>65535</v>
      </c>
      <c r="O18" s="1">
        <v>65535</v>
      </c>
      <c r="P18" s="1">
        <v>65535</v>
      </c>
      <c r="Q18" s="1">
        <v>65535</v>
      </c>
      <c r="R18" s="1">
        <v>65535</v>
      </c>
      <c r="S18" s="1">
        <v>65535</v>
      </c>
      <c r="T18" s="1">
        <v>65535</v>
      </c>
      <c r="U18" s="1">
        <v>65535</v>
      </c>
      <c r="V18" s="1">
        <v>65535</v>
      </c>
      <c r="W18" s="1">
        <v>65535</v>
      </c>
      <c r="X18" s="1">
        <v>65535</v>
      </c>
      <c r="Y18" s="1">
        <v>65535</v>
      </c>
      <c r="Z18" s="1">
        <v>65535</v>
      </c>
      <c r="AA18" s="1">
        <v>65535</v>
      </c>
      <c r="AB18" s="1">
        <v>65535</v>
      </c>
      <c r="AC18" s="1">
        <v>65535</v>
      </c>
      <c r="AD18" s="1">
        <v>65535</v>
      </c>
      <c r="AE18" s="1">
        <v>65535</v>
      </c>
      <c r="AF18" s="1">
        <v>65535</v>
      </c>
      <c r="AG18" s="1">
        <v>65535</v>
      </c>
      <c r="AH18" s="1">
        <v>65535</v>
      </c>
      <c r="AI18" s="1">
        <v>65535</v>
      </c>
      <c r="AJ18" s="1">
        <v>65535</v>
      </c>
      <c r="AK18" s="1">
        <v>65535</v>
      </c>
      <c r="AL18" s="1">
        <v>65535</v>
      </c>
      <c r="AM18" s="1">
        <v>65535</v>
      </c>
      <c r="AN18" s="1">
        <v>65535</v>
      </c>
      <c r="AO18" s="1">
        <v>65535</v>
      </c>
      <c r="AP18" s="1">
        <v>65535</v>
      </c>
      <c r="AQ18" s="1">
        <v>65535</v>
      </c>
      <c r="AR18" s="1">
        <v>65535</v>
      </c>
      <c r="AS18" s="1">
        <v>65535</v>
      </c>
      <c r="AT18" s="1">
        <v>65535</v>
      </c>
      <c r="AU18" s="1">
        <v>65535</v>
      </c>
      <c r="AV18" s="1">
        <v>65535</v>
      </c>
      <c r="AW18" s="1">
        <v>65535</v>
      </c>
      <c r="AX18" s="1">
        <v>65535</v>
      </c>
      <c r="AY18" s="1">
        <v>65535</v>
      </c>
      <c r="AZ18" s="1">
        <v>65535</v>
      </c>
      <c r="BA18" s="1">
        <v>65535</v>
      </c>
      <c r="BB18" s="1">
        <v>65535</v>
      </c>
      <c r="BC18" s="1">
        <v>65535</v>
      </c>
      <c r="BD18" s="1">
        <v>65535</v>
      </c>
      <c r="BE18" s="1">
        <v>65535</v>
      </c>
      <c r="BF18" s="1">
        <v>65535</v>
      </c>
      <c r="BG18" s="1">
        <v>65535</v>
      </c>
      <c r="BH18" s="1">
        <v>65535</v>
      </c>
      <c r="BI18" s="1">
        <v>65535</v>
      </c>
      <c r="BJ18" s="1">
        <v>65535</v>
      </c>
      <c r="BK18" s="1">
        <v>65535</v>
      </c>
      <c r="BL18" s="1">
        <v>65535</v>
      </c>
      <c r="BM18" s="1">
        <v>65535</v>
      </c>
      <c r="BN18" s="1">
        <v>65535</v>
      </c>
      <c r="BO18" s="102"/>
      <c r="BP18" s="1">
        <v>65535</v>
      </c>
      <c r="BQ18" s="1">
        <v>65535</v>
      </c>
      <c r="BR18" s="1">
        <v>65535</v>
      </c>
      <c r="BS18" s="1">
        <v>65535</v>
      </c>
      <c r="BT18" s="1">
        <v>65535</v>
      </c>
      <c r="BU18" s="1">
        <v>65535</v>
      </c>
      <c r="BV18" s="1">
        <v>65535</v>
      </c>
      <c r="BW18" s="1">
        <v>65535</v>
      </c>
      <c r="BX18" s="1">
        <v>65535</v>
      </c>
      <c r="BY18" s="1">
        <v>65535</v>
      </c>
      <c r="BZ18" s="1">
        <v>65535</v>
      </c>
      <c r="CA18" s="1">
        <v>65535</v>
      </c>
      <c r="CB18" s="1">
        <v>65535</v>
      </c>
      <c r="CC18" s="1">
        <v>65535</v>
      </c>
      <c r="CD18" s="1">
        <v>65535</v>
      </c>
      <c r="CE18" s="1">
        <v>65535</v>
      </c>
      <c r="CF18" s="1">
        <v>65535</v>
      </c>
      <c r="CG18" s="1">
        <v>65535</v>
      </c>
      <c r="CH18" s="1">
        <v>65535</v>
      </c>
      <c r="CI18" s="1">
        <v>65535</v>
      </c>
      <c r="CJ18" s="1">
        <v>65535</v>
      </c>
      <c r="CK18" s="1">
        <v>65535</v>
      </c>
      <c r="CL18" s="1">
        <v>65535</v>
      </c>
      <c r="CM18" s="1">
        <v>65535</v>
      </c>
      <c r="CN18" s="1">
        <v>65535</v>
      </c>
      <c r="CO18" s="1">
        <v>65535</v>
      </c>
      <c r="CP18" s="1">
        <v>65535</v>
      </c>
      <c r="CQ18" s="1">
        <v>65535</v>
      </c>
      <c r="CR18" s="1">
        <v>65535</v>
      </c>
      <c r="CS18" s="1">
        <v>65535</v>
      </c>
      <c r="CT18" s="1">
        <v>65535</v>
      </c>
      <c r="CU18" s="1">
        <v>65535</v>
      </c>
      <c r="CV18" s="1">
        <v>65535</v>
      </c>
      <c r="CW18" s="1">
        <v>65535</v>
      </c>
      <c r="CX18" s="1">
        <v>65535</v>
      </c>
      <c r="CY18" s="1">
        <v>65535</v>
      </c>
      <c r="CZ18" s="1">
        <v>65535</v>
      </c>
      <c r="DA18" s="1">
        <v>65535</v>
      </c>
      <c r="DB18" s="1">
        <v>65535</v>
      </c>
      <c r="DC18" s="1">
        <v>65535</v>
      </c>
      <c r="DD18" s="1">
        <v>65535</v>
      </c>
      <c r="DE18" s="1">
        <v>65535</v>
      </c>
      <c r="DF18" s="1">
        <v>65535</v>
      </c>
      <c r="DG18" s="1">
        <v>65535</v>
      </c>
      <c r="DH18" s="1">
        <v>65535</v>
      </c>
      <c r="DI18" s="1">
        <v>65535</v>
      </c>
      <c r="DJ18" s="1">
        <v>65535</v>
      </c>
      <c r="DK18" s="1">
        <v>65535</v>
      </c>
      <c r="DL18" s="1">
        <v>65535</v>
      </c>
      <c r="DM18" s="1">
        <v>65535</v>
      </c>
      <c r="DN18" s="1">
        <v>65535</v>
      </c>
      <c r="DO18" s="1">
        <v>65535</v>
      </c>
      <c r="DP18" s="1">
        <v>65535</v>
      </c>
      <c r="DQ18" s="1">
        <v>65535</v>
      </c>
      <c r="DR18" s="1">
        <v>65535</v>
      </c>
      <c r="DS18" s="1">
        <v>65535</v>
      </c>
      <c r="DT18" s="1">
        <v>65535</v>
      </c>
      <c r="DU18" s="1">
        <v>65535</v>
      </c>
      <c r="DV18" s="1">
        <v>65535</v>
      </c>
      <c r="DW18" s="1">
        <v>65535</v>
      </c>
      <c r="DX18" s="1">
        <v>65535</v>
      </c>
      <c r="DY18" s="1">
        <v>65535</v>
      </c>
      <c r="DZ18" s="1">
        <v>65535</v>
      </c>
      <c r="EA18" s="1">
        <v>65535</v>
      </c>
      <c r="EB18" s="1">
        <v>65535</v>
      </c>
      <c r="EC18" s="1">
        <v>65535</v>
      </c>
      <c r="ED18" s="1">
        <v>65535</v>
      </c>
      <c r="EE18" s="1">
        <v>65535</v>
      </c>
      <c r="EF18" s="1">
        <v>65535</v>
      </c>
      <c r="EG18" s="1">
        <v>65535</v>
      </c>
      <c r="EH18" s="1">
        <v>65535</v>
      </c>
      <c r="EI18" s="1">
        <v>65535</v>
      </c>
      <c r="EJ18" s="1">
        <v>65535</v>
      </c>
      <c r="EK18" s="1">
        <v>65535</v>
      </c>
      <c r="EL18" s="1">
        <v>65535</v>
      </c>
      <c r="EM18" s="1">
        <v>65535</v>
      </c>
      <c r="EN18" s="1">
        <v>65535</v>
      </c>
      <c r="EO18" s="1">
        <v>65535</v>
      </c>
      <c r="EP18" s="1">
        <v>65535</v>
      </c>
      <c r="EQ18" s="1">
        <v>65535</v>
      </c>
      <c r="ER18" s="1">
        <v>65535</v>
      </c>
      <c r="ES18" s="1">
        <v>65535</v>
      </c>
      <c r="ET18" s="1">
        <v>65535</v>
      </c>
      <c r="EU18" s="1">
        <v>65535</v>
      </c>
      <c r="EV18" s="1">
        <v>65535</v>
      </c>
      <c r="EW18" s="1">
        <v>65535</v>
      </c>
      <c r="EX18" s="1">
        <v>65535</v>
      </c>
      <c r="EY18" s="1">
        <v>65535</v>
      </c>
      <c r="EZ18" s="1">
        <v>65535</v>
      </c>
      <c r="FA18" s="1">
        <v>65535</v>
      </c>
      <c r="FB18" s="1">
        <v>65535</v>
      </c>
      <c r="FC18" s="1">
        <v>65535</v>
      </c>
      <c r="FD18" s="1">
        <v>65535</v>
      </c>
      <c r="FE18" s="1">
        <v>65535</v>
      </c>
      <c r="FF18" s="1">
        <v>65535</v>
      </c>
      <c r="FG18" s="1">
        <v>65535</v>
      </c>
      <c r="FH18" s="1">
        <v>65535</v>
      </c>
      <c r="FI18" s="1">
        <v>65535</v>
      </c>
      <c r="FJ18" s="1">
        <v>65535</v>
      </c>
      <c r="FK18" s="1">
        <v>65535</v>
      </c>
      <c r="FL18" s="1">
        <v>65535</v>
      </c>
      <c r="FM18" s="1">
        <v>65535</v>
      </c>
      <c r="FN18" s="1">
        <v>65535</v>
      </c>
      <c r="FO18" s="1">
        <v>65535</v>
      </c>
      <c r="FP18" s="1">
        <v>65535</v>
      </c>
      <c r="FQ18" s="1">
        <v>65535</v>
      </c>
      <c r="FR18" s="1">
        <v>65535</v>
      </c>
      <c r="FS18" s="1">
        <v>65535</v>
      </c>
      <c r="FT18" s="1">
        <v>65535</v>
      </c>
      <c r="FU18" s="1">
        <v>65535</v>
      </c>
      <c r="FV18" s="1">
        <v>65535</v>
      </c>
      <c r="FW18" s="1">
        <v>65535</v>
      </c>
      <c r="FX18" s="1">
        <v>65535</v>
      </c>
      <c r="FY18" s="1">
        <v>65535</v>
      </c>
      <c r="FZ18" s="1">
        <v>65535</v>
      </c>
      <c r="GA18" s="1">
        <v>65535</v>
      </c>
      <c r="GB18" s="1">
        <v>65535</v>
      </c>
      <c r="GC18" s="1">
        <v>65535</v>
      </c>
      <c r="GD18" s="1">
        <v>65535</v>
      </c>
      <c r="GE18" s="1">
        <v>65535</v>
      </c>
      <c r="GF18" s="1">
        <v>65535</v>
      </c>
      <c r="GG18" s="1">
        <v>65535</v>
      </c>
      <c r="GH18" s="1">
        <v>65535</v>
      </c>
      <c r="GI18" s="1">
        <v>65535</v>
      </c>
      <c r="GJ18" s="1">
        <v>65535</v>
      </c>
      <c r="GK18" s="1">
        <v>65535</v>
      </c>
      <c r="GL18" s="1">
        <v>65535</v>
      </c>
      <c r="GM18" s="1">
        <v>65535</v>
      </c>
      <c r="GN18" s="1">
        <v>65535</v>
      </c>
      <c r="GO18" s="1">
        <v>65535</v>
      </c>
      <c r="GP18" s="1">
        <v>65535</v>
      </c>
      <c r="GQ18" s="1">
        <v>65535</v>
      </c>
      <c r="GR18" s="1">
        <v>65535</v>
      </c>
      <c r="GS18" s="1">
        <v>65535</v>
      </c>
      <c r="GT18" s="1">
        <v>65535</v>
      </c>
      <c r="GU18" s="1">
        <v>65535</v>
      </c>
      <c r="GV18" s="1">
        <v>65535</v>
      </c>
      <c r="GW18" s="1">
        <v>65535</v>
      </c>
      <c r="GX18" s="1">
        <v>65535</v>
      </c>
      <c r="GY18" s="1">
        <v>65535</v>
      </c>
      <c r="GZ18" s="1">
        <v>65535</v>
      </c>
      <c r="HA18" s="1">
        <v>65535</v>
      </c>
      <c r="HB18" s="1">
        <v>65535</v>
      </c>
      <c r="HC18" s="1">
        <v>65535</v>
      </c>
      <c r="HD18" s="1">
        <v>65535</v>
      </c>
      <c r="HE18" s="1">
        <v>65535</v>
      </c>
      <c r="HF18" s="1">
        <v>65535</v>
      </c>
      <c r="HG18" s="1">
        <v>65535</v>
      </c>
      <c r="HH18" s="1">
        <v>65535</v>
      </c>
      <c r="HI18" s="1">
        <v>65535</v>
      </c>
      <c r="HJ18" s="1">
        <v>65535</v>
      </c>
      <c r="HK18" s="1">
        <v>65535</v>
      </c>
      <c r="HL18" s="1">
        <v>65535</v>
      </c>
      <c r="HM18" s="1">
        <v>65535</v>
      </c>
      <c r="HN18" s="1">
        <v>65535</v>
      </c>
      <c r="HO18" s="1">
        <v>65535</v>
      </c>
      <c r="HP18" s="1">
        <v>65535</v>
      </c>
      <c r="HQ18" s="1">
        <v>65535</v>
      </c>
      <c r="HR18" s="1">
        <v>65535</v>
      </c>
      <c r="HS18" s="1">
        <v>65535</v>
      </c>
      <c r="HT18" s="1">
        <v>65535</v>
      </c>
      <c r="HU18" s="1">
        <v>65535</v>
      </c>
      <c r="HV18" s="1">
        <v>65535</v>
      </c>
      <c r="HW18" s="1">
        <v>65535</v>
      </c>
      <c r="HX18" s="1">
        <v>65535</v>
      </c>
      <c r="HY18" s="1">
        <v>65535</v>
      </c>
      <c r="HZ18" s="1">
        <v>65535</v>
      </c>
      <c r="IA18" s="1">
        <v>65535</v>
      </c>
      <c r="IB18" s="1">
        <v>65535</v>
      </c>
      <c r="IC18" s="1">
        <v>65535</v>
      </c>
      <c r="ID18" s="1">
        <v>65535</v>
      </c>
      <c r="IE18" s="1">
        <v>65535</v>
      </c>
      <c r="IF18" s="1">
        <v>65535</v>
      </c>
      <c r="IG18" s="1">
        <v>65535</v>
      </c>
      <c r="IH18" s="1">
        <v>65535</v>
      </c>
      <c r="II18" s="1">
        <v>65535</v>
      </c>
      <c r="IJ18" s="1">
        <v>65535</v>
      </c>
      <c r="IK18" s="1">
        <v>65535</v>
      </c>
      <c r="IL18" s="1">
        <v>65535</v>
      </c>
      <c r="IM18" s="1">
        <v>65535</v>
      </c>
      <c r="IN18" s="1">
        <v>65535</v>
      </c>
      <c r="IO18" s="1">
        <v>65535</v>
      </c>
      <c r="IP18" s="1">
        <v>65535</v>
      </c>
      <c r="IQ18" s="1">
        <v>65535</v>
      </c>
      <c r="IR18" s="1">
        <v>65535</v>
      </c>
      <c r="IS18" s="1">
        <v>65535</v>
      </c>
      <c r="IT18" s="1">
        <v>65535</v>
      </c>
      <c r="IU18" s="1">
        <v>65535</v>
      </c>
      <c r="IV18" s="1">
        <v>65535</v>
      </c>
      <c r="IW18" s="1">
        <v>65535</v>
      </c>
      <c r="IX18" s="1">
        <v>65535</v>
      </c>
      <c r="IY18" s="1">
        <v>65535</v>
      </c>
      <c r="IZ18" s="1">
        <v>65535</v>
      </c>
      <c r="JA18" s="1">
        <v>65535</v>
      </c>
      <c r="JB18" s="1">
        <v>65535</v>
      </c>
      <c r="JC18" s="1">
        <v>65535</v>
      </c>
      <c r="JD18" s="1">
        <v>65535</v>
      </c>
      <c r="JE18" s="1">
        <v>65535</v>
      </c>
      <c r="JF18" s="1">
        <v>65535</v>
      </c>
      <c r="JG18" s="1">
        <v>65535</v>
      </c>
      <c r="JH18" s="1">
        <v>65535</v>
      </c>
      <c r="JI18" s="1">
        <v>65535</v>
      </c>
      <c r="JJ18" s="1">
        <v>65535</v>
      </c>
      <c r="JK18" s="1">
        <v>65535</v>
      </c>
      <c r="JL18" s="1">
        <v>65535</v>
      </c>
      <c r="JM18" s="1">
        <v>65535</v>
      </c>
      <c r="JN18" s="1">
        <v>65535</v>
      </c>
      <c r="JO18" s="1">
        <v>65535</v>
      </c>
      <c r="JP18" s="1">
        <v>65535</v>
      </c>
      <c r="JQ18" s="1">
        <v>65535</v>
      </c>
      <c r="JR18" s="1">
        <v>65535</v>
      </c>
      <c r="JS18" s="1">
        <v>65535</v>
      </c>
      <c r="JT18" s="1">
        <v>65535</v>
      </c>
      <c r="JU18" s="1">
        <v>65535</v>
      </c>
      <c r="JV18" s="1">
        <v>65535</v>
      </c>
      <c r="JW18" s="1">
        <v>65535</v>
      </c>
      <c r="JX18" s="1">
        <v>65535</v>
      </c>
      <c r="JY18" s="1">
        <v>65535</v>
      </c>
      <c r="JZ18" s="1">
        <v>65535</v>
      </c>
      <c r="KA18" s="1">
        <v>65535</v>
      </c>
      <c r="KB18" s="1">
        <v>65535</v>
      </c>
      <c r="KC18" s="1">
        <v>65535</v>
      </c>
      <c r="KD18" s="1">
        <v>65535</v>
      </c>
      <c r="KE18" s="1">
        <v>65535</v>
      </c>
      <c r="KF18" s="1">
        <v>65535</v>
      </c>
      <c r="KG18" s="1">
        <v>65535</v>
      </c>
      <c r="KH18" s="1">
        <v>65535</v>
      </c>
      <c r="KI18" s="1">
        <v>65535</v>
      </c>
      <c r="KJ18" s="1">
        <v>65535</v>
      </c>
      <c r="KK18" s="1">
        <v>65535</v>
      </c>
      <c r="KL18" s="1">
        <v>65535</v>
      </c>
      <c r="KM18" s="1">
        <v>65535</v>
      </c>
      <c r="KN18" s="1">
        <v>65535</v>
      </c>
      <c r="KO18" s="1">
        <v>65535</v>
      </c>
      <c r="KP18" s="1">
        <v>65535</v>
      </c>
      <c r="KQ18" s="1">
        <v>65535</v>
      </c>
      <c r="KR18" s="1">
        <v>65535</v>
      </c>
      <c r="KS18" s="1">
        <v>65535</v>
      </c>
      <c r="KT18" s="1">
        <v>65535</v>
      </c>
      <c r="KU18" s="1">
        <v>65535</v>
      </c>
      <c r="KV18" s="1">
        <v>65535</v>
      </c>
      <c r="KW18" s="1">
        <v>65535</v>
      </c>
      <c r="KX18" s="1">
        <v>65535</v>
      </c>
      <c r="KY18" s="1">
        <v>65535</v>
      </c>
      <c r="KZ18" s="1">
        <v>65535</v>
      </c>
      <c r="LA18" s="1">
        <v>65535</v>
      </c>
      <c r="LB18" s="1">
        <v>65535</v>
      </c>
      <c r="LC18" s="1">
        <v>65535</v>
      </c>
      <c r="LD18" s="1">
        <v>65535</v>
      </c>
      <c r="LE18" s="1">
        <v>65535</v>
      </c>
      <c r="LF18" s="1">
        <v>65535</v>
      </c>
      <c r="LG18" s="1">
        <v>65535</v>
      </c>
      <c r="LH18" s="1">
        <v>65535</v>
      </c>
      <c r="LI18" s="1">
        <v>65535</v>
      </c>
      <c r="LJ18" s="1">
        <v>65535</v>
      </c>
      <c r="LK18" s="1">
        <v>65535</v>
      </c>
      <c r="LL18" s="1">
        <v>65535</v>
      </c>
      <c r="LM18" s="1">
        <v>65535</v>
      </c>
      <c r="LN18" s="1">
        <v>65535</v>
      </c>
      <c r="LO18" s="1">
        <v>65535</v>
      </c>
      <c r="LP18" s="1">
        <v>65535</v>
      </c>
      <c r="LQ18" s="1">
        <v>65535</v>
      </c>
      <c r="LR18" s="1">
        <v>65535</v>
      </c>
      <c r="LS18" s="1">
        <v>65535</v>
      </c>
      <c r="LT18" s="1">
        <v>65535</v>
      </c>
      <c r="LU18" s="1">
        <v>65535</v>
      </c>
      <c r="LV18" s="1">
        <v>65535</v>
      </c>
      <c r="LW18" s="1">
        <v>65535</v>
      </c>
      <c r="LX18" s="1">
        <v>65535</v>
      </c>
      <c r="LY18" s="1">
        <v>65535</v>
      </c>
      <c r="LZ18" s="1">
        <v>65535</v>
      </c>
      <c r="MA18" s="1">
        <v>65535</v>
      </c>
      <c r="MB18" s="1">
        <v>65535</v>
      </c>
      <c r="MC18" s="1">
        <v>65535</v>
      </c>
      <c r="MD18" s="1">
        <v>65535</v>
      </c>
      <c r="ME18" s="1">
        <v>65535</v>
      </c>
      <c r="MF18" s="1">
        <v>65535</v>
      </c>
      <c r="MG18" s="1">
        <v>65535</v>
      </c>
      <c r="MH18" s="1">
        <v>65535</v>
      </c>
      <c r="MI18" s="1">
        <v>65535</v>
      </c>
      <c r="MJ18" s="1">
        <v>65535</v>
      </c>
      <c r="MK18" s="1">
        <v>65535</v>
      </c>
      <c r="ML18" s="1">
        <v>65535</v>
      </c>
      <c r="MM18" s="1">
        <v>65535</v>
      </c>
      <c r="MN18" s="1">
        <v>65535</v>
      </c>
      <c r="MO18" s="1">
        <v>65535</v>
      </c>
      <c r="MP18" s="1">
        <v>65535</v>
      </c>
      <c r="MQ18" s="1">
        <v>65535</v>
      </c>
      <c r="MR18" s="1">
        <v>65535</v>
      </c>
      <c r="MS18" s="1">
        <v>65535</v>
      </c>
      <c r="MT18" s="1">
        <v>65535</v>
      </c>
      <c r="MU18" s="1">
        <v>65535</v>
      </c>
      <c r="MV18" s="1">
        <v>65535</v>
      </c>
      <c r="MW18" s="1">
        <v>65535</v>
      </c>
      <c r="MX18" s="1">
        <v>65535</v>
      </c>
      <c r="MY18" s="1">
        <v>65535</v>
      </c>
      <c r="MZ18" s="1">
        <v>65535</v>
      </c>
      <c r="NA18" s="1">
        <v>65535</v>
      </c>
      <c r="NB18" s="1">
        <v>65535</v>
      </c>
      <c r="NC18" s="1">
        <v>65535</v>
      </c>
      <c r="ND18" s="1">
        <v>65535</v>
      </c>
      <c r="NE18" s="1">
        <v>65535</v>
      </c>
      <c r="NF18" s="1">
        <v>65535</v>
      </c>
      <c r="NG18" s="1">
        <v>65535</v>
      </c>
      <c r="NH18" s="1">
        <v>65535</v>
      </c>
      <c r="NI18" s="1">
        <v>65535</v>
      </c>
      <c r="NJ18" s="6">
        <f t="shared" si="13"/>
        <v>0</v>
      </c>
      <c r="NK18" s="3">
        <f t="shared" si="14"/>
        <v>0</v>
      </c>
      <c r="NL18" s="3">
        <f t="shared" si="15"/>
        <v>0</v>
      </c>
      <c r="NM18" s="3">
        <f t="shared" si="16"/>
        <v>0</v>
      </c>
      <c r="NN18" s="3">
        <f t="shared" si="17"/>
        <v>0</v>
      </c>
      <c r="NO18" s="3">
        <f t="shared" si="18"/>
        <v>0</v>
      </c>
      <c r="NP18" s="3">
        <f t="shared" si="19"/>
        <v>0</v>
      </c>
      <c r="NQ18" s="3">
        <f t="shared" si="20"/>
        <v>0</v>
      </c>
      <c r="NR18" s="3">
        <f t="shared" si="21"/>
        <v>0</v>
      </c>
      <c r="NS18" s="3">
        <f t="shared" si="22"/>
        <v>0</v>
      </c>
      <c r="NT18" s="3">
        <f t="shared" si="23"/>
        <v>0</v>
      </c>
      <c r="NU18" s="3">
        <f t="shared" si="24"/>
        <v>0</v>
      </c>
      <c r="NV18" s="3">
        <f t="shared" si="25"/>
        <v>0</v>
      </c>
      <c r="NW18" s="5" t="e">
        <f t="shared" si="26"/>
        <v>#N/A</v>
      </c>
      <c r="NX18" s="1" t="e">
        <f t="shared" si="27"/>
        <v>#N/A</v>
      </c>
      <c r="NY18" s="1" t="e">
        <f t="shared" si="28"/>
        <v>#N/A</v>
      </c>
      <c r="NZ18" s="1" t="e">
        <f t="shared" si="29"/>
        <v>#N/A</v>
      </c>
      <c r="OA18" s="1" t="e">
        <f t="shared" si="30"/>
        <v>#N/A</v>
      </c>
      <c r="OB18" s="1" t="e">
        <f t="shared" si="31"/>
        <v>#N/A</v>
      </c>
      <c r="OC18" s="1" t="e">
        <f t="shared" si="32"/>
        <v>#N/A</v>
      </c>
      <c r="OD18" s="1" t="e">
        <f t="shared" si="33"/>
        <v>#N/A</v>
      </c>
      <c r="OE18" s="1" t="e">
        <f t="shared" si="34"/>
        <v>#N/A</v>
      </c>
      <c r="OF18" s="1" t="e">
        <f t="shared" si="35"/>
        <v>#N/A</v>
      </c>
      <c r="OG18" s="1" t="e">
        <f t="shared" si="36"/>
        <v>#N/A</v>
      </c>
      <c r="OH18" s="1" t="e">
        <f t="shared" si="37"/>
        <v>#N/A</v>
      </c>
      <c r="OI18" s="111">
        <v>16.408000000000005</v>
      </c>
      <c r="OJ18" s="112">
        <v>16.983333333333334</v>
      </c>
      <c r="OK18" s="112">
        <v>17.0625</v>
      </c>
      <c r="OL18" s="112">
        <v>17.031999999999996</v>
      </c>
      <c r="OM18" s="112">
        <v>17.012000000000004</v>
      </c>
      <c r="ON18" s="112">
        <v>16.663999999999998</v>
      </c>
      <c r="OO18" s="112">
        <v>16.488461538461536</v>
      </c>
      <c r="OP18" s="112">
        <v>16.414814814814815</v>
      </c>
      <c r="OQ18" s="112">
        <v>16.565217391304351</v>
      </c>
      <c r="OR18" s="112">
        <v>16.648000000000003</v>
      </c>
      <c r="OS18" s="112">
        <v>16.929166666666667</v>
      </c>
      <c r="OT18" s="112">
        <v>16.808695652173917</v>
      </c>
      <c r="OU18" s="5" t="e">
        <f t="shared" si="0"/>
        <v>#N/A</v>
      </c>
      <c r="OV18" s="1" t="e">
        <f t="shared" si="1"/>
        <v>#N/A</v>
      </c>
      <c r="OW18" s="1" t="e">
        <f t="shared" si="2"/>
        <v>#N/A</v>
      </c>
      <c r="OX18" s="1" t="e">
        <f t="shared" si="3"/>
        <v>#N/A</v>
      </c>
      <c r="OY18" s="1" t="e">
        <f t="shared" si="4"/>
        <v>#N/A</v>
      </c>
      <c r="OZ18" s="1" t="e">
        <f t="shared" si="5"/>
        <v>#N/A</v>
      </c>
      <c r="PA18" s="1" t="e">
        <f t="shared" si="6"/>
        <v>#N/A</v>
      </c>
      <c r="PB18" s="1" t="e">
        <f t="shared" si="7"/>
        <v>#N/A</v>
      </c>
      <c r="PC18" s="1" t="e">
        <f t="shared" si="8"/>
        <v>#N/A</v>
      </c>
      <c r="PD18" s="1" t="e">
        <f t="shared" si="9"/>
        <v>#N/A</v>
      </c>
      <c r="PE18" s="1" t="e">
        <f t="shared" si="10"/>
        <v>#N/A</v>
      </c>
      <c r="PF18" s="1" t="e">
        <f t="shared" si="11"/>
        <v>#N/A</v>
      </c>
      <c r="PG18" s="111">
        <v>10.199999999999999</v>
      </c>
      <c r="PH18" s="112">
        <v>6.2</v>
      </c>
      <c r="PI18" s="112">
        <v>10.199999999999999</v>
      </c>
      <c r="PJ18" s="112">
        <v>10.4</v>
      </c>
      <c r="PK18" s="112">
        <v>10.199999999999999</v>
      </c>
      <c r="PL18" s="112">
        <v>10.199999999999999</v>
      </c>
      <c r="PM18" s="112">
        <v>10.199999999999999</v>
      </c>
      <c r="PN18" s="112">
        <v>10</v>
      </c>
      <c r="PO18" s="112">
        <v>10.199999999999999</v>
      </c>
      <c r="PP18" s="112">
        <v>10.4</v>
      </c>
      <c r="PQ18" s="112">
        <v>10</v>
      </c>
      <c r="PR18" s="137">
        <v>10.4</v>
      </c>
      <c r="PS18" s="5" t="e">
        <f t="array" ref="PS18">+IF(ISERROR($NW18)=FALSE,MIN(IF($H18:$AL18&lt;65534,$H18:$AL18,"")),NA())</f>
        <v>#N/A</v>
      </c>
      <c r="PT18" s="1" t="e">
        <f t="array" ref="PT18">+IF(ISERROR($NX18)=FALSE,MIN(IF($AM18:$BN18&lt;65534,$AM18:$BN18,"")),NA())</f>
        <v>#N/A</v>
      </c>
      <c r="PU18" s="1" t="e">
        <f t="array" ref="PU18">+IF(ISERROR($NY18)=FALSE,MIN(IF($BP18:$CT18&lt;65534,$BP18:$CT18,"")),NA())</f>
        <v>#N/A</v>
      </c>
      <c r="PV18" s="1" t="e">
        <f t="array" ref="PV18">+IF(ISERROR($NZ18)=FALSE,MIN(IF($CU18:$DX18&lt;65534,$CU18:$DX18,"")),NA())</f>
        <v>#N/A</v>
      </c>
      <c r="PW18" s="1" t="e">
        <f t="array" ref="PW18">+IF(ISERROR($OA18)=FALSE,MIN(IF($DY18:$FC18&lt;65534,$DY18:$FC18,"")),NA())</f>
        <v>#N/A</v>
      </c>
      <c r="PX18" s="1" t="e">
        <f t="array" ref="PX18">+IF(ISERROR($OB18)=FALSE,MIN(IF($FD18:$GG18&lt;65534,$FD18:$GG18,"")),NA())</f>
        <v>#N/A</v>
      </c>
      <c r="PY18" s="1" t="e">
        <f t="array" ref="PY18">+IF(ISERROR($OC18)=FALSE,MIN(IF($GH18:$HL18&lt;65534,$GH18:$HL18,"")),NA())</f>
        <v>#N/A</v>
      </c>
      <c r="PZ18" s="1" t="e">
        <f t="array" ref="PZ18">+IF(ISERROR($OD18)=FALSE,MIN(IF($HM18:$IQ18&lt;65534,$HM18:$IQ18,"")),NA())</f>
        <v>#N/A</v>
      </c>
      <c r="QA18" s="1" t="e">
        <f t="array" ref="QA18">+IF(ISERROR($OE18)=FALSE,MIN(IF($IR18:$JU18&lt;65534,$IR18:$JU18,"")),NA())</f>
        <v>#N/A</v>
      </c>
      <c r="QB18" s="1" t="e">
        <f t="array" ref="QB18">+IF(ISERROR($OF18)=FALSE,MIN(IF($JV18:$KZ18&lt;65534,$JV18:$KZ18,"")),NA())</f>
        <v>#N/A</v>
      </c>
      <c r="QC18" s="1" t="e">
        <f t="array" ref="QC18">+IF(ISERROR($OG18)=FALSE,MIN(IF($LA18:$MD18&lt;65534,$LA18:$MD18,"")),NA())</f>
        <v>#N/A</v>
      </c>
      <c r="QD18" s="1" t="e">
        <f t="array" ref="QD18">+IF(ISERROR($OH18)=FALSE,MIN(IF($ME18:$NI18&lt;65534,$ME18:$NI18,"")),NA())</f>
        <v>#N/A</v>
      </c>
      <c r="QE18" s="5" t="e">
        <f t="shared" si="38"/>
        <v>#N/A</v>
      </c>
      <c r="QF18" s="1" t="e">
        <f t="shared" si="39"/>
        <v>#N/A</v>
      </c>
      <c r="QG18" s="1" t="e">
        <f t="shared" si="40"/>
        <v>#N/A</v>
      </c>
      <c r="QH18" s="1" t="e">
        <f t="shared" si="41"/>
        <v>#N/A</v>
      </c>
      <c r="QI18" s="1" t="e">
        <f t="shared" si="42"/>
        <v>#N/A</v>
      </c>
      <c r="QJ18" s="1" t="e">
        <f t="shared" si="43"/>
        <v>#N/A</v>
      </c>
      <c r="QK18" s="1" t="e">
        <f t="shared" si="44"/>
        <v>#N/A</v>
      </c>
      <c r="QL18" s="1" t="e">
        <f t="shared" si="45"/>
        <v>#N/A</v>
      </c>
      <c r="QM18" s="1" t="e">
        <f t="shared" si="46"/>
        <v>#N/A</v>
      </c>
      <c r="QN18" s="1" t="e">
        <f t="shared" si="47"/>
        <v>#N/A</v>
      </c>
      <c r="QO18" s="1" t="e">
        <f t="shared" si="48"/>
        <v>#N/A</v>
      </c>
      <c r="QP18" s="1" t="e">
        <f t="shared" si="49"/>
        <v>#N/A</v>
      </c>
      <c r="QQ18" s="5" t="s">
        <v>892</v>
      </c>
    </row>
    <row r="19" spans="1:459" s="1" customFormat="1" x14ac:dyDescent="0.2">
      <c r="A19" s="79">
        <v>26255020</v>
      </c>
      <c r="B19" s="106">
        <v>-75.442222222222227</v>
      </c>
      <c r="C19" s="106">
        <v>7.1572777777777778</v>
      </c>
      <c r="D19" s="105">
        <v>1132</v>
      </c>
      <c r="E19" s="97" t="s">
        <v>169</v>
      </c>
      <c r="F19" s="97" t="s">
        <v>46</v>
      </c>
      <c r="G19" s="97" t="s">
        <v>13</v>
      </c>
      <c r="H19" s="1">
        <v>65535</v>
      </c>
      <c r="I19" s="1">
        <v>65535</v>
      </c>
      <c r="J19" s="1">
        <v>65535</v>
      </c>
      <c r="K19" s="1">
        <v>65535</v>
      </c>
      <c r="L19" s="1">
        <v>65535</v>
      </c>
      <c r="M19" s="1">
        <v>65535</v>
      </c>
      <c r="N19" s="1">
        <v>65535</v>
      </c>
      <c r="O19" s="1">
        <v>65535</v>
      </c>
      <c r="P19" s="1">
        <v>65535</v>
      </c>
      <c r="Q19" s="1">
        <v>65535</v>
      </c>
      <c r="R19" s="1">
        <v>65535</v>
      </c>
      <c r="S19" s="1">
        <v>65535</v>
      </c>
      <c r="T19" s="1">
        <v>65535</v>
      </c>
      <c r="U19" s="1">
        <v>65535</v>
      </c>
      <c r="V19" s="1">
        <v>65535</v>
      </c>
      <c r="W19" s="1">
        <v>65535</v>
      </c>
      <c r="X19" s="1">
        <v>65535</v>
      </c>
      <c r="Y19" s="1">
        <v>65535</v>
      </c>
      <c r="Z19" s="1">
        <v>65535</v>
      </c>
      <c r="AA19" s="1">
        <v>65535</v>
      </c>
      <c r="AB19" s="1">
        <v>65535</v>
      </c>
      <c r="AC19" s="1">
        <v>65535</v>
      </c>
      <c r="AD19" s="1">
        <v>65535</v>
      </c>
      <c r="AE19" s="1">
        <v>65535</v>
      </c>
      <c r="AF19" s="1">
        <v>65535</v>
      </c>
      <c r="AG19" s="1">
        <v>65535</v>
      </c>
      <c r="AH19" s="1">
        <v>65535</v>
      </c>
      <c r="AI19" s="1">
        <v>65535</v>
      </c>
      <c r="AJ19" s="1">
        <v>65535</v>
      </c>
      <c r="AK19" s="1">
        <v>65535</v>
      </c>
      <c r="AL19" s="1">
        <v>65535</v>
      </c>
      <c r="AM19" s="1">
        <v>65535</v>
      </c>
      <c r="AN19" s="1">
        <v>65535</v>
      </c>
      <c r="AO19" s="1">
        <v>65535</v>
      </c>
      <c r="AP19" s="1">
        <v>65535</v>
      </c>
      <c r="AQ19" s="1">
        <v>65535</v>
      </c>
      <c r="AR19" s="1">
        <v>65535</v>
      </c>
      <c r="AS19" s="1">
        <v>65535</v>
      </c>
      <c r="AT19" s="1">
        <v>65535</v>
      </c>
      <c r="AU19" s="1">
        <v>65535</v>
      </c>
      <c r="AV19" s="1">
        <v>65535</v>
      </c>
      <c r="AW19" s="1">
        <v>65535</v>
      </c>
      <c r="AX19" s="1">
        <v>65535</v>
      </c>
      <c r="AY19" s="1">
        <v>65535</v>
      </c>
      <c r="AZ19" s="1">
        <v>65535</v>
      </c>
      <c r="BA19" s="1">
        <v>65535</v>
      </c>
      <c r="BB19" s="1">
        <v>65535</v>
      </c>
      <c r="BC19" s="1">
        <v>65535</v>
      </c>
      <c r="BD19" s="1">
        <v>65535</v>
      </c>
      <c r="BE19" s="1">
        <v>65535</v>
      </c>
      <c r="BF19" s="1">
        <v>65535</v>
      </c>
      <c r="BG19" s="1">
        <v>65535</v>
      </c>
      <c r="BH19" s="1">
        <v>65535</v>
      </c>
      <c r="BI19" s="1">
        <v>65535</v>
      </c>
      <c r="BJ19" s="1">
        <v>65535</v>
      </c>
      <c r="BK19" s="1">
        <v>65535</v>
      </c>
      <c r="BL19" s="1">
        <v>65535</v>
      </c>
      <c r="BM19" s="1">
        <v>65535</v>
      </c>
      <c r="BN19" s="1">
        <v>65535</v>
      </c>
      <c r="BO19" s="102"/>
      <c r="BP19" s="1">
        <v>65535</v>
      </c>
      <c r="BQ19" s="1">
        <v>65535</v>
      </c>
      <c r="BR19" s="1">
        <v>65535</v>
      </c>
      <c r="BS19" s="1">
        <v>65535</v>
      </c>
      <c r="BT19" s="1">
        <v>65535</v>
      </c>
      <c r="BU19" s="1">
        <v>65535</v>
      </c>
      <c r="BV19" s="1">
        <v>65535</v>
      </c>
      <c r="BW19" s="1">
        <v>65535</v>
      </c>
      <c r="BX19" s="1">
        <v>65535</v>
      </c>
      <c r="BY19" s="1">
        <v>65535</v>
      </c>
      <c r="BZ19" s="1">
        <v>65535</v>
      </c>
      <c r="CA19" s="1">
        <v>65535</v>
      </c>
      <c r="CB19" s="1">
        <v>65535</v>
      </c>
      <c r="CC19" s="1">
        <v>65535</v>
      </c>
      <c r="CD19" s="1">
        <v>65535</v>
      </c>
      <c r="CE19" s="1">
        <v>65535</v>
      </c>
      <c r="CF19" s="1">
        <v>65535</v>
      </c>
      <c r="CG19" s="1">
        <v>65535</v>
      </c>
      <c r="CH19" s="1">
        <v>65535</v>
      </c>
      <c r="CI19" s="1">
        <v>65535</v>
      </c>
      <c r="CJ19" s="1">
        <v>65535</v>
      </c>
      <c r="CK19" s="1">
        <v>65535</v>
      </c>
      <c r="CL19" s="1">
        <v>65535</v>
      </c>
      <c r="CM19" s="1">
        <v>65535</v>
      </c>
      <c r="CN19" s="1">
        <v>65535</v>
      </c>
      <c r="CO19" s="1">
        <v>65535</v>
      </c>
      <c r="CP19" s="1">
        <v>65535</v>
      </c>
      <c r="CQ19" s="1">
        <v>65535</v>
      </c>
      <c r="CR19" s="1">
        <v>65535</v>
      </c>
      <c r="CS19" s="1">
        <v>65535</v>
      </c>
      <c r="CT19" s="1">
        <v>65535</v>
      </c>
      <c r="CU19" s="1">
        <v>65535</v>
      </c>
      <c r="CV19" s="1">
        <v>65535</v>
      </c>
      <c r="CW19" s="1">
        <v>65535</v>
      </c>
      <c r="CX19" s="1">
        <v>65535</v>
      </c>
      <c r="CY19" s="1">
        <v>65535</v>
      </c>
      <c r="CZ19" s="1">
        <v>65535</v>
      </c>
      <c r="DA19" s="1">
        <v>65535</v>
      </c>
      <c r="DB19" s="1">
        <v>65535</v>
      </c>
      <c r="DC19" s="1">
        <v>65535</v>
      </c>
      <c r="DD19" s="1">
        <v>65535</v>
      </c>
      <c r="DE19" s="1">
        <v>65535</v>
      </c>
      <c r="DF19" s="1">
        <v>65535</v>
      </c>
      <c r="DG19" s="1">
        <v>65535</v>
      </c>
      <c r="DH19" s="1">
        <v>65535</v>
      </c>
      <c r="DI19" s="1">
        <v>65535</v>
      </c>
      <c r="DJ19" s="1">
        <v>65535</v>
      </c>
      <c r="DK19" s="1">
        <v>65535</v>
      </c>
      <c r="DL19" s="1">
        <v>65535</v>
      </c>
      <c r="DM19" s="1">
        <v>65535</v>
      </c>
      <c r="DN19" s="1">
        <v>65535</v>
      </c>
      <c r="DO19" s="1">
        <v>65535</v>
      </c>
      <c r="DP19" s="1">
        <v>65535</v>
      </c>
      <c r="DQ19" s="1">
        <v>65535</v>
      </c>
      <c r="DR19" s="1">
        <v>65535</v>
      </c>
      <c r="DS19" s="1">
        <v>65535</v>
      </c>
      <c r="DT19" s="1">
        <v>65535</v>
      </c>
      <c r="DU19" s="1">
        <v>65535</v>
      </c>
      <c r="DV19" s="1">
        <v>65535</v>
      </c>
      <c r="DW19" s="1">
        <v>65535</v>
      </c>
      <c r="DX19" s="1">
        <v>65535</v>
      </c>
      <c r="DY19" s="1">
        <v>65535</v>
      </c>
      <c r="DZ19" s="1">
        <v>65535</v>
      </c>
      <c r="EA19" s="1">
        <v>65535</v>
      </c>
      <c r="EB19" s="1">
        <v>65535</v>
      </c>
      <c r="EC19" s="1">
        <v>65535</v>
      </c>
      <c r="ED19" s="1">
        <v>65535</v>
      </c>
      <c r="EE19" s="1">
        <v>65535</v>
      </c>
      <c r="EF19" s="1">
        <v>65535</v>
      </c>
      <c r="EG19" s="1">
        <v>65535</v>
      </c>
      <c r="EH19" s="1">
        <v>65535</v>
      </c>
      <c r="EI19" s="1">
        <v>65535</v>
      </c>
      <c r="EJ19" s="1">
        <v>65535</v>
      </c>
      <c r="EK19" s="1">
        <v>65535</v>
      </c>
      <c r="EL19" s="1">
        <v>65535</v>
      </c>
      <c r="EM19" s="1">
        <v>65535</v>
      </c>
      <c r="EN19" s="1">
        <v>65535</v>
      </c>
      <c r="EO19" s="1">
        <v>65535</v>
      </c>
      <c r="EP19" s="1">
        <v>65535</v>
      </c>
      <c r="EQ19" s="1">
        <v>65535</v>
      </c>
      <c r="ER19" s="1">
        <v>65535</v>
      </c>
      <c r="ES19" s="1">
        <v>65535</v>
      </c>
      <c r="ET19" s="1">
        <v>65535</v>
      </c>
      <c r="EU19" s="1">
        <v>65535</v>
      </c>
      <c r="EV19" s="1">
        <v>65535</v>
      </c>
      <c r="EW19" s="1">
        <v>65535</v>
      </c>
      <c r="EX19" s="1">
        <v>65535</v>
      </c>
      <c r="EY19" s="1">
        <v>65535</v>
      </c>
      <c r="EZ19" s="1">
        <v>65535</v>
      </c>
      <c r="FA19" s="1">
        <v>65535</v>
      </c>
      <c r="FB19" s="1">
        <v>65535</v>
      </c>
      <c r="FC19" s="1">
        <v>65535</v>
      </c>
      <c r="FD19" s="1">
        <v>65535</v>
      </c>
      <c r="FE19" s="1">
        <v>65535</v>
      </c>
      <c r="FF19" s="1">
        <v>65535</v>
      </c>
      <c r="FG19" s="1">
        <v>65535</v>
      </c>
      <c r="FH19" s="1">
        <v>65535</v>
      </c>
      <c r="FI19" s="1">
        <v>65535</v>
      </c>
      <c r="FJ19" s="1">
        <v>65535</v>
      </c>
      <c r="FK19" s="1">
        <v>65535</v>
      </c>
      <c r="FL19" s="1">
        <v>65535</v>
      </c>
      <c r="FM19" s="1">
        <v>65535</v>
      </c>
      <c r="FN19" s="1">
        <v>65535</v>
      </c>
      <c r="FO19" s="1">
        <v>65535</v>
      </c>
      <c r="FP19" s="1">
        <v>65535</v>
      </c>
      <c r="FQ19" s="1">
        <v>65535</v>
      </c>
      <c r="FR19" s="1">
        <v>65535</v>
      </c>
      <c r="FS19" s="1">
        <v>65535</v>
      </c>
      <c r="FT19" s="1">
        <v>65535</v>
      </c>
      <c r="FU19" s="1">
        <v>65535</v>
      </c>
      <c r="FV19" s="1">
        <v>65535</v>
      </c>
      <c r="FW19" s="1">
        <v>65535</v>
      </c>
      <c r="FX19" s="1">
        <v>65535</v>
      </c>
      <c r="FY19" s="1">
        <v>65535</v>
      </c>
      <c r="FZ19" s="1">
        <v>65535</v>
      </c>
      <c r="GA19" s="1">
        <v>65535</v>
      </c>
      <c r="GB19" s="1">
        <v>65535</v>
      </c>
      <c r="GC19" s="1">
        <v>65535</v>
      </c>
      <c r="GD19" s="1">
        <v>65535</v>
      </c>
      <c r="GE19" s="1">
        <v>65535</v>
      </c>
      <c r="GF19" s="1">
        <v>65535</v>
      </c>
      <c r="GG19" s="1">
        <v>65535</v>
      </c>
      <c r="GH19" s="1">
        <v>65535</v>
      </c>
      <c r="GI19" s="1">
        <v>65535</v>
      </c>
      <c r="GJ19" s="1">
        <v>65535</v>
      </c>
      <c r="GK19" s="1">
        <v>65535</v>
      </c>
      <c r="GL19" s="1">
        <v>65535</v>
      </c>
      <c r="GM19" s="1">
        <v>65535</v>
      </c>
      <c r="GN19" s="1">
        <v>65535</v>
      </c>
      <c r="GO19" s="1">
        <v>65535</v>
      </c>
      <c r="GP19" s="1">
        <v>65535</v>
      </c>
      <c r="GQ19" s="1">
        <v>65535</v>
      </c>
      <c r="GR19" s="1">
        <v>65535</v>
      </c>
      <c r="GS19" s="1">
        <v>65535</v>
      </c>
      <c r="GT19" s="1">
        <v>65535</v>
      </c>
      <c r="GU19" s="1">
        <v>65535</v>
      </c>
      <c r="GV19" s="1">
        <v>65535</v>
      </c>
      <c r="GW19" s="1">
        <v>65535</v>
      </c>
      <c r="GX19" s="1">
        <v>65535</v>
      </c>
      <c r="GY19" s="1">
        <v>65535</v>
      </c>
      <c r="GZ19" s="1">
        <v>65535</v>
      </c>
      <c r="HA19" s="1">
        <v>65535</v>
      </c>
      <c r="HB19" s="1">
        <v>65535</v>
      </c>
      <c r="HC19" s="1">
        <v>65535</v>
      </c>
      <c r="HD19" s="1">
        <v>65535</v>
      </c>
      <c r="HE19" s="1">
        <v>65535</v>
      </c>
      <c r="HF19" s="1">
        <v>65535</v>
      </c>
      <c r="HG19" s="1">
        <v>65535</v>
      </c>
      <c r="HH19" s="1">
        <v>65535</v>
      </c>
      <c r="HI19" s="1">
        <v>65535</v>
      </c>
      <c r="HJ19" s="1">
        <v>65535</v>
      </c>
      <c r="HK19" s="1">
        <v>65535</v>
      </c>
      <c r="HL19" s="1">
        <v>65535</v>
      </c>
      <c r="HM19" s="1">
        <v>65535</v>
      </c>
      <c r="HN19" s="1">
        <v>65535</v>
      </c>
      <c r="HO19" s="1">
        <v>65535</v>
      </c>
      <c r="HP19" s="1">
        <v>65535</v>
      </c>
      <c r="HQ19" s="1">
        <v>65535</v>
      </c>
      <c r="HR19" s="1">
        <v>65535</v>
      </c>
      <c r="HS19" s="1">
        <v>65535</v>
      </c>
      <c r="HT19" s="1">
        <v>65535</v>
      </c>
      <c r="HU19" s="1">
        <v>65535</v>
      </c>
      <c r="HV19" s="1">
        <v>65535</v>
      </c>
      <c r="HW19" s="1">
        <v>65535</v>
      </c>
      <c r="HX19" s="1">
        <v>65535</v>
      </c>
      <c r="HY19" s="1">
        <v>65535</v>
      </c>
      <c r="HZ19" s="1">
        <v>65535</v>
      </c>
      <c r="IA19" s="1">
        <v>65535</v>
      </c>
      <c r="IB19" s="1">
        <v>65535</v>
      </c>
      <c r="IC19" s="1">
        <v>65535</v>
      </c>
      <c r="ID19" s="1">
        <v>65535</v>
      </c>
      <c r="IE19" s="1">
        <v>65535</v>
      </c>
      <c r="IF19" s="1">
        <v>65535</v>
      </c>
      <c r="IG19" s="1">
        <v>65535</v>
      </c>
      <c r="IH19" s="1">
        <v>65535</v>
      </c>
      <c r="II19" s="1">
        <v>65535</v>
      </c>
      <c r="IJ19" s="1">
        <v>65535</v>
      </c>
      <c r="IK19" s="1">
        <v>65535</v>
      </c>
      <c r="IL19" s="1">
        <v>65535</v>
      </c>
      <c r="IM19" s="1">
        <v>65535</v>
      </c>
      <c r="IN19" s="1">
        <v>65535</v>
      </c>
      <c r="IO19" s="1">
        <v>65535</v>
      </c>
      <c r="IP19" s="1">
        <v>65535</v>
      </c>
      <c r="IQ19" s="1">
        <v>65535</v>
      </c>
      <c r="IR19" s="1">
        <v>65535</v>
      </c>
      <c r="IS19" s="1">
        <v>65535</v>
      </c>
      <c r="IT19" s="1">
        <v>65535</v>
      </c>
      <c r="IU19" s="1">
        <v>65535</v>
      </c>
      <c r="IV19" s="1">
        <v>65535</v>
      </c>
      <c r="IW19" s="1">
        <v>65535</v>
      </c>
      <c r="IX19" s="1">
        <v>65535</v>
      </c>
      <c r="IY19" s="1">
        <v>65535</v>
      </c>
      <c r="IZ19" s="1">
        <v>65535</v>
      </c>
      <c r="JA19" s="1">
        <v>65535</v>
      </c>
      <c r="JB19" s="1">
        <v>65535</v>
      </c>
      <c r="JC19" s="1">
        <v>65535</v>
      </c>
      <c r="JD19" s="1">
        <v>65535</v>
      </c>
      <c r="JE19" s="1">
        <v>65535</v>
      </c>
      <c r="JF19" s="1">
        <v>65535</v>
      </c>
      <c r="JG19" s="1">
        <v>65535</v>
      </c>
      <c r="JH19" s="1">
        <v>65535</v>
      </c>
      <c r="JI19" s="1">
        <v>65535</v>
      </c>
      <c r="JJ19" s="1">
        <v>65535</v>
      </c>
      <c r="JK19" s="1">
        <v>65535</v>
      </c>
      <c r="JL19" s="1">
        <v>65535</v>
      </c>
      <c r="JM19" s="1">
        <v>65535</v>
      </c>
      <c r="JN19" s="1">
        <v>65535</v>
      </c>
      <c r="JO19" s="1">
        <v>65535</v>
      </c>
      <c r="JP19" s="1">
        <v>65535</v>
      </c>
      <c r="JQ19" s="1">
        <v>65535</v>
      </c>
      <c r="JR19" s="1">
        <v>65535</v>
      </c>
      <c r="JS19" s="1">
        <v>65535</v>
      </c>
      <c r="JT19" s="1">
        <v>65535</v>
      </c>
      <c r="JU19" s="1">
        <v>65535</v>
      </c>
      <c r="JV19" s="1">
        <v>65535</v>
      </c>
      <c r="JW19" s="1">
        <v>65535</v>
      </c>
      <c r="JX19" s="1">
        <v>65535</v>
      </c>
      <c r="JY19" s="1">
        <v>65535</v>
      </c>
      <c r="JZ19" s="1">
        <v>65535</v>
      </c>
      <c r="KA19" s="1">
        <v>65535</v>
      </c>
      <c r="KB19" s="1">
        <v>65535</v>
      </c>
      <c r="KC19" s="1">
        <v>65535</v>
      </c>
      <c r="KD19" s="1">
        <v>65535</v>
      </c>
      <c r="KE19" s="1">
        <v>65535</v>
      </c>
      <c r="KF19" s="1">
        <v>65535</v>
      </c>
      <c r="KG19" s="1">
        <v>65535</v>
      </c>
      <c r="KH19" s="1">
        <v>65535</v>
      </c>
      <c r="KI19" s="1">
        <v>65535</v>
      </c>
      <c r="KJ19" s="1">
        <v>65535</v>
      </c>
      <c r="KK19" s="1">
        <v>65535</v>
      </c>
      <c r="KL19" s="1">
        <v>65535</v>
      </c>
      <c r="KM19" s="1">
        <v>65535</v>
      </c>
      <c r="KN19" s="1">
        <v>65535</v>
      </c>
      <c r="KO19" s="1">
        <v>65535</v>
      </c>
      <c r="KP19" s="1">
        <v>65535</v>
      </c>
      <c r="KQ19" s="1">
        <v>65535</v>
      </c>
      <c r="KR19" s="1">
        <v>65535</v>
      </c>
      <c r="KS19" s="1">
        <v>65535</v>
      </c>
      <c r="KT19" s="1">
        <v>65535</v>
      </c>
      <c r="KU19" s="1">
        <v>65535</v>
      </c>
      <c r="KV19" s="1">
        <v>65535</v>
      </c>
      <c r="KW19" s="1">
        <v>65535</v>
      </c>
      <c r="KX19" s="1">
        <v>65535</v>
      </c>
      <c r="KY19" s="1">
        <v>65535</v>
      </c>
      <c r="KZ19" s="1">
        <v>65535</v>
      </c>
      <c r="LA19" s="1">
        <v>65535</v>
      </c>
      <c r="LB19" s="1">
        <v>65535</v>
      </c>
      <c r="LC19" s="1">
        <v>65535</v>
      </c>
      <c r="LD19" s="1">
        <v>65535</v>
      </c>
      <c r="LE19" s="1">
        <v>65535</v>
      </c>
      <c r="LF19" s="1">
        <v>65535</v>
      </c>
      <c r="LG19" s="1">
        <v>65535</v>
      </c>
      <c r="LH19" s="1">
        <v>65535</v>
      </c>
      <c r="LI19" s="1">
        <v>65535</v>
      </c>
      <c r="LJ19" s="1">
        <v>65535</v>
      </c>
      <c r="LK19" s="1">
        <v>65535</v>
      </c>
      <c r="LL19" s="1">
        <v>65535</v>
      </c>
      <c r="LM19" s="1">
        <v>65535</v>
      </c>
      <c r="LN19" s="1">
        <v>65535</v>
      </c>
      <c r="LO19" s="1">
        <v>65535</v>
      </c>
      <c r="LP19" s="1">
        <v>65535</v>
      </c>
      <c r="LQ19" s="1">
        <v>65535</v>
      </c>
      <c r="LR19" s="1">
        <v>65535</v>
      </c>
      <c r="LS19" s="1">
        <v>65535</v>
      </c>
      <c r="LT19" s="1">
        <v>65535</v>
      </c>
      <c r="LU19" s="1">
        <v>65535</v>
      </c>
      <c r="LV19" s="1">
        <v>65535</v>
      </c>
      <c r="LW19" s="1">
        <v>65535</v>
      </c>
      <c r="LX19" s="1">
        <v>65535</v>
      </c>
      <c r="LY19" s="1">
        <v>65535</v>
      </c>
      <c r="LZ19" s="1">
        <v>65535</v>
      </c>
      <c r="MA19" s="1">
        <v>65535</v>
      </c>
      <c r="MB19" s="1">
        <v>65535</v>
      </c>
      <c r="MC19" s="1">
        <v>65535</v>
      </c>
      <c r="MD19" s="1">
        <v>65535</v>
      </c>
      <c r="ME19" s="1">
        <v>65535</v>
      </c>
      <c r="MF19" s="1">
        <v>65535</v>
      </c>
      <c r="MG19" s="1">
        <v>65535</v>
      </c>
      <c r="MH19" s="1">
        <v>65535</v>
      </c>
      <c r="MI19" s="1">
        <v>65535</v>
      </c>
      <c r="MJ19" s="1">
        <v>65535</v>
      </c>
      <c r="MK19" s="1">
        <v>65535</v>
      </c>
      <c r="ML19" s="1">
        <v>65535</v>
      </c>
      <c r="MM19" s="1">
        <v>65535</v>
      </c>
      <c r="MN19" s="1">
        <v>65535</v>
      </c>
      <c r="MO19" s="1">
        <v>65535</v>
      </c>
      <c r="MP19" s="1">
        <v>65535</v>
      </c>
      <c r="MQ19" s="1">
        <v>65535</v>
      </c>
      <c r="MR19" s="1">
        <v>65535</v>
      </c>
      <c r="MS19" s="1">
        <v>65535</v>
      </c>
      <c r="MT19" s="1">
        <v>65535</v>
      </c>
      <c r="MU19" s="1">
        <v>65535</v>
      </c>
      <c r="MV19" s="1">
        <v>65535</v>
      </c>
      <c r="MW19" s="1">
        <v>65535</v>
      </c>
      <c r="MX19" s="1">
        <v>65535</v>
      </c>
      <c r="MY19" s="1">
        <v>65535</v>
      </c>
      <c r="MZ19" s="1">
        <v>65535</v>
      </c>
      <c r="NA19" s="1">
        <v>65535</v>
      </c>
      <c r="NB19" s="1">
        <v>65535</v>
      </c>
      <c r="NC19" s="1">
        <v>65535</v>
      </c>
      <c r="ND19" s="1">
        <v>65535</v>
      </c>
      <c r="NE19" s="1">
        <v>65535</v>
      </c>
      <c r="NF19" s="1">
        <v>65535</v>
      </c>
      <c r="NG19" s="1">
        <v>65535</v>
      </c>
      <c r="NH19" s="1">
        <v>65535</v>
      </c>
      <c r="NI19" s="1">
        <v>65535</v>
      </c>
      <c r="NJ19" s="6">
        <f t="shared" si="13"/>
        <v>0</v>
      </c>
      <c r="NK19" s="3">
        <f t="shared" si="14"/>
        <v>0</v>
      </c>
      <c r="NL19" s="3">
        <f t="shared" si="15"/>
        <v>0</v>
      </c>
      <c r="NM19" s="3">
        <f t="shared" si="16"/>
        <v>0</v>
      </c>
      <c r="NN19" s="3">
        <f t="shared" si="17"/>
        <v>0</v>
      </c>
      <c r="NO19" s="3">
        <f t="shared" si="18"/>
        <v>0</v>
      </c>
      <c r="NP19" s="3">
        <f t="shared" si="19"/>
        <v>0</v>
      </c>
      <c r="NQ19" s="3">
        <f t="shared" si="20"/>
        <v>0</v>
      </c>
      <c r="NR19" s="3">
        <f t="shared" si="21"/>
        <v>0</v>
      </c>
      <c r="NS19" s="3">
        <f t="shared" si="22"/>
        <v>0</v>
      </c>
      <c r="NT19" s="3">
        <f t="shared" si="23"/>
        <v>0</v>
      </c>
      <c r="NU19" s="3">
        <f t="shared" si="24"/>
        <v>0</v>
      </c>
      <c r="NV19" s="3">
        <f t="shared" si="25"/>
        <v>0</v>
      </c>
      <c r="NW19" s="5" t="e">
        <f t="shared" si="26"/>
        <v>#N/A</v>
      </c>
      <c r="NX19" s="1" t="e">
        <f t="shared" si="27"/>
        <v>#N/A</v>
      </c>
      <c r="NY19" s="1" t="e">
        <f t="shared" si="28"/>
        <v>#N/A</v>
      </c>
      <c r="NZ19" s="1" t="e">
        <f t="shared" si="29"/>
        <v>#N/A</v>
      </c>
      <c r="OA19" s="1" t="e">
        <f t="shared" si="30"/>
        <v>#N/A</v>
      </c>
      <c r="OB19" s="1" t="e">
        <f t="shared" si="31"/>
        <v>#N/A</v>
      </c>
      <c r="OC19" s="1" t="e">
        <f t="shared" si="32"/>
        <v>#N/A</v>
      </c>
      <c r="OD19" s="1" t="e">
        <f t="shared" si="33"/>
        <v>#N/A</v>
      </c>
      <c r="OE19" s="1" t="e">
        <f t="shared" si="34"/>
        <v>#N/A</v>
      </c>
      <c r="OF19" s="1" t="e">
        <f t="shared" si="35"/>
        <v>#N/A</v>
      </c>
      <c r="OG19" s="1" t="e">
        <f t="shared" si="36"/>
        <v>#N/A</v>
      </c>
      <c r="OH19" s="1" t="e">
        <f t="shared" si="37"/>
        <v>#N/A</v>
      </c>
      <c r="OI19" s="111">
        <v>18.635999999999999</v>
      </c>
      <c r="OJ19" s="112">
        <v>18.555999999999997</v>
      </c>
      <c r="OK19" s="112">
        <v>18.820833333333333</v>
      </c>
      <c r="OL19" s="112">
        <v>19.092000000000002</v>
      </c>
      <c r="OM19" s="112">
        <v>19.212</v>
      </c>
      <c r="ON19" s="112">
        <v>19.107407407407408</v>
      </c>
      <c r="OO19" s="112">
        <v>18.757692307692306</v>
      </c>
      <c r="OP19" s="112">
        <v>18.777777777777779</v>
      </c>
      <c r="OQ19" s="112">
        <v>18.776923076923079</v>
      </c>
      <c r="OR19" s="112">
        <v>18.823076923076925</v>
      </c>
      <c r="OS19" s="112">
        <v>18.953846153846158</v>
      </c>
      <c r="OT19" s="112">
        <v>18.896153846153844</v>
      </c>
      <c r="OU19" s="5" t="e">
        <f t="shared" si="0"/>
        <v>#N/A</v>
      </c>
      <c r="OV19" s="1" t="e">
        <f t="shared" si="1"/>
        <v>#N/A</v>
      </c>
      <c r="OW19" s="1" t="e">
        <f t="shared" si="2"/>
        <v>#N/A</v>
      </c>
      <c r="OX19" s="1" t="e">
        <f t="shared" si="3"/>
        <v>#N/A</v>
      </c>
      <c r="OY19" s="1" t="e">
        <f t="shared" si="4"/>
        <v>#N/A</v>
      </c>
      <c r="OZ19" s="1" t="e">
        <f t="shared" si="5"/>
        <v>#N/A</v>
      </c>
      <c r="PA19" s="1" t="e">
        <f t="shared" si="6"/>
        <v>#N/A</v>
      </c>
      <c r="PB19" s="1" t="e">
        <f t="shared" si="7"/>
        <v>#N/A</v>
      </c>
      <c r="PC19" s="1" t="e">
        <f t="shared" si="8"/>
        <v>#N/A</v>
      </c>
      <c r="PD19" s="1" t="e">
        <f t="shared" si="9"/>
        <v>#N/A</v>
      </c>
      <c r="PE19" s="1" t="e">
        <f t="shared" si="10"/>
        <v>#N/A</v>
      </c>
      <c r="PF19" s="1" t="e">
        <f t="shared" si="11"/>
        <v>#N/A</v>
      </c>
      <c r="PG19" s="111">
        <v>15</v>
      </c>
      <c r="PH19" s="112">
        <v>15</v>
      </c>
      <c r="PI19" s="112">
        <v>15.4</v>
      </c>
      <c r="PJ19" s="112">
        <v>15.6</v>
      </c>
      <c r="PK19" s="112">
        <v>14</v>
      </c>
      <c r="PL19" s="112">
        <v>14.4</v>
      </c>
      <c r="PM19" s="112">
        <v>14</v>
      </c>
      <c r="PN19" s="112">
        <v>15.2</v>
      </c>
      <c r="PO19" s="112">
        <v>15</v>
      </c>
      <c r="PP19" s="112">
        <v>13.8</v>
      </c>
      <c r="PQ19" s="112">
        <v>15.4</v>
      </c>
      <c r="PR19" s="137">
        <v>15</v>
      </c>
      <c r="PS19" s="5" t="e">
        <f t="array" ref="PS19">+IF(ISERROR($NW19)=FALSE,MIN(IF($H19:$AL19&lt;65534,$H19:$AL19,"")),NA())</f>
        <v>#N/A</v>
      </c>
      <c r="PT19" s="1" t="e">
        <f t="array" ref="PT19">+IF(ISERROR($NX19)=FALSE,MIN(IF($AM19:$BN19&lt;65534,$AM19:$BN19,"")),NA())</f>
        <v>#N/A</v>
      </c>
      <c r="PU19" s="1" t="e">
        <f t="array" ref="PU19">+IF(ISERROR($NY19)=FALSE,MIN(IF($BP19:$CT19&lt;65534,$BP19:$CT19,"")),NA())</f>
        <v>#N/A</v>
      </c>
      <c r="PV19" s="1" t="e">
        <f t="array" ref="PV19">+IF(ISERROR($NZ19)=FALSE,MIN(IF($CU19:$DX19&lt;65534,$CU19:$DX19,"")),NA())</f>
        <v>#N/A</v>
      </c>
      <c r="PW19" s="1" t="e">
        <f t="array" ref="PW19">+IF(ISERROR($OA19)=FALSE,MIN(IF($DY19:$FC19&lt;65534,$DY19:$FC19,"")),NA())</f>
        <v>#N/A</v>
      </c>
      <c r="PX19" s="1" t="e">
        <f t="array" ref="PX19">+IF(ISERROR($OB19)=FALSE,MIN(IF($FD19:$GG19&lt;65534,$FD19:$GG19,"")),NA())</f>
        <v>#N/A</v>
      </c>
      <c r="PY19" s="1" t="e">
        <f t="array" ref="PY19">+IF(ISERROR($OC19)=FALSE,MIN(IF($GH19:$HL19&lt;65534,$GH19:$HL19,"")),NA())</f>
        <v>#N/A</v>
      </c>
      <c r="PZ19" s="1" t="e">
        <f t="array" ref="PZ19">+IF(ISERROR($OD19)=FALSE,MIN(IF($HM19:$IQ19&lt;65534,$HM19:$IQ19,"")),NA())</f>
        <v>#N/A</v>
      </c>
      <c r="QA19" s="1" t="e">
        <f t="array" ref="QA19">+IF(ISERROR($OE19)=FALSE,MIN(IF($IR19:$JU19&lt;65534,$IR19:$JU19,"")),NA())</f>
        <v>#N/A</v>
      </c>
      <c r="QB19" s="1" t="e">
        <f t="array" ref="QB19">+IF(ISERROR($OF19)=FALSE,MIN(IF($JV19:$KZ19&lt;65534,$JV19:$KZ19,"")),NA())</f>
        <v>#N/A</v>
      </c>
      <c r="QC19" s="1" t="e">
        <f t="array" ref="QC19">+IF(ISERROR($OG19)=FALSE,MIN(IF($LA19:$MD19&lt;65534,$LA19:$MD19,"")),NA())</f>
        <v>#N/A</v>
      </c>
      <c r="QD19" s="1" t="e">
        <f t="array" ref="QD19">+IF(ISERROR($OH19)=FALSE,MIN(IF($ME19:$NI19&lt;65534,$ME19:$NI19,"")),NA())</f>
        <v>#N/A</v>
      </c>
      <c r="QE19" s="5" t="e">
        <f t="shared" si="38"/>
        <v>#N/A</v>
      </c>
      <c r="QF19" s="1" t="e">
        <f t="shared" si="39"/>
        <v>#N/A</v>
      </c>
      <c r="QG19" s="1" t="e">
        <f t="shared" si="40"/>
        <v>#N/A</v>
      </c>
      <c r="QH19" s="1" t="e">
        <f t="shared" si="41"/>
        <v>#N/A</v>
      </c>
      <c r="QI19" s="1" t="e">
        <f t="shared" si="42"/>
        <v>#N/A</v>
      </c>
      <c r="QJ19" s="1" t="e">
        <f t="shared" si="43"/>
        <v>#N/A</v>
      </c>
      <c r="QK19" s="1" t="e">
        <f t="shared" si="44"/>
        <v>#N/A</v>
      </c>
      <c r="QL19" s="1" t="e">
        <f t="shared" si="45"/>
        <v>#N/A</v>
      </c>
      <c r="QM19" s="1" t="e">
        <f t="shared" si="46"/>
        <v>#N/A</v>
      </c>
      <c r="QN19" s="1" t="e">
        <f t="shared" si="47"/>
        <v>#N/A</v>
      </c>
      <c r="QO19" s="1" t="e">
        <f t="shared" si="48"/>
        <v>#N/A</v>
      </c>
      <c r="QP19" s="1" t="e">
        <f t="shared" si="49"/>
        <v>#N/A</v>
      </c>
      <c r="QQ19" s="5" t="s">
        <v>892</v>
      </c>
    </row>
    <row r="20" spans="1:459" s="1" customFormat="1" x14ac:dyDescent="0.2">
      <c r="A20" s="79">
        <v>26255030</v>
      </c>
      <c r="B20" s="106">
        <v>-75.442222222222227</v>
      </c>
      <c r="C20" s="106">
        <v>7.1572777777777778</v>
      </c>
      <c r="D20" s="105">
        <v>1132</v>
      </c>
      <c r="E20" s="97" t="s">
        <v>169</v>
      </c>
      <c r="F20" s="97" t="s">
        <v>46</v>
      </c>
      <c r="G20" s="97" t="s">
        <v>13</v>
      </c>
      <c r="H20" s="1">
        <v>65535</v>
      </c>
      <c r="I20" s="1">
        <v>20.2</v>
      </c>
      <c r="J20" s="1">
        <v>20.8</v>
      </c>
      <c r="K20" s="1">
        <v>20</v>
      </c>
      <c r="L20" s="1">
        <v>19.8</v>
      </c>
      <c r="M20" s="1">
        <v>19</v>
      </c>
      <c r="N20" s="1">
        <v>19.600000000000001</v>
      </c>
      <c r="O20" s="1">
        <v>65535</v>
      </c>
      <c r="P20" s="1">
        <v>65535</v>
      </c>
      <c r="Q20" s="1">
        <v>18</v>
      </c>
      <c r="R20" s="1">
        <v>17.8</v>
      </c>
      <c r="S20" s="1">
        <v>65535</v>
      </c>
      <c r="T20" s="1">
        <v>65535</v>
      </c>
      <c r="U20" s="1">
        <v>65535</v>
      </c>
      <c r="V20" s="1">
        <v>19</v>
      </c>
      <c r="W20" s="1">
        <v>65535</v>
      </c>
      <c r="X20" s="1">
        <v>18.2</v>
      </c>
      <c r="Y20" s="1">
        <v>19.2</v>
      </c>
      <c r="Z20" s="1">
        <v>65535</v>
      </c>
      <c r="AA20" s="1">
        <v>19.399999999999999</v>
      </c>
      <c r="AB20" s="1">
        <v>19</v>
      </c>
      <c r="AC20" s="1">
        <v>18.600000000000001</v>
      </c>
      <c r="AD20" s="1">
        <v>19.600000000000001</v>
      </c>
      <c r="AE20" s="1">
        <v>20</v>
      </c>
      <c r="AF20" s="1">
        <v>65535</v>
      </c>
      <c r="AG20" s="1">
        <v>19.600000000000001</v>
      </c>
      <c r="AH20" s="1">
        <v>19.8</v>
      </c>
      <c r="AI20" s="1">
        <v>19.600000000000001</v>
      </c>
      <c r="AJ20" s="1">
        <v>65535</v>
      </c>
      <c r="AK20" s="1">
        <v>18.600000000000001</v>
      </c>
      <c r="AL20" s="1">
        <v>65535</v>
      </c>
      <c r="AM20" s="1">
        <v>19.2</v>
      </c>
      <c r="AN20" s="1">
        <v>65535</v>
      </c>
      <c r="AO20" s="1">
        <v>21.2</v>
      </c>
      <c r="AP20" s="1">
        <v>19.399999999999999</v>
      </c>
      <c r="AQ20" s="1">
        <v>18.600000000000001</v>
      </c>
      <c r="AR20" s="1">
        <v>19.2</v>
      </c>
      <c r="AS20" s="1">
        <v>19</v>
      </c>
      <c r="AT20" s="1">
        <v>18.8</v>
      </c>
      <c r="AU20" s="1">
        <v>19</v>
      </c>
      <c r="AV20" s="1">
        <v>18.8</v>
      </c>
      <c r="AW20" s="1">
        <v>65535</v>
      </c>
      <c r="AX20" s="1">
        <v>65535</v>
      </c>
      <c r="AY20" s="1">
        <v>19.2</v>
      </c>
      <c r="AZ20" s="1">
        <v>65535</v>
      </c>
      <c r="BA20" s="1">
        <v>19.600000000000001</v>
      </c>
      <c r="BB20" s="1">
        <v>19</v>
      </c>
      <c r="BC20" s="1">
        <v>65535</v>
      </c>
      <c r="BD20" s="1">
        <v>19.399999999999999</v>
      </c>
      <c r="BE20" s="1">
        <v>65535</v>
      </c>
      <c r="BF20" s="1">
        <v>19</v>
      </c>
      <c r="BG20" s="1">
        <v>65535</v>
      </c>
      <c r="BH20" s="1">
        <v>19</v>
      </c>
      <c r="BI20" s="1">
        <v>20.2</v>
      </c>
      <c r="BJ20" s="1">
        <v>65535</v>
      </c>
      <c r="BK20" s="1">
        <v>18.8</v>
      </c>
      <c r="BL20" s="1">
        <v>20</v>
      </c>
      <c r="BM20" s="1">
        <v>65535</v>
      </c>
      <c r="BN20" s="1">
        <v>19.600000000000001</v>
      </c>
      <c r="BO20" s="102"/>
      <c r="BP20" s="1">
        <v>19.8</v>
      </c>
      <c r="BQ20" s="1">
        <v>20</v>
      </c>
      <c r="BR20" s="1">
        <v>19.8</v>
      </c>
      <c r="BS20" s="1">
        <v>20</v>
      </c>
      <c r="BT20" s="1">
        <v>65535</v>
      </c>
      <c r="BU20" s="1">
        <v>19.399999999999999</v>
      </c>
      <c r="BV20" s="1">
        <v>21</v>
      </c>
      <c r="BW20" s="1">
        <v>65535</v>
      </c>
      <c r="BX20" s="1">
        <v>20.6</v>
      </c>
      <c r="BY20" s="1">
        <v>20.2</v>
      </c>
      <c r="BZ20" s="1">
        <v>19</v>
      </c>
      <c r="CA20" s="1">
        <v>65535</v>
      </c>
      <c r="CB20" s="1">
        <v>19.399999999999999</v>
      </c>
      <c r="CC20" s="1">
        <v>19.2</v>
      </c>
      <c r="CD20" s="1">
        <v>19</v>
      </c>
      <c r="CE20" s="1">
        <v>19.8</v>
      </c>
      <c r="CF20" s="1">
        <v>65535</v>
      </c>
      <c r="CG20" s="1">
        <v>19</v>
      </c>
      <c r="CH20" s="1">
        <v>19.600000000000001</v>
      </c>
      <c r="CI20" s="1">
        <v>19.2</v>
      </c>
      <c r="CJ20" s="1">
        <v>19.8</v>
      </c>
      <c r="CK20" s="1">
        <v>19.2</v>
      </c>
      <c r="CL20" s="1">
        <v>17.8</v>
      </c>
      <c r="CM20" s="1">
        <v>19.399999999999999</v>
      </c>
      <c r="CN20" s="1">
        <v>21</v>
      </c>
      <c r="CO20" s="1">
        <v>18.8</v>
      </c>
      <c r="CP20" s="1">
        <v>19.2</v>
      </c>
      <c r="CQ20" s="1">
        <v>18.600000000000001</v>
      </c>
      <c r="CR20" s="1">
        <v>18</v>
      </c>
      <c r="CS20" s="1">
        <v>19.8</v>
      </c>
      <c r="CT20" s="1">
        <v>19.2</v>
      </c>
      <c r="CU20" s="1">
        <v>19</v>
      </c>
      <c r="CV20" s="1">
        <v>65535</v>
      </c>
      <c r="CW20" s="1">
        <v>20.399999999999999</v>
      </c>
      <c r="CX20" s="1">
        <v>20.6</v>
      </c>
      <c r="CY20" s="1">
        <v>20</v>
      </c>
      <c r="CZ20" s="1">
        <v>19.600000000000001</v>
      </c>
      <c r="DA20" s="1">
        <v>65535</v>
      </c>
      <c r="DB20" s="1">
        <v>20</v>
      </c>
      <c r="DC20" s="1">
        <v>65535</v>
      </c>
      <c r="DD20" s="1">
        <v>65535</v>
      </c>
      <c r="DE20" s="1">
        <v>19</v>
      </c>
      <c r="DF20" s="1">
        <v>65535</v>
      </c>
      <c r="DG20" s="1">
        <v>65535</v>
      </c>
      <c r="DH20" s="1">
        <v>20.6</v>
      </c>
      <c r="DI20" s="1">
        <v>20.2</v>
      </c>
      <c r="DJ20" s="1">
        <v>19.399999999999999</v>
      </c>
      <c r="DK20" s="1">
        <v>65535</v>
      </c>
      <c r="DL20" s="1">
        <v>65535</v>
      </c>
      <c r="DM20" s="1">
        <v>18.600000000000001</v>
      </c>
      <c r="DN20" s="1">
        <v>65535</v>
      </c>
      <c r="DO20" s="1">
        <v>19.2</v>
      </c>
      <c r="DP20" s="1">
        <v>18</v>
      </c>
      <c r="DQ20" s="1">
        <v>19</v>
      </c>
      <c r="DR20" s="1">
        <v>18.600000000000001</v>
      </c>
      <c r="DS20" s="1">
        <v>20.8</v>
      </c>
      <c r="DT20" s="1">
        <v>20</v>
      </c>
      <c r="DU20" s="1">
        <v>65535</v>
      </c>
      <c r="DV20" s="1">
        <v>19</v>
      </c>
      <c r="DW20" s="1">
        <v>20.6</v>
      </c>
      <c r="DX20" s="1">
        <v>65535</v>
      </c>
      <c r="DY20" s="1">
        <v>21.4</v>
      </c>
      <c r="DZ20" s="1">
        <v>21.8</v>
      </c>
      <c r="EA20" s="1">
        <v>21</v>
      </c>
      <c r="EB20" s="1">
        <v>19.600000000000001</v>
      </c>
      <c r="EC20" s="1">
        <v>65535</v>
      </c>
      <c r="ED20" s="1">
        <v>21</v>
      </c>
      <c r="EE20" s="1">
        <v>65535</v>
      </c>
      <c r="EF20" s="1">
        <v>65535</v>
      </c>
      <c r="EG20" s="1">
        <v>20.6</v>
      </c>
      <c r="EH20" s="1">
        <v>19</v>
      </c>
      <c r="EI20" s="1">
        <v>18.8</v>
      </c>
      <c r="EJ20" s="1">
        <v>18.600000000000001</v>
      </c>
      <c r="EK20" s="1">
        <v>18.399999999999999</v>
      </c>
      <c r="EL20" s="1">
        <v>19.600000000000001</v>
      </c>
      <c r="EM20" s="1">
        <v>65535</v>
      </c>
      <c r="EN20" s="1">
        <v>20</v>
      </c>
      <c r="EO20" s="1">
        <v>65535</v>
      </c>
      <c r="EP20" s="1">
        <v>20.2</v>
      </c>
      <c r="EQ20" s="1">
        <v>20.399999999999999</v>
      </c>
      <c r="ER20" s="1">
        <v>20</v>
      </c>
      <c r="ES20" s="1">
        <v>65535</v>
      </c>
      <c r="ET20" s="1">
        <v>19.399999999999999</v>
      </c>
      <c r="EU20" s="1">
        <v>65535</v>
      </c>
      <c r="EV20" s="1">
        <v>20.2</v>
      </c>
      <c r="EW20" s="1">
        <v>19</v>
      </c>
      <c r="EX20" s="1">
        <v>21.2</v>
      </c>
      <c r="EY20" s="1">
        <v>20.2</v>
      </c>
      <c r="EZ20" s="1">
        <v>20</v>
      </c>
      <c r="FA20" s="1">
        <v>19</v>
      </c>
      <c r="FB20" s="1">
        <v>19.2</v>
      </c>
      <c r="FC20" s="1">
        <v>18.8</v>
      </c>
      <c r="FD20" s="1">
        <v>65535</v>
      </c>
      <c r="FE20" s="1">
        <v>19.600000000000001</v>
      </c>
      <c r="FF20" s="1">
        <v>20.6</v>
      </c>
      <c r="FG20" s="1">
        <v>21.2</v>
      </c>
      <c r="FH20" s="1">
        <v>19.600000000000001</v>
      </c>
      <c r="FI20" s="1">
        <v>65535</v>
      </c>
      <c r="FJ20" s="1">
        <v>19.2</v>
      </c>
      <c r="FK20" s="1">
        <v>20.2</v>
      </c>
      <c r="FL20" s="1">
        <v>20.399999999999999</v>
      </c>
      <c r="FM20" s="1">
        <v>65535</v>
      </c>
      <c r="FN20" s="1">
        <v>19.8</v>
      </c>
      <c r="FO20" s="1">
        <v>18.600000000000001</v>
      </c>
      <c r="FP20" s="1">
        <v>65535</v>
      </c>
      <c r="FQ20" s="1">
        <v>19.25</v>
      </c>
      <c r="FR20" s="1">
        <v>20.2</v>
      </c>
      <c r="FS20" s="1">
        <v>19.600000000000001</v>
      </c>
      <c r="FT20" s="1">
        <v>20</v>
      </c>
      <c r="FU20" s="1">
        <v>21</v>
      </c>
      <c r="FV20" s="1">
        <v>20.6</v>
      </c>
      <c r="FW20" s="1">
        <v>65535</v>
      </c>
      <c r="FX20" s="1">
        <v>21</v>
      </c>
      <c r="FY20" s="1">
        <v>21.6</v>
      </c>
      <c r="FZ20" s="1">
        <v>65535</v>
      </c>
      <c r="GA20" s="1">
        <v>20.2</v>
      </c>
      <c r="GB20" s="1">
        <v>18.8</v>
      </c>
      <c r="GC20" s="1">
        <v>20</v>
      </c>
      <c r="GD20" s="1">
        <v>65535</v>
      </c>
      <c r="GE20" s="1">
        <v>20</v>
      </c>
      <c r="GF20" s="1">
        <v>65535</v>
      </c>
      <c r="GG20" s="1">
        <v>19</v>
      </c>
      <c r="GH20" s="1">
        <v>65535</v>
      </c>
      <c r="GI20" s="1">
        <v>18.600000000000001</v>
      </c>
      <c r="GJ20" s="1">
        <v>19</v>
      </c>
      <c r="GK20" s="1">
        <v>20.399999999999999</v>
      </c>
      <c r="GL20" s="1">
        <v>18.8</v>
      </c>
      <c r="GM20" s="1">
        <v>19</v>
      </c>
      <c r="GN20" s="1">
        <v>20.6</v>
      </c>
      <c r="GO20" s="1">
        <v>65535</v>
      </c>
      <c r="GP20" s="1">
        <v>18.600000000000001</v>
      </c>
      <c r="GQ20" s="1">
        <v>18</v>
      </c>
      <c r="GR20" s="1">
        <v>18.600000000000001</v>
      </c>
      <c r="GS20" s="1">
        <v>65535</v>
      </c>
      <c r="GT20" s="1">
        <v>19.399999999999999</v>
      </c>
      <c r="GU20" s="1">
        <v>65535</v>
      </c>
      <c r="GV20" s="1">
        <v>65535</v>
      </c>
      <c r="GW20" s="1">
        <v>20.6</v>
      </c>
      <c r="GX20" s="1">
        <v>20.2</v>
      </c>
      <c r="GY20" s="1">
        <v>20.399999999999999</v>
      </c>
      <c r="GZ20" s="1">
        <v>19.2</v>
      </c>
      <c r="HA20" s="1">
        <v>65535</v>
      </c>
      <c r="HB20" s="1">
        <v>19.600000000000001</v>
      </c>
      <c r="HC20" s="1">
        <v>19</v>
      </c>
      <c r="HD20" s="1">
        <v>65535</v>
      </c>
      <c r="HE20" s="1">
        <v>65535</v>
      </c>
      <c r="HF20" s="1">
        <v>19.2</v>
      </c>
      <c r="HG20" s="1">
        <v>65535</v>
      </c>
      <c r="HH20" s="1">
        <v>20.399999999999999</v>
      </c>
      <c r="HI20" s="1">
        <v>65535</v>
      </c>
      <c r="HJ20" s="1">
        <v>20.8</v>
      </c>
      <c r="HK20" s="1">
        <v>65535</v>
      </c>
      <c r="HL20" s="1">
        <v>22.4</v>
      </c>
      <c r="HM20" s="1">
        <v>65535</v>
      </c>
      <c r="HN20" s="1">
        <v>65535</v>
      </c>
      <c r="HO20" s="1">
        <v>19.8</v>
      </c>
      <c r="HP20" s="1">
        <v>20</v>
      </c>
      <c r="HQ20" s="1">
        <v>65535</v>
      </c>
      <c r="HR20" s="1">
        <v>65535</v>
      </c>
      <c r="HS20" s="1">
        <v>65535</v>
      </c>
      <c r="HT20" s="1">
        <v>65535</v>
      </c>
      <c r="HU20" s="1">
        <v>65535</v>
      </c>
      <c r="HV20" s="1">
        <v>65535</v>
      </c>
      <c r="HW20" s="1">
        <v>65535</v>
      </c>
      <c r="HX20" s="1">
        <v>65535</v>
      </c>
      <c r="HY20" s="1">
        <v>65535</v>
      </c>
      <c r="HZ20" s="1">
        <v>65535</v>
      </c>
      <c r="IA20" s="1">
        <v>65535</v>
      </c>
      <c r="IB20" s="1">
        <v>65535</v>
      </c>
      <c r="IC20" s="1">
        <v>65535</v>
      </c>
      <c r="ID20" s="1">
        <v>65535</v>
      </c>
      <c r="IE20" s="1">
        <v>65535</v>
      </c>
      <c r="IF20" s="1">
        <v>65535</v>
      </c>
      <c r="IG20" s="1">
        <v>65535</v>
      </c>
      <c r="IH20" s="1">
        <v>65535</v>
      </c>
      <c r="II20" s="1">
        <v>65535</v>
      </c>
      <c r="IJ20" s="1">
        <v>65535</v>
      </c>
      <c r="IK20" s="1">
        <v>65535</v>
      </c>
      <c r="IL20" s="1">
        <v>65535</v>
      </c>
      <c r="IM20" s="1">
        <v>65535</v>
      </c>
      <c r="IN20" s="1">
        <v>65535</v>
      </c>
      <c r="IO20" s="1">
        <v>65535</v>
      </c>
      <c r="IP20" s="1">
        <v>65535</v>
      </c>
      <c r="IQ20" s="1">
        <v>65535</v>
      </c>
      <c r="IR20" s="1">
        <v>65535</v>
      </c>
      <c r="IS20" s="1">
        <v>65535</v>
      </c>
      <c r="IT20" s="1">
        <v>65535</v>
      </c>
      <c r="IU20" s="1">
        <v>65535</v>
      </c>
      <c r="IV20" s="1">
        <v>65535</v>
      </c>
      <c r="IW20" s="1">
        <v>65535</v>
      </c>
      <c r="IX20" s="1">
        <v>65535</v>
      </c>
      <c r="IY20" s="1">
        <v>65535</v>
      </c>
      <c r="IZ20" s="1">
        <v>65535</v>
      </c>
      <c r="JA20" s="1">
        <v>65535</v>
      </c>
      <c r="JB20" s="1">
        <v>65535</v>
      </c>
      <c r="JC20" s="1">
        <v>65535</v>
      </c>
      <c r="JD20" s="1">
        <v>65535</v>
      </c>
      <c r="JE20" s="1">
        <v>65535</v>
      </c>
      <c r="JF20" s="1">
        <v>65535</v>
      </c>
      <c r="JG20" s="1">
        <v>65535</v>
      </c>
      <c r="JH20" s="1">
        <v>65535</v>
      </c>
      <c r="JI20" s="1">
        <v>65535</v>
      </c>
      <c r="JJ20" s="1">
        <v>65535</v>
      </c>
      <c r="JK20" s="1">
        <v>65535</v>
      </c>
      <c r="JL20" s="1">
        <v>65535</v>
      </c>
      <c r="JM20" s="1">
        <v>65535</v>
      </c>
      <c r="JN20" s="1">
        <v>65535</v>
      </c>
      <c r="JO20" s="1">
        <v>65535</v>
      </c>
      <c r="JP20" s="1">
        <v>65535</v>
      </c>
      <c r="JQ20" s="1">
        <v>65535</v>
      </c>
      <c r="JR20" s="1">
        <v>65535</v>
      </c>
      <c r="JS20" s="1">
        <v>65535</v>
      </c>
      <c r="JT20" s="1">
        <v>65535</v>
      </c>
      <c r="JU20" s="1">
        <v>65535</v>
      </c>
      <c r="JV20" s="1">
        <v>18.600000000000001</v>
      </c>
      <c r="JW20" s="1">
        <v>18</v>
      </c>
      <c r="JX20" s="1">
        <v>18.2</v>
      </c>
      <c r="JY20" s="1">
        <v>19.2</v>
      </c>
      <c r="JZ20" s="1">
        <v>19.8</v>
      </c>
      <c r="KA20" s="1">
        <v>19.399999999999999</v>
      </c>
      <c r="KB20" s="1">
        <v>18.8</v>
      </c>
      <c r="KC20" s="1">
        <v>19.399999999999999</v>
      </c>
      <c r="KD20" s="1">
        <v>18.8</v>
      </c>
      <c r="KE20" s="1">
        <v>18.399999999999999</v>
      </c>
      <c r="KF20" s="1">
        <v>19.399999999999999</v>
      </c>
      <c r="KG20" s="1">
        <v>18.600000000000001</v>
      </c>
      <c r="KH20" s="1">
        <v>18.8</v>
      </c>
      <c r="KI20" s="1">
        <v>18</v>
      </c>
      <c r="KJ20" s="1">
        <v>17.8</v>
      </c>
      <c r="KK20" s="1">
        <v>18.600000000000001</v>
      </c>
      <c r="KL20" s="1">
        <v>19.600000000000001</v>
      </c>
      <c r="KM20" s="1">
        <v>18.8</v>
      </c>
      <c r="KN20" s="1">
        <v>17.600000000000001</v>
      </c>
      <c r="KO20" s="1">
        <v>65535</v>
      </c>
      <c r="KP20" s="1">
        <v>18.8</v>
      </c>
      <c r="KQ20" s="1">
        <v>19</v>
      </c>
      <c r="KR20" s="1">
        <v>18.600000000000001</v>
      </c>
      <c r="KS20" s="1">
        <v>18.399999999999999</v>
      </c>
      <c r="KT20" s="1">
        <v>18.8</v>
      </c>
      <c r="KU20" s="1">
        <v>20.2</v>
      </c>
      <c r="KV20" s="1">
        <v>65535</v>
      </c>
      <c r="KW20" s="1">
        <v>20</v>
      </c>
      <c r="KX20" s="1">
        <v>20.6</v>
      </c>
      <c r="KY20" s="1">
        <v>19.2</v>
      </c>
      <c r="KZ20" s="1">
        <v>19.600000000000001</v>
      </c>
      <c r="LA20" s="1">
        <v>20</v>
      </c>
      <c r="LB20" s="1">
        <v>19.8</v>
      </c>
      <c r="LC20" s="1">
        <v>19.600000000000001</v>
      </c>
      <c r="LD20" s="1">
        <v>18.600000000000001</v>
      </c>
      <c r="LE20" s="1">
        <v>19.600000000000001</v>
      </c>
      <c r="LF20" s="1">
        <v>19.2</v>
      </c>
      <c r="LG20" s="1">
        <v>19.600000000000001</v>
      </c>
      <c r="LH20" s="1">
        <v>20.2</v>
      </c>
      <c r="LI20" s="1">
        <v>65535</v>
      </c>
      <c r="LJ20" s="1">
        <v>18.8</v>
      </c>
      <c r="LK20" s="1">
        <v>18</v>
      </c>
      <c r="LL20" s="1">
        <v>19</v>
      </c>
      <c r="LM20" s="1">
        <v>18.8</v>
      </c>
      <c r="LN20" s="1">
        <v>17.8</v>
      </c>
      <c r="LO20" s="1">
        <v>19</v>
      </c>
      <c r="LP20" s="1">
        <v>18.600000000000001</v>
      </c>
      <c r="LQ20" s="1">
        <v>19</v>
      </c>
      <c r="LR20" s="1">
        <v>65535</v>
      </c>
      <c r="LS20" s="1">
        <v>17.8</v>
      </c>
      <c r="LT20" s="1">
        <v>18.399999999999999</v>
      </c>
      <c r="LU20" s="1">
        <v>19.8</v>
      </c>
      <c r="LV20" s="1">
        <v>65535</v>
      </c>
      <c r="LW20" s="1">
        <v>17.8</v>
      </c>
      <c r="LX20" s="1">
        <v>19</v>
      </c>
      <c r="LY20" s="1">
        <v>20</v>
      </c>
      <c r="LZ20" s="1">
        <v>19.399999999999999</v>
      </c>
      <c r="MA20" s="1">
        <v>20</v>
      </c>
      <c r="MB20" s="1">
        <v>20.2</v>
      </c>
      <c r="MC20" s="1">
        <v>65535</v>
      </c>
      <c r="MD20" s="1">
        <v>19</v>
      </c>
      <c r="ME20" s="1">
        <v>20</v>
      </c>
      <c r="MF20" s="1">
        <v>19.8</v>
      </c>
      <c r="MG20" s="1">
        <v>65535</v>
      </c>
      <c r="MH20" s="1">
        <v>19.399999999999999</v>
      </c>
      <c r="MI20" s="1">
        <v>65535</v>
      </c>
      <c r="MJ20" s="1">
        <v>19.600000000000001</v>
      </c>
      <c r="MK20" s="1">
        <v>65535</v>
      </c>
      <c r="ML20" s="1">
        <v>65535</v>
      </c>
      <c r="MM20" s="1">
        <v>19.2</v>
      </c>
      <c r="MN20" s="1">
        <v>19.8</v>
      </c>
      <c r="MO20" s="1">
        <v>19.2</v>
      </c>
      <c r="MP20" s="1">
        <v>19.399999999999999</v>
      </c>
      <c r="MQ20" s="1">
        <v>19.2</v>
      </c>
      <c r="MR20" s="1">
        <v>18.8</v>
      </c>
      <c r="MS20" s="1">
        <v>65535</v>
      </c>
      <c r="MT20" s="1">
        <v>19.2</v>
      </c>
      <c r="MU20" s="1">
        <v>18.8</v>
      </c>
      <c r="MV20" s="1">
        <v>18.399999999999999</v>
      </c>
      <c r="MW20" s="1">
        <v>19.8</v>
      </c>
      <c r="MX20" s="1">
        <v>20.399999999999999</v>
      </c>
      <c r="MY20" s="1">
        <v>19.8</v>
      </c>
      <c r="MZ20" s="1">
        <v>65535</v>
      </c>
      <c r="NA20" s="1">
        <v>65535</v>
      </c>
      <c r="NB20" s="1">
        <v>20.2</v>
      </c>
      <c r="NC20" s="1">
        <v>65535</v>
      </c>
      <c r="ND20" s="1">
        <v>19</v>
      </c>
      <c r="NE20" s="1">
        <v>19.8</v>
      </c>
      <c r="NF20" s="1">
        <v>20.399999999999999</v>
      </c>
      <c r="NG20" s="1">
        <v>18.600000000000001</v>
      </c>
      <c r="NH20" s="1">
        <v>19.399999999999999</v>
      </c>
      <c r="NI20" s="1">
        <v>65535</v>
      </c>
      <c r="NJ20" s="6">
        <f t="shared" si="13"/>
        <v>0.64516129032258063</v>
      </c>
      <c r="NK20" s="3">
        <f t="shared" si="14"/>
        <v>0.6785714285714286</v>
      </c>
      <c r="NL20" s="3">
        <f t="shared" si="15"/>
        <v>0.87096774193548387</v>
      </c>
      <c r="NM20" s="3">
        <f t="shared" si="16"/>
        <v>0.6333333333333333</v>
      </c>
      <c r="NN20" s="3">
        <f t="shared" si="17"/>
        <v>0.77419354838709675</v>
      </c>
      <c r="NO20" s="3">
        <f t="shared" si="18"/>
        <v>0.73333333333333328</v>
      </c>
      <c r="NP20" s="3">
        <f t="shared" si="19"/>
        <v>0.64516129032258063</v>
      </c>
      <c r="NQ20" s="3">
        <f t="shared" si="20"/>
        <v>6.4516129032258063E-2</v>
      </c>
      <c r="NR20" s="3">
        <f t="shared" si="21"/>
        <v>0</v>
      </c>
      <c r="NS20" s="3">
        <f t="shared" si="22"/>
        <v>0.93548387096774188</v>
      </c>
      <c r="NT20" s="3">
        <f t="shared" si="23"/>
        <v>0.8666666666666667</v>
      </c>
      <c r="NU20" s="3">
        <f t="shared" si="24"/>
        <v>0.70967741935483875</v>
      </c>
      <c r="NV20" s="3">
        <f t="shared" si="25"/>
        <v>0.63013698630136983</v>
      </c>
      <c r="NW20" s="5">
        <f t="shared" si="26"/>
        <v>19.290000000000006</v>
      </c>
      <c r="NX20" s="1">
        <f t="shared" si="27"/>
        <v>19.315789473684209</v>
      </c>
      <c r="NY20" s="1">
        <f t="shared" si="28"/>
        <v>19.474074074074078</v>
      </c>
      <c r="NZ20" s="1">
        <f t="shared" si="29"/>
        <v>19.610526315789475</v>
      </c>
      <c r="OA20" s="1">
        <f t="shared" si="30"/>
        <v>19.891666666666662</v>
      </c>
      <c r="OB20" s="1">
        <f t="shared" si="31"/>
        <v>20.020454545454548</v>
      </c>
      <c r="OC20" s="1">
        <f t="shared" si="32"/>
        <v>19.639999999999997</v>
      </c>
      <c r="OD20" s="1" t="e">
        <f t="shared" si="33"/>
        <v>#N/A</v>
      </c>
      <c r="OE20" s="1" t="e">
        <f t="shared" si="34"/>
        <v>#N/A</v>
      </c>
      <c r="OF20" s="1">
        <f t="shared" si="35"/>
        <v>18.93103448275863</v>
      </c>
      <c r="OG20" s="1">
        <f t="shared" si="36"/>
        <v>19.115384615384617</v>
      </c>
      <c r="OH20" s="1">
        <f t="shared" si="37"/>
        <v>19.463636363636365</v>
      </c>
      <c r="OI20" s="111" t="e">
        <f>NA()</f>
        <v>#N/A</v>
      </c>
      <c r="OJ20" s="112" t="e">
        <f>NA()</f>
        <v>#N/A</v>
      </c>
      <c r="OK20" s="112" t="e">
        <f>NA()</f>
        <v>#N/A</v>
      </c>
      <c r="OL20" s="112" t="e">
        <f>NA()</f>
        <v>#N/A</v>
      </c>
      <c r="OM20" s="112" t="e">
        <f>NA()</f>
        <v>#N/A</v>
      </c>
      <c r="ON20" s="112" t="e">
        <f>NA()</f>
        <v>#N/A</v>
      </c>
      <c r="OO20" s="112" t="e">
        <f>NA()</f>
        <v>#N/A</v>
      </c>
      <c r="OP20" s="112" t="e">
        <f>NA()</f>
        <v>#N/A</v>
      </c>
      <c r="OQ20" s="112" t="e">
        <f>NA()</f>
        <v>#N/A</v>
      </c>
      <c r="OR20" s="112" t="e">
        <f>NA()</f>
        <v>#N/A</v>
      </c>
      <c r="OS20" s="112" t="e">
        <f>NA()</f>
        <v>#N/A</v>
      </c>
      <c r="OT20" s="112" t="e">
        <f>NA()</f>
        <v>#N/A</v>
      </c>
      <c r="OU20" s="5" t="e">
        <f t="shared" si="0"/>
        <v>#N/A</v>
      </c>
      <c r="OV20" s="1" t="e">
        <f t="shared" si="1"/>
        <v>#N/A</v>
      </c>
      <c r="OW20" s="1" t="e">
        <f t="shared" si="2"/>
        <v>#N/A</v>
      </c>
      <c r="OX20" s="1" t="e">
        <f t="shared" si="3"/>
        <v>#N/A</v>
      </c>
      <c r="OY20" s="1" t="e">
        <f t="shared" si="4"/>
        <v>#N/A</v>
      </c>
      <c r="OZ20" s="1" t="e">
        <f t="shared" si="5"/>
        <v>#N/A</v>
      </c>
      <c r="PA20" s="1" t="e">
        <f t="shared" si="6"/>
        <v>#N/A</v>
      </c>
      <c r="PB20" s="1" t="e">
        <f t="shared" si="7"/>
        <v>#N/A</v>
      </c>
      <c r="PC20" s="1" t="e">
        <f t="shared" si="8"/>
        <v>#N/A</v>
      </c>
      <c r="PD20" s="1" t="e">
        <f t="shared" si="9"/>
        <v>#N/A</v>
      </c>
      <c r="PE20" s="1" t="e">
        <f t="shared" si="10"/>
        <v>#N/A</v>
      </c>
      <c r="PF20" s="1" t="e">
        <f t="shared" si="11"/>
        <v>#N/A</v>
      </c>
      <c r="PG20" s="111">
        <v>65535</v>
      </c>
      <c r="PH20" s="112">
        <v>65535</v>
      </c>
      <c r="PI20" s="112">
        <v>65535</v>
      </c>
      <c r="PJ20" s="112">
        <v>65535</v>
      </c>
      <c r="PK20" s="112">
        <v>65535</v>
      </c>
      <c r="PL20" s="112">
        <v>65535</v>
      </c>
      <c r="PM20" s="112">
        <v>65535</v>
      </c>
      <c r="PN20" s="112">
        <v>65535</v>
      </c>
      <c r="PO20" s="112">
        <v>65535</v>
      </c>
      <c r="PP20" s="112">
        <v>65535</v>
      </c>
      <c r="PQ20" s="112">
        <v>65535</v>
      </c>
      <c r="PR20" s="137">
        <v>65535</v>
      </c>
      <c r="PS20" s="5">
        <f t="array" ref="PS20">+IF(ISERROR($NW20)=FALSE,MIN(IF($H20:$AL20&lt;65534,$H20:$AL20,"")),NA())</f>
        <v>17.8</v>
      </c>
      <c r="PT20" s="1">
        <f t="array" ref="PT20">+IF(ISERROR($NX20)=FALSE,MIN(IF($AM20:$BN20&lt;65534,$AM20:$BN20,"")),NA())</f>
        <v>18.600000000000001</v>
      </c>
      <c r="PU20" s="1">
        <f t="array" ref="PU20">+IF(ISERROR($NY20)=FALSE,MIN(IF($BP20:$CT20&lt;65534,$BP20:$CT20,"")),NA())</f>
        <v>17.8</v>
      </c>
      <c r="PV20" s="1">
        <f t="array" ref="PV20">+IF(ISERROR($NZ20)=FALSE,MIN(IF($CU20:$DX20&lt;65534,$CU20:$DX20,"")),NA())</f>
        <v>18</v>
      </c>
      <c r="PW20" s="1">
        <f t="array" ref="PW20">+IF(ISERROR($OA20)=FALSE,MIN(IF($DY20:$FC20&lt;65534,$DY20:$FC20,"")),NA())</f>
        <v>18.399999999999999</v>
      </c>
      <c r="PX20" s="1">
        <f t="array" ref="PX20">+IF(ISERROR($OB20)=FALSE,MIN(IF($FD20:$GG20&lt;65534,$FD20:$GG20,"")),NA())</f>
        <v>18.600000000000001</v>
      </c>
      <c r="PY20" s="1">
        <f t="array" ref="PY20">+IF(ISERROR($OC20)=FALSE,MIN(IF($GH20:$HL20&lt;65534,$GH20:$HL20,"")),NA())</f>
        <v>18</v>
      </c>
      <c r="PZ20" s="1" t="e">
        <f t="array" ref="PZ20">+IF(ISERROR($OD20)=FALSE,MIN(IF($HM20:$IQ20&lt;65534,$HM20:$IQ20,"")),NA())</f>
        <v>#N/A</v>
      </c>
      <c r="QA20" s="1" t="e">
        <f t="array" ref="QA20">+IF(ISERROR($OE20)=FALSE,MIN(IF($IR20:$JU20&lt;65534,$IR20:$JU20,"")),NA())</f>
        <v>#N/A</v>
      </c>
      <c r="QB20" s="1">
        <f t="array" ref="QB20">+IF(ISERROR($OF20)=FALSE,MIN(IF($JV20:$KZ20&lt;65534,$JV20:$KZ20,"")),NA())</f>
        <v>17.600000000000001</v>
      </c>
      <c r="QC20" s="1">
        <f t="array" ref="QC20">+IF(ISERROR($OG20)=FALSE,MIN(IF($LA20:$MD20&lt;65534,$LA20:$MD20,"")),NA())</f>
        <v>17.8</v>
      </c>
      <c r="QD20" s="1">
        <f t="array" ref="QD20">+IF(ISERROR($OH20)=FALSE,MIN(IF($ME20:$NI20&lt;65534,$ME20:$NI20,"")),NA())</f>
        <v>18.399999999999999</v>
      </c>
      <c r="QE20" s="5">
        <f t="shared" si="38"/>
        <v>65517.2</v>
      </c>
      <c r="QF20" s="1">
        <f t="shared" si="39"/>
        <v>65516.4</v>
      </c>
      <c r="QG20" s="1">
        <f t="shared" si="40"/>
        <v>65517.2</v>
      </c>
      <c r="QH20" s="1">
        <f t="shared" si="41"/>
        <v>65517</v>
      </c>
      <c r="QI20" s="1">
        <f t="shared" si="42"/>
        <v>65516.6</v>
      </c>
      <c r="QJ20" s="1">
        <f t="shared" si="43"/>
        <v>65516.4</v>
      </c>
      <c r="QK20" s="1">
        <f t="shared" si="44"/>
        <v>65517</v>
      </c>
      <c r="QL20" s="1" t="e">
        <f t="shared" si="45"/>
        <v>#N/A</v>
      </c>
      <c r="QM20" s="1" t="e">
        <f t="shared" si="46"/>
        <v>#N/A</v>
      </c>
      <c r="QN20" s="1">
        <f t="shared" si="47"/>
        <v>65517.4</v>
      </c>
      <c r="QO20" s="1">
        <f t="shared" si="48"/>
        <v>65517.2</v>
      </c>
      <c r="QP20" s="1">
        <f t="shared" si="49"/>
        <v>65516.6</v>
      </c>
      <c r="QQ20" s="5" t="s">
        <v>892</v>
      </c>
    </row>
    <row r="21" spans="1:459" s="1" customFormat="1" x14ac:dyDescent="0.2">
      <c r="A21" s="126">
        <v>27015070</v>
      </c>
      <c r="B21" s="127">
        <v>-75.58897222222221</v>
      </c>
      <c r="C21" s="127">
        <v>6.2206111111111113</v>
      </c>
      <c r="D21" s="128">
        <v>1516</v>
      </c>
      <c r="E21" s="129" t="s">
        <v>18</v>
      </c>
      <c r="F21" s="129" t="s">
        <v>320</v>
      </c>
      <c r="G21" s="129" t="s">
        <v>13</v>
      </c>
      <c r="H21" s="1">
        <v>14.2</v>
      </c>
      <c r="I21" s="1">
        <v>14.8</v>
      </c>
      <c r="J21" s="1">
        <v>14.4</v>
      </c>
      <c r="K21" s="1">
        <v>15.4</v>
      </c>
      <c r="L21" s="1">
        <v>18.399999999999999</v>
      </c>
      <c r="M21" s="1">
        <v>17.3</v>
      </c>
      <c r="N21" s="1">
        <v>15.7</v>
      </c>
      <c r="O21" s="1">
        <v>16.7</v>
      </c>
      <c r="P21" s="1">
        <v>15.8</v>
      </c>
      <c r="Q21" s="1">
        <v>16</v>
      </c>
      <c r="R21" s="1">
        <v>16.399999999999999</v>
      </c>
      <c r="S21" s="1">
        <v>17.899999999999999</v>
      </c>
      <c r="T21" s="1">
        <v>17.899999999999999</v>
      </c>
      <c r="U21" s="1">
        <v>17.899999999999999</v>
      </c>
      <c r="V21" s="1">
        <v>17</v>
      </c>
      <c r="W21" s="1">
        <v>18.3</v>
      </c>
      <c r="X21" s="1">
        <v>18.8</v>
      </c>
      <c r="Y21" s="1">
        <v>18.399999999999999</v>
      </c>
      <c r="Z21" s="1">
        <v>18.7</v>
      </c>
      <c r="AA21" s="1">
        <v>18.399999999999999</v>
      </c>
      <c r="AB21" s="1">
        <v>18.8</v>
      </c>
      <c r="AC21" s="1">
        <v>19.100000000000001</v>
      </c>
      <c r="AD21" s="1">
        <v>17.5</v>
      </c>
      <c r="AE21" s="1">
        <v>17.600000000000001</v>
      </c>
      <c r="AF21" s="1">
        <v>18.2</v>
      </c>
      <c r="AG21" s="1">
        <v>19</v>
      </c>
      <c r="AH21" s="1">
        <v>19.8</v>
      </c>
      <c r="AI21" s="1">
        <v>19.7</v>
      </c>
      <c r="AJ21" s="1">
        <v>16.600000000000001</v>
      </c>
      <c r="AK21" s="1">
        <v>16.8</v>
      </c>
      <c r="AL21" s="1">
        <v>18.399999999999999</v>
      </c>
      <c r="AM21" s="1">
        <v>17.7</v>
      </c>
      <c r="AN21" s="1">
        <v>18.2</v>
      </c>
      <c r="AO21" s="1">
        <v>18.399999999999999</v>
      </c>
      <c r="AP21" s="1">
        <v>18.399999999999999</v>
      </c>
      <c r="AQ21" s="1">
        <v>19.399999999999999</v>
      </c>
      <c r="AR21" s="1">
        <v>19.399999999999999</v>
      </c>
      <c r="AS21" s="1">
        <v>18.8</v>
      </c>
      <c r="AT21" s="1">
        <v>19</v>
      </c>
      <c r="AU21" s="1">
        <v>18.600000000000001</v>
      </c>
      <c r="AV21" s="1">
        <v>18.7</v>
      </c>
      <c r="AW21" s="1">
        <v>19.399999999999999</v>
      </c>
      <c r="AX21" s="1">
        <v>19.600000000000001</v>
      </c>
      <c r="AY21" s="1">
        <v>20.100000000000001</v>
      </c>
      <c r="AZ21" s="1">
        <v>18.600000000000001</v>
      </c>
      <c r="BA21" s="1">
        <v>17.8</v>
      </c>
      <c r="BB21" s="1">
        <v>18.8</v>
      </c>
      <c r="BC21" s="1">
        <v>19.399999999999999</v>
      </c>
      <c r="BD21" s="1">
        <v>18</v>
      </c>
      <c r="BE21" s="1">
        <v>17.600000000000001</v>
      </c>
      <c r="BF21" s="1">
        <v>17.399999999999999</v>
      </c>
      <c r="BG21" s="1">
        <v>17.8</v>
      </c>
      <c r="BH21" s="1">
        <v>16.5</v>
      </c>
      <c r="BI21" s="1">
        <v>18.8</v>
      </c>
      <c r="BJ21" s="1">
        <v>19</v>
      </c>
      <c r="BK21" s="1">
        <v>17.399999999999999</v>
      </c>
      <c r="BL21" s="1">
        <v>19.399999999999999</v>
      </c>
      <c r="BM21" s="1">
        <v>17.399999999999999</v>
      </c>
      <c r="BN21" s="1">
        <v>16.8</v>
      </c>
      <c r="BO21" s="102"/>
      <c r="BP21" s="1">
        <v>16.3</v>
      </c>
      <c r="BQ21" s="1">
        <v>17.600000000000001</v>
      </c>
      <c r="BR21" s="1">
        <v>18</v>
      </c>
      <c r="BS21" s="1">
        <v>16.399999999999999</v>
      </c>
      <c r="BT21" s="1">
        <v>19.600000000000001</v>
      </c>
      <c r="BU21" s="1">
        <v>19</v>
      </c>
      <c r="BV21" s="1">
        <v>19</v>
      </c>
      <c r="BW21" s="1">
        <v>18.100000000000001</v>
      </c>
      <c r="BX21" s="1">
        <v>18.399999999999999</v>
      </c>
      <c r="BY21" s="1">
        <v>19.600000000000001</v>
      </c>
      <c r="BZ21" s="1">
        <v>18</v>
      </c>
      <c r="CA21" s="1">
        <v>17.399999999999999</v>
      </c>
      <c r="CB21" s="1">
        <v>16.7</v>
      </c>
      <c r="CC21" s="1">
        <v>19.8</v>
      </c>
      <c r="CD21" s="1">
        <v>19.100000000000001</v>
      </c>
      <c r="CE21" s="1">
        <v>18.399999999999999</v>
      </c>
      <c r="CF21" s="1">
        <v>19.399999999999999</v>
      </c>
      <c r="CG21" s="1">
        <v>19.7</v>
      </c>
      <c r="CH21" s="1">
        <v>16.399999999999999</v>
      </c>
      <c r="CI21" s="1">
        <v>17.600000000000001</v>
      </c>
      <c r="CJ21" s="1">
        <v>18.7</v>
      </c>
      <c r="CK21" s="1">
        <v>18</v>
      </c>
      <c r="CL21" s="1">
        <v>18.2</v>
      </c>
      <c r="CM21" s="1">
        <v>18.399999999999999</v>
      </c>
      <c r="CN21" s="1">
        <v>16.3</v>
      </c>
      <c r="CO21" s="1">
        <v>17.5</v>
      </c>
      <c r="CP21" s="1">
        <v>18.399999999999999</v>
      </c>
      <c r="CQ21" s="1">
        <v>19.399999999999999</v>
      </c>
      <c r="CR21" s="1">
        <v>23.4</v>
      </c>
      <c r="CS21" s="1">
        <v>17</v>
      </c>
      <c r="CT21" s="1">
        <v>18.8</v>
      </c>
      <c r="CU21" s="1">
        <v>17.600000000000001</v>
      </c>
      <c r="CV21" s="1">
        <v>17.399999999999999</v>
      </c>
      <c r="CW21" s="1">
        <v>18.3</v>
      </c>
      <c r="CX21" s="1">
        <v>18.899999999999999</v>
      </c>
      <c r="CY21" s="1">
        <v>17.2</v>
      </c>
      <c r="CZ21" s="1">
        <v>16.399999999999999</v>
      </c>
      <c r="DA21" s="1">
        <v>18.2</v>
      </c>
      <c r="DB21" s="1">
        <v>17.399999999999999</v>
      </c>
      <c r="DC21" s="1">
        <v>18.899999999999999</v>
      </c>
      <c r="DD21" s="1">
        <v>17.8</v>
      </c>
      <c r="DE21" s="1">
        <v>16.399999999999999</v>
      </c>
      <c r="DF21" s="1">
        <v>18.399999999999999</v>
      </c>
      <c r="DG21" s="1">
        <v>19.7</v>
      </c>
      <c r="DH21" s="1">
        <v>17.2</v>
      </c>
      <c r="DI21" s="1">
        <v>18.3</v>
      </c>
      <c r="DJ21" s="1">
        <v>19.399999999999999</v>
      </c>
      <c r="DK21" s="1">
        <v>20</v>
      </c>
      <c r="DL21" s="1">
        <v>16.8</v>
      </c>
      <c r="DM21" s="1">
        <v>17.3</v>
      </c>
      <c r="DN21" s="1">
        <v>17.600000000000001</v>
      </c>
      <c r="DO21" s="1">
        <v>18.2</v>
      </c>
      <c r="DP21" s="1">
        <v>17.7</v>
      </c>
      <c r="DQ21" s="1">
        <v>17.399999999999999</v>
      </c>
      <c r="DR21" s="1">
        <v>18.100000000000001</v>
      </c>
      <c r="DS21" s="1">
        <v>17.7</v>
      </c>
      <c r="DT21" s="1">
        <v>18.100000000000001</v>
      </c>
      <c r="DU21" s="1">
        <v>17.8</v>
      </c>
      <c r="DV21" s="1">
        <v>18.8</v>
      </c>
      <c r="DW21" s="1">
        <v>19</v>
      </c>
      <c r="DX21" s="1">
        <v>17.600000000000001</v>
      </c>
      <c r="DY21" s="1">
        <v>16.8</v>
      </c>
      <c r="DZ21" s="1">
        <v>18.7</v>
      </c>
      <c r="EA21" s="1">
        <v>18.5</v>
      </c>
      <c r="EB21" s="1">
        <v>19.399999999999999</v>
      </c>
      <c r="EC21" s="1">
        <v>20.100000000000001</v>
      </c>
      <c r="ED21" s="1">
        <v>20</v>
      </c>
      <c r="EE21" s="1">
        <v>19.600000000000001</v>
      </c>
      <c r="EF21" s="1">
        <v>20.2</v>
      </c>
      <c r="EG21" s="1">
        <v>17.100000000000001</v>
      </c>
      <c r="EH21" s="1">
        <v>17.8</v>
      </c>
      <c r="EI21" s="1">
        <v>17.8</v>
      </c>
      <c r="EJ21" s="1">
        <v>17.899999999999999</v>
      </c>
      <c r="EK21" s="1">
        <v>18</v>
      </c>
      <c r="EL21" s="1">
        <v>17</v>
      </c>
      <c r="EM21" s="1">
        <v>18.7</v>
      </c>
      <c r="EN21" s="1">
        <v>18</v>
      </c>
      <c r="EO21" s="1">
        <v>17.2</v>
      </c>
      <c r="EP21" s="1">
        <v>17.8</v>
      </c>
      <c r="EQ21" s="1">
        <v>17.600000000000001</v>
      </c>
      <c r="ER21" s="1">
        <v>17.399999999999999</v>
      </c>
      <c r="ES21" s="1">
        <v>17.2</v>
      </c>
      <c r="ET21" s="1">
        <v>17</v>
      </c>
      <c r="EU21" s="1">
        <v>17.3</v>
      </c>
      <c r="EV21" s="1">
        <v>17.8</v>
      </c>
      <c r="EW21" s="1">
        <v>17.600000000000001</v>
      </c>
      <c r="EX21" s="1">
        <v>16.2</v>
      </c>
      <c r="EY21" s="1">
        <v>17.600000000000001</v>
      </c>
      <c r="EZ21" s="1">
        <v>18</v>
      </c>
      <c r="FA21" s="1">
        <v>17.8</v>
      </c>
      <c r="FB21" s="1">
        <v>18</v>
      </c>
      <c r="FC21" s="1">
        <v>18.3</v>
      </c>
      <c r="FD21" s="1">
        <v>16.7</v>
      </c>
      <c r="FE21" s="1">
        <v>16.899999999999999</v>
      </c>
      <c r="FF21" s="1">
        <v>18</v>
      </c>
      <c r="FG21" s="1">
        <v>17.8</v>
      </c>
      <c r="FH21" s="1">
        <v>18</v>
      </c>
      <c r="FI21" s="1">
        <v>17.399999999999999</v>
      </c>
      <c r="FJ21" s="1">
        <v>17</v>
      </c>
      <c r="FK21" s="1">
        <v>15.8</v>
      </c>
      <c r="FL21" s="1">
        <v>18.8</v>
      </c>
      <c r="FM21" s="1">
        <v>18.8</v>
      </c>
      <c r="FN21" s="1">
        <v>18.7</v>
      </c>
      <c r="FO21" s="1">
        <v>18.5</v>
      </c>
      <c r="FP21" s="1">
        <v>19</v>
      </c>
      <c r="FQ21" s="1">
        <v>17.2</v>
      </c>
      <c r="FR21" s="1">
        <v>18</v>
      </c>
      <c r="FS21" s="1">
        <v>17</v>
      </c>
      <c r="FT21" s="1">
        <v>17</v>
      </c>
      <c r="FU21" s="1">
        <v>16.7</v>
      </c>
      <c r="FV21" s="1">
        <v>19.7</v>
      </c>
      <c r="FW21" s="1">
        <v>16.8</v>
      </c>
      <c r="FX21" s="1">
        <v>16.2</v>
      </c>
      <c r="FY21" s="1">
        <v>18</v>
      </c>
      <c r="FZ21" s="1">
        <v>19</v>
      </c>
      <c r="GA21" s="1">
        <v>18.2</v>
      </c>
      <c r="GB21" s="1">
        <v>18.3</v>
      </c>
      <c r="GC21" s="1">
        <v>18.399999999999999</v>
      </c>
      <c r="GD21" s="1">
        <v>18.899999999999999</v>
      </c>
      <c r="GE21" s="1">
        <v>19.8</v>
      </c>
      <c r="GF21" s="1">
        <v>16</v>
      </c>
      <c r="GG21" s="1">
        <v>16.7</v>
      </c>
      <c r="GH21" s="1">
        <v>18</v>
      </c>
      <c r="GI21" s="1">
        <v>18</v>
      </c>
      <c r="GJ21" s="1">
        <v>17.100000000000001</v>
      </c>
      <c r="GK21" s="1">
        <v>17.8</v>
      </c>
      <c r="GL21" s="1">
        <v>16.100000000000001</v>
      </c>
      <c r="GM21" s="1">
        <v>15.7</v>
      </c>
      <c r="GN21" s="1">
        <v>16.3</v>
      </c>
      <c r="GO21" s="1">
        <v>18.3</v>
      </c>
      <c r="GP21" s="1">
        <v>18.600000000000001</v>
      </c>
      <c r="GQ21" s="1">
        <v>17.399999999999999</v>
      </c>
      <c r="GR21" s="1">
        <v>17.8</v>
      </c>
      <c r="GS21" s="1">
        <v>18</v>
      </c>
      <c r="GT21" s="1">
        <v>16.7</v>
      </c>
      <c r="GU21" s="1">
        <v>16.8</v>
      </c>
      <c r="GV21" s="1">
        <v>16.600000000000001</v>
      </c>
      <c r="GW21" s="1">
        <v>18.3</v>
      </c>
      <c r="GX21" s="1">
        <v>18.3</v>
      </c>
      <c r="GY21" s="1">
        <v>17.600000000000001</v>
      </c>
      <c r="GZ21" s="1">
        <v>19</v>
      </c>
      <c r="HA21" s="1">
        <v>16.7</v>
      </c>
      <c r="HB21" s="1">
        <v>19.3</v>
      </c>
      <c r="HC21" s="1">
        <v>20</v>
      </c>
      <c r="HD21" s="1">
        <v>16.2</v>
      </c>
      <c r="HE21" s="1">
        <v>18</v>
      </c>
      <c r="HF21" s="1">
        <v>16.8</v>
      </c>
      <c r="HG21" s="1">
        <v>17.600000000000001</v>
      </c>
      <c r="HH21" s="1">
        <v>17</v>
      </c>
      <c r="HI21" s="1">
        <v>15.7</v>
      </c>
      <c r="HJ21" s="1">
        <v>17</v>
      </c>
      <c r="HK21" s="1">
        <v>17.8</v>
      </c>
      <c r="HL21" s="1">
        <v>16.7</v>
      </c>
      <c r="HM21" s="1">
        <v>17.8</v>
      </c>
      <c r="HN21" s="1">
        <v>18</v>
      </c>
      <c r="HO21" s="1">
        <v>17.399999999999999</v>
      </c>
      <c r="HP21" s="1">
        <v>17.899999999999999</v>
      </c>
      <c r="HQ21" s="1">
        <v>18.8</v>
      </c>
      <c r="HR21" s="1">
        <v>16.8</v>
      </c>
      <c r="HS21" s="1">
        <v>16.399999999999999</v>
      </c>
      <c r="HT21" s="1">
        <v>17.600000000000001</v>
      </c>
      <c r="HU21" s="1">
        <v>19.2</v>
      </c>
      <c r="HV21" s="1">
        <v>16.399999999999999</v>
      </c>
      <c r="HW21" s="1">
        <v>18.2</v>
      </c>
      <c r="HX21" s="1">
        <v>17.8</v>
      </c>
      <c r="HY21" s="1">
        <v>20.100000000000001</v>
      </c>
      <c r="HZ21" s="1">
        <v>19</v>
      </c>
      <c r="IA21" s="1">
        <v>18.100000000000001</v>
      </c>
      <c r="IB21" s="1">
        <v>17.600000000000001</v>
      </c>
      <c r="IC21" s="1">
        <v>17.899999999999999</v>
      </c>
      <c r="ID21" s="1">
        <v>18.100000000000001</v>
      </c>
      <c r="IE21" s="1">
        <v>17.3</v>
      </c>
      <c r="IF21" s="1">
        <v>17.8</v>
      </c>
      <c r="IG21" s="1">
        <v>19.7</v>
      </c>
      <c r="IH21" s="1">
        <v>17.100000000000001</v>
      </c>
      <c r="II21" s="1">
        <v>17.8</v>
      </c>
      <c r="IJ21" s="1">
        <v>16.899999999999999</v>
      </c>
      <c r="IK21" s="1">
        <v>19.399999999999999</v>
      </c>
      <c r="IL21" s="1">
        <v>16.5</v>
      </c>
      <c r="IM21" s="1">
        <v>17.8</v>
      </c>
      <c r="IN21" s="1">
        <v>18.7</v>
      </c>
      <c r="IO21" s="1">
        <v>15.7</v>
      </c>
      <c r="IP21" s="1">
        <v>17.399999999999999</v>
      </c>
      <c r="IQ21" s="1">
        <v>18.8</v>
      </c>
      <c r="IR21" s="1">
        <v>17.600000000000001</v>
      </c>
      <c r="IS21" s="1">
        <v>19.600000000000001</v>
      </c>
      <c r="IT21" s="1">
        <v>18.399999999999999</v>
      </c>
      <c r="IU21" s="1">
        <v>19.7</v>
      </c>
      <c r="IV21" s="1">
        <v>19.3</v>
      </c>
      <c r="IW21" s="1">
        <v>17</v>
      </c>
      <c r="IX21" s="1">
        <v>17.399999999999999</v>
      </c>
      <c r="IY21" s="1">
        <v>18.600000000000001</v>
      </c>
      <c r="IZ21" s="1">
        <v>17.5</v>
      </c>
      <c r="JA21" s="1">
        <v>17.8</v>
      </c>
      <c r="JB21" s="1">
        <v>20.399999999999999</v>
      </c>
      <c r="JC21" s="1">
        <v>18</v>
      </c>
      <c r="JD21" s="1">
        <v>16.7</v>
      </c>
      <c r="JE21" s="1">
        <v>18.2</v>
      </c>
      <c r="JF21" s="1">
        <v>17.399999999999999</v>
      </c>
      <c r="JG21" s="1">
        <v>17</v>
      </c>
      <c r="JH21" s="1">
        <v>19.2</v>
      </c>
      <c r="JI21" s="1">
        <v>18.8</v>
      </c>
      <c r="JJ21" s="1">
        <v>16.100000000000001</v>
      </c>
      <c r="JK21" s="1">
        <v>18</v>
      </c>
      <c r="JL21" s="1">
        <v>18.2</v>
      </c>
      <c r="JM21" s="1">
        <v>17.399999999999999</v>
      </c>
      <c r="JN21" s="1">
        <v>16.8</v>
      </c>
      <c r="JO21" s="1">
        <v>17.7</v>
      </c>
      <c r="JP21" s="1">
        <v>17.8</v>
      </c>
      <c r="JQ21" s="1">
        <v>16.7</v>
      </c>
      <c r="JR21" s="1">
        <v>17.399999999999999</v>
      </c>
      <c r="JS21" s="1">
        <v>18</v>
      </c>
      <c r="JT21" s="1">
        <v>18.399999999999999</v>
      </c>
      <c r="JU21" s="1">
        <v>16.7</v>
      </c>
      <c r="JV21" s="1">
        <v>16.3</v>
      </c>
      <c r="JW21" s="1">
        <v>17.8</v>
      </c>
      <c r="JX21" s="1">
        <v>17.2</v>
      </c>
      <c r="JY21" s="1">
        <v>15.2</v>
      </c>
      <c r="JZ21" s="1">
        <v>18.399999999999999</v>
      </c>
      <c r="KA21" s="1">
        <v>16.7</v>
      </c>
      <c r="KB21" s="1">
        <v>16.399999999999999</v>
      </c>
      <c r="KC21" s="1">
        <v>17.7</v>
      </c>
      <c r="KD21" s="1">
        <v>18.399999999999999</v>
      </c>
      <c r="KE21" s="1">
        <v>18.399999999999999</v>
      </c>
      <c r="KF21" s="1">
        <v>18.5</v>
      </c>
      <c r="KG21" s="1">
        <v>17</v>
      </c>
      <c r="KH21" s="1">
        <v>17</v>
      </c>
      <c r="KI21" s="1">
        <v>16.899999999999999</v>
      </c>
      <c r="KJ21" s="1">
        <v>17.8</v>
      </c>
      <c r="KK21" s="1">
        <v>18</v>
      </c>
      <c r="KL21" s="1">
        <v>17.7</v>
      </c>
      <c r="KM21" s="1">
        <v>17.399999999999999</v>
      </c>
      <c r="KN21" s="1">
        <v>17.2</v>
      </c>
      <c r="KO21" s="1">
        <v>17.5</v>
      </c>
      <c r="KP21" s="1">
        <v>17.600000000000001</v>
      </c>
      <c r="KQ21" s="1">
        <v>16.899999999999999</v>
      </c>
      <c r="KR21" s="1">
        <v>16.8</v>
      </c>
      <c r="KS21" s="1">
        <v>16.7</v>
      </c>
      <c r="KT21" s="1">
        <v>18</v>
      </c>
      <c r="KU21" s="1">
        <v>16.2</v>
      </c>
      <c r="KV21" s="1">
        <v>16.8</v>
      </c>
      <c r="KW21" s="1">
        <v>16</v>
      </c>
      <c r="KX21" s="1">
        <v>17.600000000000001</v>
      </c>
      <c r="KY21" s="1">
        <v>17.100000000000001</v>
      </c>
      <c r="KZ21" s="1">
        <v>17</v>
      </c>
      <c r="LA21" s="1">
        <v>17.8</v>
      </c>
      <c r="LB21" s="1">
        <v>17.7</v>
      </c>
      <c r="LC21" s="1">
        <v>18.2</v>
      </c>
      <c r="LD21" s="1">
        <v>18</v>
      </c>
      <c r="LE21" s="1">
        <v>18.600000000000001</v>
      </c>
      <c r="LF21" s="1">
        <v>18.7</v>
      </c>
      <c r="LG21" s="1">
        <v>18.7</v>
      </c>
      <c r="LH21" s="1">
        <v>18</v>
      </c>
      <c r="LI21" s="1">
        <v>16.5</v>
      </c>
      <c r="LJ21" s="1">
        <v>16</v>
      </c>
      <c r="LK21" s="1">
        <v>17.600000000000001</v>
      </c>
      <c r="LL21" s="1">
        <v>17.8</v>
      </c>
      <c r="LM21" s="1">
        <v>17.5</v>
      </c>
      <c r="LN21" s="1">
        <v>17.7</v>
      </c>
      <c r="LO21" s="1">
        <v>17.8</v>
      </c>
      <c r="LP21" s="1">
        <v>18</v>
      </c>
      <c r="LQ21" s="1">
        <v>18.399999999999999</v>
      </c>
      <c r="LR21" s="1">
        <v>17.8</v>
      </c>
      <c r="LS21" s="1">
        <v>18.8</v>
      </c>
      <c r="LT21" s="1">
        <v>17.399999999999999</v>
      </c>
      <c r="LU21" s="1">
        <v>17.3</v>
      </c>
      <c r="LV21" s="1">
        <v>17</v>
      </c>
      <c r="LW21" s="1">
        <v>16.100000000000001</v>
      </c>
      <c r="LX21" s="1">
        <v>16.600000000000001</v>
      </c>
      <c r="LY21" s="1">
        <v>18.399999999999999</v>
      </c>
      <c r="LZ21" s="1">
        <v>19.600000000000001</v>
      </c>
      <c r="MA21" s="1">
        <v>17.8</v>
      </c>
      <c r="MB21" s="1">
        <v>17.8</v>
      </c>
      <c r="MC21" s="1">
        <v>18.8</v>
      </c>
      <c r="MD21" s="1">
        <v>18</v>
      </c>
      <c r="ME21" s="1">
        <v>17</v>
      </c>
      <c r="MF21" s="1">
        <v>17.8</v>
      </c>
      <c r="MG21" s="1">
        <v>18.399999999999999</v>
      </c>
      <c r="MH21" s="1">
        <v>16.399999999999999</v>
      </c>
      <c r="MI21" s="1">
        <v>18</v>
      </c>
      <c r="MJ21" s="1">
        <v>19.399999999999999</v>
      </c>
      <c r="MK21" s="1">
        <v>18.399999999999999</v>
      </c>
      <c r="ML21" s="1">
        <v>14</v>
      </c>
      <c r="MM21" s="1">
        <v>16.2</v>
      </c>
      <c r="MN21" s="1">
        <v>18.399999999999999</v>
      </c>
      <c r="MO21" s="1">
        <v>18.600000000000001</v>
      </c>
      <c r="MP21" s="1">
        <v>16.2</v>
      </c>
      <c r="MQ21" s="1">
        <v>17.399999999999999</v>
      </c>
      <c r="MR21" s="1">
        <v>16.8</v>
      </c>
      <c r="MS21" s="1">
        <v>16.399999999999999</v>
      </c>
      <c r="MT21" s="1">
        <v>18.5</v>
      </c>
      <c r="MU21" s="1">
        <v>18.7</v>
      </c>
      <c r="MV21" s="1">
        <v>17.399999999999999</v>
      </c>
      <c r="MW21" s="1">
        <v>19.2</v>
      </c>
      <c r="MX21" s="1">
        <v>18.7</v>
      </c>
      <c r="MY21" s="1">
        <v>18.8</v>
      </c>
      <c r="MZ21" s="1">
        <v>18</v>
      </c>
      <c r="NA21" s="1">
        <v>18.100000000000001</v>
      </c>
      <c r="NB21" s="1">
        <v>17.600000000000001</v>
      </c>
      <c r="NC21" s="1">
        <v>19.5</v>
      </c>
      <c r="ND21" s="1">
        <v>18.2</v>
      </c>
      <c r="NE21" s="1">
        <v>19.7</v>
      </c>
      <c r="NF21" s="1">
        <v>18.2</v>
      </c>
      <c r="NG21" s="1">
        <v>17.600000000000001</v>
      </c>
      <c r="NH21" s="1">
        <v>18.8</v>
      </c>
      <c r="NI21" s="1">
        <v>17.399999999999999</v>
      </c>
      <c r="NJ21" s="6">
        <f t="shared" si="13"/>
        <v>1</v>
      </c>
      <c r="NK21" s="3">
        <f t="shared" si="14"/>
        <v>1</v>
      </c>
      <c r="NL21" s="3">
        <f t="shared" si="15"/>
        <v>1</v>
      </c>
      <c r="NM21" s="3">
        <f t="shared" si="16"/>
        <v>1</v>
      </c>
      <c r="NN21" s="3">
        <f t="shared" si="17"/>
        <v>1</v>
      </c>
      <c r="NO21" s="3">
        <f t="shared" si="18"/>
        <v>1</v>
      </c>
      <c r="NP21" s="3">
        <f t="shared" si="19"/>
        <v>1</v>
      </c>
      <c r="NQ21" s="3">
        <f t="shared" si="20"/>
        <v>1</v>
      </c>
      <c r="NR21" s="3">
        <f t="shared" si="21"/>
        <v>1</v>
      </c>
      <c r="NS21" s="3">
        <f t="shared" si="22"/>
        <v>1</v>
      </c>
      <c r="NT21" s="3">
        <f t="shared" si="23"/>
        <v>1</v>
      </c>
      <c r="NU21" s="3">
        <f t="shared" si="24"/>
        <v>1</v>
      </c>
      <c r="NV21" s="3">
        <f t="shared" si="25"/>
        <v>1</v>
      </c>
      <c r="NW21" s="5">
        <f t="shared" si="26"/>
        <v>17.416129032258063</v>
      </c>
      <c r="NX21" s="1">
        <f t="shared" si="27"/>
        <v>18.442857142857143</v>
      </c>
      <c r="NY21" s="1">
        <f t="shared" si="28"/>
        <v>18.341935483870962</v>
      </c>
      <c r="NZ21" s="1">
        <f t="shared" si="29"/>
        <v>17.986666666666668</v>
      </c>
      <c r="OA21" s="1">
        <f t="shared" si="30"/>
        <v>18.012903225806451</v>
      </c>
      <c r="OB21" s="1">
        <f t="shared" si="31"/>
        <v>17.776666666666664</v>
      </c>
      <c r="OC21" s="1">
        <f t="shared" si="32"/>
        <v>17.458064516129038</v>
      </c>
      <c r="OD21" s="1">
        <f t="shared" si="33"/>
        <v>17.870967741935484</v>
      </c>
      <c r="OE21" s="1">
        <f t="shared" si="34"/>
        <v>17.926666666666666</v>
      </c>
      <c r="OF21" s="1">
        <f t="shared" si="35"/>
        <v>17.232258064516127</v>
      </c>
      <c r="OG21" s="1">
        <f t="shared" si="36"/>
        <v>17.813333333333336</v>
      </c>
      <c r="OH21" s="1">
        <f t="shared" si="37"/>
        <v>17.864516129032253</v>
      </c>
      <c r="OI21" s="111">
        <v>17.203571428571426</v>
      </c>
      <c r="OJ21" s="112">
        <v>17.521428571428569</v>
      </c>
      <c r="OK21" s="112">
        <v>17.665517241379309</v>
      </c>
      <c r="OL21" s="112">
        <v>17.779310344827586</v>
      </c>
      <c r="OM21" s="112">
        <v>17.762068965517237</v>
      </c>
      <c r="ON21" s="112">
        <v>17.427586206896549</v>
      </c>
      <c r="OO21" s="112">
        <v>17.117241379310343</v>
      </c>
      <c r="OP21" s="112">
        <v>17.228571428571431</v>
      </c>
      <c r="OQ21" s="112">
        <v>17.003571428571426</v>
      </c>
      <c r="OR21" s="112">
        <v>17.0448275862069</v>
      </c>
      <c r="OS21" s="112">
        <v>17.289655172413795</v>
      </c>
      <c r="OT21" s="112">
        <v>17.234482758620683</v>
      </c>
      <c r="OU21" s="5">
        <f t="shared" si="0"/>
        <v>0.21255760368663701</v>
      </c>
      <c r="OV21" s="1">
        <f t="shared" si="1"/>
        <v>0.92142857142857437</v>
      </c>
      <c r="OW21" s="1">
        <f t="shared" si="2"/>
        <v>0.67641824249165339</v>
      </c>
      <c r="OX21" s="1">
        <f t="shared" si="3"/>
        <v>0.20735632183908237</v>
      </c>
      <c r="OY21" s="1">
        <f t="shared" si="4"/>
        <v>0.25083426028921352</v>
      </c>
      <c r="OZ21" s="1">
        <f t="shared" si="5"/>
        <v>0.34908045977011426</v>
      </c>
      <c r="PA21" s="1">
        <f t="shared" si="6"/>
        <v>0.34082313681869536</v>
      </c>
      <c r="PB21" s="1">
        <f t="shared" si="7"/>
        <v>0.64239631336405267</v>
      </c>
      <c r="PC21" s="1">
        <f t="shared" si="8"/>
        <v>0.92309523809523952</v>
      </c>
      <c r="PD21" s="1">
        <f t="shared" si="9"/>
        <v>0.18743047830922777</v>
      </c>
      <c r="PE21" s="1">
        <f t="shared" si="10"/>
        <v>0.52367816091954111</v>
      </c>
      <c r="PF21" s="1">
        <f t="shared" si="11"/>
        <v>0.63003337041157081</v>
      </c>
      <c r="PG21" s="111">
        <v>12.4</v>
      </c>
      <c r="PH21" s="112">
        <v>12.4</v>
      </c>
      <c r="PI21" s="112">
        <v>13</v>
      </c>
      <c r="PJ21" s="112">
        <v>13.9</v>
      </c>
      <c r="PK21" s="112">
        <v>12.8</v>
      </c>
      <c r="PL21" s="112">
        <v>12.4</v>
      </c>
      <c r="PM21" s="112">
        <v>11.2</v>
      </c>
      <c r="PN21" s="112">
        <v>11.4</v>
      </c>
      <c r="PO21" s="112">
        <v>12</v>
      </c>
      <c r="PP21" s="112">
        <v>11.2</v>
      </c>
      <c r="PQ21" s="112">
        <v>11.1</v>
      </c>
      <c r="PR21" s="137">
        <v>11.6</v>
      </c>
      <c r="PS21" s="5">
        <f t="array" ref="PS21">+IF(ISERROR($NW21)=FALSE,MIN(IF($H21:$AL21&lt;65534,$H21:$AL21,"")),NA())</f>
        <v>14.2</v>
      </c>
      <c r="PT21" s="1">
        <f t="array" ref="PT21">+IF(ISERROR($NX21)=FALSE,MIN(IF($AM21:$BN21&lt;65534,$AM21:$BN21,"")),NA())</f>
        <v>16.5</v>
      </c>
      <c r="PU21" s="1">
        <f t="array" ref="PU21">+IF(ISERROR($NY21)=FALSE,MIN(IF($BP21:$CT21&lt;65534,$BP21:$CT21,"")),NA())</f>
        <v>16.3</v>
      </c>
      <c r="PV21" s="1">
        <f t="array" ref="PV21">+IF(ISERROR($NZ21)=FALSE,MIN(IF($CU21:$DX21&lt;65534,$CU21:$DX21,"")),NA())</f>
        <v>16.399999999999999</v>
      </c>
      <c r="PW21" s="1">
        <f t="array" ref="PW21">+IF(ISERROR($OA21)=FALSE,MIN(IF($DY21:$FC21&lt;65534,$DY21:$FC21,"")),NA())</f>
        <v>16.2</v>
      </c>
      <c r="PX21" s="1">
        <f t="array" ref="PX21">+IF(ISERROR($OB21)=FALSE,MIN(IF($FD21:$GG21&lt;65534,$FD21:$GG21,"")),NA())</f>
        <v>15.8</v>
      </c>
      <c r="PY21" s="1">
        <f t="array" ref="PY21">+IF(ISERROR($OC21)=FALSE,MIN(IF($GH21:$HL21&lt;65534,$GH21:$HL21,"")),NA())</f>
        <v>15.7</v>
      </c>
      <c r="PZ21" s="1">
        <f t="array" ref="PZ21">+IF(ISERROR($OD21)=FALSE,MIN(IF($HM21:$IQ21&lt;65534,$HM21:$IQ21,"")),NA())</f>
        <v>15.7</v>
      </c>
      <c r="QA21" s="1">
        <f t="array" ref="QA21">+IF(ISERROR($OE21)=FALSE,MIN(IF($IR21:$JU21&lt;65534,$IR21:$JU21,"")),NA())</f>
        <v>16.100000000000001</v>
      </c>
      <c r="QB21" s="1">
        <f t="array" ref="QB21">+IF(ISERROR($OF21)=FALSE,MIN(IF($JV21:$KZ21&lt;65534,$JV21:$KZ21,"")),NA())</f>
        <v>15.2</v>
      </c>
      <c r="QC21" s="1">
        <f t="array" ref="QC21">+IF(ISERROR($OG21)=FALSE,MIN(IF($LA21:$MD21&lt;65534,$LA21:$MD21,"")),NA())</f>
        <v>16</v>
      </c>
      <c r="QD21" s="1">
        <f t="array" ref="QD21">+IF(ISERROR($OH21)=FALSE,MIN(IF($ME21:$NI21&lt;65534,$ME21:$NI21,"")),NA())</f>
        <v>14</v>
      </c>
      <c r="QE21" s="5">
        <f t="shared" si="38"/>
        <v>-1.7999999999999989</v>
      </c>
      <c r="QF21" s="1">
        <f t="shared" si="39"/>
        <v>-4.0999999999999996</v>
      </c>
      <c r="QG21" s="1">
        <f t="shared" si="40"/>
        <v>-3.3000000000000007</v>
      </c>
      <c r="QH21" s="1">
        <f t="shared" si="41"/>
        <v>-2.4999999999999982</v>
      </c>
      <c r="QI21" s="1">
        <f t="shared" si="42"/>
        <v>-3.3999999999999986</v>
      </c>
      <c r="QJ21" s="1">
        <f t="shared" si="43"/>
        <v>-3.4000000000000004</v>
      </c>
      <c r="QK21" s="1">
        <f t="shared" si="44"/>
        <v>-4.5</v>
      </c>
      <c r="QL21" s="1">
        <f t="shared" si="45"/>
        <v>-4.2999999999999989</v>
      </c>
      <c r="QM21" s="1">
        <f t="shared" si="46"/>
        <v>-4.1000000000000014</v>
      </c>
      <c r="QN21" s="1">
        <f t="shared" si="47"/>
        <v>-4</v>
      </c>
      <c r="QO21" s="1">
        <f t="shared" si="48"/>
        <v>-4.9000000000000004</v>
      </c>
      <c r="QP21" s="1">
        <f t="shared" si="49"/>
        <v>-2.4000000000000004</v>
      </c>
      <c r="QQ21" s="5" t="s">
        <v>892</v>
      </c>
    </row>
    <row r="22" spans="1:459" s="1" customFormat="1" x14ac:dyDescent="0.2">
      <c r="A22" s="79">
        <v>27015090</v>
      </c>
      <c r="B22" s="106">
        <v>-75.553249999999991</v>
      </c>
      <c r="C22" s="106">
        <v>6.3196944444444441</v>
      </c>
      <c r="D22" s="105">
        <v>1453</v>
      </c>
      <c r="E22" s="97" t="s">
        <v>109</v>
      </c>
      <c r="F22" s="97" t="s">
        <v>580</v>
      </c>
      <c r="G22" s="97" t="s">
        <v>13</v>
      </c>
      <c r="H22" s="1">
        <v>65535</v>
      </c>
      <c r="I22" s="1">
        <v>65535</v>
      </c>
      <c r="J22" s="1">
        <v>65535</v>
      </c>
      <c r="K22" s="1">
        <v>65535</v>
      </c>
      <c r="L22" s="1">
        <v>65535</v>
      </c>
      <c r="M22" s="1">
        <v>65535</v>
      </c>
      <c r="N22" s="1">
        <v>65535</v>
      </c>
      <c r="O22" s="1">
        <v>65535</v>
      </c>
      <c r="P22" s="1">
        <v>14.4</v>
      </c>
      <c r="Q22" s="1">
        <v>16.600000000000001</v>
      </c>
      <c r="R22" s="1">
        <v>16.600000000000001</v>
      </c>
      <c r="S22" s="1">
        <v>17.8</v>
      </c>
      <c r="T22" s="1">
        <v>17.600000000000001</v>
      </c>
      <c r="U22" s="1">
        <v>17.2</v>
      </c>
      <c r="V22" s="1">
        <v>16.8</v>
      </c>
      <c r="W22" s="1">
        <v>18</v>
      </c>
      <c r="X22" s="1">
        <v>19</v>
      </c>
      <c r="Y22" s="1">
        <v>17.2</v>
      </c>
      <c r="Z22" s="1">
        <v>18.8</v>
      </c>
      <c r="AA22" s="1">
        <v>18.600000000000001</v>
      </c>
      <c r="AB22" s="1">
        <v>18.8</v>
      </c>
      <c r="AC22" s="1">
        <v>19.2</v>
      </c>
      <c r="AD22" s="1">
        <v>17.600000000000001</v>
      </c>
      <c r="AE22" s="1">
        <v>17.2</v>
      </c>
      <c r="AF22" s="1">
        <v>19.399999999999999</v>
      </c>
      <c r="AG22" s="1">
        <v>18.600000000000001</v>
      </c>
      <c r="AH22" s="1">
        <v>20.6</v>
      </c>
      <c r="AI22" s="1">
        <v>65535</v>
      </c>
      <c r="AJ22" s="1">
        <v>15.8</v>
      </c>
      <c r="AK22" s="1">
        <v>16</v>
      </c>
      <c r="AL22" s="1">
        <v>18.8</v>
      </c>
      <c r="AM22" s="1">
        <v>17.600000000000001</v>
      </c>
      <c r="AN22" s="1">
        <v>18.8</v>
      </c>
      <c r="AO22" s="1">
        <v>18.2</v>
      </c>
      <c r="AP22" s="1">
        <v>19</v>
      </c>
      <c r="AQ22" s="1">
        <v>19.2</v>
      </c>
      <c r="AR22" s="1">
        <v>19</v>
      </c>
      <c r="AS22" s="1">
        <v>18.8</v>
      </c>
      <c r="AT22" s="1">
        <v>18.600000000000001</v>
      </c>
      <c r="AU22" s="1">
        <v>19</v>
      </c>
      <c r="AV22" s="1">
        <v>18.600000000000001</v>
      </c>
      <c r="AW22" s="1">
        <v>19.399999999999999</v>
      </c>
      <c r="AX22" s="1">
        <v>19.8</v>
      </c>
      <c r="AY22" s="1">
        <v>20.2</v>
      </c>
      <c r="AZ22" s="1">
        <v>18</v>
      </c>
      <c r="BA22" s="1">
        <v>17.8</v>
      </c>
      <c r="BB22" s="1">
        <v>19.8</v>
      </c>
      <c r="BC22" s="1">
        <v>19.399999999999999</v>
      </c>
      <c r="BD22" s="1">
        <v>17.2</v>
      </c>
      <c r="BE22" s="1">
        <v>18</v>
      </c>
      <c r="BF22" s="1">
        <v>17</v>
      </c>
      <c r="BG22" s="1">
        <v>17.2</v>
      </c>
      <c r="BH22" s="1">
        <v>18.2</v>
      </c>
      <c r="BI22" s="1">
        <v>15.6</v>
      </c>
      <c r="BJ22" s="1">
        <v>19</v>
      </c>
      <c r="BK22" s="1">
        <v>16.600000000000001</v>
      </c>
      <c r="BL22" s="1">
        <v>19.2</v>
      </c>
      <c r="BM22" s="1">
        <v>17.8</v>
      </c>
      <c r="BN22" s="1">
        <v>16.399999999999999</v>
      </c>
      <c r="BO22" s="102"/>
      <c r="BP22" s="1">
        <v>16</v>
      </c>
      <c r="BQ22" s="1">
        <v>18.8</v>
      </c>
      <c r="BR22" s="1">
        <v>17.2</v>
      </c>
      <c r="BS22" s="1">
        <v>17.2</v>
      </c>
      <c r="BT22" s="1">
        <v>19.2</v>
      </c>
      <c r="BU22" s="1">
        <v>18.8</v>
      </c>
      <c r="BV22" s="1">
        <v>18.2</v>
      </c>
      <c r="BW22" s="1">
        <v>18.2</v>
      </c>
      <c r="BX22" s="1">
        <v>19.2</v>
      </c>
      <c r="BY22" s="1">
        <v>19.600000000000001</v>
      </c>
      <c r="BZ22" s="1">
        <v>19</v>
      </c>
      <c r="CA22" s="1">
        <v>17.8</v>
      </c>
      <c r="CB22" s="1">
        <v>18.2</v>
      </c>
      <c r="CC22" s="1">
        <v>19.600000000000001</v>
      </c>
      <c r="CD22" s="1">
        <v>19</v>
      </c>
      <c r="CE22" s="1">
        <v>19.600000000000001</v>
      </c>
      <c r="CF22" s="1">
        <v>19</v>
      </c>
      <c r="CG22" s="1">
        <v>20.6</v>
      </c>
      <c r="CH22" s="1">
        <v>17.8</v>
      </c>
      <c r="CI22" s="1">
        <v>18.8</v>
      </c>
      <c r="CJ22" s="1">
        <v>18.8</v>
      </c>
      <c r="CK22" s="1">
        <v>17.600000000000001</v>
      </c>
      <c r="CL22" s="1">
        <v>18</v>
      </c>
      <c r="CM22" s="1">
        <v>18.8</v>
      </c>
      <c r="CN22" s="1">
        <v>16.2</v>
      </c>
      <c r="CO22" s="1">
        <v>18.2</v>
      </c>
      <c r="CP22" s="1">
        <v>19</v>
      </c>
      <c r="CQ22" s="1">
        <v>19.600000000000001</v>
      </c>
      <c r="CR22" s="1">
        <v>17</v>
      </c>
      <c r="CS22" s="1">
        <v>17.8</v>
      </c>
      <c r="CT22" s="1">
        <v>19.399999999999999</v>
      </c>
      <c r="CU22" s="1">
        <v>18</v>
      </c>
      <c r="CV22" s="1">
        <v>17.399999999999999</v>
      </c>
      <c r="CW22" s="1">
        <v>17.399999999999999</v>
      </c>
      <c r="CX22" s="1">
        <v>18.600000000000001</v>
      </c>
      <c r="CY22" s="1">
        <v>17.2</v>
      </c>
      <c r="CZ22" s="1">
        <v>16.600000000000001</v>
      </c>
      <c r="DA22" s="1">
        <v>18</v>
      </c>
      <c r="DB22" s="1">
        <v>18</v>
      </c>
      <c r="DC22" s="1">
        <v>18.600000000000001</v>
      </c>
      <c r="DD22" s="1">
        <v>17.399999999999999</v>
      </c>
      <c r="DE22" s="1">
        <v>17</v>
      </c>
      <c r="DF22" s="1">
        <v>18.600000000000001</v>
      </c>
      <c r="DG22" s="1">
        <v>18.8</v>
      </c>
      <c r="DH22" s="1">
        <v>18</v>
      </c>
      <c r="DI22" s="1">
        <v>18.2</v>
      </c>
      <c r="DJ22" s="1">
        <v>18.2</v>
      </c>
      <c r="DK22" s="1">
        <v>20.2</v>
      </c>
      <c r="DL22" s="1">
        <v>17.600000000000001</v>
      </c>
      <c r="DM22" s="1">
        <v>18.2</v>
      </c>
      <c r="DN22" s="1">
        <v>17.8</v>
      </c>
      <c r="DO22" s="1">
        <v>17.8</v>
      </c>
      <c r="DP22" s="1">
        <v>18</v>
      </c>
      <c r="DQ22" s="1">
        <v>17.600000000000001</v>
      </c>
      <c r="DR22" s="1">
        <v>17.600000000000001</v>
      </c>
      <c r="DS22" s="1">
        <v>18.2</v>
      </c>
      <c r="DT22" s="1">
        <v>18.600000000000001</v>
      </c>
      <c r="DU22" s="1">
        <v>19.2</v>
      </c>
      <c r="DV22" s="1">
        <v>18.600000000000001</v>
      </c>
      <c r="DW22" s="1">
        <v>19.399999999999999</v>
      </c>
      <c r="DX22" s="1">
        <v>19.2</v>
      </c>
      <c r="DY22" s="1">
        <v>65535</v>
      </c>
      <c r="DZ22" s="1">
        <v>18.2</v>
      </c>
      <c r="EA22" s="1">
        <v>17.2</v>
      </c>
      <c r="EB22" s="1">
        <v>20.2</v>
      </c>
      <c r="EC22" s="1">
        <v>19.600000000000001</v>
      </c>
      <c r="ED22" s="1">
        <v>19.2</v>
      </c>
      <c r="EE22" s="1">
        <v>20.399999999999999</v>
      </c>
      <c r="EF22" s="1">
        <v>20.8</v>
      </c>
      <c r="EG22" s="1">
        <v>18</v>
      </c>
      <c r="EH22" s="1">
        <v>18</v>
      </c>
      <c r="EI22" s="1">
        <v>18</v>
      </c>
      <c r="EJ22" s="1">
        <v>17.600000000000001</v>
      </c>
      <c r="EK22" s="1">
        <v>18.2</v>
      </c>
      <c r="EL22" s="1">
        <v>17.2</v>
      </c>
      <c r="EM22" s="1">
        <v>18.2</v>
      </c>
      <c r="EN22" s="1">
        <v>18.2</v>
      </c>
      <c r="EO22" s="1">
        <v>17.399999999999999</v>
      </c>
      <c r="EP22" s="1">
        <v>19.2</v>
      </c>
      <c r="EQ22" s="1">
        <v>18.2</v>
      </c>
      <c r="ER22" s="1">
        <v>17.600000000000001</v>
      </c>
      <c r="ES22" s="1">
        <v>17.600000000000001</v>
      </c>
      <c r="ET22" s="1">
        <v>17.2</v>
      </c>
      <c r="EU22" s="1">
        <v>17.600000000000001</v>
      </c>
      <c r="EV22" s="1">
        <v>18.399999999999999</v>
      </c>
      <c r="EW22" s="1">
        <v>17.8</v>
      </c>
      <c r="EX22" s="1">
        <v>16.600000000000001</v>
      </c>
      <c r="EY22" s="1">
        <v>17.600000000000001</v>
      </c>
      <c r="EZ22" s="1">
        <v>18.600000000000001</v>
      </c>
      <c r="FA22" s="1">
        <v>17.600000000000001</v>
      </c>
      <c r="FB22" s="1">
        <v>17.399999999999999</v>
      </c>
      <c r="FC22" s="1">
        <v>65535</v>
      </c>
      <c r="FD22" s="1">
        <v>65535</v>
      </c>
      <c r="FE22" s="1">
        <v>65535</v>
      </c>
      <c r="FF22" s="1">
        <v>65535</v>
      </c>
      <c r="FG22" s="1">
        <v>65535</v>
      </c>
      <c r="FH22" s="1">
        <v>65535</v>
      </c>
      <c r="FI22" s="1">
        <v>17</v>
      </c>
      <c r="FJ22" s="1">
        <v>17.399999999999999</v>
      </c>
      <c r="FK22" s="1">
        <v>17.2</v>
      </c>
      <c r="FL22" s="1">
        <v>65535</v>
      </c>
      <c r="FM22" s="1">
        <v>19</v>
      </c>
      <c r="FN22" s="1">
        <v>18.2</v>
      </c>
      <c r="FO22" s="1">
        <v>18.2</v>
      </c>
      <c r="FP22" s="1">
        <v>19.690000000000001</v>
      </c>
      <c r="FQ22" s="1">
        <v>18.2</v>
      </c>
      <c r="FR22" s="1">
        <v>18.600000000000001</v>
      </c>
      <c r="FS22" s="1">
        <v>18.2</v>
      </c>
      <c r="FT22" s="1">
        <v>17</v>
      </c>
      <c r="FU22" s="1">
        <v>17.2</v>
      </c>
      <c r="FV22" s="1">
        <v>19.600000000000001</v>
      </c>
      <c r="FW22" s="1">
        <v>17</v>
      </c>
      <c r="FX22" s="1">
        <v>18</v>
      </c>
      <c r="FY22" s="1">
        <v>19.2</v>
      </c>
      <c r="FZ22" s="1">
        <v>18.600000000000001</v>
      </c>
      <c r="GA22" s="1">
        <v>18</v>
      </c>
      <c r="GB22" s="1">
        <v>18.399999999999999</v>
      </c>
      <c r="GC22" s="1">
        <v>18.8</v>
      </c>
      <c r="GD22" s="1">
        <v>18.399999999999999</v>
      </c>
      <c r="GE22" s="1">
        <v>18.2</v>
      </c>
      <c r="GF22" s="1">
        <v>65535</v>
      </c>
      <c r="GG22" s="1">
        <v>17</v>
      </c>
      <c r="GH22" s="1">
        <v>18.8</v>
      </c>
      <c r="GI22" s="1">
        <v>18.2</v>
      </c>
      <c r="GJ22" s="1">
        <v>17</v>
      </c>
      <c r="GK22" s="1">
        <v>19.2</v>
      </c>
      <c r="GL22" s="1">
        <v>16.2</v>
      </c>
      <c r="GM22" s="1">
        <v>16.600000000000001</v>
      </c>
      <c r="GN22" s="1">
        <v>15.4</v>
      </c>
      <c r="GO22" s="1">
        <v>18.399999999999999</v>
      </c>
      <c r="GP22" s="1">
        <v>18.600000000000001</v>
      </c>
      <c r="GQ22" s="1">
        <v>17.399999999999999</v>
      </c>
      <c r="GR22" s="1">
        <v>18.600000000000001</v>
      </c>
      <c r="GS22" s="1">
        <v>18.600000000000001</v>
      </c>
      <c r="GT22" s="1">
        <v>17.399999999999999</v>
      </c>
      <c r="GU22" s="1">
        <v>17.399999999999999</v>
      </c>
      <c r="GV22" s="1">
        <v>16.600000000000001</v>
      </c>
      <c r="GW22" s="1">
        <v>17.8</v>
      </c>
      <c r="GX22" s="1">
        <v>17.600000000000001</v>
      </c>
      <c r="GY22" s="1">
        <v>18</v>
      </c>
      <c r="GZ22" s="1">
        <v>18.600000000000001</v>
      </c>
      <c r="HA22" s="1">
        <v>17</v>
      </c>
      <c r="HB22" s="1">
        <v>18</v>
      </c>
      <c r="HC22" s="1">
        <v>20</v>
      </c>
      <c r="HD22" s="1">
        <v>65535</v>
      </c>
      <c r="HE22" s="1">
        <v>18.2</v>
      </c>
      <c r="HF22" s="1">
        <v>17</v>
      </c>
      <c r="HG22" s="1">
        <v>17.2</v>
      </c>
      <c r="HH22" s="1">
        <v>18</v>
      </c>
      <c r="HI22" s="1">
        <v>17.2</v>
      </c>
      <c r="HJ22" s="1">
        <v>17.399999999999999</v>
      </c>
      <c r="HK22" s="1">
        <v>18.2</v>
      </c>
      <c r="HL22" s="1">
        <v>17.399999999999999</v>
      </c>
      <c r="HM22" s="1">
        <v>19.2</v>
      </c>
      <c r="HN22" s="1">
        <v>18</v>
      </c>
      <c r="HO22" s="1">
        <v>17.600000000000001</v>
      </c>
      <c r="HP22" s="1">
        <v>17.600000000000001</v>
      </c>
      <c r="HQ22" s="1">
        <v>18.600000000000001</v>
      </c>
      <c r="HR22" s="1">
        <v>17.8</v>
      </c>
      <c r="HS22" s="1">
        <v>17.2</v>
      </c>
      <c r="HT22" s="1">
        <v>17.8</v>
      </c>
      <c r="HU22" s="1">
        <v>18.2</v>
      </c>
      <c r="HV22" s="1">
        <v>17.399999999999999</v>
      </c>
      <c r="HW22" s="1">
        <v>20</v>
      </c>
      <c r="HX22" s="1">
        <v>18</v>
      </c>
      <c r="HY22" s="1">
        <v>20.2</v>
      </c>
      <c r="HZ22" s="1">
        <v>19.2</v>
      </c>
      <c r="IA22" s="1">
        <v>18.2</v>
      </c>
      <c r="IB22" s="1">
        <v>19</v>
      </c>
      <c r="IC22" s="1">
        <v>17.600000000000001</v>
      </c>
      <c r="ID22" s="1">
        <v>18</v>
      </c>
      <c r="IE22" s="1">
        <v>18.2</v>
      </c>
      <c r="IF22" s="1">
        <v>17.600000000000001</v>
      </c>
      <c r="IG22" s="1">
        <v>19.600000000000001</v>
      </c>
      <c r="IH22" s="1">
        <v>17</v>
      </c>
      <c r="II22" s="1">
        <v>19.2</v>
      </c>
      <c r="IJ22" s="1">
        <v>17.399999999999999</v>
      </c>
      <c r="IK22" s="1">
        <v>18</v>
      </c>
      <c r="IL22" s="1">
        <v>18.600000000000001</v>
      </c>
      <c r="IM22" s="1">
        <v>17.2</v>
      </c>
      <c r="IN22" s="1">
        <v>18.600000000000001</v>
      </c>
      <c r="IO22" s="1">
        <v>16.2</v>
      </c>
      <c r="IP22" s="1">
        <v>18</v>
      </c>
      <c r="IQ22" s="1">
        <v>17.8</v>
      </c>
      <c r="IR22" s="1">
        <v>17.600000000000001</v>
      </c>
      <c r="IS22" s="1">
        <v>19.8</v>
      </c>
      <c r="IT22" s="1">
        <v>17.8</v>
      </c>
      <c r="IU22" s="1">
        <v>19</v>
      </c>
      <c r="IV22" s="1">
        <v>19.2</v>
      </c>
      <c r="IW22" s="1">
        <v>17.2</v>
      </c>
      <c r="IX22" s="1">
        <v>17</v>
      </c>
      <c r="IY22" s="1">
        <v>18.399999999999999</v>
      </c>
      <c r="IZ22" s="1">
        <v>18</v>
      </c>
      <c r="JA22" s="1">
        <v>19.8</v>
      </c>
      <c r="JB22" s="1">
        <v>20.2</v>
      </c>
      <c r="JC22" s="1">
        <v>18.8</v>
      </c>
      <c r="JD22" s="1">
        <v>17.2</v>
      </c>
      <c r="JE22" s="1">
        <v>18.600000000000001</v>
      </c>
      <c r="JF22" s="1">
        <v>18.600000000000001</v>
      </c>
      <c r="JG22" s="1">
        <v>17</v>
      </c>
      <c r="JH22" s="1">
        <v>18</v>
      </c>
      <c r="JI22" s="1">
        <v>18</v>
      </c>
      <c r="JJ22" s="1">
        <v>16.600000000000001</v>
      </c>
      <c r="JK22" s="1">
        <v>18.2</v>
      </c>
      <c r="JL22" s="1">
        <v>18</v>
      </c>
      <c r="JM22" s="1">
        <v>17</v>
      </c>
      <c r="JN22" s="1">
        <v>17.2</v>
      </c>
      <c r="JO22" s="1">
        <v>17.8</v>
      </c>
      <c r="JP22" s="1">
        <v>18.600000000000001</v>
      </c>
      <c r="JQ22" s="1">
        <v>17</v>
      </c>
      <c r="JR22" s="1">
        <v>17</v>
      </c>
      <c r="JS22" s="1">
        <v>17.8</v>
      </c>
      <c r="JT22" s="1">
        <v>18.2</v>
      </c>
      <c r="JU22" s="1">
        <v>18</v>
      </c>
      <c r="JV22" s="1">
        <v>16.399999999999999</v>
      </c>
      <c r="JW22" s="1">
        <v>16.399999999999999</v>
      </c>
      <c r="JX22" s="1">
        <v>17</v>
      </c>
      <c r="JY22" s="1">
        <v>14.6</v>
      </c>
      <c r="JZ22" s="1">
        <v>19.399999999999999</v>
      </c>
      <c r="KA22" s="1">
        <v>16.399999999999999</v>
      </c>
      <c r="KB22" s="1">
        <v>16.600000000000001</v>
      </c>
      <c r="KC22" s="1">
        <v>17</v>
      </c>
      <c r="KD22" s="1">
        <v>18</v>
      </c>
      <c r="KE22" s="1">
        <v>18.600000000000001</v>
      </c>
      <c r="KF22" s="1">
        <v>17.8</v>
      </c>
      <c r="KG22" s="1">
        <v>16.399999999999999</v>
      </c>
      <c r="KH22" s="1">
        <v>17</v>
      </c>
      <c r="KI22" s="1">
        <v>16.8</v>
      </c>
      <c r="KJ22" s="1">
        <v>16.399999999999999</v>
      </c>
      <c r="KK22" s="1">
        <v>17.8</v>
      </c>
      <c r="KL22" s="1">
        <v>18</v>
      </c>
      <c r="KM22" s="1">
        <v>17.600000000000001</v>
      </c>
      <c r="KN22" s="1">
        <v>17.600000000000001</v>
      </c>
      <c r="KO22" s="1">
        <v>17.2</v>
      </c>
      <c r="KP22" s="1">
        <v>17.399999999999999</v>
      </c>
      <c r="KQ22" s="1">
        <v>15.6</v>
      </c>
      <c r="KR22" s="1">
        <v>17</v>
      </c>
      <c r="KS22" s="1">
        <v>16.8</v>
      </c>
      <c r="KT22" s="1">
        <v>18</v>
      </c>
      <c r="KU22" s="1">
        <v>16.600000000000001</v>
      </c>
      <c r="KV22" s="1">
        <v>17.2</v>
      </c>
      <c r="KW22" s="1">
        <v>16</v>
      </c>
      <c r="KX22" s="1">
        <v>17</v>
      </c>
      <c r="KY22" s="1">
        <v>17.600000000000001</v>
      </c>
      <c r="KZ22" s="1">
        <v>17.8</v>
      </c>
      <c r="LA22" s="1">
        <v>17.8</v>
      </c>
      <c r="LB22" s="1">
        <v>17.2</v>
      </c>
      <c r="LC22" s="1">
        <v>19</v>
      </c>
      <c r="LD22" s="1">
        <v>18</v>
      </c>
      <c r="LE22" s="1">
        <v>19.2</v>
      </c>
      <c r="LF22" s="1">
        <v>19.399999999999999</v>
      </c>
      <c r="LG22" s="1">
        <v>18.2</v>
      </c>
      <c r="LH22" s="1">
        <v>19</v>
      </c>
      <c r="LI22" s="1">
        <v>17.2</v>
      </c>
      <c r="LJ22" s="1">
        <v>16.8</v>
      </c>
      <c r="LK22" s="1">
        <v>16.8</v>
      </c>
      <c r="LL22" s="1">
        <v>18</v>
      </c>
      <c r="LM22" s="1">
        <v>17.600000000000001</v>
      </c>
      <c r="LN22" s="1">
        <v>17.2</v>
      </c>
      <c r="LO22" s="1">
        <v>17.600000000000001</v>
      </c>
      <c r="LP22" s="1">
        <v>16.8</v>
      </c>
      <c r="LQ22" s="1">
        <v>18.399999999999999</v>
      </c>
      <c r="LR22" s="1">
        <v>18.399999999999999</v>
      </c>
      <c r="LS22" s="1">
        <v>18.399999999999999</v>
      </c>
      <c r="LT22" s="1">
        <v>18.399999999999999</v>
      </c>
      <c r="LU22" s="1">
        <v>16</v>
      </c>
      <c r="LV22" s="1">
        <v>15.8</v>
      </c>
      <c r="LW22" s="1">
        <v>15.2</v>
      </c>
      <c r="LX22" s="1">
        <v>18</v>
      </c>
      <c r="LY22" s="1">
        <v>18.8</v>
      </c>
      <c r="LZ22" s="1">
        <v>20</v>
      </c>
      <c r="MA22" s="1">
        <v>19.399999999999999</v>
      </c>
      <c r="MB22" s="1">
        <v>18.399999999999999</v>
      </c>
      <c r="MC22" s="1">
        <v>18.2</v>
      </c>
      <c r="MD22" s="1">
        <v>17.2</v>
      </c>
      <c r="ME22" s="1">
        <v>17.399999999999999</v>
      </c>
      <c r="MF22" s="1">
        <v>17.399999999999999</v>
      </c>
      <c r="MG22" s="1">
        <v>18.600000000000001</v>
      </c>
      <c r="MH22" s="1">
        <v>15.38</v>
      </c>
      <c r="MI22" s="1">
        <v>17.2</v>
      </c>
      <c r="MJ22" s="1">
        <v>19.600000000000001</v>
      </c>
      <c r="MK22" s="1">
        <v>17.8</v>
      </c>
      <c r="ML22" s="1">
        <v>14.8</v>
      </c>
      <c r="MM22" s="1">
        <v>65535</v>
      </c>
      <c r="MN22" s="1">
        <v>18</v>
      </c>
      <c r="MO22" s="1">
        <v>18.600000000000001</v>
      </c>
      <c r="MP22" s="1">
        <v>15.4</v>
      </c>
      <c r="MQ22" s="1">
        <v>18.2</v>
      </c>
      <c r="MR22" s="1">
        <v>16.399999999999999</v>
      </c>
      <c r="MS22" s="1">
        <v>17.2</v>
      </c>
      <c r="MT22" s="1">
        <v>18.600000000000001</v>
      </c>
      <c r="MU22" s="1">
        <v>17.399999999999999</v>
      </c>
      <c r="MV22" s="1">
        <v>17</v>
      </c>
      <c r="MW22" s="1">
        <v>19.2</v>
      </c>
      <c r="MX22" s="1">
        <v>18.2</v>
      </c>
      <c r="MY22" s="1">
        <v>18</v>
      </c>
      <c r="MZ22" s="1">
        <v>18.2</v>
      </c>
      <c r="NA22" s="1">
        <v>18.2</v>
      </c>
      <c r="NB22" s="1">
        <v>17.600000000000001</v>
      </c>
      <c r="NC22" s="1">
        <v>20</v>
      </c>
      <c r="ND22" s="1">
        <v>17.399999999999999</v>
      </c>
      <c r="NE22" s="1">
        <v>19.8</v>
      </c>
      <c r="NF22" s="1">
        <v>17.8</v>
      </c>
      <c r="NG22" s="1">
        <v>18.2</v>
      </c>
      <c r="NH22" s="1">
        <v>18.2</v>
      </c>
      <c r="NI22" s="1">
        <v>18.600000000000001</v>
      </c>
      <c r="NJ22" s="6">
        <f t="shared" si="13"/>
        <v>0.70967741935483875</v>
      </c>
      <c r="NK22" s="3">
        <f t="shared" si="14"/>
        <v>1</v>
      </c>
      <c r="NL22" s="3">
        <f t="shared" si="15"/>
        <v>1</v>
      </c>
      <c r="NM22" s="3">
        <f t="shared" si="16"/>
        <v>1</v>
      </c>
      <c r="NN22" s="3">
        <f t="shared" si="17"/>
        <v>0.93548387096774188</v>
      </c>
      <c r="NO22" s="3">
        <f t="shared" si="18"/>
        <v>0.76666666666666672</v>
      </c>
      <c r="NP22" s="3">
        <f t="shared" si="19"/>
        <v>0.967741935483871</v>
      </c>
      <c r="NQ22" s="3">
        <f t="shared" si="20"/>
        <v>1</v>
      </c>
      <c r="NR22" s="3">
        <f t="shared" si="21"/>
        <v>1</v>
      </c>
      <c r="NS22" s="3">
        <f t="shared" si="22"/>
        <v>1</v>
      </c>
      <c r="NT22" s="3">
        <f t="shared" si="23"/>
        <v>1</v>
      </c>
      <c r="NU22" s="3">
        <f t="shared" si="24"/>
        <v>0.967741935483871</v>
      </c>
      <c r="NV22" s="3">
        <f t="shared" si="25"/>
        <v>0.9452054794520548</v>
      </c>
      <c r="NW22" s="5">
        <f t="shared" si="26"/>
        <v>17.754545454545454</v>
      </c>
      <c r="NX22" s="1">
        <f t="shared" si="27"/>
        <v>18.335714285714289</v>
      </c>
      <c r="NY22" s="1">
        <f t="shared" si="28"/>
        <v>18.458064516129035</v>
      </c>
      <c r="NZ22" s="1">
        <f t="shared" si="29"/>
        <v>18.133333333333336</v>
      </c>
      <c r="OA22" s="1">
        <f t="shared" si="30"/>
        <v>18.200000000000003</v>
      </c>
      <c r="OB22" s="1">
        <f t="shared" si="31"/>
        <v>18.134347826086952</v>
      </c>
      <c r="OC22" s="1">
        <f t="shared" si="32"/>
        <v>17.733333333333334</v>
      </c>
      <c r="OD22" s="1">
        <f t="shared" si="33"/>
        <v>18.161290322580644</v>
      </c>
      <c r="OE22" s="1">
        <f t="shared" si="34"/>
        <v>18.053333333333338</v>
      </c>
      <c r="OF22" s="1">
        <f t="shared" si="35"/>
        <v>17.096774193548388</v>
      </c>
      <c r="OG22" s="1">
        <f t="shared" si="36"/>
        <v>17.88</v>
      </c>
      <c r="OH22" s="1">
        <f t="shared" si="37"/>
        <v>17.812666666666665</v>
      </c>
      <c r="OI22" s="111">
        <v>16.509523809523806</v>
      </c>
      <c r="OJ22" s="112">
        <v>16.068181818181817</v>
      </c>
      <c r="OK22" s="112">
        <v>17.084000000000003</v>
      </c>
      <c r="OL22" s="112">
        <v>17.530434782608694</v>
      </c>
      <c r="OM22" s="112">
        <v>17.449999999999996</v>
      </c>
      <c r="ON22" s="112">
        <v>17.050000000000004</v>
      </c>
      <c r="OO22" s="112">
        <v>16.641666666666662</v>
      </c>
      <c r="OP22" s="112">
        <v>16.879166666666666</v>
      </c>
      <c r="OQ22" s="112">
        <v>16.883333333333336</v>
      </c>
      <c r="OR22" s="112">
        <v>16.959999999999997</v>
      </c>
      <c r="OS22" s="112">
        <v>17.000000000000004</v>
      </c>
      <c r="OT22" s="112">
        <v>16.751999999999999</v>
      </c>
      <c r="OU22" s="5">
        <f t="shared" si="0"/>
        <v>1.245021645021648</v>
      </c>
      <c r="OV22" s="1">
        <f t="shared" si="1"/>
        <v>2.2675324675324724</v>
      </c>
      <c r="OW22" s="1">
        <f t="shared" si="2"/>
        <v>1.3740645161290317</v>
      </c>
      <c r="OX22" s="1">
        <f t="shared" si="3"/>
        <v>0.60289855072464249</v>
      </c>
      <c r="OY22" s="1">
        <f t="shared" si="4"/>
        <v>0.75000000000000711</v>
      </c>
      <c r="OZ22" s="1">
        <f t="shared" si="5"/>
        <v>1.0843478260869475</v>
      </c>
      <c r="PA22" s="1">
        <f t="shared" si="6"/>
        <v>1.0916666666666721</v>
      </c>
      <c r="PB22" s="1">
        <f t="shared" si="7"/>
        <v>1.2821236559139777</v>
      </c>
      <c r="PC22" s="1">
        <f t="shared" si="8"/>
        <v>1.1700000000000017</v>
      </c>
      <c r="PD22" s="1">
        <f t="shared" si="9"/>
        <v>0.1367741935483906</v>
      </c>
      <c r="PE22" s="1">
        <f t="shared" si="10"/>
        <v>0.87999999999999545</v>
      </c>
      <c r="PF22" s="1">
        <f t="shared" si="11"/>
        <v>1.0606666666666662</v>
      </c>
      <c r="PG22" s="111">
        <v>10</v>
      </c>
      <c r="PH22" s="112">
        <v>10</v>
      </c>
      <c r="PI22" s="112">
        <v>10.4</v>
      </c>
      <c r="PJ22" s="112">
        <v>13.6</v>
      </c>
      <c r="PK22" s="112">
        <v>12.8</v>
      </c>
      <c r="PL22" s="112">
        <v>10.199999999999999</v>
      </c>
      <c r="PM22" s="112">
        <v>11.2</v>
      </c>
      <c r="PN22" s="112">
        <v>12.2</v>
      </c>
      <c r="PO22" s="112">
        <v>13</v>
      </c>
      <c r="PP22" s="112">
        <v>12.2</v>
      </c>
      <c r="PQ22" s="112">
        <v>11.8</v>
      </c>
      <c r="PR22" s="137">
        <v>10.8</v>
      </c>
      <c r="PS22" s="5">
        <f t="array" ref="PS22">+IF(ISERROR($NW22)=FALSE,MIN(IF($H22:$AL22&lt;65534,$H22:$AL22,"")),NA())</f>
        <v>14.4</v>
      </c>
      <c r="PT22" s="1">
        <f t="array" ref="PT22">+IF(ISERROR($NX22)=FALSE,MIN(IF($AM22:$BN22&lt;65534,$AM22:$BN22,"")),NA())</f>
        <v>15.6</v>
      </c>
      <c r="PU22" s="1">
        <f t="array" ref="PU22">+IF(ISERROR($NY22)=FALSE,MIN(IF($BP22:$CT22&lt;65534,$BP22:$CT22,"")),NA())</f>
        <v>16</v>
      </c>
      <c r="PV22" s="1">
        <f t="array" ref="PV22">+IF(ISERROR($NZ22)=FALSE,MIN(IF($CU22:$DX22&lt;65534,$CU22:$DX22,"")),NA())</f>
        <v>16.600000000000001</v>
      </c>
      <c r="PW22" s="1">
        <f t="array" ref="PW22">+IF(ISERROR($OA22)=FALSE,MIN(IF($DY22:$FC22&lt;65534,$DY22:$FC22,"")),NA())</f>
        <v>16.600000000000001</v>
      </c>
      <c r="PX22" s="1">
        <f t="array" ref="PX22">+IF(ISERROR($OB22)=FALSE,MIN(IF($FD22:$GG22&lt;65534,$FD22:$GG22,"")),NA())</f>
        <v>17</v>
      </c>
      <c r="PY22" s="1">
        <f t="array" ref="PY22">+IF(ISERROR($OC22)=FALSE,MIN(IF($GH22:$HL22&lt;65534,$GH22:$HL22,"")),NA())</f>
        <v>15.4</v>
      </c>
      <c r="PZ22" s="1">
        <f t="array" ref="PZ22">+IF(ISERROR($OD22)=FALSE,MIN(IF($HM22:$IQ22&lt;65534,$HM22:$IQ22,"")),NA())</f>
        <v>16.2</v>
      </c>
      <c r="QA22" s="1">
        <f t="array" ref="QA22">+IF(ISERROR($OE22)=FALSE,MIN(IF($IR22:$JU22&lt;65534,$IR22:$JU22,"")),NA())</f>
        <v>16.600000000000001</v>
      </c>
      <c r="QB22" s="1">
        <f t="array" ref="QB22">+IF(ISERROR($OF22)=FALSE,MIN(IF($JV22:$KZ22&lt;65534,$JV22:$KZ22,"")),NA())</f>
        <v>14.6</v>
      </c>
      <c r="QC22" s="1">
        <f t="array" ref="QC22">+IF(ISERROR($OG22)=FALSE,MIN(IF($LA22:$MD22&lt;65534,$LA22:$MD22,"")),NA())</f>
        <v>15.2</v>
      </c>
      <c r="QD22" s="1">
        <f t="array" ref="QD22">+IF(ISERROR($OH22)=FALSE,MIN(IF($ME22:$NI22&lt;65534,$ME22:$NI22,"")),NA())</f>
        <v>14.8</v>
      </c>
      <c r="QE22" s="5">
        <f t="shared" si="38"/>
        <v>-4.4000000000000004</v>
      </c>
      <c r="QF22" s="1">
        <f t="shared" si="39"/>
        <v>-5.6</v>
      </c>
      <c r="QG22" s="1">
        <f t="shared" si="40"/>
        <v>-5.6</v>
      </c>
      <c r="QH22" s="1">
        <f t="shared" si="41"/>
        <v>-3.0000000000000018</v>
      </c>
      <c r="QI22" s="1">
        <f t="shared" si="42"/>
        <v>-3.8000000000000007</v>
      </c>
      <c r="QJ22" s="1">
        <f t="shared" si="43"/>
        <v>-6.8000000000000007</v>
      </c>
      <c r="QK22" s="1">
        <f t="shared" si="44"/>
        <v>-4.2000000000000011</v>
      </c>
      <c r="QL22" s="1">
        <f t="shared" si="45"/>
        <v>-4</v>
      </c>
      <c r="QM22" s="1">
        <f t="shared" si="46"/>
        <v>-3.6000000000000014</v>
      </c>
      <c r="QN22" s="1">
        <f t="shared" si="47"/>
        <v>-2.4000000000000004</v>
      </c>
      <c r="QO22" s="1">
        <f t="shared" si="48"/>
        <v>-3.3999999999999986</v>
      </c>
      <c r="QP22" s="1">
        <f t="shared" si="49"/>
        <v>-4</v>
      </c>
      <c r="QQ22" s="5" t="s">
        <v>892</v>
      </c>
    </row>
    <row r="23" spans="1:459" s="1" customFormat="1" x14ac:dyDescent="0.2">
      <c r="A23" s="79">
        <v>27015150</v>
      </c>
      <c r="B23" s="106">
        <v>-75.397166666666678</v>
      </c>
      <c r="C23" s="106">
        <v>6.4474722222222223</v>
      </c>
      <c r="D23" s="105">
        <v>1345</v>
      </c>
      <c r="E23" s="97" t="s">
        <v>463</v>
      </c>
      <c r="F23" s="97" t="s">
        <v>54</v>
      </c>
      <c r="G23" s="97" t="s">
        <v>13</v>
      </c>
      <c r="H23" s="1">
        <v>65535</v>
      </c>
      <c r="I23" s="1">
        <v>65535</v>
      </c>
      <c r="J23" s="1">
        <v>65535</v>
      </c>
      <c r="K23" s="1">
        <v>65535</v>
      </c>
      <c r="L23" s="1">
        <v>65535</v>
      </c>
      <c r="M23" s="1">
        <v>65535</v>
      </c>
      <c r="N23" s="1">
        <v>65535</v>
      </c>
      <c r="O23" s="1">
        <v>65535</v>
      </c>
      <c r="P23" s="1">
        <v>65535</v>
      </c>
      <c r="Q23" s="1">
        <v>65535</v>
      </c>
      <c r="R23" s="1">
        <v>65535</v>
      </c>
      <c r="S23" s="1">
        <v>65535</v>
      </c>
      <c r="T23" s="1">
        <v>65535</v>
      </c>
      <c r="U23" s="1">
        <v>65535</v>
      </c>
      <c r="V23" s="1">
        <v>65535</v>
      </c>
      <c r="W23" s="1">
        <v>65535</v>
      </c>
      <c r="X23" s="1">
        <v>65535</v>
      </c>
      <c r="Y23" s="1">
        <v>65535</v>
      </c>
      <c r="Z23" s="1">
        <v>65535</v>
      </c>
      <c r="AA23" s="1">
        <v>65535</v>
      </c>
      <c r="AB23" s="1">
        <v>65535</v>
      </c>
      <c r="AC23" s="1">
        <v>65535</v>
      </c>
      <c r="AD23" s="1">
        <v>65535</v>
      </c>
      <c r="AE23" s="1">
        <v>65535</v>
      </c>
      <c r="AF23" s="1">
        <v>65535</v>
      </c>
      <c r="AG23" s="1">
        <v>65535</v>
      </c>
      <c r="AH23" s="1">
        <v>65535</v>
      </c>
      <c r="AI23" s="1">
        <v>65535</v>
      </c>
      <c r="AJ23" s="1">
        <v>65535</v>
      </c>
      <c r="AK23" s="1">
        <v>65535</v>
      </c>
      <c r="AL23" s="1">
        <v>65535</v>
      </c>
      <c r="AM23" s="1">
        <v>65535</v>
      </c>
      <c r="AN23" s="1">
        <v>65535</v>
      </c>
      <c r="AO23" s="1">
        <v>65535</v>
      </c>
      <c r="AP23" s="1">
        <v>65535</v>
      </c>
      <c r="AQ23" s="1">
        <v>65535</v>
      </c>
      <c r="AR23" s="1">
        <v>65535</v>
      </c>
      <c r="AS23" s="1">
        <v>65535</v>
      </c>
      <c r="AT23" s="1">
        <v>65535</v>
      </c>
      <c r="AU23" s="1">
        <v>65535</v>
      </c>
      <c r="AV23" s="1">
        <v>65535</v>
      </c>
      <c r="AW23" s="1">
        <v>65535</v>
      </c>
      <c r="AX23" s="1">
        <v>65535</v>
      </c>
      <c r="AY23" s="1">
        <v>65535</v>
      </c>
      <c r="AZ23" s="1">
        <v>65535</v>
      </c>
      <c r="BA23" s="1">
        <v>65535</v>
      </c>
      <c r="BB23" s="1">
        <v>65535</v>
      </c>
      <c r="BC23" s="1">
        <v>65535</v>
      </c>
      <c r="BD23" s="1">
        <v>65535</v>
      </c>
      <c r="BE23" s="1">
        <v>65535</v>
      </c>
      <c r="BF23" s="1">
        <v>65535</v>
      </c>
      <c r="BG23" s="1">
        <v>65535</v>
      </c>
      <c r="BH23" s="1">
        <v>65535</v>
      </c>
      <c r="BI23" s="1">
        <v>65535</v>
      </c>
      <c r="BJ23" s="1">
        <v>65535</v>
      </c>
      <c r="BK23" s="1">
        <v>65535</v>
      </c>
      <c r="BL23" s="1">
        <v>65535</v>
      </c>
      <c r="BM23" s="1">
        <v>65535</v>
      </c>
      <c r="BN23" s="1">
        <v>65535</v>
      </c>
      <c r="BO23" s="102"/>
      <c r="BP23" s="1">
        <v>65535</v>
      </c>
      <c r="BQ23" s="1">
        <v>65535</v>
      </c>
      <c r="BR23" s="1">
        <v>65535</v>
      </c>
      <c r="BS23" s="1">
        <v>65535</v>
      </c>
      <c r="BT23" s="1">
        <v>65535</v>
      </c>
      <c r="BU23" s="1">
        <v>65535</v>
      </c>
      <c r="BV23" s="1">
        <v>65535</v>
      </c>
      <c r="BW23" s="1">
        <v>65535</v>
      </c>
      <c r="BX23" s="1">
        <v>65535</v>
      </c>
      <c r="BY23" s="1">
        <v>65535</v>
      </c>
      <c r="BZ23" s="1">
        <v>65535</v>
      </c>
      <c r="CA23" s="1">
        <v>65535</v>
      </c>
      <c r="CB23" s="1">
        <v>65535</v>
      </c>
      <c r="CC23" s="1">
        <v>65535</v>
      </c>
      <c r="CD23" s="1">
        <v>65535</v>
      </c>
      <c r="CE23" s="1">
        <v>65535</v>
      </c>
      <c r="CF23" s="1">
        <v>65535</v>
      </c>
      <c r="CG23" s="1">
        <v>65535</v>
      </c>
      <c r="CH23" s="1">
        <v>65535</v>
      </c>
      <c r="CI23" s="1">
        <v>65535</v>
      </c>
      <c r="CJ23" s="1">
        <v>65535</v>
      </c>
      <c r="CK23" s="1">
        <v>65535</v>
      </c>
      <c r="CL23" s="1">
        <v>65535</v>
      </c>
      <c r="CM23" s="1">
        <v>65535</v>
      </c>
      <c r="CN23" s="1">
        <v>65535</v>
      </c>
      <c r="CO23" s="1">
        <v>65535</v>
      </c>
      <c r="CP23" s="1">
        <v>65535</v>
      </c>
      <c r="CQ23" s="1">
        <v>65535</v>
      </c>
      <c r="CR23" s="1">
        <v>65535</v>
      </c>
      <c r="CS23" s="1">
        <v>65535</v>
      </c>
      <c r="CT23" s="1">
        <v>65535</v>
      </c>
      <c r="CU23" s="1">
        <v>65535</v>
      </c>
      <c r="CV23" s="1">
        <v>65535</v>
      </c>
      <c r="CW23" s="1">
        <v>65535</v>
      </c>
      <c r="CX23" s="1">
        <v>65535</v>
      </c>
      <c r="CY23" s="1">
        <v>65535</v>
      </c>
      <c r="CZ23" s="1">
        <v>65535</v>
      </c>
      <c r="DA23" s="1">
        <v>65535</v>
      </c>
      <c r="DB23" s="1">
        <v>65535</v>
      </c>
      <c r="DC23" s="1">
        <v>65535</v>
      </c>
      <c r="DD23" s="1">
        <v>65535</v>
      </c>
      <c r="DE23" s="1">
        <v>65535</v>
      </c>
      <c r="DF23" s="1">
        <v>65535</v>
      </c>
      <c r="DG23" s="1">
        <v>65535</v>
      </c>
      <c r="DH23" s="1">
        <v>65535</v>
      </c>
      <c r="DI23" s="1">
        <v>65535</v>
      </c>
      <c r="DJ23" s="1">
        <v>65535</v>
      </c>
      <c r="DK23" s="1">
        <v>65535</v>
      </c>
      <c r="DL23" s="1">
        <v>65535</v>
      </c>
      <c r="DM23" s="1">
        <v>65535</v>
      </c>
      <c r="DN23" s="1">
        <v>65535</v>
      </c>
      <c r="DO23" s="1">
        <v>65535</v>
      </c>
      <c r="DP23" s="1">
        <v>65535</v>
      </c>
      <c r="DQ23" s="1">
        <v>65535</v>
      </c>
      <c r="DR23" s="1">
        <v>65535</v>
      </c>
      <c r="DS23" s="1">
        <v>65535</v>
      </c>
      <c r="DT23" s="1">
        <v>65535</v>
      </c>
      <c r="DU23" s="1">
        <v>65535</v>
      </c>
      <c r="DV23" s="1">
        <v>65535</v>
      </c>
      <c r="DW23" s="1">
        <v>65535</v>
      </c>
      <c r="DX23" s="1">
        <v>65535</v>
      </c>
      <c r="DY23" s="1">
        <v>65535</v>
      </c>
      <c r="DZ23" s="1">
        <v>65535</v>
      </c>
      <c r="EA23" s="1">
        <v>65535</v>
      </c>
      <c r="EB23" s="1">
        <v>65535</v>
      </c>
      <c r="EC23" s="1">
        <v>65535</v>
      </c>
      <c r="ED23" s="1">
        <v>65535</v>
      </c>
      <c r="EE23" s="1">
        <v>65535</v>
      </c>
      <c r="EF23" s="1">
        <v>65535</v>
      </c>
      <c r="EG23" s="1">
        <v>65535</v>
      </c>
      <c r="EH23" s="1">
        <v>65535</v>
      </c>
      <c r="EI23" s="1">
        <v>65535</v>
      </c>
      <c r="EJ23" s="1">
        <v>65535</v>
      </c>
      <c r="EK23" s="1">
        <v>65535</v>
      </c>
      <c r="EL23" s="1">
        <v>65535</v>
      </c>
      <c r="EM23" s="1">
        <v>65535</v>
      </c>
      <c r="EN23" s="1">
        <v>65535</v>
      </c>
      <c r="EO23" s="1">
        <v>65535</v>
      </c>
      <c r="EP23" s="1">
        <v>65535</v>
      </c>
      <c r="EQ23" s="1">
        <v>65535</v>
      </c>
      <c r="ER23" s="1">
        <v>65535</v>
      </c>
      <c r="ES23" s="1">
        <v>65535</v>
      </c>
      <c r="ET23" s="1">
        <v>65535</v>
      </c>
      <c r="EU23" s="1">
        <v>65535</v>
      </c>
      <c r="EV23" s="1">
        <v>65535</v>
      </c>
      <c r="EW23" s="1">
        <v>65535</v>
      </c>
      <c r="EX23" s="1">
        <v>65535</v>
      </c>
      <c r="EY23" s="1">
        <v>65535</v>
      </c>
      <c r="EZ23" s="1">
        <v>65535</v>
      </c>
      <c r="FA23" s="1">
        <v>65535</v>
      </c>
      <c r="FB23" s="1">
        <v>65535</v>
      </c>
      <c r="FC23" s="1">
        <v>65535</v>
      </c>
      <c r="FD23" s="1">
        <v>65535</v>
      </c>
      <c r="FE23" s="1">
        <v>65535</v>
      </c>
      <c r="FF23" s="1">
        <v>65535</v>
      </c>
      <c r="FG23" s="1">
        <v>65535</v>
      </c>
      <c r="FH23" s="1">
        <v>65535</v>
      </c>
      <c r="FI23" s="1">
        <v>65535</v>
      </c>
      <c r="FJ23" s="1">
        <v>65535</v>
      </c>
      <c r="FK23" s="1">
        <v>65535</v>
      </c>
      <c r="FL23" s="1">
        <v>65535</v>
      </c>
      <c r="FM23" s="1">
        <v>65535</v>
      </c>
      <c r="FN23" s="1">
        <v>65535</v>
      </c>
      <c r="FO23" s="1">
        <v>65535</v>
      </c>
      <c r="FP23" s="1">
        <v>65535</v>
      </c>
      <c r="FQ23" s="1">
        <v>65535</v>
      </c>
      <c r="FR23" s="1">
        <v>65535</v>
      </c>
      <c r="FS23" s="1">
        <v>65535</v>
      </c>
      <c r="FT23" s="1">
        <v>65535</v>
      </c>
      <c r="FU23" s="1">
        <v>65535</v>
      </c>
      <c r="FV23" s="1">
        <v>65535</v>
      </c>
      <c r="FW23" s="1">
        <v>65535</v>
      </c>
      <c r="FX23" s="1">
        <v>65535</v>
      </c>
      <c r="FY23" s="1">
        <v>65535</v>
      </c>
      <c r="FZ23" s="1">
        <v>65535</v>
      </c>
      <c r="GA23" s="1">
        <v>65535</v>
      </c>
      <c r="GB23" s="1">
        <v>65535</v>
      </c>
      <c r="GC23" s="1">
        <v>65535</v>
      </c>
      <c r="GD23" s="1">
        <v>65535</v>
      </c>
      <c r="GE23" s="1">
        <v>65535</v>
      </c>
      <c r="GF23" s="1">
        <v>65535</v>
      </c>
      <c r="GG23" s="1">
        <v>65535</v>
      </c>
      <c r="GH23" s="1">
        <v>65535</v>
      </c>
      <c r="GI23" s="1">
        <v>65535</v>
      </c>
      <c r="GJ23" s="1">
        <v>65535</v>
      </c>
      <c r="GK23" s="1">
        <v>65535</v>
      </c>
      <c r="GL23" s="1">
        <v>65535</v>
      </c>
      <c r="GM23" s="1">
        <v>65535</v>
      </c>
      <c r="GN23" s="1">
        <v>65535</v>
      </c>
      <c r="GO23" s="1">
        <v>65535</v>
      </c>
      <c r="GP23" s="1">
        <v>65535</v>
      </c>
      <c r="GQ23" s="1">
        <v>65535</v>
      </c>
      <c r="GR23" s="1">
        <v>65535</v>
      </c>
      <c r="GS23" s="1">
        <v>65535</v>
      </c>
      <c r="GT23" s="1">
        <v>65535</v>
      </c>
      <c r="GU23" s="1">
        <v>65535</v>
      </c>
      <c r="GV23" s="1">
        <v>65535</v>
      </c>
      <c r="GW23" s="1">
        <v>65535</v>
      </c>
      <c r="GX23" s="1">
        <v>65535</v>
      </c>
      <c r="GY23" s="1">
        <v>65535</v>
      </c>
      <c r="GZ23" s="1">
        <v>65535</v>
      </c>
      <c r="HA23" s="1">
        <v>65535</v>
      </c>
      <c r="HB23" s="1">
        <v>65535</v>
      </c>
      <c r="HC23" s="1">
        <v>65535</v>
      </c>
      <c r="HD23" s="1">
        <v>65535</v>
      </c>
      <c r="HE23" s="1">
        <v>65535</v>
      </c>
      <c r="HF23" s="1">
        <v>65535</v>
      </c>
      <c r="HG23" s="1">
        <v>65535</v>
      </c>
      <c r="HH23" s="1">
        <v>65535</v>
      </c>
      <c r="HI23" s="1">
        <v>65535</v>
      </c>
      <c r="HJ23" s="1">
        <v>65535</v>
      </c>
      <c r="HK23" s="1">
        <v>65535</v>
      </c>
      <c r="HL23" s="1">
        <v>65535</v>
      </c>
      <c r="HM23" s="1">
        <v>65535</v>
      </c>
      <c r="HN23" s="1">
        <v>65535</v>
      </c>
      <c r="HO23" s="1">
        <v>65535</v>
      </c>
      <c r="HP23" s="1">
        <v>65535</v>
      </c>
      <c r="HQ23" s="1">
        <v>65535</v>
      </c>
      <c r="HR23" s="1">
        <v>65535</v>
      </c>
      <c r="HS23" s="1">
        <v>65535</v>
      </c>
      <c r="HT23" s="1">
        <v>65535</v>
      </c>
      <c r="HU23" s="1">
        <v>65535</v>
      </c>
      <c r="HV23" s="1">
        <v>65535</v>
      </c>
      <c r="HW23" s="1">
        <v>65535</v>
      </c>
      <c r="HX23" s="1">
        <v>65535</v>
      </c>
      <c r="HY23" s="1">
        <v>65535</v>
      </c>
      <c r="HZ23" s="1">
        <v>65535</v>
      </c>
      <c r="IA23" s="1">
        <v>65535</v>
      </c>
      <c r="IB23" s="1">
        <v>65535</v>
      </c>
      <c r="IC23" s="1">
        <v>65535</v>
      </c>
      <c r="ID23" s="1">
        <v>65535</v>
      </c>
      <c r="IE23" s="1">
        <v>65535</v>
      </c>
      <c r="IF23" s="1">
        <v>65535</v>
      </c>
      <c r="IG23" s="1">
        <v>65535</v>
      </c>
      <c r="IH23" s="1">
        <v>65535</v>
      </c>
      <c r="II23" s="1">
        <v>65535</v>
      </c>
      <c r="IJ23" s="1">
        <v>65535</v>
      </c>
      <c r="IK23" s="1">
        <v>65535</v>
      </c>
      <c r="IL23" s="1">
        <v>65535</v>
      </c>
      <c r="IM23" s="1">
        <v>65535</v>
      </c>
      <c r="IN23" s="1">
        <v>65535</v>
      </c>
      <c r="IO23" s="1">
        <v>65535</v>
      </c>
      <c r="IP23" s="1">
        <v>65535</v>
      </c>
      <c r="IQ23" s="1">
        <v>65535</v>
      </c>
      <c r="IR23" s="1">
        <v>65535</v>
      </c>
      <c r="IS23" s="1">
        <v>65535</v>
      </c>
      <c r="IT23" s="1">
        <v>65535</v>
      </c>
      <c r="IU23" s="1">
        <v>65535</v>
      </c>
      <c r="IV23" s="1">
        <v>65535</v>
      </c>
      <c r="IW23" s="1">
        <v>65535</v>
      </c>
      <c r="IX23" s="1">
        <v>65535</v>
      </c>
      <c r="IY23" s="1">
        <v>65535</v>
      </c>
      <c r="IZ23" s="1">
        <v>65535</v>
      </c>
      <c r="JA23" s="1">
        <v>65535</v>
      </c>
      <c r="JB23" s="1">
        <v>65535</v>
      </c>
      <c r="JC23" s="1">
        <v>65535</v>
      </c>
      <c r="JD23" s="1">
        <v>65535</v>
      </c>
      <c r="JE23" s="1">
        <v>65535</v>
      </c>
      <c r="JF23" s="1">
        <v>65535</v>
      </c>
      <c r="JG23" s="1">
        <v>65535</v>
      </c>
      <c r="JH23" s="1">
        <v>65535</v>
      </c>
      <c r="JI23" s="1">
        <v>65535</v>
      </c>
      <c r="JJ23" s="1">
        <v>65535</v>
      </c>
      <c r="JK23" s="1">
        <v>65535</v>
      </c>
      <c r="JL23" s="1">
        <v>65535</v>
      </c>
      <c r="JM23" s="1">
        <v>65535</v>
      </c>
      <c r="JN23" s="1">
        <v>65535</v>
      </c>
      <c r="JO23" s="1">
        <v>65535</v>
      </c>
      <c r="JP23" s="1">
        <v>65535</v>
      </c>
      <c r="JQ23" s="1">
        <v>65535</v>
      </c>
      <c r="JR23" s="1">
        <v>65535</v>
      </c>
      <c r="JS23" s="1">
        <v>65535</v>
      </c>
      <c r="JT23" s="1">
        <v>65535</v>
      </c>
      <c r="JU23" s="1">
        <v>65535</v>
      </c>
      <c r="JV23" s="1">
        <v>65535</v>
      </c>
      <c r="JW23" s="1">
        <v>65535</v>
      </c>
      <c r="JX23" s="1">
        <v>65535</v>
      </c>
      <c r="JY23" s="1">
        <v>65535</v>
      </c>
      <c r="JZ23" s="1">
        <v>65535</v>
      </c>
      <c r="KA23" s="1">
        <v>65535</v>
      </c>
      <c r="KB23" s="1">
        <v>65535</v>
      </c>
      <c r="KC23" s="1">
        <v>65535</v>
      </c>
      <c r="KD23" s="1">
        <v>65535</v>
      </c>
      <c r="KE23" s="1">
        <v>65535</v>
      </c>
      <c r="KF23" s="1">
        <v>65535</v>
      </c>
      <c r="KG23" s="1">
        <v>65535</v>
      </c>
      <c r="KH23" s="1">
        <v>65535</v>
      </c>
      <c r="KI23" s="1">
        <v>65535</v>
      </c>
      <c r="KJ23" s="1">
        <v>65535</v>
      </c>
      <c r="KK23" s="1">
        <v>65535</v>
      </c>
      <c r="KL23" s="1">
        <v>65535</v>
      </c>
      <c r="KM23" s="1">
        <v>65535</v>
      </c>
      <c r="KN23" s="1">
        <v>65535</v>
      </c>
      <c r="KO23" s="1">
        <v>65535</v>
      </c>
      <c r="KP23" s="1">
        <v>65535</v>
      </c>
      <c r="KQ23" s="1">
        <v>65535</v>
      </c>
      <c r="KR23" s="1">
        <v>65535</v>
      </c>
      <c r="KS23" s="1">
        <v>65535</v>
      </c>
      <c r="KT23" s="1">
        <v>65535</v>
      </c>
      <c r="KU23" s="1">
        <v>65535</v>
      </c>
      <c r="KV23" s="1">
        <v>65535</v>
      </c>
      <c r="KW23" s="1">
        <v>65535</v>
      </c>
      <c r="KX23" s="1">
        <v>65535</v>
      </c>
      <c r="KY23" s="1">
        <v>65535</v>
      </c>
      <c r="KZ23" s="1">
        <v>65535</v>
      </c>
      <c r="LA23" s="1">
        <v>65535</v>
      </c>
      <c r="LB23" s="1">
        <v>65535</v>
      </c>
      <c r="LC23" s="1">
        <v>65535</v>
      </c>
      <c r="LD23" s="1">
        <v>65535</v>
      </c>
      <c r="LE23" s="1">
        <v>65535</v>
      </c>
      <c r="LF23" s="1">
        <v>65535</v>
      </c>
      <c r="LG23" s="1">
        <v>65535</v>
      </c>
      <c r="LH23" s="1">
        <v>65535</v>
      </c>
      <c r="LI23" s="1">
        <v>65535</v>
      </c>
      <c r="LJ23" s="1">
        <v>65535</v>
      </c>
      <c r="LK23" s="1">
        <v>65535</v>
      </c>
      <c r="LL23" s="1">
        <v>65535</v>
      </c>
      <c r="LM23" s="1">
        <v>65535</v>
      </c>
      <c r="LN23" s="1">
        <v>65535</v>
      </c>
      <c r="LO23" s="1">
        <v>65535</v>
      </c>
      <c r="LP23" s="1">
        <v>65535</v>
      </c>
      <c r="LQ23" s="1">
        <v>65535</v>
      </c>
      <c r="LR23" s="1">
        <v>65535</v>
      </c>
      <c r="LS23" s="1">
        <v>65535</v>
      </c>
      <c r="LT23" s="1">
        <v>65535</v>
      </c>
      <c r="LU23" s="1">
        <v>65535</v>
      </c>
      <c r="LV23" s="1">
        <v>65535</v>
      </c>
      <c r="LW23" s="1">
        <v>65535</v>
      </c>
      <c r="LX23" s="1">
        <v>65535</v>
      </c>
      <c r="LY23" s="1">
        <v>65535</v>
      </c>
      <c r="LZ23" s="1">
        <v>65535</v>
      </c>
      <c r="MA23" s="1">
        <v>65535</v>
      </c>
      <c r="MB23" s="1">
        <v>65535</v>
      </c>
      <c r="MC23" s="1">
        <v>65535</v>
      </c>
      <c r="MD23" s="1">
        <v>65535</v>
      </c>
      <c r="ME23" s="1">
        <v>65535</v>
      </c>
      <c r="MF23" s="1">
        <v>65535</v>
      </c>
      <c r="MG23" s="1">
        <v>65535</v>
      </c>
      <c r="MH23" s="1">
        <v>65535</v>
      </c>
      <c r="MI23" s="1">
        <v>65535</v>
      </c>
      <c r="MJ23" s="1">
        <v>65535</v>
      </c>
      <c r="MK23" s="1">
        <v>65535</v>
      </c>
      <c r="ML23" s="1">
        <v>65535</v>
      </c>
      <c r="MM23" s="1">
        <v>65535</v>
      </c>
      <c r="MN23" s="1">
        <v>65535</v>
      </c>
      <c r="MO23" s="1">
        <v>65535</v>
      </c>
      <c r="MP23" s="1">
        <v>65535</v>
      </c>
      <c r="MQ23" s="1">
        <v>65535</v>
      </c>
      <c r="MR23" s="1">
        <v>65535</v>
      </c>
      <c r="MS23" s="1">
        <v>65535</v>
      </c>
      <c r="MT23" s="1">
        <v>65535</v>
      </c>
      <c r="MU23" s="1">
        <v>65535</v>
      </c>
      <c r="MV23" s="1">
        <v>65535</v>
      </c>
      <c r="MW23" s="1">
        <v>65535</v>
      </c>
      <c r="MX23" s="1">
        <v>65535</v>
      </c>
      <c r="MY23" s="1">
        <v>65535</v>
      </c>
      <c r="MZ23" s="1">
        <v>65535</v>
      </c>
      <c r="NA23" s="1">
        <v>65535</v>
      </c>
      <c r="NB23" s="1">
        <v>65535</v>
      </c>
      <c r="NC23" s="1">
        <v>65535</v>
      </c>
      <c r="ND23" s="1">
        <v>65535</v>
      </c>
      <c r="NE23" s="1">
        <v>65535</v>
      </c>
      <c r="NF23" s="1">
        <v>65535</v>
      </c>
      <c r="NG23" s="1">
        <v>65535</v>
      </c>
      <c r="NH23" s="1">
        <v>65535</v>
      </c>
      <c r="NI23" s="1">
        <v>65535</v>
      </c>
      <c r="NJ23" s="6">
        <f t="shared" si="13"/>
        <v>0</v>
      </c>
      <c r="NK23" s="3">
        <f t="shared" si="14"/>
        <v>0</v>
      </c>
      <c r="NL23" s="3">
        <f t="shared" si="15"/>
        <v>0</v>
      </c>
      <c r="NM23" s="3">
        <f t="shared" si="16"/>
        <v>0</v>
      </c>
      <c r="NN23" s="3">
        <f t="shared" si="17"/>
        <v>0</v>
      </c>
      <c r="NO23" s="3">
        <f t="shared" si="18"/>
        <v>0</v>
      </c>
      <c r="NP23" s="3">
        <f t="shared" si="19"/>
        <v>0</v>
      </c>
      <c r="NQ23" s="3">
        <f t="shared" si="20"/>
        <v>0</v>
      </c>
      <c r="NR23" s="3">
        <f t="shared" si="21"/>
        <v>0</v>
      </c>
      <c r="NS23" s="3">
        <f t="shared" si="22"/>
        <v>0</v>
      </c>
      <c r="NT23" s="3">
        <f t="shared" si="23"/>
        <v>0</v>
      </c>
      <c r="NU23" s="3">
        <f t="shared" si="24"/>
        <v>0</v>
      </c>
      <c r="NV23" s="3">
        <f t="shared" si="25"/>
        <v>0</v>
      </c>
      <c r="NW23" s="5" t="e">
        <f t="shared" si="26"/>
        <v>#N/A</v>
      </c>
      <c r="NX23" s="1" t="e">
        <f t="shared" si="27"/>
        <v>#N/A</v>
      </c>
      <c r="NY23" s="1" t="e">
        <f t="shared" si="28"/>
        <v>#N/A</v>
      </c>
      <c r="NZ23" s="1" t="e">
        <f t="shared" si="29"/>
        <v>#N/A</v>
      </c>
      <c r="OA23" s="1" t="e">
        <f t="shared" si="30"/>
        <v>#N/A</v>
      </c>
      <c r="OB23" s="1" t="e">
        <f t="shared" si="31"/>
        <v>#N/A</v>
      </c>
      <c r="OC23" s="1" t="e">
        <f t="shared" si="32"/>
        <v>#N/A</v>
      </c>
      <c r="OD23" s="1" t="e">
        <f t="shared" si="33"/>
        <v>#N/A</v>
      </c>
      <c r="OE23" s="1" t="e">
        <f t="shared" si="34"/>
        <v>#N/A</v>
      </c>
      <c r="OF23" s="1" t="e">
        <f t="shared" si="35"/>
        <v>#N/A</v>
      </c>
      <c r="OG23" s="1" t="e">
        <f t="shared" si="36"/>
        <v>#N/A</v>
      </c>
      <c r="OH23" s="1" t="e">
        <f t="shared" si="37"/>
        <v>#N/A</v>
      </c>
      <c r="OI23" s="111">
        <v>16.100000000000005</v>
      </c>
      <c r="OJ23" s="112">
        <v>16.136842105263156</v>
      </c>
      <c r="OK23" s="112">
        <v>16.37</v>
      </c>
      <c r="OL23" s="112">
        <v>16.895454545454545</v>
      </c>
      <c r="OM23" s="112">
        <v>16.995454545454546</v>
      </c>
      <c r="ON23" s="112">
        <v>16.476190476190474</v>
      </c>
      <c r="OO23" s="112">
        <v>15.99</v>
      </c>
      <c r="OP23" s="112">
        <v>16.185714285714283</v>
      </c>
      <c r="OQ23" s="112">
        <v>16.331578947368421</v>
      </c>
      <c r="OR23" s="112">
        <v>16.5</v>
      </c>
      <c r="OS23" s="112">
        <v>16.742105263157896</v>
      </c>
      <c r="OT23" s="112">
        <v>16.63684210526316</v>
      </c>
      <c r="OU23" s="5" t="e">
        <f t="shared" si="0"/>
        <v>#N/A</v>
      </c>
      <c r="OV23" s="1" t="e">
        <f t="shared" si="1"/>
        <v>#N/A</v>
      </c>
      <c r="OW23" s="1" t="e">
        <f t="shared" si="2"/>
        <v>#N/A</v>
      </c>
      <c r="OX23" s="1" t="e">
        <f t="shared" si="3"/>
        <v>#N/A</v>
      </c>
      <c r="OY23" s="1" t="e">
        <f t="shared" si="4"/>
        <v>#N/A</v>
      </c>
      <c r="OZ23" s="1" t="e">
        <f t="shared" si="5"/>
        <v>#N/A</v>
      </c>
      <c r="PA23" s="1" t="e">
        <f t="shared" si="6"/>
        <v>#N/A</v>
      </c>
      <c r="PB23" s="1" t="e">
        <f t="shared" si="7"/>
        <v>#N/A</v>
      </c>
      <c r="PC23" s="1" t="e">
        <f t="shared" si="8"/>
        <v>#N/A</v>
      </c>
      <c r="PD23" s="1" t="e">
        <f t="shared" si="9"/>
        <v>#N/A</v>
      </c>
      <c r="PE23" s="1" t="e">
        <f t="shared" si="10"/>
        <v>#N/A</v>
      </c>
      <c r="PF23" s="1" t="e">
        <f t="shared" si="11"/>
        <v>#N/A</v>
      </c>
      <c r="PG23" s="111">
        <v>11</v>
      </c>
      <c r="PH23" s="112">
        <v>11.2</v>
      </c>
      <c r="PI23" s="112">
        <v>11.4</v>
      </c>
      <c r="PJ23" s="112">
        <v>12.4</v>
      </c>
      <c r="PK23" s="112">
        <v>12</v>
      </c>
      <c r="PL23" s="112">
        <v>11.4</v>
      </c>
      <c r="PM23" s="112">
        <v>11</v>
      </c>
      <c r="PN23" s="112">
        <v>11.4</v>
      </c>
      <c r="PO23" s="112">
        <v>11.2</v>
      </c>
      <c r="PP23" s="112">
        <v>12</v>
      </c>
      <c r="PQ23" s="112">
        <v>9.1999999999999993</v>
      </c>
      <c r="PR23" s="137">
        <v>11</v>
      </c>
      <c r="PS23" s="5" t="e">
        <f t="array" ref="PS23">+IF(ISERROR($NW23)=FALSE,MIN(IF($H23:$AL23&lt;65534,$H23:$AL23,"")),NA())</f>
        <v>#N/A</v>
      </c>
      <c r="PT23" s="1" t="e">
        <f t="array" ref="PT23">+IF(ISERROR($NX23)=FALSE,MIN(IF($AM23:$BN23&lt;65534,$AM23:$BN23,"")),NA())</f>
        <v>#N/A</v>
      </c>
      <c r="PU23" s="1" t="e">
        <f t="array" ref="PU23">+IF(ISERROR($NY23)=FALSE,MIN(IF($BP23:$CT23&lt;65534,$BP23:$CT23,"")),NA())</f>
        <v>#N/A</v>
      </c>
      <c r="PV23" s="1" t="e">
        <f t="array" ref="PV23">+IF(ISERROR($NZ23)=FALSE,MIN(IF($CU23:$DX23&lt;65534,$CU23:$DX23,"")),NA())</f>
        <v>#N/A</v>
      </c>
      <c r="PW23" s="1" t="e">
        <f t="array" ref="PW23">+IF(ISERROR($OA23)=FALSE,MIN(IF($DY23:$FC23&lt;65534,$DY23:$FC23,"")),NA())</f>
        <v>#N/A</v>
      </c>
      <c r="PX23" s="1" t="e">
        <f t="array" ref="PX23">+IF(ISERROR($OB23)=FALSE,MIN(IF($FD23:$GG23&lt;65534,$FD23:$GG23,"")),NA())</f>
        <v>#N/A</v>
      </c>
      <c r="PY23" s="1" t="e">
        <f t="array" ref="PY23">+IF(ISERROR($OC23)=FALSE,MIN(IF($GH23:$HL23&lt;65534,$GH23:$HL23,"")),NA())</f>
        <v>#N/A</v>
      </c>
      <c r="PZ23" s="1" t="e">
        <f t="array" ref="PZ23">+IF(ISERROR($OD23)=FALSE,MIN(IF($HM23:$IQ23&lt;65534,$HM23:$IQ23,"")),NA())</f>
        <v>#N/A</v>
      </c>
      <c r="QA23" s="1" t="e">
        <f t="array" ref="QA23">+IF(ISERROR($OE23)=FALSE,MIN(IF($IR23:$JU23&lt;65534,$IR23:$JU23,"")),NA())</f>
        <v>#N/A</v>
      </c>
      <c r="QB23" s="1" t="e">
        <f t="array" ref="QB23">+IF(ISERROR($OF23)=FALSE,MIN(IF($JV23:$KZ23&lt;65534,$JV23:$KZ23,"")),NA())</f>
        <v>#N/A</v>
      </c>
      <c r="QC23" s="1" t="e">
        <f t="array" ref="QC23">+IF(ISERROR($OG23)=FALSE,MIN(IF($LA23:$MD23&lt;65534,$LA23:$MD23,"")),NA())</f>
        <v>#N/A</v>
      </c>
      <c r="QD23" s="1" t="e">
        <f t="array" ref="QD23">+IF(ISERROR($OH23)=FALSE,MIN(IF($ME23:$NI23&lt;65534,$ME23:$NI23,"")),NA())</f>
        <v>#N/A</v>
      </c>
      <c r="QE23" s="5" t="e">
        <f t="shared" si="38"/>
        <v>#N/A</v>
      </c>
      <c r="QF23" s="1" t="e">
        <f t="shared" si="39"/>
        <v>#N/A</v>
      </c>
      <c r="QG23" s="1" t="e">
        <f t="shared" si="40"/>
        <v>#N/A</v>
      </c>
      <c r="QH23" s="1" t="e">
        <f t="shared" si="41"/>
        <v>#N/A</v>
      </c>
      <c r="QI23" s="1" t="e">
        <f t="shared" si="42"/>
        <v>#N/A</v>
      </c>
      <c r="QJ23" s="1" t="e">
        <f t="shared" si="43"/>
        <v>#N/A</v>
      </c>
      <c r="QK23" s="1" t="e">
        <f t="shared" si="44"/>
        <v>#N/A</v>
      </c>
      <c r="QL23" s="1" t="e">
        <f t="shared" si="45"/>
        <v>#N/A</v>
      </c>
      <c r="QM23" s="1" t="e">
        <f t="shared" si="46"/>
        <v>#N/A</v>
      </c>
      <c r="QN23" s="1" t="e">
        <f t="shared" si="47"/>
        <v>#N/A</v>
      </c>
      <c r="QO23" s="1" t="e">
        <f t="shared" si="48"/>
        <v>#N/A</v>
      </c>
      <c r="QP23" s="1" t="e">
        <f t="shared" si="49"/>
        <v>#N/A</v>
      </c>
      <c r="QQ23" s="5" t="s">
        <v>892</v>
      </c>
    </row>
    <row r="24" spans="1:459" s="1" customFormat="1" x14ac:dyDescent="0.2">
      <c r="A24" s="79">
        <v>27015260</v>
      </c>
      <c r="B24" s="106">
        <v>-75.624666666666656</v>
      </c>
      <c r="C24" s="106">
        <v>6.0483611111111113</v>
      </c>
      <c r="D24" s="105">
        <v>1923</v>
      </c>
      <c r="E24" s="97" t="s">
        <v>211</v>
      </c>
      <c r="F24" s="97" t="s">
        <v>22</v>
      </c>
      <c r="G24" s="97" t="s">
        <v>13</v>
      </c>
      <c r="H24" s="1">
        <v>65535</v>
      </c>
      <c r="I24" s="1">
        <v>65535</v>
      </c>
      <c r="J24" s="1">
        <v>65535</v>
      </c>
      <c r="K24" s="1">
        <v>65535</v>
      </c>
      <c r="L24" s="1">
        <v>65535</v>
      </c>
      <c r="M24" s="1">
        <v>65535</v>
      </c>
      <c r="N24" s="1">
        <v>65535</v>
      </c>
      <c r="O24" s="1">
        <v>65535</v>
      </c>
      <c r="P24" s="1">
        <v>65535</v>
      </c>
      <c r="Q24" s="1">
        <v>65535</v>
      </c>
      <c r="R24" s="1">
        <v>65535</v>
      </c>
      <c r="S24" s="1">
        <v>65535</v>
      </c>
      <c r="T24" s="1">
        <v>65535</v>
      </c>
      <c r="U24" s="1">
        <v>65535</v>
      </c>
      <c r="V24" s="1">
        <v>65535</v>
      </c>
      <c r="W24" s="1">
        <v>65535</v>
      </c>
      <c r="X24" s="1">
        <v>65535</v>
      </c>
      <c r="Y24" s="1">
        <v>65535</v>
      </c>
      <c r="Z24" s="1">
        <v>65535</v>
      </c>
      <c r="AA24" s="1">
        <v>65535</v>
      </c>
      <c r="AB24" s="1">
        <v>65535</v>
      </c>
      <c r="AC24" s="1">
        <v>65535</v>
      </c>
      <c r="AD24" s="1">
        <v>65535</v>
      </c>
      <c r="AE24" s="1">
        <v>65535</v>
      </c>
      <c r="AF24" s="1">
        <v>65535</v>
      </c>
      <c r="AG24" s="1">
        <v>65535</v>
      </c>
      <c r="AH24" s="1">
        <v>65535</v>
      </c>
      <c r="AI24" s="1">
        <v>65535</v>
      </c>
      <c r="AJ24" s="1">
        <v>65535</v>
      </c>
      <c r="AK24" s="1">
        <v>65535</v>
      </c>
      <c r="AL24" s="1">
        <v>65535</v>
      </c>
      <c r="AM24" s="1">
        <v>65535</v>
      </c>
      <c r="AN24" s="1">
        <v>65535</v>
      </c>
      <c r="AO24" s="1">
        <v>65535</v>
      </c>
      <c r="AP24" s="1">
        <v>65535</v>
      </c>
      <c r="AQ24" s="1">
        <v>65535</v>
      </c>
      <c r="AR24" s="1">
        <v>65535</v>
      </c>
      <c r="AS24" s="1">
        <v>65535</v>
      </c>
      <c r="AT24" s="1">
        <v>65535</v>
      </c>
      <c r="AU24" s="1">
        <v>65535</v>
      </c>
      <c r="AV24" s="1">
        <v>65535</v>
      </c>
      <c r="AW24" s="1">
        <v>65535</v>
      </c>
      <c r="AX24" s="1">
        <v>65535</v>
      </c>
      <c r="AY24" s="1">
        <v>65535</v>
      </c>
      <c r="AZ24" s="1">
        <v>65535</v>
      </c>
      <c r="BA24" s="1">
        <v>65535</v>
      </c>
      <c r="BB24" s="1">
        <v>65535</v>
      </c>
      <c r="BC24" s="1">
        <v>65535</v>
      </c>
      <c r="BD24" s="1">
        <v>65535</v>
      </c>
      <c r="BE24" s="1">
        <v>65535</v>
      </c>
      <c r="BF24" s="1">
        <v>65535</v>
      </c>
      <c r="BG24" s="1">
        <v>65535</v>
      </c>
      <c r="BH24" s="1">
        <v>65535</v>
      </c>
      <c r="BI24" s="1">
        <v>65535</v>
      </c>
      <c r="BJ24" s="1">
        <v>65535</v>
      </c>
      <c r="BK24" s="1">
        <v>65535</v>
      </c>
      <c r="BL24" s="1">
        <v>65535</v>
      </c>
      <c r="BM24" s="1">
        <v>65535</v>
      </c>
      <c r="BN24" s="1">
        <v>65535</v>
      </c>
      <c r="BO24" s="102"/>
      <c r="BP24" s="1">
        <v>65535</v>
      </c>
      <c r="BQ24" s="1">
        <v>65535</v>
      </c>
      <c r="BR24" s="1">
        <v>65535</v>
      </c>
      <c r="BS24" s="1">
        <v>65535</v>
      </c>
      <c r="BT24" s="1">
        <v>65535</v>
      </c>
      <c r="BU24" s="1">
        <v>65535</v>
      </c>
      <c r="BV24" s="1">
        <v>65535</v>
      </c>
      <c r="BW24" s="1">
        <v>65535</v>
      </c>
      <c r="BX24" s="1">
        <v>65535</v>
      </c>
      <c r="BY24" s="1">
        <v>65535</v>
      </c>
      <c r="BZ24" s="1">
        <v>65535</v>
      </c>
      <c r="CA24" s="1">
        <v>65535</v>
      </c>
      <c r="CB24" s="1">
        <v>65535</v>
      </c>
      <c r="CC24" s="1">
        <v>65535</v>
      </c>
      <c r="CD24" s="1">
        <v>65535</v>
      </c>
      <c r="CE24" s="1">
        <v>65535</v>
      </c>
      <c r="CF24" s="1">
        <v>65535</v>
      </c>
      <c r="CG24" s="1">
        <v>65535</v>
      </c>
      <c r="CH24" s="1">
        <v>65535</v>
      </c>
      <c r="CI24" s="1">
        <v>65535</v>
      </c>
      <c r="CJ24" s="1">
        <v>65535</v>
      </c>
      <c r="CK24" s="1">
        <v>65535</v>
      </c>
      <c r="CL24" s="1">
        <v>65535</v>
      </c>
      <c r="CM24" s="1">
        <v>65535</v>
      </c>
      <c r="CN24" s="1">
        <v>65535</v>
      </c>
      <c r="CO24" s="1">
        <v>65535</v>
      </c>
      <c r="CP24" s="1">
        <v>65535</v>
      </c>
      <c r="CQ24" s="1">
        <v>65535</v>
      </c>
      <c r="CR24" s="1">
        <v>65535</v>
      </c>
      <c r="CS24" s="1">
        <v>65535</v>
      </c>
      <c r="CT24" s="1">
        <v>65535</v>
      </c>
      <c r="CU24" s="1">
        <v>65535</v>
      </c>
      <c r="CV24" s="1">
        <v>65535</v>
      </c>
      <c r="CW24" s="1">
        <v>65535</v>
      </c>
      <c r="CX24" s="1">
        <v>65535</v>
      </c>
      <c r="CY24" s="1">
        <v>65535</v>
      </c>
      <c r="CZ24" s="1">
        <v>65535</v>
      </c>
      <c r="DA24" s="1">
        <v>65535</v>
      </c>
      <c r="DB24" s="1">
        <v>65535</v>
      </c>
      <c r="DC24" s="1">
        <v>65535</v>
      </c>
      <c r="DD24" s="1">
        <v>65535</v>
      </c>
      <c r="DE24" s="1">
        <v>65535</v>
      </c>
      <c r="DF24" s="1">
        <v>65535</v>
      </c>
      <c r="DG24" s="1">
        <v>65535</v>
      </c>
      <c r="DH24" s="1">
        <v>65535</v>
      </c>
      <c r="DI24" s="1">
        <v>65535</v>
      </c>
      <c r="DJ24" s="1">
        <v>65535</v>
      </c>
      <c r="DK24" s="1">
        <v>65535</v>
      </c>
      <c r="DL24" s="1">
        <v>65535</v>
      </c>
      <c r="DM24" s="1">
        <v>65535</v>
      </c>
      <c r="DN24" s="1">
        <v>65535</v>
      </c>
      <c r="DO24" s="1">
        <v>65535</v>
      </c>
      <c r="DP24" s="1">
        <v>65535</v>
      </c>
      <c r="DQ24" s="1">
        <v>65535</v>
      </c>
      <c r="DR24" s="1">
        <v>65535</v>
      </c>
      <c r="DS24" s="1">
        <v>65535</v>
      </c>
      <c r="DT24" s="1">
        <v>65535</v>
      </c>
      <c r="DU24" s="1">
        <v>65535</v>
      </c>
      <c r="DV24" s="1">
        <v>65535</v>
      </c>
      <c r="DW24" s="1">
        <v>65535</v>
      </c>
      <c r="DX24" s="1">
        <v>65535</v>
      </c>
      <c r="DY24" s="1">
        <v>65535</v>
      </c>
      <c r="DZ24" s="1">
        <v>65535</v>
      </c>
      <c r="EA24" s="1">
        <v>65535</v>
      </c>
      <c r="EB24" s="1">
        <v>65535</v>
      </c>
      <c r="EC24" s="1">
        <v>65535</v>
      </c>
      <c r="ED24" s="1">
        <v>65535</v>
      </c>
      <c r="EE24" s="1">
        <v>65535</v>
      </c>
      <c r="EF24" s="1">
        <v>65535</v>
      </c>
      <c r="EG24" s="1">
        <v>65535</v>
      </c>
      <c r="EH24" s="1">
        <v>65535</v>
      </c>
      <c r="EI24" s="1">
        <v>65535</v>
      </c>
      <c r="EJ24" s="1">
        <v>65535</v>
      </c>
      <c r="EK24" s="1">
        <v>65535</v>
      </c>
      <c r="EL24" s="1">
        <v>65535</v>
      </c>
      <c r="EM24" s="1">
        <v>65535</v>
      </c>
      <c r="EN24" s="1">
        <v>65535</v>
      </c>
      <c r="EO24" s="1">
        <v>65535</v>
      </c>
      <c r="EP24" s="1">
        <v>65535</v>
      </c>
      <c r="EQ24" s="1">
        <v>65535</v>
      </c>
      <c r="ER24" s="1">
        <v>65535</v>
      </c>
      <c r="ES24" s="1">
        <v>65535</v>
      </c>
      <c r="ET24" s="1">
        <v>65535</v>
      </c>
      <c r="EU24" s="1">
        <v>65535</v>
      </c>
      <c r="EV24" s="1">
        <v>65535</v>
      </c>
      <c r="EW24" s="1">
        <v>65535</v>
      </c>
      <c r="EX24" s="1">
        <v>65535</v>
      </c>
      <c r="EY24" s="1">
        <v>65535</v>
      </c>
      <c r="EZ24" s="1">
        <v>65535</v>
      </c>
      <c r="FA24" s="1">
        <v>65535</v>
      </c>
      <c r="FB24" s="1">
        <v>65535</v>
      </c>
      <c r="FC24" s="1">
        <v>65535</v>
      </c>
      <c r="FD24" s="1">
        <v>65535</v>
      </c>
      <c r="FE24" s="1">
        <v>65535</v>
      </c>
      <c r="FF24" s="1">
        <v>65535</v>
      </c>
      <c r="FG24" s="1">
        <v>65535</v>
      </c>
      <c r="FH24" s="1">
        <v>65535</v>
      </c>
      <c r="FI24" s="1">
        <v>65535</v>
      </c>
      <c r="FJ24" s="1">
        <v>65535</v>
      </c>
      <c r="FK24" s="1">
        <v>65535</v>
      </c>
      <c r="FL24" s="1">
        <v>65535</v>
      </c>
      <c r="FM24" s="1">
        <v>65535</v>
      </c>
      <c r="FN24" s="1">
        <v>65535</v>
      </c>
      <c r="FO24" s="1">
        <v>65535</v>
      </c>
      <c r="FP24" s="1">
        <v>65535</v>
      </c>
      <c r="FQ24" s="1">
        <v>65535</v>
      </c>
      <c r="FR24" s="1">
        <v>65535</v>
      </c>
      <c r="FS24" s="1">
        <v>65535</v>
      </c>
      <c r="FT24" s="1">
        <v>65535</v>
      </c>
      <c r="FU24" s="1">
        <v>65535</v>
      </c>
      <c r="FV24" s="1">
        <v>65535</v>
      </c>
      <c r="FW24" s="1">
        <v>65535</v>
      </c>
      <c r="FX24" s="1">
        <v>65535</v>
      </c>
      <c r="FY24" s="1">
        <v>65535</v>
      </c>
      <c r="FZ24" s="1">
        <v>65535</v>
      </c>
      <c r="GA24" s="1">
        <v>65535</v>
      </c>
      <c r="GB24" s="1">
        <v>65535</v>
      </c>
      <c r="GC24" s="1">
        <v>65535</v>
      </c>
      <c r="GD24" s="1">
        <v>65535</v>
      </c>
      <c r="GE24" s="1">
        <v>65535</v>
      </c>
      <c r="GF24" s="1">
        <v>65535</v>
      </c>
      <c r="GG24" s="1">
        <v>65535</v>
      </c>
      <c r="GH24" s="1">
        <v>65535</v>
      </c>
      <c r="GI24" s="1">
        <v>65535</v>
      </c>
      <c r="GJ24" s="1">
        <v>65535</v>
      </c>
      <c r="GK24" s="1">
        <v>65535</v>
      </c>
      <c r="GL24" s="1">
        <v>65535</v>
      </c>
      <c r="GM24" s="1">
        <v>65535</v>
      </c>
      <c r="GN24" s="1">
        <v>65535</v>
      </c>
      <c r="GO24" s="1">
        <v>65535</v>
      </c>
      <c r="GP24" s="1">
        <v>65535</v>
      </c>
      <c r="GQ24" s="1">
        <v>65535</v>
      </c>
      <c r="GR24" s="1">
        <v>65535</v>
      </c>
      <c r="GS24" s="1">
        <v>65535</v>
      </c>
      <c r="GT24" s="1">
        <v>65535</v>
      </c>
      <c r="GU24" s="1">
        <v>65535</v>
      </c>
      <c r="GV24" s="1">
        <v>65535</v>
      </c>
      <c r="GW24" s="1">
        <v>65535</v>
      </c>
      <c r="GX24" s="1">
        <v>65535</v>
      </c>
      <c r="GY24" s="1">
        <v>65535</v>
      </c>
      <c r="GZ24" s="1">
        <v>65535</v>
      </c>
      <c r="HA24" s="1">
        <v>65535</v>
      </c>
      <c r="HB24" s="1">
        <v>65535</v>
      </c>
      <c r="HC24" s="1">
        <v>65535</v>
      </c>
      <c r="HD24" s="1">
        <v>65535</v>
      </c>
      <c r="HE24" s="1">
        <v>65535</v>
      </c>
      <c r="HF24" s="1">
        <v>65535</v>
      </c>
      <c r="HG24" s="1">
        <v>65535</v>
      </c>
      <c r="HH24" s="1">
        <v>65535</v>
      </c>
      <c r="HI24" s="1">
        <v>65535</v>
      </c>
      <c r="HJ24" s="1">
        <v>65535</v>
      </c>
      <c r="HK24" s="1">
        <v>65535</v>
      </c>
      <c r="HL24" s="1">
        <v>65535</v>
      </c>
      <c r="HM24" s="1">
        <v>65535</v>
      </c>
      <c r="HN24" s="1">
        <v>65535</v>
      </c>
      <c r="HO24" s="1">
        <v>65535</v>
      </c>
      <c r="HP24" s="1">
        <v>65535</v>
      </c>
      <c r="HQ24" s="1">
        <v>65535</v>
      </c>
      <c r="HR24" s="1">
        <v>65535</v>
      </c>
      <c r="HS24" s="1">
        <v>65535</v>
      </c>
      <c r="HT24" s="1">
        <v>65535</v>
      </c>
      <c r="HU24" s="1">
        <v>65535</v>
      </c>
      <c r="HV24" s="1">
        <v>65535</v>
      </c>
      <c r="HW24" s="1">
        <v>65535</v>
      </c>
      <c r="HX24" s="1">
        <v>65535</v>
      </c>
      <c r="HY24" s="1">
        <v>65535</v>
      </c>
      <c r="HZ24" s="1">
        <v>65535</v>
      </c>
      <c r="IA24" s="1">
        <v>65535</v>
      </c>
      <c r="IB24" s="1">
        <v>65535</v>
      </c>
      <c r="IC24" s="1">
        <v>65535</v>
      </c>
      <c r="ID24" s="1">
        <v>65535</v>
      </c>
      <c r="IE24" s="1">
        <v>65535</v>
      </c>
      <c r="IF24" s="1">
        <v>65535</v>
      </c>
      <c r="IG24" s="1">
        <v>65535</v>
      </c>
      <c r="IH24" s="1">
        <v>65535</v>
      </c>
      <c r="II24" s="1">
        <v>65535</v>
      </c>
      <c r="IJ24" s="1">
        <v>65535</v>
      </c>
      <c r="IK24" s="1">
        <v>65535</v>
      </c>
      <c r="IL24" s="1">
        <v>65535</v>
      </c>
      <c r="IM24" s="1">
        <v>65535</v>
      </c>
      <c r="IN24" s="1">
        <v>65535</v>
      </c>
      <c r="IO24" s="1">
        <v>65535</v>
      </c>
      <c r="IP24" s="1">
        <v>65535</v>
      </c>
      <c r="IQ24" s="1">
        <v>65535</v>
      </c>
      <c r="IR24" s="1">
        <v>65535</v>
      </c>
      <c r="IS24" s="1">
        <v>65535</v>
      </c>
      <c r="IT24" s="1">
        <v>65535</v>
      </c>
      <c r="IU24" s="1">
        <v>65535</v>
      </c>
      <c r="IV24" s="1">
        <v>65535</v>
      </c>
      <c r="IW24" s="1">
        <v>65535</v>
      </c>
      <c r="IX24" s="1">
        <v>65535</v>
      </c>
      <c r="IY24" s="1">
        <v>65535</v>
      </c>
      <c r="IZ24" s="1">
        <v>65535</v>
      </c>
      <c r="JA24" s="1">
        <v>65535</v>
      </c>
      <c r="JB24" s="1">
        <v>65535</v>
      </c>
      <c r="JC24" s="1">
        <v>65535</v>
      </c>
      <c r="JD24" s="1">
        <v>65535</v>
      </c>
      <c r="JE24" s="1">
        <v>65535</v>
      </c>
      <c r="JF24" s="1">
        <v>65535</v>
      </c>
      <c r="JG24" s="1">
        <v>65535</v>
      </c>
      <c r="JH24" s="1">
        <v>65535</v>
      </c>
      <c r="JI24" s="1">
        <v>65535</v>
      </c>
      <c r="JJ24" s="1">
        <v>65535</v>
      </c>
      <c r="JK24" s="1">
        <v>65535</v>
      </c>
      <c r="JL24" s="1">
        <v>65535</v>
      </c>
      <c r="JM24" s="1">
        <v>65535</v>
      </c>
      <c r="JN24" s="1">
        <v>65535</v>
      </c>
      <c r="JO24" s="1">
        <v>65535</v>
      </c>
      <c r="JP24" s="1">
        <v>65535</v>
      </c>
      <c r="JQ24" s="1">
        <v>65535</v>
      </c>
      <c r="JR24" s="1">
        <v>65535</v>
      </c>
      <c r="JS24" s="1">
        <v>65535</v>
      </c>
      <c r="JT24" s="1">
        <v>65535</v>
      </c>
      <c r="JU24" s="1">
        <v>65535</v>
      </c>
      <c r="JV24" s="1">
        <v>65535</v>
      </c>
      <c r="JW24" s="1">
        <v>65535</v>
      </c>
      <c r="JX24" s="1">
        <v>65535</v>
      </c>
      <c r="JY24" s="1">
        <v>65535</v>
      </c>
      <c r="JZ24" s="1">
        <v>65535</v>
      </c>
      <c r="KA24" s="1">
        <v>65535</v>
      </c>
      <c r="KB24" s="1">
        <v>65535</v>
      </c>
      <c r="KC24" s="1">
        <v>65535</v>
      </c>
      <c r="KD24" s="1">
        <v>65535</v>
      </c>
      <c r="KE24" s="1">
        <v>65535</v>
      </c>
      <c r="KF24" s="1">
        <v>65535</v>
      </c>
      <c r="KG24" s="1">
        <v>65535</v>
      </c>
      <c r="KH24" s="1">
        <v>65535</v>
      </c>
      <c r="KI24" s="1">
        <v>65535</v>
      </c>
      <c r="KJ24" s="1">
        <v>65535</v>
      </c>
      <c r="KK24" s="1">
        <v>65535</v>
      </c>
      <c r="KL24" s="1">
        <v>65535</v>
      </c>
      <c r="KM24" s="1">
        <v>65535</v>
      </c>
      <c r="KN24" s="1">
        <v>65535</v>
      </c>
      <c r="KO24" s="1">
        <v>65535</v>
      </c>
      <c r="KP24" s="1">
        <v>65535</v>
      </c>
      <c r="KQ24" s="1">
        <v>65535</v>
      </c>
      <c r="KR24" s="1">
        <v>65535</v>
      </c>
      <c r="KS24" s="1">
        <v>65535</v>
      </c>
      <c r="KT24" s="1">
        <v>65535</v>
      </c>
      <c r="KU24" s="1">
        <v>65535</v>
      </c>
      <c r="KV24" s="1">
        <v>65535</v>
      </c>
      <c r="KW24" s="1">
        <v>65535</v>
      </c>
      <c r="KX24" s="1">
        <v>65535</v>
      </c>
      <c r="KY24" s="1">
        <v>65535</v>
      </c>
      <c r="KZ24" s="1">
        <v>65535</v>
      </c>
      <c r="LA24" s="1">
        <v>65535</v>
      </c>
      <c r="LB24" s="1">
        <v>65535</v>
      </c>
      <c r="LC24" s="1">
        <v>65535</v>
      </c>
      <c r="LD24" s="1">
        <v>65535</v>
      </c>
      <c r="LE24" s="1">
        <v>65535</v>
      </c>
      <c r="LF24" s="1">
        <v>65535</v>
      </c>
      <c r="LG24" s="1">
        <v>65535</v>
      </c>
      <c r="LH24" s="1">
        <v>65535</v>
      </c>
      <c r="LI24" s="1">
        <v>65535</v>
      </c>
      <c r="LJ24" s="1">
        <v>65535</v>
      </c>
      <c r="LK24" s="1">
        <v>65535</v>
      </c>
      <c r="LL24" s="1">
        <v>65535</v>
      </c>
      <c r="LM24" s="1">
        <v>65535</v>
      </c>
      <c r="LN24" s="1">
        <v>65535</v>
      </c>
      <c r="LO24" s="1">
        <v>65535</v>
      </c>
      <c r="LP24" s="1">
        <v>65535</v>
      </c>
      <c r="LQ24" s="1">
        <v>65535</v>
      </c>
      <c r="LR24" s="1">
        <v>65535</v>
      </c>
      <c r="LS24" s="1">
        <v>65535</v>
      </c>
      <c r="LT24" s="1">
        <v>65535</v>
      </c>
      <c r="LU24" s="1">
        <v>65535</v>
      </c>
      <c r="LV24" s="1">
        <v>65535</v>
      </c>
      <c r="LW24" s="1">
        <v>65535</v>
      </c>
      <c r="LX24" s="1">
        <v>65535</v>
      </c>
      <c r="LY24" s="1">
        <v>65535</v>
      </c>
      <c r="LZ24" s="1">
        <v>65535</v>
      </c>
      <c r="MA24" s="1">
        <v>65535</v>
      </c>
      <c r="MB24" s="1">
        <v>65535</v>
      </c>
      <c r="MC24" s="1">
        <v>65535</v>
      </c>
      <c r="MD24" s="1">
        <v>65535</v>
      </c>
      <c r="ME24" s="1">
        <v>65535</v>
      </c>
      <c r="MF24" s="1">
        <v>65535</v>
      </c>
      <c r="MG24" s="1">
        <v>65535</v>
      </c>
      <c r="MH24" s="1">
        <v>65535</v>
      </c>
      <c r="MI24" s="1">
        <v>65535</v>
      </c>
      <c r="MJ24" s="1">
        <v>65535</v>
      </c>
      <c r="MK24" s="1">
        <v>65535</v>
      </c>
      <c r="ML24" s="1">
        <v>65535</v>
      </c>
      <c r="MM24" s="1">
        <v>65535</v>
      </c>
      <c r="MN24" s="1">
        <v>65535</v>
      </c>
      <c r="MO24" s="1">
        <v>65535</v>
      </c>
      <c r="MP24" s="1">
        <v>65535</v>
      </c>
      <c r="MQ24" s="1">
        <v>65535</v>
      </c>
      <c r="MR24" s="1">
        <v>65535</v>
      </c>
      <c r="MS24" s="1">
        <v>65535</v>
      </c>
      <c r="MT24" s="1">
        <v>65535</v>
      </c>
      <c r="MU24" s="1">
        <v>65535</v>
      </c>
      <c r="MV24" s="1">
        <v>14.8</v>
      </c>
      <c r="MW24" s="1">
        <v>15.4</v>
      </c>
      <c r="MX24" s="1">
        <v>15</v>
      </c>
      <c r="MY24" s="1">
        <v>15.4</v>
      </c>
      <c r="MZ24" s="1">
        <v>13.8</v>
      </c>
      <c r="NA24" s="1">
        <v>14.2</v>
      </c>
      <c r="NB24" s="1">
        <v>13.8</v>
      </c>
      <c r="NC24" s="1">
        <v>14.8</v>
      </c>
      <c r="ND24" s="1">
        <v>13.8</v>
      </c>
      <c r="NE24" s="1">
        <v>14.8</v>
      </c>
      <c r="NF24" s="1">
        <v>15</v>
      </c>
      <c r="NG24" s="1">
        <v>13.8</v>
      </c>
      <c r="NH24" s="1">
        <v>14.3</v>
      </c>
      <c r="NI24" s="1">
        <v>15.2</v>
      </c>
      <c r="NJ24" s="6">
        <f t="shared" si="13"/>
        <v>0</v>
      </c>
      <c r="NK24" s="3">
        <f t="shared" si="14"/>
        <v>0</v>
      </c>
      <c r="NL24" s="3">
        <f t="shared" si="15"/>
        <v>0</v>
      </c>
      <c r="NM24" s="3">
        <f t="shared" si="16"/>
        <v>0</v>
      </c>
      <c r="NN24" s="3">
        <f t="shared" si="17"/>
        <v>0</v>
      </c>
      <c r="NO24" s="3">
        <f t="shared" si="18"/>
        <v>0</v>
      </c>
      <c r="NP24" s="3">
        <f t="shared" si="19"/>
        <v>0</v>
      </c>
      <c r="NQ24" s="3">
        <f t="shared" si="20"/>
        <v>0</v>
      </c>
      <c r="NR24" s="3">
        <f t="shared" si="21"/>
        <v>0</v>
      </c>
      <c r="NS24" s="3">
        <f t="shared" si="22"/>
        <v>0</v>
      </c>
      <c r="NT24" s="3">
        <f t="shared" si="23"/>
        <v>0</v>
      </c>
      <c r="NU24" s="3">
        <f t="shared" si="24"/>
        <v>0.45161290322580644</v>
      </c>
      <c r="NV24" s="3">
        <f t="shared" si="25"/>
        <v>3.8356164383561646E-2</v>
      </c>
      <c r="NW24" s="5" t="e">
        <f t="shared" si="26"/>
        <v>#N/A</v>
      </c>
      <c r="NX24" s="1" t="e">
        <f t="shared" si="27"/>
        <v>#N/A</v>
      </c>
      <c r="NY24" s="1" t="e">
        <f t="shared" si="28"/>
        <v>#N/A</v>
      </c>
      <c r="NZ24" s="1" t="e">
        <f t="shared" si="29"/>
        <v>#N/A</v>
      </c>
      <c r="OA24" s="1" t="e">
        <f t="shared" si="30"/>
        <v>#N/A</v>
      </c>
      <c r="OB24" s="1" t="e">
        <f t="shared" si="31"/>
        <v>#N/A</v>
      </c>
      <c r="OC24" s="1" t="e">
        <f t="shared" si="32"/>
        <v>#N/A</v>
      </c>
      <c r="OD24" s="1" t="e">
        <f t="shared" si="33"/>
        <v>#N/A</v>
      </c>
      <c r="OE24" s="1" t="e">
        <f t="shared" si="34"/>
        <v>#N/A</v>
      </c>
      <c r="OF24" s="1" t="e">
        <f t="shared" si="35"/>
        <v>#N/A</v>
      </c>
      <c r="OG24" s="1" t="e">
        <f t="shared" si="36"/>
        <v>#N/A</v>
      </c>
      <c r="OH24" s="1" t="e">
        <f t="shared" si="37"/>
        <v>#N/A</v>
      </c>
      <c r="OI24" s="111">
        <v>12.549999999999999</v>
      </c>
      <c r="OJ24" s="112">
        <v>12.566666666666666</v>
      </c>
      <c r="OK24" s="112">
        <v>12.706666666666669</v>
      </c>
      <c r="OL24" s="112">
        <v>13.139999999999999</v>
      </c>
      <c r="OM24" s="112">
        <v>13.260000000000002</v>
      </c>
      <c r="ON24" s="112">
        <v>12.966666666666667</v>
      </c>
      <c r="OO24" s="112">
        <v>12.623076923076923</v>
      </c>
      <c r="OP24" s="112">
        <v>12.874999999999998</v>
      </c>
      <c r="OQ24" s="112">
        <v>12.84</v>
      </c>
      <c r="OR24" s="112">
        <v>12.853333333333332</v>
      </c>
      <c r="OS24" s="112">
        <v>12.892307692307694</v>
      </c>
      <c r="OT24" s="112">
        <v>13.126666666666663</v>
      </c>
      <c r="OU24" s="5" t="e">
        <f t="shared" si="0"/>
        <v>#N/A</v>
      </c>
      <c r="OV24" s="1" t="e">
        <f t="shared" si="1"/>
        <v>#N/A</v>
      </c>
      <c r="OW24" s="1" t="e">
        <f t="shared" si="2"/>
        <v>#N/A</v>
      </c>
      <c r="OX24" s="1" t="e">
        <f t="shared" si="3"/>
        <v>#N/A</v>
      </c>
      <c r="OY24" s="1" t="e">
        <f t="shared" si="4"/>
        <v>#N/A</v>
      </c>
      <c r="OZ24" s="1" t="e">
        <f t="shared" si="5"/>
        <v>#N/A</v>
      </c>
      <c r="PA24" s="1" t="e">
        <f t="shared" si="6"/>
        <v>#N/A</v>
      </c>
      <c r="PB24" s="1" t="e">
        <f t="shared" si="7"/>
        <v>#N/A</v>
      </c>
      <c r="PC24" s="1" t="e">
        <f t="shared" si="8"/>
        <v>#N/A</v>
      </c>
      <c r="PD24" s="1" t="e">
        <f t="shared" si="9"/>
        <v>#N/A</v>
      </c>
      <c r="PE24" s="1" t="e">
        <f t="shared" si="10"/>
        <v>#N/A</v>
      </c>
      <c r="PF24" s="1" t="e">
        <f t="shared" si="11"/>
        <v>#N/A</v>
      </c>
      <c r="PG24" s="111">
        <v>8.8000000000000007</v>
      </c>
      <c r="PH24" s="112">
        <v>8.4</v>
      </c>
      <c r="PI24" s="112">
        <v>8.4</v>
      </c>
      <c r="PJ24" s="112">
        <v>9.4</v>
      </c>
      <c r="PK24" s="112">
        <v>9.4</v>
      </c>
      <c r="PL24" s="112">
        <v>9.8000000000000007</v>
      </c>
      <c r="PM24" s="112">
        <v>9</v>
      </c>
      <c r="PN24" s="112">
        <v>9.4</v>
      </c>
      <c r="PO24" s="112">
        <v>9.1999999999999993</v>
      </c>
      <c r="PP24" s="112">
        <v>9.8000000000000007</v>
      </c>
      <c r="PQ24" s="112">
        <v>7.4</v>
      </c>
      <c r="PR24" s="137">
        <v>9.1999999999999993</v>
      </c>
      <c r="PS24" s="5" t="e">
        <f t="array" ref="PS24">+IF(ISERROR($NW24)=FALSE,MIN(IF($H24:$AL24&lt;65534,$H24:$AL24,"")),NA())</f>
        <v>#N/A</v>
      </c>
      <c r="PT24" s="1" t="e">
        <f t="array" ref="PT24">+IF(ISERROR($NX24)=FALSE,MIN(IF($AM24:$BN24&lt;65534,$AM24:$BN24,"")),NA())</f>
        <v>#N/A</v>
      </c>
      <c r="PU24" s="1" t="e">
        <f t="array" ref="PU24">+IF(ISERROR($NY24)=FALSE,MIN(IF($BP24:$CT24&lt;65534,$BP24:$CT24,"")),NA())</f>
        <v>#N/A</v>
      </c>
      <c r="PV24" s="1" t="e">
        <f t="array" ref="PV24">+IF(ISERROR($NZ24)=FALSE,MIN(IF($CU24:$DX24&lt;65534,$CU24:$DX24,"")),NA())</f>
        <v>#N/A</v>
      </c>
      <c r="PW24" s="1" t="e">
        <f t="array" ref="PW24">+IF(ISERROR($OA24)=FALSE,MIN(IF($DY24:$FC24&lt;65534,$DY24:$FC24,"")),NA())</f>
        <v>#N/A</v>
      </c>
      <c r="PX24" s="1" t="e">
        <f t="array" ref="PX24">+IF(ISERROR($OB24)=FALSE,MIN(IF($FD24:$GG24&lt;65534,$FD24:$GG24,"")),NA())</f>
        <v>#N/A</v>
      </c>
      <c r="PY24" s="1" t="e">
        <f t="array" ref="PY24">+IF(ISERROR($OC24)=FALSE,MIN(IF($GH24:$HL24&lt;65534,$GH24:$HL24,"")),NA())</f>
        <v>#N/A</v>
      </c>
      <c r="PZ24" s="1" t="e">
        <f t="array" ref="PZ24">+IF(ISERROR($OD24)=FALSE,MIN(IF($HM24:$IQ24&lt;65534,$HM24:$IQ24,"")),NA())</f>
        <v>#N/A</v>
      </c>
      <c r="QA24" s="1" t="e">
        <f t="array" ref="QA24">+IF(ISERROR($OE24)=FALSE,MIN(IF($IR24:$JU24&lt;65534,$IR24:$JU24,"")),NA())</f>
        <v>#N/A</v>
      </c>
      <c r="QB24" s="1" t="e">
        <f t="array" ref="QB24">+IF(ISERROR($OF24)=FALSE,MIN(IF($JV24:$KZ24&lt;65534,$JV24:$KZ24,"")),NA())</f>
        <v>#N/A</v>
      </c>
      <c r="QC24" s="1" t="e">
        <f t="array" ref="QC24">+IF(ISERROR($OG24)=FALSE,MIN(IF($LA24:$MD24&lt;65534,$LA24:$MD24,"")),NA())</f>
        <v>#N/A</v>
      </c>
      <c r="QD24" s="1" t="e">
        <f t="array" ref="QD24">+IF(ISERROR($OH24)=FALSE,MIN(IF($ME24:$NI24&lt;65534,$ME24:$NI24,"")),NA())</f>
        <v>#N/A</v>
      </c>
      <c r="QE24" s="5" t="e">
        <f t="shared" si="38"/>
        <v>#N/A</v>
      </c>
      <c r="QF24" s="1" t="e">
        <f t="shared" si="39"/>
        <v>#N/A</v>
      </c>
      <c r="QG24" s="1" t="e">
        <f t="shared" si="40"/>
        <v>#N/A</v>
      </c>
      <c r="QH24" s="1" t="e">
        <f t="shared" si="41"/>
        <v>#N/A</v>
      </c>
      <c r="QI24" s="1" t="e">
        <f t="shared" si="42"/>
        <v>#N/A</v>
      </c>
      <c r="QJ24" s="1" t="e">
        <f t="shared" si="43"/>
        <v>#N/A</v>
      </c>
      <c r="QK24" s="1" t="e">
        <f t="shared" si="44"/>
        <v>#N/A</v>
      </c>
      <c r="QL24" s="1" t="e">
        <f t="shared" si="45"/>
        <v>#N/A</v>
      </c>
      <c r="QM24" s="1" t="e">
        <f t="shared" si="46"/>
        <v>#N/A</v>
      </c>
      <c r="QN24" s="1" t="e">
        <f t="shared" si="47"/>
        <v>#N/A</v>
      </c>
      <c r="QO24" s="1" t="e">
        <f t="shared" si="48"/>
        <v>#N/A</v>
      </c>
      <c r="QP24" s="1" t="e">
        <f t="shared" si="49"/>
        <v>#N/A</v>
      </c>
      <c r="QQ24" s="5" t="s">
        <v>892</v>
      </c>
    </row>
    <row r="25" spans="1:459" s="1" customFormat="1" x14ac:dyDescent="0.2">
      <c r="A25" s="79">
        <v>36025010</v>
      </c>
      <c r="B25" s="106">
        <v>-71.745027777777779</v>
      </c>
      <c r="C25" s="106">
        <v>6.4561944444444448</v>
      </c>
      <c r="D25" s="105">
        <v>350</v>
      </c>
      <c r="E25" s="97" t="s">
        <v>97</v>
      </c>
      <c r="F25" s="97" t="s">
        <v>97</v>
      </c>
      <c r="G25" s="97" t="s">
        <v>35</v>
      </c>
      <c r="H25" s="1">
        <v>23</v>
      </c>
      <c r="I25" s="1">
        <v>23.4</v>
      </c>
      <c r="J25" s="1">
        <v>23</v>
      </c>
      <c r="K25" s="1">
        <v>23.2</v>
      </c>
      <c r="L25" s="1">
        <v>23.4</v>
      </c>
      <c r="M25" s="1">
        <v>23</v>
      </c>
      <c r="N25" s="1">
        <v>23.2</v>
      </c>
      <c r="O25" s="1">
        <v>23</v>
      </c>
      <c r="P25" s="1">
        <v>23.2</v>
      </c>
      <c r="Q25" s="1">
        <v>23</v>
      </c>
      <c r="R25" s="1">
        <v>23.6</v>
      </c>
      <c r="S25" s="1">
        <v>23</v>
      </c>
      <c r="T25" s="1">
        <v>19.8</v>
      </c>
      <c r="U25" s="1">
        <v>23</v>
      </c>
      <c r="V25" s="1">
        <v>23.2</v>
      </c>
      <c r="W25" s="1">
        <v>23.6</v>
      </c>
      <c r="X25" s="1">
        <v>23.4</v>
      </c>
      <c r="Y25" s="1">
        <v>23.2</v>
      </c>
      <c r="Z25" s="1">
        <v>23</v>
      </c>
      <c r="AA25" s="1">
        <v>23.2</v>
      </c>
      <c r="AB25" s="1">
        <v>23.4</v>
      </c>
      <c r="AC25" s="1">
        <v>23.6</v>
      </c>
      <c r="AD25" s="1">
        <v>23.2</v>
      </c>
      <c r="AE25" s="1">
        <v>65535</v>
      </c>
      <c r="AF25" s="1">
        <v>23</v>
      </c>
      <c r="AG25" s="1">
        <v>23.2</v>
      </c>
      <c r="AH25" s="1">
        <v>23</v>
      </c>
      <c r="AI25" s="1">
        <v>23.4</v>
      </c>
      <c r="AJ25" s="1">
        <v>23.2</v>
      </c>
      <c r="AK25" s="1">
        <v>23</v>
      </c>
      <c r="AL25" s="1">
        <v>23.2</v>
      </c>
      <c r="AM25" s="1">
        <v>19.8</v>
      </c>
      <c r="AN25" s="1">
        <v>23</v>
      </c>
      <c r="AO25" s="1">
        <v>23.2</v>
      </c>
      <c r="AP25" s="1">
        <v>23.4</v>
      </c>
      <c r="AQ25" s="1">
        <v>23.2</v>
      </c>
      <c r="AR25" s="1">
        <v>65535</v>
      </c>
      <c r="AS25" s="1">
        <v>23.4</v>
      </c>
      <c r="AT25" s="1">
        <v>23.2</v>
      </c>
      <c r="AU25" s="1">
        <v>23.4</v>
      </c>
      <c r="AV25" s="1">
        <v>23.6</v>
      </c>
      <c r="AW25" s="1">
        <v>23.4</v>
      </c>
      <c r="AX25" s="1">
        <v>23.2</v>
      </c>
      <c r="AY25" s="1">
        <v>23</v>
      </c>
      <c r="AZ25" s="1">
        <v>23.2</v>
      </c>
      <c r="BA25" s="1">
        <v>23.4</v>
      </c>
      <c r="BB25" s="1">
        <v>23</v>
      </c>
      <c r="BC25" s="1">
        <v>23.2</v>
      </c>
      <c r="BD25" s="1">
        <v>23</v>
      </c>
      <c r="BE25" s="1">
        <v>23.2</v>
      </c>
      <c r="BF25" s="1">
        <v>65535</v>
      </c>
      <c r="BG25" s="1">
        <v>23</v>
      </c>
      <c r="BH25" s="1">
        <v>23.4</v>
      </c>
      <c r="BI25" s="1">
        <v>23.2</v>
      </c>
      <c r="BJ25" s="1">
        <v>23</v>
      </c>
      <c r="BK25" s="1">
        <v>23.4</v>
      </c>
      <c r="BL25" s="1">
        <v>23.4</v>
      </c>
      <c r="BM25" s="1">
        <v>65535</v>
      </c>
      <c r="BN25" s="1">
        <v>23.4</v>
      </c>
      <c r="BO25" s="102"/>
      <c r="BP25" s="1">
        <v>23.2</v>
      </c>
      <c r="BQ25" s="1">
        <v>23.4</v>
      </c>
      <c r="BR25" s="1">
        <v>23.6</v>
      </c>
      <c r="BS25" s="1">
        <v>23.2</v>
      </c>
      <c r="BT25" s="1">
        <v>23</v>
      </c>
      <c r="BU25" s="1">
        <v>23.2</v>
      </c>
      <c r="BV25" s="1">
        <v>22.8</v>
      </c>
      <c r="BW25" s="1">
        <v>23</v>
      </c>
      <c r="BX25" s="1">
        <v>23.2</v>
      </c>
      <c r="BY25" s="1">
        <v>21.6</v>
      </c>
      <c r="BZ25" s="1">
        <v>22</v>
      </c>
      <c r="CA25" s="1">
        <v>23.2</v>
      </c>
      <c r="CB25" s="1">
        <v>19.8</v>
      </c>
      <c r="CC25" s="1">
        <v>23</v>
      </c>
      <c r="CD25" s="1">
        <v>23.2</v>
      </c>
      <c r="CE25" s="1">
        <v>23.4</v>
      </c>
      <c r="CF25" s="1">
        <v>22.8</v>
      </c>
      <c r="CG25" s="1">
        <v>23</v>
      </c>
      <c r="CH25" s="1">
        <v>22.8</v>
      </c>
      <c r="CI25" s="1">
        <v>19.8</v>
      </c>
      <c r="CJ25" s="1">
        <v>23</v>
      </c>
      <c r="CK25" s="1">
        <v>65535</v>
      </c>
      <c r="CL25" s="1">
        <v>23.2</v>
      </c>
      <c r="CM25" s="1">
        <v>23</v>
      </c>
      <c r="CN25" s="1">
        <v>22.8</v>
      </c>
      <c r="CO25" s="1">
        <v>23</v>
      </c>
      <c r="CP25" s="1">
        <v>23.4</v>
      </c>
      <c r="CQ25" s="1">
        <v>23.6</v>
      </c>
      <c r="CR25" s="1">
        <v>23.4</v>
      </c>
      <c r="CS25" s="1">
        <v>23</v>
      </c>
      <c r="CT25" s="1">
        <v>23.2</v>
      </c>
      <c r="CU25" s="1">
        <v>19.8</v>
      </c>
      <c r="CV25" s="1">
        <v>22.8</v>
      </c>
      <c r="CW25" s="1">
        <v>19.600000000000001</v>
      </c>
      <c r="CX25" s="1">
        <v>23.4</v>
      </c>
      <c r="CY25" s="1">
        <v>23.6</v>
      </c>
      <c r="CZ25" s="1">
        <v>23.2</v>
      </c>
      <c r="DA25" s="1">
        <v>23</v>
      </c>
      <c r="DB25" s="1">
        <v>23</v>
      </c>
      <c r="DC25" s="1">
        <v>23.4</v>
      </c>
      <c r="DD25" s="1">
        <v>22.6</v>
      </c>
      <c r="DE25" s="1">
        <v>23.2</v>
      </c>
      <c r="DF25" s="1">
        <v>23.4</v>
      </c>
      <c r="DG25" s="1">
        <v>22.8</v>
      </c>
      <c r="DH25" s="1">
        <v>23</v>
      </c>
      <c r="DI25" s="1">
        <v>23.2</v>
      </c>
      <c r="DJ25" s="1">
        <v>22.8</v>
      </c>
      <c r="DK25" s="1">
        <v>23.2</v>
      </c>
      <c r="DL25" s="1">
        <v>23</v>
      </c>
      <c r="DM25" s="1">
        <v>65535</v>
      </c>
      <c r="DN25" s="1">
        <v>22.6</v>
      </c>
      <c r="DO25" s="1">
        <v>23.2</v>
      </c>
      <c r="DP25" s="1">
        <v>18.8</v>
      </c>
      <c r="DQ25" s="1">
        <v>23</v>
      </c>
      <c r="DR25" s="1">
        <v>23.2</v>
      </c>
      <c r="DS25" s="1">
        <v>23</v>
      </c>
      <c r="DT25" s="1">
        <v>22.8</v>
      </c>
      <c r="DU25" s="1">
        <v>23</v>
      </c>
      <c r="DV25" s="1">
        <v>22.6</v>
      </c>
      <c r="DW25" s="1">
        <v>23.4</v>
      </c>
      <c r="DX25" s="1">
        <v>23</v>
      </c>
      <c r="DY25" s="1">
        <v>23.2</v>
      </c>
      <c r="DZ25" s="1">
        <v>22.6</v>
      </c>
      <c r="EA25" s="1">
        <v>23.4</v>
      </c>
      <c r="EB25" s="1">
        <v>22.4</v>
      </c>
      <c r="EC25" s="1">
        <v>23</v>
      </c>
      <c r="ED25" s="1">
        <v>23.2</v>
      </c>
      <c r="EE25" s="1">
        <v>22.6</v>
      </c>
      <c r="EF25" s="1">
        <v>23.2</v>
      </c>
      <c r="EG25" s="1">
        <v>19.399999999999999</v>
      </c>
      <c r="EH25" s="1">
        <v>23.2</v>
      </c>
      <c r="EI25" s="1">
        <v>23</v>
      </c>
      <c r="EJ25" s="1">
        <v>22.6</v>
      </c>
      <c r="EK25" s="1">
        <v>23.2</v>
      </c>
      <c r="EL25" s="1">
        <v>22.6</v>
      </c>
      <c r="EM25" s="1">
        <v>23</v>
      </c>
      <c r="EN25" s="1">
        <v>23.4</v>
      </c>
      <c r="EO25" s="1">
        <v>23</v>
      </c>
      <c r="EP25" s="1">
        <v>23.2</v>
      </c>
      <c r="EQ25" s="1">
        <v>22.8</v>
      </c>
      <c r="ER25" s="1">
        <v>23.4</v>
      </c>
      <c r="ES25" s="1">
        <v>23.2</v>
      </c>
      <c r="ET25" s="1">
        <v>22.6</v>
      </c>
      <c r="EU25" s="1">
        <v>19.8</v>
      </c>
      <c r="EV25" s="1">
        <v>23</v>
      </c>
      <c r="EW25" s="1">
        <v>19.8</v>
      </c>
      <c r="EX25" s="1">
        <v>23.2</v>
      </c>
      <c r="EY25" s="1">
        <v>22.8</v>
      </c>
      <c r="EZ25" s="1">
        <v>23</v>
      </c>
      <c r="FA25" s="1">
        <v>23.2</v>
      </c>
      <c r="FB25" s="1">
        <v>23.2</v>
      </c>
      <c r="FC25" s="1">
        <v>22.8</v>
      </c>
      <c r="FD25" s="1">
        <v>23</v>
      </c>
      <c r="FE25" s="1">
        <v>19.8</v>
      </c>
      <c r="FF25" s="1">
        <v>21</v>
      </c>
      <c r="FG25" s="1">
        <v>23</v>
      </c>
      <c r="FH25" s="1">
        <v>23.2</v>
      </c>
      <c r="FI25" s="1">
        <v>22.4</v>
      </c>
      <c r="FJ25" s="1">
        <v>23.2</v>
      </c>
      <c r="FK25" s="1">
        <v>19.600000000000001</v>
      </c>
      <c r="FL25" s="1">
        <v>23.4</v>
      </c>
      <c r="FM25" s="1">
        <v>23</v>
      </c>
      <c r="FN25" s="1">
        <v>19.8</v>
      </c>
      <c r="FO25" s="1">
        <v>23.2</v>
      </c>
      <c r="FP25" s="1">
        <v>22.6</v>
      </c>
      <c r="FQ25" s="1">
        <v>23</v>
      </c>
      <c r="FR25" s="1">
        <v>21.8</v>
      </c>
      <c r="FS25" s="1">
        <v>23.2</v>
      </c>
      <c r="FT25" s="1">
        <v>23</v>
      </c>
      <c r="FU25" s="1">
        <v>23.2</v>
      </c>
      <c r="FV25" s="1">
        <v>22.8</v>
      </c>
      <c r="FW25" s="1">
        <v>19.600000000000001</v>
      </c>
      <c r="FX25" s="1">
        <v>23.2</v>
      </c>
      <c r="FY25" s="1">
        <v>22.4</v>
      </c>
      <c r="FZ25" s="1">
        <v>19.8</v>
      </c>
      <c r="GA25" s="1">
        <v>23.2</v>
      </c>
      <c r="GB25" s="1">
        <v>22.6</v>
      </c>
      <c r="GC25" s="1">
        <v>23</v>
      </c>
      <c r="GD25" s="1">
        <v>23.2</v>
      </c>
      <c r="GE25" s="1">
        <v>23</v>
      </c>
      <c r="GF25" s="1">
        <v>22.6</v>
      </c>
      <c r="GG25" s="1">
        <v>23.2</v>
      </c>
      <c r="GH25" s="1">
        <v>19.8</v>
      </c>
      <c r="GI25" s="1">
        <v>22.4</v>
      </c>
      <c r="GJ25" s="1">
        <v>23</v>
      </c>
      <c r="GK25" s="1">
        <v>23.2</v>
      </c>
      <c r="GL25" s="1">
        <v>22.8</v>
      </c>
      <c r="GM25" s="1">
        <v>19.600000000000001</v>
      </c>
      <c r="GN25" s="1">
        <v>23.2</v>
      </c>
      <c r="GO25" s="1">
        <v>23</v>
      </c>
      <c r="GP25" s="1">
        <v>22.4</v>
      </c>
      <c r="GQ25" s="1">
        <v>22.8</v>
      </c>
      <c r="GR25" s="1">
        <v>23</v>
      </c>
      <c r="GS25" s="1">
        <v>23.2</v>
      </c>
      <c r="GT25" s="1">
        <v>19.8</v>
      </c>
      <c r="GU25" s="1">
        <v>22.6</v>
      </c>
      <c r="GV25" s="1">
        <v>23</v>
      </c>
      <c r="GW25" s="1">
        <v>22.6</v>
      </c>
      <c r="GX25" s="1">
        <v>19.8</v>
      </c>
      <c r="GY25" s="1">
        <v>23.2</v>
      </c>
      <c r="GZ25" s="1">
        <v>23</v>
      </c>
      <c r="HA25" s="1">
        <v>23.2</v>
      </c>
      <c r="HB25" s="1">
        <v>22.6</v>
      </c>
      <c r="HC25" s="1">
        <v>19.8</v>
      </c>
      <c r="HD25" s="1">
        <v>22.8</v>
      </c>
      <c r="HE25" s="1">
        <v>19.399999999999999</v>
      </c>
      <c r="HF25" s="1">
        <v>23</v>
      </c>
      <c r="HG25" s="1">
        <v>19.600000000000001</v>
      </c>
      <c r="HH25" s="1">
        <v>23.2</v>
      </c>
      <c r="HI25" s="1">
        <v>22.4</v>
      </c>
      <c r="HJ25" s="1">
        <v>19.399999999999999</v>
      </c>
      <c r="HK25" s="1">
        <v>22.6</v>
      </c>
      <c r="HL25" s="1">
        <v>23</v>
      </c>
      <c r="HM25" s="1">
        <v>23.2</v>
      </c>
      <c r="HN25" s="1">
        <v>22.8</v>
      </c>
      <c r="HO25" s="1">
        <v>23</v>
      </c>
      <c r="HP25" s="1">
        <v>18.2</v>
      </c>
      <c r="HQ25" s="1">
        <v>19.399999999999999</v>
      </c>
      <c r="HR25" s="1">
        <v>23</v>
      </c>
      <c r="HS25" s="1">
        <v>19.8</v>
      </c>
      <c r="HT25" s="1">
        <v>23</v>
      </c>
      <c r="HU25" s="1">
        <v>22</v>
      </c>
      <c r="HV25" s="1">
        <v>22.8</v>
      </c>
      <c r="HW25" s="1">
        <v>19.600000000000001</v>
      </c>
      <c r="HX25" s="1">
        <v>23</v>
      </c>
      <c r="HY25" s="1">
        <v>22.4</v>
      </c>
      <c r="HZ25" s="1">
        <v>22.6</v>
      </c>
      <c r="IA25" s="1">
        <v>19.8</v>
      </c>
      <c r="IB25" s="1">
        <v>22.6</v>
      </c>
      <c r="IC25" s="1">
        <v>22.8</v>
      </c>
      <c r="ID25" s="1">
        <v>22.6</v>
      </c>
      <c r="IE25" s="1">
        <v>22.8</v>
      </c>
      <c r="IF25" s="1">
        <v>19.399999999999999</v>
      </c>
      <c r="IG25" s="1">
        <v>22</v>
      </c>
      <c r="IH25" s="1">
        <v>22.8</v>
      </c>
      <c r="II25" s="1">
        <v>19.8</v>
      </c>
      <c r="IJ25" s="1">
        <v>22.4</v>
      </c>
      <c r="IK25" s="1">
        <v>19.600000000000001</v>
      </c>
      <c r="IL25" s="1">
        <v>22.8</v>
      </c>
      <c r="IM25" s="1">
        <v>23.2</v>
      </c>
      <c r="IN25" s="1">
        <v>22.8</v>
      </c>
      <c r="IO25" s="1">
        <v>23</v>
      </c>
      <c r="IP25" s="1">
        <v>23.2</v>
      </c>
      <c r="IQ25" s="1">
        <v>23.4</v>
      </c>
      <c r="IR25" s="1">
        <v>23</v>
      </c>
      <c r="IS25" s="1">
        <v>23.2</v>
      </c>
      <c r="IT25" s="1">
        <v>23</v>
      </c>
      <c r="IU25" s="1">
        <v>23.4</v>
      </c>
      <c r="IV25" s="1">
        <v>19.600000000000001</v>
      </c>
      <c r="IW25" s="1">
        <v>23.2</v>
      </c>
      <c r="IX25" s="1">
        <v>23</v>
      </c>
      <c r="IY25" s="1">
        <v>65535</v>
      </c>
      <c r="IZ25" s="1">
        <v>23</v>
      </c>
      <c r="JA25" s="1">
        <v>22.6</v>
      </c>
      <c r="JB25" s="1">
        <v>23</v>
      </c>
      <c r="JC25" s="1">
        <v>23.2</v>
      </c>
      <c r="JD25" s="1">
        <v>22.8</v>
      </c>
      <c r="JE25" s="1">
        <v>23</v>
      </c>
      <c r="JF25" s="1">
        <v>22.4</v>
      </c>
      <c r="JG25" s="1">
        <v>23.2</v>
      </c>
      <c r="JH25" s="1">
        <v>23</v>
      </c>
      <c r="JI25" s="1">
        <v>22.6</v>
      </c>
      <c r="JJ25" s="1">
        <v>23</v>
      </c>
      <c r="JK25" s="1">
        <v>22.6</v>
      </c>
      <c r="JL25" s="1">
        <v>19.600000000000001</v>
      </c>
      <c r="JM25" s="1">
        <v>23.2</v>
      </c>
      <c r="JN25" s="1">
        <v>19.600000000000001</v>
      </c>
      <c r="JO25" s="1">
        <v>23</v>
      </c>
      <c r="JP25" s="1">
        <v>19.600000000000001</v>
      </c>
      <c r="JQ25" s="1">
        <v>23</v>
      </c>
      <c r="JR25" s="1">
        <v>23.4</v>
      </c>
      <c r="JS25" s="1">
        <v>23.2</v>
      </c>
      <c r="JT25" s="1">
        <v>65535</v>
      </c>
      <c r="JU25" s="1">
        <v>23</v>
      </c>
      <c r="JV25" s="1">
        <v>23.2</v>
      </c>
      <c r="JW25" s="1">
        <v>23.4</v>
      </c>
      <c r="JX25" s="1">
        <v>23.6</v>
      </c>
      <c r="JY25" s="1">
        <v>19.600000000000001</v>
      </c>
      <c r="JZ25" s="1">
        <v>22.8</v>
      </c>
      <c r="KA25" s="1">
        <v>23.2</v>
      </c>
      <c r="KB25" s="1">
        <v>65535</v>
      </c>
      <c r="KC25" s="1">
        <v>23</v>
      </c>
      <c r="KD25" s="1">
        <v>19.2</v>
      </c>
      <c r="KE25" s="1">
        <v>23.2</v>
      </c>
      <c r="KF25" s="1">
        <v>19.600000000000001</v>
      </c>
      <c r="KG25" s="1">
        <v>22.4</v>
      </c>
      <c r="KH25" s="1">
        <v>23</v>
      </c>
      <c r="KI25" s="1">
        <v>19.600000000000001</v>
      </c>
      <c r="KJ25" s="1">
        <v>23</v>
      </c>
      <c r="KK25" s="1">
        <v>23.2</v>
      </c>
      <c r="KL25" s="1">
        <v>23.4</v>
      </c>
      <c r="KM25" s="1">
        <v>22.8</v>
      </c>
      <c r="KN25" s="1">
        <v>23</v>
      </c>
      <c r="KO25" s="1">
        <v>23.2</v>
      </c>
      <c r="KP25" s="1">
        <v>22.6</v>
      </c>
      <c r="KQ25" s="1">
        <v>23.4</v>
      </c>
      <c r="KR25" s="1">
        <v>23.2</v>
      </c>
      <c r="KS25" s="1">
        <v>23</v>
      </c>
      <c r="KT25" s="1">
        <v>19.8</v>
      </c>
      <c r="KU25" s="1">
        <v>22.6</v>
      </c>
      <c r="KV25" s="1">
        <v>23</v>
      </c>
      <c r="KW25" s="1">
        <v>65535</v>
      </c>
      <c r="KX25" s="1">
        <v>23.4</v>
      </c>
      <c r="KY25" s="1">
        <v>23</v>
      </c>
      <c r="KZ25" s="1">
        <v>22.6</v>
      </c>
      <c r="LA25" s="1">
        <v>23.2</v>
      </c>
      <c r="LB25" s="1">
        <v>23</v>
      </c>
      <c r="LC25" s="1">
        <v>19.600000000000001</v>
      </c>
      <c r="LD25" s="1">
        <v>22.8</v>
      </c>
      <c r="LE25" s="1">
        <v>23</v>
      </c>
      <c r="LF25" s="1">
        <v>23.2</v>
      </c>
      <c r="LG25" s="1">
        <v>22.6</v>
      </c>
      <c r="LH25" s="1">
        <v>23</v>
      </c>
      <c r="LI25" s="1">
        <v>23.2</v>
      </c>
      <c r="LJ25" s="1">
        <v>23.2</v>
      </c>
      <c r="LK25" s="1">
        <v>22.6</v>
      </c>
      <c r="LL25" s="1">
        <v>19.8</v>
      </c>
      <c r="LM25" s="1">
        <v>23.2</v>
      </c>
      <c r="LN25" s="1">
        <v>22.6</v>
      </c>
      <c r="LO25" s="1">
        <v>22</v>
      </c>
      <c r="LP25" s="1">
        <v>23.2</v>
      </c>
      <c r="LQ25" s="1">
        <v>23</v>
      </c>
      <c r="LR25" s="1">
        <v>22.4</v>
      </c>
      <c r="LS25" s="1">
        <v>22.8</v>
      </c>
      <c r="LT25" s="1">
        <v>23</v>
      </c>
      <c r="LU25" s="1">
        <v>23.2</v>
      </c>
      <c r="LV25" s="1">
        <v>22.4</v>
      </c>
      <c r="LW25" s="1">
        <v>23</v>
      </c>
      <c r="LX25" s="1">
        <v>23.2</v>
      </c>
      <c r="LY25" s="1">
        <v>22.8</v>
      </c>
      <c r="LZ25" s="1">
        <v>23</v>
      </c>
      <c r="MA25" s="1">
        <v>23.4</v>
      </c>
      <c r="MB25" s="1">
        <v>23.2</v>
      </c>
      <c r="MC25" s="1">
        <v>65535</v>
      </c>
      <c r="MD25" s="1">
        <v>22.6</v>
      </c>
      <c r="ME25" s="1">
        <v>23.4</v>
      </c>
      <c r="MF25" s="1">
        <v>23.2</v>
      </c>
      <c r="MG25" s="1">
        <v>23</v>
      </c>
      <c r="MH25" s="1">
        <v>23.4</v>
      </c>
      <c r="MI25" s="1">
        <v>23.2</v>
      </c>
      <c r="MJ25" s="1">
        <v>23.4</v>
      </c>
      <c r="MK25" s="1">
        <v>23.2</v>
      </c>
      <c r="ML25" s="1">
        <v>19.600000000000001</v>
      </c>
      <c r="MM25" s="1">
        <v>23.4</v>
      </c>
      <c r="MN25" s="1">
        <v>23.2</v>
      </c>
      <c r="MO25" s="1">
        <v>23.6</v>
      </c>
      <c r="MP25" s="1">
        <v>23.4</v>
      </c>
      <c r="MQ25" s="1">
        <v>23.2</v>
      </c>
      <c r="MR25" s="1">
        <v>23</v>
      </c>
      <c r="MS25" s="1">
        <v>23.2</v>
      </c>
      <c r="MT25" s="1">
        <v>23</v>
      </c>
      <c r="MU25" s="1">
        <v>19.600000000000001</v>
      </c>
      <c r="MV25" s="1">
        <v>23.4</v>
      </c>
      <c r="MW25" s="1">
        <v>23</v>
      </c>
      <c r="MX25" s="1">
        <v>23.2</v>
      </c>
      <c r="MY25" s="1">
        <v>22.6</v>
      </c>
      <c r="MZ25" s="1">
        <v>19.8</v>
      </c>
      <c r="NA25" s="1">
        <v>23</v>
      </c>
      <c r="NB25" s="1">
        <v>23.4</v>
      </c>
      <c r="NC25" s="1">
        <v>23.4</v>
      </c>
      <c r="ND25" s="1">
        <v>23.2</v>
      </c>
      <c r="NE25" s="1">
        <v>23</v>
      </c>
      <c r="NF25" s="1">
        <v>23.4</v>
      </c>
      <c r="NG25" s="1">
        <v>23.2</v>
      </c>
      <c r="NH25" s="1">
        <v>23.4</v>
      </c>
      <c r="NI25" s="1">
        <v>23.2</v>
      </c>
      <c r="NJ25" s="6">
        <f t="shared" si="13"/>
        <v>0.967741935483871</v>
      </c>
      <c r="NK25" s="3">
        <f t="shared" si="14"/>
        <v>0.8928571428571429</v>
      </c>
      <c r="NL25" s="3">
        <f t="shared" si="15"/>
        <v>0.967741935483871</v>
      </c>
      <c r="NM25" s="3">
        <f t="shared" si="16"/>
        <v>0.96666666666666667</v>
      </c>
      <c r="NN25" s="3">
        <f t="shared" si="17"/>
        <v>1</v>
      </c>
      <c r="NO25" s="3">
        <f t="shared" si="18"/>
        <v>1</v>
      </c>
      <c r="NP25" s="3">
        <f t="shared" si="19"/>
        <v>1</v>
      </c>
      <c r="NQ25" s="3">
        <f t="shared" si="20"/>
        <v>1</v>
      </c>
      <c r="NR25" s="3">
        <f t="shared" si="21"/>
        <v>0.93333333333333335</v>
      </c>
      <c r="NS25" s="3">
        <f t="shared" si="22"/>
        <v>0.93548387096774188</v>
      </c>
      <c r="NT25" s="3">
        <f t="shared" si="23"/>
        <v>0.96666666666666667</v>
      </c>
      <c r="NU25" s="3">
        <f t="shared" si="24"/>
        <v>1</v>
      </c>
      <c r="NV25" s="3">
        <f t="shared" si="25"/>
        <v>0.96986301369863015</v>
      </c>
      <c r="NW25" s="5">
        <f t="shared" si="26"/>
        <v>23.08666666666667</v>
      </c>
      <c r="NX25" s="1">
        <f t="shared" si="27"/>
        <v>23.103999999999992</v>
      </c>
      <c r="NY25" s="1">
        <f t="shared" si="28"/>
        <v>22.826666666666664</v>
      </c>
      <c r="NZ25" s="1">
        <f t="shared" si="29"/>
        <v>22.675862068965515</v>
      </c>
      <c r="OA25" s="1">
        <f t="shared" si="30"/>
        <v>22.677419354838705</v>
      </c>
      <c r="OB25" s="1">
        <f t="shared" si="31"/>
        <v>22.333333333333339</v>
      </c>
      <c r="OC25" s="1">
        <f t="shared" si="32"/>
        <v>22.045161290322586</v>
      </c>
      <c r="OD25" s="1">
        <f t="shared" si="33"/>
        <v>21.929032258064517</v>
      </c>
      <c r="OE25" s="1">
        <f t="shared" si="34"/>
        <v>22.514285714285716</v>
      </c>
      <c r="OF25" s="1">
        <f t="shared" si="35"/>
        <v>22.448275862068961</v>
      </c>
      <c r="OG25" s="1">
        <f t="shared" si="36"/>
        <v>22.696551724137933</v>
      </c>
      <c r="OH25" s="1">
        <f t="shared" si="37"/>
        <v>22.877419354838711</v>
      </c>
      <c r="OI25" s="111">
        <v>22.900000000000002</v>
      </c>
      <c r="OJ25" s="112">
        <v>22.936363636363634</v>
      </c>
      <c r="OK25" s="112">
        <v>22.869999999999997</v>
      </c>
      <c r="OL25" s="112">
        <v>22.68</v>
      </c>
      <c r="OM25" s="112">
        <v>22.545454545454547</v>
      </c>
      <c r="ON25" s="112">
        <v>21.954545454545457</v>
      </c>
      <c r="OO25" s="112">
        <v>22.116666666666664</v>
      </c>
      <c r="OP25" s="112">
        <v>21.983333333333334</v>
      </c>
      <c r="OQ25" s="112">
        <v>22.191666666666663</v>
      </c>
      <c r="OR25" s="112">
        <v>22.481818181818184</v>
      </c>
      <c r="OS25" s="112">
        <v>22.57</v>
      </c>
      <c r="OT25" s="112">
        <v>22.4</v>
      </c>
      <c r="OU25" s="5">
        <f t="shared" si="0"/>
        <v>0.18666666666666742</v>
      </c>
      <c r="OV25" s="1">
        <f t="shared" si="1"/>
        <v>0.16763636363635825</v>
      </c>
      <c r="OW25" s="1">
        <f t="shared" si="2"/>
        <v>-4.3333333333333002E-2</v>
      </c>
      <c r="OX25" s="1">
        <f t="shared" si="3"/>
        <v>-4.1379310344851206E-3</v>
      </c>
      <c r="OY25" s="1">
        <f t="shared" si="4"/>
        <v>0.13196480938415789</v>
      </c>
      <c r="OZ25" s="1">
        <f t="shared" si="5"/>
        <v>0.37878787878788245</v>
      </c>
      <c r="PA25" s="1">
        <f t="shared" si="6"/>
        <v>-7.1505376344077831E-2</v>
      </c>
      <c r="PB25" s="1">
        <f t="shared" si="7"/>
        <v>-5.4301075268817556E-2</v>
      </c>
      <c r="PC25" s="1">
        <f t="shared" si="8"/>
        <v>0.32261904761905313</v>
      </c>
      <c r="PD25" s="1">
        <f t="shared" si="9"/>
        <v>-3.3542319749223282E-2</v>
      </c>
      <c r="PE25" s="1">
        <f t="shared" si="10"/>
        <v>0.12655172413793281</v>
      </c>
      <c r="PF25" s="1">
        <f t="shared" si="11"/>
        <v>0.47741935483871245</v>
      </c>
      <c r="PG25" s="111">
        <v>18</v>
      </c>
      <c r="PH25" s="112">
        <v>18</v>
      </c>
      <c r="PI25" s="112">
        <v>17.2</v>
      </c>
      <c r="PJ25" s="112">
        <v>13</v>
      </c>
      <c r="PK25" s="112">
        <v>17</v>
      </c>
      <c r="PL25" s="112">
        <v>18</v>
      </c>
      <c r="PM25" s="112">
        <v>18</v>
      </c>
      <c r="PN25" s="112">
        <v>18</v>
      </c>
      <c r="PO25" s="112">
        <v>18</v>
      </c>
      <c r="PP25" s="112">
        <v>16</v>
      </c>
      <c r="PQ25" s="112">
        <v>15.5</v>
      </c>
      <c r="PR25" s="137">
        <v>15.2</v>
      </c>
      <c r="PS25" s="5">
        <f t="array" ref="PS25">+IF(ISERROR($NW25)=FALSE,MIN(IF($H25:$AL25&lt;65534,$H25:$AL25,"")),NA())</f>
        <v>19.8</v>
      </c>
      <c r="PT25" s="1">
        <f t="array" ref="PT25">+IF(ISERROR($NX25)=FALSE,MIN(IF($AM25:$BN25&lt;65534,$AM25:$BN25,"")),NA())</f>
        <v>19.8</v>
      </c>
      <c r="PU25" s="1">
        <f t="array" ref="PU25">+IF(ISERROR($NY25)=FALSE,MIN(IF($BP25:$CT25&lt;65534,$BP25:$CT25,"")),NA())</f>
        <v>19.8</v>
      </c>
      <c r="PV25" s="1">
        <f t="array" ref="PV25">+IF(ISERROR($NZ25)=FALSE,MIN(IF($CU25:$DX25&lt;65534,$CU25:$DX25,"")),NA())</f>
        <v>18.8</v>
      </c>
      <c r="PW25" s="1">
        <f t="array" ref="PW25">+IF(ISERROR($OA25)=FALSE,MIN(IF($DY25:$FC25&lt;65534,$DY25:$FC25,"")),NA())</f>
        <v>19.399999999999999</v>
      </c>
      <c r="PX25" s="1">
        <f t="array" ref="PX25">+IF(ISERROR($OB25)=FALSE,MIN(IF($FD25:$GG25&lt;65534,$FD25:$GG25,"")),NA())</f>
        <v>19.600000000000001</v>
      </c>
      <c r="PY25" s="1">
        <f t="array" ref="PY25">+IF(ISERROR($OC25)=FALSE,MIN(IF($GH25:$HL25&lt;65534,$GH25:$HL25,"")),NA())</f>
        <v>19.399999999999999</v>
      </c>
      <c r="PZ25" s="1">
        <f t="array" ref="PZ25">+IF(ISERROR($OD25)=FALSE,MIN(IF($HM25:$IQ25&lt;65534,$HM25:$IQ25,"")),NA())</f>
        <v>18.2</v>
      </c>
      <c r="QA25" s="1">
        <f t="array" ref="QA25">+IF(ISERROR($OE25)=FALSE,MIN(IF($IR25:$JU25&lt;65534,$IR25:$JU25,"")),NA())</f>
        <v>19.600000000000001</v>
      </c>
      <c r="QB25" s="1">
        <f t="array" ref="QB25">+IF(ISERROR($OF25)=FALSE,MIN(IF($JV25:$KZ25&lt;65534,$JV25:$KZ25,"")),NA())</f>
        <v>19.2</v>
      </c>
      <c r="QC25" s="1">
        <f t="array" ref="QC25">+IF(ISERROR($OG25)=FALSE,MIN(IF($LA25:$MD25&lt;65534,$LA25:$MD25,"")),NA())</f>
        <v>19.600000000000001</v>
      </c>
      <c r="QD25" s="1">
        <f t="array" ref="QD25">+IF(ISERROR($OH25)=FALSE,MIN(IF($ME25:$NI25&lt;65534,$ME25:$NI25,"")),NA())</f>
        <v>19.600000000000001</v>
      </c>
      <c r="QE25" s="5">
        <f t="shared" si="38"/>
        <v>-1.8000000000000007</v>
      </c>
      <c r="QF25" s="1">
        <f t="shared" si="39"/>
        <v>-1.8000000000000007</v>
      </c>
      <c r="QG25" s="1">
        <f t="shared" si="40"/>
        <v>-2.6000000000000014</v>
      </c>
      <c r="QH25" s="1">
        <f t="shared" si="41"/>
        <v>-5.8000000000000007</v>
      </c>
      <c r="QI25" s="1">
        <f t="shared" si="42"/>
        <v>-2.3999999999999986</v>
      </c>
      <c r="QJ25" s="1">
        <f t="shared" si="43"/>
        <v>-1.6000000000000014</v>
      </c>
      <c r="QK25" s="1">
        <f t="shared" si="44"/>
        <v>-1.3999999999999986</v>
      </c>
      <c r="QL25" s="1">
        <f t="shared" si="45"/>
        <v>-0.19999999999999929</v>
      </c>
      <c r="QM25" s="1">
        <f t="shared" si="46"/>
        <v>-1.6000000000000014</v>
      </c>
      <c r="QN25" s="1">
        <f t="shared" si="47"/>
        <v>-3.1999999999999993</v>
      </c>
      <c r="QO25" s="1">
        <f t="shared" si="48"/>
        <v>-4.1000000000000014</v>
      </c>
      <c r="QP25" s="1">
        <f t="shared" si="49"/>
        <v>-4.4000000000000021</v>
      </c>
      <c r="QQ25" s="5" t="s">
        <v>892</v>
      </c>
    </row>
    <row r="26" spans="1:459" s="1" customFormat="1" x14ac:dyDescent="0.2">
      <c r="A26" s="126">
        <v>37055010</v>
      </c>
      <c r="B26" s="127">
        <v>-70.738055555555562</v>
      </c>
      <c r="C26" s="127">
        <v>7.0694444444444446</v>
      </c>
      <c r="D26" s="128">
        <v>128</v>
      </c>
      <c r="E26" s="129" t="s">
        <v>34</v>
      </c>
      <c r="F26" s="129" t="s">
        <v>35</v>
      </c>
      <c r="G26" s="129" t="s">
        <v>35</v>
      </c>
      <c r="H26" s="1">
        <v>20.8</v>
      </c>
      <c r="I26" s="1">
        <v>21.7</v>
      </c>
      <c r="J26" s="1">
        <v>22.4</v>
      </c>
      <c r="K26" s="1">
        <v>22.9</v>
      </c>
      <c r="L26" s="1">
        <v>22.8</v>
      </c>
      <c r="M26" s="1">
        <v>22.3</v>
      </c>
      <c r="N26" s="1">
        <v>21.6</v>
      </c>
      <c r="O26" s="1">
        <v>21.6</v>
      </c>
      <c r="P26" s="1">
        <v>21.1</v>
      </c>
      <c r="Q26" s="1">
        <v>22</v>
      </c>
      <c r="R26" s="1">
        <v>22.3</v>
      </c>
      <c r="S26" s="1">
        <v>22.3</v>
      </c>
      <c r="T26" s="1">
        <v>21.5</v>
      </c>
      <c r="U26" s="1">
        <v>20.6</v>
      </c>
      <c r="V26" s="1">
        <v>20.5</v>
      </c>
      <c r="W26" s="1">
        <v>20.5</v>
      </c>
      <c r="X26" s="1">
        <v>22.1</v>
      </c>
      <c r="Y26" s="1">
        <v>23</v>
      </c>
      <c r="Z26" s="1">
        <v>23.4</v>
      </c>
      <c r="AA26" s="1">
        <v>22.5</v>
      </c>
      <c r="AB26" s="1">
        <v>21.2</v>
      </c>
      <c r="AC26" s="1">
        <v>23</v>
      </c>
      <c r="AD26" s="1">
        <v>21</v>
      </c>
      <c r="AE26" s="1">
        <v>20.6</v>
      </c>
      <c r="AF26" s="1">
        <v>20.8</v>
      </c>
      <c r="AG26" s="1">
        <v>22</v>
      </c>
      <c r="AH26" s="1">
        <v>20.399999999999999</v>
      </c>
      <c r="AI26" s="1">
        <v>20.5</v>
      </c>
      <c r="AJ26" s="1">
        <v>23.7</v>
      </c>
      <c r="AK26" s="1">
        <v>22.5</v>
      </c>
      <c r="AL26" s="1">
        <v>21.8</v>
      </c>
      <c r="AM26" s="1">
        <v>21</v>
      </c>
      <c r="AN26" s="1">
        <v>20.399999999999999</v>
      </c>
      <c r="AO26" s="1">
        <v>21.1</v>
      </c>
      <c r="AP26" s="1">
        <v>22.6</v>
      </c>
      <c r="AQ26" s="1">
        <v>22.1</v>
      </c>
      <c r="AR26" s="1">
        <v>21.4</v>
      </c>
      <c r="AS26" s="1">
        <v>23.7</v>
      </c>
      <c r="AT26" s="1">
        <v>22.1</v>
      </c>
      <c r="AU26" s="1">
        <v>23.4</v>
      </c>
      <c r="AV26" s="1">
        <v>22.1</v>
      </c>
      <c r="AW26" s="1">
        <v>21</v>
      </c>
      <c r="AX26" s="1">
        <v>21.1</v>
      </c>
      <c r="AY26" s="1">
        <v>22.8</v>
      </c>
      <c r="AZ26" s="1">
        <v>23.8</v>
      </c>
      <c r="BA26" s="1">
        <v>23.6</v>
      </c>
      <c r="BB26" s="1">
        <v>24</v>
      </c>
      <c r="BC26" s="1">
        <v>23.9</v>
      </c>
      <c r="BD26" s="1">
        <v>24.6</v>
      </c>
      <c r="BE26" s="1">
        <v>22.6</v>
      </c>
      <c r="BF26" s="1">
        <v>22.6</v>
      </c>
      <c r="BG26" s="1">
        <v>22.5</v>
      </c>
      <c r="BH26" s="1">
        <v>20.7</v>
      </c>
      <c r="BI26" s="1">
        <v>21.8</v>
      </c>
      <c r="BJ26" s="1">
        <v>22.8</v>
      </c>
      <c r="BK26" s="1">
        <v>21.7</v>
      </c>
      <c r="BL26" s="1">
        <v>22</v>
      </c>
      <c r="BM26" s="1">
        <v>22.9</v>
      </c>
      <c r="BN26" s="1">
        <v>23</v>
      </c>
      <c r="BO26" s="102"/>
      <c r="BP26" s="1">
        <v>23.3</v>
      </c>
      <c r="BQ26" s="1">
        <v>23.1</v>
      </c>
      <c r="BR26" s="1">
        <v>23.3</v>
      </c>
      <c r="BS26" s="1">
        <v>23.6</v>
      </c>
      <c r="BT26" s="1">
        <v>23.1</v>
      </c>
      <c r="BU26" s="1">
        <v>24.1</v>
      </c>
      <c r="BV26" s="1">
        <v>24.1</v>
      </c>
      <c r="BW26" s="1">
        <v>24.8</v>
      </c>
      <c r="BX26" s="1">
        <v>24.7</v>
      </c>
      <c r="BY26" s="1">
        <v>25.1</v>
      </c>
      <c r="BZ26" s="1">
        <v>24.8</v>
      </c>
      <c r="CA26" s="1">
        <v>24.8</v>
      </c>
      <c r="CB26" s="1">
        <v>24.1</v>
      </c>
      <c r="CC26" s="1">
        <v>25</v>
      </c>
      <c r="CD26" s="1">
        <v>24.9</v>
      </c>
      <c r="CE26" s="1">
        <v>24.1</v>
      </c>
      <c r="CF26" s="1">
        <v>25.1</v>
      </c>
      <c r="CG26" s="1">
        <v>24</v>
      </c>
      <c r="CH26" s="1">
        <v>24.6</v>
      </c>
      <c r="CI26" s="1">
        <v>23.9</v>
      </c>
      <c r="CJ26" s="1">
        <v>25.2</v>
      </c>
      <c r="CK26" s="1">
        <v>25.3</v>
      </c>
      <c r="CL26" s="1">
        <v>25.5</v>
      </c>
      <c r="CM26" s="1">
        <v>23.2</v>
      </c>
      <c r="CN26" s="1">
        <v>23.2</v>
      </c>
      <c r="CO26" s="1">
        <v>23.8</v>
      </c>
      <c r="CP26" s="1">
        <v>22.4</v>
      </c>
      <c r="CQ26" s="1">
        <v>23.9</v>
      </c>
      <c r="CR26" s="1">
        <v>24</v>
      </c>
      <c r="CS26" s="1">
        <v>23.8</v>
      </c>
      <c r="CT26" s="1">
        <v>23.8</v>
      </c>
      <c r="CU26" s="1">
        <v>24.9</v>
      </c>
      <c r="CV26" s="1">
        <v>24.7</v>
      </c>
      <c r="CW26" s="1">
        <v>23.7</v>
      </c>
      <c r="CX26" s="1">
        <v>23.5</v>
      </c>
      <c r="CY26" s="1">
        <v>23.1</v>
      </c>
      <c r="CZ26" s="1">
        <v>24.1</v>
      </c>
      <c r="DA26" s="1">
        <v>23.1</v>
      </c>
      <c r="DB26" s="1">
        <v>23.5</v>
      </c>
      <c r="DC26" s="1">
        <v>23.8</v>
      </c>
      <c r="DD26" s="1">
        <v>24</v>
      </c>
      <c r="DE26" s="1">
        <v>23.8</v>
      </c>
      <c r="DF26" s="1">
        <v>23.9</v>
      </c>
      <c r="DG26" s="1">
        <v>23.9</v>
      </c>
      <c r="DH26" s="1">
        <v>24.7</v>
      </c>
      <c r="DI26" s="1">
        <v>25.1</v>
      </c>
      <c r="DJ26" s="1">
        <v>23.6</v>
      </c>
      <c r="DK26" s="1">
        <v>24</v>
      </c>
      <c r="DL26" s="1">
        <v>23.6</v>
      </c>
      <c r="DM26" s="1">
        <v>23.4</v>
      </c>
      <c r="DN26" s="1">
        <v>23.8</v>
      </c>
      <c r="DO26" s="1">
        <v>24.4</v>
      </c>
      <c r="DP26" s="1">
        <v>22.3</v>
      </c>
      <c r="DQ26" s="1">
        <v>23.4</v>
      </c>
      <c r="DR26" s="1">
        <v>24</v>
      </c>
      <c r="DS26" s="1">
        <v>24</v>
      </c>
      <c r="DT26" s="1">
        <v>23.4</v>
      </c>
      <c r="DU26" s="1">
        <v>24.1</v>
      </c>
      <c r="DV26" s="1">
        <v>23.8</v>
      </c>
      <c r="DW26" s="1">
        <v>24</v>
      </c>
      <c r="DX26" s="1">
        <v>23.9</v>
      </c>
      <c r="DY26" s="1">
        <v>24.2</v>
      </c>
      <c r="DZ26" s="1">
        <v>24.7</v>
      </c>
      <c r="EA26" s="1">
        <v>25.9</v>
      </c>
      <c r="EB26" s="1">
        <v>26</v>
      </c>
      <c r="EC26" s="1">
        <v>26.2</v>
      </c>
      <c r="ED26" s="1">
        <v>23.4</v>
      </c>
      <c r="EE26" s="1">
        <v>23.9</v>
      </c>
      <c r="EF26" s="1">
        <v>24.1</v>
      </c>
      <c r="EG26" s="1">
        <v>22.2</v>
      </c>
      <c r="EH26" s="1">
        <v>22.8</v>
      </c>
      <c r="EI26" s="1">
        <v>23.7</v>
      </c>
      <c r="EJ26" s="1">
        <v>23.4</v>
      </c>
      <c r="EK26" s="1">
        <v>25.1</v>
      </c>
      <c r="EL26" s="1">
        <v>23.4</v>
      </c>
      <c r="EM26" s="1">
        <v>23.2</v>
      </c>
      <c r="EN26" s="1">
        <v>23.8</v>
      </c>
      <c r="EO26" s="1">
        <v>23.4</v>
      </c>
      <c r="EP26" s="1">
        <v>23</v>
      </c>
      <c r="EQ26" s="1">
        <v>24.2</v>
      </c>
      <c r="ER26" s="1">
        <v>23</v>
      </c>
      <c r="ES26" s="1">
        <v>23.1</v>
      </c>
      <c r="ET26" s="1">
        <v>22.9</v>
      </c>
      <c r="EU26" s="1">
        <v>22.6</v>
      </c>
      <c r="EV26" s="1">
        <v>23.1</v>
      </c>
      <c r="EW26" s="1">
        <v>23.8</v>
      </c>
      <c r="EX26" s="1">
        <v>23.7</v>
      </c>
      <c r="EY26" s="1">
        <v>23.7</v>
      </c>
      <c r="EZ26" s="1">
        <v>23.8</v>
      </c>
      <c r="FA26" s="1">
        <v>23.8</v>
      </c>
      <c r="FB26" s="1">
        <v>23.6</v>
      </c>
      <c r="FC26" s="1">
        <v>22.5</v>
      </c>
      <c r="FD26" s="1">
        <v>21.9</v>
      </c>
      <c r="FE26" s="1">
        <v>22.1</v>
      </c>
      <c r="FF26" s="1">
        <v>21.8</v>
      </c>
      <c r="FG26" s="1">
        <v>23.2</v>
      </c>
      <c r="FH26" s="1">
        <v>20.9</v>
      </c>
      <c r="FI26" s="1">
        <v>21.6</v>
      </c>
      <c r="FJ26" s="1">
        <v>22.1</v>
      </c>
      <c r="FK26" s="1">
        <v>21.8</v>
      </c>
      <c r="FL26" s="1">
        <v>22.1</v>
      </c>
      <c r="FM26" s="1">
        <v>22.8</v>
      </c>
      <c r="FN26" s="1">
        <v>18.399999999999999</v>
      </c>
      <c r="FO26" s="1">
        <v>23.6</v>
      </c>
      <c r="FP26" s="1">
        <v>23.9</v>
      </c>
      <c r="FQ26" s="1">
        <v>24</v>
      </c>
      <c r="FR26" s="1">
        <v>23.4</v>
      </c>
      <c r="FS26" s="1">
        <v>23.5</v>
      </c>
      <c r="FT26" s="1">
        <v>23.5</v>
      </c>
      <c r="FU26" s="1">
        <v>23.9</v>
      </c>
      <c r="FV26" s="1">
        <v>24.1</v>
      </c>
      <c r="FW26" s="1">
        <v>23.4</v>
      </c>
      <c r="FX26" s="1">
        <v>23.5</v>
      </c>
      <c r="FY26" s="1">
        <v>23.7</v>
      </c>
      <c r="FZ26" s="1">
        <v>22.8</v>
      </c>
      <c r="GA26" s="1">
        <v>22.1</v>
      </c>
      <c r="GB26" s="1">
        <v>22.1</v>
      </c>
      <c r="GC26" s="1">
        <v>22.4</v>
      </c>
      <c r="GD26" s="1">
        <v>22.9</v>
      </c>
      <c r="GE26" s="1">
        <v>23.7</v>
      </c>
      <c r="GF26" s="1">
        <v>22.9</v>
      </c>
      <c r="GG26" s="1">
        <v>23.7</v>
      </c>
      <c r="GH26" s="1">
        <v>24.5</v>
      </c>
      <c r="GI26" s="1">
        <v>22.1</v>
      </c>
      <c r="GJ26" s="1">
        <v>22.6</v>
      </c>
      <c r="GK26" s="1">
        <v>22.5</v>
      </c>
      <c r="GL26" s="1">
        <v>25.1</v>
      </c>
      <c r="GM26" s="1">
        <v>22.8</v>
      </c>
      <c r="GN26" s="1">
        <v>22.4</v>
      </c>
      <c r="GO26" s="1">
        <v>23</v>
      </c>
      <c r="GP26" s="1">
        <v>22.8</v>
      </c>
      <c r="GQ26" s="1">
        <v>21.9</v>
      </c>
      <c r="GR26" s="1">
        <v>21.7</v>
      </c>
      <c r="GS26" s="1">
        <v>22.7</v>
      </c>
      <c r="GT26" s="1">
        <v>22.9</v>
      </c>
      <c r="GU26" s="1">
        <v>22.3</v>
      </c>
      <c r="GV26" s="1">
        <v>23</v>
      </c>
      <c r="GW26" s="1">
        <v>23.5</v>
      </c>
      <c r="GX26" s="1">
        <v>22.3</v>
      </c>
      <c r="GY26" s="1">
        <v>23.2</v>
      </c>
      <c r="GZ26" s="1">
        <v>22.3</v>
      </c>
      <c r="HA26" s="1">
        <v>22.9</v>
      </c>
      <c r="HB26" s="1">
        <v>23.3</v>
      </c>
      <c r="HC26" s="1">
        <v>23.9</v>
      </c>
      <c r="HD26" s="1">
        <v>22.7</v>
      </c>
      <c r="HE26" s="1">
        <v>23.1</v>
      </c>
      <c r="HF26" s="1">
        <v>23.8</v>
      </c>
      <c r="HG26" s="1">
        <v>22.9</v>
      </c>
      <c r="HH26" s="1">
        <v>20.100000000000001</v>
      </c>
      <c r="HI26" s="1">
        <v>22.9</v>
      </c>
      <c r="HJ26" s="1">
        <v>23.6</v>
      </c>
      <c r="HK26" s="1">
        <v>23.6</v>
      </c>
      <c r="HL26" s="1">
        <v>24</v>
      </c>
      <c r="HM26" s="1">
        <v>23.9</v>
      </c>
      <c r="HN26" s="1">
        <v>22.8</v>
      </c>
      <c r="HO26" s="1">
        <v>23.3</v>
      </c>
      <c r="HP26" s="1">
        <v>65535</v>
      </c>
      <c r="HQ26" s="1">
        <v>22.3</v>
      </c>
      <c r="HR26" s="1">
        <v>22.1</v>
      </c>
      <c r="HS26" s="1">
        <v>22.9</v>
      </c>
      <c r="HT26" s="1">
        <v>23.1</v>
      </c>
      <c r="HU26" s="1">
        <v>23.1</v>
      </c>
      <c r="HV26" s="1">
        <v>23.1</v>
      </c>
      <c r="HW26" s="1">
        <v>23.1</v>
      </c>
      <c r="HX26" s="1">
        <v>22.1</v>
      </c>
      <c r="HY26" s="1">
        <v>23</v>
      </c>
      <c r="HZ26" s="1">
        <v>21.9</v>
      </c>
      <c r="IA26" s="1">
        <v>22</v>
      </c>
      <c r="IB26" s="1">
        <v>22.8</v>
      </c>
      <c r="IC26" s="1">
        <v>21.7</v>
      </c>
      <c r="ID26" s="1">
        <v>23.4</v>
      </c>
      <c r="IE26" s="1">
        <v>23.7</v>
      </c>
      <c r="IF26" s="1">
        <v>22.9</v>
      </c>
      <c r="IG26" s="1">
        <v>22.7</v>
      </c>
      <c r="IH26" s="1">
        <v>23.9</v>
      </c>
      <c r="II26" s="1">
        <v>23</v>
      </c>
      <c r="IJ26" s="1">
        <v>22.4</v>
      </c>
      <c r="IK26" s="1">
        <v>22.2</v>
      </c>
      <c r="IL26" s="1">
        <v>23.3</v>
      </c>
      <c r="IM26" s="1">
        <v>24</v>
      </c>
      <c r="IN26" s="1">
        <v>22.5</v>
      </c>
      <c r="IO26" s="1">
        <v>23</v>
      </c>
      <c r="IP26" s="1">
        <v>24.3</v>
      </c>
      <c r="IQ26" s="1">
        <v>24.1</v>
      </c>
      <c r="IR26" s="1">
        <v>24.4</v>
      </c>
      <c r="IS26" s="1">
        <v>23.7</v>
      </c>
      <c r="IT26" s="1">
        <v>24.2</v>
      </c>
      <c r="IU26" s="1">
        <v>23</v>
      </c>
      <c r="IV26" s="1">
        <v>23.6</v>
      </c>
      <c r="IW26" s="1">
        <v>21.8</v>
      </c>
      <c r="IX26" s="1">
        <v>21.6</v>
      </c>
      <c r="IY26" s="1">
        <v>24.1</v>
      </c>
      <c r="IZ26" s="1">
        <v>23.1</v>
      </c>
      <c r="JA26" s="1">
        <v>22.6</v>
      </c>
      <c r="JB26" s="1">
        <v>22.4</v>
      </c>
      <c r="JC26" s="1">
        <v>24.4</v>
      </c>
      <c r="JD26" s="1">
        <v>23.1</v>
      </c>
      <c r="JE26" s="1">
        <v>24.6</v>
      </c>
      <c r="JF26" s="1">
        <v>24.2</v>
      </c>
      <c r="JG26" s="1">
        <v>24.3</v>
      </c>
      <c r="JH26" s="1">
        <v>24.1</v>
      </c>
      <c r="JI26" s="1">
        <v>23.8</v>
      </c>
      <c r="JJ26" s="1">
        <v>24.8</v>
      </c>
      <c r="JK26" s="1">
        <v>24</v>
      </c>
      <c r="JL26" s="1">
        <v>22</v>
      </c>
      <c r="JM26" s="1">
        <v>23.2</v>
      </c>
      <c r="JN26" s="1">
        <v>22</v>
      </c>
      <c r="JO26" s="1">
        <v>22.3</v>
      </c>
      <c r="JP26" s="1">
        <v>22.1</v>
      </c>
      <c r="JQ26" s="1">
        <v>23.1</v>
      </c>
      <c r="JR26" s="1">
        <v>23.3</v>
      </c>
      <c r="JS26" s="1">
        <v>24.1</v>
      </c>
      <c r="JT26" s="1">
        <v>23.4</v>
      </c>
      <c r="JU26" s="1">
        <v>23.6</v>
      </c>
      <c r="JV26" s="1">
        <v>24.1</v>
      </c>
      <c r="JW26" s="1">
        <v>24.1</v>
      </c>
      <c r="JX26" s="1">
        <v>23.2</v>
      </c>
      <c r="JY26" s="1">
        <v>22.6</v>
      </c>
      <c r="JZ26" s="1">
        <v>22.7</v>
      </c>
      <c r="KA26" s="1">
        <v>23.4</v>
      </c>
      <c r="KB26" s="1">
        <v>23.1</v>
      </c>
      <c r="KC26" s="1">
        <v>23.5</v>
      </c>
      <c r="KD26" s="1">
        <v>22.8</v>
      </c>
      <c r="KE26" s="1">
        <v>22.5</v>
      </c>
      <c r="KF26" s="1">
        <v>21.7</v>
      </c>
      <c r="KG26" s="1">
        <v>21.4</v>
      </c>
      <c r="KH26" s="1">
        <v>22.9</v>
      </c>
      <c r="KI26" s="1">
        <v>24.2</v>
      </c>
      <c r="KJ26" s="1">
        <v>23.4</v>
      </c>
      <c r="KK26" s="1">
        <v>22.1</v>
      </c>
      <c r="KL26" s="1">
        <v>23.4</v>
      </c>
      <c r="KM26" s="1">
        <v>23.2</v>
      </c>
      <c r="KN26" s="1">
        <v>23.1</v>
      </c>
      <c r="KO26" s="1">
        <v>23.1</v>
      </c>
      <c r="KP26" s="1">
        <v>23.7</v>
      </c>
      <c r="KQ26" s="1">
        <v>24</v>
      </c>
      <c r="KR26" s="1">
        <v>23.9</v>
      </c>
      <c r="KS26" s="1">
        <v>24.1</v>
      </c>
      <c r="KT26" s="1">
        <v>21.6</v>
      </c>
      <c r="KU26" s="1">
        <v>22.3</v>
      </c>
      <c r="KV26" s="1">
        <v>23.5</v>
      </c>
      <c r="KW26" s="1">
        <v>24</v>
      </c>
      <c r="KX26" s="1">
        <v>23.3</v>
      </c>
      <c r="KY26" s="1">
        <v>24.1</v>
      </c>
      <c r="KZ26" s="1">
        <v>25</v>
      </c>
      <c r="LA26" s="1">
        <v>22.6</v>
      </c>
      <c r="LB26" s="1">
        <v>23</v>
      </c>
      <c r="LC26" s="1">
        <v>24.1</v>
      </c>
      <c r="LD26" s="1">
        <v>24</v>
      </c>
      <c r="LE26" s="1">
        <v>23.4</v>
      </c>
      <c r="LF26" s="1">
        <v>24</v>
      </c>
      <c r="LG26" s="1">
        <v>23.6</v>
      </c>
      <c r="LH26" s="1">
        <v>24.5</v>
      </c>
      <c r="LI26" s="1">
        <v>24.2</v>
      </c>
      <c r="LJ26" s="1">
        <v>24.3</v>
      </c>
      <c r="LK26" s="1">
        <v>23.1</v>
      </c>
      <c r="LL26" s="1">
        <v>23.6</v>
      </c>
      <c r="LM26" s="1">
        <v>24.1</v>
      </c>
      <c r="LN26" s="1">
        <v>24</v>
      </c>
      <c r="LO26" s="1">
        <v>24.1</v>
      </c>
      <c r="LP26" s="1">
        <v>24.1</v>
      </c>
      <c r="LQ26" s="1">
        <v>24.4</v>
      </c>
      <c r="LR26" s="1">
        <v>24.2</v>
      </c>
      <c r="LS26" s="1">
        <v>24</v>
      </c>
      <c r="LT26" s="1">
        <v>24</v>
      </c>
      <c r="LU26" s="1">
        <v>23.7</v>
      </c>
      <c r="LV26" s="1">
        <v>23.2</v>
      </c>
      <c r="LW26" s="1">
        <v>23.3</v>
      </c>
      <c r="LX26" s="1">
        <v>23.3</v>
      </c>
      <c r="LY26" s="1">
        <v>24.2</v>
      </c>
      <c r="LZ26" s="1">
        <v>22.7</v>
      </c>
      <c r="MA26" s="1">
        <v>23.1</v>
      </c>
      <c r="MB26" s="1">
        <v>23.2</v>
      </c>
      <c r="MC26" s="1">
        <v>24.1</v>
      </c>
      <c r="MD26" s="1">
        <v>24.2</v>
      </c>
      <c r="ME26" s="1">
        <v>24.1</v>
      </c>
      <c r="MF26" s="1">
        <v>24.6</v>
      </c>
      <c r="MG26" s="1">
        <v>24.1</v>
      </c>
      <c r="MH26" s="1">
        <v>23.1</v>
      </c>
      <c r="MI26" s="1">
        <v>23.1</v>
      </c>
      <c r="MJ26" s="1">
        <v>23.3</v>
      </c>
      <c r="MK26" s="1">
        <v>65535</v>
      </c>
      <c r="ML26" s="1">
        <v>23.1</v>
      </c>
      <c r="MM26" s="1">
        <v>22.1</v>
      </c>
      <c r="MN26" s="1">
        <v>22</v>
      </c>
      <c r="MO26" s="1">
        <v>22.3</v>
      </c>
      <c r="MP26" s="1">
        <v>21.6</v>
      </c>
      <c r="MQ26" s="1">
        <v>22.1</v>
      </c>
      <c r="MR26" s="1">
        <v>22.2</v>
      </c>
      <c r="MS26" s="1">
        <v>22.9</v>
      </c>
      <c r="MT26" s="1">
        <v>23.1</v>
      </c>
      <c r="MU26" s="1">
        <v>23.5</v>
      </c>
      <c r="MV26" s="1">
        <v>23.1</v>
      </c>
      <c r="MW26" s="1">
        <v>23.2</v>
      </c>
      <c r="MX26" s="1">
        <v>23.6</v>
      </c>
      <c r="MY26" s="1">
        <v>21.9</v>
      </c>
      <c r="MZ26" s="1">
        <v>22.9</v>
      </c>
      <c r="NA26" s="1">
        <v>22.2</v>
      </c>
      <c r="NB26" s="1">
        <v>22.1</v>
      </c>
      <c r="NC26" s="1">
        <v>22.3</v>
      </c>
      <c r="ND26" s="1">
        <v>22.2</v>
      </c>
      <c r="NE26" s="1">
        <v>22.2</v>
      </c>
      <c r="NF26" s="1">
        <v>24</v>
      </c>
      <c r="NG26" s="1">
        <v>23</v>
      </c>
      <c r="NH26" s="1">
        <v>23.1</v>
      </c>
      <c r="NI26" s="1">
        <v>20.9</v>
      </c>
      <c r="NJ26" s="6">
        <f t="shared" si="13"/>
        <v>1</v>
      </c>
      <c r="NK26" s="3">
        <f t="shared" si="14"/>
        <v>1</v>
      </c>
      <c r="NL26" s="3">
        <f t="shared" si="15"/>
        <v>1</v>
      </c>
      <c r="NM26" s="3">
        <f t="shared" si="16"/>
        <v>1</v>
      </c>
      <c r="NN26" s="3">
        <f t="shared" si="17"/>
        <v>1</v>
      </c>
      <c r="NO26" s="3">
        <f t="shared" si="18"/>
        <v>1</v>
      </c>
      <c r="NP26" s="3">
        <f t="shared" si="19"/>
        <v>1</v>
      </c>
      <c r="NQ26" s="3">
        <f t="shared" si="20"/>
        <v>0.967741935483871</v>
      </c>
      <c r="NR26" s="3">
        <f t="shared" si="21"/>
        <v>1</v>
      </c>
      <c r="NS26" s="3">
        <f t="shared" si="22"/>
        <v>1</v>
      </c>
      <c r="NT26" s="3">
        <f t="shared" si="23"/>
        <v>1</v>
      </c>
      <c r="NU26" s="3">
        <f t="shared" si="24"/>
        <v>0.967741935483871</v>
      </c>
      <c r="NV26" s="3">
        <f t="shared" si="25"/>
        <v>0.9945205479452055</v>
      </c>
      <c r="NW26" s="5">
        <f t="shared" si="26"/>
        <v>21.787096774193547</v>
      </c>
      <c r="NX26" s="1">
        <f t="shared" si="27"/>
        <v>22.403571428571432</v>
      </c>
      <c r="NY26" s="1">
        <f t="shared" si="28"/>
        <v>24.14838709677419</v>
      </c>
      <c r="NZ26" s="1">
        <f t="shared" si="29"/>
        <v>23.849999999999998</v>
      </c>
      <c r="OA26" s="1">
        <f t="shared" si="30"/>
        <v>23.748387096774195</v>
      </c>
      <c r="OB26" s="1">
        <f t="shared" si="31"/>
        <v>22.726666666666667</v>
      </c>
      <c r="OC26" s="1">
        <f t="shared" si="32"/>
        <v>22.916129032258063</v>
      </c>
      <c r="OD26" s="1">
        <f t="shared" si="33"/>
        <v>22.953333333333326</v>
      </c>
      <c r="OE26" s="1">
        <f t="shared" si="34"/>
        <v>23.363333333333337</v>
      </c>
      <c r="OF26" s="1">
        <f t="shared" si="35"/>
        <v>23.2258064516129</v>
      </c>
      <c r="OG26" s="1">
        <f t="shared" si="36"/>
        <v>23.743333333333339</v>
      </c>
      <c r="OH26" s="1">
        <f t="shared" si="37"/>
        <v>22.796666666666667</v>
      </c>
      <c r="OI26" s="111">
        <v>20.648275862068967</v>
      </c>
      <c r="OJ26" s="112">
        <v>21.155172413793107</v>
      </c>
      <c r="OK26" s="112">
        <v>22.217857142857145</v>
      </c>
      <c r="OL26" s="112">
        <v>22.939285714285713</v>
      </c>
      <c r="OM26" s="112">
        <v>23.020689655172411</v>
      </c>
      <c r="ON26" s="112">
        <v>22.775000000000002</v>
      </c>
      <c r="OO26" s="112">
        <v>22.564285714285713</v>
      </c>
      <c r="OP26" s="112">
        <v>22.699999999999996</v>
      </c>
      <c r="OQ26" s="112">
        <v>22.837931034482757</v>
      </c>
      <c r="OR26" s="112">
        <v>22.885185185185183</v>
      </c>
      <c r="OS26" s="112">
        <v>22.948275862068964</v>
      </c>
      <c r="OT26" s="112">
        <v>21.889655172413796</v>
      </c>
      <c r="OU26" s="5">
        <f t="shared" si="0"/>
        <v>1.1388209121245794</v>
      </c>
      <c r="OV26" s="1">
        <f t="shared" si="1"/>
        <v>1.2483990147783253</v>
      </c>
      <c r="OW26" s="1">
        <f t="shared" si="2"/>
        <v>1.9305299539170448</v>
      </c>
      <c r="OX26" s="1">
        <f t="shared" si="3"/>
        <v>0.9107142857142847</v>
      </c>
      <c r="OY26" s="1">
        <f t="shared" si="4"/>
        <v>0.72769744160178362</v>
      </c>
      <c r="OZ26" s="1">
        <f t="shared" si="5"/>
        <v>-4.833333333333556E-2</v>
      </c>
      <c r="PA26" s="1">
        <f t="shared" si="6"/>
        <v>0.35184331797234947</v>
      </c>
      <c r="PB26" s="1">
        <f t="shared" si="7"/>
        <v>0.2533333333333303</v>
      </c>
      <c r="PC26" s="1">
        <f t="shared" si="8"/>
        <v>0.52540229885057954</v>
      </c>
      <c r="PD26" s="1">
        <f t="shared" si="9"/>
        <v>0.34062126642771773</v>
      </c>
      <c r="PE26" s="1">
        <f t="shared" si="10"/>
        <v>0.79505747126437498</v>
      </c>
      <c r="PF26" s="1">
        <f t="shared" si="11"/>
        <v>0.90701149425287042</v>
      </c>
      <c r="PG26" s="111">
        <v>15.4</v>
      </c>
      <c r="PH26" s="112">
        <v>15.2</v>
      </c>
      <c r="PI26" s="112">
        <v>18</v>
      </c>
      <c r="PJ26" s="112">
        <v>19</v>
      </c>
      <c r="PK26" s="112">
        <v>19.399999999999999</v>
      </c>
      <c r="PL26" s="112">
        <v>18.399999999999999</v>
      </c>
      <c r="PM26" s="112">
        <v>2.2000000000000002</v>
      </c>
      <c r="PN26" s="112">
        <v>18.399999999999999</v>
      </c>
      <c r="PO26" s="112">
        <v>19.399999999999999</v>
      </c>
      <c r="PP26" s="112">
        <v>18.2</v>
      </c>
      <c r="PQ26" s="112">
        <v>2.4</v>
      </c>
      <c r="PR26" s="137">
        <v>18.2</v>
      </c>
      <c r="PS26" s="5">
        <f t="array" ref="PS26">+IF(ISERROR($NW26)=FALSE,MIN(IF($H26:$AL26&lt;65534,$H26:$AL26,"")),NA())</f>
        <v>20.399999999999999</v>
      </c>
      <c r="PT26" s="1">
        <f t="array" ref="PT26">+IF(ISERROR($NX26)=FALSE,MIN(IF($AM26:$BN26&lt;65534,$AM26:$BN26,"")),NA())</f>
        <v>20.399999999999999</v>
      </c>
      <c r="PU26" s="1">
        <f t="array" ref="PU26">+IF(ISERROR($NY26)=FALSE,MIN(IF($BP26:$CT26&lt;65534,$BP26:$CT26,"")),NA())</f>
        <v>22.4</v>
      </c>
      <c r="PV26" s="1">
        <f t="array" ref="PV26">+IF(ISERROR($NZ26)=FALSE,MIN(IF($CU26:$DX26&lt;65534,$CU26:$DX26,"")),NA())</f>
        <v>22.3</v>
      </c>
      <c r="PW26" s="1">
        <f t="array" ref="PW26">+IF(ISERROR($OA26)=FALSE,MIN(IF($DY26:$FC26&lt;65534,$DY26:$FC26,"")),NA())</f>
        <v>22.2</v>
      </c>
      <c r="PX26" s="1">
        <f t="array" ref="PX26">+IF(ISERROR($OB26)=FALSE,MIN(IF($FD26:$GG26&lt;65534,$FD26:$GG26,"")),NA())</f>
        <v>18.399999999999999</v>
      </c>
      <c r="PY26" s="1">
        <f t="array" ref="PY26">+IF(ISERROR($OC26)=FALSE,MIN(IF($GH26:$HL26&lt;65534,$GH26:$HL26,"")),NA())</f>
        <v>20.100000000000001</v>
      </c>
      <c r="PZ26" s="1">
        <f t="array" ref="PZ26">+IF(ISERROR($OD26)=FALSE,MIN(IF($HM26:$IQ26&lt;65534,$HM26:$IQ26,"")),NA())</f>
        <v>21.7</v>
      </c>
      <c r="QA26" s="1">
        <f t="array" ref="QA26">+IF(ISERROR($OE26)=FALSE,MIN(IF($IR26:$JU26&lt;65534,$IR26:$JU26,"")),NA())</f>
        <v>21.6</v>
      </c>
      <c r="QB26" s="1">
        <f t="array" ref="QB26">+IF(ISERROR($OF26)=FALSE,MIN(IF($JV26:$KZ26&lt;65534,$JV26:$KZ26,"")),NA())</f>
        <v>21.4</v>
      </c>
      <c r="QC26" s="1">
        <f t="array" ref="QC26">+IF(ISERROR($OG26)=FALSE,MIN(IF($LA26:$MD26&lt;65534,$LA26:$MD26,"")),NA())</f>
        <v>22.6</v>
      </c>
      <c r="QD26" s="1">
        <f t="array" ref="QD26">+IF(ISERROR($OH26)=FALSE,MIN(IF($ME26:$NI26&lt;65534,$ME26:$NI26,"")),NA())</f>
        <v>20.9</v>
      </c>
      <c r="QE26" s="5">
        <f t="shared" si="38"/>
        <v>-4.9999999999999982</v>
      </c>
      <c r="QF26" s="1">
        <f t="shared" si="39"/>
        <v>-5.1999999999999993</v>
      </c>
      <c r="QG26" s="1">
        <f t="shared" si="40"/>
        <v>-4.3999999999999986</v>
      </c>
      <c r="QH26" s="1">
        <f t="shared" si="41"/>
        <v>-3.3000000000000007</v>
      </c>
      <c r="QI26" s="1">
        <f t="shared" si="42"/>
        <v>-2.8000000000000007</v>
      </c>
      <c r="QJ26" s="1">
        <f t="shared" si="43"/>
        <v>0</v>
      </c>
      <c r="QK26" s="1">
        <f t="shared" si="44"/>
        <v>-17.900000000000002</v>
      </c>
      <c r="QL26" s="1">
        <f t="shared" si="45"/>
        <v>-3.3000000000000007</v>
      </c>
      <c r="QM26" s="1">
        <f t="shared" si="46"/>
        <v>-2.2000000000000028</v>
      </c>
      <c r="QN26" s="1">
        <f t="shared" si="47"/>
        <v>-3.1999999999999993</v>
      </c>
      <c r="QO26" s="1">
        <f t="shared" si="48"/>
        <v>-20.200000000000003</v>
      </c>
      <c r="QP26" s="1">
        <f t="shared" si="49"/>
        <v>-2.6999999999999993</v>
      </c>
      <c r="QQ26" s="5" t="s">
        <v>892</v>
      </c>
    </row>
    <row r="27" spans="1:459" s="1" customFormat="1" x14ac:dyDescent="0.2">
      <c r="A27" s="79">
        <v>29035080</v>
      </c>
      <c r="B27" s="106">
        <v>-74.954638888888894</v>
      </c>
      <c r="C27" s="106">
        <v>10.453583333333333</v>
      </c>
      <c r="D27" s="105">
        <v>10</v>
      </c>
      <c r="E27" s="97" t="s">
        <v>363</v>
      </c>
      <c r="F27" s="97" t="s">
        <v>321</v>
      </c>
      <c r="G27" s="97" t="s">
        <v>305</v>
      </c>
      <c r="H27" s="1">
        <v>65535</v>
      </c>
      <c r="I27" s="1">
        <v>65535</v>
      </c>
      <c r="J27" s="1">
        <v>23.6</v>
      </c>
      <c r="K27" s="1">
        <v>23.8</v>
      </c>
      <c r="L27" s="1">
        <v>24</v>
      </c>
      <c r="M27" s="1">
        <v>23.6</v>
      </c>
      <c r="N27" s="1">
        <v>65535</v>
      </c>
      <c r="O27" s="1">
        <v>23.6</v>
      </c>
      <c r="P27" s="1">
        <v>24</v>
      </c>
      <c r="Q27" s="1">
        <v>23.6</v>
      </c>
      <c r="R27" s="1">
        <v>22.4</v>
      </c>
      <c r="S27" s="1">
        <v>24.2</v>
      </c>
      <c r="T27" s="1">
        <v>65535</v>
      </c>
      <c r="U27" s="1">
        <v>24</v>
      </c>
      <c r="V27" s="1">
        <v>65535</v>
      </c>
      <c r="W27" s="1">
        <v>24</v>
      </c>
      <c r="X27" s="1">
        <v>24</v>
      </c>
      <c r="Y27" s="1">
        <v>65535</v>
      </c>
      <c r="Z27" s="1">
        <v>23.4</v>
      </c>
      <c r="AA27" s="1">
        <v>23</v>
      </c>
      <c r="AB27" s="1">
        <v>24.2</v>
      </c>
      <c r="AC27" s="1">
        <v>65535</v>
      </c>
      <c r="AD27" s="1">
        <v>24</v>
      </c>
      <c r="AE27" s="1">
        <v>65535</v>
      </c>
      <c r="AF27" s="1">
        <v>65535</v>
      </c>
      <c r="AG27" s="1">
        <v>24.2</v>
      </c>
      <c r="AH27" s="1">
        <v>20.2</v>
      </c>
      <c r="AI27" s="1">
        <v>24.2</v>
      </c>
      <c r="AJ27" s="1">
        <v>24</v>
      </c>
      <c r="AK27" s="1">
        <v>65535</v>
      </c>
      <c r="AL27" s="1">
        <v>65535</v>
      </c>
      <c r="AM27" s="1">
        <v>65535</v>
      </c>
      <c r="AN27" s="1">
        <v>23.4</v>
      </c>
      <c r="AO27" s="1">
        <v>23.2</v>
      </c>
      <c r="AP27" s="1">
        <v>24.2</v>
      </c>
      <c r="AQ27" s="1">
        <v>23.8</v>
      </c>
      <c r="AR27" s="1">
        <v>24.2</v>
      </c>
      <c r="AS27" s="1">
        <v>23.4</v>
      </c>
      <c r="AT27" s="1">
        <v>24</v>
      </c>
      <c r="AU27" s="1">
        <v>24.4</v>
      </c>
      <c r="AV27" s="1">
        <v>23.2</v>
      </c>
      <c r="AW27" s="1">
        <v>24</v>
      </c>
      <c r="AX27" s="1">
        <v>24.2</v>
      </c>
      <c r="AY27" s="1">
        <v>23.8</v>
      </c>
      <c r="AZ27" s="1">
        <v>24.3</v>
      </c>
      <c r="BA27" s="1">
        <v>24.2</v>
      </c>
      <c r="BB27" s="1">
        <v>23.8</v>
      </c>
      <c r="BC27" s="1">
        <v>65535</v>
      </c>
      <c r="BD27" s="1">
        <v>24.4</v>
      </c>
      <c r="BE27" s="1">
        <v>23</v>
      </c>
      <c r="BF27" s="1">
        <v>65535</v>
      </c>
      <c r="BG27" s="1">
        <v>23.8</v>
      </c>
      <c r="BH27" s="1">
        <v>65535</v>
      </c>
      <c r="BI27" s="1">
        <v>65535</v>
      </c>
      <c r="BJ27" s="1">
        <v>65535</v>
      </c>
      <c r="BK27" s="1">
        <v>22.8</v>
      </c>
      <c r="BL27" s="1">
        <v>23.2</v>
      </c>
      <c r="BM27" s="1">
        <v>24.2</v>
      </c>
      <c r="BN27" s="1">
        <v>25</v>
      </c>
      <c r="BO27" s="102"/>
      <c r="BP27" s="1">
        <v>20.399999999999999</v>
      </c>
      <c r="BQ27" s="1">
        <v>24.4</v>
      </c>
      <c r="BR27" s="1">
        <v>23.8</v>
      </c>
      <c r="BS27" s="1">
        <v>24.2</v>
      </c>
      <c r="BT27" s="1">
        <v>24.2</v>
      </c>
      <c r="BU27" s="1">
        <v>23.8</v>
      </c>
      <c r="BV27" s="1">
        <v>21.2</v>
      </c>
      <c r="BW27" s="1">
        <v>20.8</v>
      </c>
      <c r="BX27" s="1">
        <v>23</v>
      </c>
      <c r="BY27" s="1">
        <v>23.6</v>
      </c>
      <c r="BZ27" s="1">
        <v>24.8</v>
      </c>
      <c r="CA27" s="1">
        <v>24</v>
      </c>
      <c r="CB27" s="1">
        <v>22.8</v>
      </c>
      <c r="CC27" s="1">
        <v>23</v>
      </c>
      <c r="CD27" s="1">
        <v>24.2</v>
      </c>
      <c r="CE27" s="1">
        <v>65535</v>
      </c>
      <c r="CF27" s="1">
        <v>23.6</v>
      </c>
      <c r="CG27" s="1">
        <v>24.2</v>
      </c>
      <c r="CH27" s="1">
        <v>24</v>
      </c>
      <c r="CI27" s="1">
        <v>24</v>
      </c>
      <c r="CJ27" s="1">
        <v>23.6</v>
      </c>
      <c r="CK27" s="1">
        <v>23.8</v>
      </c>
      <c r="CL27" s="1">
        <v>65535</v>
      </c>
      <c r="CM27" s="1">
        <v>65535</v>
      </c>
      <c r="CN27" s="1">
        <v>65535</v>
      </c>
      <c r="CO27" s="1">
        <v>24.4</v>
      </c>
      <c r="CP27" s="1">
        <v>24</v>
      </c>
      <c r="CQ27" s="1">
        <v>65535</v>
      </c>
      <c r="CR27" s="1">
        <v>23.2</v>
      </c>
      <c r="CS27" s="1">
        <v>24.4</v>
      </c>
      <c r="CT27" s="1">
        <v>25</v>
      </c>
      <c r="CU27" s="1">
        <v>25.4</v>
      </c>
      <c r="CV27" s="1">
        <v>24.8</v>
      </c>
      <c r="CW27" s="1">
        <v>24.4</v>
      </c>
      <c r="CX27" s="1">
        <v>23.4</v>
      </c>
      <c r="CY27" s="1">
        <v>24.4</v>
      </c>
      <c r="CZ27" s="1">
        <v>24.8</v>
      </c>
      <c r="DA27" s="1">
        <v>23.4</v>
      </c>
      <c r="DB27" s="1">
        <v>24</v>
      </c>
      <c r="DC27" s="1">
        <v>23.8</v>
      </c>
      <c r="DD27" s="1">
        <v>25.4</v>
      </c>
      <c r="DE27" s="1">
        <v>24.2</v>
      </c>
      <c r="DF27" s="1">
        <v>24.8</v>
      </c>
      <c r="DG27" s="1">
        <v>24.6</v>
      </c>
      <c r="DH27" s="1">
        <v>25.2</v>
      </c>
      <c r="DI27" s="1">
        <v>24.8</v>
      </c>
      <c r="DJ27" s="1">
        <v>25.4</v>
      </c>
      <c r="DK27" s="1">
        <v>65535</v>
      </c>
      <c r="DL27" s="1">
        <v>24.6</v>
      </c>
      <c r="DM27" s="1">
        <v>24</v>
      </c>
      <c r="DN27" s="1">
        <v>23.8</v>
      </c>
      <c r="DO27" s="1">
        <v>24.2</v>
      </c>
      <c r="DP27" s="1">
        <v>65535</v>
      </c>
      <c r="DQ27" s="1">
        <v>24.8</v>
      </c>
      <c r="DR27" s="1">
        <v>24.2</v>
      </c>
      <c r="DS27" s="1">
        <v>24.2</v>
      </c>
      <c r="DT27" s="1">
        <v>25.2</v>
      </c>
      <c r="DU27" s="1">
        <v>65535</v>
      </c>
      <c r="DV27" s="1">
        <v>26.2</v>
      </c>
      <c r="DW27" s="1">
        <v>65535</v>
      </c>
      <c r="DX27" s="1">
        <v>26</v>
      </c>
      <c r="DY27" s="1">
        <v>24.8</v>
      </c>
      <c r="DZ27" s="1">
        <v>24.2</v>
      </c>
      <c r="EA27" s="1">
        <v>24.8</v>
      </c>
      <c r="EB27" s="1">
        <v>23.8</v>
      </c>
      <c r="EC27" s="1">
        <v>26</v>
      </c>
      <c r="ED27" s="1">
        <v>24</v>
      </c>
      <c r="EE27" s="1">
        <v>24.4</v>
      </c>
      <c r="EF27" s="1">
        <v>23.8</v>
      </c>
      <c r="EG27" s="1">
        <v>25.2</v>
      </c>
      <c r="EH27" s="1">
        <v>26</v>
      </c>
      <c r="EI27" s="1">
        <v>23.4</v>
      </c>
      <c r="EJ27" s="1">
        <v>24.8</v>
      </c>
      <c r="EK27" s="1">
        <v>24.6</v>
      </c>
      <c r="EL27" s="1">
        <v>25.2</v>
      </c>
      <c r="EM27" s="1">
        <v>25.8</v>
      </c>
      <c r="EN27" s="1">
        <v>25</v>
      </c>
      <c r="EO27" s="1">
        <v>23.4</v>
      </c>
      <c r="EP27" s="1">
        <v>26</v>
      </c>
      <c r="EQ27" s="1">
        <v>24.8</v>
      </c>
      <c r="ER27" s="1">
        <v>25.4</v>
      </c>
      <c r="ES27" s="1">
        <v>24.2</v>
      </c>
      <c r="ET27" s="1">
        <v>24.6</v>
      </c>
      <c r="EU27" s="1">
        <v>24.8</v>
      </c>
      <c r="EV27" s="1">
        <v>26</v>
      </c>
      <c r="EW27" s="1">
        <v>26.2</v>
      </c>
      <c r="EX27" s="1">
        <v>25.4</v>
      </c>
      <c r="EY27" s="1">
        <v>25.2</v>
      </c>
      <c r="EZ27" s="1">
        <v>23</v>
      </c>
      <c r="FA27" s="1">
        <v>23.2</v>
      </c>
      <c r="FB27" s="1">
        <v>23.8</v>
      </c>
      <c r="FC27" s="1">
        <v>24</v>
      </c>
      <c r="FD27" s="1">
        <v>24.8</v>
      </c>
      <c r="FE27" s="1">
        <v>25.4</v>
      </c>
      <c r="FF27" s="1">
        <v>24.8</v>
      </c>
      <c r="FG27" s="1">
        <v>26</v>
      </c>
      <c r="FH27" s="1">
        <v>24.8</v>
      </c>
      <c r="FI27" s="1">
        <v>24</v>
      </c>
      <c r="FJ27" s="1">
        <v>24.6</v>
      </c>
      <c r="FK27" s="1">
        <v>25.4</v>
      </c>
      <c r="FL27" s="1">
        <v>26</v>
      </c>
      <c r="FM27" s="1">
        <v>26.8</v>
      </c>
      <c r="FN27" s="1">
        <v>26</v>
      </c>
      <c r="FO27" s="1">
        <v>25</v>
      </c>
      <c r="FP27" s="1">
        <v>24.8</v>
      </c>
      <c r="FQ27" s="1">
        <v>25.2</v>
      </c>
      <c r="FR27" s="1">
        <v>25.4</v>
      </c>
      <c r="FS27" s="1">
        <v>25</v>
      </c>
      <c r="FT27" s="1">
        <v>65535</v>
      </c>
      <c r="FU27" s="1">
        <v>65535</v>
      </c>
      <c r="FV27" s="1">
        <v>26</v>
      </c>
      <c r="FW27" s="1">
        <v>26.2</v>
      </c>
      <c r="FX27" s="1">
        <v>25.2</v>
      </c>
      <c r="FY27" s="1">
        <v>25.6</v>
      </c>
      <c r="FZ27" s="1">
        <v>24.8</v>
      </c>
      <c r="GA27" s="1">
        <v>24.4</v>
      </c>
      <c r="GB27" s="1">
        <v>24.8</v>
      </c>
      <c r="GC27" s="1">
        <v>24.6</v>
      </c>
      <c r="GD27" s="1">
        <v>24.4</v>
      </c>
      <c r="GE27" s="1">
        <v>24</v>
      </c>
      <c r="GF27" s="1">
        <v>24.8</v>
      </c>
      <c r="GG27" s="1">
        <v>24</v>
      </c>
      <c r="GH27" s="1">
        <v>25</v>
      </c>
      <c r="GI27" s="1">
        <v>24.2</v>
      </c>
      <c r="GJ27" s="1">
        <v>24.4</v>
      </c>
      <c r="GK27" s="1">
        <v>24.8</v>
      </c>
      <c r="GL27" s="1">
        <v>24</v>
      </c>
      <c r="GM27" s="1">
        <v>25.8</v>
      </c>
      <c r="GN27" s="1">
        <v>65535</v>
      </c>
      <c r="GO27" s="1">
        <v>24.2</v>
      </c>
      <c r="GP27" s="1">
        <v>24</v>
      </c>
      <c r="GQ27" s="1">
        <v>25</v>
      </c>
      <c r="GR27" s="1">
        <v>24</v>
      </c>
      <c r="GS27" s="1">
        <v>65535</v>
      </c>
      <c r="GT27" s="1">
        <v>65535</v>
      </c>
      <c r="GU27" s="1">
        <v>23.8</v>
      </c>
      <c r="GV27" s="1">
        <v>24.2</v>
      </c>
      <c r="GW27" s="1">
        <v>24</v>
      </c>
      <c r="GX27" s="1">
        <v>24</v>
      </c>
      <c r="GY27" s="1">
        <v>24.8</v>
      </c>
      <c r="GZ27" s="1">
        <v>25.4</v>
      </c>
      <c r="HA27" s="1">
        <v>24.4</v>
      </c>
      <c r="HB27" s="1">
        <v>25</v>
      </c>
      <c r="HC27" s="1">
        <v>24.8</v>
      </c>
      <c r="HD27" s="1">
        <v>24</v>
      </c>
      <c r="HE27" s="1">
        <v>25.8</v>
      </c>
      <c r="HF27" s="1">
        <v>65535</v>
      </c>
      <c r="HG27" s="1">
        <v>24</v>
      </c>
      <c r="HH27" s="1">
        <v>23.6</v>
      </c>
      <c r="HI27" s="1">
        <v>24.2</v>
      </c>
      <c r="HJ27" s="1">
        <v>24.4</v>
      </c>
      <c r="HK27" s="1">
        <v>24.6</v>
      </c>
      <c r="HL27" s="1">
        <v>23.8</v>
      </c>
      <c r="HM27" s="1">
        <v>24.8</v>
      </c>
      <c r="HN27" s="1">
        <v>25</v>
      </c>
      <c r="HO27" s="1">
        <v>25.4</v>
      </c>
      <c r="HP27" s="1">
        <v>25.2</v>
      </c>
      <c r="HQ27" s="1">
        <v>26</v>
      </c>
      <c r="HR27" s="1">
        <v>25.2</v>
      </c>
      <c r="HS27" s="1">
        <v>26</v>
      </c>
      <c r="HT27" s="1">
        <v>25.4</v>
      </c>
      <c r="HU27" s="1">
        <v>26.2</v>
      </c>
      <c r="HV27" s="1">
        <v>25</v>
      </c>
      <c r="HW27" s="1">
        <v>26.4</v>
      </c>
      <c r="HX27" s="1">
        <v>25.2</v>
      </c>
      <c r="HY27" s="1">
        <v>26.2</v>
      </c>
      <c r="HZ27" s="1">
        <v>23.8</v>
      </c>
      <c r="IA27" s="1">
        <v>24.8</v>
      </c>
      <c r="IB27" s="1">
        <v>24.4</v>
      </c>
      <c r="IC27" s="1">
        <v>23.6</v>
      </c>
      <c r="ID27" s="1">
        <v>25</v>
      </c>
      <c r="IE27" s="1">
        <v>24.8</v>
      </c>
      <c r="IF27" s="1">
        <v>65535</v>
      </c>
      <c r="IG27" s="1">
        <v>24</v>
      </c>
      <c r="IH27" s="1">
        <v>23.8</v>
      </c>
      <c r="II27" s="1">
        <v>26</v>
      </c>
      <c r="IJ27" s="1">
        <v>26.2</v>
      </c>
      <c r="IK27" s="1">
        <v>24</v>
      </c>
      <c r="IL27" s="1">
        <v>25.8</v>
      </c>
      <c r="IM27" s="1">
        <v>24.4</v>
      </c>
      <c r="IN27" s="1">
        <v>23</v>
      </c>
      <c r="IO27" s="1">
        <v>65535</v>
      </c>
      <c r="IP27" s="1">
        <v>25</v>
      </c>
      <c r="IQ27" s="1">
        <v>25.8</v>
      </c>
      <c r="IR27" s="1">
        <v>25.2</v>
      </c>
      <c r="IS27" s="1">
        <v>65535</v>
      </c>
      <c r="IT27" s="1">
        <v>23.2</v>
      </c>
      <c r="IU27" s="1">
        <v>23.8</v>
      </c>
      <c r="IV27" s="1">
        <v>26.2</v>
      </c>
      <c r="IW27" s="1">
        <v>24</v>
      </c>
      <c r="IX27" s="1">
        <v>24.2</v>
      </c>
      <c r="IY27" s="1">
        <v>24.3</v>
      </c>
      <c r="IZ27" s="1">
        <v>25.8</v>
      </c>
      <c r="JA27" s="1">
        <v>23.8</v>
      </c>
      <c r="JB27" s="1">
        <v>24.4</v>
      </c>
      <c r="JC27" s="1">
        <v>23.6</v>
      </c>
      <c r="JD27" s="1">
        <v>24.8</v>
      </c>
      <c r="JE27" s="1">
        <v>26</v>
      </c>
      <c r="JF27" s="1">
        <v>25.2</v>
      </c>
      <c r="JG27" s="1">
        <v>24.8</v>
      </c>
      <c r="JH27" s="1">
        <v>24.2</v>
      </c>
      <c r="JI27" s="1">
        <v>23</v>
      </c>
      <c r="JJ27" s="1">
        <v>24.8</v>
      </c>
      <c r="JK27" s="1">
        <v>23.8</v>
      </c>
      <c r="JL27" s="1">
        <v>25</v>
      </c>
      <c r="JM27" s="1">
        <v>24.2</v>
      </c>
      <c r="JN27" s="1">
        <v>22.8</v>
      </c>
      <c r="JO27" s="1">
        <v>23.6</v>
      </c>
      <c r="JP27" s="1">
        <v>24.4</v>
      </c>
      <c r="JQ27" s="1">
        <v>25</v>
      </c>
      <c r="JR27" s="1">
        <v>24</v>
      </c>
      <c r="JS27" s="1">
        <v>25.4</v>
      </c>
      <c r="JT27" s="1">
        <v>25.2</v>
      </c>
      <c r="JU27" s="1">
        <v>25.4</v>
      </c>
      <c r="JV27" s="1">
        <v>24.2</v>
      </c>
      <c r="JW27" s="1">
        <v>25.4</v>
      </c>
      <c r="JX27" s="1">
        <v>25.2</v>
      </c>
      <c r="JY27" s="1">
        <v>22.8</v>
      </c>
      <c r="JZ27" s="1">
        <v>23.2</v>
      </c>
      <c r="KA27" s="1">
        <v>24.8</v>
      </c>
      <c r="KB27" s="1">
        <v>24.6</v>
      </c>
      <c r="KC27" s="1">
        <v>25</v>
      </c>
      <c r="KD27" s="1">
        <v>65535</v>
      </c>
      <c r="KE27" s="1">
        <v>23.8</v>
      </c>
      <c r="KF27" s="1">
        <v>23.6</v>
      </c>
      <c r="KG27" s="1">
        <v>22.8</v>
      </c>
      <c r="KH27" s="1">
        <v>24.4</v>
      </c>
      <c r="KI27" s="1">
        <v>24.2</v>
      </c>
      <c r="KJ27" s="1">
        <v>24.8</v>
      </c>
      <c r="KK27" s="1">
        <v>25</v>
      </c>
      <c r="KL27" s="1">
        <v>23.8</v>
      </c>
      <c r="KM27" s="1">
        <v>65535</v>
      </c>
      <c r="KN27" s="1">
        <v>23</v>
      </c>
      <c r="KO27" s="1">
        <v>24</v>
      </c>
      <c r="KP27" s="1">
        <v>24.8</v>
      </c>
      <c r="KQ27" s="1">
        <v>23.6</v>
      </c>
      <c r="KR27" s="1">
        <v>23.2</v>
      </c>
      <c r="KS27" s="1">
        <v>24.4</v>
      </c>
      <c r="KT27" s="1">
        <v>24.2</v>
      </c>
      <c r="KU27" s="1">
        <v>25</v>
      </c>
      <c r="KV27" s="1">
        <v>25.2</v>
      </c>
      <c r="KW27" s="1">
        <v>26</v>
      </c>
      <c r="KX27" s="1">
        <v>24.2</v>
      </c>
      <c r="KY27" s="1">
        <v>25.8</v>
      </c>
      <c r="KZ27" s="1">
        <v>25.4</v>
      </c>
      <c r="LA27" s="1">
        <v>24.8</v>
      </c>
      <c r="LB27" s="1">
        <v>65535</v>
      </c>
      <c r="LC27" s="1">
        <v>24.4</v>
      </c>
      <c r="LD27" s="1">
        <v>24.2</v>
      </c>
      <c r="LE27" s="1">
        <v>25.4</v>
      </c>
      <c r="LF27" s="1">
        <v>25</v>
      </c>
      <c r="LG27" s="1">
        <v>25</v>
      </c>
      <c r="LH27" s="1">
        <v>24.4</v>
      </c>
      <c r="LI27" s="1">
        <v>24.8</v>
      </c>
      <c r="LJ27" s="1">
        <v>25</v>
      </c>
      <c r="LK27" s="1">
        <v>24.8</v>
      </c>
      <c r="LL27" s="1">
        <v>25</v>
      </c>
      <c r="LM27" s="1">
        <v>24.8</v>
      </c>
      <c r="LN27" s="1">
        <v>25</v>
      </c>
      <c r="LO27" s="1">
        <v>24.8</v>
      </c>
      <c r="LP27" s="1">
        <v>24.4</v>
      </c>
      <c r="LQ27" s="1">
        <v>23.2</v>
      </c>
      <c r="LR27" s="1">
        <v>65535</v>
      </c>
      <c r="LS27" s="1">
        <v>23.8</v>
      </c>
      <c r="LT27" s="1">
        <v>24.4</v>
      </c>
      <c r="LU27" s="1">
        <v>24</v>
      </c>
      <c r="LV27" s="1">
        <v>23.6</v>
      </c>
      <c r="LW27" s="1">
        <v>24.4</v>
      </c>
      <c r="LX27" s="1">
        <v>24</v>
      </c>
      <c r="LY27" s="1">
        <v>24.2</v>
      </c>
      <c r="LZ27" s="1">
        <v>24.4</v>
      </c>
      <c r="MA27" s="1">
        <v>25.6</v>
      </c>
      <c r="MB27" s="1">
        <v>26</v>
      </c>
      <c r="MC27" s="1">
        <v>25</v>
      </c>
      <c r="MD27" s="1">
        <v>65535</v>
      </c>
      <c r="ME27" s="1">
        <v>65535</v>
      </c>
      <c r="MF27" s="1">
        <v>25.4</v>
      </c>
      <c r="MG27" s="1">
        <v>24</v>
      </c>
      <c r="MH27" s="1">
        <v>24.6</v>
      </c>
      <c r="MI27" s="1">
        <v>24</v>
      </c>
      <c r="MJ27" s="1">
        <v>24.6</v>
      </c>
      <c r="MK27" s="1">
        <v>65535</v>
      </c>
      <c r="ML27" s="1">
        <v>65535</v>
      </c>
      <c r="MM27" s="1">
        <v>23.6</v>
      </c>
      <c r="MN27" s="1">
        <v>24</v>
      </c>
      <c r="MO27" s="1">
        <v>23.2</v>
      </c>
      <c r="MP27" s="1">
        <v>24.2</v>
      </c>
      <c r="MQ27" s="1">
        <v>23</v>
      </c>
      <c r="MR27" s="1">
        <v>23.8</v>
      </c>
      <c r="MS27" s="1">
        <v>24</v>
      </c>
      <c r="MT27" s="1">
        <v>23.4</v>
      </c>
      <c r="MU27" s="1">
        <v>24.4</v>
      </c>
      <c r="MV27" s="1">
        <v>24.2</v>
      </c>
      <c r="MW27" s="1">
        <v>23.8</v>
      </c>
      <c r="MX27" s="1">
        <v>24</v>
      </c>
      <c r="MY27" s="1">
        <v>24</v>
      </c>
      <c r="MZ27" s="1">
        <v>24</v>
      </c>
      <c r="NA27" s="1">
        <v>25.2</v>
      </c>
      <c r="NB27" s="1">
        <v>65535</v>
      </c>
      <c r="NC27" s="1">
        <v>65535</v>
      </c>
      <c r="ND27" s="1">
        <v>24.8</v>
      </c>
      <c r="NE27" s="1">
        <v>24</v>
      </c>
      <c r="NF27" s="1">
        <v>24.8</v>
      </c>
      <c r="NG27" s="1">
        <v>24.6</v>
      </c>
      <c r="NH27" s="1">
        <v>24.2</v>
      </c>
      <c r="NI27" s="1">
        <v>25.2</v>
      </c>
      <c r="NJ27" s="6">
        <f t="shared" si="13"/>
        <v>0.64516129032258063</v>
      </c>
      <c r="NK27" s="3">
        <f t="shared" si="14"/>
        <v>0.7857142857142857</v>
      </c>
      <c r="NL27" s="3">
        <f t="shared" si="15"/>
        <v>0.83870967741935487</v>
      </c>
      <c r="NM27" s="3">
        <f t="shared" si="16"/>
        <v>0.8666666666666667</v>
      </c>
      <c r="NN27" s="3">
        <f t="shared" si="17"/>
        <v>1</v>
      </c>
      <c r="NO27" s="3">
        <f t="shared" si="18"/>
        <v>0.93333333333333335</v>
      </c>
      <c r="NP27" s="3">
        <f t="shared" si="19"/>
        <v>0.87096774193548387</v>
      </c>
      <c r="NQ27" s="3">
        <f t="shared" si="20"/>
        <v>0.93548387096774188</v>
      </c>
      <c r="NR27" s="3">
        <f t="shared" si="21"/>
        <v>0.96666666666666667</v>
      </c>
      <c r="NS27" s="3">
        <f t="shared" si="22"/>
        <v>0.93548387096774188</v>
      </c>
      <c r="NT27" s="3">
        <f t="shared" si="23"/>
        <v>0.9</v>
      </c>
      <c r="NU27" s="3">
        <f t="shared" si="24"/>
        <v>0.83870967741935487</v>
      </c>
      <c r="NV27" s="3">
        <f t="shared" si="25"/>
        <v>0.87671232876712324</v>
      </c>
      <c r="NW27" s="5">
        <f t="shared" si="26"/>
        <v>23.599999999999994</v>
      </c>
      <c r="NX27" s="1">
        <f t="shared" si="27"/>
        <v>23.84090909090909</v>
      </c>
      <c r="NY27" s="1">
        <f t="shared" si="28"/>
        <v>23.553846153846159</v>
      </c>
      <c r="NZ27" s="1">
        <f t="shared" si="29"/>
        <v>24.615384615384624</v>
      </c>
      <c r="OA27" s="1">
        <f t="shared" si="30"/>
        <v>24.703225806451616</v>
      </c>
      <c r="OB27" s="1">
        <f t="shared" si="31"/>
        <v>25.099999999999994</v>
      </c>
      <c r="OC27" s="1">
        <f t="shared" si="32"/>
        <v>24.451851851851849</v>
      </c>
      <c r="OD27" s="1">
        <f t="shared" si="33"/>
        <v>25.048275862068962</v>
      </c>
      <c r="OE27" s="1">
        <f t="shared" si="34"/>
        <v>24.486206896551725</v>
      </c>
      <c r="OF27" s="1">
        <f t="shared" si="35"/>
        <v>24.358620689655176</v>
      </c>
      <c r="OG27" s="1">
        <f t="shared" si="36"/>
        <v>24.607407407407411</v>
      </c>
      <c r="OH27" s="1">
        <f t="shared" si="37"/>
        <v>24.192307692307693</v>
      </c>
      <c r="OI27" s="111">
        <v>22.339999999999996</v>
      </c>
      <c r="OJ27" s="112">
        <v>23.106666666666666</v>
      </c>
      <c r="OK27" s="112">
        <v>23.67</v>
      </c>
      <c r="OL27" s="112">
        <v>24.432142857142857</v>
      </c>
      <c r="OM27" s="112">
        <v>24.38214285714286</v>
      </c>
      <c r="ON27" s="112">
        <v>24.34827586206897</v>
      </c>
      <c r="OO27" s="112">
        <v>24.103448275862068</v>
      </c>
      <c r="OP27" s="112">
        <v>24.129999999999995</v>
      </c>
      <c r="OQ27" s="112">
        <v>23.926666666666662</v>
      </c>
      <c r="OR27" s="112">
        <v>23.76551724137931</v>
      </c>
      <c r="OS27" s="112">
        <v>23.589999999999993</v>
      </c>
      <c r="OT27" s="112">
        <v>22.896666666666665</v>
      </c>
      <c r="OU27" s="5">
        <f t="shared" si="0"/>
        <v>1.259999999999998</v>
      </c>
      <c r="OV27" s="1">
        <f t="shared" si="1"/>
        <v>0.73424242424242436</v>
      </c>
      <c r="OW27" s="1">
        <f t="shared" si="2"/>
        <v>-0.11615384615384272</v>
      </c>
      <c r="OX27" s="1">
        <f t="shared" si="3"/>
        <v>0.18324175824176692</v>
      </c>
      <c r="OY27" s="1">
        <f t="shared" si="4"/>
        <v>0.32108294930875658</v>
      </c>
      <c r="OZ27" s="1">
        <f t="shared" si="5"/>
        <v>0.75172413793102422</v>
      </c>
      <c r="PA27" s="1">
        <f t="shared" si="6"/>
        <v>0.34840357598978144</v>
      </c>
      <c r="PB27" s="1">
        <f t="shared" si="7"/>
        <v>0.91827586206896683</v>
      </c>
      <c r="PC27" s="1">
        <f t="shared" si="8"/>
        <v>0.55954022988506225</v>
      </c>
      <c r="PD27" s="1">
        <f t="shared" si="9"/>
        <v>0.59310344827586547</v>
      </c>
      <c r="PE27" s="1">
        <f t="shared" si="10"/>
        <v>1.0174074074074184</v>
      </c>
      <c r="PF27" s="1">
        <f t="shared" si="11"/>
        <v>1.2956410256410287</v>
      </c>
      <c r="PG27" s="111">
        <v>18.2</v>
      </c>
      <c r="PH27" s="112">
        <v>19.2</v>
      </c>
      <c r="PI27" s="112">
        <v>19.2</v>
      </c>
      <c r="PJ27" s="112">
        <v>18.8</v>
      </c>
      <c r="PK27" s="112">
        <v>18.399999999999999</v>
      </c>
      <c r="PL27" s="112">
        <v>19.8</v>
      </c>
      <c r="PM27" s="112">
        <v>18.8</v>
      </c>
      <c r="PN27" s="112">
        <v>18.600000000000001</v>
      </c>
      <c r="PO27" s="112">
        <v>18.600000000000001</v>
      </c>
      <c r="PP27" s="112">
        <v>19.2</v>
      </c>
      <c r="PQ27" s="112">
        <v>19</v>
      </c>
      <c r="PR27" s="137">
        <v>18.8</v>
      </c>
      <c r="PS27" s="5">
        <f t="array" ref="PS27">+IF(ISERROR($NW27)=FALSE,MIN(IF($H27:$AL27&lt;65534,$H27:$AL27,"")),NA())</f>
        <v>20.2</v>
      </c>
      <c r="PT27" s="1">
        <f t="array" ref="PT27">+IF(ISERROR($NX27)=FALSE,MIN(IF($AM27:$BN27&lt;65534,$AM27:$BN27,"")),NA())</f>
        <v>22.8</v>
      </c>
      <c r="PU27" s="1">
        <f t="array" ref="PU27">+IF(ISERROR($NY27)=FALSE,MIN(IF($BP27:$CT27&lt;65534,$BP27:$CT27,"")),NA())</f>
        <v>20.399999999999999</v>
      </c>
      <c r="PV27" s="1">
        <f t="array" ref="PV27">+IF(ISERROR($NZ27)=FALSE,MIN(IF($CU27:$DX27&lt;65534,$CU27:$DX27,"")),NA())</f>
        <v>23.4</v>
      </c>
      <c r="PW27" s="1">
        <f t="array" ref="PW27">+IF(ISERROR($OA27)=FALSE,MIN(IF($DY27:$FC27&lt;65534,$DY27:$FC27,"")),NA())</f>
        <v>23</v>
      </c>
      <c r="PX27" s="1">
        <f t="array" ref="PX27">+IF(ISERROR($OB27)=FALSE,MIN(IF($FD27:$GG27&lt;65534,$FD27:$GG27,"")),NA())</f>
        <v>24</v>
      </c>
      <c r="PY27" s="1">
        <f t="array" ref="PY27">+IF(ISERROR($OC27)=FALSE,MIN(IF($GH27:$HL27&lt;65534,$GH27:$HL27,"")),NA())</f>
        <v>23.6</v>
      </c>
      <c r="PZ27" s="1">
        <f t="array" ref="PZ27">+IF(ISERROR($OD27)=FALSE,MIN(IF($HM27:$IQ27&lt;65534,$HM27:$IQ27,"")),NA())</f>
        <v>23</v>
      </c>
      <c r="QA27" s="1">
        <f t="array" ref="QA27">+IF(ISERROR($OE27)=FALSE,MIN(IF($IR27:$JU27&lt;65534,$IR27:$JU27,"")),NA())</f>
        <v>22.8</v>
      </c>
      <c r="QB27" s="1">
        <f t="array" ref="QB27">+IF(ISERROR($OF27)=FALSE,MIN(IF($JV27:$KZ27&lt;65534,$JV27:$KZ27,"")),NA())</f>
        <v>22.8</v>
      </c>
      <c r="QC27" s="1">
        <f t="array" ref="QC27">+IF(ISERROR($OG27)=FALSE,MIN(IF($LA27:$MD27&lt;65534,$LA27:$MD27,"")),NA())</f>
        <v>23.2</v>
      </c>
      <c r="QD27" s="1">
        <f t="array" ref="QD27">+IF(ISERROR($OH27)=FALSE,MIN(IF($ME27:$NI27&lt;65534,$ME27:$NI27,"")),NA())</f>
        <v>23</v>
      </c>
      <c r="QE27" s="5">
        <f t="shared" si="38"/>
        <v>-2</v>
      </c>
      <c r="QF27" s="1">
        <f t="shared" si="39"/>
        <v>-3.6000000000000014</v>
      </c>
      <c r="QG27" s="1">
        <f t="shared" si="40"/>
        <v>-1.1999999999999993</v>
      </c>
      <c r="QH27" s="1">
        <f t="shared" si="41"/>
        <v>-4.5999999999999979</v>
      </c>
      <c r="QI27" s="1">
        <f t="shared" si="42"/>
        <v>-4.6000000000000014</v>
      </c>
      <c r="QJ27" s="1">
        <f t="shared" si="43"/>
        <v>-4.1999999999999993</v>
      </c>
      <c r="QK27" s="1">
        <f t="shared" si="44"/>
        <v>-4.8000000000000007</v>
      </c>
      <c r="QL27" s="1">
        <f t="shared" si="45"/>
        <v>-4.3999999999999986</v>
      </c>
      <c r="QM27" s="1">
        <f t="shared" si="46"/>
        <v>-4.1999999999999993</v>
      </c>
      <c r="QN27" s="1">
        <f t="shared" si="47"/>
        <v>-3.6000000000000014</v>
      </c>
      <c r="QO27" s="1">
        <f t="shared" si="48"/>
        <v>-4.1999999999999993</v>
      </c>
      <c r="QP27" s="1">
        <f t="shared" si="49"/>
        <v>-4.1999999999999993</v>
      </c>
      <c r="QQ27" s="5" t="s">
        <v>892</v>
      </c>
    </row>
    <row r="28" spans="1:459" s="1" customFormat="1" x14ac:dyDescent="0.2">
      <c r="A28" s="126">
        <v>29045020</v>
      </c>
      <c r="B28" s="127">
        <v>-74.779722222222219</v>
      </c>
      <c r="C28" s="127">
        <v>10.917777777777777</v>
      </c>
      <c r="D28" s="128">
        <v>14</v>
      </c>
      <c r="E28" s="129" t="s">
        <v>221</v>
      </c>
      <c r="F28" s="129" t="s">
        <v>583</v>
      </c>
      <c r="G28" s="129" t="s">
        <v>305</v>
      </c>
      <c r="H28" s="1">
        <v>21.7</v>
      </c>
      <c r="I28" s="1">
        <v>24.1</v>
      </c>
      <c r="J28" s="1">
        <v>24.1</v>
      </c>
      <c r="K28" s="1">
        <v>22.8</v>
      </c>
      <c r="L28" s="1">
        <v>22.3</v>
      </c>
      <c r="M28" s="1">
        <v>23.4</v>
      </c>
      <c r="N28" s="1">
        <v>23.7</v>
      </c>
      <c r="O28" s="1">
        <v>23.8</v>
      </c>
      <c r="P28" s="1">
        <v>22.8</v>
      </c>
      <c r="Q28" s="1">
        <v>23.4</v>
      </c>
      <c r="R28" s="1">
        <v>24.3</v>
      </c>
      <c r="S28" s="1">
        <v>24.2</v>
      </c>
      <c r="T28" s="1">
        <v>23.4</v>
      </c>
      <c r="U28" s="1">
        <v>23.5</v>
      </c>
      <c r="V28" s="1">
        <v>24.3</v>
      </c>
      <c r="W28" s="1">
        <v>24.8</v>
      </c>
      <c r="X28" s="1">
        <v>22.4</v>
      </c>
      <c r="Y28" s="1">
        <v>24.6</v>
      </c>
      <c r="Z28" s="1">
        <v>24.3</v>
      </c>
      <c r="AA28" s="1">
        <v>22.9</v>
      </c>
      <c r="AB28" s="1">
        <v>24.1</v>
      </c>
      <c r="AC28" s="1">
        <v>24.8</v>
      </c>
      <c r="AD28" s="1">
        <v>24.2</v>
      </c>
      <c r="AE28" s="1">
        <v>24.2</v>
      </c>
      <c r="AF28" s="1">
        <v>21</v>
      </c>
      <c r="AG28" s="1">
        <v>23.2</v>
      </c>
      <c r="AH28" s="1">
        <v>22.7</v>
      </c>
      <c r="AI28" s="1">
        <v>23.4</v>
      </c>
      <c r="AJ28" s="1">
        <v>24.4</v>
      </c>
      <c r="AK28" s="1">
        <v>24.9</v>
      </c>
      <c r="AL28" s="1">
        <v>24.5</v>
      </c>
      <c r="AM28" s="1">
        <v>23.9</v>
      </c>
      <c r="AN28" s="1">
        <v>23.1</v>
      </c>
      <c r="AO28" s="1">
        <v>23.6</v>
      </c>
      <c r="AP28" s="1">
        <v>22.9</v>
      </c>
      <c r="AQ28" s="1">
        <v>24.3</v>
      </c>
      <c r="AR28" s="1">
        <v>24.5</v>
      </c>
      <c r="AS28" s="1">
        <v>25</v>
      </c>
      <c r="AT28" s="1">
        <v>25</v>
      </c>
      <c r="AU28" s="1">
        <v>25.2</v>
      </c>
      <c r="AV28" s="1">
        <v>24.8</v>
      </c>
      <c r="AW28" s="1">
        <v>23.8</v>
      </c>
      <c r="AX28" s="1">
        <v>24.4</v>
      </c>
      <c r="AY28" s="1">
        <v>23.1</v>
      </c>
      <c r="AZ28" s="1">
        <v>23.4</v>
      </c>
      <c r="BA28" s="1">
        <v>23.6</v>
      </c>
      <c r="BB28" s="1">
        <v>24.2</v>
      </c>
      <c r="BC28" s="1">
        <v>25.6</v>
      </c>
      <c r="BD28" s="1">
        <v>23.6</v>
      </c>
      <c r="BE28" s="1">
        <v>24.5</v>
      </c>
      <c r="BF28" s="1">
        <v>24.6</v>
      </c>
      <c r="BG28" s="1">
        <v>24.9</v>
      </c>
      <c r="BH28" s="1">
        <v>24.9</v>
      </c>
      <c r="BI28" s="1">
        <v>24.5</v>
      </c>
      <c r="BJ28" s="1">
        <v>24.1</v>
      </c>
      <c r="BK28" s="1">
        <v>24.5</v>
      </c>
      <c r="BL28" s="1">
        <v>24.4</v>
      </c>
      <c r="BM28" s="1">
        <v>23.9</v>
      </c>
      <c r="BN28" s="1">
        <v>23.3</v>
      </c>
      <c r="BO28" s="102"/>
      <c r="BP28" s="1">
        <v>23.3</v>
      </c>
      <c r="BQ28" s="1">
        <v>23.3</v>
      </c>
      <c r="BR28" s="1">
        <v>24.1</v>
      </c>
      <c r="BS28" s="1">
        <v>23.7</v>
      </c>
      <c r="BT28" s="1">
        <v>23.8</v>
      </c>
      <c r="BU28" s="1">
        <v>24.3</v>
      </c>
      <c r="BV28" s="1">
        <v>24.9</v>
      </c>
      <c r="BW28" s="1">
        <v>24.5</v>
      </c>
      <c r="BX28" s="1">
        <v>24.8</v>
      </c>
      <c r="BY28" s="1">
        <v>24.7</v>
      </c>
      <c r="BZ28" s="1">
        <v>24.2</v>
      </c>
      <c r="CA28" s="1">
        <v>24.2</v>
      </c>
      <c r="CB28" s="1">
        <v>23.6</v>
      </c>
      <c r="CC28" s="1">
        <v>23.2</v>
      </c>
      <c r="CD28" s="1">
        <v>24.1</v>
      </c>
      <c r="CE28" s="1">
        <v>23.8</v>
      </c>
      <c r="CF28" s="1">
        <v>24.6</v>
      </c>
      <c r="CG28" s="1">
        <v>24.5</v>
      </c>
      <c r="CH28" s="1">
        <v>24.1</v>
      </c>
      <c r="CI28" s="1">
        <v>24.8</v>
      </c>
      <c r="CJ28" s="1">
        <v>24.1</v>
      </c>
      <c r="CK28" s="1">
        <v>24.5</v>
      </c>
      <c r="CL28" s="1">
        <v>24.6</v>
      </c>
      <c r="CM28" s="1">
        <v>24.8</v>
      </c>
      <c r="CN28" s="1">
        <v>25.1</v>
      </c>
      <c r="CO28" s="1">
        <v>24.6</v>
      </c>
      <c r="CP28" s="1">
        <v>25.3</v>
      </c>
      <c r="CQ28" s="1">
        <v>25.6</v>
      </c>
      <c r="CR28" s="1">
        <v>25.7</v>
      </c>
      <c r="CS28" s="1">
        <v>25.7</v>
      </c>
      <c r="CT28" s="1">
        <v>26.2</v>
      </c>
      <c r="CU28" s="1">
        <v>25.7</v>
      </c>
      <c r="CV28" s="1">
        <v>24.7</v>
      </c>
      <c r="CW28" s="1">
        <v>25.8</v>
      </c>
      <c r="CX28" s="1">
        <v>25.1</v>
      </c>
      <c r="CY28" s="1">
        <v>24.7</v>
      </c>
      <c r="CZ28" s="1">
        <v>24</v>
      </c>
      <c r="DA28" s="1">
        <v>23.8</v>
      </c>
      <c r="DB28" s="1">
        <v>24.9</v>
      </c>
      <c r="DC28" s="1">
        <v>25.4</v>
      </c>
      <c r="DD28" s="1">
        <v>23.8</v>
      </c>
      <c r="DE28" s="1">
        <v>24.4</v>
      </c>
      <c r="DF28" s="1">
        <v>25.2</v>
      </c>
      <c r="DG28" s="1">
        <v>26.4</v>
      </c>
      <c r="DH28" s="1">
        <v>24.7</v>
      </c>
      <c r="DI28" s="1">
        <v>24.7</v>
      </c>
      <c r="DJ28" s="1">
        <v>26.1</v>
      </c>
      <c r="DK28" s="1">
        <v>26.4</v>
      </c>
      <c r="DL28" s="1">
        <v>25.3</v>
      </c>
      <c r="DM28" s="1">
        <v>26</v>
      </c>
      <c r="DN28" s="1">
        <v>25.3</v>
      </c>
      <c r="DO28" s="1">
        <v>24.2</v>
      </c>
      <c r="DP28" s="1">
        <v>26</v>
      </c>
      <c r="DQ28" s="1">
        <v>25.6</v>
      </c>
      <c r="DR28" s="1">
        <v>25.3</v>
      </c>
      <c r="DS28" s="1">
        <v>25.7</v>
      </c>
      <c r="DT28" s="1">
        <v>26.2</v>
      </c>
      <c r="DU28" s="1">
        <v>24.1</v>
      </c>
      <c r="DV28" s="1">
        <v>26.4</v>
      </c>
      <c r="DW28" s="1">
        <v>26.6</v>
      </c>
      <c r="DX28" s="1">
        <v>25.4</v>
      </c>
      <c r="DY28" s="1">
        <v>26.5</v>
      </c>
      <c r="DZ28" s="1">
        <v>26.5</v>
      </c>
      <c r="EA28" s="1">
        <v>26.6</v>
      </c>
      <c r="EB28" s="1">
        <v>26.4</v>
      </c>
      <c r="EC28" s="1">
        <v>25.6</v>
      </c>
      <c r="ED28" s="1">
        <v>26.4</v>
      </c>
      <c r="EE28" s="1">
        <v>26.4</v>
      </c>
      <c r="EF28" s="1">
        <v>26.2</v>
      </c>
      <c r="EG28" s="1">
        <v>25</v>
      </c>
      <c r="EH28" s="1">
        <v>25.9</v>
      </c>
      <c r="EI28" s="1">
        <v>25.5</v>
      </c>
      <c r="EJ28" s="1">
        <v>25.6</v>
      </c>
      <c r="EK28" s="1">
        <v>24.7</v>
      </c>
      <c r="EL28" s="1">
        <v>26.2</v>
      </c>
      <c r="EM28" s="1">
        <v>25.9</v>
      </c>
      <c r="EN28" s="1">
        <v>25.4</v>
      </c>
      <c r="EO28" s="1">
        <v>26.6</v>
      </c>
      <c r="EP28" s="1">
        <v>27</v>
      </c>
      <c r="EQ28" s="1">
        <v>26.5</v>
      </c>
      <c r="ER28" s="1">
        <v>25.4</v>
      </c>
      <c r="ES28" s="1">
        <v>26.9</v>
      </c>
      <c r="ET28" s="1">
        <v>26.5</v>
      </c>
      <c r="EU28" s="1">
        <v>25.7</v>
      </c>
      <c r="EV28" s="1">
        <v>26</v>
      </c>
      <c r="EW28" s="1">
        <v>26.8</v>
      </c>
      <c r="EX28" s="1">
        <v>25.9</v>
      </c>
      <c r="EY28" s="1">
        <v>24.2</v>
      </c>
      <c r="EZ28" s="1">
        <v>23.5</v>
      </c>
      <c r="FA28" s="1">
        <v>23</v>
      </c>
      <c r="FB28" s="1">
        <v>25.3</v>
      </c>
      <c r="FC28" s="1">
        <v>25</v>
      </c>
      <c r="FD28" s="1">
        <v>24.2</v>
      </c>
      <c r="FE28" s="1">
        <v>25</v>
      </c>
      <c r="FF28" s="1">
        <v>25.4</v>
      </c>
      <c r="FG28" s="1">
        <v>26.7</v>
      </c>
      <c r="FH28" s="1">
        <v>26.3</v>
      </c>
      <c r="FI28" s="1">
        <v>26</v>
      </c>
      <c r="FJ28" s="1">
        <v>24.4</v>
      </c>
      <c r="FK28" s="1">
        <v>23.8</v>
      </c>
      <c r="FL28" s="1">
        <v>26.6</v>
      </c>
      <c r="FM28" s="1">
        <v>26</v>
      </c>
      <c r="FN28" s="1">
        <v>25.7</v>
      </c>
      <c r="FO28" s="1">
        <v>25.4</v>
      </c>
      <c r="FP28" s="1">
        <v>25.3</v>
      </c>
      <c r="FQ28" s="1">
        <v>25</v>
      </c>
      <c r="FR28" s="1">
        <v>26.3</v>
      </c>
      <c r="FS28" s="1">
        <v>26.4</v>
      </c>
      <c r="FT28" s="1">
        <v>26.6</v>
      </c>
      <c r="FU28" s="1">
        <v>27.3</v>
      </c>
      <c r="FV28" s="1">
        <v>27.2</v>
      </c>
      <c r="FW28" s="1">
        <v>27.3</v>
      </c>
      <c r="FX28" s="1">
        <v>26.9</v>
      </c>
      <c r="FY28" s="1">
        <v>26.5</v>
      </c>
      <c r="FZ28" s="1">
        <v>25.3</v>
      </c>
      <c r="GA28" s="1">
        <v>25.4</v>
      </c>
      <c r="GB28" s="1">
        <v>25</v>
      </c>
      <c r="GC28" s="1">
        <v>25.7</v>
      </c>
      <c r="GD28" s="1">
        <v>26.6</v>
      </c>
      <c r="GE28" s="1">
        <v>26</v>
      </c>
      <c r="GF28" s="1">
        <v>25.7</v>
      </c>
      <c r="GG28" s="1">
        <v>25.4</v>
      </c>
      <c r="GH28" s="1">
        <v>25.6</v>
      </c>
      <c r="GI28" s="1">
        <v>25.2</v>
      </c>
      <c r="GJ28" s="1">
        <v>25.8</v>
      </c>
      <c r="GK28" s="1">
        <v>26</v>
      </c>
      <c r="GL28" s="1">
        <v>25.4</v>
      </c>
      <c r="GM28" s="1">
        <v>25.8</v>
      </c>
      <c r="GN28" s="1">
        <v>26.4</v>
      </c>
      <c r="GO28" s="1">
        <v>25.7</v>
      </c>
      <c r="GP28" s="1">
        <v>23.3</v>
      </c>
      <c r="GQ28" s="1">
        <v>24.6</v>
      </c>
      <c r="GR28" s="1">
        <v>24.9</v>
      </c>
      <c r="GS28" s="1">
        <v>25.7</v>
      </c>
      <c r="GT28" s="1">
        <v>26.2</v>
      </c>
      <c r="GU28" s="1">
        <v>25.1</v>
      </c>
      <c r="GV28" s="1">
        <v>24.9</v>
      </c>
      <c r="GW28" s="1">
        <v>24.5</v>
      </c>
      <c r="GX28" s="1">
        <v>24.7</v>
      </c>
      <c r="GY28" s="1">
        <v>26.7</v>
      </c>
      <c r="GZ28" s="1">
        <v>26</v>
      </c>
      <c r="HA28" s="1">
        <v>25.9</v>
      </c>
      <c r="HB28" s="1">
        <v>26.7</v>
      </c>
      <c r="HC28" s="1">
        <v>25.9</v>
      </c>
      <c r="HD28" s="1">
        <v>25.6</v>
      </c>
      <c r="HE28" s="1">
        <v>25.5</v>
      </c>
      <c r="HF28" s="1">
        <v>25.8</v>
      </c>
      <c r="HG28" s="1">
        <v>25.1</v>
      </c>
      <c r="HH28" s="1">
        <v>24.1</v>
      </c>
      <c r="HI28" s="1">
        <v>26.4</v>
      </c>
      <c r="HJ28" s="1">
        <v>26.3</v>
      </c>
      <c r="HK28" s="1">
        <v>25.5</v>
      </c>
      <c r="HL28" s="1">
        <v>26.2</v>
      </c>
      <c r="HM28" s="1">
        <v>26.5</v>
      </c>
      <c r="HN28" s="1">
        <v>25.6</v>
      </c>
      <c r="HO28" s="1">
        <v>25.9</v>
      </c>
      <c r="HP28" s="1">
        <v>25.6</v>
      </c>
      <c r="HQ28" s="1">
        <v>26.2</v>
      </c>
      <c r="HR28" s="1">
        <v>27</v>
      </c>
      <c r="HS28" s="1">
        <v>26.1</v>
      </c>
      <c r="HT28" s="1">
        <v>24.1</v>
      </c>
      <c r="HU28" s="1">
        <v>27.6</v>
      </c>
      <c r="HV28" s="1">
        <v>25.5</v>
      </c>
      <c r="HW28" s="1">
        <v>27.3</v>
      </c>
      <c r="HX28" s="1">
        <v>27.1</v>
      </c>
      <c r="HY28" s="1">
        <v>27.1</v>
      </c>
      <c r="HZ28" s="1">
        <v>25.4</v>
      </c>
      <c r="IA28" s="1">
        <v>25.6</v>
      </c>
      <c r="IB28" s="1">
        <v>23.8</v>
      </c>
      <c r="IC28" s="1">
        <v>24.3</v>
      </c>
      <c r="ID28" s="1">
        <v>25.9</v>
      </c>
      <c r="IE28" s="1">
        <v>24.9</v>
      </c>
      <c r="IF28" s="1">
        <v>22.2</v>
      </c>
      <c r="IG28" s="1">
        <v>24.3</v>
      </c>
      <c r="IH28" s="1">
        <v>26.4</v>
      </c>
      <c r="II28" s="1">
        <v>27</v>
      </c>
      <c r="IJ28" s="1">
        <v>27.3</v>
      </c>
      <c r="IK28" s="1">
        <v>23.5</v>
      </c>
      <c r="IL28" s="1">
        <v>26.7</v>
      </c>
      <c r="IM28" s="1">
        <v>26.9</v>
      </c>
      <c r="IN28" s="1">
        <v>26.8</v>
      </c>
      <c r="IO28" s="1">
        <v>25.2</v>
      </c>
      <c r="IP28" s="1">
        <v>25.2</v>
      </c>
      <c r="IQ28" s="1">
        <v>27</v>
      </c>
      <c r="IR28" s="1">
        <v>23.4</v>
      </c>
      <c r="IS28" s="1">
        <v>27.6</v>
      </c>
      <c r="IT28" s="1">
        <v>23</v>
      </c>
      <c r="IU28" s="1">
        <v>25.6</v>
      </c>
      <c r="IV28" s="1">
        <v>26.8</v>
      </c>
      <c r="IW28" s="1">
        <v>24.3</v>
      </c>
      <c r="IX28" s="1">
        <v>25.9</v>
      </c>
      <c r="IY28" s="1">
        <v>27</v>
      </c>
      <c r="IZ28" s="1">
        <v>27.9</v>
      </c>
      <c r="JA28" s="1">
        <v>25.4</v>
      </c>
      <c r="JB28" s="1">
        <v>26.6</v>
      </c>
      <c r="JC28" s="1">
        <v>27.3</v>
      </c>
      <c r="JD28" s="1">
        <v>26.5</v>
      </c>
      <c r="JE28" s="1">
        <v>26.8</v>
      </c>
      <c r="JF28" s="1">
        <v>24.8</v>
      </c>
      <c r="JG28" s="1">
        <v>24.6</v>
      </c>
      <c r="JH28" s="1">
        <v>26.1</v>
      </c>
      <c r="JI28" s="1">
        <v>25.8</v>
      </c>
      <c r="JJ28" s="1">
        <v>23.6</v>
      </c>
      <c r="JK28" s="1">
        <v>23.3</v>
      </c>
      <c r="JL28" s="1">
        <v>25.1</v>
      </c>
      <c r="JM28" s="1">
        <v>23.3</v>
      </c>
      <c r="JN28" s="1">
        <v>24.5</v>
      </c>
      <c r="JO28" s="1">
        <v>23.2</v>
      </c>
      <c r="JP28" s="1">
        <v>24.2</v>
      </c>
      <c r="JQ28" s="1">
        <v>24.7</v>
      </c>
      <c r="JR28" s="1">
        <v>23.5</v>
      </c>
      <c r="JS28" s="1">
        <v>25.1</v>
      </c>
      <c r="JT28" s="1">
        <v>26.3</v>
      </c>
      <c r="JU28" s="1">
        <v>22.5</v>
      </c>
      <c r="JV28" s="1">
        <v>23.6</v>
      </c>
      <c r="JW28" s="1">
        <v>25</v>
      </c>
      <c r="JX28" s="1">
        <v>24.1</v>
      </c>
      <c r="JY28" s="1">
        <v>22</v>
      </c>
      <c r="JZ28" s="1">
        <v>24.9</v>
      </c>
      <c r="KA28" s="1">
        <v>24.2</v>
      </c>
      <c r="KB28" s="1">
        <v>24.8</v>
      </c>
      <c r="KC28" s="1">
        <v>23.3</v>
      </c>
      <c r="KD28" s="1">
        <v>23.9</v>
      </c>
      <c r="KE28" s="1">
        <v>24.8</v>
      </c>
      <c r="KF28" s="1">
        <v>24.8</v>
      </c>
      <c r="KG28" s="1">
        <v>22.7</v>
      </c>
      <c r="KH28" s="1">
        <v>24.1</v>
      </c>
      <c r="KI28" s="1">
        <v>24.8</v>
      </c>
      <c r="KJ28" s="1">
        <v>25.2</v>
      </c>
      <c r="KK28" s="1">
        <v>24.9</v>
      </c>
      <c r="KL28" s="1">
        <v>22.6</v>
      </c>
      <c r="KM28" s="1">
        <v>25.6</v>
      </c>
      <c r="KN28" s="1">
        <v>23.9</v>
      </c>
      <c r="KO28" s="1">
        <v>23.9</v>
      </c>
      <c r="KP28" s="1">
        <v>24.4</v>
      </c>
      <c r="KQ28" s="1">
        <v>23.3</v>
      </c>
      <c r="KR28" s="1">
        <v>23.6</v>
      </c>
      <c r="KS28" s="1">
        <v>24.8</v>
      </c>
      <c r="KT28" s="1">
        <v>24.2</v>
      </c>
      <c r="KU28" s="1">
        <v>24.7</v>
      </c>
      <c r="KV28" s="1">
        <v>25.3</v>
      </c>
      <c r="KW28" s="1">
        <v>24.7</v>
      </c>
      <c r="KX28" s="1">
        <v>25.4</v>
      </c>
      <c r="KY28" s="1">
        <v>24.5</v>
      </c>
      <c r="KZ28" s="1">
        <v>26</v>
      </c>
      <c r="LA28" s="1">
        <v>25.2</v>
      </c>
      <c r="LB28" s="1">
        <v>25.7</v>
      </c>
      <c r="LC28" s="1">
        <v>25.3</v>
      </c>
      <c r="LD28" s="1">
        <v>25.2</v>
      </c>
      <c r="LE28" s="1">
        <v>26.3</v>
      </c>
      <c r="LF28" s="1">
        <v>25.3</v>
      </c>
      <c r="LG28" s="1">
        <v>25.6</v>
      </c>
      <c r="LH28" s="1">
        <v>26.8</v>
      </c>
      <c r="LI28" s="1">
        <v>26.6</v>
      </c>
      <c r="LJ28" s="1">
        <v>25.4</v>
      </c>
      <c r="LK28" s="1">
        <v>25.7</v>
      </c>
      <c r="LL28" s="1">
        <v>25.5</v>
      </c>
      <c r="LM28" s="1">
        <v>24.6</v>
      </c>
      <c r="LN28" s="1">
        <v>22.4</v>
      </c>
      <c r="LO28" s="1">
        <v>25.2</v>
      </c>
      <c r="LP28" s="1">
        <v>24.6</v>
      </c>
      <c r="LQ28" s="1">
        <v>23.9</v>
      </c>
      <c r="LR28" s="1">
        <v>25.6</v>
      </c>
      <c r="LS28" s="1">
        <v>24.2</v>
      </c>
      <c r="LT28" s="1">
        <v>25.1</v>
      </c>
      <c r="LU28" s="1">
        <v>26.5</v>
      </c>
      <c r="LV28" s="1">
        <v>24.8</v>
      </c>
      <c r="LW28" s="1">
        <v>25.3</v>
      </c>
      <c r="LX28" s="1">
        <v>23.7</v>
      </c>
      <c r="LY28" s="1">
        <v>25.6</v>
      </c>
      <c r="LZ28" s="1">
        <v>27.1</v>
      </c>
      <c r="MA28" s="1">
        <v>26.6</v>
      </c>
      <c r="MB28" s="1">
        <v>26.8</v>
      </c>
      <c r="MC28" s="1">
        <v>26.5</v>
      </c>
      <c r="MD28" s="1">
        <v>26.1</v>
      </c>
      <c r="ME28" s="1">
        <v>24.1</v>
      </c>
      <c r="MF28" s="1">
        <v>24.9</v>
      </c>
      <c r="MG28" s="1">
        <v>26.7</v>
      </c>
      <c r="MH28" s="1">
        <v>25.5</v>
      </c>
      <c r="MI28" s="1">
        <v>25.1</v>
      </c>
      <c r="MJ28" s="1">
        <v>26.7</v>
      </c>
      <c r="MK28" s="1">
        <v>25.8</v>
      </c>
      <c r="ML28" s="1">
        <v>25.4</v>
      </c>
      <c r="MM28" s="1">
        <v>20.6</v>
      </c>
      <c r="MN28" s="1">
        <v>25.9</v>
      </c>
      <c r="MO28" s="1">
        <v>25.9</v>
      </c>
      <c r="MP28" s="1">
        <v>25.7</v>
      </c>
      <c r="MQ28" s="1">
        <v>24.8</v>
      </c>
      <c r="MR28" s="1">
        <v>24.6</v>
      </c>
      <c r="MS28" s="1">
        <v>26.1</v>
      </c>
      <c r="MT28" s="1">
        <v>25</v>
      </c>
      <c r="MU28" s="1">
        <v>26.21</v>
      </c>
      <c r="MV28" s="1">
        <v>24.4</v>
      </c>
      <c r="MW28" s="1">
        <v>24.4</v>
      </c>
      <c r="MX28" s="1">
        <v>25.6</v>
      </c>
      <c r="MY28" s="1">
        <v>26.9</v>
      </c>
      <c r="MZ28" s="1">
        <v>26.6</v>
      </c>
      <c r="NA28" s="1">
        <v>25.4</v>
      </c>
      <c r="NB28" s="1">
        <v>24.7</v>
      </c>
      <c r="NC28" s="1">
        <v>25.8</v>
      </c>
      <c r="ND28" s="1">
        <v>26.4</v>
      </c>
      <c r="NE28" s="1">
        <v>27.1</v>
      </c>
      <c r="NF28" s="1">
        <v>26.6</v>
      </c>
      <c r="NG28" s="1">
        <v>26.6</v>
      </c>
      <c r="NH28" s="1">
        <v>25.1</v>
      </c>
      <c r="NI28" s="1">
        <v>25.3</v>
      </c>
      <c r="NJ28" s="6">
        <f t="shared" si="13"/>
        <v>1</v>
      </c>
      <c r="NK28" s="3">
        <f t="shared" si="14"/>
        <v>1</v>
      </c>
      <c r="NL28" s="3">
        <f t="shared" si="15"/>
        <v>1</v>
      </c>
      <c r="NM28" s="3">
        <f t="shared" si="16"/>
        <v>1</v>
      </c>
      <c r="NN28" s="3">
        <f t="shared" si="17"/>
        <v>1</v>
      </c>
      <c r="NO28" s="3">
        <f t="shared" si="18"/>
        <v>1</v>
      </c>
      <c r="NP28" s="3">
        <f t="shared" si="19"/>
        <v>1</v>
      </c>
      <c r="NQ28" s="3">
        <f t="shared" si="20"/>
        <v>1</v>
      </c>
      <c r="NR28" s="3">
        <f t="shared" si="21"/>
        <v>1</v>
      </c>
      <c r="NS28" s="3">
        <f t="shared" si="22"/>
        <v>1</v>
      </c>
      <c r="NT28" s="3">
        <f t="shared" si="23"/>
        <v>1</v>
      </c>
      <c r="NU28" s="3">
        <f t="shared" si="24"/>
        <v>1</v>
      </c>
      <c r="NV28" s="3">
        <f t="shared" si="25"/>
        <v>1</v>
      </c>
      <c r="NW28" s="5">
        <f t="shared" si="26"/>
        <v>23.619354838709683</v>
      </c>
      <c r="NX28" s="1">
        <f t="shared" si="27"/>
        <v>24.2</v>
      </c>
      <c r="NY28" s="1">
        <f t="shared" si="28"/>
        <v>24.474193548387106</v>
      </c>
      <c r="NZ28" s="1">
        <f t="shared" si="29"/>
        <v>25.263333333333335</v>
      </c>
      <c r="OA28" s="1">
        <f t="shared" si="30"/>
        <v>25.777419354838706</v>
      </c>
      <c r="OB28" s="1">
        <f t="shared" si="31"/>
        <v>25.846666666666668</v>
      </c>
      <c r="OC28" s="1">
        <f t="shared" si="32"/>
        <v>25.532258064516125</v>
      </c>
      <c r="OD28" s="1">
        <f t="shared" si="33"/>
        <v>25.806451612903224</v>
      </c>
      <c r="OE28" s="1">
        <f t="shared" si="34"/>
        <v>25.156666666666673</v>
      </c>
      <c r="OF28" s="1">
        <f t="shared" si="35"/>
        <v>24.322580645161292</v>
      </c>
      <c r="OG28" s="1">
        <f t="shared" si="36"/>
        <v>25.44</v>
      </c>
      <c r="OH28" s="1">
        <f t="shared" si="37"/>
        <v>25.480967741935487</v>
      </c>
      <c r="OI28" s="111">
        <v>23.613333333333333</v>
      </c>
      <c r="OJ28" s="112">
        <v>23.893333333333331</v>
      </c>
      <c r="OK28" s="112">
        <v>24.244827586206899</v>
      </c>
      <c r="OL28" s="112">
        <v>24.850000000000005</v>
      </c>
      <c r="OM28" s="112">
        <v>24.923333333333336</v>
      </c>
      <c r="ON28" s="112">
        <v>24.81034482758621</v>
      </c>
      <c r="OO28" s="112">
        <v>24.596666666666668</v>
      </c>
      <c r="OP28" s="112">
        <v>24.583333333333329</v>
      </c>
      <c r="OQ28" s="112">
        <v>24.117241379310336</v>
      </c>
      <c r="OR28" s="112">
        <v>23.948275862068961</v>
      </c>
      <c r="OS28" s="112">
        <v>24.096551724137932</v>
      </c>
      <c r="OT28" s="112">
        <v>24.033333333333335</v>
      </c>
      <c r="OU28" s="5">
        <f t="shared" si="0"/>
        <v>6.0215053763492676E-3</v>
      </c>
      <c r="OV28" s="1">
        <f t="shared" si="1"/>
        <v>0.30666666666666842</v>
      </c>
      <c r="OW28" s="1">
        <f t="shared" si="2"/>
        <v>0.22936596218020711</v>
      </c>
      <c r="OX28" s="1">
        <f t="shared" si="3"/>
        <v>0.41333333333333044</v>
      </c>
      <c r="OY28" s="1">
        <f t="shared" si="4"/>
        <v>0.8540860215053705</v>
      </c>
      <c r="OZ28" s="1">
        <f t="shared" si="5"/>
        <v>1.0363218390804576</v>
      </c>
      <c r="PA28" s="1">
        <f t="shared" si="6"/>
        <v>0.935591397849457</v>
      </c>
      <c r="PB28" s="1">
        <f t="shared" si="7"/>
        <v>1.2231182795698956</v>
      </c>
      <c r="PC28" s="1">
        <f t="shared" si="8"/>
        <v>1.0394252873563374</v>
      </c>
      <c r="PD28" s="1">
        <f t="shared" si="9"/>
        <v>0.37430478309233095</v>
      </c>
      <c r="PE28" s="1">
        <f t="shared" si="10"/>
        <v>1.3434482758620696</v>
      </c>
      <c r="PF28" s="1">
        <f t="shared" si="11"/>
        <v>1.447634408602152</v>
      </c>
      <c r="PG28" s="111">
        <v>19.600000000000001</v>
      </c>
      <c r="PH28" s="112">
        <v>20.2</v>
      </c>
      <c r="PI28" s="112">
        <v>20.2</v>
      </c>
      <c r="PJ28" s="112">
        <v>20.100000000000001</v>
      </c>
      <c r="PK28" s="112">
        <v>20.2</v>
      </c>
      <c r="PL28" s="112">
        <v>20.6</v>
      </c>
      <c r="PM28" s="112">
        <v>21</v>
      </c>
      <c r="PN28" s="112">
        <v>20.399999999999999</v>
      </c>
      <c r="PO28" s="112">
        <v>20.399999999999999</v>
      </c>
      <c r="PP28" s="112">
        <v>20.2</v>
      </c>
      <c r="PQ28" s="112">
        <v>19.8</v>
      </c>
      <c r="PR28" s="137">
        <v>20</v>
      </c>
      <c r="PS28" s="5">
        <f t="array" ref="PS28">+IF(ISERROR($NW28)=FALSE,MIN(IF($H28:$AL28&lt;65534,$H28:$AL28,"")),NA())</f>
        <v>21</v>
      </c>
      <c r="PT28" s="1">
        <f t="array" ref="PT28">+IF(ISERROR($NX28)=FALSE,MIN(IF($AM28:$BN28&lt;65534,$AM28:$BN28,"")),NA())</f>
        <v>22.9</v>
      </c>
      <c r="PU28" s="1">
        <f t="array" ref="PU28">+IF(ISERROR($NY28)=FALSE,MIN(IF($BP28:$CT28&lt;65534,$BP28:$CT28,"")),NA())</f>
        <v>23.2</v>
      </c>
      <c r="PV28" s="1">
        <f t="array" ref="PV28">+IF(ISERROR($NZ28)=FALSE,MIN(IF($CU28:$DX28&lt;65534,$CU28:$DX28,"")),NA())</f>
        <v>23.8</v>
      </c>
      <c r="PW28" s="1">
        <f t="array" ref="PW28">+IF(ISERROR($OA28)=FALSE,MIN(IF($DY28:$FC28&lt;65534,$DY28:$FC28,"")),NA())</f>
        <v>23</v>
      </c>
      <c r="PX28" s="1">
        <f t="array" ref="PX28">+IF(ISERROR($OB28)=FALSE,MIN(IF($FD28:$GG28&lt;65534,$FD28:$GG28,"")),NA())</f>
        <v>23.8</v>
      </c>
      <c r="PY28" s="1">
        <f t="array" ref="PY28">+IF(ISERROR($OC28)=FALSE,MIN(IF($GH28:$HL28&lt;65534,$GH28:$HL28,"")),NA())</f>
        <v>23.3</v>
      </c>
      <c r="PZ28" s="1">
        <f t="array" ref="PZ28">+IF(ISERROR($OD28)=FALSE,MIN(IF($HM28:$IQ28&lt;65534,$HM28:$IQ28,"")),NA())</f>
        <v>22.2</v>
      </c>
      <c r="QA28" s="1">
        <f t="array" ref="QA28">+IF(ISERROR($OE28)=FALSE,MIN(IF($IR28:$JU28&lt;65534,$IR28:$JU28,"")),NA())</f>
        <v>22.5</v>
      </c>
      <c r="QB28" s="1">
        <f t="array" ref="QB28">+IF(ISERROR($OF28)=FALSE,MIN(IF($JV28:$KZ28&lt;65534,$JV28:$KZ28,"")),NA())</f>
        <v>22</v>
      </c>
      <c r="QC28" s="1">
        <f t="array" ref="QC28">+IF(ISERROR($OG28)=FALSE,MIN(IF($LA28:$MD28&lt;65534,$LA28:$MD28,"")),NA())</f>
        <v>22.4</v>
      </c>
      <c r="QD28" s="1">
        <f t="array" ref="QD28">+IF(ISERROR($OH28)=FALSE,MIN(IF($ME28:$NI28&lt;65534,$ME28:$NI28,"")),NA())</f>
        <v>20.6</v>
      </c>
      <c r="QE28" s="5">
        <f t="shared" si="38"/>
        <v>-1.3999999999999986</v>
      </c>
      <c r="QF28" s="1">
        <f t="shared" si="39"/>
        <v>-2.6999999999999993</v>
      </c>
      <c r="QG28" s="1">
        <f t="shared" si="40"/>
        <v>-3</v>
      </c>
      <c r="QH28" s="1">
        <f t="shared" si="41"/>
        <v>-3.6999999999999993</v>
      </c>
      <c r="QI28" s="1">
        <f t="shared" si="42"/>
        <v>-2.8000000000000007</v>
      </c>
      <c r="QJ28" s="1">
        <f t="shared" si="43"/>
        <v>-3.1999999999999993</v>
      </c>
      <c r="QK28" s="1">
        <f t="shared" si="44"/>
        <v>-2.3000000000000007</v>
      </c>
      <c r="QL28" s="1">
        <f t="shared" si="45"/>
        <v>-1.8000000000000007</v>
      </c>
      <c r="QM28" s="1">
        <f t="shared" si="46"/>
        <v>-2.1000000000000014</v>
      </c>
      <c r="QN28" s="1">
        <f t="shared" si="47"/>
        <v>-1.8000000000000007</v>
      </c>
      <c r="QO28" s="1">
        <f t="shared" si="48"/>
        <v>-2.5999999999999979</v>
      </c>
      <c r="QP28" s="1">
        <f t="shared" si="49"/>
        <v>-0.60000000000000142</v>
      </c>
      <c r="QQ28" s="5" t="s">
        <v>892</v>
      </c>
    </row>
    <row r="29" spans="1:459" s="1" customFormat="1" x14ac:dyDescent="0.2">
      <c r="A29" s="122">
        <v>21205580</v>
      </c>
      <c r="B29" s="123">
        <v>-74.061555555555557</v>
      </c>
      <c r="C29" s="123">
        <v>4.5983611111111111</v>
      </c>
      <c r="D29" s="124">
        <v>2725</v>
      </c>
      <c r="E29" s="125" t="s">
        <v>482</v>
      </c>
      <c r="F29" s="125" t="s">
        <v>537</v>
      </c>
      <c r="G29" s="125" t="s">
        <v>306</v>
      </c>
      <c r="H29" s="1">
        <v>65535</v>
      </c>
      <c r="I29" s="1">
        <v>65535</v>
      </c>
      <c r="J29" s="1">
        <v>65535</v>
      </c>
      <c r="K29" s="1">
        <v>65535</v>
      </c>
      <c r="L29" s="1">
        <v>65535</v>
      </c>
      <c r="M29" s="1">
        <v>65535</v>
      </c>
      <c r="N29" s="1">
        <v>65535</v>
      </c>
      <c r="O29" s="1">
        <v>65535</v>
      </c>
      <c r="P29" s="1">
        <v>65535</v>
      </c>
      <c r="Q29" s="1">
        <v>7.2</v>
      </c>
      <c r="R29" s="1">
        <v>65535</v>
      </c>
      <c r="S29" s="1">
        <v>65535</v>
      </c>
      <c r="T29" s="1">
        <v>65535</v>
      </c>
      <c r="U29" s="1">
        <v>65535</v>
      </c>
      <c r="V29" s="1">
        <v>8.4</v>
      </c>
      <c r="W29" s="1">
        <v>65535</v>
      </c>
      <c r="X29" s="1">
        <v>65535</v>
      </c>
      <c r="Y29" s="1">
        <v>10</v>
      </c>
      <c r="Z29" s="1">
        <v>65535</v>
      </c>
      <c r="AA29" s="1">
        <v>65535</v>
      </c>
      <c r="AB29" s="1">
        <v>9.1999999999999993</v>
      </c>
      <c r="AC29" s="1">
        <v>65535</v>
      </c>
      <c r="AD29" s="1">
        <v>65535</v>
      </c>
      <c r="AE29" s="1">
        <v>9.1999999999999993</v>
      </c>
      <c r="AF29" s="1">
        <v>65535</v>
      </c>
      <c r="AG29" s="1">
        <v>65535</v>
      </c>
      <c r="AH29" s="1">
        <v>65535</v>
      </c>
      <c r="AI29" s="1">
        <v>65535</v>
      </c>
      <c r="AJ29" s="1">
        <v>65535</v>
      </c>
      <c r="AK29" s="1">
        <v>65535</v>
      </c>
      <c r="AL29" s="1">
        <v>65535</v>
      </c>
      <c r="AM29" s="1">
        <v>65535</v>
      </c>
      <c r="AN29" s="1">
        <v>65535</v>
      </c>
      <c r="AO29" s="1">
        <v>65535</v>
      </c>
      <c r="AP29" s="1">
        <v>65535</v>
      </c>
      <c r="AQ29" s="1">
        <v>65535</v>
      </c>
      <c r="AR29" s="1">
        <v>65535</v>
      </c>
      <c r="AS29" s="1">
        <v>65535</v>
      </c>
      <c r="AT29" s="1">
        <v>65535</v>
      </c>
      <c r="AU29" s="1">
        <v>65535</v>
      </c>
      <c r="AV29" s="1">
        <v>65535</v>
      </c>
      <c r="AW29" s="1">
        <v>65535</v>
      </c>
      <c r="AX29" s="1">
        <v>65535</v>
      </c>
      <c r="AY29" s="1">
        <v>65535</v>
      </c>
      <c r="AZ29" s="1">
        <v>65535</v>
      </c>
      <c r="BA29" s="1">
        <v>65535</v>
      </c>
      <c r="BB29" s="1">
        <v>65535</v>
      </c>
      <c r="BC29" s="1">
        <v>65535</v>
      </c>
      <c r="BD29" s="1">
        <v>65535</v>
      </c>
      <c r="BE29" s="1">
        <v>65535</v>
      </c>
      <c r="BF29" s="1">
        <v>65535</v>
      </c>
      <c r="BG29" s="1">
        <v>65535</v>
      </c>
      <c r="BH29" s="1">
        <v>65535</v>
      </c>
      <c r="BI29" s="1">
        <v>65535</v>
      </c>
      <c r="BJ29" s="1">
        <v>65535</v>
      </c>
      <c r="BK29" s="1">
        <v>65535</v>
      </c>
      <c r="BL29" s="1">
        <v>65535</v>
      </c>
      <c r="BM29" s="1">
        <v>9.6</v>
      </c>
      <c r="BN29" s="1">
        <v>65535</v>
      </c>
      <c r="BO29" s="102"/>
      <c r="BP29" s="1">
        <v>65535</v>
      </c>
      <c r="BQ29" s="1">
        <v>65535</v>
      </c>
      <c r="BR29" s="1">
        <v>65535</v>
      </c>
      <c r="BS29" s="1">
        <v>65535</v>
      </c>
      <c r="BT29" s="1">
        <v>65535</v>
      </c>
      <c r="BU29" s="1">
        <v>65535</v>
      </c>
      <c r="BV29" s="1">
        <v>65535</v>
      </c>
      <c r="BW29" s="1">
        <v>65535</v>
      </c>
      <c r="BX29" s="1">
        <v>65535</v>
      </c>
      <c r="BY29" s="1">
        <v>65535</v>
      </c>
      <c r="BZ29" s="1">
        <v>12.2</v>
      </c>
      <c r="CA29" s="1">
        <v>65535</v>
      </c>
      <c r="CB29" s="1">
        <v>65535</v>
      </c>
      <c r="CC29" s="1">
        <v>65535</v>
      </c>
      <c r="CD29" s="1">
        <v>65535</v>
      </c>
      <c r="CE29" s="1">
        <v>65535</v>
      </c>
      <c r="CF29" s="1">
        <v>65535</v>
      </c>
      <c r="CG29" s="1">
        <v>65535</v>
      </c>
      <c r="CH29" s="1">
        <v>65535</v>
      </c>
      <c r="CI29" s="1">
        <v>65535</v>
      </c>
      <c r="CJ29" s="1">
        <v>65535</v>
      </c>
      <c r="CK29" s="1">
        <v>65535</v>
      </c>
      <c r="CL29" s="1">
        <v>65535</v>
      </c>
      <c r="CM29" s="1">
        <v>65535</v>
      </c>
      <c r="CN29" s="1">
        <v>65535</v>
      </c>
      <c r="CO29" s="1">
        <v>65535</v>
      </c>
      <c r="CP29" s="1">
        <v>65535</v>
      </c>
      <c r="CQ29" s="1">
        <v>65535</v>
      </c>
      <c r="CR29" s="1">
        <v>65535</v>
      </c>
      <c r="CS29" s="1">
        <v>65535</v>
      </c>
      <c r="CT29" s="1">
        <v>65535</v>
      </c>
      <c r="CU29" s="1">
        <v>11</v>
      </c>
      <c r="CV29" s="1">
        <v>65535</v>
      </c>
      <c r="CW29" s="1">
        <v>9.8000000000000007</v>
      </c>
      <c r="CX29" s="1">
        <v>11.8</v>
      </c>
      <c r="CY29" s="1">
        <v>65535</v>
      </c>
      <c r="CZ29" s="1">
        <v>65535</v>
      </c>
      <c r="DA29" s="1">
        <v>65535</v>
      </c>
      <c r="DB29" s="1">
        <v>65535</v>
      </c>
      <c r="DC29" s="1">
        <v>65535</v>
      </c>
      <c r="DD29" s="1">
        <v>65535</v>
      </c>
      <c r="DE29" s="1">
        <v>65535</v>
      </c>
      <c r="DF29" s="1">
        <v>65535</v>
      </c>
      <c r="DG29" s="1">
        <v>65535</v>
      </c>
      <c r="DH29" s="1">
        <v>65535</v>
      </c>
      <c r="DI29" s="1">
        <v>65535</v>
      </c>
      <c r="DJ29" s="1">
        <v>65535</v>
      </c>
      <c r="DK29" s="1">
        <v>65535</v>
      </c>
      <c r="DL29" s="1">
        <v>10.6</v>
      </c>
      <c r="DM29" s="1">
        <v>65535</v>
      </c>
      <c r="DN29" s="1">
        <v>10</v>
      </c>
      <c r="DO29" s="1">
        <v>65535</v>
      </c>
      <c r="DP29" s="1">
        <v>65535</v>
      </c>
      <c r="DQ29" s="1">
        <v>65535</v>
      </c>
      <c r="DR29" s="1">
        <v>65535</v>
      </c>
      <c r="DS29" s="1">
        <v>65535</v>
      </c>
      <c r="DT29" s="1">
        <v>65535</v>
      </c>
      <c r="DU29" s="1">
        <v>65535</v>
      </c>
      <c r="DV29" s="1">
        <v>65535</v>
      </c>
      <c r="DW29" s="1">
        <v>12</v>
      </c>
      <c r="DX29" s="1">
        <v>65535</v>
      </c>
      <c r="DY29" s="1">
        <v>65535</v>
      </c>
      <c r="DZ29" s="1">
        <v>65535</v>
      </c>
      <c r="EA29" s="1">
        <v>65535</v>
      </c>
      <c r="EB29" s="1">
        <v>65535</v>
      </c>
      <c r="EC29" s="1">
        <v>65535</v>
      </c>
      <c r="ED29" s="1">
        <v>65535</v>
      </c>
      <c r="EE29" s="1">
        <v>65535</v>
      </c>
      <c r="EF29" s="1">
        <v>65535</v>
      </c>
      <c r="EG29" s="1">
        <v>65535</v>
      </c>
      <c r="EH29" s="1">
        <v>11.2</v>
      </c>
      <c r="EI29" s="1">
        <v>65535</v>
      </c>
      <c r="EJ29" s="1">
        <v>65535</v>
      </c>
      <c r="EK29" s="1">
        <v>65535</v>
      </c>
      <c r="EL29" s="1">
        <v>65535</v>
      </c>
      <c r="EM29" s="1">
        <v>65535</v>
      </c>
      <c r="EN29" s="1">
        <v>65535</v>
      </c>
      <c r="EO29" s="1">
        <v>65535</v>
      </c>
      <c r="EP29" s="1">
        <v>65535</v>
      </c>
      <c r="EQ29" s="1">
        <v>65535</v>
      </c>
      <c r="ER29" s="1">
        <v>65535</v>
      </c>
      <c r="ES29" s="1">
        <v>65535</v>
      </c>
      <c r="ET29" s="1">
        <v>65535</v>
      </c>
      <c r="EU29" s="1">
        <v>65535</v>
      </c>
      <c r="EV29" s="1">
        <v>65535</v>
      </c>
      <c r="EW29" s="1">
        <v>65535</v>
      </c>
      <c r="EX29" s="1">
        <v>65535</v>
      </c>
      <c r="EY29" s="1">
        <v>65535</v>
      </c>
      <c r="EZ29" s="1">
        <v>65535</v>
      </c>
      <c r="FA29" s="1">
        <v>11</v>
      </c>
      <c r="FB29" s="1">
        <v>65535</v>
      </c>
      <c r="FC29" s="1">
        <v>65535</v>
      </c>
      <c r="FD29" s="1">
        <v>65535</v>
      </c>
      <c r="FE29" s="1">
        <v>65535</v>
      </c>
      <c r="FF29" s="1">
        <v>65535</v>
      </c>
      <c r="FG29" s="1">
        <v>65535</v>
      </c>
      <c r="FH29" s="1">
        <v>65535</v>
      </c>
      <c r="FI29" s="1">
        <v>65535</v>
      </c>
      <c r="FJ29" s="1">
        <v>65535</v>
      </c>
      <c r="FK29" s="1">
        <v>65535</v>
      </c>
      <c r="FL29" s="1">
        <v>65535</v>
      </c>
      <c r="FM29" s="1">
        <v>65535</v>
      </c>
      <c r="FN29" s="1">
        <v>65535</v>
      </c>
      <c r="FO29" s="1">
        <v>65535</v>
      </c>
      <c r="FP29" s="1">
        <v>65535</v>
      </c>
      <c r="FQ29" s="1">
        <v>65535</v>
      </c>
      <c r="FR29" s="1">
        <v>65535</v>
      </c>
      <c r="FS29" s="1">
        <v>65535</v>
      </c>
      <c r="FT29" s="1">
        <v>65535</v>
      </c>
      <c r="FU29" s="1">
        <v>65535</v>
      </c>
      <c r="FV29" s="1">
        <v>65535</v>
      </c>
      <c r="FW29" s="1">
        <v>65535</v>
      </c>
      <c r="FX29" s="1">
        <v>65535</v>
      </c>
      <c r="FY29" s="1">
        <v>65535</v>
      </c>
      <c r="FZ29" s="1">
        <v>9.1999999999999993</v>
      </c>
      <c r="GA29" s="1">
        <v>8</v>
      </c>
      <c r="GB29" s="1">
        <v>65535</v>
      </c>
      <c r="GC29" s="1">
        <v>65535</v>
      </c>
      <c r="GD29" s="1">
        <v>65535</v>
      </c>
      <c r="GE29" s="1">
        <v>65535</v>
      </c>
      <c r="GF29" s="1">
        <v>65535</v>
      </c>
      <c r="GG29" s="1">
        <v>65535</v>
      </c>
      <c r="GH29" s="1">
        <v>65535</v>
      </c>
      <c r="GI29" s="1">
        <v>65535</v>
      </c>
      <c r="GJ29" s="1">
        <v>65535</v>
      </c>
      <c r="GK29" s="1">
        <v>65535</v>
      </c>
      <c r="GL29" s="1">
        <v>65535</v>
      </c>
      <c r="GM29" s="1">
        <v>65535</v>
      </c>
      <c r="GN29" s="1">
        <v>65535</v>
      </c>
      <c r="GO29" s="1">
        <v>65535</v>
      </c>
      <c r="GP29" s="1">
        <v>65535</v>
      </c>
      <c r="GQ29" s="1">
        <v>65535</v>
      </c>
      <c r="GR29" s="1">
        <v>65535</v>
      </c>
      <c r="GS29" s="1">
        <v>65535</v>
      </c>
      <c r="GT29" s="1">
        <v>65535</v>
      </c>
      <c r="GU29" s="1">
        <v>65535</v>
      </c>
      <c r="GV29" s="1">
        <v>65535</v>
      </c>
      <c r="GW29" s="1">
        <v>65535</v>
      </c>
      <c r="GX29" s="1">
        <v>65535</v>
      </c>
      <c r="GY29" s="1">
        <v>65535</v>
      </c>
      <c r="GZ29" s="1">
        <v>65535</v>
      </c>
      <c r="HA29" s="1">
        <v>65535</v>
      </c>
      <c r="HB29" s="1">
        <v>65535</v>
      </c>
      <c r="HC29" s="1">
        <v>65535</v>
      </c>
      <c r="HD29" s="1">
        <v>65535</v>
      </c>
      <c r="HE29" s="1">
        <v>65535</v>
      </c>
      <c r="HF29" s="1">
        <v>65535</v>
      </c>
      <c r="HG29" s="1">
        <v>65535</v>
      </c>
      <c r="HH29" s="1">
        <v>65535</v>
      </c>
      <c r="HI29" s="1">
        <v>65535</v>
      </c>
      <c r="HJ29" s="1">
        <v>65535</v>
      </c>
      <c r="HK29" s="1">
        <v>65535</v>
      </c>
      <c r="HL29" s="1">
        <v>65535</v>
      </c>
      <c r="HM29" s="1">
        <v>65535</v>
      </c>
      <c r="HN29" s="1">
        <v>65535</v>
      </c>
      <c r="HO29" s="1">
        <v>65535</v>
      </c>
      <c r="HP29" s="1">
        <v>65535</v>
      </c>
      <c r="HQ29" s="1">
        <v>65535</v>
      </c>
      <c r="HR29" s="1">
        <v>65535</v>
      </c>
      <c r="HS29" s="1">
        <v>65535</v>
      </c>
      <c r="HT29" s="1">
        <v>65535</v>
      </c>
      <c r="HU29" s="1">
        <v>65535</v>
      </c>
      <c r="HV29" s="1">
        <v>65535</v>
      </c>
      <c r="HW29" s="1">
        <v>65535</v>
      </c>
      <c r="HX29" s="1">
        <v>65535</v>
      </c>
      <c r="HY29" s="1">
        <v>65535</v>
      </c>
      <c r="HZ29" s="1">
        <v>65535</v>
      </c>
      <c r="IA29" s="1">
        <v>65535</v>
      </c>
      <c r="IB29" s="1">
        <v>65535</v>
      </c>
      <c r="IC29" s="1">
        <v>65535</v>
      </c>
      <c r="ID29" s="1">
        <v>65535</v>
      </c>
      <c r="IE29" s="1">
        <v>65535</v>
      </c>
      <c r="IF29" s="1">
        <v>65535</v>
      </c>
      <c r="IG29" s="1">
        <v>8.8000000000000007</v>
      </c>
      <c r="IH29" s="1">
        <v>65535</v>
      </c>
      <c r="II29" s="1">
        <v>65535</v>
      </c>
      <c r="IJ29" s="1">
        <v>65535</v>
      </c>
      <c r="IK29" s="1">
        <v>8.6</v>
      </c>
      <c r="IL29" s="1">
        <v>65535</v>
      </c>
      <c r="IM29" s="1">
        <v>65535</v>
      </c>
      <c r="IN29" s="1">
        <v>65535</v>
      </c>
      <c r="IO29" s="1">
        <v>65535</v>
      </c>
      <c r="IP29" s="1">
        <v>65535</v>
      </c>
      <c r="IQ29" s="1">
        <v>65535</v>
      </c>
      <c r="IR29" s="1">
        <v>65535</v>
      </c>
      <c r="IS29" s="1">
        <v>65535</v>
      </c>
      <c r="IT29" s="1">
        <v>65535</v>
      </c>
      <c r="IU29" s="1">
        <v>65535</v>
      </c>
      <c r="IV29" s="1">
        <v>65535</v>
      </c>
      <c r="IW29" s="1">
        <v>65535</v>
      </c>
      <c r="IX29" s="1">
        <v>65535</v>
      </c>
      <c r="IY29" s="1">
        <v>65535</v>
      </c>
      <c r="IZ29" s="1">
        <v>65535</v>
      </c>
      <c r="JA29" s="1">
        <v>65535</v>
      </c>
      <c r="JB29" s="1">
        <v>65535</v>
      </c>
      <c r="JC29" s="1">
        <v>65535</v>
      </c>
      <c r="JD29" s="1">
        <v>65535</v>
      </c>
      <c r="JE29" s="1">
        <v>65535</v>
      </c>
      <c r="JF29" s="1">
        <v>65535</v>
      </c>
      <c r="JG29" s="1">
        <v>65535</v>
      </c>
      <c r="JH29" s="1">
        <v>65535</v>
      </c>
      <c r="JI29" s="1">
        <v>65535</v>
      </c>
      <c r="JJ29" s="1">
        <v>65535</v>
      </c>
      <c r="JK29" s="1">
        <v>10</v>
      </c>
      <c r="JL29" s="1">
        <v>65535</v>
      </c>
      <c r="JM29" s="1">
        <v>10</v>
      </c>
      <c r="JN29" s="1">
        <v>65535</v>
      </c>
      <c r="JO29" s="1">
        <v>65535</v>
      </c>
      <c r="JP29" s="1">
        <v>65535</v>
      </c>
      <c r="JQ29" s="1">
        <v>65535</v>
      </c>
      <c r="JR29" s="1">
        <v>65535</v>
      </c>
      <c r="JS29" s="1">
        <v>65535</v>
      </c>
      <c r="JT29" s="1">
        <v>65535</v>
      </c>
      <c r="JU29" s="1">
        <v>65535</v>
      </c>
      <c r="JV29" s="1">
        <v>65535</v>
      </c>
      <c r="JW29" s="1">
        <v>8</v>
      </c>
      <c r="JX29" s="1">
        <v>65535</v>
      </c>
      <c r="JY29" s="1">
        <v>65535</v>
      </c>
      <c r="JZ29" s="1">
        <v>65535</v>
      </c>
      <c r="KA29" s="1">
        <v>65535</v>
      </c>
      <c r="KB29" s="1">
        <v>65535</v>
      </c>
      <c r="KC29" s="1">
        <v>65535</v>
      </c>
      <c r="KD29" s="1">
        <v>65535</v>
      </c>
      <c r="KE29" s="1">
        <v>65535</v>
      </c>
      <c r="KF29" s="1">
        <v>65535</v>
      </c>
      <c r="KG29" s="1">
        <v>65535</v>
      </c>
      <c r="KH29" s="1">
        <v>65535</v>
      </c>
      <c r="KI29" s="1">
        <v>65535</v>
      </c>
      <c r="KJ29" s="1">
        <v>65535</v>
      </c>
      <c r="KK29" s="1">
        <v>65535</v>
      </c>
      <c r="KL29" s="1">
        <v>65535</v>
      </c>
      <c r="KM29" s="1">
        <v>65535</v>
      </c>
      <c r="KN29" s="1">
        <v>65535</v>
      </c>
      <c r="KO29" s="1">
        <v>65535</v>
      </c>
      <c r="KP29" s="1">
        <v>65535</v>
      </c>
      <c r="KQ29" s="1">
        <v>65535</v>
      </c>
      <c r="KR29" s="1">
        <v>65535</v>
      </c>
      <c r="KS29" s="1">
        <v>65535</v>
      </c>
      <c r="KT29" s="1">
        <v>65535</v>
      </c>
      <c r="KU29" s="1">
        <v>8</v>
      </c>
      <c r="KV29" s="1">
        <v>65535</v>
      </c>
      <c r="KW29" s="1">
        <v>65535</v>
      </c>
      <c r="KX29" s="1">
        <v>65535</v>
      </c>
      <c r="KY29" s="1">
        <v>65535</v>
      </c>
      <c r="KZ29" s="1">
        <v>65535</v>
      </c>
      <c r="LA29" s="1">
        <v>65535</v>
      </c>
      <c r="LB29" s="1">
        <v>65535</v>
      </c>
      <c r="LC29" s="1">
        <v>65535</v>
      </c>
      <c r="LD29" s="1">
        <v>65535</v>
      </c>
      <c r="LE29" s="1">
        <v>65535</v>
      </c>
      <c r="LF29" s="1">
        <v>65535</v>
      </c>
      <c r="LG29" s="1">
        <v>65535</v>
      </c>
      <c r="LH29" s="1">
        <v>65535</v>
      </c>
      <c r="LI29" s="1">
        <v>65535</v>
      </c>
      <c r="LJ29" s="1">
        <v>65535</v>
      </c>
      <c r="LK29" s="1">
        <v>8</v>
      </c>
      <c r="LL29" s="1">
        <v>65535</v>
      </c>
      <c r="LM29" s="1">
        <v>65535</v>
      </c>
      <c r="LN29" s="1">
        <v>65535</v>
      </c>
      <c r="LO29" s="1">
        <v>65535</v>
      </c>
      <c r="LP29" s="1">
        <v>65535</v>
      </c>
      <c r="LQ29" s="1">
        <v>65535</v>
      </c>
      <c r="LR29" s="1">
        <v>65535</v>
      </c>
      <c r="LS29" s="1">
        <v>65535</v>
      </c>
      <c r="LT29" s="1">
        <v>10</v>
      </c>
      <c r="LU29" s="1">
        <v>11.2</v>
      </c>
      <c r="LV29" s="1">
        <v>65535</v>
      </c>
      <c r="LW29" s="1">
        <v>8</v>
      </c>
      <c r="LX29" s="1">
        <v>65535</v>
      </c>
      <c r="LY29" s="1">
        <v>65535</v>
      </c>
      <c r="LZ29" s="1">
        <v>65535</v>
      </c>
      <c r="MA29" s="1">
        <v>65535</v>
      </c>
      <c r="MB29" s="1">
        <v>65535</v>
      </c>
      <c r="MC29" s="1">
        <v>65535</v>
      </c>
      <c r="MD29" s="1">
        <v>65535</v>
      </c>
      <c r="ME29" s="1">
        <v>65535</v>
      </c>
      <c r="MF29" s="1">
        <v>65535</v>
      </c>
      <c r="MG29" s="1">
        <v>65535</v>
      </c>
      <c r="MH29" s="1">
        <v>65535</v>
      </c>
      <c r="MI29" s="1">
        <v>65535</v>
      </c>
      <c r="MJ29" s="1">
        <v>65535</v>
      </c>
      <c r="MK29" s="1">
        <v>65535</v>
      </c>
      <c r="ML29" s="1">
        <v>65535</v>
      </c>
      <c r="MM29" s="1">
        <v>65535</v>
      </c>
      <c r="MN29" s="1">
        <v>65535</v>
      </c>
      <c r="MO29" s="1">
        <v>8</v>
      </c>
      <c r="MP29" s="1">
        <v>65535</v>
      </c>
      <c r="MQ29" s="1">
        <v>65535</v>
      </c>
      <c r="MR29" s="1">
        <v>65535</v>
      </c>
      <c r="MS29" s="1">
        <v>7.8</v>
      </c>
      <c r="MT29" s="1">
        <v>65535</v>
      </c>
      <c r="MU29" s="1">
        <v>65535</v>
      </c>
      <c r="MV29" s="1">
        <v>65535</v>
      </c>
      <c r="MW29" s="1">
        <v>65535</v>
      </c>
      <c r="MX29" s="1">
        <v>65535</v>
      </c>
      <c r="MY29" s="1">
        <v>65535</v>
      </c>
      <c r="MZ29" s="1">
        <v>9.6</v>
      </c>
      <c r="NA29" s="1">
        <v>65535</v>
      </c>
      <c r="NB29" s="1">
        <v>11.6</v>
      </c>
      <c r="NC29" s="1">
        <v>11</v>
      </c>
      <c r="ND29" s="1">
        <v>65535</v>
      </c>
      <c r="NE29" s="1">
        <v>65535</v>
      </c>
      <c r="NF29" s="1">
        <v>65535</v>
      </c>
      <c r="NG29" s="1">
        <v>9</v>
      </c>
      <c r="NH29" s="1">
        <v>65535</v>
      </c>
      <c r="NI29" s="1">
        <v>65535</v>
      </c>
      <c r="NJ29" s="6">
        <f t="shared" si="13"/>
        <v>0.16129032258064516</v>
      </c>
      <c r="NK29" s="3">
        <f t="shared" si="14"/>
        <v>3.5714285714285712E-2</v>
      </c>
      <c r="NL29" s="3">
        <f t="shared" si="15"/>
        <v>3.2258064516129031E-2</v>
      </c>
      <c r="NM29" s="3">
        <f t="shared" si="16"/>
        <v>0.2</v>
      </c>
      <c r="NN29" s="3">
        <f t="shared" si="17"/>
        <v>6.4516129032258063E-2</v>
      </c>
      <c r="NO29" s="3">
        <f t="shared" si="18"/>
        <v>6.6666666666666666E-2</v>
      </c>
      <c r="NP29" s="3">
        <f t="shared" si="19"/>
        <v>0</v>
      </c>
      <c r="NQ29" s="3">
        <f t="shared" si="20"/>
        <v>6.4516129032258063E-2</v>
      </c>
      <c r="NR29" s="3">
        <f t="shared" si="21"/>
        <v>6.6666666666666666E-2</v>
      </c>
      <c r="NS29" s="3">
        <f t="shared" si="22"/>
        <v>6.4516129032258063E-2</v>
      </c>
      <c r="NT29" s="3">
        <f t="shared" si="23"/>
        <v>0.13333333333333333</v>
      </c>
      <c r="NU29" s="3">
        <f t="shared" si="24"/>
        <v>0.19354838709677419</v>
      </c>
      <c r="NV29" s="3">
        <f t="shared" si="25"/>
        <v>9.0410958904109592E-2</v>
      </c>
      <c r="NW29" s="5" t="e">
        <f t="shared" si="26"/>
        <v>#N/A</v>
      </c>
      <c r="NX29" s="1" t="e">
        <f t="shared" si="27"/>
        <v>#N/A</v>
      </c>
      <c r="NY29" s="1" t="e">
        <f t="shared" si="28"/>
        <v>#N/A</v>
      </c>
      <c r="NZ29" s="1" t="e">
        <f t="shared" si="29"/>
        <v>#N/A</v>
      </c>
      <c r="OA29" s="1" t="e">
        <f t="shared" si="30"/>
        <v>#N/A</v>
      </c>
      <c r="OB29" s="1" t="e">
        <f t="shared" si="31"/>
        <v>#N/A</v>
      </c>
      <c r="OC29" s="1" t="e">
        <f t="shared" si="32"/>
        <v>#N/A</v>
      </c>
      <c r="OD29" s="1" t="e">
        <f t="shared" si="33"/>
        <v>#N/A</v>
      </c>
      <c r="OE29" s="1" t="e">
        <f t="shared" si="34"/>
        <v>#N/A</v>
      </c>
      <c r="OF29" s="1" t="e">
        <f t="shared" si="35"/>
        <v>#N/A</v>
      </c>
      <c r="OG29" s="1" t="e">
        <f t="shared" si="36"/>
        <v>#N/A</v>
      </c>
      <c r="OH29" s="1" t="e">
        <f t="shared" si="37"/>
        <v>#N/A</v>
      </c>
      <c r="OI29" s="111">
        <v>7.9249999999999998</v>
      </c>
      <c r="OJ29" s="112">
        <v>8.4555555555555557</v>
      </c>
      <c r="OK29" s="112">
        <v>9.0150000000000023</v>
      </c>
      <c r="OL29" s="112">
        <v>9.4958333333333353</v>
      </c>
      <c r="OM29" s="112">
        <v>9.6499999999999986</v>
      </c>
      <c r="ON29" s="112">
        <v>9.3666666666666671</v>
      </c>
      <c r="OO29" s="112">
        <v>9.0040000000000013</v>
      </c>
      <c r="OP29" s="112">
        <v>8.5666666666666664</v>
      </c>
      <c r="OQ29" s="112">
        <v>8.5708333333333311</v>
      </c>
      <c r="OR29" s="112">
        <v>8.7125000000000004</v>
      </c>
      <c r="OS29" s="112">
        <v>8.9190476190476193</v>
      </c>
      <c r="OT29" s="112">
        <v>8.1399999999999988</v>
      </c>
      <c r="OU29" s="5" t="e">
        <f t="shared" si="0"/>
        <v>#N/A</v>
      </c>
      <c r="OV29" s="1" t="e">
        <f t="shared" si="1"/>
        <v>#N/A</v>
      </c>
      <c r="OW29" s="1" t="e">
        <f t="shared" si="2"/>
        <v>#N/A</v>
      </c>
      <c r="OX29" s="1" t="e">
        <f t="shared" si="3"/>
        <v>#N/A</v>
      </c>
      <c r="OY29" s="1" t="e">
        <f t="shared" si="4"/>
        <v>#N/A</v>
      </c>
      <c r="OZ29" s="1" t="e">
        <f t="shared" si="5"/>
        <v>#N/A</v>
      </c>
      <c r="PA29" s="1" t="e">
        <f t="shared" si="6"/>
        <v>#N/A</v>
      </c>
      <c r="PB29" s="1" t="e">
        <f t="shared" si="7"/>
        <v>#N/A</v>
      </c>
      <c r="PC29" s="1" t="e">
        <f t="shared" si="8"/>
        <v>#N/A</v>
      </c>
      <c r="PD29" s="1" t="e">
        <f t="shared" si="9"/>
        <v>#N/A</v>
      </c>
      <c r="PE29" s="1" t="e">
        <f t="shared" si="10"/>
        <v>#N/A</v>
      </c>
      <c r="PF29" s="1" t="e">
        <f t="shared" si="11"/>
        <v>#N/A</v>
      </c>
      <c r="PG29" s="111">
        <v>3</v>
      </c>
      <c r="PH29" s="112">
        <v>3.2</v>
      </c>
      <c r="PI29" s="112">
        <v>3.2</v>
      </c>
      <c r="PJ29" s="112">
        <v>3.4</v>
      </c>
      <c r="PK29" s="112">
        <v>4</v>
      </c>
      <c r="PL29" s="112">
        <v>5.6</v>
      </c>
      <c r="PM29" s="112">
        <v>3.4</v>
      </c>
      <c r="PN29" s="112">
        <v>3</v>
      </c>
      <c r="PO29" s="112">
        <v>4.8</v>
      </c>
      <c r="PP29" s="112">
        <v>4.5999999999999996</v>
      </c>
      <c r="PQ29" s="112">
        <v>4.5999999999999996</v>
      </c>
      <c r="PR29" s="137">
        <v>3</v>
      </c>
      <c r="PS29" s="5" t="e">
        <f t="array" ref="PS29">+IF(ISERROR($NW29)=FALSE,MIN(IF($H29:$AL29&lt;65534,$H29:$AL29,"")),NA())</f>
        <v>#N/A</v>
      </c>
      <c r="PT29" s="1" t="e">
        <f t="array" ref="PT29">+IF(ISERROR($NX29)=FALSE,MIN(IF($AM29:$BN29&lt;65534,$AM29:$BN29,"")),NA())</f>
        <v>#N/A</v>
      </c>
      <c r="PU29" s="1" t="e">
        <f t="array" ref="PU29">+IF(ISERROR($NY29)=FALSE,MIN(IF($BP29:$CT29&lt;65534,$BP29:$CT29,"")),NA())</f>
        <v>#N/A</v>
      </c>
      <c r="PV29" s="1" t="e">
        <f t="array" ref="PV29">+IF(ISERROR($NZ29)=FALSE,MIN(IF($CU29:$DX29&lt;65534,$CU29:$DX29,"")),NA())</f>
        <v>#N/A</v>
      </c>
      <c r="PW29" s="1" t="e">
        <f t="array" ref="PW29">+IF(ISERROR($OA29)=FALSE,MIN(IF($DY29:$FC29&lt;65534,$DY29:$FC29,"")),NA())</f>
        <v>#N/A</v>
      </c>
      <c r="PX29" s="1" t="e">
        <f t="array" ref="PX29">+IF(ISERROR($OB29)=FALSE,MIN(IF($FD29:$GG29&lt;65534,$FD29:$GG29,"")),NA())</f>
        <v>#N/A</v>
      </c>
      <c r="PY29" s="1" t="e">
        <f t="array" ref="PY29">+IF(ISERROR($OC29)=FALSE,MIN(IF($GH29:$HL29&lt;65534,$GH29:$HL29,"")),NA())</f>
        <v>#N/A</v>
      </c>
      <c r="PZ29" s="1" t="e">
        <f t="array" ref="PZ29">+IF(ISERROR($OD29)=FALSE,MIN(IF($HM29:$IQ29&lt;65534,$HM29:$IQ29,"")),NA())</f>
        <v>#N/A</v>
      </c>
      <c r="QA29" s="1" t="e">
        <f t="array" ref="QA29">+IF(ISERROR($OE29)=FALSE,MIN(IF($IR29:$JU29&lt;65534,$IR29:$JU29,"")),NA())</f>
        <v>#N/A</v>
      </c>
      <c r="QB29" s="1" t="e">
        <f t="array" ref="QB29">+IF(ISERROR($OF29)=FALSE,MIN(IF($JV29:$KZ29&lt;65534,$JV29:$KZ29,"")),NA())</f>
        <v>#N/A</v>
      </c>
      <c r="QC29" s="1" t="e">
        <f t="array" ref="QC29">+IF(ISERROR($OG29)=FALSE,MIN(IF($LA29:$MD29&lt;65534,$LA29:$MD29,"")),NA())</f>
        <v>#N/A</v>
      </c>
      <c r="QD29" s="1" t="e">
        <f t="array" ref="QD29">+IF(ISERROR($OH29)=FALSE,MIN(IF($ME29:$NI29&lt;65534,$ME29:$NI29,"")),NA())</f>
        <v>#N/A</v>
      </c>
      <c r="QE29" s="5" t="e">
        <f t="shared" si="38"/>
        <v>#N/A</v>
      </c>
      <c r="QF29" s="1" t="e">
        <f t="shared" si="39"/>
        <v>#N/A</v>
      </c>
      <c r="QG29" s="1" t="e">
        <f t="shared" si="40"/>
        <v>#N/A</v>
      </c>
      <c r="QH29" s="1" t="e">
        <f t="shared" si="41"/>
        <v>#N/A</v>
      </c>
      <c r="QI29" s="1" t="e">
        <f t="shared" si="42"/>
        <v>#N/A</v>
      </c>
      <c r="QJ29" s="1" t="e">
        <f t="shared" si="43"/>
        <v>#N/A</v>
      </c>
      <c r="QK29" s="1" t="e">
        <f t="shared" si="44"/>
        <v>#N/A</v>
      </c>
      <c r="QL29" s="1" t="e">
        <f t="shared" si="45"/>
        <v>#N/A</v>
      </c>
      <c r="QM29" s="1" t="e">
        <f t="shared" si="46"/>
        <v>#N/A</v>
      </c>
      <c r="QN29" s="1" t="e">
        <f t="shared" si="47"/>
        <v>#N/A</v>
      </c>
      <c r="QO29" s="1" t="e">
        <f t="shared" si="48"/>
        <v>#N/A</v>
      </c>
      <c r="QP29" s="1" t="e">
        <f t="shared" si="49"/>
        <v>#N/A</v>
      </c>
      <c r="QQ29" s="5" t="s">
        <v>892</v>
      </c>
    </row>
    <row r="30" spans="1:459" s="1" customFormat="1" x14ac:dyDescent="0.2">
      <c r="A30" s="122">
        <v>21205710</v>
      </c>
      <c r="B30" s="123">
        <v>-74.102666666666664</v>
      </c>
      <c r="C30" s="123">
        <v>4.6693333333333333</v>
      </c>
      <c r="D30" s="124">
        <v>2552</v>
      </c>
      <c r="E30" s="125" t="s">
        <v>373</v>
      </c>
      <c r="F30" s="125" t="s">
        <v>538</v>
      </c>
      <c r="G30" s="125" t="s">
        <v>306</v>
      </c>
      <c r="H30" s="1">
        <v>65535</v>
      </c>
      <c r="I30" s="1">
        <v>65535</v>
      </c>
      <c r="J30" s="1">
        <v>65535</v>
      </c>
      <c r="K30" s="1">
        <v>65535</v>
      </c>
      <c r="L30" s="1">
        <v>65535</v>
      </c>
      <c r="M30" s="1">
        <v>65535</v>
      </c>
      <c r="N30" s="1">
        <v>65535</v>
      </c>
      <c r="O30" s="1">
        <v>65535</v>
      </c>
      <c r="P30" s="1">
        <v>9.6</v>
      </c>
      <c r="Q30" s="1">
        <v>11.8</v>
      </c>
      <c r="R30" s="1">
        <v>12</v>
      </c>
      <c r="S30" s="1">
        <v>65535</v>
      </c>
      <c r="T30" s="1">
        <v>65535</v>
      </c>
      <c r="U30" s="1">
        <v>8.6</v>
      </c>
      <c r="V30" s="1">
        <v>7.4</v>
      </c>
      <c r="W30" s="1">
        <v>7.6</v>
      </c>
      <c r="X30" s="1">
        <v>65535</v>
      </c>
      <c r="Y30" s="1">
        <v>9.1999999999999993</v>
      </c>
      <c r="Z30" s="1">
        <v>65535</v>
      </c>
      <c r="AA30" s="1">
        <v>65535</v>
      </c>
      <c r="AB30" s="1">
        <v>7.6</v>
      </c>
      <c r="AC30" s="1">
        <v>10.6</v>
      </c>
      <c r="AD30" s="1">
        <v>11.4</v>
      </c>
      <c r="AE30" s="1">
        <v>11.4</v>
      </c>
      <c r="AF30" s="1">
        <v>10.199999999999999</v>
      </c>
      <c r="AG30" s="1">
        <v>65535</v>
      </c>
      <c r="AH30" s="1">
        <v>65535</v>
      </c>
      <c r="AI30" s="1">
        <v>8.1999999999999993</v>
      </c>
      <c r="AJ30" s="1">
        <v>11.2</v>
      </c>
      <c r="AK30" s="1">
        <v>65535</v>
      </c>
      <c r="AL30" s="1">
        <v>7.2</v>
      </c>
      <c r="AM30" s="1">
        <v>65535</v>
      </c>
      <c r="AN30" s="1">
        <v>65535</v>
      </c>
      <c r="AO30" s="1">
        <v>65535</v>
      </c>
      <c r="AP30" s="1">
        <v>8</v>
      </c>
      <c r="AQ30" s="1">
        <v>10.199999999999999</v>
      </c>
      <c r="AR30" s="1">
        <v>9.6</v>
      </c>
      <c r="AS30" s="1">
        <v>10.199999999999999</v>
      </c>
      <c r="AT30" s="1">
        <v>12</v>
      </c>
      <c r="AU30" s="1">
        <v>65535</v>
      </c>
      <c r="AV30" s="1">
        <v>65535</v>
      </c>
      <c r="AW30" s="1">
        <v>9</v>
      </c>
      <c r="AX30" s="1">
        <v>7.4</v>
      </c>
      <c r="AY30" s="1">
        <v>65535</v>
      </c>
      <c r="AZ30" s="1">
        <v>2</v>
      </c>
      <c r="BA30" s="1">
        <v>65535</v>
      </c>
      <c r="BB30" s="1">
        <v>65535</v>
      </c>
      <c r="BC30" s="1">
        <v>65535</v>
      </c>
      <c r="BD30" s="1">
        <v>12</v>
      </c>
      <c r="BE30" s="1">
        <v>10.4</v>
      </c>
      <c r="BF30" s="1">
        <v>65535</v>
      </c>
      <c r="BG30" s="1">
        <v>12.8</v>
      </c>
      <c r="BH30" s="1">
        <v>8.4</v>
      </c>
      <c r="BI30" s="1">
        <v>65535</v>
      </c>
      <c r="BJ30" s="1">
        <v>65535</v>
      </c>
      <c r="BK30" s="1">
        <v>12.6</v>
      </c>
      <c r="BL30" s="1">
        <v>65535</v>
      </c>
      <c r="BM30" s="1">
        <v>10.6</v>
      </c>
      <c r="BN30" s="1">
        <v>65535</v>
      </c>
      <c r="BO30" s="102"/>
      <c r="BP30" s="1">
        <v>65535</v>
      </c>
      <c r="BQ30" s="1">
        <v>65535</v>
      </c>
      <c r="BR30" s="1">
        <v>65535</v>
      </c>
      <c r="BS30" s="1">
        <v>65535</v>
      </c>
      <c r="BT30" s="1">
        <v>65535</v>
      </c>
      <c r="BU30" s="1">
        <v>65535</v>
      </c>
      <c r="BV30" s="1">
        <v>10.199999999999999</v>
      </c>
      <c r="BW30" s="1">
        <v>9.6</v>
      </c>
      <c r="BX30" s="1">
        <v>65535</v>
      </c>
      <c r="BY30" s="1">
        <v>65535</v>
      </c>
      <c r="BZ30" s="1">
        <v>13.2</v>
      </c>
      <c r="CA30" s="1">
        <v>65535</v>
      </c>
      <c r="CB30" s="1">
        <v>12</v>
      </c>
      <c r="CC30" s="1">
        <v>12.2</v>
      </c>
      <c r="CD30" s="1">
        <v>11.8</v>
      </c>
      <c r="CE30" s="1">
        <v>65535</v>
      </c>
      <c r="CF30" s="1">
        <v>65535</v>
      </c>
      <c r="CG30" s="1">
        <v>12.2</v>
      </c>
      <c r="CH30" s="1">
        <v>12</v>
      </c>
      <c r="CI30" s="1">
        <v>65535</v>
      </c>
      <c r="CJ30" s="1">
        <v>65535</v>
      </c>
      <c r="CK30" s="1">
        <v>65535</v>
      </c>
      <c r="CL30" s="1">
        <v>65535</v>
      </c>
      <c r="CM30" s="1">
        <v>65535</v>
      </c>
      <c r="CN30" s="1">
        <v>65535</v>
      </c>
      <c r="CO30" s="1">
        <v>65535</v>
      </c>
      <c r="CP30" s="1">
        <v>9.1999999999999993</v>
      </c>
      <c r="CQ30" s="1">
        <v>65535</v>
      </c>
      <c r="CR30" s="1">
        <v>65535</v>
      </c>
      <c r="CS30" s="1">
        <v>65535</v>
      </c>
      <c r="CT30" s="1">
        <v>65535</v>
      </c>
      <c r="CU30" s="1">
        <v>65535</v>
      </c>
      <c r="CV30" s="1">
        <v>65535</v>
      </c>
      <c r="CW30" s="1">
        <v>65535</v>
      </c>
      <c r="CX30" s="1">
        <v>65535</v>
      </c>
      <c r="CY30" s="1">
        <v>12.6</v>
      </c>
      <c r="CZ30" s="1">
        <v>65535</v>
      </c>
      <c r="DA30" s="1">
        <v>65535</v>
      </c>
      <c r="DB30" s="1">
        <v>9.1999999999999993</v>
      </c>
      <c r="DC30" s="1">
        <v>11.8</v>
      </c>
      <c r="DD30" s="1">
        <v>11.6</v>
      </c>
      <c r="DE30" s="1">
        <v>11.6</v>
      </c>
      <c r="DF30" s="1">
        <v>12.6</v>
      </c>
      <c r="DG30" s="1">
        <v>65535</v>
      </c>
      <c r="DH30" s="1">
        <v>65535</v>
      </c>
      <c r="DI30" s="1">
        <v>12</v>
      </c>
      <c r="DJ30" s="1">
        <v>11.2</v>
      </c>
      <c r="DK30" s="1">
        <v>65535</v>
      </c>
      <c r="DL30" s="1">
        <v>65535</v>
      </c>
      <c r="DM30" s="1">
        <v>65535</v>
      </c>
      <c r="DN30" s="1">
        <v>65535</v>
      </c>
      <c r="DO30" s="1">
        <v>65535</v>
      </c>
      <c r="DP30" s="1">
        <v>65535</v>
      </c>
      <c r="DQ30" s="1">
        <v>65535</v>
      </c>
      <c r="DR30" s="1">
        <v>65535</v>
      </c>
      <c r="DS30" s="1">
        <v>65535</v>
      </c>
      <c r="DT30" s="1">
        <v>65535</v>
      </c>
      <c r="DU30" s="1">
        <v>65535</v>
      </c>
      <c r="DV30" s="1">
        <v>65535</v>
      </c>
      <c r="DW30" s="1">
        <v>65535</v>
      </c>
      <c r="DX30" s="1">
        <v>65535</v>
      </c>
      <c r="DY30" s="1">
        <v>65535</v>
      </c>
      <c r="DZ30" s="1">
        <v>65535</v>
      </c>
      <c r="EA30" s="1">
        <v>65535</v>
      </c>
      <c r="EB30" s="1">
        <v>65535</v>
      </c>
      <c r="EC30" s="1">
        <v>65535</v>
      </c>
      <c r="ED30" s="1">
        <v>65535</v>
      </c>
      <c r="EE30" s="1">
        <v>65535</v>
      </c>
      <c r="EF30" s="1">
        <v>65535</v>
      </c>
      <c r="EG30" s="1">
        <v>65535</v>
      </c>
      <c r="EH30" s="1">
        <v>65535</v>
      </c>
      <c r="EI30" s="1">
        <v>65535</v>
      </c>
      <c r="EJ30" s="1">
        <v>65535</v>
      </c>
      <c r="EK30" s="1">
        <v>65535</v>
      </c>
      <c r="EL30" s="1">
        <v>65535</v>
      </c>
      <c r="EM30" s="1">
        <v>65535</v>
      </c>
      <c r="EN30" s="1">
        <v>11.4</v>
      </c>
      <c r="EO30" s="1">
        <v>12.2</v>
      </c>
      <c r="EP30" s="1">
        <v>65535</v>
      </c>
      <c r="EQ30" s="1">
        <v>65535</v>
      </c>
      <c r="ER30" s="1">
        <v>12.6</v>
      </c>
      <c r="ES30" s="1">
        <v>10.199999999999999</v>
      </c>
      <c r="ET30" s="1">
        <v>12</v>
      </c>
      <c r="EU30" s="1">
        <v>65535</v>
      </c>
      <c r="EV30" s="1">
        <v>65535</v>
      </c>
      <c r="EW30" s="1">
        <v>65535</v>
      </c>
      <c r="EX30" s="1">
        <v>65535</v>
      </c>
      <c r="EY30" s="1">
        <v>10.199999999999999</v>
      </c>
      <c r="EZ30" s="1">
        <v>10</v>
      </c>
      <c r="FA30" s="1">
        <v>10.4</v>
      </c>
      <c r="FB30" s="1">
        <v>65535</v>
      </c>
      <c r="FC30" s="1">
        <v>10.4</v>
      </c>
      <c r="FD30" s="1">
        <v>65535</v>
      </c>
      <c r="FE30" s="1">
        <v>65535</v>
      </c>
      <c r="FF30" s="1">
        <v>65535</v>
      </c>
      <c r="FG30" s="1">
        <v>65535</v>
      </c>
      <c r="FH30" s="1">
        <v>9.4</v>
      </c>
      <c r="FI30" s="1">
        <v>10.6</v>
      </c>
      <c r="FJ30" s="1">
        <v>10.4</v>
      </c>
      <c r="FK30" s="1">
        <v>65535</v>
      </c>
      <c r="FL30" s="1">
        <v>65535</v>
      </c>
      <c r="FM30" s="1">
        <v>10.199999999999999</v>
      </c>
      <c r="FN30" s="1">
        <v>10.4</v>
      </c>
      <c r="FO30" s="1">
        <v>12.2</v>
      </c>
      <c r="FP30" s="1">
        <v>11.2</v>
      </c>
      <c r="FQ30" s="1">
        <v>11.2</v>
      </c>
      <c r="FR30" s="1">
        <v>65535</v>
      </c>
      <c r="FS30" s="1">
        <v>65535</v>
      </c>
      <c r="FT30" s="1">
        <v>65535</v>
      </c>
      <c r="FU30" s="1">
        <v>11</v>
      </c>
      <c r="FV30" s="1">
        <v>11</v>
      </c>
      <c r="FW30" s="1">
        <v>12.2</v>
      </c>
      <c r="FX30" s="1">
        <v>11.2</v>
      </c>
      <c r="FY30" s="1">
        <v>65535</v>
      </c>
      <c r="FZ30" s="1">
        <v>65535</v>
      </c>
      <c r="GA30" s="1">
        <v>65535</v>
      </c>
      <c r="GB30" s="1">
        <v>9.6</v>
      </c>
      <c r="GC30" s="1">
        <v>9.4</v>
      </c>
      <c r="GD30" s="1">
        <v>7.2</v>
      </c>
      <c r="GE30" s="1">
        <v>10.199999999999999</v>
      </c>
      <c r="GF30" s="1">
        <v>65535</v>
      </c>
      <c r="GG30" s="1">
        <v>65535</v>
      </c>
      <c r="GH30" s="1">
        <v>65535</v>
      </c>
      <c r="GI30" s="1">
        <v>9.8000000000000007</v>
      </c>
      <c r="GJ30" s="1">
        <v>11.4</v>
      </c>
      <c r="GK30" s="1">
        <v>9.1999999999999993</v>
      </c>
      <c r="GL30" s="1">
        <v>9.4</v>
      </c>
      <c r="GM30" s="1">
        <v>65535</v>
      </c>
      <c r="GN30" s="1">
        <v>65535</v>
      </c>
      <c r="GO30" s="1">
        <v>65535</v>
      </c>
      <c r="GP30" s="1">
        <v>10.8</v>
      </c>
      <c r="GQ30" s="1">
        <v>11.6</v>
      </c>
      <c r="GR30" s="1">
        <v>11.6</v>
      </c>
      <c r="GS30" s="1">
        <v>65535</v>
      </c>
      <c r="GT30" s="1">
        <v>65535</v>
      </c>
      <c r="GU30" s="1">
        <v>65535</v>
      </c>
      <c r="GV30" s="1">
        <v>10</v>
      </c>
      <c r="GW30" s="1">
        <v>65535</v>
      </c>
      <c r="GX30" s="1">
        <v>6.8</v>
      </c>
      <c r="GY30" s="1">
        <v>65535</v>
      </c>
      <c r="GZ30" s="1">
        <v>10.6</v>
      </c>
      <c r="HA30" s="1">
        <v>65535</v>
      </c>
      <c r="HB30" s="1">
        <v>65535</v>
      </c>
      <c r="HC30" s="1">
        <v>1.6</v>
      </c>
      <c r="HD30" s="1">
        <v>11.2</v>
      </c>
      <c r="HE30" s="1">
        <v>11.2</v>
      </c>
      <c r="HF30" s="1">
        <v>7.2</v>
      </c>
      <c r="HG30" s="1">
        <v>10</v>
      </c>
      <c r="HH30" s="1">
        <v>65535</v>
      </c>
      <c r="HI30" s="1">
        <v>65535</v>
      </c>
      <c r="HJ30" s="1">
        <v>9.6</v>
      </c>
      <c r="HK30" s="1">
        <v>9.1999999999999993</v>
      </c>
      <c r="HL30" s="1">
        <v>10.4</v>
      </c>
      <c r="HM30" s="1">
        <v>65535</v>
      </c>
      <c r="HN30" s="1">
        <v>65535</v>
      </c>
      <c r="HO30" s="1">
        <v>65535</v>
      </c>
      <c r="HP30" s="1">
        <v>65535</v>
      </c>
      <c r="HQ30" s="1">
        <v>11.8</v>
      </c>
      <c r="HR30" s="1">
        <v>65535</v>
      </c>
      <c r="HS30" s="1">
        <v>65535</v>
      </c>
      <c r="HT30" s="1">
        <v>9.4</v>
      </c>
      <c r="HU30" s="1">
        <v>9.1999999999999993</v>
      </c>
      <c r="HV30" s="1">
        <v>65535</v>
      </c>
      <c r="HW30" s="1">
        <v>65535</v>
      </c>
      <c r="HX30" s="1">
        <v>7.2</v>
      </c>
      <c r="HY30" s="1">
        <v>11.8</v>
      </c>
      <c r="HZ30" s="1">
        <v>10.8</v>
      </c>
      <c r="IA30" s="1">
        <v>9.8000000000000007</v>
      </c>
      <c r="IB30" s="1">
        <v>9.8000000000000007</v>
      </c>
      <c r="IC30" s="1">
        <v>65535</v>
      </c>
      <c r="ID30" s="1">
        <v>65535</v>
      </c>
      <c r="IE30" s="1">
        <v>65535</v>
      </c>
      <c r="IF30" s="1">
        <v>7.2</v>
      </c>
      <c r="IG30" s="1">
        <v>10.4</v>
      </c>
      <c r="IH30" s="1">
        <v>6.2</v>
      </c>
      <c r="II30" s="1">
        <v>65535</v>
      </c>
      <c r="IJ30" s="1">
        <v>65535</v>
      </c>
      <c r="IK30" s="1">
        <v>65535</v>
      </c>
      <c r="IL30" s="1">
        <v>65535</v>
      </c>
      <c r="IM30" s="1">
        <v>7.4</v>
      </c>
      <c r="IN30" s="1">
        <v>11.2</v>
      </c>
      <c r="IO30" s="1">
        <v>9.8000000000000007</v>
      </c>
      <c r="IP30" s="1">
        <v>6.2</v>
      </c>
      <c r="IQ30" s="1">
        <v>65535</v>
      </c>
      <c r="IR30" s="1">
        <v>65535</v>
      </c>
      <c r="IS30" s="1">
        <v>65535</v>
      </c>
      <c r="IT30" s="1">
        <v>6.6</v>
      </c>
      <c r="IU30" s="1">
        <v>65535</v>
      </c>
      <c r="IV30" s="1">
        <v>9.6</v>
      </c>
      <c r="IW30" s="1">
        <v>10</v>
      </c>
      <c r="IX30" s="1">
        <v>65535</v>
      </c>
      <c r="IY30" s="1">
        <v>65535</v>
      </c>
      <c r="IZ30" s="1">
        <v>12.2</v>
      </c>
      <c r="JA30" s="1">
        <v>7.2</v>
      </c>
      <c r="JB30" s="1">
        <v>10.4</v>
      </c>
      <c r="JC30" s="1">
        <v>65535</v>
      </c>
      <c r="JD30" s="1">
        <v>10.6</v>
      </c>
      <c r="JE30" s="1">
        <v>65535</v>
      </c>
      <c r="JF30" s="1">
        <v>65535</v>
      </c>
      <c r="JG30" s="1">
        <v>65535</v>
      </c>
      <c r="JH30" s="1">
        <v>10.199999999999999</v>
      </c>
      <c r="JI30" s="1">
        <v>65535</v>
      </c>
      <c r="JJ30" s="1">
        <v>10.8</v>
      </c>
      <c r="JK30" s="1">
        <v>65535</v>
      </c>
      <c r="JL30" s="1">
        <v>65535</v>
      </c>
      <c r="JM30" s="1">
        <v>65535</v>
      </c>
      <c r="JN30" s="1">
        <v>6.2</v>
      </c>
      <c r="JO30" s="1">
        <v>65535</v>
      </c>
      <c r="JP30" s="1">
        <v>65535</v>
      </c>
      <c r="JQ30" s="1">
        <v>65535</v>
      </c>
      <c r="JR30" s="1">
        <v>65535</v>
      </c>
      <c r="JS30" s="1">
        <v>65535</v>
      </c>
      <c r="JT30" s="1">
        <v>65535</v>
      </c>
      <c r="JU30" s="1">
        <v>65535</v>
      </c>
      <c r="JV30" s="1">
        <v>9.1999999999999993</v>
      </c>
      <c r="JW30" s="1">
        <v>8.4</v>
      </c>
      <c r="JX30" s="1">
        <v>9.4</v>
      </c>
      <c r="JY30" s="1">
        <v>8.6</v>
      </c>
      <c r="JZ30" s="1">
        <v>65535</v>
      </c>
      <c r="KA30" s="1">
        <v>65535</v>
      </c>
      <c r="KB30" s="1">
        <v>8.6</v>
      </c>
      <c r="KC30" s="1">
        <v>10.199999999999999</v>
      </c>
      <c r="KD30" s="1">
        <v>65535</v>
      </c>
      <c r="KE30" s="1">
        <v>8</v>
      </c>
      <c r="KF30" s="1">
        <v>65535</v>
      </c>
      <c r="KG30" s="1">
        <v>65535</v>
      </c>
      <c r="KH30" s="1">
        <v>65535</v>
      </c>
      <c r="KI30" s="1">
        <v>65535</v>
      </c>
      <c r="KJ30" s="1">
        <v>9</v>
      </c>
      <c r="KK30" s="1">
        <v>7.4</v>
      </c>
      <c r="KL30" s="1">
        <v>7.2</v>
      </c>
      <c r="KM30" s="1">
        <v>9.4</v>
      </c>
      <c r="KN30" s="1">
        <v>65535</v>
      </c>
      <c r="KO30" s="1">
        <v>65535</v>
      </c>
      <c r="KP30" s="1">
        <v>11.2</v>
      </c>
      <c r="KQ30" s="1">
        <v>10.6</v>
      </c>
      <c r="KR30" s="1">
        <v>65535</v>
      </c>
      <c r="KS30" s="1">
        <v>11</v>
      </c>
      <c r="KT30" s="1">
        <v>10.4</v>
      </c>
      <c r="KU30" s="1">
        <v>65535</v>
      </c>
      <c r="KV30" s="1">
        <v>65535</v>
      </c>
      <c r="KW30" s="1">
        <v>8.6</v>
      </c>
      <c r="KX30" s="1">
        <v>9.1999999999999993</v>
      </c>
      <c r="KY30" s="1">
        <v>9.6</v>
      </c>
      <c r="KZ30" s="1">
        <v>9.4</v>
      </c>
      <c r="LA30" s="1">
        <v>65535</v>
      </c>
      <c r="LB30" s="1">
        <v>65535</v>
      </c>
      <c r="LC30" s="1">
        <v>65535</v>
      </c>
      <c r="LD30" s="1">
        <v>65535</v>
      </c>
      <c r="LE30" s="1">
        <v>65535</v>
      </c>
      <c r="LF30" s="1">
        <v>3</v>
      </c>
      <c r="LG30" s="1">
        <v>10.199999999999999</v>
      </c>
      <c r="LH30" s="1">
        <v>65535</v>
      </c>
      <c r="LI30" s="1">
        <v>65535</v>
      </c>
      <c r="LJ30" s="1">
        <v>65535</v>
      </c>
      <c r="LK30" s="1">
        <v>65535</v>
      </c>
      <c r="LL30" s="1">
        <v>11.2</v>
      </c>
      <c r="LM30" s="1">
        <v>11.6</v>
      </c>
      <c r="LN30" s="1">
        <v>11.2</v>
      </c>
      <c r="LO30" s="1">
        <v>65535</v>
      </c>
      <c r="LP30" s="1">
        <v>65535</v>
      </c>
      <c r="LQ30" s="1">
        <v>65535</v>
      </c>
      <c r="LR30" s="1">
        <v>9.1999999999999993</v>
      </c>
      <c r="LS30" s="1">
        <v>11</v>
      </c>
      <c r="LT30" s="1">
        <v>12</v>
      </c>
      <c r="LU30" s="1">
        <v>12.6</v>
      </c>
      <c r="LV30" s="1">
        <v>11.2</v>
      </c>
      <c r="LW30" s="1">
        <v>65535</v>
      </c>
      <c r="LX30" s="1">
        <v>65535</v>
      </c>
      <c r="LY30" s="1">
        <v>7.6</v>
      </c>
      <c r="LZ30" s="1">
        <v>12.2</v>
      </c>
      <c r="MA30" s="1">
        <v>10.199999999999999</v>
      </c>
      <c r="MB30" s="1">
        <v>65535</v>
      </c>
      <c r="MC30" s="1">
        <v>65535</v>
      </c>
      <c r="MD30" s="1">
        <v>65535</v>
      </c>
      <c r="ME30" s="1">
        <v>65535</v>
      </c>
      <c r="MF30" s="1">
        <v>7.6</v>
      </c>
      <c r="MG30" s="1">
        <v>9.1999999999999993</v>
      </c>
      <c r="MH30" s="1">
        <v>7.2</v>
      </c>
      <c r="MI30" s="1">
        <v>8.1999999999999993</v>
      </c>
      <c r="MJ30" s="1">
        <v>65535</v>
      </c>
      <c r="MK30" s="1">
        <v>65535</v>
      </c>
      <c r="ML30" s="1">
        <v>65535</v>
      </c>
      <c r="MM30" s="1">
        <v>8.1999999999999993</v>
      </c>
      <c r="MN30" s="1">
        <v>6.8</v>
      </c>
      <c r="MO30" s="1">
        <v>65535</v>
      </c>
      <c r="MP30" s="1">
        <v>8.1999999999999993</v>
      </c>
      <c r="MQ30" s="1">
        <v>10.4</v>
      </c>
      <c r="MR30" s="1">
        <v>65535</v>
      </c>
      <c r="MS30" s="1">
        <v>65535</v>
      </c>
      <c r="MT30" s="1">
        <v>10.8</v>
      </c>
      <c r="MU30" s="1">
        <v>9</v>
      </c>
      <c r="MV30" s="1">
        <v>8.6</v>
      </c>
      <c r="MW30" s="1">
        <v>9.6</v>
      </c>
      <c r="MX30" s="1">
        <v>10.199999999999999</v>
      </c>
      <c r="MY30" s="1">
        <v>65535</v>
      </c>
      <c r="MZ30" s="1">
        <v>65535</v>
      </c>
      <c r="NA30" s="1">
        <v>11.4</v>
      </c>
      <c r="NB30" s="1">
        <v>12.4</v>
      </c>
      <c r="NC30" s="1">
        <v>65535</v>
      </c>
      <c r="ND30" s="1">
        <v>11.2</v>
      </c>
      <c r="NE30" s="1">
        <v>8.8000000000000007</v>
      </c>
      <c r="NF30" s="1">
        <v>65535</v>
      </c>
      <c r="NG30" s="1">
        <v>65535</v>
      </c>
      <c r="NH30" s="1">
        <v>65535</v>
      </c>
      <c r="NI30" s="1">
        <v>65535</v>
      </c>
      <c r="NJ30" s="6">
        <f t="shared" si="13"/>
        <v>0.4838709677419355</v>
      </c>
      <c r="NK30" s="3">
        <f t="shared" si="14"/>
        <v>0.5</v>
      </c>
      <c r="NL30" s="3">
        <f t="shared" si="15"/>
        <v>0.29032258064516131</v>
      </c>
      <c r="NM30" s="3">
        <f t="shared" si="16"/>
        <v>0.26666666666666666</v>
      </c>
      <c r="NN30" s="3">
        <f t="shared" si="17"/>
        <v>0.29032258064516131</v>
      </c>
      <c r="NO30" s="3">
        <f t="shared" si="18"/>
        <v>0.53333333333333333</v>
      </c>
      <c r="NP30" s="3">
        <f t="shared" si="19"/>
        <v>0.58064516129032262</v>
      </c>
      <c r="NQ30" s="3">
        <f t="shared" si="20"/>
        <v>0.4838709677419355</v>
      </c>
      <c r="NR30" s="3">
        <f t="shared" si="21"/>
        <v>0.33333333333333331</v>
      </c>
      <c r="NS30" s="3">
        <f t="shared" si="22"/>
        <v>0.61290322580645162</v>
      </c>
      <c r="NT30" s="3">
        <f t="shared" si="23"/>
        <v>0.43333333333333335</v>
      </c>
      <c r="NU30" s="3">
        <f t="shared" si="24"/>
        <v>0.54838709677419351</v>
      </c>
      <c r="NV30" s="3">
        <f t="shared" si="25"/>
        <v>0.44657534246575342</v>
      </c>
      <c r="NW30" s="5" t="e">
        <f t="shared" si="26"/>
        <v>#N/A</v>
      </c>
      <c r="NX30" s="1">
        <f t="shared" si="27"/>
        <v>9.6571428571428584</v>
      </c>
      <c r="NY30" s="1" t="e">
        <f t="shared" si="28"/>
        <v>#N/A</v>
      </c>
      <c r="NZ30" s="1" t="e">
        <f t="shared" si="29"/>
        <v>#N/A</v>
      </c>
      <c r="OA30" s="1" t="e">
        <f t="shared" si="30"/>
        <v>#N/A</v>
      </c>
      <c r="OB30" s="1">
        <f t="shared" si="31"/>
        <v>10.462499999999999</v>
      </c>
      <c r="OC30" s="1">
        <f t="shared" si="32"/>
        <v>9.5333333333333332</v>
      </c>
      <c r="OD30" s="1" t="e">
        <f t="shared" si="33"/>
        <v>#N/A</v>
      </c>
      <c r="OE30" s="1" t="e">
        <f t="shared" si="34"/>
        <v>#N/A</v>
      </c>
      <c r="OF30" s="1">
        <f t="shared" si="35"/>
        <v>9.2315789473684209</v>
      </c>
      <c r="OG30" s="1" t="e">
        <f t="shared" si="36"/>
        <v>#N/A</v>
      </c>
      <c r="OH30" s="1">
        <f t="shared" si="37"/>
        <v>9.2823529411764696</v>
      </c>
      <c r="OI30" s="111">
        <v>7.5263157894736858</v>
      </c>
      <c r="OJ30" s="112">
        <v>7.9454545454545444</v>
      </c>
      <c r="OK30" s="112">
        <v>8.6590909090909083</v>
      </c>
      <c r="OL30" s="112">
        <v>9.5173913043478233</v>
      </c>
      <c r="OM30" s="112">
        <v>9.636000000000001</v>
      </c>
      <c r="ON30" s="112">
        <v>9.1240000000000006</v>
      </c>
      <c r="OO30" s="112">
        <v>8.4999999999999982</v>
      </c>
      <c r="OP30" s="112">
        <v>8.6679999999999993</v>
      </c>
      <c r="OQ30" s="112">
        <v>8.234782608695653</v>
      </c>
      <c r="OR30" s="112">
        <v>8.6043478260869577</v>
      </c>
      <c r="OS30" s="112">
        <v>8.7095238095238106</v>
      </c>
      <c r="OT30" s="112">
        <v>7.9571428571428573</v>
      </c>
      <c r="OU30" s="5" t="e">
        <f t="shared" si="0"/>
        <v>#N/A</v>
      </c>
      <c r="OV30" s="1">
        <f t="shared" si="1"/>
        <v>1.7116883116883139</v>
      </c>
      <c r="OW30" s="1" t="e">
        <f t="shared" si="2"/>
        <v>#N/A</v>
      </c>
      <c r="OX30" s="1" t="e">
        <f t="shared" si="3"/>
        <v>#N/A</v>
      </c>
      <c r="OY30" s="1" t="e">
        <f t="shared" si="4"/>
        <v>#N/A</v>
      </c>
      <c r="OZ30" s="1">
        <f t="shared" si="5"/>
        <v>1.338499999999998</v>
      </c>
      <c r="PA30" s="1">
        <f t="shared" si="6"/>
        <v>1.033333333333335</v>
      </c>
      <c r="PB30" s="1" t="e">
        <f t="shared" si="7"/>
        <v>#N/A</v>
      </c>
      <c r="PC30" s="1" t="e">
        <f t="shared" si="8"/>
        <v>#N/A</v>
      </c>
      <c r="PD30" s="1">
        <f t="shared" si="9"/>
        <v>0.62723112128146319</v>
      </c>
      <c r="PE30" s="1" t="e">
        <f t="shared" si="10"/>
        <v>#N/A</v>
      </c>
      <c r="PF30" s="1">
        <f t="shared" si="11"/>
        <v>1.3252100840336123</v>
      </c>
      <c r="PG30" s="111">
        <v>0.6</v>
      </c>
      <c r="PH30" s="112">
        <v>-0.4</v>
      </c>
      <c r="PI30" s="112">
        <v>2</v>
      </c>
      <c r="PJ30" s="112">
        <v>0.4</v>
      </c>
      <c r="PK30" s="112">
        <v>0.4</v>
      </c>
      <c r="PL30" s="112">
        <v>0.4</v>
      </c>
      <c r="PM30" s="112">
        <v>0.2</v>
      </c>
      <c r="PN30" s="112">
        <v>1.6</v>
      </c>
      <c r="PO30" s="112">
        <v>1.8</v>
      </c>
      <c r="PP30" s="112">
        <v>1.1000000000000001</v>
      </c>
      <c r="PQ30" s="112">
        <v>0.1</v>
      </c>
      <c r="PR30" s="137">
        <v>1</v>
      </c>
      <c r="PS30" s="5" t="e">
        <f t="array" ref="PS30">+IF(ISERROR($NW30)=FALSE,MIN(IF($H30:$AL30&lt;65534,$H30:$AL30,"")),NA())</f>
        <v>#N/A</v>
      </c>
      <c r="PT30" s="1">
        <f t="array" ref="PT30">+IF(ISERROR($NX30)=FALSE,MIN(IF($AM30:$BN30&lt;65534,$AM30:$BN30,"")),NA())</f>
        <v>2</v>
      </c>
      <c r="PU30" s="1" t="e">
        <f t="array" ref="PU30">+IF(ISERROR($NY30)=FALSE,MIN(IF($BP30:$CT30&lt;65534,$BP30:$CT30,"")),NA())</f>
        <v>#N/A</v>
      </c>
      <c r="PV30" s="1" t="e">
        <f t="array" ref="PV30">+IF(ISERROR($NZ30)=FALSE,MIN(IF($CU30:$DX30&lt;65534,$CU30:$DX30,"")),NA())</f>
        <v>#N/A</v>
      </c>
      <c r="PW30" s="1" t="e">
        <f t="array" ref="PW30">+IF(ISERROR($OA30)=FALSE,MIN(IF($DY30:$FC30&lt;65534,$DY30:$FC30,"")),NA())</f>
        <v>#N/A</v>
      </c>
      <c r="PX30" s="1">
        <f t="array" ref="PX30">+IF(ISERROR($OB30)=FALSE,MIN(IF($FD30:$GG30&lt;65534,$FD30:$GG30,"")),NA())</f>
        <v>7.2</v>
      </c>
      <c r="PY30" s="1">
        <f t="array" ref="PY30">+IF(ISERROR($OC30)=FALSE,MIN(IF($GH30:$HL30&lt;65534,$GH30:$HL30,"")),NA())</f>
        <v>1.6</v>
      </c>
      <c r="PZ30" s="1" t="e">
        <f t="array" ref="PZ30">+IF(ISERROR($OD30)=FALSE,MIN(IF($HM30:$IQ30&lt;65534,$HM30:$IQ30,"")),NA())</f>
        <v>#N/A</v>
      </c>
      <c r="QA30" s="1" t="e">
        <f t="array" ref="QA30">+IF(ISERROR($OE30)=FALSE,MIN(IF($IR30:$JU30&lt;65534,$IR30:$JU30,"")),NA())</f>
        <v>#N/A</v>
      </c>
      <c r="QB30" s="1">
        <f t="array" ref="QB30">+IF(ISERROR($OF30)=FALSE,MIN(IF($JV30:$KZ30&lt;65534,$JV30:$KZ30,"")),NA())</f>
        <v>7.2</v>
      </c>
      <c r="QC30" s="1" t="e">
        <f t="array" ref="QC30">+IF(ISERROR($OG30)=FALSE,MIN(IF($LA30:$MD30&lt;65534,$LA30:$MD30,"")),NA())</f>
        <v>#N/A</v>
      </c>
      <c r="QD30" s="1">
        <f t="array" ref="QD30">+IF(ISERROR($OH30)=FALSE,MIN(IF($ME30:$NI30&lt;65534,$ME30:$NI30,"")),NA())</f>
        <v>6.8</v>
      </c>
      <c r="QE30" s="5" t="e">
        <f t="shared" si="38"/>
        <v>#N/A</v>
      </c>
      <c r="QF30" s="1">
        <f t="shared" si="39"/>
        <v>-2.4</v>
      </c>
      <c r="QG30" s="1" t="e">
        <f t="shared" si="40"/>
        <v>#N/A</v>
      </c>
      <c r="QH30" s="1" t="e">
        <f t="shared" si="41"/>
        <v>#N/A</v>
      </c>
      <c r="QI30" s="1" t="e">
        <f t="shared" si="42"/>
        <v>#N/A</v>
      </c>
      <c r="QJ30" s="1">
        <f t="shared" si="43"/>
        <v>-6.8</v>
      </c>
      <c r="QK30" s="1">
        <f t="shared" si="44"/>
        <v>-1.4000000000000001</v>
      </c>
      <c r="QL30" s="1" t="e">
        <f t="shared" si="45"/>
        <v>#N/A</v>
      </c>
      <c r="QM30" s="1" t="e">
        <f t="shared" si="46"/>
        <v>#N/A</v>
      </c>
      <c r="QN30" s="1">
        <f t="shared" si="47"/>
        <v>-6.1</v>
      </c>
      <c r="QO30" s="1" t="e">
        <f t="shared" si="48"/>
        <v>#N/A</v>
      </c>
      <c r="QP30" s="1">
        <f t="shared" si="49"/>
        <v>-5.8</v>
      </c>
      <c r="QQ30" s="5" t="s">
        <v>892</v>
      </c>
    </row>
    <row r="31" spans="1:459" s="1" customFormat="1" x14ac:dyDescent="0.2">
      <c r="A31" s="151">
        <v>21205790</v>
      </c>
      <c r="B31" s="152">
        <v>-74.150666666666666</v>
      </c>
      <c r="C31" s="152">
        <v>4.7055833333333332</v>
      </c>
      <c r="D31" s="153">
        <v>2547</v>
      </c>
      <c r="E31" s="154" t="s">
        <v>539</v>
      </c>
      <c r="F31" s="154" t="s">
        <v>600</v>
      </c>
      <c r="G31" s="154" t="s">
        <v>306</v>
      </c>
      <c r="H31" s="1">
        <v>6.4</v>
      </c>
      <c r="I31" s="1">
        <v>6.3</v>
      </c>
      <c r="J31" s="1">
        <v>7.2</v>
      </c>
      <c r="K31" s="1">
        <v>6.3</v>
      </c>
      <c r="L31" s="1">
        <v>2.2999999999999998</v>
      </c>
      <c r="M31" s="1">
        <v>7.6</v>
      </c>
      <c r="N31" s="1">
        <v>8.5</v>
      </c>
      <c r="O31" s="1">
        <v>5.8</v>
      </c>
      <c r="P31" s="1">
        <v>7.6</v>
      </c>
      <c r="Q31" s="1">
        <v>11.2</v>
      </c>
      <c r="R31" s="1">
        <v>10.7</v>
      </c>
      <c r="S31" s="1">
        <v>6</v>
      </c>
      <c r="T31" s="1">
        <v>8.8000000000000007</v>
      </c>
      <c r="U31" s="1">
        <v>11.1</v>
      </c>
      <c r="V31" s="1">
        <v>7.8</v>
      </c>
      <c r="W31" s="1">
        <v>7.8</v>
      </c>
      <c r="X31" s="1">
        <v>8.4</v>
      </c>
      <c r="Y31" s="1">
        <v>7.9</v>
      </c>
      <c r="Z31" s="1">
        <v>9.9</v>
      </c>
      <c r="AA31" s="1">
        <v>10.1</v>
      </c>
      <c r="AB31" s="1">
        <v>6.3</v>
      </c>
      <c r="AC31" s="1">
        <v>9.1</v>
      </c>
      <c r="AD31" s="1">
        <v>11.2</v>
      </c>
      <c r="AE31" s="1">
        <v>12.3</v>
      </c>
      <c r="AF31" s="1">
        <v>8.3000000000000007</v>
      </c>
      <c r="AG31" s="1">
        <v>6.8</v>
      </c>
      <c r="AH31" s="1">
        <v>6.6</v>
      </c>
      <c r="AI31" s="1">
        <v>6.6</v>
      </c>
      <c r="AJ31" s="1">
        <v>10.9</v>
      </c>
      <c r="AK31" s="1">
        <v>4</v>
      </c>
      <c r="AL31" s="1">
        <v>6.3</v>
      </c>
      <c r="AM31" s="1">
        <v>10.8</v>
      </c>
      <c r="AN31" s="1">
        <v>10.7</v>
      </c>
      <c r="AO31" s="1">
        <v>7</v>
      </c>
      <c r="AP31" s="1">
        <v>5.6</v>
      </c>
      <c r="AQ31" s="1">
        <v>9.5</v>
      </c>
      <c r="AR31" s="1">
        <v>7</v>
      </c>
      <c r="AS31" s="1">
        <v>9.8000000000000007</v>
      </c>
      <c r="AT31" s="1">
        <v>11.4</v>
      </c>
      <c r="AU31" s="1">
        <v>11.8</v>
      </c>
      <c r="AV31" s="1">
        <v>5.4</v>
      </c>
      <c r="AW31" s="1">
        <v>8.5</v>
      </c>
      <c r="AX31" s="1">
        <v>6.5</v>
      </c>
      <c r="AY31" s="1">
        <v>5.0999999999999996</v>
      </c>
      <c r="AZ31" s="1">
        <v>7.8</v>
      </c>
      <c r="BA31" s="1">
        <v>4.9000000000000004</v>
      </c>
      <c r="BB31" s="1">
        <v>10</v>
      </c>
      <c r="BC31" s="1">
        <v>9.1999999999999993</v>
      </c>
      <c r="BD31" s="1">
        <v>11.9</v>
      </c>
      <c r="BE31" s="1">
        <v>10.3</v>
      </c>
      <c r="BF31" s="1">
        <v>11.6</v>
      </c>
      <c r="BG31" s="1">
        <v>8.6999999999999993</v>
      </c>
      <c r="BH31" s="1">
        <v>6.1</v>
      </c>
      <c r="BI31" s="1">
        <v>7.6</v>
      </c>
      <c r="BJ31" s="1">
        <v>12</v>
      </c>
      <c r="BK31" s="1">
        <v>12.3</v>
      </c>
      <c r="BL31" s="1">
        <v>8.6999999999999993</v>
      </c>
      <c r="BM31" s="1">
        <v>10.8</v>
      </c>
      <c r="BN31" s="1">
        <v>10.6</v>
      </c>
      <c r="BO31" s="102"/>
      <c r="BP31" s="1">
        <v>9.8000000000000007</v>
      </c>
      <c r="BQ31" s="1">
        <v>9.6</v>
      </c>
      <c r="BR31" s="1">
        <v>10</v>
      </c>
      <c r="BS31" s="1">
        <v>9.3000000000000007</v>
      </c>
      <c r="BT31" s="1">
        <v>9.3000000000000007</v>
      </c>
      <c r="BU31" s="1">
        <v>10.5</v>
      </c>
      <c r="BV31" s="1">
        <v>10.1</v>
      </c>
      <c r="BW31" s="1">
        <v>9.4</v>
      </c>
      <c r="BX31" s="1">
        <v>11.1</v>
      </c>
      <c r="BY31" s="1">
        <v>11.1</v>
      </c>
      <c r="BZ31" s="1">
        <v>12.4</v>
      </c>
      <c r="CA31" s="1">
        <v>12.5</v>
      </c>
      <c r="CB31" s="1">
        <v>12.3</v>
      </c>
      <c r="CC31" s="1">
        <v>12</v>
      </c>
      <c r="CD31" s="1">
        <v>11.7</v>
      </c>
      <c r="CE31" s="1">
        <v>9.9</v>
      </c>
      <c r="CF31" s="1">
        <v>11.8</v>
      </c>
      <c r="CG31" s="1">
        <v>10.8</v>
      </c>
      <c r="CH31" s="1">
        <v>11.5</v>
      </c>
      <c r="CI31" s="1">
        <v>11.7</v>
      </c>
      <c r="CJ31" s="1">
        <v>10.9</v>
      </c>
      <c r="CK31" s="1">
        <v>10.9</v>
      </c>
      <c r="CL31" s="1">
        <v>11.6</v>
      </c>
      <c r="CM31" s="1">
        <v>10.199999999999999</v>
      </c>
      <c r="CN31" s="1">
        <v>7.8</v>
      </c>
      <c r="CO31" s="1">
        <v>9.6999999999999993</v>
      </c>
      <c r="CP31" s="1">
        <v>9.4</v>
      </c>
      <c r="CQ31" s="1">
        <v>9.9</v>
      </c>
      <c r="CR31" s="1">
        <v>12.9</v>
      </c>
      <c r="CS31" s="1">
        <v>12.1</v>
      </c>
      <c r="CT31" s="1">
        <v>11.1</v>
      </c>
      <c r="CU31" s="1">
        <v>10.5</v>
      </c>
      <c r="CV31" s="1">
        <v>11.4</v>
      </c>
      <c r="CW31" s="1">
        <v>9.8000000000000007</v>
      </c>
      <c r="CX31" s="1">
        <v>12.1</v>
      </c>
      <c r="CY31" s="1">
        <v>12.6</v>
      </c>
      <c r="CZ31" s="1">
        <v>12.7</v>
      </c>
      <c r="DA31" s="1">
        <v>11.5</v>
      </c>
      <c r="DB31" s="1">
        <v>9.6</v>
      </c>
      <c r="DC31" s="1">
        <v>11.1</v>
      </c>
      <c r="DD31" s="1">
        <v>10</v>
      </c>
      <c r="DE31" s="1">
        <v>11.4</v>
      </c>
      <c r="DF31" s="1">
        <v>11.2</v>
      </c>
      <c r="DG31" s="1">
        <v>9.6</v>
      </c>
      <c r="DH31" s="1">
        <v>8.9</v>
      </c>
      <c r="DI31" s="1">
        <v>11.3</v>
      </c>
      <c r="DJ31" s="1">
        <v>10.8</v>
      </c>
      <c r="DK31" s="1">
        <v>10</v>
      </c>
      <c r="DL31" s="1">
        <v>12.6</v>
      </c>
      <c r="DM31" s="1">
        <v>8.9</v>
      </c>
      <c r="DN31" s="1">
        <v>12.2</v>
      </c>
      <c r="DO31" s="1">
        <v>11.5</v>
      </c>
      <c r="DP31" s="1">
        <v>11.6</v>
      </c>
      <c r="DQ31" s="1">
        <v>10.5</v>
      </c>
      <c r="DR31" s="1">
        <v>12.5</v>
      </c>
      <c r="DS31" s="1">
        <v>8.9</v>
      </c>
      <c r="DT31" s="1">
        <v>11.2</v>
      </c>
      <c r="DU31" s="1">
        <v>11.2</v>
      </c>
      <c r="DV31" s="1">
        <v>12</v>
      </c>
      <c r="DW31" s="1">
        <v>11.1</v>
      </c>
      <c r="DX31" s="1">
        <v>9.4</v>
      </c>
      <c r="DY31" s="1">
        <v>5.4</v>
      </c>
      <c r="DZ31" s="1">
        <v>7.5</v>
      </c>
      <c r="EA31" s="1">
        <v>10</v>
      </c>
      <c r="EB31" s="1">
        <v>10.6</v>
      </c>
      <c r="EC31" s="1">
        <v>11.7</v>
      </c>
      <c r="ED31" s="1">
        <v>13</v>
      </c>
      <c r="EE31" s="1">
        <v>10.8</v>
      </c>
      <c r="EF31" s="1">
        <v>12.2</v>
      </c>
      <c r="EG31" s="1">
        <v>11.5</v>
      </c>
      <c r="EH31" s="1">
        <v>11.5</v>
      </c>
      <c r="EI31" s="1">
        <v>11.5</v>
      </c>
      <c r="EJ31" s="1">
        <v>11.5</v>
      </c>
      <c r="EK31" s="1">
        <v>10.7</v>
      </c>
      <c r="EL31" s="1">
        <v>11.8</v>
      </c>
      <c r="EM31" s="1">
        <v>11.2</v>
      </c>
      <c r="EN31" s="1">
        <v>10.7</v>
      </c>
      <c r="EO31" s="1">
        <v>11.1</v>
      </c>
      <c r="EP31" s="1">
        <v>8</v>
      </c>
      <c r="EQ31" s="1">
        <v>11.4</v>
      </c>
      <c r="ER31" s="1">
        <v>12.1</v>
      </c>
      <c r="ES31" s="1">
        <v>9.6999999999999993</v>
      </c>
      <c r="ET31" s="1">
        <v>11.3</v>
      </c>
      <c r="EU31" s="1">
        <v>10.1</v>
      </c>
      <c r="EV31" s="1">
        <v>11.3</v>
      </c>
      <c r="EW31" s="1">
        <v>10.4</v>
      </c>
      <c r="EX31" s="1">
        <v>9.9</v>
      </c>
      <c r="EY31" s="1">
        <v>8.8000000000000007</v>
      </c>
      <c r="EZ31" s="1">
        <v>8.9</v>
      </c>
      <c r="FA31" s="1">
        <v>10</v>
      </c>
      <c r="FB31" s="1">
        <v>9.1</v>
      </c>
      <c r="FC31" s="1">
        <v>10.5</v>
      </c>
      <c r="FD31" s="1">
        <v>11.5</v>
      </c>
      <c r="FE31" s="1">
        <v>11</v>
      </c>
      <c r="FF31" s="1">
        <v>11</v>
      </c>
      <c r="FG31" s="1">
        <v>9</v>
      </c>
      <c r="FH31" s="1">
        <v>10.4</v>
      </c>
      <c r="FI31" s="1">
        <v>10.199999999999999</v>
      </c>
      <c r="FJ31" s="1">
        <v>10.3</v>
      </c>
      <c r="FK31" s="1">
        <v>9.5</v>
      </c>
      <c r="FL31" s="1">
        <v>10.7</v>
      </c>
      <c r="FM31" s="1">
        <v>11.9</v>
      </c>
      <c r="FN31" s="1">
        <v>10.6</v>
      </c>
      <c r="FO31" s="1">
        <v>11.5</v>
      </c>
      <c r="FP31" s="1">
        <v>11.1</v>
      </c>
      <c r="FQ31" s="1">
        <v>10.8</v>
      </c>
      <c r="FR31" s="1">
        <v>9.1</v>
      </c>
      <c r="FS31" s="1">
        <v>11.2</v>
      </c>
      <c r="FT31" s="1">
        <v>9.6999999999999993</v>
      </c>
      <c r="FU31" s="1">
        <v>11.9</v>
      </c>
      <c r="FV31" s="1">
        <v>10.8</v>
      </c>
      <c r="FW31" s="1">
        <v>11.4</v>
      </c>
      <c r="FX31" s="1">
        <v>11</v>
      </c>
      <c r="FY31" s="1">
        <v>10.5</v>
      </c>
      <c r="FZ31" s="1">
        <v>10.4</v>
      </c>
      <c r="GA31" s="1">
        <v>10.3</v>
      </c>
      <c r="GB31" s="1">
        <v>8.8000000000000007</v>
      </c>
      <c r="GC31" s="1">
        <v>10.6</v>
      </c>
      <c r="GD31" s="1">
        <v>7.4</v>
      </c>
      <c r="GE31" s="1">
        <v>9.8000000000000007</v>
      </c>
      <c r="GF31" s="1">
        <v>10.199999999999999</v>
      </c>
      <c r="GG31" s="1">
        <v>10.3</v>
      </c>
      <c r="GH31" s="1">
        <v>10.4</v>
      </c>
      <c r="GI31" s="1">
        <v>9.5</v>
      </c>
      <c r="GJ31" s="1">
        <v>10.9</v>
      </c>
      <c r="GK31" s="1">
        <v>9.1</v>
      </c>
      <c r="GL31" s="1">
        <v>9.1</v>
      </c>
      <c r="GM31" s="1">
        <v>7.3</v>
      </c>
      <c r="GN31" s="1">
        <v>9.6</v>
      </c>
      <c r="GO31" s="1">
        <v>9.6</v>
      </c>
      <c r="GP31" s="1">
        <v>8.3000000000000007</v>
      </c>
      <c r="GQ31" s="1">
        <v>8.5</v>
      </c>
      <c r="GR31" s="1">
        <v>10</v>
      </c>
      <c r="GS31" s="1">
        <v>10.3</v>
      </c>
      <c r="GT31" s="1">
        <v>10.199999999999999</v>
      </c>
      <c r="GU31" s="1">
        <v>10.4</v>
      </c>
      <c r="GV31" s="1">
        <v>10.199999999999999</v>
      </c>
      <c r="GW31" s="1">
        <v>7.5</v>
      </c>
      <c r="GX31" s="1">
        <v>5.6</v>
      </c>
      <c r="GY31" s="1">
        <v>9.5</v>
      </c>
      <c r="GZ31" s="1">
        <v>10.6</v>
      </c>
      <c r="HA31" s="1">
        <v>11.2</v>
      </c>
      <c r="HB31" s="1">
        <v>10.3</v>
      </c>
      <c r="HC31" s="1">
        <v>11.1</v>
      </c>
      <c r="HD31" s="1">
        <v>10.8</v>
      </c>
      <c r="HE31" s="1">
        <v>9.3000000000000007</v>
      </c>
      <c r="HF31" s="1">
        <v>7.1</v>
      </c>
      <c r="HG31" s="1">
        <v>9.8000000000000007</v>
      </c>
      <c r="HH31" s="1">
        <v>9.6999999999999993</v>
      </c>
      <c r="HI31" s="1">
        <v>9.5</v>
      </c>
      <c r="HJ31" s="1">
        <v>8.1999999999999993</v>
      </c>
      <c r="HK31" s="1">
        <v>8.8000000000000007</v>
      </c>
      <c r="HL31" s="1">
        <v>8.6999999999999993</v>
      </c>
      <c r="HM31" s="1">
        <v>8.8000000000000007</v>
      </c>
      <c r="HN31" s="1">
        <v>10.8</v>
      </c>
      <c r="HO31" s="1">
        <v>9.3000000000000007</v>
      </c>
      <c r="HP31" s="1">
        <v>9.1</v>
      </c>
      <c r="HQ31" s="1">
        <v>11.2</v>
      </c>
      <c r="HR31" s="1">
        <v>12.1</v>
      </c>
      <c r="HS31" s="1">
        <v>9.3000000000000007</v>
      </c>
      <c r="HT31" s="1">
        <v>10</v>
      </c>
      <c r="HU31" s="1">
        <v>9.6</v>
      </c>
      <c r="HV31" s="1">
        <v>7.7</v>
      </c>
      <c r="HW31" s="1">
        <v>8.8000000000000007</v>
      </c>
      <c r="HX31" s="1">
        <v>9.6</v>
      </c>
      <c r="HY31" s="1">
        <v>10.5</v>
      </c>
      <c r="HZ31" s="1">
        <v>11.4</v>
      </c>
      <c r="IA31" s="1">
        <v>9.8000000000000007</v>
      </c>
      <c r="IB31" s="1">
        <v>8</v>
      </c>
      <c r="IC31" s="1">
        <v>9</v>
      </c>
      <c r="ID31" s="1">
        <v>10.3</v>
      </c>
      <c r="IE31" s="1">
        <v>10.4</v>
      </c>
      <c r="IF31" s="1">
        <v>6.8</v>
      </c>
      <c r="IG31" s="1">
        <v>9.9</v>
      </c>
      <c r="IH31" s="1">
        <v>5.2</v>
      </c>
      <c r="II31" s="1">
        <v>9.6999999999999993</v>
      </c>
      <c r="IJ31" s="1">
        <v>11.3</v>
      </c>
      <c r="IK31" s="1">
        <v>6.8</v>
      </c>
      <c r="IL31" s="1">
        <v>6.9</v>
      </c>
      <c r="IM31" s="1">
        <v>7.4</v>
      </c>
      <c r="IN31" s="1">
        <v>10.4</v>
      </c>
      <c r="IO31" s="1">
        <v>8.8000000000000007</v>
      </c>
      <c r="IP31" s="1">
        <v>4.5999999999999996</v>
      </c>
      <c r="IQ31" s="1">
        <v>7.2</v>
      </c>
      <c r="IR31" s="1">
        <v>9.8000000000000007</v>
      </c>
      <c r="IS31" s="1">
        <v>9.3000000000000007</v>
      </c>
      <c r="IT31" s="1">
        <v>6</v>
      </c>
      <c r="IU31" s="1">
        <v>9.4</v>
      </c>
      <c r="IV31" s="1">
        <v>8.9</v>
      </c>
      <c r="IW31" s="1">
        <v>9.8000000000000007</v>
      </c>
      <c r="IX31" s="1">
        <v>8.5</v>
      </c>
      <c r="IY31" s="1">
        <v>7.3</v>
      </c>
      <c r="IZ31" s="1">
        <v>8.6999999999999993</v>
      </c>
      <c r="JA31" s="1">
        <v>5.4</v>
      </c>
      <c r="JB31" s="1">
        <v>9.6</v>
      </c>
      <c r="JC31" s="1">
        <v>8.4</v>
      </c>
      <c r="JD31" s="1">
        <v>11</v>
      </c>
      <c r="JE31" s="1">
        <v>11.3</v>
      </c>
      <c r="JF31" s="1">
        <v>8.6999999999999993</v>
      </c>
      <c r="JG31" s="1">
        <v>9.4</v>
      </c>
      <c r="JH31" s="1">
        <v>7.7</v>
      </c>
      <c r="JI31" s="1">
        <v>9.1999999999999993</v>
      </c>
      <c r="JJ31" s="1">
        <v>11</v>
      </c>
      <c r="JK31" s="1">
        <v>9.4</v>
      </c>
      <c r="JL31" s="1">
        <v>8.6</v>
      </c>
      <c r="JM31" s="1">
        <v>8.1999999999999993</v>
      </c>
      <c r="JN31" s="1">
        <v>8.5</v>
      </c>
      <c r="JO31" s="1">
        <v>10.3</v>
      </c>
      <c r="JP31" s="1">
        <v>11</v>
      </c>
      <c r="JQ31" s="1">
        <v>10</v>
      </c>
      <c r="JR31" s="1">
        <v>7</v>
      </c>
      <c r="JS31" s="1">
        <v>7.5</v>
      </c>
      <c r="JT31" s="1">
        <v>11.5</v>
      </c>
      <c r="JU31" s="1">
        <v>8.9</v>
      </c>
      <c r="JV31" s="1">
        <v>8.4</v>
      </c>
      <c r="JW31" s="1">
        <v>7.6</v>
      </c>
      <c r="JX31" s="1">
        <v>9.8000000000000007</v>
      </c>
      <c r="JY31" s="1">
        <v>7.2</v>
      </c>
      <c r="JZ31" s="1">
        <v>4.7</v>
      </c>
      <c r="KA31" s="1">
        <v>6.4</v>
      </c>
      <c r="KB31" s="1">
        <v>7</v>
      </c>
      <c r="KC31" s="1">
        <v>9.5</v>
      </c>
      <c r="KD31" s="1">
        <v>6.7</v>
      </c>
      <c r="KE31" s="1">
        <v>8.6999999999999993</v>
      </c>
      <c r="KF31" s="1">
        <v>10.8</v>
      </c>
      <c r="KG31" s="1">
        <v>10.9</v>
      </c>
      <c r="KH31" s="1">
        <v>8.6</v>
      </c>
      <c r="KI31" s="1">
        <v>8.9</v>
      </c>
      <c r="KJ31" s="1">
        <v>4.4000000000000004</v>
      </c>
      <c r="KK31" s="1">
        <v>8.8000000000000007</v>
      </c>
      <c r="KL31" s="1">
        <v>5.2</v>
      </c>
      <c r="KM31" s="1">
        <v>8.4</v>
      </c>
      <c r="KN31" s="1">
        <v>10.7</v>
      </c>
      <c r="KO31" s="1">
        <v>7</v>
      </c>
      <c r="KP31" s="1">
        <v>8.8000000000000007</v>
      </c>
      <c r="KQ31" s="1">
        <v>8.6999999999999993</v>
      </c>
      <c r="KR31" s="1">
        <v>9.6</v>
      </c>
      <c r="KS31" s="1">
        <v>11.3</v>
      </c>
      <c r="KT31" s="1">
        <v>9.9</v>
      </c>
      <c r="KU31" s="1">
        <v>9.5</v>
      </c>
      <c r="KV31" s="1">
        <v>7.8</v>
      </c>
      <c r="KW31" s="1">
        <v>9.1</v>
      </c>
      <c r="KX31" s="1">
        <v>8.6</v>
      </c>
      <c r="KY31" s="1">
        <v>7.9</v>
      </c>
      <c r="KZ31" s="1">
        <v>9.9</v>
      </c>
      <c r="LA31" s="1">
        <v>7.1</v>
      </c>
      <c r="LB31" s="1">
        <v>11.7</v>
      </c>
      <c r="LC31" s="1">
        <v>8.8000000000000007</v>
      </c>
      <c r="LD31" s="1">
        <v>10.1</v>
      </c>
      <c r="LE31" s="1">
        <v>11.2</v>
      </c>
      <c r="LF31" s="1">
        <v>8.3000000000000007</v>
      </c>
      <c r="LG31" s="1">
        <v>7.8</v>
      </c>
      <c r="LH31" s="1">
        <v>11.7</v>
      </c>
      <c r="LI31" s="1">
        <v>10.7</v>
      </c>
      <c r="LJ31" s="1">
        <v>10.1</v>
      </c>
      <c r="LK31" s="1">
        <v>12.2</v>
      </c>
      <c r="LL31" s="1">
        <v>11.2</v>
      </c>
      <c r="LM31" s="1">
        <v>11.2</v>
      </c>
      <c r="LN31" s="1">
        <v>11.1</v>
      </c>
      <c r="LO31" s="1">
        <v>9.1999999999999993</v>
      </c>
      <c r="LP31" s="1">
        <v>8.8000000000000007</v>
      </c>
      <c r="LQ31" s="1">
        <v>6.5</v>
      </c>
      <c r="LR31" s="1">
        <v>7.6</v>
      </c>
      <c r="LS31" s="1">
        <v>9</v>
      </c>
      <c r="LT31" s="1">
        <v>11.1</v>
      </c>
      <c r="LU31" s="1">
        <v>11.1</v>
      </c>
      <c r="LV31" s="1">
        <v>11.1</v>
      </c>
      <c r="LW31" s="1">
        <v>7</v>
      </c>
      <c r="LX31" s="1">
        <v>9.6</v>
      </c>
      <c r="LY31" s="1">
        <v>6.7</v>
      </c>
      <c r="LZ31" s="1">
        <v>11.2</v>
      </c>
      <c r="MA31" s="1">
        <v>10.199999999999999</v>
      </c>
      <c r="MB31" s="1">
        <v>11.2</v>
      </c>
      <c r="MC31" s="1">
        <v>6</v>
      </c>
      <c r="MD31" s="1">
        <v>11.2</v>
      </c>
      <c r="ME31" s="1">
        <v>11.9</v>
      </c>
      <c r="MF31" s="1">
        <v>8.6999999999999993</v>
      </c>
      <c r="MG31" s="1">
        <v>8.6999999999999993</v>
      </c>
      <c r="MH31" s="1">
        <v>6.1</v>
      </c>
      <c r="MI31" s="1">
        <v>7</v>
      </c>
      <c r="MJ31" s="1">
        <v>5.4</v>
      </c>
      <c r="MK31" s="1">
        <v>7.8</v>
      </c>
      <c r="ML31" s="1">
        <v>9.3000000000000007</v>
      </c>
      <c r="MM31" s="1">
        <v>7.7</v>
      </c>
      <c r="MN31" s="1">
        <v>5.0999999999999996</v>
      </c>
      <c r="MO31" s="1">
        <v>7.7</v>
      </c>
      <c r="MP31" s="1">
        <v>9</v>
      </c>
      <c r="MQ31" s="1">
        <v>9.3000000000000007</v>
      </c>
      <c r="MR31" s="1">
        <v>10.6</v>
      </c>
      <c r="MS31" s="1">
        <v>12</v>
      </c>
      <c r="MT31" s="1">
        <v>10.199999999999999</v>
      </c>
      <c r="MU31" s="1">
        <v>8.6</v>
      </c>
      <c r="MV31" s="1">
        <v>9.5</v>
      </c>
      <c r="MW31" s="1">
        <v>8.6</v>
      </c>
      <c r="MX31" s="1">
        <v>9</v>
      </c>
      <c r="MY31" s="1">
        <v>10.9</v>
      </c>
      <c r="MZ31" s="1">
        <v>11.3</v>
      </c>
      <c r="NA31" s="1">
        <v>11.2</v>
      </c>
      <c r="NB31" s="1">
        <v>11.2</v>
      </c>
      <c r="NC31" s="1">
        <v>10.1</v>
      </c>
      <c r="ND31" s="1">
        <v>11.4</v>
      </c>
      <c r="NE31" s="1">
        <v>9.9</v>
      </c>
      <c r="NF31" s="1">
        <v>4.8</v>
      </c>
      <c r="NG31" s="1">
        <v>6.1</v>
      </c>
      <c r="NH31" s="1">
        <v>10.3</v>
      </c>
      <c r="NI31" s="1">
        <v>11</v>
      </c>
      <c r="NJ31" s="6">
        <f t="shared" si="13"/>
        <v>1</v>
      </c>
      <c r="NK31" s="3">
        <f t="shared" si="14"/>
        <v>1</v>
      </c>
      <c r="NL31" s="3">
        <f t="shared" si="15"/>
        <v>1</v>
      </c>
      <c r="NM31" s="3">
        <f t="shared" si="16"/>
        <v>1</v>
      </c>
      <c r="NN31" s="3">
        <f t="shared" si="17"/>
        <v>1</v>
      </c>
      <c r="NO31" s="3">
        <f t="shared" si="18"/>
        <v>1</v>
      </c>
      <c r="NP31" s="3">
        <f t="shared" si="19"/>
        <v>1</v>
      </c>
      <c r="NQ31" s="3">
        <f t="shared" si="20"/>
        <v>1</v>
      </c>
      <c r="NR31" s="3">
        <f t="shared" si="21"/>
        <v>1</v>
      </c>
      <c r="NS31" s="3">
        <f t="shared" si="22"/>
        <v>1</v>
      </c>
      <c r="NT31" s="3">
        <f t="shared" si="23"/>
        <v>1</v>
      </c>
      <c r="NU31" s="3">
        <f t="shared" si="24"/>
        <v>1</v>
      </c>
      <c r="NV31" s="3">
        <f t="shared" si="25"/>
        <v>1</v>
      </c>
      <c r="NW31" s="5">
        <f t="shared" si="26"/>
        <v>7.9387096774193555</v>
      </c>
      <c r="NX31" s="1">
        <f t="shared" si="27"/>
        <v>8.9857142857142858</v>
      </c>
      <c r="NY31" s="1">
        <f t="shared" si="28"/>
        <v>10.751612903225807</v>
      </c>
      <c r="NZ31" s="1">
        <f t="shared" si="29"/>
        <v>10.936666666666664</v>
      </c>
      <c r="OA31" s="1">
        <f t="shared" si="30"/>
        <v>10.45806451612903</v>
      </c>
      <c r="OB31" s="1">
        <f t="shared" si="31"/>
        <v>10.430000000000001</v>
      </c>
      <c r="OC31" s="1">
        <f t="shared" si="32"/>
        <v>9.3903225806451598</v>
      </c>
      <c r="OD31" s="1">
        <f t="shared" si="33"/>
        <v>9.054838709677421</v>
      </c>
      <c r="OE31" s="1">
        <f t="shared" si="34"/>
        <v>9.009999999999998</v>
      </c>
      <c r="OF31" s="1">
        <f t="shared" si="35"/>
        <v>8.4129032258064527</v>
      </c>
      <c r="OG31" s="1">
        <f t="shared" si="36"/>
        <v>9.6899999999999977</v>
      </c>
      <c r="OH31" s="1">
        <f t="shared" si="37"/>
        <v>9.0451612903225804</v>
      </c>
      <c r="OI31" s="111">
        <v>5.9620689655172425</v>
      </c>
      <c r="OJ31" s="112">
        <v>7.1034482758620694</v>
      </c>
      <c r="OK31" s="112">
        <v>7.9172413793103438</v>
      </c>
      <c r="OL31" s="112">
        <v>9.0766666666666662</v>
      </c>
      <c r="OM31" s="112">
        <v>9.1448275862068975</v>
      </c>
      <c r="ON31" s="112">
        <v>8.63448275862069</v>
      </c>
      <c r="OO31" s="112">
        <v>8.11</v>
      </c>
      <c r="OP31" s="112">
        <v>7.8965517241379324</v>
      </c>
      <c r="OQ31" s="112">
        <v>7.42</v>
      </c>
      <c r="OR31" s="112">
        <v>8.0500000000000007</v>
      </c>
      <c r="OS31" s="112">
        <v>8.2333333333333361</v>
      </c>
      <c r="OT31" s="112">
        <v>6.8827586206896543</v>
      </c>
      <c r="OU31" s="5">
        <f t="shared" si="0"/>
        <v>1.976640711902113</v>
      </c>
      <c r="OV31" s="1">
        <f t="shared" si="1"/>
        <v>1.8822660098522164</v>
      </c>
      <c r="OW31" s="1">
        <f t="shared" si="2"/>
        <v>2.834371523915463</v>
      </c>
      <c r="OX31" s="1">
        <f t="shared" si="3"/>
        <v>1.8599999999999977</v>
      </c>
      <c r="OY31" s="1">
        <f t="shared" si="4"/>
        <v>1.313236929922132</v>
      </c>
      <c r="OZ31" s="1">
        <f t="shared" si="5"/>
        <v>1.7955172413793115</v>
      </c>
      <c r="PA31" s="1">
        <f t="shared" si="6"/>
        <v>1.2803225806451604</v>
      </c>
      <c r="PB31" s="1">
        <f t="shared" si="7"/>
        <v>1.1582869855394886</v>
      </c>
      <c r="PC31" s="1">
        <f t="shared" si="8"/>
        <v>1.5899999999999981</v>
      </c>
      <c r="PD31" s="1">
        <f t="shared" si="9"/>
        <v>0.36290322580645196</v>
      </c>
      <c r="PE31" s="1">
        <f t="shared" si="10"/>
        <v>1.4566666666666617</v>
      </c>
      <c r="PF31" s="1">
        <f t="shared" si="11"/>
        <v>2.1624026696329262</v>
      </c>
      <c r="PG31" s="111">
        <v>-3</v>
      </c>
      <c r="PH31" s="112">
        <v>-6.4</v>
      </c>
      <c r="PI31" s="112">
        <v>-3.2</v>
      </c>
      <c r="PJ31" s="112">
        <v>0.2</v>
      </c>
      <c r="PK31" s="112">
        <v>0.7</v>
      </c>
      <c r="PL31" s="112">
        <v>1</v>
      </c>
      <c r="PM31" s="112">
        <v>0.4</v>
      </c>
      <c r="PN31" s="112">
        <v>-1.5</v>
      </c>
      <c r="PO31" s="112">
        <v>-0.2</v>
      </c>
      <c r="PP31" s="112">
        <v>0.5</v>
      </c>
      <c r="PQ31" s="112">
        <v>-3</v>
      </c>
      <c r="PR31" s="137">
        <v>-6</v>
      </c>
      <c r="PS31" s="5">
        <f t="array" ref="PS31">+IF(ISERROR($NW31)=FALSE,MIN(IF($H31:$AL31&lt;65534,$H31:$AL31,"")),NA())</f>
        <v>2.2999999999999998</v>
      </c>
      <c r="PT31" s="1">
        <f t="array" ref="PT31">+IF(ISERROR($NX31)=FALSE,MIN(IF($AM31:$BN31&lt;65534,$AM31:$BN31,"")),NA())</f>
        <v>4.9000000000000004</v>
      </c>
      <c r="PU31" s="1">
        <f t="array" ref="PU31">+IF(ISERROR($NY31)=FALSE,MIN(IF($BP31:$CT31&lt;65534,$BP31:$CT31,"")),NA())</f>
        <v>7.8</v>
      </c>
      <c r="PV31" s="1">
        <f t="array" ref="PV31">+IF(ISERROR($NZ31)=FALSE,MIN(IF($CU31:$DX31&lt;65534,$CU31:$DX31,"")),NA())</f>
        <v>8.9</v>
      </c>
      <c r="PW31" s="1">
        <f t="array" ref="PW31">+IF(ISERROR($OA31)=FALSE,MIN(IF($DY31:$FC31&lt;65534,$DY31:$FC31,"")),NA())</f>
        <v>5.4</v>
      </c>
      <c r="PX31" s="1">
        <f t="array" ref="PX31">+IF(ISERROR($OB31)=FALSE,MIN(IF($FD31:$GG31&lt;65534,$FD31:$GG31,"")),NA())</f>
        <v>7.4</v>
      </c>
      <c r="PY31" s="1">
        <f t="array" ref="PY31">+IF(ISERROR($OC31)=FALSE,MIN(IF($GH31:$HL31&lt;65534,$GH31:$HL31,"")),NA())</f>
        <v>5.6</v>
      </c>
      <c r="PZ31" s="1">
        <f t="array" ref="PZ31">+IF(ISERROR($OD31)=FALSE,MIN(IF($HM31:$IQ31&lt;65534,$HM31:$IQ31,"")),NA())</f>
        <v>4.5999999999999996</v>
      </c>
      <c r="QA31" s="1">
        <f t="array" ref="QA31">+IF(ISERROR($OE31)=FALSE,MIN(IF($IR31:$JU31&lt;65534,$IR31:$JU31,"")),NA())</f>
        <v>5.4</v>
      </c>
      <c r="QB31" s="1">
        <f t="array" ref="QB31">+IF(ISERROR($OF31)=FALSE,MIN(IF($JV31:$KZ31&lt;65534,$JV31:$KZ31,"")),NA())</f>
        <v>4.4000000000000004</v>
      </c>
      <c r="QC31" s="1">
        <f t="array" ref="QC31">+IF(ISERROR($OG31)=FALSE,MIN(IF($LA31:$MD31&lt;65534,$LA31:$MD31,"")),NA())</f>
        <v>6</v>
      </c>
      <c r="QD31" s="1">
        <f t="array" ref="QD31">+IF(ISERROR($OH31)=FALSE,MIN(IF($ME31:$NI31&lt;65534,$ME31:$NI31,"")),NA())</f>
        <v>4.8</v>
      </c>
      <c r="QE31" s="5">
        <f t="shared" si="38"/>
        <v>-5.3</v>
      </c>
      <c r="QF31" s="1">
        <f t="shared" si="39"/>
        <v>-11.3</v>
      </c>
      <c r="QG31" s="1">
        <f t="shared" si="40"/>
        <v>-11</v>
      </c>
      <c r="QH31" s="1">
        <f t="shared" si="41"/>
        <v>-8.7000000000000011</v>
      </c>
      <c r="QI31" s="1">
        <f t="shared" si="42"/>
        <v>-4.7</v>
      </c>
      <c r="QJ31" s="1">
        <f t="shared" si="43"/>
        <v>-6.4</v>
      </c>
      <c r="QK31" s="1">
        <f t="shared" si="44"/>
        <v>-5.1999999999999993</v>
      </c>
      <c r="QL31" s="1">
        <f t="shared" si="45"/>
        <v>-6.1</v>
      </c>
      <c r="QM31" s="1">
        <f t="shared" si="46"/>
        <v>-5.6000000000000005</v>
      </c>
      <c r="QN31" s="1">
        <f t="shared" si="47"/>
        <v>-3.9000000000000004</v>
      </c>
      <c r="QO31" s="1">
        <f t="shared" si="48"/>
        <v>-9</v>
      </c>
      <c r="QP31" s="1">
        <f t="shared" si="49"/>
        <v>-10.8</v>
      </c>
      <c r="QQ31" s="5" t="s">
        <v>892</v>
      </c>
    </row>
    <row r="32" spans="1:459" s="1" customFormat="1" x14ac:dyDescent="0.2">
      <c r="A32" s="122">
        <v>21206220</v>
      </c>
      <c r="B32" s="123">
        <v>-74.089083333333335</v>
      </c>
      <c r="C32" s="123">
        <v>4.6380833333333324</v>
      </c>
      <c r="D32" s="124">
        <v>2556</v>
      </c>
      <c r="E32" s="125" t="s">
        <v>504</v>
      </c>
      <c r="F32" s="125" t="s">
        <v>543</v>
      </c>
      <c r="G32" s="125" t="s">
        <v>306</v>
      </c>
      <c r="H32" s="1">
        <v>65535</v>
      </c>
      <c r="I32" s="1">
        <v>65535</v>
      </c>
      <c r="J32" s="1">
        <v>65535</v>
      </c>
      <c r="K32" s="1">
        <v>65535</v>
      </c>
      <c r="L32" s="1">
        <v>65535</v>
      </c>
      <c r="M32" s="1">
        <v>65535</v>
      </c>
      <c r="N32" s="1">
        <v>65535</v>
      </c>
      <c r="O32" s="1">
        <v>65535</v>
      </c>
      <c r="P32" s="1">
        <v>65535</v>
      </c>
      <c r="Q32" s="1">
        <v>65535</v>
      </c>
      <c r="R32" s="1">
        <v>65535</v>
      </c>
      <c r="S32" s="1">
        <v>65535</v>
      </c>
      <c r="T32" s="1">
        <v>65535</v>
      </c>
      <c r="U32" s="1">
        <v>65535</v>
      </c>
      <c r="V32" s="1">
        <v>65535</v>
      </c>
      <c r="W32" s="1">
        <v>65535</v>
      </c>
      <c r="X32" s="1">
        <v>65535</v>
      </c>
      <c r="Y32" s="1">
        <v>65535</v>
      </c>
      <c r="Z32" s="1">
        <v>65535</v>
      </c>
      <c r="AA32" s="1">
        <v>65535</v>
      </c>
      <c r="AB32" s="1">
        <v>65535</v>
      </c>
      <c r="AC32" s="1">
        <v>65535</v>
      </c>
      <c r="AD32" s="1">
        <v>65535</v>
      </c>
      <c r="AE32" s="1">
        <v>65535</v>
      </c>
      <c r="AF32" s="1">
        <v>65535</v>
      </c>
      <c r="AG32" s="1">
        <v>65535</v>
      </c>
      <c r="AH32" s="1">
        <v>65535</v>
      </c>
      <c r="AI32" s="1">
        <v>65535</v>
      </c>
      <c r="AJ32" s="1">
        <v>65535</v>
      </c>
      <c r="AK32" s="1">
        <v>65535</v>
      </c>
      <c r="AL32" s="1">
        <v>65535</v>
      </c>
      <c r="AM32" s="1">
        <v>65535</v>
      </c>
      <c r="AN32" s="1">
        <v>65535</v>
      </c>
      <c r="AO32" s="1">
        <v>65535</v>
      </c>
      <c r="AP32" s="1">
        <v>65535</v>
      </c>
      <c r="AQ32" s="1">
        <v>65535</v>
      </c>
      <c r="AR32" s="1">
        <v>65535</v>
      </c>
      <c r="AS32" s="1">
        <v>65535</v>
      </c>
      <c r="AT32" s="1">
        <v>65535</v>
      </c>
      <c r="AU32" s="1">
        <v>65535</v>
      </c>
      <c r="AV32" s="1">
        <v>65535</v>
      </c>
      <c r="AW32" s="1">
        <v>65535</v>
      </c>
      <c r="AX32" s="1">
        <v>65535</v>
      </c>
      <c r="AY32" s="1">
        <v>65535</v>
      </c>
      <c r="AZ32" s="1">
        <v>65535</v>
      </c>
      <c r="BA32" s="1">
        <v>65535</v>
      </c>
      <c r="BB32" s="1">
        <v>65535</v>
      </c>
      <c r="BC32" s="1">
        <v>65535</v>
      </c>
      <c r="BD32" s="1">
        <v>65535</v>
      </c>
      <c r="BE32" s="1">
        <v>65535</v>
      </c>
      <c r="BF32" s="1">
        <v>65535</v>
      </c>
      <c r="BG32" s="1">
        <v>65535</v>
      </c>
      <c r="BH32" s="1">
        <v>65535</v>
      </c>
      <c r="BI32" s="1">
        <v>65535</v>
      </c>
      <c r="BJ32" s="1">
        <v>65535</v>
      </c>
      <c r="BK32" s="1">
        <v>65535</v>
      </c>
      <c r="BL32" s="1">
        <v>65535</v>
      </c>
      <c r="BM32" s="1">
        <v>65535</v>
      </c>
      <c r="BN32" s="1">
        <v>65535</v>
      </c>
      <c r="BO32" s="102"/>
      <c r="BP32" s="1">
        <v>65535</v>
      </c>
      <c r="BQ32" s="1">
        <v>65535</v>
      </c>
      <c r="BR32" s="1">
        <v>65535</v>
      </c>
      <c r="BS32" s="1">
        <v>65535</v>
      </c>
      <c r="BT32" s="1">
        <v>65535</v>
      </c>
      <c r="BU32" s="1">
        <v>65535</v>
      </c>
      <c r="BV32" s="1">
        <v>65535</v>
      </c>
      <c r="BW32" s="1">
        <v>65535</v>
      </c>
      <c r="BX32" s="1">
        <v>65535</v>
      </c>
      <c r="BY32" s="1">
        <v>65535</v>
      </c>
      <c r="BZ32" s="1">
        <v>65535</v>
      </c>
      <c r="CA32" s="1">
        <v>65535</v>
      </c>
      <c r="CB32" s="1">
        <v>65535</v>
      </c>
      <c r="CC32" s="1">
        <v>65535</v>
      </c>
      <c r="CD32" s="1">
        <v>65535</v>
      </c>
      <c r="CE32" s="1">
        <v>65535</v>
      </c>
      <c r="CF32" s="1">
        <v>65535</v>
      </c>
      <c r="CG32" s="1">
        <v>65535</v>
      </c>
      <c r="CH32" s="1">
        <v>65535</v>
      </c>
      <c r="CI32" s="1">
        <v>65535</v>
      </c>
      <c r="CJ32" s="1">
        <v>65535</v>
      </c>
      <c r="CK32" s="1">
        <v>65535</v>
      </c>
      <c r="CL32" s="1">
        <v>65535</v>
      </c>
      <c r="CM32" s="1">
        <v>65535</v>
      </c>
      <c r="CN32" s="1">
        <v>65535</v>
      </c>
      <c r="CO32" s="1">
        <v>65535</v>
      </c>
      <c r="CP32" s="1">
        <v>65535</v>
      </c>
      <c r="CQ32" s="1">
        <v>65535</v>
      </c>
      <c r="CR32" s="1">
        <v>65535</v>
      </c>
      <c r="CS32" s="1">
        <v>65535</v>
      </c>
      <c r="CT32" s="1">
        <v>65535</v>
      </c>
      <c r="CU32" s="1">
        <v>65535</v>
      </c>
      <c r="CV32" s="1">
        <v>65535</v>
      </c>
      <c r="CW32" s="1">
        <v>65535</v>
      </c>
      <c r="CX32" s="1">
        <v>65535</v>
      </c>
      <c r="CY32" s="1">
        <v>65535</v>
      </c>
      <c r="CZ32" s="1">
        <v>65535</v>
      </c>
      <c r="DA32" s="1">
        <v>65535</v>
      </c>
      <c r="DB32" s="1">
        <v>65535</v>
      </c>
      <c r="DC32" s="1">
        <v>65535</v>
      </c>
      <c r="DD32" s="1">
        <v>65535</v>
      </c>
      <c r="DE32" s="1">
        <v>65535</v>
      </c>
      <c r="DF32" s="1">
        <v>65535</v>
      </c>
      <c r="DG32" s="1">
        <v>65535</v>
      </c>
      <c r="DH32" s="1">
        <v>65535</v>
      </c>
      <c r="DI32" s="1">
        <v>65535</v>
      </c>
      <c r="DJ32" s="1">
        <v>65535</v>
      </c>
      <c r="DK32" s="1">
        <v>65535</v>
      </c>
      <c r="DL32" s="1">
        <v>65535</v>
      </c>
      <c r="DM32" s="1">
        <v>65535</v>
      </c>
      <c r="DN32" s="1">
        <v>65535</v>
      </c>
      <c r="DO32" s="1">
        <v>65535</v>
      </c>
      <c r="DP32" s="1">
        <v>65535</v>
      </c>
      <c r="DQ32" s="1">
        <v>65535</v>
      </c>
      <c r="DR32" s="1">
        <v>65535</v>
      </c>
      <c r="DS32" s="1">
        <v>65535</v>
      </c>
      <c r="DT32" s="1">
        <v>65535</v>
      </c>
      <c r="DU32" s="1">
        <v>65535</v>
      </c>
      <c r="DV32" s="1">
        <v>65535</v>
      </c>
      <c r="DW32" s="1">
        <v>65535</v>
      </c>
      <c r="DX32" s="1">
        <v>65535</v>
      </c>
      <c r="DY32" s="1">
        <v>65535</v>
      </c>
      <c r="DZ32" s="1">
        <v>65535</v>
      </c>
      <c r="EA32" s="1">
        <v>65535</v>
      </c>
      <c r="EB32" s="1">
        <v>65535</v>
      </c>
      <c r="EC32" s="1">
        <v>65535</v>
      </c>
      <c r="ED32" s="1">
        <v>65535</v>
      </c>
      <c r="EE32" s="1">
        <v>65535</v>
      </c>
      <c r="EF32" s="1">
        <v>65535</v>
      </c>
      <c r="EG32" s="1">
        <v>65535</v>
      </c>
      <c r="EH32" s="1">
        <v>65535</v>
      </c>
      <c r="EI32" s="1">
        <v>65535</v>
      </c>
      <c r="EJ32" s="1">
        <v>65535</v>
      </c>
      <c r="EK32" s="1">
        <v>65535</v>
      </c>
      <c r="EL32" s="1">
        <v>65535</v>
      </c>
      <c r="EM32" s="1">
        <v>65535</v>
      </c>
      <c r="EN32" s="1">
        <v>65535</v>
      </c>
      <c r="EO32" s="1">
        <v>65535</v>
      </c>
      <c r="EP32" s="1">
        <v>65535</v>
      </c>
      <c r="EQ32" s="1">
        <v>65535</v>
      </c>
      <c r="ER32" s="1">
        <v>65535</v>
      </c>
      <c r="ES32" s="1">
        <v>65535</v>
      </c>
      <c r="ET32" s="1">
        <v>65535</v>
      </c>
      <c r="EU32" s="1">
        <v>65535</v>
      </c>
      <c r="EV32" s="1">
        <v>65535</v>
      </c>
      <c r="EW32" s="1">
        <v>65535</v>
      </c>
      <c r="EX32" s="1">
        <v>65535</v>
      </c>
      <c r="EY32" s="1">
        <v>65535</v>
      </c>
      <c r="EZ32" s="1">
        <v>65535</v>
      </c>
      <c r="FA32" s="1">
        <v>65535</v>
      </c>
      <c r="FB32" s="1">
        <v>65535</v>
      </c>
      <c r="FC32" s="1">
        <v>65535</v>
      </c>
      <c r="FD32" s="1">
        <v>65535</v>
      </c>
      <c r="FE32" s="1">
        <v>65535</v>
      </c>
      <c r="FF32" s="1">
        <v>65535</v>
      </c>
      <c r="FG32" s="1">
        <v>65535</v>
      </c>
      <c r="FH32" s="1">
        <v>65535</v>
      </c>
      <c r="FI32" s="1">
        <v>65535</v>
      </c>
      <c r="FJ32" s="1">
        <v>65535</v>
      </c>
      <c r="FK32" s="1">
        <v>65535</v>
      </c>
      <c r="FL32" s="1">
        <v>65535</v>
      </c>
      <c r="FM32" s="1">
        <v>65535</v>
      </c>
      <c r="FN32" s="1">
        <v>65535</v>
      </c>
      <c r="FO32" s="1">
        <v>65535</v>
      </c>
      <c r="FP32" s="1">
        <v>65535</v>
      </c>
      <c r="FQ32" s="1">
        <v>65535</v>
      </c>
      <c r="FR32" s="1">
        <v>65535</v>
      </c>
      <c r="FS32" s="1">
        <v>65535</v>
      </c>
      <c r="FT32" s="1">
        <v>65535</v>
      </c>
      <c r="FU32" s="1">
        <v>65535</v>
      </c>
      <c r="FV32" s="1">
        <v>65535</v>
      </c>
      <c r="FW32" s="1">
        <v>65535</v>
      </c>
      <c r="FX32" s="1">
        <v>65535</v>
      </c>
      <c r="FY32" s="1">
        <v>65535</v>
      </c>
      <c r="FZ32" s="1">
        <v>65535</v>
      </c>
      <c r="GA32" s="1">
        <v>65535</v>
      </c>
      <c r="GB32" s="1">
        <v>65535</v>
      </c>
      <c r="GC32" s="1">
        <v>65535</v>
      </c>
      <c r="GD32" s="1">
        <v>65535</v>
      </c>
      <c r="GE32" s="1">
        <v>65535</v>
      </c>
      <c r="GF32" s="1">
        <v>65535</v>
      </c>
      <c r="GG32" s="1">
        <v>65535</v>
      </c>
      <c r="GH32" s="1">
        <v>65535</v>
      </c>
      <c r="GI32" s="1">
        <v>65535</v>
      </c>
      <c r="GJ32" s="1">
        <v>65535</v>
      </c>
      <c r="GK32" s="1">
        <v>65535</v>
      </c>
      <c r="GL32" s="1">
        <v>65535</v>
      </c>
      <c r="GM32" s="1">
        <v>65535</v>
      </c>
      <c r="GN32" s="1">
        <v>65535</v>
      </c>
      <c r="GO32" s="1">
        <v>65535</v>
      </c>
      <c r="GP32" s="1">
        <v>65535</v>
      </c>
      <c r="GQ32" s="1">
        <v>65535</v>
      </c>
      <c r="GR32" s="1">
        <v>65535</v>
      </c>
      <c r="GS32" s="1">
        <v>65535</v>
      </c>
      <c r="GT32" s="1">
        <v>65535</v>
      </c>
      <c r="GU32" s="1">
        <v>65535</v>
      </c>
      <c r="GV32" s="1">
        <v>65535</v>
      </c>
      <c r="GW32" s="1">
        <v>65535</v>
      </c>
      <c r="GX32" s="1">
        <v>65535</v>
      </c>
      <c r="GY32" s="1">
        <v>65535</v>
      </c>
      <c r="GZ32" s="1">
        <v>65535</v>
      </c>
      <c r="HA32" s="1">
        <v>65535</v>
      </c>
      <c r="HB32" s="1">
        <v>65535</v>
      </c>
      <c r="HC32" s="1">
        <v>65535</v>
      </c>
      <c r="HD32" s="1">
        <v>65535</v>
      </c>
      <c r="HE32" s="1">
        <v>65535</v>
      </c>
      <c r="HF32" s="1">
        <v>65535</v>
      </c>
      <c r="HG32" s="1">
        <v>65535</v>
      </c>
      <c r="HH32" s="1">
        <v>65535</v>
      </c>
      <c r="HI32" s="1">
        <v>65535</v>
      </c>
      <c r="HJ32" s="1">
        <v>65535</v>
      </c>
      <c r="HK32" s="1">
        <v>65535</v>
      </c>
      <c r="HL32" s="1">
        <v>65535</v>
      </c>
      <c r="HM32" s="1">
        <v>65535</v>
      </c>
      <c r="HN32" s="1">
        <v>65535</v>
      </c>
      <c r="HO32" s="1">
        <v>65535</v>
      </c>
      <c r="HP32" s="1">
        <v>65535</v>
      </c>
      <c r="HQ32" s="1">
        <v>65535</v>
      </c>
      <c r="HR32" s="1">
        <v>65535</v>
      </c>
      <c r="HS32" s="1">
        <v>65535</v>
      </c>
      <c r="HT32" s="1">
        <v>65535</v>
      </c>
      <c r="HU32" s="1">
        <v>65535</v>
      </c>
      <c r="HV32" s="1">
        <v>65535</v>
      </c>
      <c r="HW32" s="1">
        <v>65535</v>
      </c>
      <c r="HX32" s="1">
        <v>65535</v>
      </c>
      <c r="HY32" s="1">
        <v>65535</v>
      </c>
      <c r="HZ32" s="1">
        <v>65535</v>
      </c>
      <c r="IA32" s="1">
        <v>65535</v>
      </c>
      <c r="IB32" s="1">
        <v>65535</v>
      </c>
      <c r="IC32" s="1">
        <v>65535</v>
      </c>
      <c r="ID32" s="1">
        <v>65535</v>
      </c>
      <c r="IE32" s="1">
        <v>65535</v>
      </c>
      <c r="IF32" s="1">
        <v>65535</v>
      </c>
      <c r="IG32" s="1">
        <v>65535</v>
      </c>
      <c r="IH32" s="1">
        <v>65535</v>
      </c>
      <c r="II32" s="1">
        <v>65535</v>
      </c>
      <c r="IJ32" s="1">
        <v>65535</v>
      </c>
      <c r="IK32" s="1">
        <v>65535</v>
      </c>
      <c r="IL32" s="1">
        <v>65535</v>
      </c>
      <c r="IM32" s="1">
        <v>65535</v>
      </c>
      <c r="IN32" s="1">
        <v>65535</v>
      </c>
      <c r="IO32" s="1">
        <v>65535</v>
      </c>
      <c r="IP32" s="1">
        <v>65535</v>
      </c>
      <c r="IQ32" s="1">
        <v>65535</v>
      </c>
      <c r="IR32" s="1">
        <v>65535</v>
      </c>
      <c r="IS32" s="1">
        <v>65535</v>
      </c>
      <c r="IT32" s="1">
        <v>65535</v>
      </c>
      <c r="IU32" s="1">
        <v>65535</v>
      </c>
      <c r="IV32" s="1">
        <v>65535</v>
      </c>
      <c r="IW32" s="1">
        <v>65535</v>
      </c>
      <c r="IX32" s="1">
        <v>65535</v>
      </c>
      <c r="IY32" s="1">
        <v>65535</v>
      </c>
      <c r="IZ32" s="1">
        <v>65535</v>
      </c>
      <c r="JA32" s="1">
        <v>65535</v>
      </c>
      <c r="JB32" s="1">
        <v>65535</v>
      </c>
      <c r="JC32" s="1">
        <v>65535</v>
      </c>
      <c r="JD32" s="1">
        <v>65535</v>
      </c>
      <c r="JE32" s="1">
        <v>65535</v>
      </c>
      <c r="JF32" s="1">
        <v>65535</v>
      </c>
      <c r="JG32" s="1">
        <v>65535</v>
      </c>
      <c r="JH32" s="1">
        <v>65535</v>
      </c>
      <c r="JI32" s="1">
        <v>65535</v>
      </c>
      <c r="JJ32" s="1">
        <v>65535</v>
      </c>
      <c r="JK32" s="1">
        <v>65535</v>
      </c>
      <c r="JL32" s="1">
        <v>65535</v>
      </c>
      <c r="JM32" s="1">
        <v>65535</v>
      </c>
      <c r="JN32" s="1">
        <v>65535</v>
      </c>
      <c r="JO32" s="1">
        <v>65535</v>
      </c>
      <c r="JP32" s="1">
        <v>65535</v>
      </c>
      <c r="JQ32" s="1">
        <v>65535</v>
      </c>
      <c r="JR32" s="1">
        <v>65535</v>
      </c>
      <c r="JS32" s="1">
        <v>65535</v>
      </c>
      <c r="JT32" s="1">
        <v>65535</v>
      </c>
      <c r="JU32" s="1">
        <v>65535</v>
      </c>
      <c r="JV32" s="1">
        <v>65535</v>
      </c>
      <c r="JW32" s="1">
        <v>65535</v>
      </c>
      <c r="JX32" s="1">
        <v>65535</v>
      </c>
      <c r="JY32" s="1">
        <v>65535</v>
      </c>
      <c r="JZ32" s="1">
        <v>65535</v>
      </c>
      <c r="KA32" s="1">
        <v>65535</v>
      </c>
      <c r="KB32" s="1">
        <v>65535</v>
      </c>
      <c r="KC32" s="1">
        <v>65535</v>
      </c>
      <c r="KD32" s="1">
        <v>65535</v>
      </c>
      <c r="KE32" s="1">
        <v>65535</v>
      </c>
      <c r="KF32" s="1">
        <v>65535</v>
      </c>
      <c r="KG32" s="1">
        <v>65535</v>
      </c>
      <c r="KH32" s="1">
        <v>65535</v>
      </c>
      <c r="KI32" s="1">
        <v>65535</v>
      </c>
      <c r="KJ32" s="1">
        <v>65535</v>
      </c>
      <c r="KK32" s="1">
        <v>65535</v>
      </c>
      <c r="KL32" s="1">
        <v>65535</v>
      </c>
      <c r="KM32" s="1">
        <v>65535</v>
      </c>
      <c r="KN32" s="1">
        <v>65535</v>
      </c>
      <c r="KO32" s="1">
        <v>65535</v>
      </c>
      <c r="KP32" s="1">
        <v>65535</v>
      </c>
      <c r="KQ32" s="1">
        <v>65535</v>
      </c>
      <c r="KR32" s="1">
        <v>65535</v>
      </c>
      <c r="KS32" s="1">
        <v>65535</v>
      </c>
      <c r="KT32" s="1">
        <v>65535</v>
      </c>
      <c r="KU32" s="1">
        <v>65535</v>
      </c>
      <c r="KV32" s="1">
        <v>65535</v>
      </c>
      <c r="KW32" s="1">
        <v>65535</v>
      </c>
      <c r="KX32" s="1">
        <v>65535</v>
      </c>
      <c r="KY32" s="1">
        <v>65535</v>
      </c>
      <c r="KZ32" s="1">
        <v>65535</v>
      </c>
      <c r="LA32" s="1">
        <v>65535</v>
      </c>
      <c r="LB32" s="1">
        <v>65535</v>
      </c>
      <c r="LC32" s="1">
        <v>65535</v>
      </c>
      <c r="LD32" s="1">
        <v>65535</v>
      </c>
      <c r="LE32" s="1">
        <v>65535</v>
      </c>
      <c r="LF32" s="1">
        <v>65535</v>
      </c>
      <c r="LG32" s="1">
        <v>65535</v>
      </c>
      <c r="LH32" s="1">
        <v>65535</v>
      </c>
      <c r="LI32" s="1">
        <v>65535</v>
      </c>
      <c r="LJ32" s="1">
        <v>65535</v>
      </c>
      <c r="LK32" s="1">
        <v>65535</v>
      </c>
      <c r="LL32" s="1">
        <v>65535</v>
      </c>
      <c r="LM32" s="1">
        <v>65535</v>
      </c>
      <c r="LN32" s="1">
        <v>65535</v>
      </c>
      <c r="LO32" s="1">
        <v>65535</v>
      </c>
      <c r="LP32" s="1">
        <v>65535</v>
      </c>
      <c r="LQ32" s="1">
        <v>65535</v>
      </c>
      <c r="LR32" s="1">
        <v>65535</v>
      </c>
      <c r="LS32" s="1">
        <v>65535</v>
      </c>
      <c r="LT32" s="1">
        <v>65535</v>
      </c>
      <c r="LU32" s="1">
        <v>65535</v>
      </c>
      <c r="LV32" s="1">
        <v>65535</v>
      </c>
      <c r="LW32" s="1">
        <v>65535</v>
      </c>
      <c r="LX32" s="1">
        <v>65535</v>
      </c>
      <c r="LY32" s="1">
        <v>65535</v>
      </c>
      <c r="LZ32" s="1">
        <v>65535</v>
      </c>
      <c r="MA32" s="1">
        <v>65535</v>
      </c>
      <c r="MB32" s="1">
        <v>65535</v>
      </c>
      <c r="MC32" s="1">
        <v>65535</v>
      </c>
      <c r="MD32" s="1">
        <v>65535</v>
      </c>
      <c r="ME32" s="1">
        <v>65535</v>
      </c>
      <c r="MF32" s="1">
        <v>65535</v>
      </c>
      <c r="MG32" s="1">
        <v>65535</v>
      </c>
      <c r="MH32" s="1">
        <v>65535</v>
      </c>
      <c r="MI32" s="1">
        <v>65535</v>
      </c>
      <c r="MJ32" s="1">
        <v>65535</v>
      </c>
      <c r="MK32" s="1">
        <v>65535</v>
      </c>
      <c r="ML32" s="1">
        <v>65535</v>
      </c>
      <c r="MM32" s="1">
        <v>65535</v>
      </c>
      <c r="MN32" s="1">
        <v>65535</v>
      </c>
      <c r="MO32" s="1">
        <v>65535</v>
      </c>
      <c r="MP32" s="1">
        <v>65535</v>
      </c>
      <c r="MQ32" s="1">
        <v>65535</v>
      </c>
      <c r="MR32" s="1">
        <v>65535</v>
      </c>
      <c r="MS32" s="1">
        <v>65535</v>
      </c>
      <c r="MT32" s="1">
        <v>65535</v>
      </c>
      <c r="MU32" s="1">
        <v>65535</v>
      </c>
      <c r="MV32" s="1">
        <v>65535</v>
      </c>
      <c r="MW32" s="1">
        <v>65535</v>
      </c>
      <c r="MX32" s="1">
        <v>65535</v>
      </c>
      <c r="MY32" s="1">
        <v>65535</v>
      </c>
      <c r="MZ32" s="1">
        <v>65535</v>
      </c>
      <c r="NA32" s="1">
        <v>65535</v>
      </c>
      <c r="NB32" s="1">
        <v>65535</v>
      </c>
      <c r="NC32" s="1">
        <v>65535</v>
      </c>
      <c r="ND32" s="1">
        <v>65535</v>
      </c>
      <c r="NE32" s="1">
        <v>65535</v>
      </c>
      <c r="NF32" s="1">
        <v>65535</v>
      </c>
      <c r="NG32" s="1">
        <v>65535</v>
      </c>
      <c r="NH32" s="1">
        <v>65535</v>
      </c>
      <c r="NI32" s="1">
        <v>65535</v>
      </c>
      <c r="NJ32" s="6">
        <f t="shared" si="13"/>
        <v>0</v>
      </c>
      <c r="NK32" s="3">
        <f t="shared" si="14"/>
        <v>0</v>
      </c>
      <c r="NL32" s="3">
        <f t="shared" si="15"/>
        <v>0</v>
      </c>
      <c r="NM32" s="3">
        <f t="shared" si="16"/>
        <v>0</v>
      </c>
      <c r="NN32" s="3">
        <f t="shared" si="17"/>
        <v>0</v>
      </c>
      <c r="NO32" s="3">
        <f t="shared" si="18"/>
        <v>0</v>
      </c>
      <c r="NP32" s="3">
        <f t="shared" si="19"/>
        <v>0</v>
      </c>
      <c r="NQ32" s="3">
        <f t="shared" si="20"/>
        <v>0</v>
      </c>
      <c r="NR32" s="3">
        <f t="shared" si="21"/>
        <v>0</v>
      </c>
      <c r="NS32" s="3">
        <f t="shared" si="22"/>
        <v>0</v>
      </c>
      <c r="NT32" s="3">
        <f t="shared" si="23"/>
        <v>0</v>
      </c>
      <c r="NU32" s="3">
        <f t="shared" si="24"/>
        <v>0</v>
      </c>
      <c r="NV32" s="3">
        <f t="shared" si="25"/>
        <v>0</v>
      </c>
      <c r="NW32" s="5" t="e">
        <f t="shared" si="26"/>
        <v>#N/A</v>
      </c>
      <c r="NX32" s="1" t="e">
        <f t="shared" si="27"/>
        <v>#N/A</v>
      </c>
      <c r="NY32" s="1" t="e">
        <f t="shared" si="28"/>
        <v>#N/A</v>
      </c>
      <c r="NZ32" s="1" t="e">
        <f t="shared" si="29"/>
        <v>#N/A</v>
      </c>
      <c r="OA32" s="1" t="e">
        <f t="shared" si="30"/>
        <v>#N/A</v>
      </c>
      <c r="OB32" s="1" t="e">
        <f t="shared" si="31"/>
        <v>#N/A</v>
      </c>
      <c r="OC32" s="1" t="e">
        <f t="shared" si="32"/>
        <v>#N/A</v>
      </c>
      <c r="OD32" s="1" t="e">
        <f t="shared" si="33"/>
        <v>#N/A</v>
      </c>
      <c r="OE32" s="1" t="e">
        <f t="shared" si="34"/>
        <v>#N/A</v>
      </c>
      <c r="OF32" s="1" t="e">
        <f t="shared" si="35"/>
        <v>#N/A</v>
      </c>
      <c r="OG32" s="1" t="e">
        <f t="shared" si="36"/>
        <v>#N/A</v>
      </c>
      <c r="OH32" s="1" t="e">
        <f t="shared" si="37"/>
        <v>#N/A</v>
      </c>
      <c r="OI32" s="111">
        <v>7.8428571428571425</v>
      </c>
      <c r="OJ32" s="112">
        <v>8.7466666666666661</v>
      </c>
      <c r="OK32" s="112">
        <v>9.6333333333333329</v>
      </c>
      <c r="OL32" s="112">
        <v>10.253333333333334</v>
      </c>
      <c r="OM32" s="112">
        <v>10.340000000000002</v>
      </c>
      <c r="ON32" s="112">
        <v>10.13076923076923</v>
      </c>
      <c r="OO32" s="112">
        <v>9.3642857142857139</v>
      </c>
      <c r="OP32" s="112">
        <v>9.1692307692307686</v>
      </c>
      <c r="OQ32" s="112">
        <v>8.7714285714285722</v>
      </c>
      <c r="OR32" s="112">
        <v>8.7800000000000011</v>
      </c>
      <c r="OS32" s="112">
        <v>8.9428571428571431</v>
      </c>
      <c r="OT32" s="112">
        <v>8.6846153846153857</v>
      </c>
      <c r="OU32" s="5" t="e">
        <f t="shared" si="0"/>
        <v>#N/A</v>
      </c>
      <c r="OV32" s="1" t="e">
        <f t="shared" si="1"/>
        <v>#N/A</v>
      </c>
      <c r="OW32" s="1" t="e">
        <f t="shared" si="2"/>
        <v>#N/A</v>
      </c>
      <c r="OX32" s="1" t="e">
        <f t="shared" si="3"/>
        <v>#N/A</v>
      </c>
      <c r="OY32" s="1" t="e">
        <f t="shared" si="4"/>
        <v>#N/A</v>
      </c>
      <c r="OZ32" s="1" t="e">
        <f t="shared" si="5"/>
        <v>#N/A</v>
      </c>
      <c r="PA32" s="1" t="e">
        <f t="shared" si="6"/>
        <v>#N/A</v>
      </c>
      <c r="PB32" s="1" t="e">
        <f t="shared" si="7"/>
        <v>#N/A</v>
      </c>
      <c r="PC32" s="1" t="e">
        <f t="shared" si="8"/>
        <v>#N/A</v>
      </c>
      <c r="PD32" s="1" t="e">
        <f t="shared" si="9"/>
        <v>#N/A</v>
      </c>
      <c r="PE32" s="1" t="e">
        <f t="shared" si="10"/>
        <v>#N/A</v>
      </c>
      <c r="PF32" s="1" t="e">
        <f t="shared" si="11"/>
        <v>#N/A</v>
      </c>
      <c r="PG32" s="111">
        <v>0.8</v>
      </c>
      <c r="PH32" s="112">
        <v>-4</v>
      </c>
      <c r="PI32" s="112">
        <v>1.6</v>
      </c>
      <c r="PJ32" s="112">
        <v>0</v>
      </c>
      <c r="PK32" s="112">
        <v>0.6</v>
      </c>
      <c r="PL32" s="112">
        <v>0.9</v>
      </c>
      <c r="PM32" s="112">
        <v>0</v>
      </c>
      <c r="PN32" s="112">
        <v>0</v>
      </c>
      <c r="PO32" s="112">
        <v>1.4</v>
      </c>
      <c r="PP32" s="112">
        <v>0.8</v>
      </c>
      <c r="PQ32" s="112">
        <v>1</v>
      </c>
      <c r="PR32" s="137">
        <v>1.4</v>
      </c>
      <c r="PS32" s="5" t="e">
        <f t="array" ref="PS32">+IF(ISERROR($NW32)=FALSE,MIN(IF($H32:$AL32&lt;65534,$H32:$AL32,"")),NA())</f>
        <v>#N/A</v>
      </c>
      <c r="PT32" s="1" t="e">
        <f t="array" ref="PT32">+IF(ISERROR($NX32)=FALSE,MIN(IF($AM32:$BN32&lt;65534,$AM32:$BN32,"")),NA())</f>
        <v>#N/A</v>
      </c>
      <c r="PU32" s="1" t="e">
        <f t="array" ref="PU32">+IF(ISERROR($NY32)=FALSE,MIN(IF($BP32:$CT32&lt;65534,$BP32:$CT32,"")),NA())</f>
        <v>#N/A</v>
      </c>
      <c r="PV32" s="1" t="e">
        <f t="array" ref="PV32">+IF(ISERROR($NZ32)=FALSE,MIN(IF($CU32:$DX32&lt;65534,$CU32:$DX32,"")),NA())</f>
        <v>#N/A</v>
      </c>
      <c r="PW32" s="1" t="e">
        <f t="array" ref="PW32">+IF(ISERROR($OA32)=FALSE,MIN(IF($DY32:$FC32&lt;65534,$DY32:$FC32,"")),NA())</f>
        <v>#N/A</v>
      </c>
      <c r="PX32" s="1" t="e">
        <f t="array" ref="PX32">+IF(ISERROR($OB32)=FALSE,MIN(IF($FD32:$GG32&lt;65534,$FD32:$GG32,"")),NA())</f>
        <v>#N/A</v>
      </c>
      <c r="PY32" s="1" t="e">
        <f t="array" ref="PY32">+IF(ISERROR($OC32)=FALSE,MIN(IF($GH32:$HL32&lt;65534,$GH32:$HL32,"")),NA())</f>
        <v>#N/A</v>
      </c>
      <c r="PZ32" s="1" t="e">
        <f t="array" ref="PZ32">+IF(ISERROR($OD32)=FALSE,MIN(IF($HM32:$IQ32&lt;65534,$HM32:$IQ32,"")),NA())</f>
        <v>#N/A</v>
      </c>
      <c r="QA32" s="1" t="e">
        <f t="array" ref="QA32">+IF(ISERROR($OE32)=FALSE,MIN(IF($IR32:$JU32&lt;65534,$IR32:$JU32,"")),NA())</f>
        <v>#N/A</v>
      </c>
      <c r="QB32" s="1" t="e">
        <f t="array" ref="QB32">+IF(ISERROR($OF32)=FALSE,MIN(IF($JV32:$KZ32&lt;65534,$JV32:$KZ32,"")),NA())</f>
        <v>#N/A</v>
      </c>
      <c r="QC32" s="1" t="e">
        <f t="array" ref="QC32">+IF(ISERROR($OG32)=FALSE,MIN(IF($LA32:$MD32&lt;65534,$LA32:$MD32,"")),NA())</f>
        <v>#N/A</v>
      </c>
      <c r="QD32" s="1" t="e">
        <f t="array" ref="QD32">+IF(ISERROR($OH32)=FALSE,MIN(IF($ME32:$NI32&lt;65534,$ME32:$NI32,"")),NA())</f>
        <v>#N/A</v>
      </c>
      <c r="QE32" s="5" t="e">
        <f t="shared" si="38"/>
        <v>#N/A</v>
      </c>
      <c r="QF32" s="1" t="e">
        <f t="shared" si="39"/>
        <v>#N/A</v>
      </c>
      <c r="QG32" s="1" t="e">
        <f t="shared" si="40"/>
        <v>#N/A</v>
      </c>
      <c r="QH32" s="1" t="e">
        <f t="shared" si="41"/>
        <v>#N/A</v>
      </c>
      <c r="QI32" s="1" t="e">
        <f t="shared" si="42"/>
        <v>#N/A</v>
      </c>
      <c r="QJ32" s="1" t="e">
        <f t="shared" si="43"/>
        <v>#N/A</v>
      </c>
      <c r="QK32" s="1" t="e">
        <f t="shared" si="44"/>
        <v>#N/A</v>
      </c>
      <c r="QL32" s="1" t="e">
        <f t="shared" si="45"/>
        <v>#N/A</v>
      </c>
      <c r="QM32" s="1" t="e">
        <f t="shared" si="46"/>
        <v>#N/A</v>
      </c>
      <c r="QN32" s="1" t="e">
        <f t="shared" si="47"/>
        <v>#N/A</v>
      </c>
      <c r="QO32" s="1" t="e">
        <f t="shared" si="48"/>
        <v>#N/A</v>
      </c>
      <c r="QP32" s="1" t="e">
        <f t="shared" si="49"/>
        <v>#N/A</v>
      </c>
      <c r="QQ32" s="5" t="s">
        <v>892</v>
      </c>
    </row>
    <row r="33" spans="1:459" s="1" customFormat="1" x14ac:dyDescent="0.2">
      <c r="A33" s="122">
        <v>21206260</v>
      </c>
      <c r="B33" s="123">
        <v>-74.049722222222215</v>
      </c>
      <c r="C33" s="123">
        <v>4.7986388888888891</v>
      </c>
      <c r="D33" s="124">
        <v>2570</v>
      </c>
      <c r="E33" s="125" t="s">
        <v>544</v>
      </c>
      <c r="F33" s="125" t="s">
        <v>545</v>
      </c>
      <c r="G33" s="125" t="s">
        <v>306</v>
      </c>
      <c r="H33" s="1">
        <v>65535</v>
      </c>
      <c r="I33" s="1">
        <v>65535</v>
      </c>
      <c r="J33" s="1">
        <v>65535</v>
      </c>
      <c r="K33" s="1">
        <v>65535</v>
      </c>
      <c r="L33" s="1">
        <v>65535</v>
      </c>
      <c r="M33" s="1">
        <v>65535</v>
      </c>
      <c r="N33" s="1">
        <v>65535</v>
      </c>
      <c r="O33" s="1">
        <v>65535</v>
      </c>
      <c r="P33" s="1">
        <v>65535</v>
      </c>
      <c r="Q33" s="1">
        <v>65535</v>
      </c>
      <c r="R33" s="1">
        <v>65535</v>
      </c>
      <c r="S33" s="1">
        <v>65535</v>
      </c>
      <c r="T33" s="1">
        <v>65535</v>
      </c>
      <c r="U33" s="1">
        <v>65535</v>
      </c>
      <c r="V33" s="1">
        <v>65535</v>
      </c>
      <c r="W33" s="1">
        <v>65535</v>
      </c>
      <c r="X33" s="1">
        <v>5.8</v>
      </c>
      <c r="Y33" s="1">
        <v>7</v>
      </c>
      <c r="Z33" s="1">
        <v>7.6</v>
      </c>
      <c r="AA33" s="1">
        <v>65535</v>
      </c>
      <c r="AB33" s="1">
        <v>6.4</v>
      </c>
      <c r="AC33" s="1">
        <v>8.1999999999999993</v>
      </c>
      <c r="AD33" s="1">
        <v>9.8000000000000007</v>
      </c>
      <c r="AE33" s="1">
        <v>11</v>
      </c>
      <c r="AF33" s="1">
        <v>7</v>
      </c>
      <c r="AG33" s="1">
        <v>5.8</v>
      </c>
      <c r="AH33" s="1">
        <v>65535</v>
      </c>
      <c r="AI33" s="1">
        <v>6</v>
      </c>
      <c r="AJ33" s="1">
        <v>10.199999999999999</v>
      </c>
      <c r="AK33" s="1">
        <v>5.8</v>
      </c>
      <c r="AL33" s="1">
        <v>7.2</v>
      </c>
      <c r="AM33" s="1">
        <v>7.6</v>
      </c>
      <c r="AN33" s="1">
        <v>7.4</v>
      </c>
      <c r="AO33" s="1">
        <v>65535</v>
      </c>
      <c r="AP33" s="1">
        <v>4.8</v>
      </c>
      <c r="AQ33" s="1">
        <v>6.6</v>
      </c>
      <c r="AR33" s="1">
        <v>7</v>
      </c>
      <c r="AS33" s="1">
        <v>8.1999999999999993</v>
      </c>
      <c r="AT33" s="1">
        <v>10.199999999999999</v>
      </c>
      <c r="AU33" s="1">
        <v>65535</v>
      </c>
      <c r="AV33" s="1">
        <v>65535</v>
      </c>
      <c r="AW33" s="1">
        <v>7</v>
      </c>
      <c r="AX33" s="1">
        <v>5.2</v>
      </c>
      <c r="AY33" s="1">
        <v>5.6</v>
      </c>
      <c r="AZ33" s="1">
        <v>6</v>
      </c>
      <c r="BA33" s="1">
        <v>65535</v>
      </c>
      <c r="BB33" s="1">
        <v>65535</v>
      </c>
      <c r="BC33" s="1">
        <v>65535</v>
      </c>
      <c r="BD33" s="1">
        <v>6</v>
      </c>
      <c r="BE33" s="1">
        <v>9.8000000000000007</v>
      </c>
      <c r="BF33" s="1">
        <v>11.2</v>
      </c>
      <c r="BG33" s="1">
        <v>9.8000000000000007</v>
      </c>
      <c r="BH33" s="1">
        <v>6.6</v>
      </c>
      <c r="BI33" s="1">
        <v>7.4</v>
      </c>
      <c r="BJ33" s="1">
        <v>65535</v>
      </c>
      <c r="BK33" s="1">
        <v>7</v>
      </c>
      <c r="BL33" s="1">
        <v>7.2</v>
      </c>
      <c r="BM33" s="1">
        <v>8.4</v>
      </c>
      <c r="BN33" s="1">
        <v>11</v>
      </c>
      <c r="BO33" s="102"/>
      <c r="BP33" s="1">
        <v>8.6</v>
      </c>
      <c r="BQ33" s="1">
        <v>9.8000000000000007</v>
      </c>
      <c r="BR33" s="1">
        <v>65535</v>
      </c>
      <c r="BS33" s="1">
        <v>8</v>
      </c>
      <c r="BT33" s="1">
        <v>10.199999999999999</v>
      </c>
      <c r="BU33" s="1">
        <v>11.4</v>
      </c>
      <c r="BV33" s="1">
        <v>8</v>
      </c>
      <c r="BW33" s="1">
        <v>6.2</v>
      </c>
      <c r="BX33" s="1">
        <v>9.8000000000000007</v>
      </c>
      <c r="BY33" s="1">
        <v>65535</v>
      </c>
      <c r="BZ33" s="1">
        <v>7</v>
      </c>
      <c r="CA33" s="1">
        <v>11.8</v>
      </c>
      <c r="CB33" s="1">
        <v>12.4</v>
      </c>
      <c r="CC33" s="1">
        <v>10.6</v>
      </c>
      <c r="CD33" s="1">
        <v>10.6</v>
      </c>
      <c r="CE33" s="1">
        <v>11</v>
      </c>
      <c r="CF33" s="1">
        <v>65535</v>
      </c>
      <c r="CG33" s="1">
        <v>8.8000000000000007</v>
      </c>
      <c r="CH33" s="1">
        <v>11.2</v>
      </c>
      <c r="CI33" s="1">
        <v>11.4</v>
      </c>
      <c r="CJ33" s="1">
        <v>11.2</v>
      </c>
      <c r="CK33" s="1">
        <v>10.4</v>
      </c>
      <c r="CL33" s="1">
        <v>10.6</v>
      </c>
      <c r="CM33" s="1">
        <v>65535</v>
      </c>
      <c r="CN33" s="1">
        <v>65535</v>
      </c>
      <c r="CO33" s="1">
        <v>6</v>
      </c>
      <c r="CP33" s="1">
        <v>8</v>
      </c>
      <c r="CQ33" s="1">
        <v>8.4</v>
      </c>
      <c r="CR33" s="1">
        <v>9.6</v>
      </c>
      <c r="CS33" s="1">
        <v>11.4</v>
      </c>
      <c r="CT33" s="1">
        <v>65535</v>
      </c>
      <c r="CU33" s="1">
        <v>65535</v>
      </c>
      <c r="CV33" s="1">
        <v>10.199999999999999</v>
      </c>
      <c r="CW33" s="1">
        <v>9.1999999999999993</v>
      </c>
      <c r="CX33" s="1">
        <v>11.8</v>
      </c>
      <c r="CY33" s="1">
        <v>12.2</v>
      </c>
      <c r="CZ33" s="1">
        <v>13</v>
      </c>
      <c r="DA33" s="1">
        <v>65535</v>
      </c>
      <c r="DB33" s="1">
        <v>9.1999999999999993</v>
      </c>
      <c r="DC33" s="1">
        <v>10.8</v>
      </c>
      <c r="DD33" s="1">
        <v>9.1999999999999993</v>
      </c>
      <c r="DE33" s="1">
        <v>11.6</v>
      </c>
      <c r="DF33" s="1">
        <v>11.2</v>
      </c>
      <c r="DG33" s="1">
        <v>9.4</v>
      </c>
      <c r="DH33" s="1">
        <v>65535</v>
      </c>
      <c r="DI33" s="1">
        <v>65535</v>
      </c>
      <c r="DJ33" s="1">
        <v>65535</v>
      </c>
      <c r="DK33" s="1">
        <v>65535</v>
      </c>
      <c r="DL33" s="1">
        <v>65535</v>
      </c>
      <c r="DM33" s="1">
        <v>65535</v>
      </c>
      <c r="DN33" s="1">
        <v>65535</v>
      </c>
      <c r="DO33" s="1">
        <v>65535</v>
      </c>
      <c r="DP33" s="1">
        <v>11.2</v>
      </c>
      <c r="DQ33" s="1">
        <v>10.4</v>
      </c>
      <c r="DR33" s="1">
        <v>11.2</v>
      </c>
      <c r="DS33" s="1">
        <v>10.4</v>
      </c>
      <c r="DT33" s="1">
        <v>11.4</v>
      </c>
      <c r="DU33" s="1">
        <v>10.8</v>
      </c>
      <c r="DV33" s="1">
        <v>65535</v>
      </c>
      <c r="DW33" s="1">
        <v>11</v>
      </c>
      <c r="DX33" s="1">
        <v>6.2</v>
      </c>
      <c r="DY33" s="1">
        <v>65535</v>
      </c>
      <c r="DZ33" s="1">
        <v>4.2</v>
      </c>
      <c r="EA33" s="1">
        <v>6.2</v>
      </c>
      <c r="EB33" s="1">
        <v>10.4</v>
      </c>
      <c r="EC33" s="1">
        <v>65535</v>
      </c>
      <c r="ED33" s="1">
        <v>10.6</v>
      </c>
      <c r="EE33" s="1">
        <v>10</v>
      </c>
      <c r="EF33" s="1">
        <v>11.8</v>
      </c>
      <c r="EG33" s="1">
        <v>11.4</v>
      </c>
      <c r="EH33" s="1">
        <v>11.6</v>
      </c>
      <c r="EI33" s="1">
        <v>65535</v>
      </c>
      <c r="EJ33" s="1">
        <v>65535</v>
      </c>
      <c r="EK33" s="1">
        <v>10.8</v>
      </c>
      <c r="EL33" s="1">
        <v>11.2</v>
      </c>
      <c r="EM33" s="1">
        <v>10</v>
      </c>
      <c r="EN33" s="1">
        <v>9.8000000000000007</v>
      </c>
      <c r="EO33" s="1">
        <v>11</v>
      </c>
      <c r="EP33" s="1">
        <v>9</v>
      </c>
      <c r="EQ33" s="1">
        <v>65535</v>
      </c>
      <c r="ER33" s="1">
        <v>9.6</v>
      </c>
      <c r="ES33" s="1">
        <v>9.1999999999999993</v>
      </c>
      <c r="ET33" s="1">
        <v>11</v>
      </c>
      <c r="EU33" s="1">
        <v>10.4</v>
      </c>
      <c r="EV33" s="1">
        <v>10.8</v>
      </c>
      <c r="EW33" s="1">
        <v>8.1999999999999993</v>
      </c>
      <c r="EX33" s="1">
        <v>65535</v>
      </c>
      <c r="EY33" s="1">
        <v>8</v>
      </c>
      <c r="EZ33" s="1">
        <v>7.6</v>
      </c>
      <c r="FA33" s="1">
        <v>9</v>
      </c>
      <c r="FB33" s="1">
        <v>9</v>
      </c>
      <c r="FC33" s="1">
        <v>10.199999999999999</v>
      </c>
      <c r="FD33" s="1">
        <v>11</v>
      </c>
      <c r="FE33" s="1">
        <v>65535</v>
      </c>
      <c r="FF33" s="1">
        <v>65535</v>
      </c>
      <c r="FG33" s="1">
        <v>8.1999999999999993</v>
      </c>
      <c r="FH33" s="1">
        <v>10.199999999999999</v>
      </c>
      <c r="FI33" s="1">
        <v>10.4</v>
      </c>
      <c r="FJ33" s="1">
        <v>9.4</v>
      </c>
      <c r="FK33" s="1">
        <v>65535</v>
      </c>
      <c r="FL33" s="1">
        <v>65535</v>
      </c>
      <c r="FM33" s="1">
        <v>9.1999999999999993</v>
      </c>
      <c r="FN33" s="1">
        <v>9.8000000000000007</v>
      </c>
      <c r="FO33" s="1">
        <v>11.2</v>
      </c>
      <c r="FP33" s="1">
        <v>10.6</v>
      </c>
      <c r="FQ33" s="1">
        <v>11.4</v>
      </c>
      <c r="FR33" s="1">
        <v>8.4</v>
      </c>
      <c r="FS33" s="1">
        <v>65535</v>
      </c>
      <c r="FT33" s="1">
        <v>9.4</v>
      </c>
      <c r="FU33" s="1">
        <v>11.4</v>
      </c>
      <c r="FV33" s="1">
        <v>11.6</v>
      </c>
      <c r="FW33" s="1">
        <v>11.4</v>
      </c>
      <c r="FX33" s="1">
        <v>11</v>
      </c>
      <c r="FY33" s="1">
        <v>11.4</v>
      </c>
      <c r="FZ33" s="1">
        <v>65535</v>
      </c>
      <c r="GA33" s="1">
        <v>65535</v>
      </c>
      <c r="GB33" s="1">
        <v>9.1999999999999993</v>
      </c>
      <c r="GC33" s="1">
        <v>8.4</v>
      </c>
      <c r="GD33" s="1">
        <v>5.2</v>
      </c>
      <c r="GE33" s="1">
        <v>6.4</v>
      </c>
      <c r="GF33" s="1">
        <v>8.1999999999999993</v>
      </c>
      <c r="GG33" s="1">
        <v>65535</v>
      </c>
      <c r="GH33" s="1">
        <v>65535</v>
      </c>
      <c r="GI33" s="1">
        <v>9.1999999999999993</v>
      </c>
      <c r="GJ33" s="1">
        <v>10.199999999999999</v>
      </c>
      <c r="GK33" s="1">
        <v>7.4</v>
      </c>
      <c r="GL33" s="1">
        <v>6.8</v>
      </c>
      <c r="GM33" s="1">
        <v>6.4</v>
      </c>
      <c r="GN33" s="1">
        <v>65535</v>
      </c>
      <c r="GO33" s="1">
        <v>6</v>
      </c>
      <c r="GP33" s="1">
        <v>9</v>
      </c>
      <c r="GQ33" s="1">
        <v>9.1999999999999993</v>
      </c>
      <c r="GR33" s="1">
        <v>9.6</v>
      </c>
      <c r="GS33" s="1">
        <v>8.8000000000000007</v>
      </c>
      <c r="GT33" s="1">
        <v>9.1999999999999993</v>
      </c>
      <c r="GU33" s="1">
        <v>65535</v>
      </c>
      <c r="GV33" s="1">
        <v>9.8000000000000007</v>
      </c>
      <c r="GW33" s="1">
        <v>6.6</v>
      </c>
      <c r="GX33" s="1">
        <v>5.2</v>
      </c>
      <c r="GY33" s="1">
        <v>8.1999999999999993</v>
      </c>
      <c r="GZ33" s="1">
        <v>10.199999999999999</v>
      </c>
      <c r="HA33" s="1">
        <v>65535</v>
      </c>
      <c r="HB33" s="1">
        <v>65535</v>
      </c>
      <c r="HC33" s="1">
        <v>10</v>
      </c>
      <c r="HD33" s="1">
        <v>10.6</v>
      </c>
      <c r="HE33" s="1">
        <v>10</v>
      </c>
      <c r="HF33" s="1">
        <v>5.2</v>
      </c>
      <c r="HG33" s="1">
        <v>6.4</v>
      </c>
      <c r="HH33" s="1">
        <v>9.6</v>
      </c>
      <c r="HI33" s="1">
        <v>65535</v>
      </c>
      <c r="HJ33" s="1">
        <v>9.1999999999999993</v>
      </c>
      <c r="HK33" s="1">
        <v>7.4</v>
      </c>
      <c r="HL33" s="1">
        <v>9.1999999999999993</v>
      </c>
      <c r="HM33" s="1">
        <v>9</v>
      </c>
      <c r="HN33" s="1">
        <v>9.8000000000000007</v>
      </c>
      <c r="HO33" s="1">
        <v>11</v>
      </c>
      <c r="HP33" s="1">
        <v>65535</v>
      </c>
      <c r="HQ33" s="1">
        <v>8.6</v>
      </c>
      <c r="HR33" s="1">
        <v>11</v>
      </c>
      <c r="HS33" s="1">
        <v>65535</v>
      </c>
      <c r="HT33" s="1">
        <v>9.1999999999999993</v>
      </c>
      <c r="HU33" s="1">
        <v>8.8000000000000007</v>
      </c>
      <c r="HV33" s="1">
        <v>7.8</v>
      </c>
      <c r="HW33" s="1">
        <v>65535</v>
      </c>
      <c r="HX33" s="1">
        <v>10.4</v>
      </c>
      <c r="HY33" s="1">
        <v>11.2</v>
      </c>
      <c r="HZ33" s="1">
        <v>10.4</v>
      </c>
      <c r="IA33" s="1">
        <v>9.6</v>
      </c>
      <c r="IB33" s="1">
        <v>7.4</v>
      </c>
      <c r="IC33" s="1">
        <v>8.8000000000000007</v>
      </c>
      <c r="ID33" s="1">
        <v>65535</v>
      </c>
      <c r="IE33" s="1">
        <v>65535</v>
      </c>
      <c r="IF33" s="1">
        <v>6</v>
      </c>
      <c r="IG33" s="1">
        <v>8.1999999999999993</v>
      </c>
      <c r="IH33" s="1">
        <v>4.4000000000000004</v>
      </c>
      <c r="II33" s="1">
        <v>5.2</v>
      </c>
      <c r="IJ33" s="1">
        <v>10.4</v>
      </c>
      <c r="IK33" s="1">
        <v>65535</v>
      </c>
      <c r="IL33" s="1">
        <v>6.2</v>
      </c>
      <c r="IM33" s="1">
        <v>7</v>
      </c>
      <c r="IN33" s="1">
        <v>8.1999999999999993</v>
      </c>
      <c r="IO33" s="1">
        <v>7.4</v>
      </c>
      <c r="IP33" s="1">
        <v>2.6</v>
      </c>
      <c r="IQ33" s="1">
        <v>3.6</v>
      </c>
      <c r="IR33" s="1">
        <v>65535</v>
      </c>
      <c r="IS33" s="1">
        <v>3.2</v>
      </c>
      <c r="IT33" s="1">
        <v>4.4000000000000004</v>
      </c>
      <c r="IU33" s="1">
        <v>6</v>
      </c>
      <c r="IV33" s="1">
        <v>7.2</v>
      </c>
      <c r="IW33" s="1">
        <v>7.6</v>
      </c>
      <c r="IX33" s="1">
        <v>7.8</v>
      </c>
      <c r="IY33" s="1">
        <v>65535</v>
      </c>
      <c r="IZ33" s="1">
        <v>7.2</v>
      </c>
      <c r="JA33" s="1">
        <v>5.6</v>
      </c>
      <c r="JB33" s="1">
        <v>6.4</v>
      </c>
      <c r="JC33" s="1">
        <v>7</v>
      </c>
      <c r="JD33" s="1">
        <v>10</v>
      </c>
      <c r="JE33" s="1">
        <v>11.2</v>
      </c>
      <c r="JF33" s="1">
        <v>65535</v>
      </c>
      <c r="JG33" s="1">
        <v>7.6</v>
      </c>
      <c r="JH33" s="1">
        <v>7</v>
      </c>
      <c r="JI33" s="1">
        <v>7.4</v>
      </c>
      <c r="JJ33" s="1">
        <v>10.8</v>
      </c>
      <c r="JK33" s="1">
        <v>9</v>
      </c>
      <c r="JL33" s="1">
        <v>8.1999999999999993</v>
      </c>
      <c r="JM33" s="1">
        <v>65535</v>
      </c>
      <c r="JN33" s="1">
        <v>8</v>
      </c>
      <c r="JO33" s="1">
        <v>10.4</v>
      </c>
      <c r="JP33" s="1">
        <v>11.2</v>
      </c>
      <c r="JQ33" s="1">
        <v>11</v>
      </c>
      <c r="JR33" s="1">
        <v>6.8</v>
      </c>
      <c r="JS33" s="1">
        <v>8</v>
      </c>
      <c r="JT33" s="1">
        <v>65535</v>
      </c>
      <c r="JU33" s="1">
        <v>7.8</v>
      </c>
      <c r="JV33" s="1">
        <v>8</v>
      </c>
      <c r="JW33" s="1">
        <v>7</v>
      </c>
      <c r="JX33" s="1">
        <v>8.1999999999999993</v>
      </c>
      <c r="JY33" s="1">
        <v>7</v>
      </c>
      <c r="JZ33" s="1">
        <v>5</v>
      </c>
      <c r="KA33" s="1">
        <v>65535</v>
      </c>
      <c r="KB33" s="1">
        <v>5.6</v>
      </c>
      <c r="KC33" s="1">
        <v>7.8</v>
      </c>
      <c r="KD33" s="1">
        <v>65535</v>
      </c>
      <c r="KE33" s="1">
        <v>7.6</v>
      </c>
      <c r="KF33" s="1">
        <v>10.199999999999999</v>
      </c>
      <c r="KG33" s="1">
        <v>11</v>
      </c>
      <c r="KH33" s="1">
        <v>65535</v>
      </c>
      <c r="KI33" s="1">
        <v>65535</v>
      </c>
      <c r="KJ33" s="1">
        <v>5.2</v>
      </c>
      <c r="KK33" s="1">
        <v>7.8</v>
      </c>
      <c r="KL33" s="1">
        <v>5.8</v>
      </c>
      <c r="KM33" s="1">
        <v>8.4</v>
      </c>
      <c r="KN33" s="1">
        <v>9.8000000000000007</v>
      </c>
      <c r="KO33" s="1">
        <v>65535</v>
      </c>
      <c r="KP33" s="1">
        <v>6.4</v>
      </c>
      <c r="KQ33" s="1">
        <v>9</v>
      </c>
      <c r="KR33" s="1">
        <v>8.1999999999999993</v>
      </c>
      <c r="KS33" s="1">
        <v>10.4</v>
      </c>
      <c r="KT33" s="1">
        <v>65535</v>
      </c>
      <c r="KU33" s="1">
        <v>65535</v>
      </c>
      <c r="KV33" s="1">
        <v>65535</v>
      </c>
      <c r="KW33" s="1">
        <v>7.4</v>
      </c>
      <c r="KX33" s="1">
        <v>8.1999999999999993</v>
      </c>
      <c r="KY33" s="1">
        <v>7.8</v>
      </c>
      <c r="KZ33" s="1">
        <v>7.6</v>
      </c>
      <c r="LA33" s="1">
        <v>6</v>
      </c>
      <c r="LB33" s="1">
        <v>8</v>
      </c>
      <c r="LC33" s="1">
        <v>65535</v>
      </c>
      <c r="LD33" s="1">
        <v>65535</v>
      </c>
      <c r="LE33" s="1">
        <v>6.4</v>
      </c>
      <c r="LF33" s="1">
        <v>8</v>
      </c>
      <c r="LG33" s="1">
        <v>8.1999999999999993</v>
      </c>
      <c r="LH33" s="1">
        <v>11.2</v>
      </c>
      <c r="LI33" s="1">
        <v>8.1999999999999993</v>
      </c>
      <c r="LJ33" s="1">
        <v>65535</v>
      </c>
      <c r="LK33" s="1">
        <v>65535</v>
      </c>
      <c r="LL33" s="1">
        <v>8</v>
      </c>
      <c r="LM33" s="1">
        <v>11</v>
      </c>
      <c r="LN33" s="1">
        <v>11.4</v>
      </c>
      <c r="LO33" s="1">
        <v>9.1999999999999993</v>
      </c>
      <c r="LP33" s="1">
        <v>6.8</v>
      </c>
      <c r="LQ33" s="1">
        <v>65535</v>
      </c>
      <c r="LR33" s="1">
        <v>6</v>
      </c>
      <c r="LS33" s="1">
        <v>8.4</v>
      </c>
      <c r="LT33" s="1">
        <v>65535</v>
      </c>
      <c r="LU33" s="1">
        <v>65535</v>
      </c>
      <c r="LV33" s="1">
        <v>11.4</v>
      </c>
      <c r="LW33" s="1">
        <v>65535</v>
      </c>
      <c r="LX33" s="1">
        <v>65535</v>
      </c>
      <c r="LY33" s="1">
        <v>5.8</v>
      </c>
      <c r="LZ33" s="1">
        <v>7.2</v>
      </c>
      <c r="MA33" s="1">
        <v>65535</v>
      </c>
      <c r="MB33" s="1">
        <v>10</v>
      </c>
      <c r="MC33" s="1">
        <v>6.2</v>
      </c>
      <c r="MD33" s="1">
        <v>6.6</v>
      </c>
      <c r="ME33" s="1">
        <v>65535</v>
      </c>
      <c r="MF33" s="1">
        <v>7.8</v>
      </c>
      <c r="MG33" s="1">
        <v>6.4</v>
      </c>
      <c r="MH33" s="1">
        <v>5.2</v>
      </c>
      <c r="MI33" s="1">
        <v>6</v>
      </c>
      <c r="MJ33" s="1">
        <v>6.6</v>
      </c>
      <c r="MK33" s="1">
        <v>6.8</v>
      </c>
      <c r="ML33" s="1">
        <v>65535</v>
      </c>
      <c r="MM33" s="1">
        <v>7.4</v>
      </c>
      <c r="MN33" s="1">
        <v>5.6</v>
      </c>
      <c r="MO33" s="1">
        <v>6</v>
      </c>
      <c r="MP33" s="1">
        <v>6.8</v>
      </c>
      <c r="MQ33" s="1">
        <v>8</v>
      </c>
      <c r="MR33" s="1">
        <v>65535</v>
      </c>
      <c r="MS33" s="1">
        <v>65535</v>
      </c>
      <c r="MT33" s="1">
        <v>65535</v>
      </c>
      <c r="MU33" s="1">
        <v>65535</v>
      </c>
      <c r="MV33" s="1">
        <v>65535</v>
      </c>
      <c r="MW33" s="1">
        <v>65535</v>
      </c>
      <c r="MX33" s="1">
        <v>65535</v>
      </c>
      <c r="MY33" s="1">
        <v>65535</v>
      </c>
      <c r="MZ33" s="1">
        <v>65535</v>
      </c>
      <c r="NA33" s="1">
        <v>65535</v>
      </c>
      <c r="NB33" s="1">
        <v>65535</v>
      </c>
      <c r="NC33" s="1">
        <v>65535</v>
      </c>
      <c r="ND33" s="1">
        <v>65535</v>
      </c>
      <c r="NE33" s="1">
        <v>65535</v>
      </c>
      <c r="NF33" s="1">
        <v>65535</v>
      </c>
      <c r="NG33" s="1">
        <v>65535</v>
      </c>
      <c r="NH33" s="1">
        <v>65535</v>
      </c>
      <c r="NI33" s="1">
        <v>65535</v>
      </c>
      <c r="NJ33" s="6">
        <f t="shared" si="13"/>
        <v>0.41935483870967744</v>
      </c>
      <c r="NK33" s="3">
        <f t="shared" si="14"/>
        <v>0.75</v>
      </c>
      <c r="NL33" s="3">
        <f t="shared" si="15"/>
        <v>0.80645161290322576</v>
      </c>
      <c r="NM33" s="3">
        <f t="shared" si="16"/>
        <v>0.6333333333333333</v>
      </c>
      <c r="NN33" s="3">
        <f t="shared" si="17"/>
        <v>0.80645161290322576</v>
      </c>
      <c r="NO33" s="3">
        <f t="shared" si="18"/>
        <v>0.73333333333333328</v>
      </c>
      <c r="NP33" s="3">
        <f t="shared" si="19"/>
        <v>0.80645161290322576</v>
      </c>
      <c r="NQ33" s="3">
        <f t="shared" si="20"/>
        <v>0.80645161290322576</v>
      </c>
      <c r="NR33" s="3">
        <f t="shared" si="21"/>
        <v>0.83333333333333337</v>
      </c>
      <c r="NS33" s="3">
        <f t="shared" si="22"/>
        <v>0.74193548387096775</v>
      </c>
      <c r="NT33" s="3">
        <f t="shared" si="23"/>
        <v>0.66666666666666663</v>
      </c>
      <c r="NU33" s="3">
        <f t="shared" si="24"/>
        <v>0.35483870967741937</v>
      </c>
      <c r="NV33" s="3">
        <f t="shared" si="25"/>
        <v>0.69589041095890414</v>
      </c>
      <c r="NW33" s="5" t="e">
        <f t="shared" si="26"/>
        <v>#N/A</v>
      </c>
      <c r="NX33" s="1">
        <f t="shared" si="27"/>
        <v>7.6190476190476177</v>
      </c>
      <c r="NY33" s="1">
        <f t="shared" si="28"/>
        <v>9.6959999999999997</v>
      </c>
      <c r="NZ33" s="1">
        <f t="shared" si="29"/>
        <v>10.547368421052632</v>
      </c>
      <c r="OA33" s="1">
        <f t="shared" si="30"/>
        <v>9.6399999999999988</v>
      </c>
      <c r="OB33" s="1">
        <f t="shared" si="31"/>
        <v>9.6999999999999993</v>
      </c>
      <c r="OC33" s="1">
        <f t="shared" si="32"/>
        <v>8.3759999999999977</v>
      </c>
      <c r="OD33" s="1">
        <f t="shared" si="33"/>
        <v>8.0879999999999992</v>
      </c>
      <c r="OE33" s="1">
        <f t="shared" si="34"/>
        <v>7.8720000000000008</v>
      </c>
      <c r="OF33" s="1">
        <f t="shared" si="35"/>
        <v>7.8</v>
      </c>
      <c r="OG33" s="1">
        <f t="shared" si="36"/>
        <v>8.1999999999999993</v>
      </c>
      <c r="OH33" s="1" t="e">
        <f t="shared" si="37"/>
        <v>#N/A</v>
      </c>
      <c r="OI33" s="111">
        <v>5.7529411764705882</v>
      </c>
      <c r="OJ33" s="112">
        <v>6.3722222222222227</v>
      </c>
      <c r="OK33" s="112">
        <v>7.0166666666666657</v>
      </c>
      <c r="OL33" s="112">
        <v>7.9526315789473694</v>
      </c>
      <c r="OM33" s="112">
        <v>8.2473684210526326</v>
      </c>
      <c r="ON33" s="112">
        <v>7.8166666666666664</v>
      </c>
      <c r="OO33" s="112">
        <v>7.4736842105263159</v>
      </c>
      <c r="OP33" s="112">
        <v>7.2263157894736851</v>
      </c>
      <c r="OQ33" s="112">
        <v>6.7842105263157899</v>
      </c>
      <c r="OR33" s="112">
        <v>7.2157894736842101</v>
      </c>
      <c r="OS33" s="112">
        <v>7.4368421052631568</v>
      </c>
      <c r="OT33" s="112">
        <v>6.7125000000000004</v>
      </c>
      <c r="OU33" s="5" t="e">
        <f t="shared" si="0"/>
        <v>#N/A</v>
      </c>
      <c r="OV33" s="1">
        <f t="shared" si="1"/>
        <v>1.2468253968253951</v>
      </c>
      <c r="OW33" s="1">
        <f t="shared" si="2"/>
        <v>2.679333333333334</v>
      </c>
      <c r="OX33" s="1">
        <f t="shared" si="3"/>
        <v>2.5947368421052621</v>
      </c>
      <c r="OY33" s="1">
        <f t="shared" si="4"/>
        <v>1.3926315789473662</v>
      </c>
      <c r="OZ33" s="1">
        <f t="shared" si="5"/>
        <v>1.8833333333333329</v>
      </c>
      <c r="PA33" s="1">
        <f t="shared" si="6"/>
        <v>0.90231578947368174</v>
      </c>
      <c r="PB33" s="1">
        <f t="shared" si="7"/>
        <v>0.86168421052631405</v>
      </c>
      <c r="PC33" s="1">
        <f t="shared" si="8"/>
        <v>1.0877894736842109</v>
      </c>
      <c r="PD33" s="1">
        <f t="shared" si="9"/>
        <v>0.58421052631578974</v>
      </c>
      <c r="PE33" s="1">
        <f t="shared" si="10"/>
        <v>0.76315789473684248</v>
      </c>
      <c r="PF33" s="1" t="e">
        <f t="shared" si="11"/>
        <v>#N/A</v>
      </c>
      <c r="PG33" s="111">
        <v>-0.4</v>
      </c>
      <c r="PH33" s="112">
        <v>-0.7</v>
      </c>
      <c r="PI33" s="112">
        <v>0.2</v>
      </c>
      <c r="PJ33" s="112">
        <v>0.2</v>
      </c>
      <c r="PK33" s="112">
        <v>0.3</v>
      </c>
      <c r="PL33" s="112">
        <v>-2</v>
      </c>
      <c r="PM33" s="112">
        <v>0.1</v>
      </c>
      <c r="PN33" s="112">
        <v>0.2</v>
      </c>
      <c r="PO33" s="112">
        <v>0.2</v>
      </c>
      <c r="PP33" s="112">
        <v>0</v>
      </c>
      <c r="PQ33" s="112">
        <v>0.2</v>
      </c>
      <c r="PR33" s="137">
        <v>-0.1</v>
      </c>
      <c r="PS33" s="5" t="e">
        <f t="array" ref="PS33">+IF(ISERROR($NW33)=FALSE,MIN(IF($H33:$AL33&lt;65534,$H33:$AL33,"")),NA())</f>
        <v>#N/A</v>
      </c>
      <c r="PT33" s="1">
        <f t="array" ref="PT33">+IF(ISERROR($NX33)=FALSE,MIN(IF($AM33:$BN33&lt;65534,$AM33:$BN33,"")),NA())</f>
        <v>4.8</v>
      </c>
      <c r="PU33" s="1">
        <f t="array" ref="PU33">+IF(ISERROR($NY33)=FALSE,MIN(IF($BP33:$CT33&lt;65534,$BP33:$CT33,"")),NA())</f>
        <v>6</v>
      </c>
      <c r="PV33" s="1">
        <f t="array" ref="PV33">+IF(ISERROR($NZ33)=FALSE,MIN(IF($CU33:$DX33&lt;65534,$CU33:$DX33,"")),NA())</f>
        <v>6.2</v>
      </c>
      <c r="PW33" s="1">
        <f t="array" ref="PW33">+IF(ISERROR($OA33)=FALSE,MIN(IF($DY33:$FC33&lt;65534,$DY33:$FC33,"")),NA())</f>
        <v>4.2</v>
      </c>
      <c r="PX33" s="1">
        <f t="array" ref="PX33">+IF(ISERROR($OB33)=FALSE,MIN(IF($FD33:$GG33&lt;65534,$FD33:$GG33,"")),NA())</f>
        <v>5.2</v>
      </c>
      <c r="PY33" s="1">
        <f t="array" ref="PY33">+IF(ISERROR($OC33)=FALSE,MIN(IF($GH33:$HL33&lt;65534,$GH33:$HL33,"")),NA())</f>
        <v>5.2</v>
      </c>
      <c r="PZ33" s="1">
        <f t="array" ref="PZ33">+IF(ISERROR($OD33)=FALSE,MIN(IF($HM33:$IQ33&lt;65534,$HM33:$IQ33,"")),NA())</f>
        <v>2.6</v>
      </c>
      <c r="QA33" s="1">
        <f t="array" ref="QA33">+IF(ISERROR($OE33)=FALSE,MIN(IF($IR33:$JU33&lt;65534,$IR33:$JU33,"")),NA())</f>
        <v>3.2</v>
      </c>
      <c r="QB33" s="1">
        <f t="array" ref="QB33">+IF(ISERROR($OF33)=FALSE,MIN(IF($JV33:$KZ33&lt;65534,$JV33:$KZ33,"")),NA())</f>
        <v>5</v>
      </c>
      <c r="QC33" s="1">
        <f t="array" ref="QC33">+IF(ISERROR($OG33)=FALSE,MIN(IF($LA33:$MD33&lt;65534,$LA33:$MD33,"")),NA())</f>
        <v>5.8</v>
      </c>
      <c r="QD33" s="1" t="e">
        <f t="array" ref="QD33">+IF(ISERROR($OH33)=FALSE,MIN(IF($ME33:$NI33&lt;65534,$ME33:$NI33,"")),NA())</f>
        <v>#N/A</v>
      </c>
      <c r="QE33" s="5" t="e">
        <f t="shared" si="38"/>
        <v>#N/A</v>
      </c>
      <c r="QF33" s="1">
        <f t="shared" si="39"/>
        <v>-5.5</v>
      </c>
      <c r="QG33" s="1">
        <f t="shared" si="40"/>
        <v>-5.8</v>
      </c>
      <c r="QH33" s="1">
        <f t="shared" si="41"/>
        <v>-6</v>
      </c>
      <c r="QI33" s="1">
        <f t="shared" si="42"/>
        <v>-3.9000000000000004</v>
      </c>
      <c r="QJ33" s="1">
        <f t="shared" si="43"/>
        <v>-7.2</v>
      </c>
      <c r="QK33" s="1">
        <f t="shared" si="44"/>
        <v>-5.1000000000000005</v>
      </c>
      <c r="QL33" s="1">
        <f t="shared" si="45"/>
        <v>-2.4</v>
      </c>
      <c r="QM33" s="1">
        <f t="shared" si="46"/>
        <v>-3</v>
      </c>
      <c r="QN33" s="1">
        <f t="shared" si="47"/>
        <v>-5</v>
      </c>
      <c r="QO33" s="1">
        <f t="shared" si="48"/>
        <v>-5.6</v>
      </c>
      <c r="QP33" s="1" t="e">
        <f t="shared" si="49"/>
        <v>#N/A</v>
      </c>
      <c r="QQ33" s="5" t="s">
        <v>892</v>
      </c>
    </row>
    <row r="34" spans="1:459" s="1" customFormat="1" x14ac:dyDescent="0.2">
      <c r="A34" s="122">
        <v>21206560</v>
      </c>
      <c r="B34" s="123">
        <v>-74.134777777777785</v>
      </c>
      <c r="C34" s="123">
        <v>4.6611111111111114</v>
      </c>
      <c r="D34" s="124">
        <v>2580</v>
      </c>
      <c r="E34" s="125" t="s">
        <v>238</v>
      </c>
      <c r="F34" s="125" t="s">
        <v>546</v>
      </c>
      <c r="G34" s="125" t="s">
        <v>306</v>
      </c>
      <c r="H34" s="1">
        <v>65535</v>
      </c>
      <c r="I34" s="1">
        <v>8.6</v>
      </c>
      <c r="J34" s="1">
        <v>11.2</v>
      </c>
      <c r="K34" s="1">
        <v>65535</v>
      </c>
      <c r="L34" s="1">
        <v>65535</v>
      </c>
      <c r="M34" s="1">
        <v>65535</v>
      </c>
      <c r="N34" s="1">
        <v>65535</v>
      </c>
      <c r="O34" s="1">
        <v>65535</v>
      </c>
      <c r="P34" s="1">
        <v>10.6</v>
      </c>
      <c r="Q34" s="1">
        <v>11.8</v>
      </c>
      <c r="R34" s="1">
        <v>65535</v>
      </c>
      <c r="S34" s="1">
        <v>65535</v>
      </c>
      <c r="T34" s="1">
        <v>65535</v>
      </c>
      <c r="U34" s="1">
        <v>11.8</v>
      </c>
      <c r="V34" s="1">
        <v>11</v>
      </c>
      <c r="W34" s="1">
        <v>11.8</v>
      </c>
      <c r="X34" s="1">
        <v>11.8</v>
      </c>
      <c r="Y34" s="1">
        <v>11.4</v>
      </c>
      <c r="Z34" s="1">
        <v>65535</v>
      </c>
      <c r="AA34" s="1">
        <v>65535</v>
      </c>
      <c r="AB34" s="1">
        <v>9.6</v>
      </c>
      <c r="AC34" s="1">
        <v>13</v>
      </c>
      <c r="AD34" s="1">
        <v>13</v>
      </c>
      <c r="AE34" s="1">
        <v>13.2</v>
      </c>
      <c r="AF34" s="1">
        <v>10.8</v>
      </c>
      <c r="AG34" s="1">
        <v>65535</v>
      </c>
      <c r="AH34" s="1">
        <v>65535</v>
      </c>
      <c r="AI34" s="1">
        <v>12.2</v>
      </c>
      <c r="AJ34" s="1">
        <v>12.8</v>
      </c>
      <c r="AK34" s="1">
        <v>8.8000000000000007</v>
      </c>
      <c r="AL34" s="1">
        <v>9.6</v>
      </c>
      <c r="AM34" s="1">
        <v>11.8</v>
      </c>
      <c r="AN34" s="1">
        <v>65535</v>
      </c>
      <c r="AO34" s="1">
        <v>65535</v>
      </c>
      <c r="AP34" s="1">
        <v>10.8</v>
      </c>
      <c r="AQ34" s="1">
        <v>11.8</v>
      </c>
      <c r="AR34" s="1">
        <v>11.4</v>
      </c>
      <c r="AS34" s="1">
        <v>12.4</v>
      </c>
      <c r="AT34" s="1">
        <v>12</v>
      </c>
      <c r="AU34" s="1">
        <v>65535</v>
      </c>
      <c r="AV34" s="1">
        <v>65535</v>
      </c>
      <c r="AW34" s="1">
        <v>11.6</v>
      </c>
      <c r="AX34" s="1">
        <v>10</v>
      </c>
      <c r="AY34" s="1">
        <v>65535</v>
      </c>
      <c r="AZ34" s="1">
        <v>11.2</v>
      </c>
      <c r="BA34" s="1">
        <v>9.6</v>
      </c>
      <c r="BB34" s="1">
        <v>65535</v>
      </c>
      <c r="BC34" s="1">
        <v>65535</v>
      </c>
      <c r="BD34" s="1">
        <v>13.2</v>
      </c>
      <c r="BE34" s="1">
        <v>13.8</v>
      </c>
      <c r="BF34" s="1">
        <v>12.8</v>
      </c>
      <c r="BG34" s="1">
        <v>13.2</v>
      </c>
      <c r="BH34" s="1">
        <v>10.4</v>
      </c>
      <c r="BI34" s="1">
        <v>65535</v>
      </c>
      <c r="BJ34" s="1">
        <v>65535</v>
      </c>
      <c r="BK34" s="1">
        <v>12.6</v>
      </c>
      <c r="BL34" s="1">
        <v>11.2</v>
      </c>
      <c r="BM34" s="1">
        <v>12.2</v>
      </c>
      <c r="BN34" s="1">
        <v>13.6</v>
      </c>
      <c r="BO34" s="102"/>
      <c r="BP34" s="1">
        <v>11.4</v>
      </c>
      <c r="BQ34" s="1">
        <v>65535</v>
      </c>
      <c r="BR34" s="1">
        <v>65535</v>
      </c>
      <c r="BS34" s="1">
        <v>11</v>
      </c>
      <c r="BT34" s="1">
        <v>13.4</v>
      </c>
      <c r="BU34" s="1">
        <v>13</v>
      </c>
      <c r="BV34" s="1">
        <v>12.2</v>
      </c>
      <c r="BW34" s="1">
        <v>11.4</v>
      </c>
      <c r="BX34" s="1">
        <v>65535</v>
      </c>
      <c r="BY34" s="1">
        <v>65535</v>
      </c>
      <c r="BZ34" s="1">
        <v>13.6</v>
      </c>
      <c r="CA34" s="1">
        <v>13.8</v>
      </c>
      <c r="CB34" s="1">
        <v>13.6</v>
      </c>
      <c r="CC34" s="1">
        <v>14.6</v>
      </c>
      <c r="CD34" s="1">
        <v>13.2</v>
      </c>
      <c r="CE34" s="1">
        <v>65535</v>
      </c>
      <c r="CF34" s="1">
        <v>65535</v>
      </c>
      <c r="CG34" s="1">
        <v>12.2</v>
      </c>
      <c r="CH34" s="1">
        <v>13.2</v>
      </c>
      <c r="CI34" s="1">
        <v>65535</v>
      </c>
      <c r="CJ34" s="1">
        <v>13</v>
      </c>
      <c r="CK34" s="1">
        <v>11.8</v>
      </c>
      <c r="CL34" s="1">
        <v>65535</v>
      </c>
      <c r="CM34" s="1">
        <v>65535</v>
      </c>
      <c r="CN34" s="1">
        <v>65535</v>
      </c>
      <c r="CO34" s="1">
        <v>11.2</v>
      </c>
      <c r="CP34" s="1">
        <v>11.8</v>
      </c>
      <c r="CQ34" s="1">
        <v>12.4</v>
      </c>
      <c r="CR34" s="1">
        <v>13.2</v>
      </c>
      <c r="CS34" s="1">
        <v>65535</v>
      </c>
      <c r="CT34" s="1">
        <v>65535</v>
      </c>
      <c r="CU34" s="1">
        <v>12.8</v>
      </c>
      <c r="CV34" s="1">
        <v>13</v>
      </c>
      <c r="CW34" s="1">
        <v>10.8</v>
      </c>
      <c r="CX34" s="1">
        <v>13.6</v>
      </c>
      <c r="CY34" s="1">
        <v>13.2</v>
      </c>
      <c r="CZ34" s="1">
        <v>65535</v>
      </c>
      <c r="DA34" s="1">
        <v>65535</v>
      </c>
      <c r="DB34" s="1">
        <v>12.8</v>
      </c>
      <c r="DC34" s="1">
        <v>65535</v>
      </c>
      <c r="DD34" s="1">
        <v>11.8</v>
      </c>
      <c r="DE34" s="1">
        <v>65535</v>
      </c>
      <c r="DF34" s="1">
        <v>13.4</v>
      </c>
      <c r="DG34" s="1">
        <v>65535</v>
      </c>
      <c r="DH34" s="1">
        <v>65535</v>
      </c>
      <c r="DI34" s="1">
        <v>65535</v>
      </c>
      <c r="DJ34" s="1">
        <v>65535</v>
      </c>
      <c r="DK34" s="1">
        <v>65535</v>
      </c>
      <c r="DL34" s="1">
        <v>65535</v>
      </c>
      <c r="DM34" s="1">
        <v>65535</v>
      </c>
      <c r="DN34" s="1">
        <v>65535</v>
      </c>
      <c r="DO34" s="1">
        <v>65535</v>
      </c>
      <c r="DP34" s="1">
        <v>12.6</v>
      </c>
      <c r="DQ34" s="1">
        <v>12</v>
      </c>
      <c r="DR34" s="1">
        <v>13.2</v>
      </c>
      <c r="DS34" s="1">
        <v>11.6</v>
      </c>
      <c r="DT34" s="1">
        <v>14</v>
      </c>
      <c r="DU34" s="1">
        <v>65535</v>
      </c>
      <c r="DV34" s="1">
        <v>65535</v>
      </c>
      <c r="DW34" s="1">
        <v>12.8</v>
      </c>
      <c r="DX34" s="1">
        <v>11.6</v>
      </c>
      <c r="DY34" s="1">
        <v>65535</v>
      </c>
      <c r="DZ34" s="1">
        <v>10.4</v>
      </c>
      <c r="EA34" s="1">
        <v>12.4</v>
      </c>
      <c r="EB34" s="1">
        <v>65535</v>
      </c>
      <c r="EC34" s="1">
        <v>65535</v>
      </c>
      <c r="ED34" s="1">
        <v>9.6</v>
      </c>
      <c r="EE34" s="1">
        <v>13.2</v>
      </c>
      <c r="EF34" s="1">
        <v>13.8</v>
      </c>
      <c r="EG34" s="1">
        <v>13.2</v>
      </c>
      <c r="EH34" s="1">
        <v>12.8</v>
      </c>
      <c r="EI34" s="1">
        <v>65535</v>
      </c>
      <c r="EJ34" s="1">
        <v>65535</v>
      </c>
      <c r="EK34" s="1">
        <v>12.6</v>
      </c>
      <c r="EL34" s="1">
        <v>13</v>
      </c>
      <c r="EM34" s="1">
        <v>13.2</v>
      </c>
      <c r="EN34" s="1">
        <v>12.4</v>
      </c>
      <c r="EO34" s="1">
        <v>12.6</v>
      </c>
      <c r="EP34" s="1">
        <v>65535</v>
      </c>
      <c r="EQ34" s="1">
        <v>65535</v>
      </c>
      <c r="ER34" s="1">
        <v>11.6</v>
      </c>
      <c r="ES34" s="1">
        <v>12.2</v>
      </c>
      <c r="ET34" s="1">
        <v>13</v>
      </c>
      <c r="EU34" s="1">
        <v>12.4</v>
      </c>
      <c r="EV34" s="1">
        <v>65535</v>
      </c>
      <c r="EW34" s="1">
        <v>65535</v>
      </c>
      <c r="EX34" s="1">
        <v>65535</v>
      </c>
      <c r="EY34" s="1">
        <v>11.4</v>
      </c>
      <c r="EZ34" s="1">
        <v>11.6</v>
      </c>
      <c r="FA34" s="1">
        <v>12.2</v>
      </c>
      <c r="FB34" s="1">
        <v>65535</v>
      </c>
      <c r="FC34" s="1">
        <v>11</v>
      </c>
      <c r="FD34" s="1">
        <v>65535</v>
      </c>
      <c r="FE34" s="1">
        <v>65535</v>
      </c>
      <c r="FF34" s="1">
        <v>65535</v>
      </c>
      <c r="FG34" s="1">
        <v>11.8</v>
      </c>
      <c r="FH34" s="1">
        <v>11.6</v>
      </c>
      <c r="FI34" s="1">
        <v>11.8</v>
      </c>
      <c r="FJ34" s="1">
        <v>12.4</v>
      </c>
      <c r="FK34" s="1">
        <v>65535</v>
      </c>
      <c r="FL34" s="1">
        <v>65535</v>
      </c>
      <c r="FM34" s="1">
        <v>12.6</v>
      </c>
      <c r="FN34" s="1">
        <v>12.2</v>
      </c>
      <c r="FO34" s="1">
        <v>12.8</v>
      </c>
      <c r="FP34" s="1">
        <v>13</v>
      </c>
      <c r="FQ34" s="1">
        <v>12.6</v>
      </c>
      <c r="FR34" s="1">
        <v>65535</v>
      </c>
      <c r="FS34" s="1">
        <v>65535</v>
      </c>
      <c r="FT34" s="1">
        <v>12.2</v>
      </c>
      <c r="FU34" s="1">
        <v>65535</v>
      </c>
      <c r="FV34" s="1">
        <v>11.8</v>
      </c>
      <c r="FW34" s="1">
        <v>65535</v>
      </c>
      <c r="FX34" s="1">
        <v>65535</v>
      </c>
      <c r="FY34" s="1">
        <v>65535</v>
      </c>
      <c r="FZ34" s="1">
        <v>65535</v>
      </c>
      <c r="GA34" s="1">
        <v>65535</v>
      </c>
      <c r="GB34" s="1">
        <v>11</v>
      </c>
      <c r="GC34" s="1">
        <v>11.4</v>
      </c>
      <c r="GD34" s="1">
        <v>9.8000000000000007</v>
      </c>
      <c r="GE34" s="1">
        <v>12.4</v>
      </c>
      <c r="GF34" s="1">
        <v>65535</v>
      </c>
      <c r="GG34" s="1">
        <v>65535</v>
      </c>
      <c r="GH34" s="1">
        <v>65535</v>
      </c>
      <c r="GI34" s="1">
        <v>11.4</v>
      </c>
      <c r="GJ34" s="1">
        <v>12.2</v>
      </c>
      <c r="GK34" s="1">
        <v>11.4</v>
      </c>
      <c r="GL34" s="1">
        <v>10.6</v>
      </c>
      <c r="GM34" s="1">
        <v>65535</v>
      </c>
      <c r="GN34" s="1">
        <v>65535</v>
      </c>
      <c r="GO34" s="1">
        <v>9.6</v>
      </c>
      <c r="GP34" s="1">
        <v>10.4</v>
      </c>
      <c r="GQ34" s="1">
        <v>11.6</v>
      </c>
      <c r="GR34" s="1">
        <v>11.8</v>
      </c>
      <c r="GS34" s="1">
        <v>12.4</v>
      </c>
      <c r="GT34" s="1">
        <v>65535</v>
      </c>
      <c r="GU34" s="1">
        <v>65535</v>
      </c>
      <c r="GV34" s="1">
        <v>12.4</v>
      </c>
      <c r="GW34" s="1">
        <v>10</v>
      </c>
      <c r="GX34" s="1">
        <v>9.1999999999999993</v>
      </c>
      <c r="GY34" s="1">
        <v>12.4</v>
      </c>
      <c r="GZ34" s="1">
        <v>11.8</v>
      </c>
      <c r="HA34" s="1">
        <v>65535</v>
      </c>
      <c r="HB34" s="1">
        <v>65535</v>
      </c>
      <c r="HC34" s="1">
        <v>12</v>
      </c>
      <c r="HD34" s="1">
        <v>12.2</v>
      </c>
      <c r="HE34" s="1">
        <v>12</v>
      </c>
      <c r="HF34" s="1">
        <v>9.4</v>
      </c>
      <c r="HG34" s="1">
        <v>11.8</v>
      </c>
      <c r="HH34" s="1">
        <v>65535</v>
      </c>
      <c r="HI34" s="1">
        <v>65535</v>
      </c>
      <c r="HJ34" s="1">
        <v>65535</v>
      </c>
      <c r="HK34" s="1">
        <v>11.8</v>
      </c>
      <c r="HL34" s="1">
        <v>12</v>
      </c>
      <c r="HM34" s="1">
        <v>11.2</v>
      </c>
      <c r="HN34" s="1">
        <v>12.8</v>
      </c>
      <c r="HO34" s="1">
        <v>65535</v>
      </c>
      <c r="HP34" s="1">
        <v>65535</v>
      </c>
      <c r="HQ34" s="1">
        <v>11.6</v>
      </c>
      <c r="HR34" s="1">
        <v>65535</v>
      </c>
      <c r="HS34" s="1">
        <v>65535</v>
      </c>
      <c r="HT34" s="1">
        <v>11.8</v>
      </c>
      <c r="HU34" s="1">
        <v>11.6</v>
      </c>
      <c r="HV34" s="1">
        <v>65535</v>
      </c>
      <c r="HW34" s="1">
        <v>65535</v>
      </c>
      <c r="HX34" s="1">
        <v>65535</v>
      </c>
      <c r="HY34" s="1">
        <v>65535</v>
      </c>
      <c r="HZ34" s="1">
        <v>65535</v>
      </c>
      <c r="IA34" s="1">
        <v>65535</v>
      </c>
      <c r="IB34" s="1">
        <v>65535</v>
      </c>
      <c r="IC34" s="1">
        <v>65535</v>
      </c>
      <c r="ID34" s="1">
        <v>65535</v>
      </c>
      <c r="IE34" s="1">
        <v>65535</v>
      </c>
      <c r="IF34" s="1">
        <v>9.1999999999999993</v>
      </c>
      <c r="IG34" s="1">
        <v>9.8000000000000007</v>
      </c>
      <c r="IH34" s="1">
        <v>8.4</v>
      </c>
      <c r="II34" s="1">
        <v>65535</v>
      </c>
      <c r="IJ34" s="1">
        <v>65535</v>
      </c>
      <c r="IK34" s="1">
        <v>65535</v>
      </c>
      <c r="IL34" s="1">
        <v>9.8000000000000007</v>
      </c>
      <c r="IM34" s="1">
        <v>9.8000000000000007</v>
      </c>
      <c r="IN34" s="1">
        <v>65535</v>
      </c>
      <c r="IO34" s="1">
        <v>12.2</v>
      </c>
      <c r="IP34" s="1">
        <v>65535</v>
      </c>
      <c r="IQ34" s="1">
        <v>65535</v>
      </c>
      <c r="IR34" s="1">
        <v>65535</v>
      </c>
      <c r="IS34" s="1">
        <v>11.6</v>
      </c>
      <c r="IT34" s="1">
        <v>9.6</v>
      </c>
      <c r="IU34" s="1">
        <v>11.8</v>
      </c>
      <c r="IV34" s="1">
        <v>12.6</v>
      </c>
      <c r="IW34" s="1">
        <v>11.2</v>
      </c>
      <c r="IX34" s="1">
        <v>65535</v>
      </c>
      <c r="IY34" s="1">
        <v>65535</v>
      </c>
      <c r="IZ34" s="1">
        <v>11.8</v>
      </c>
      <c r="JA34" s="1">
        <v>9.6</v>
      </c>
      <c r="JB34" s="1">
        <v>12.2</v>
      </c>
      <c r="JC34" s="1">
        <v>11</v>
      </c>
      <c r="JD34" s="1">
        <v>12.6</v>
      </c>
      <c r="JE34" s="1">
        <v>65535</v>
      </c>
      <c r="JF34" s="1">
        <v>65535</v>
      </c>
      <c r="JG34" s="1">
        <v>12</v>
      </c>
      <c r="JH34" s="1">
        <v>11</v>
      </c>
      <c r="JI34" s="1">
        <v>11.8</v>
      </c>
      <c r="JJ34" s="1">
        <v>12.4</v>
      </c>
      <c r="JK34" s="1">
        <v>10.6</v>
      </c>
      <c r="JL34" s="1">
        <v>65535</v>
      </c>
      <c r="JM34" s="1">
        <v>65535</v>
      </c>
      <c r="JN34" s="1">
        <v>65535</v>
      </c>
      <c r="JO34" s="1">
        <v>11.4</v>
      </c>
      <c r="JP34" s="1">
        <v>12.4</v>
      </c>
      <c r="JQ34" s="1">
        <v>12.4</v>
      </c>
      <c r="JR34" s="1">
        <v>10.4</v>
      </c>
      <c r="JS34" s="1">
        <v>65535</v>
      </c>
      <c r="JT34" s="1">
        <v>65535</v>
      </c>
      <c r="JU34" s="1">
        <v>65535</v>
      </c>
      <c r="JV34" s="1">
        <v>10.6</v>
      </c>
      <c r="JW34" s="1">
        <v>10.6</v>
      </c>
      <c r="JX34" s="1">
        <v>9.8000000000000007</v>
      </c>
      <c r="JY34" s="1">
        <v>65535</v>
      </c>
      <c r="JZ34" s="1">
        <v>65535</v>
      </c>
      <c r="KA34" s="1">
        <v>65535</v>
      </c>
      <c r="KB34" s="1">
        <v>10.4</v>
      </c>
      <c r="KC34" s="1">
        <v>65535</v>
      </c>
      <c r="KD34" s="1">
        <v>65535</v>
      </c>
      <c r="KE34" s="1">
        <v>65535</v>
      </c>
      <c r="KF34" s="1">
        <v>65535</v>
      </c>
      <c r="KG34" s="1">
        <v>65535</v>
      </c>
      <c r="KH34" s="1">
        <v>65535</v>
      </c>
      <c r="KI34" s="1">
        <v>65535</v>
      </c>
      <c r="KJ34" s="1">
        <v>9.8000000000000007</v>
      </c>
      <c r="KK34" s="1">
        <v>11.2</v>
      </c>
      <c r="KL34" s="1">
        <v>8.4</v>
      </c>
      <c r="KM34" s="1">
        <v>11.8</v>
      </c>
      <c r="KN34" s="1">
        <v>65535</v>
      </c>
      <c r="KO34" s="1">
        <v>65535</v>
      </c>
      <c r="KP34" s="1">
        <v>9.1999999999999993</v>
      </c>
      <c r="KQ34" s="1">
        <v>11.6</v>
      </c>
      <c r="KR34" s="1">
        <v>11</v>
      </c>
      <c r="KS34" s="1">
        <v>12.6</v>
      </c>
      <c r="KT34" s="1">
        <v>11.8</v>
      </c>
      <c r="KU34" s="1">
        <v>65535</v>
      </c>
      <c r="KV34" s="1">
        <v>65535</v>
      </c>
      <c r="KW34" s="1">
        <v>10.4</v>
      </c>
      <c r="KX34" s="1">
        <v>11.4</v>
      </c>
      <c r="KY34" s="1">
        <v>11</v>
      </c>
      <c r="KZ34" s="1">
        <v>11.6</v>
      </c>
      <c r="LA34" s="1">
        <v>10.199999999999999</v>
      </c>
      <c r="LB34" s="1">
        <v>65535</v>
      </c>
      <c r="LC34" s="1">
        <v>65535</v>
      </c>
      <c r="LD34" s="1">
        <v>65535</v>
      </c>
      <c r="LE34" s="1">
        <v>14</v>
      </c>
      <c r="LF34" s="1">
        <v>12.6</v>
      </c>
      <c r="LG34" s="1">
        <v>10.8</v>
      </c>
      <c r="LH34" s="1">
        <v>9.1999999999999993</v>
      </c>
      <c r="LI34" s="1">
        <v>65535</v>
      </c>
      <c r="LJ34" s="1">
        <v>65535</v>
      </c>
      <c r="LK34" s="1">
        <v>65535</v>
      </c>
      <c r="LL34" s="1">
        <v>12</v>
      </c>
      <c r="LM34" s="1">
        <v>11.8</v>
      </c>
      <c r="LN34" s="1">
        <v>12.2</v>
      </c>
      <c r="LO34" s="1">
        <v>11.6</v>
      </c>
      <c r="LP34" s="1">
        <v>65535</v>
      </c>
      <c r="LQ34" s="1">
        <v>65535</v>
      </c>
      <c r="LR34" s="1">
        <v>11</v>
      </c>
      <c r="LS34" s="1">
        <v>11.6</v>
      </c>
      <c r="LT34" s="1">
        <v>12</v>
      </c>
      <c r="LU34" s="1">
        <v>12</v>
      </c>
      <c r="LV34" s="1">
        <v>65535</v>
      </c>
      <c r="LW34" s="1">
        <v>65535</v>
      </c>
      <c r="LX34" s="1">
        <v>65535</v>
      </c>
      <c r="LY34" s="1">
        <v>10</v>
      </c>
      <c r="LZ34" s="1">
        <v>13.6</v>
      </c>
      <c r="MA34" s="1">
        <v>13.2</v>
      </c>
      <c r="MB34" s="1">
        <v>12.8</v>
      </c>
      <c r="MC34" s="1">
        <v>65535</v>
      </c>
      <c r="MD34" s="1">
        <v>65535</v>
      </c>
      <c r="ME34" s="1">
        <v>65535</v>
      </c>
      <c r="MF34" s="1">
        <v>11.2</v>
      </c>
      <c r="MG34" s="1">
        <v>11</v>
      </c>
      <c r="MH34" s="1">
        <v>65535</v>
      </c>
      <c r="MI34" s="1">
        <v>11</v>
      </c>
      <c r="MJ34" s="1">
        <v>65535</v>
      </c>
      <c r="MK34" s="1">
        <v>65535</v>
      </c>
      <c r="ML34" s="1">
        <v>65535</v>
      </c>
      <c r="MM34" s="1">
        <v>65535</v>
      </c>
      <c r="MN34" s="1">
        <v>65535</v>
      </c>
      <c r="MO34" s="1">
        <v>65535</v>
      </c>
      <c r="MP34" s="1">
        <v>10.4</v>
      </c>
      <c r="MQ34" s="1">
        <v>11.2</v>
      </c>
      <c r="MR34" s="1">
        <v>65535</v>
      </c>
      <c r="MS34" s="1">
        <v>65535</v>
      </c>
      <c r="MT34" s="1">
        <v>65535</v>
      </c>
      <c r="MU34" s="1">
        <v>65535</v>
      </c>
      <c r="MV34" s="1">
        <v>65535</v>
      </c>
      <c r="MW34" s="1">
        <v>11</v>
      </c>
      <c r="MX34" s="1">
        <v>65535</v>
      </c>
      <c r="MY34" s="1">
        <v>65535</v>
      </c>
      <c r="MZ34" s="1">
        <v>65535</v>
      </c>
      <c r="NA34" s="1">
        <v>65535</v>
      </c>
      <c r="NB34" s="1">
        <v>65535</v>
      </c>
      <c r="NC34" s="1">
        <v>65535</v>
      </c>
      <c r="ND34" s="1">
        <v>65535</v>
      </c>
      <c r="NE34" s="1">
        <v>65535</v>
      </c>
      <c r="NF34" s="1">
        <v>65535</v>
      </c>
      <c r="NG34" s="1">
        <v>65535</v>
      </c>
      <c r="NH34" s="1">
        <v>65535</v>
      </c>
      <c r="NI34" s="1">
        <v>65535</v>
      </c>
      <c r="NJ34" s="6">
        <f t="shared" si="13"/>
        <v>0.58064516129032262</v>
      </c>
      <c r="NK34" s="3">
        <f t="shared" si="14"/>
        <v>0.6785714285714286</v>
      </c>
      <c r="NL34" s="3">
        <f t="shared" si="15"/>
        <v>0.61290322580645162</v>
      </c>
      <c r="NM34" s="3">
        <f t="shared" si="16"/>
        <v>0.5</v>
      </c>
      <c r="NN34" s="3">
        <f t="shared" si="17"/>
        <v>0.64516129032258063</v>
      </c>
      <c r="NO34" s="3">
        <f t="shared" si="18"/>
        <v>0.5</v>
      </c>
      <c r="NP34" s="3">
        <f t="shared" si="19"/>
        <v>0.67741935483870963</v>
      </c>
      <c r="NQ34" s="3">
        <f t="shared" si="20"/>
        <v>0.35483870967741937</v>
      </c>
      <c r="NR34" s="3">
        <f t="shared" si="21"/>
        <v>0.6333333333333333</v>
      </c>
      <c r="NS34" s="3">
        <f t="shared" si="22"/>
        <v>0.54838709677419351</v>
      </c>
      <c r="NT34" s="3">
        <f t="shared" si="23"/>
        <v>0.56666666666666665</v>
      </c>
      <c r="NU34" s="3">
        <f t="shared" si="24"/>
        <v>0.19354838709677419</v>
      </c>
      <c r="NV34" s="3">
        <f t="shared" si="25"/>
        <v>0.53972602739726028</v>
      </c>
      <c r="NW34" s="5">
        <f t="shared" si="26"/>
        <v>11.277777777777779</v>
      </c>
      <c r="NX34" s="1">
        <f t="shared" si="27"/>
        <v>11.873684210526314</v>
      </c>
      <c r="NY34" s="1">
        <f t="shared" si="28"/>
        <v>12.631578947368419</v>
      </c>
      <c r="NZ34" s="1">
        <f t="shared" si="29"/>
        <v>12.613333333333333</v>
      </c>
      <c r="OA34" s="1">
        <f t="shared" si="30"/>
        <v>12.229999999999999</v>
      </c>
      <c r="OB34" s="1">
        <f t="shared" si="31"/>
        <v>11.960000000000003</v>
      </c>
      <c r="OC34" s="1">
        <f t="shared" si="32"/>
        <v>11.352380952380955</v>
      </c>
      <c r="OD34" s="1" t="e">
        <f t="shared" si="33"/>
        <v>#N/A</v>
      </c>
      <c r="OE34" s="1">
        <f t="shared" si="34"/>
        <v>11.494736842105265</v>
      </c>
      <c r="OF34" s="1">
        <f t="shared" si="35"/>
        <v>10.776470588235295</v>
      </c>
      <c r="OG34" s="1">
        <f t="shared" si="36"/>
        <v>11.799999999999999</v>
      </c>
      <c r="OH34" s="1" t="e">
        <f t="shared" si="37"/>
        <v>#N/A</v>
      </c>
      <c r="OI34" s="111" t="e">
        <f>NA()</f>
        <v>#N/A</v>
      </c>
      <c r="OJ34" s="112" t="e">
        <f>NA()</f>
        <v>#N/A</v>
      </c>
      <c r="OK34" s="112" t="e">
        <f>NA()</f>
        <v>#N/A</v>
      </c>
      <c r="OL34" s="112" t="e">
        <f>NA()</f>
        <v>#N/A</v>
      </c>
      <c r="OM34" s="112" t="e">
        <f>NA()</f>
        <v>#N/A</v>
      </c>
      <c r="ON34" s="112" t="e">
        <f>NA()</f>
        <v>#N/A</v>
      </c>
      <c r="OO34" s="112" t="e">
        <f>NA()</f>
        <v>#N/A</v>
      </c>
      <c r="OP34" s="112" t="e">
        <f>NA()</f>
        <v>#N/A</v>
      </c>
      <c r="OQ34" s="112" t="e">
        <f>NA()</f>
        <v>#N/A</v>
      </c>
      <c r="OR34" s="112" t="e">
        <f>NA()</f>
        <v>#N/A</v>
      </c>
      <c r="OS34" s="112" t="e">
        <f>NA()</f>
        <v>#N/A</v>
      </c>
      <c r="OT34" s="112" t="e">
        <f>NA()</f>
        <v>#N/A</v>
      </c>
      <c r="OU34" s="5" t="e">
        <f t="shared" si="0"/>
        <v>#N/A</v>
      </c>
      <c r="OV34" s="1" t="e">
        <f t="shared" si="1"/>
        <v>#N/A</v>
      </c>
      <c r="OW34" s="1" t="e">
        <f t="shared" si="2"/>
        <v>#N/A</v>
      </c>
      <c r="OX34" s="1" t="e">
        <f t="shared" si="3"/>
        <v>#N/A</v>
      </c>
      <c r="OY34" s="1" t="e">
        <f t="shared" si="4"/>
        <v>#N/A</v>
      </c>
      <c r="OZ34" s="1" t="e">
        <f t="shared" si="5"/>
        <v>#N/A</v>
      </c>
      <c r="PA34" s="1" t="e">
        <f t="shared" si="6"/>
        <v>#N/A</v>
      </c>
      <c r="PB34" s="1" t="e">
        <f t="shared" si="7"/>
        <v>#N/A</v>
      </c>
      <c r="PC34" s="1" t="e">
        <f t="shared" si="8"/>
        <v>#N/A</v>
      </c>
      <c r="PD34" s="1" t="e">
        <f t="shared" si="9"/>
        <v>#N/A</v>
      </c>
      <c r="PE34" s="1" t="e">
        <f t="shared" si="10"/>
        <v>#N/A</v>
      </c>
      <c r="PF34" s="1" t="e">
        <f t="shared" si="11"/>
        <v>#N/A</v>
      </c>
      <c r="PG34" s="111">
        <v>1.3</v>
      </c>
      <c r="PH34" s="112">
        <v>-2.8</v>
      </c>
      <c r="PI34" s="112">
        <v>2.2000000000000002</v>
      </c>
      <c r="PJ34" s="112">
        <v>3.5</v>
      </c>
      <c r="PK34" s="112">
        <v>1</v>
      </c>
      <c r="PL34" s="112">
        <v>1</v>
      </c>
      <c r="PM34" s="112">
        <v>1</v>
      </c>
      <c r="PN34" s="112">
        <v>4</v>
      </c>
      <c r="PO34" s="112">
        <v>4.3</v>
      </c>
      <c r="PP34" s="112">
        <v>1</v>
      </c>
      <c r="PQ34" s="112">
        <v>1.7</v>
      </c>
      <c r="PR34" s="137">
        <v>-1</v>
      </c>
      <c r="PS34" s="5">
        <f t="array" ref="PS34">+IF(ISERROR($NW34)=FALSE,MIN(IF($H34:$AL34&lt;65534,$H34:$AL34,"")),NA())</f>
        <v>8.6</v>
      </c>
      <c r="PT34" s="1">
        <f t="array" ref="PT34">+IF(ISERROR($NX34)=FALSE,MIN(IF($AM34:$BN34&lt;65534,$AM34:$BN34,"")),NA())</f>
        <v>9.6</v>
      </c>
      <c r="PU34" s="1">
        <f t="array" ref="PU34">+IF(ISERROR($NY34)=FALSE,MIN(IF($BP34:$CT34&lt;65534,$BP34:$CT34,"")),NA())</f>
        <v>11</v>
      </c>
      <c r="PV34" s="1">
        <f t="array" ref="PV34">+IF(ISERROR($NZ34)=FALSE,MIN(IF($CU34:$DX34&lt;65534,$CU34:$DX34,"")),NA())</f>
        <v>10.8</v>
      </c>
      <c r="PW34" s="1">
        <f t="array" ref="PW34">+IF(ISERROR($OA34)=FALSE,MIN(IF($DY34:$FC34&lt;65534,$DY34:$FC34,"")),NA())</f>
        <v>9.6</v>
      </c>
      <c r="PX34" s="1">
        <f t="array" ref="PX34">+IF(ISERROR($OB34)=FALSE,MIN(IF($FD34:$GG34&lt;65534,$FD34:$GG34,"")),NA())</f>
        <v>9.8000000000000007</v>
      </c>
      <c r="PY34" s="1">
        <f t="array" ref="PY34">+IF(ISERROR($OC34)=FALSE,MIN(IF($GH34:$HL34&lt;65534,$GH34:$HL34,"")),NA())</f>
        <v>9.1999999999999993</v>
      </c>
      <c r="PZ34" s="1" t="e">
        <f t="array" ref="PZ34">+IF(ISERROR($OD34)=FALSE,MIN(IF($HM34:$IQ34&lt;65534,$HM34:$IQ34,"")),NA())</f>
        <v>#N/A</v>
      </c>
      <c r="QA34" s="1">
        <f t="array" ref="QA34">+IF(ISERROR($OE34)=FALSE,MIN(IF($IR34:$JU34&lt;65534,$IR34:$JU34,"")),NA())</f>
        <v>9.6</v>
      </c>
      <c r="QB34" s="1">
        <f t="array" ref="QB34">+IF(ISERROR($OF34)=FALSE,MIN(IF($JV34:$KZ34&lt;65534,$JV34:$KZ34,"")),NA())</f>
        <v>8.4</v>
      </c>
      <c r="QC34" s="1">
        <f t="array" ref="QC34">+IF(ISERROR($OG34)=FALSE,MIN(IF($LA34:$MD34&lt;65534,$LA34:$MD34,"")),NA())</f>
        <v>9.1999999999999993</v>
      </c>
      <c r="QD34" s="1" t="e">
        <f t="array" ref="QD34">+IF(ISERROR($OH34)=FALSE,MIN(IF($ME34:$NI34&lt;65534,$ME34:$NI34,"")),NA())</f>
        <v>#N/A</v>
      </c>
      <c r="QE34" s="5">
        <f t="shared" si="38"/>
        <v>-7.3</v>
      </c>
      <c r="QF34" s="1">
        <f t="shared" si="39"/>
        <v>-12.399999999999999</v>
      </c>
      <c r="QG34" s="1">
        <f t="shared" si="40"/>
        <v>-8.8000000000000007</v>
      </c>
      <c r="QH34" s="1">
        <f t="shared" si="41"/>
        <v>-7.3000000000000007</v>
      </c>
      <c r="QI34" s="1">
        <f t="shared" si="42"/>
        <v>-8.6</v>
      </c>
      <c r="QJ34" s="1">
        <f t="shared" si="43"/>
        <v>-8.8000000000000007</v>
      </c>
      <c r="QK34" s="1">
        <f t="shared" si="44"/>
        <v>-8.1999999999999993</v>
      </c>
      <c r="QL34" s="1" t="e">
        <f t="shared" si="45"/>
        <v>#N/A</v>
      </c>
      <c r="QM34" s="1">
        <f t="shared" si="46"/>
        <v>-5.3</v>
      </c>
      <c r="QN34" s="1">
        <f t="shared" si="47"/>
        <v>-7.4</v>
      </c>
      <c r="QO34" s="1">
        <f t="shared" si="48"/>
        <v>-7.4999999999999991</v>
      </c>
      <c r="QP34" s="1" t="e">
        <f t="shared" si="49"/>
        <v>#N/A</v>
      </c>
      <c r="QQ34" s="5" t="s">
        <v>892</v>
      </c>
    </row>
    <row r="35" spans="1:459" s="1" customFormat="1" x14ac:dyDescent="0.2">
      <c r="A35" s="122">
        <v>21206570</v>
      </c>
      <c r="B35" s="123">
        <v>-74.150666666666666</v>
      </c>
      <c r="C35" s="123">
        <v>4.7055833333333332</v>
      </c>
      <c r="D35" s="124">
        <v>2546</v>
      </c>
      <c r="E35" s="125" t="s">
        <v>547</v>
      </c>
      <c r="F35" s="125" t="s">
        <v>540</v>
      </c>
      <c r="G35" s="125" t="s">
        <v>306</v>
      </c>
      <c r="H35" s="1">
        <v>65535</v>
      </c>
      <c r="I35" s="1">
        <v>65535</v>
      </c>
      <c r="J35" s="1">
        <v>65535</v>
      </c>
      <c r="K35" s="1">
        <v>65535</v>
      </c>
      <c r="L35" s="1">
        <v>65535</v>
      </c>
      <c r="M35" s="1">
        <v>65535</v>
      </c>
      <c r="N35" s="1">
        <v>65535</v>
      </c>
      <c r="O35" s="1">
        <v>65535</v>
      </c>
      <c r="P35" s="1">
        <v>65535</v>
      </c>
      <c r="Q35" s="1">
        <v>65535</v>
      </c>
      <c r="R35" s="1">
        <v>65535</v>
      </c>
      <c r="S35" s="1">
        <v>65535</v>
      </c>
      <c r="T35" s="1">
        <v>65535</v>
      </c>
      <c r="U35" s="1">
        <v>65535</v>
      </c>
      <c r="V35" s="1">
        <v>65535</v>
      </c>
      <c r="W35" s="1">
        <v>65535</v>
      </c>
      <c r="X35" s="1">
        <v>65535</v>
      </c>
      <c r="Y35" s="1">
        <v>65535</v>
      </c>
      <c r="Z35" s="1">
        <v>65535</v>
      </c>
      <c r="AA35" s="1">
        <v>65535</v>
      </c>
      <c r="AB35" s="1">
        <v>65535</v>
      </c>
      <c r="AC35" s="1">
        <v>65535</v>
      </c>
      <c r="AD35" s="1">
        <v>65535</v>
      </c>
      <c r="AE35" s="1">
        <v>65535</v>
      </c>
      <c r="AF35" s="1">
        <v>65535</v>
      </c>
      <c r="AG35" s="1">
        <v>65535</v>
      </c>
      <c r="AH35" s="1">
        <v>65535</v>
      </c>
      <c r="AI35" s="1">
        <v>65535</v>
      </c>
      <c r="AJ35" s="1">
        <v>65535</v>
      </c>
      <c r="AK35" s="1">
        <v>65535</v>
      </c>
      <c r="AL35" s="1">
        <v>65535</v>
      </c>
      <c r="AM35" s="1">
        <v>65535</v>
      </c>
      <c r="AN35" s="1">
        <v>65535</v>
      </c>
      <c r="AO35" s="1">
        <v>65535</v>
      </c>
      <c r="AP35" s="1">
        <v>65535</v>
      </c>
      <c r="AQ35" s="1">
        <v>65535</v>
      </c>
      <c r="AR35" s="1">
        <v>65535</v>
      </c>
      <c r="AS35" s="1">
        <v>65535</v>
      </c>
      <c r="AT35" s="1">
        <v>65535</v>
      </c>
      <c r="AU35" s="1">
        <v>65535</v>
      </c>
      <c r="AV35" s="1">
        <v>65535</v>
      </c>
      <c r="AW35" s="1">
        <v>65535</v>
      </c>
      <c r="AX35" s="1">
        <v>65535</v>
      </c>
      <c r="AY35" s="1">
        <v>65535</v>
      </c>
      <c r="AZ35" s="1">
        <v>65535</v>
      </c>
      <c r="BA35" s="1">
        <v>65535</v>
      </c>
      <c r="BB35" s="1">
        <v>65535</v>
      </c>
      <c r="BC35" s="1">
        <v>65535</v>
      </c>
      <c r="BD35" s="1">
        <v>65535</v>
      </c>
      <c r="BE35" s="1">
        <v>65535</v>
      </c>
      <c r="BF35" s="1">
        <v>65535</v>
      </c>
      <c r="BG35" s="1">
        <v>65535</v>
      </c>
      <c r="BH35" s="1">
        <v>65535</v>
      </c>
      <c r="BI35" s="1">
        <v>65535</v>
      </c>
      <c r="BJ35" s="1">
        <v>65535</v>
      </c>
      <c r="BK35" s="1">
        <v>65535</v>
      </c>
      <c r="BL35" s="1">
        <v>65535</v>
      </c>
      <c r="BM35" s="1">
        <v>65535</v>
      </c>
      <c r="BN35" s="1">
        <v>65535</v>
      </c>
      <c r="BO35" s="102"/>
      <c r="BP35" s="1">
        <v>65535</v>
      </c>
      <c r="BQ35" s="1">
        <v>65535</v>
      </c>
      <c r="BR35" s="1">
        <v>65535</v>
      </c>
      <c r="BS35" s="1">
        <v>65535</v>
      </c>
      <c r="BT35" s="1">
        <v>65535</v>
      </c>
      <c r="BU35" s="1">
        <v>65535</v>
      </c>
      <c r="BV35" s="1">
        <v>65535</v>
      </c>
      <c r="BW35" s="1">
        <v>65535</v>
      </c>
      <c r="BX35" s="1">
        <v>65535</v>
      </c>
      <c r="BY35" s="1">
        <v>65535</v>
      </c>
      <c r="BZ35" s="1">
        <v>65535</v>
      </c>
      <c r="CA35" s="1">
        <v>65535</v>
      </c>
      <c r="CB35" s="1">
        <v>65535</v>
      </c>
      <c r="CC35" s="1">
        <v>65535</v>
      </c>
      <c r="CD35" s="1">
        <v>65535</v>
      </c>
      <c r="CE35" s="1">
        <v>65535</v>
      </c>
      <c r="CF35" s="1">
        <v>65535</v>
      </c>
      <c r="CG35" s="1">
        <v>65535</v>
      </c>
      <c r="CH35" s="1">
        <v>65535</v>
      </c>
      <c r="CI35" s="1">
        <v>65535</v>
      </c>
      <c r="CJ35" s="1">
        <v>65535</v>
      </c>
      <c r="CK35" s="1">
        <v>65535</v>
      </c>
      <c r="CL35" s="1">
        <v>65535</v>
      </c>
      <c r="CM35" s="1">
        <v>65535</v>
      </c>
      <c r="CN35" s="1">
        <v>65535</v>
      </c>
      <c r="CO35" s="1">
        <v>65535</v>
      </c>
      <c r="CP35" s="1">
        <v>65535</v>
      </c>
      <c r="CQ35" s="1">
        <v>65535</v>
      </c>
      <c r="CR35" s="1">
        <v>65535</v>
      </c>
      <c r="CS35" s="1">
        <v>65535</v>
      </c>
      <c r="CT35" s="1">
        <v>65535</v>
      </c>
      <c r="CU35" s="1">
        <v>65535</v>
      </c>
      <c r="CV35" s="1">
        <v>65535</v>
      </c>
      <c r="CW35" s="1">
        <v>65535</v>
      </c>
      <c r="CX35" s="1">
        <v>65535</v>
      </c>
      <c r="CY35" s="1">
        <v>65535</v>
      </c>
      <c r="CZ35" s="1">
        <v>65535</v>
      </c>
      <c r="DA35" s="1">
        <v>65535</v>
      </c>
      <c r="DB35" s="1">
        <v>65535</v>
      </c>
      <c r="DC35" s="1">
        <v>65535</v>
      </c>
      <c r="DD35" s="1">
        <v>65535</v>
      </c>
      <c r="DE35" s="1">
        <v>65535</v>
      </c>
      <c r="DF35" s="1">
        <v>65535</v>
      </c>
      <c r="DG35" s="1">
        <v>65535</v>
      </c>
      <c r="DH35" s="1">
        <v>65535</v>
      </c>
      <c r="DI35" s="1">
        <v>65535</v>
      </c>
      <c r="DJ35" s="1">
        <v>65535</v>
      </c>
      <c r="DK35" s="1">
        <v>65535</v>
      </c>
      <c r="DL35" s="1">
        <v>65535</v>
      </c>
      <c r="DM35" s="1">
        <v>65535</v>
      </c>
      <c r="DN35" s="1">
        <v>65535</v>
      </c>
      <c r="DO35" s="1">
        <v>65535</v>
      </c>
      <c r="DP35" s="1">
        <v>65535</v>
      </c>
      <c r="DQ35" s="1">
        <v>65535</v>
      </c>
      <c r="DR35" s="1">
        <v>65535</v>
      </c>
      <c r="DS35" s="1">
        <v>65535</v>
      </c>
      <c r="DT35" s="1">
        <v>65535</v>
      </c>
      <c r="DU35" s="1">
        <v>65535</v>
      </c>
      <c r="DV35" s="1">
        <v>65535</v>
      </c>
      <c r="DW35" s="1">
        <v>65535</v>
      </c>
      <c r="DX35" s="1">
        <v>65535</v>
      </c>
      <c r="DY35" s="1">
        <v>65535</v>
      </c>
      <c r="DZ35" s="1">
        <v>65535</v>
      </c>
      <c r="EA35" s="1">
        <v>65535</v>
      </c>
      <c r="EB35" s="1">
        <v>65535</v>
      </c>
      <c r="EC35" s="1">
        <v>65535</v>
      </c>
      <c r="ED35" s="1">
        <v>65535</v>
      </c>
      <c r="EE35" s="1">
        <v>65535</v>
      </c>
      <c r="EF35" s="1">
        <v>65535</v>
      </c>
      <c r="EG35" s="1">
        <v>65535</v>
      </c>
      <c r="EH35" s="1">
        <v>65535</v>
      </c>
      <c r="EI35" s="1">
        <v>65535</v>
      </c>
      <c r="EJ35" s="1">
        <v>65535</v>
      </c>
      <c r="EK35" s="1">
        <v>65535</v>
      </c>
      <c r="EL35" s="1">
        <v>65535</v>
      </c>
      <c r="EM35" s="1">
        <v>65535</v>
      </c>
      <c r="EN35" s="1">
        <v>65535</v>
      </c>
      <c r="EO35" s="1">
        <v>65535</v>
      </c>
      <c r="EP35" s="1">
        <v>65535</v>
      </c>
      <c r="EQ35" s="1">
        <v>65535</v>
      </c>
      <c r="ER35" s="1">
        <v>65535</v>
      </c>
      <c r="ES35" s="1">
        <v>65535</v>
      </c>
      <c r="ET35" s="1">
        <v>65535</v>
      </c>
      <c r="EU35" s="1">
        <v>65535</v>
      </c>
      <c r="EV35" s="1">
        <v>65535</v>
      </c>
      <c r="EW35" s="1">
        <v>65535</v>
      </c>
      <c r="EX35" s="1">
        <v>65535</v>
      </c>
      <c r="EY35" s="1">
        <v>65535</v>
      </c>
      <c r="EZ35" s="1">
        <v>65535</v>
      </c>
      <c r="FA35" s="1">
        <v>65535</v>
      </c>
      <c r="FB35" s="1">
        <v>65535</v>
      </c>
      <c r="FC35" s="1">
        <v>65535</v>
      </c>
      <c r="FD35" s="1">
        <v>65535</v>
      </c>
      <c r="FE35" s="1">
        <v>65535</v>
      </c>
      <c r="FF35" s="1">
        <v>65535</v>
      </c>
      <c r="FG35" s="1">
        <v>65535</v>
      </c>
      <c r="FH35" s="1">
        <v>65535</v>
      </c>
      <c r="FI35" s="1">
        <v>65535</v>
      </c>
      <c r="FJ35" s="1">
        <v>65535</v>
      </c>
      <c r="FK35" s="1">
        <v>65535</v>
      </c>
      <c r="FL35" s="1">
        <v>65535</v>
      </c>
      <c r="FM35" s="1">
        <v>65535</v>
      </c>
      <c r="FN35" s="1">
        <v>65535</v>
      </c>
      <c r="FO35" s="1">
        <v>65535</v>
      </c>
      <c r="FP35" s="1">
        <v>65535</v>
      </c>
      <c r="FQ35" s="1">
        <v>65535</v>
      </c>
      <c r="FR35" s="1">
        <v>65535</v>
      </c>
      <c r="FS35" s="1">
        <v>65535</v>
      </c>
      <c r="FT35" s="1">
        <v>65535</v>
      </c>
      <c r="FU35" s="1">
        <v>65535</v>
      </c>
      <c r="FV35" s="1">
        <v>65535</v>
      </c>
      <c r="FW35" s="1">
        <v>65535</v>
      </c>
      <c r="FX35" s="1">
        <v>65535</v>
      </c>
      <c r="FY35" s="1">
        <v>65535</v>
      </c>
      <c r="FZ35" s="1">
        <v>65535</v>
      </c>
      <c r="GA35" s="1">
        <v>65535</v>
      </c>
      <c r="GB35" s="1">
        <v>65535</v>
      </c>
      <c r="GC35" s="1">
        <v>65535</v>
      </c>
      <c r="GD35" s="1">
        <v>65535</v>
      </c>
      <c r="GE35" s="1">
        <v>65535</v>
      </c>
      <c r="GF35" s="1">
        <v>65535</v>
      </c>
      <c r="GG35" s="1">
        <v>65535</v>
      </c>
      <c r="GH35" s="1">
        <v>65535</v>
      </c>
      <c r="GI35" s="1">
        <v>65535</v>
      </c>
      <c r="GJ35" s="1">
        <v>65535</v>
      </c>
      <c r="GK35" s="1">
        <v>65535</v>
      </c>
      <c r="GL35" s="1">
        <v>65535</v>
      </c>
      <c r="GM35" s="1">
        <v>65535</v>
      </c>
      <c r="GN35" s="1">
        <v>65535</v>
      </c>
      <c r="GO35" s="1">
        <v>65535</v>
      </c>
      <c r="GP35" s="1">
        <v>65535</v>
      </c>
      <c r="GQ35" s="1">
        <v>65535</v>
      </c>
      <c r="GR35" s="1">
        <v>65535</v>
      </c>
      <c r="GS35" s="1">
        <v>65535</v>
      </c>
      <c r="GT35" s="1">
        <v>65535</v>
      </c>
      <c r="GU35" s="1">
        <v>65535</v>
      </c>
      <c r="GV35" s="1">
        <v>65535</v>
      </c>
      <c r="GW35" s="1">
        <v>65535</v>
      </c>
      <c r="GX35" s="1">
        <v>65535</v>
      </c>
      <c r="GY35" s="1">
        <v>65535</v>
      </c>
      <c r="GZ35" s="1">
        <v>65535</v>
      </c>
      <c r="HA35" s="1">
        <v>65535</v>
      </c>
      <c r="HB35" s="1">
        <v>65535</v>
      </c>
      <c r="HC35" s="1">
        <v>65535</v>
      </c>
      <c r="HD35" s="1">
        <v>65535</v>
      </c>
      <c r="HE35" s="1">
        <v>65535</v>
      </c>
      <c r="HF35" s="1">
        <v>65535</v>
      </c>
      <c r="HG35" s="1">
        <v>65535</v>
      </c>
      <c r="HH35" s="1">
        <v>65535</v>
      </c>
      <c r="HI35" s="1">
        <v>65535</v>
      </c>
      <c r="HJ35" s="1">
        <v>65535</v>
      </c>
      <c r="HK35" s="1">
        <v>65535</v>
      </c>
      <c r="HL35" s="1">
        <v>65535</v>
      </c>
      <c r="HM35" s="1">
        <v>65535</v>
      </c>
      <c r="HN35" s="1">
        <v>65535</v>
      </c>
      <c r="HO35" s="1">
        <v>65535</v>
      </c>
      <c r="HP35" s="1">
        <v>65535</v>
      </c>
      <c r="HQ35" s="1">
        <v>65535</v>
      </c>
      <c r="HR35" s="1">
        <v>65535</v>
      </c>
      <c r="HS35" s="1">
        <v>65535</v>
      </c>
      <c r="HT35" s="1">
        <v>65535</v>
      </c>
      <c r="HU35" s="1">
        <v>65535</v>
      </c>
      <c r="HV35" s="1">
        <v>65535</v>
      </c>
      <c r="HW35" s="1">
        <v>65535</v>
      </c>
      <c r="HX35" s="1">
        <v>65535</v>
      </c>
      <c r="HY35" s="1">
        <v>65535</v>
      </c>
      <c r="HZ35" s="1">
        <v>65535</v>
      </c>
      <c r="IA35" s="1">
        <v>65535</v>
      </c>
      <c r="IB35" s="1">
        <v>65535</v>
      </c>
      <c r="IC35" s="1">
        <v>65535</v>
      </c>
      <c r="ID35" s="1">
        <v>65535</v>
      </c>
      <c r="IE35" s="1">
        <v>65535</v>
      </c>
      <c r="IF35" s="1">
        <v>65535</v>
      </c>
      <c r="IG35" s="1">
        <v>65535</v>
      </c>
      <c r="IH35" s="1">
        <v>65535</v>
      </c>
      <c r="II35" s="1">
        <v>65535</v>
      </c>
      <c r="IJ35" s="1">
        <v>65535</v>
      </c>
      <c r="IK35" s="1">
        <v>65535</v>
      </c>
      <c r="IL35" s="1">
        <v>65535</v>
      </c>
      <c r="IM35" s="1">
        <v>65535</v>
      </c>
      <c r="IN35" s="1">
        <v>65535</v>
      </c>
      <c r="IO35" s="1">
        <v>65535</v>
      </c>
      <c r="IP35" s="1">
        <v>65535</v>
      </c>
      <c r="IQ35" s="1">
        <v>65535</v>
      </c>
      <c r="IR35" s="1">
        <v>65535</v>
      </c>
      <c r="IS35" s="1">
        <v>65535</v>
      </c>
      <c r="IT35" s="1">
        <v>65535</v>
      </c>
      <c r="IU35" s="1">
        <v>65535</v>
      </c>
      <c r="IV35" s="1">
        <v>65535</v>
      </c>
      <c r="IW35" s="1">
        <v>65535</v>
      </c>
      <c r="IX35" s="1">
        <v>65535</v>
      </c>
      <c r="IY35" s="1">
        <v>65535</v>
      </c>
      <c r="IZ35" s="1">
        <v>65535</v>
      </c>
      <c r="JA35" s="1">
        <v>65535</v>
      </c>
      <c r="JB35" s="1">
        <v>65535</v>
      </c>
      <c r="JC35" s="1">
        <v>65535</v>
      </c>
      <c r="JD35" s="1">
        <v>65535</v>
      </c>
      <c r="JE35" s="1">
        <v>65535</v>
      </c>
      <c r="JF35" s="1">
        <v>65535</v>
      </c>
      <c r="JG35" s="1">
        <v>65535</v>
      </c>
      <c r="JH35" s="1">
        <v>65535</v>
      </c>
      <c r="JI35" s="1">
        <v>65535</v>
      </c>
      <c r="JJ35" s="1">
        <v>65535</v>
      </c>
      <c r="JK35" s="1">
        <v>65535</v>
      </c>
      <c r="JL35" s="1">
        <v>65535</v>
      </c>
      <c r="JM35" s="1">
        <v>65535</v>
      </c>
      <c r="JN35" s="1">
        <v>65535</v>
      </c>
      <c r="JO35" s="1">
        <v>65535</v>
      </c>
      <c r="JP35" s="1">
        <v>65535</v>
      </c>
      <c r="JQ35" s="1">
        <v>65535</v>
      </c>
      <c r="JR35" s="1">
        <v>65535</v>
      </c>
      <c r="JS35" s="1">
        <v>65535</v>
      </c>
      <c r="JT35" s="1">
        <v>65535</v>
      </c>
      <c r="JU35" s="1">
        <v>65535</v>
      </c>
      <c r="JV35" s="1">
        <v>65535</v>
      </c>
      <c r="JW35" s="1">
        <v>65535</v>
      </c>
      <c r="JX35" s="1">
        <v>65535</v>
      </c>
      <c r="JY35" s="1">
        <v>65535</v>
      </c>
      <c r="JZ35" s="1">
        <v>65535</v>
      </c>
      <c r="KA35" s="1">
        <v>65535</v>
      </c>
      <c r="KB35" s="1">
        <v>65535</v>
      </c>
      <c r="KC35" s="1">
        <v>65535</v>
      </c>
      <c r="KD35" s="1">
        <v>65535</v>
      </c>
      <c r="KE35" s="1">
        <v>65535</v>
      </c>
      <c r="KF35" s="1">
        <v>65535</v>
      </c>
      <c r="KG35" s="1">
        <v>65535</v>
      </c>
      <c r="KH35" s="1">
        <v>65535</v>
      </c>
      <c r="KI35" s="1">
        <v>65535</v>
      </c>
      <c r="KJ35" s="1">
        <v>65535</v>
      </c>
      <c r="KK35" s="1">
        <v>65535</v>
      </c>
      <c r="KL35" s="1">
        <v>65535</v>
      </c>
      <c r="KM35" s="1">
        <v>65535</v>
      </c>
      <c r="KN35" s="1">
        <v>65535</v>
      </c>
      <c r="KO35" s="1">
        <v>65535</v>
      </c>
      <c r="KP35" s="1">
        <v>65535</v>
      </c>
      <c r="KQ35" s="1">
        <v>65535</v>
      </c>
      <c r="KR35" s="1">
        <v>65535</v>
      </c>
      <c r="KS35" s="1">
        <v>65535</v>
      </c>
      <c r="KT35" s="1">
        <v>65535</v>
      </c>
      <c r="KU35" s="1">
        <v>65535</v>
      </c>
      <c r="KV35" s="1">
        <v>65535</v>
      </c>
      <c r="KW35" s="1">
        <v>65535</v>
      </c>
      <c r="KX35" s="1">
        <v>65535</v>
      </c>
      <c r="KY35" s="1">
        <v>65535</v>
      </c>
      <c r="KZ35" s="1">
        <v>65535</v>
      </c>
      <c r="LA35" s="1">
        <v>65535</v>
      </c>
      <c r="LB35" s="1">
        <v>65535</v>
      </c>
      <c r="LC35" s="1">
        <v>65535</v>
      </c>
      <c r="LD35" s="1">
        <v>65535</v>
      </c>
      <c r="LE35" s="1">
        <v>65535</v>
      </c>
      <c r="LF35" s="1">
        <v>65535</v>
      </c>
      <c r="LG35" s="1">
        <v>65535</v>
      </c>
      <c r="LH35" s="1">
        <v>65535</v>
      </c>
      <c r="LI35" s="1">
        <v>65535</v>
      </c>
      <c r="LJ35" s="1">
        <v>65535</v>
      </c>
      <c r="LK35" s="1">
        <v>65535</v>
      </c>
      <c r="LL35" s="1">
        <v>65535</v>
      </c>
      <c r="LM35" s="1">
        <v>65535</v>
      </c>
      <c r="LN35" s="1">
        <v>65535</v>
      </c>
      <c r="LO35" s="1">
        <v>65535</v>
      </c>
      <c r="LP35" s="1">
        <v>65535</v>
      </c>
      <c r="LQ35" s="1">
        <v>65535</v>
      </c>
      <c r="LR35" s="1">
        <v>65535</v>
      </c>
      <c r="LS35" s="1">
        <v>65535</v>
      </c>
      <c r="LT35" s="1">
        <v>65535</v>
      </c>
      <c r="LU35" s="1">
        <v>65535</v>
      </c>
      <c r="LV35" s="1">
        <v>65535</v>
      </c>
      <c r="LW35" s="1">
        <v>65535</v>
      </c>
      <c r="LX35" s="1">
        <v>65535</v>
      </c>
      <c r="LY35" s="1">
        <v>65535</v>
      </c>
      <c r="LZ35" s="1">
        <v>65535</v>
      </c>
      <c r="MA35" s="1">
        <v>65535</v>
      </c>
      <c r="MB35" s="1">
        <v>65535</v>
      </c>
      <c r="MC35" s="1">
        <v>65535</v>
      </c>
      <c r="MD35" s="1">
        <v>65535</v>
      </c>
      <c r="ME35" s="1">
        <v>65535</v>
      </c>
      <c r="MF35" s="1">
        <v>65535</v>
      </c>
      <c r="MG35" s="1">
        <v>65535</v>
      </c>
      <c r="MH35" s="1">
        <v>65535</v>
      </c>
      <c r="MI35" s="1">
        <v>65535</v>
      </c>
      <c r="MJ35" s="1">
        <v>65535</v>
      </c>
      <c r="MK35" s="1">
        <v>65535</v>
      </c>
      <c r="ML35" s="1">
        <v>65535</v>
      </c>
      <c r="MM35" s="1">
        <v>65535</v>
      </c>
      <c r="MN35" s="1">
        <v>65535</v>
      </c>
      <c r="MO35" s="1">
        <v>65535</v>
      </c>
      <c r="MP35" s="1">
        <v>65535</v>
      </c>
      <c r="MQ35" s="1">
        <v>65535</v>
      </c>
      <c r="MR35" s="1">
        <v>65535</v>
      </c>
      <c r="MS35" s="1">
        <v>65535</v>
      </c>
      <c r="MT35" s="1">
        <v>65535</v>
      </c>
      <c r="MU35" s="1">
        <v>65535</v>
      </c>
      <c r="MV35" s="1">
        <v>65535</v>
      </c>
      <c r="MW35" s="1">
        <v>65535</v>
      </c>
      <c r="MX35" s="1">
        <v>65535</v>
      </c>
      <c r="MY35" s="1">
        <v>65535</v>
      </c>
      <c r="MZ35" s="1">
        <v>65535</v>
      </c>
      <c r="NA35" s="1">
        <v>65535</v>
      </c>
      <c r="NB35" s="1">
        <v>65535</v>
      </c>
      <c r="NC35" s="1">
        <v>65535</v>
      </c>
      <c r="ND35" s="1">
        <v>65535</v>
      </c>
      <c r="NE35" s="1">
        <v>65535</v>
      </c>
      <c r="NF35" s="1">
        <v>65535</v>
      </c>
      <c r="NG35" s="1">
        <v>65535</v>
      </c>
      <c r="NH35" s="1">
        <v>65535</v>
      </c>
      <c r="NI35" s="1">
        <v>65535</v>
      </c>
      <c r="NJ35" s="6">
        <f t="shared" si="13"/>
        <v>0</v>
      </c>
      <c r="NK35" s="3">
        <f t="shared" si="14"/>
        <v>0</v>
      </c>
      <c r="NL35" s="3">
        <f t="shared" si="15"/>
        <v>0</v>
      </c>
      <c r="NM35" s="3">
        <f t="shared" si="16"/>
        <v>0</v>
      </c>
      <c r="NN35" s="3">
        <f t="shared" si="17"/>
        <v>0</v>
      </c>
      <c r="NO35" s="3">
        <f t="shared" si="18"/>
        <v>0</v>
      </c>
      <c r="NP35" s="3">
        <f t="shared" si="19"/>
        <v>0</v>
      </c>
      <c r="NQ35" s="3">
        <f t="shared" si="20"/>
        <v>0</v>
      </c>
      <c r="NR35" s="3">
        <f t="shared" si="21"/>
        <v>0</v>
      </c>
      <c r="NS35" s="3">
        <f t="shared" si="22"/>
        <v>0</v>
      </c>
      <c r="NT35" s="3">
        <f t="shared" si="23"/>
        <v>0</v>
      </c>
      <c r="NU35" s="3">
        <f t="shared" si="24"/>
        <v>0</v>
      </c>
      <c r="NV35" s="3">
        <f t="shared" si="25"/>
        <v>0</v>
      </c>
      <c r="NW35" s="5" t="e">
        <f t="shared" si="26"/>
        <v>#N/A</v>
      </c>
      <c r="NX35" s="1" t="e">
        <f t="shared" si="27"/>
        <v>#N/A</v>
      </c>
      <c r="NY35" s="1" t="e">
        <f t="shared" si="28"/>
        <v>#N/A</v>
      </c>
      <c r="NZ35" s="1" t="e">
        <f t="shared" si="29"/>
        <v>#N/A</v>
      </c>
      <c r="OA35" s="1" t="e">
        <f t="shared" si="30"/>
        <v>#N/A</v>
      </c>
      <c r="OB35" s="1" t="e">
        <f t="shared" si="31"/>
        <v>#N/A</v>
      </c>
      <c r="OC35" s="1" t="e">
        <f t="shared" si="32"/>
        <v>#N/A</v>
      </c>
      <c r="OD35" s="1" t="e">
        <f t="shared" si="33"/>
        <v>#N/A</v>
      </c>
      <c r="OE35" s="1" t="e">
        <f t="shared" si="34"/>
        <v>#N/A</v>
      </c>
      <c r="OF35" s="1" t="e">
        <f t="shared" si="35"/>
        <v>#N/A</v>
      </c>
      <c r="OG35" s="1" t="e">
        <f t="shared" si="36"/>
        <v>#N/A</v>
      </c>
      <c r="OH35" s="1" t="e">
        <f t="shared" si="37"/>
        <v>#N/A</v>
      </c>
      <c r="OI35" s="111" t="e">
        <f>NA()</f>
        <v>#N/A</v>
      </c>
      <c r="OJ35" s="112" t="e">
        <f>NA()</f>
        <v>#N/A</v>
      </c>
      <c r="OK35" s="112" t="e">
        <f>NA()</f>
        <v>#N/A</v>
      </c>
      <c r="OL35" s="112" t="e">
        <f>NA()</f>
        <v>#N/A</v>
      </c>
      <c r="OM35" s="112" t="e">
        <f>NA()</f>
        <v>#N/A</v>
      </c>
      <c r="ON35" s="112" t="e">
        <f>NA()</f>
        <v>#N/A</v>
      </c>
      <c r="OO35" s="112" t="e">
        <f>NA()</f>
        <v>#N/A</v>
      </c>
      <c r="OP35" s="112" t="e">
        <f>NA()</f>
        <v>#N/A</v>
      </c>
      <c r="OQ35" s="112" t="e">
        <f>NA()</f>
        <v>#N/A</v>
      </c>
      <c r="OR35" s="112" t="e">
        <f>NA()</f>
        <v>#N/A</v>
      </c>
      <c r="OS35" s="112" t="e">
        <f>NA()</f>
        <v>#N/A</v>
      </c>
      <c r="OT35" s="112" t="e">
        <f>NA()</f>
        <v>#N/A</v>
      </c>
      <c r="OU35" s="5" t="e">
        <f t="shared" si="0"/>
        <v>#N/A</v>
      </c>
      <c r="OV35" s="1" t="e">
        <f t="shared" si="1"/>
        <v>#N/A</v>
      </c>
      <c r="OW35" s="1" t="e">
        <f t="shared" si="2"/>
        <v>#N/A</v>
      </c>
      <c r="OX35" s="1" t="e">
        <f t="shared" si="3"/>
        <v>#N/A</v>
      </c>
      <c r="OY35" s="1" t="e">
        <f t="shared" si="4"/>
        <v>#N/A</v>
      </c>
      <c r="OZ35" s="1" t="e">
        <f t="shared" si="5"/>
        <v>#N/A</v>
      </c>
      <c r="PA35" s="1" t="e">
        <f t="shared" si="6"/>
        <v>#N/A</v>
      </c>
      <c r="PB35" s="1" t="e">
        <f t="shared" si="7"/>
        <v>#N/A</v>
      </c>
      <c r="PC35" s="1" t="e">
        <f t="shared" si="8"/>
        <v>#N/A</v>
      </c>
      <c r="PD35" s="1" t="e">
        <f t="shared" si="9"/>
        <v>#N/A</v>
      </c>
      <c r="PE35" s="1" t="e">
        <f t="shared" si="10"/>
        <v>#N/A</v>
      </c>
      <c r="PF35" s="1" t="e">
        <f t="shared" si="11"/>
        <v>#N/A</v>
      </c>
      <c r="PG35" s="111">
        <v>0.5</v>
      </c>
      <c r="PH35" s="112">
        <v>0.5</v>
      </c>
      <c r="PI35" s="112">
        <v>2</v>
      </c>
      <c r="PJ35" s="112">
        <v>4</v>
      </c>
      <c r="PK35" s="112">
        <v>4</v>
      </c>
      <c r="PL35" s="112">
        <v>0.5</v>
      </c>
      <c r="PM35" s="112">
        <v>4</v>
      </c>
      <c r="PN35" s="112">
        <v>4.2</v>
      </c>
      <c r="PO35" s="112">
        <v>3</v>
      </c>
      <c r="PP35" s="112">
        <v>4.2</v>
      </c>
      <c r="PQ35" s="112">
        <v>4</v>
      </c>
      <c r="PR35" s="137">
        <v>1.2</v>
      </c>
      <c r="PS35" s="5" t="e">
        <f t="array" ref="PS35">+IF(ISERROR($NW35)=FALSE,MIN(IF($H35:$AL35&lt;65534,$H35:$AL35,"")),NA())</f>
        <v>#N/A</v>
      </c>
      <c r="PT35" s="1" t="e">
        <f t="array" ref="PT35">+IF(ISERROR($NX35)=FALSE,MIN(IF($AM35:$BN35&lt;65534,$AM35:$BN35,"")),NA())</f>
        <v>#N/A</v>
      </c>
      <c r="PU35" s="1" t="e">
        <f t="array" ref="PU35">+IF(ISERROR($NY35)=FALSE,MIN(IF($BP35:$CT35&lt;65534,$BP35:$CT35,"")),NA())</f>
        <v>#N/A</v>
      </c>
      <c r="PV35" s="1" t="e">
        <f t="array" ref="PV35">+IF(ISERROR($NZ35)=FALSE,MIN(IF($CU35:$DX35&lt;65534,$CU35:$DX35,"")),NA())</f>
        <v>#N/A</v>
      </c>
      <c r="PW35" s="1" t="e">
        <f t="array" ref="PW35">+IF(ISERROR($OA35)=FALSE,MIN(IF($DY35:$FC35&lt;65534,$DY35:$FC35,"")),NA())</f>
        <v>#N/A</v>
      </c>
      <c r="PX35" s="1" t="e">
        <f t="array" ref="PX35">+IF(ISERROR($OB35)=FALSE,MIN(IF($FD35:$GG35&lt;65534,$FD35:$GG35,"")),NA())</f>
        <v>#N/A</v>
      </c>
      <c r="PY35" s="1" t="e">
        <f t="array" ref="PY35">+IF(ISERROR($OC35)=FALSE,MIN(IF($GH35:$HL35&lt;65534,$GH35:$HL35,"")),NA())</f>
        <v>#N/A</v>
      </c>
      <c r="PZ35" s="1" t="e">
        <f t="array" ref="PZ35">+IF(ISERROR($OD35)=FALSE,MIN(IF($HM35:$IQ35&lt;65534,$HM35:$IQ35,"")),NA())</f>
        <v>#N/A</v>
      </c>
      <c r="QA35" s="1" t="e">
        <f t="array" ref="QA35">+IF(ISERROR($OE35)=FALSE,MIN(IF($IR35:$JU35&lt;65534,$IR35:$JU35,"")),NA())</f>
        <v>#N/A</v>
      </c>
      <c r="QB35" s="1" t="e">
        <f t="array" ref="QB35">+IF(ISERROR($OF35)=FALSE,MIN(IF($JV35:$KZ35&lt;65534,$JV35:$KZ35,"")),NA())</f>
        <v>#N/A</v>
      </c>
      <c r="QC35" s="1" t="e">
        <f t="array" ref="QC35">+IF(ISERROR($OG35)=FALSE,MIN(IF($LA35:$MD35&lt;65534,$LA35:$MD35,"")),NA())</f>
        <v>#N/A</v>
      </c>
      <c r="QD35" s="1" t="e">
        <f t="array" ref="QD35">+IF(ISERROR($OH35)=FALSE,MIN(IF($ME35:$NI35&lt;65534,$ME35:$NI35,"")),NA())</f>
        <v>#N/A</v>
      </c>
      <c r="QE35" s="5" t="e">
        <f t="shared" si="38"/>
        <v>#N/A</v>
      </c>
      <c r="QF35" s="1" t="e">
        <f t="shared" si="39"/>
        <v>#N/A</v>
      </c>
      <c r="QG35" s="1" t="e">
        <f t="shared" si="40"/>
        <v>#N/A</v>
      </c>
      <c r="QH35" s="1" t="e">
        <f t="shared" si="41"/>
        <v>#N/A</v>
      </c>
      <c r="QI35" s="1" t="e">
        <f t="shared" si="42"/>
        <v>#N/A</v>
      </c>
      <c r="QJ35" s="1" t="e">
        <f t="shared" si="43"/>
        <v>#N/A</v>
      </c>
      <c r="QK35" s="1" t="e">
        <f t="shared" si="44"/>
        <v>#N/A</v>
      </c>
      <c r="QL35" s="1" t="e">
        <f t="shared" si="45"/>
        <v>#N/A</v>
      </c>
      <c r="QM35" s="1" t="e">
        <f t="shared" si="46"/>
        <v>#N/A</v>
      </c>
      <c r="QN35" s="1" t="e">
        <f t="shared" si="47"/>
        <v>#N/A</v>
      </c>
      <c r="QO35" s="1" t="e">
        <f t="shared" si="48"/>
        <v>#N/A</v>
      </c>
      <c r="QP35" s="1" t="e">
        <f t="shared" si="49"/>
        <v>#N/A</v>
      </c>
      <c r="QQ35" s="5" t="s">
        <v>892</v>
      </c>
    </row>
    <row r="36" spans="1:459" s="1" customFormat="1" x14ac:dyDescent="0.2">
      <c r="A36" s="122">
        <v>21206600</v>
      </c>
      <c r="B36" s="123">
        <v>-74.094333333333324</v>
      </c>
      <c r="C36" s="123">
        <v>4.7822222222222219</v>
      </c>
      <c r="D36" s="124">
        <v>2590</v>
      </c>
      <c r="E36" s="125" t="s">
        <v>548</v>
      </c>
      <c r="F36" s="125" t="s">
        <v>545</v>
      </c>
      <c r="G36" s="125" t="s">
        <v>306</v>
      </c>
      <c r="H36" s="1">
        <v>65535</v>
      </c>
      <c r="I36" s="1">
        <v>4.4000000000000004</v>
      </c>
      <c r="J36" s="1">
        <v>5.2</v>
      </c>
      <c r="K36" s="1">
        <v>6.2</v>
      </c>
      <c r="L36" s="1">
        <v>3.8</v>
      </c>
      <c r="M36" s="1">
        <v>6</v>
      </c>
      <c r="N36" s="1">
        <v>8.4</v>
      </c>
      <c r="O36" s="1">
        <v>8.8000000000000007</v>
      </c>
      <c r="P36" s="1">
        <v>7.8</v>
      </c>
      <c r="Q36" s="1">
        <v>9.6</v>
      </c>
      <c r="R36" s="1">
        <v>11</v>
      </c>
      <c r="S36" s="1">
        <v>6.6</v>
      </c>
      <c r="T36" s="1">
        <v>65535</v>
      </c>
      <c r="U36" s="1">
        <v>10.6</v>
      </c>
      <c r="V36" s="1">
        <v>8</v>
      </c>
      <c r="W36" s="1">
        <v>7.8</v>
      </c>
      <c r="X36" s="1">
        <v>7.2</v>
      </c>
      <c r="Y36" s="1">
        <v>7.8</v>
      </c>
      <c r="Z36" s="1">
        <v>8</v>
      </c>
      <c r="AA36" s="1">
        <v>10</v>
      </c>
      <c r="AB36" s="1">
        <v>6.8</v>
      </c>
      <c r="AC36" s="1">
        <v>8.8000000000000007</v>
      </c>
      <c r="AD36" s="1">
        <v>10.199999999999999</v>
      </c>
      <c r="AE36" s="1">
        <v>11</v>
      </c>
      <c r="AF36" s="1">
        <v>9.1999999999999993</v>
      </c>
      <c r="AG36" s="1">
        <v>8</v>
      </c>
      <c r="AH36" s="1">
        <v>7.6</v>
      </c>
      <c r="AI36" s="1">
        <v>8.6</v>
      </c>
      <c r="AJ36" s="1">
        <v>11</v>
      </c>
      <c r="AK36" s="1">
        <v>5.8</v>
      </c>
      <c r="AL36" s="1">
        <v>6</v>
      </c>
      <c r="AM36" s="1">
        <v>7</v>
      </c>
      <c r="AN36" s="1">
        <v>8.8000000000000007</v>
      </c>
      <c r="AO36" s="1">
        <v>7</v>
      </c>
      <c r="AP36" s="1">
        <v>7.2</v>
      </c>
      <c r="AQ36" s="1">
        <v>8.1999999999999993</v>
      </c>
      <c r="AR36" s="1">
        <v>8.4</v>
      </c>
      <c r="AS36" s="1">
        <v>9.4</v>
      </c>
      <c r="AT36" s="1">
        <v>11.2</v>
      </c>
      <c r="AU36" s="1">
        <v>11.4</v>
      </c>
      <c r="AV36" s="1">
        <v>65535</v>
      </c>
      <c r="AW36" s="1">
        <v>8.1999999999999993</v>
      </c>
      <c r="AX36" s="1">
        <v>7.4</v>
      </c>
      <c r="AY36" s="1">
        <v>7.6</v>
      </c>
      <c r="AZ36" s="1">
        <v>7.8</v>
      </c>
      <c r="BA36" s="1">
        <v>5.6</v>
      </c>
      <c r="BB36" s="1">
        <v>7</v>
      </c>
      <c r="BC36" s="1">
        <v>65535</v>
      </c>
      <c r="BD36" s="1">
        <v>10</v>
      </c>
      <c r="BE36" s="1">
        <v>10.4</v>
      </c>
      <c r="BF36" s="1">
        <v>11.6</v>
      </c>
      <c r="BG36" s="1">
        <v>10.199999999999999</v>
      </c>
      <c r="BH36" s="1">
        <v>8</v>
      </c>
      <c r="BI36" s="1">
        <v>8.8000000000000007</v>
      </c>
      <c r="BJ36" s="1">
        <v>9.8000000000000007</v>
      </c>
      <c r="BK36" s="1">
        <v>12</v>
      </c>
      <c r="BL36" s="1">
        <v>8.4</v>
      </c>
      <c r="BM36" s="1">
        <v>10.6</v>
      </c>
      <c r="BN36" s="1">
        <v>11</v>
      </c>
      <c r="BO36" s="102"/>
      <c r="BP36" s="1">
        <v>8.4</v>
      </c>
      <c r="BQ36" s="1">
        <v>10.199999999999999</v>
      </c>
      <c r="BR36" s="1">
        <v>10.6</v>
      </c>
      <c r="BS36" s="1">
        <v>8.4</v>
      </c>
      <c r="BT36" s="1">
        <v>10.199999999999999</v>
      </c>
      <c r="BU36" s="1">
        <v>9</v>
      </c>
      <c r="BV36" s="1">
        <v>9.6</v>
      </c>
      <c r="BW36" s="1">
        <v>8.4</v>
      </c>
      <c r="BX36" s="1">
        <v>9</v>
      </c>
      <c r="BY36" s="1">
        <v>65535</v>
      </c>
      <c r="BZ36" s="1">
        <v>10.4</v>
      </c>
      <c r="CA36" s="1">
        <v>10.6</v>
      </c>
      <c r="CB36" s="1">
        <v>12</v>
      </c>
      <c r="CC36" s="1">
        <v>11.2</v>
      </c>
      <c r="CD36" s="1">
        <v>10.8</v>
      </c>
      <c r="CE36" s="1">
        <v>9.6</v>
      </c>
      <c r="CF36" s="1">
        <v>10.6</v>
      </c>
      <c r="CG36" s="1">
        <v>8.6</v>
      </c>
      <c r="CH36" s="1">
        <v>10</v>
      </c>
      <c r="CI36" s="1">
        <v>11.6</v>
      </c>
      <c r="CJ36" s="1">
        <v>11.4</v>
      </c>
      <c r="CK36" s="1">
        <v>10</v>
      </c>
      <c r="CL36" s="1">
        <v>11.2</v>
      </c>
      <c r="CM36" s="1">
        <v>65535</v>
      </c>
      <c r="CN36" s="1">
        <v>7</v>
      </c>
      <c r="CO36" s="1">
        <v>8.4</v>
      </c>
      <c r="CP36" s="1">
        <v>65535</v>
      </c>
      <c r="CQ36" s="1">
        <v>8.8000000000000007</v>
      </c>
      <c r="CR36" s="1">
        <v>11</v>
      </c>
      <c r="CS36" s="1">
        <v>11</v>
      </c>
      <c r="CT36" s="1">
        <v>65535</v>
      </c>
      <c r="CU36" s="1">
        <v>9</v>
      </c>
      <c r="CV36" s="1">
        <v>11</v>
      </c>
      <c r="CW36" s="1">
        <v>8.8000000000000007</v>
      </c>
      <c r="CX36" s="1">
        <v>11.8</v>
      </c>
      <c r="CY36" s="1">
        <v>12</v>
      </c>
      <c r="CZ36" s="1">
        <v>12.4</v>
      </c>
      <c r="DA36" s="1">
        <v>65535</v>
      </c>
      <c r="DB36" s="1">
        <v>9.1999999999999993</v>
      </c>
      <c r="DC36" s="1">
        <v>65535</v>
      </c>
      <c r="DD36" s="1">
        <v>9</v>
      </c>
      <c r="DE36" s="1">
        <v>9.1999999999999993</v>
      </c>
      <c r="DF36" s="1">
        <v>9.4</v>
      </c>
      <c r="DG36" s="1">
        <v>65535</v>
      </c>
      <c r="DH36" s="1">
        <v>65535</v>
      </c>
      <c r="DI36" s="1">
        <v>8</v>
      </c>
      <c r="DJ36" s="1">
        <v>10.6</v>
      </c>
      <c r="DK36" s="1">
        <v>10</v>
      </c>
      <c r="DL36" s="1">
        <v>9.1999999999999993</v>
      </c>
      <c r="DM36" s="1">
        <v>10.199999999999999</v>
      </c>
      <c r="DN36" s="1">
        <v>14.4</v>
      </c>
      <c r="DO36" s="1">
        <v>65535</v>
      </c>
      <c r="DP36" s="1">
        <v>11.2</v>
      </c>
      <c r="DQ36" s="1">
        <v>10</v>
      </c>
      <c r="DR36" s="1">
        <v>11.4</v>
      </c>
      <c r="DS36" s="1">
        <v>9.6</v>
      </c>
      <c r="DT36" s="1">
        <v>10.6</v>
      </c>
      <c r="DU36" s="1">
        <v>10</v>
      </c>
      <c r="DV36" s="1">
        <v>11</v>
      </c>
      <c r="DW36" s="1">
        <v>10</v>
      </c>
      <c r="DX36" s="1">
        <v>7.6</v>
      </c>
      <c r="DY36" s="1">
        <v>65535</v>
      </c>
      <c r="DZ36" s="1">
        <v>6.4</v>
      </c>
      <c r="EA36" s="1">
        <v>8.8000000000000007</v>
      </c>
      <c r="EB36" s="1">
        <v>9.8000000000000007</v>
      </c>
      <c r="EC36" s="1">
        <v>65535</v>
      </c>
      <c r="ED36" s="1">
        <v>11</v>
      </c>
      <c r="EE36" s="1">
        <v>65535</v>
      </c>
      <c r="EF36" s="1">
        <v>11.6</v>
      </c>
      <c r="EG36" s="1">
        <v>11.2</v>
      </c>
      <c r="EH36" s="1">
        <v>11</v>
      </c>
      <c r="EI36" s="1">
        <v>10.6</v>
      </c>
      <c r="EJ36" s="1">
        <v>65535</v>
      </c>
      <c r="EK36" s="1">
        <v>11</v>
      </c>
      <c r="EL36" s="1">
        <v>11.6</v>
      </c>
      <c r="EM36" s="1">
        <v>9.1999999999999993</v>
      </c>
      <c r="EN36" s="1">
        <v>10.6</v>
      </c>
      <c r="EO36" s="1">
        <v>65535</v>
      </c>
      <c r="EP36" s="1">
        <v>9</v>
      </c>
      <c r="EQ36" s="1">
        <v>10.6</v>
      </c>
      <c r="ER36" s="1">
        <v>11.6</v>
      </c>
      <c r="ES36" s="1">
        <v>9.4</v>
      </c>
      <c r="ET36" s="1">
        <v>11</v>
      </c>
      <c r="EU36" s="1">
        <v>11</v>
      </c>
      <c r="EV36" s="1">
        <v>10.8</v>
      </c>
      <c r="EW36" s="1">
        <v>8.1999999999999993</v>
      </c>
      <c r="EX36" s="1">
        <v>65535</v>
      </c>
      <c r="EY36" s="1">
        <v>9.1999999999999993</v>
      </c>
      <c r="EZ36" s="1">
        <v>7.8</v>
      </c>
      <c r="FA36" s="1">
        <v>8.1999999999999993</v>
      </c>
      <c r="FB36" s="1">
        <v>9.1999999999999993</v>
      </c>
      <c r="FC36" s="1">
        <v>65535</v>
      </c>
      <c r="FD36" s="1">
        <v>11.2</v>
      </c>
      <c r="FE36" s="1">
        <v>65535</v>
      </c>
      <c r="FF36" s="1">
        <v>65535</v>
      </c>
      <c r="FG36" s="1">
        <v>8.1999999999999993</v>
      </c>
      <c r="FH36" s="1">
        <v>9.6</v>
      </c>
      <c r="FI36" s="1">
        <v>9.8000000000000007</v>
      </c>
      <c r="FJ36" s="1">
        <v>9.4</v>
      </c>
      <c r="FK36" s="1">
        <v>8.8000000000000007</v>
      </c>
      <c r="FL36" s="1">
        <v>65535</v>
      </c>
      <c r="FM36" s="1">
        <v>9.1999999999999993</v>
      </c>
      <c r="FN36" s="1">
        <v>9.8000000000000007</v>
      </c>
      <c r="FO36" s="1">
        <v>10</v>
      </c>
      <c r="FP36" s="1">
        <v>65535</v>
      </c>
      <c r="FQ36" s="1">
        <v>10.6</v>
      </c>
      <c r="FR36" s="1">
        <v>8.8000000000000007</v>
      </c>
      <c r="FS36" s="1">
        <v>65535</v>
      </c>
      <c r="FT36" s="1">
        <v>10</v>
      </c>
      <c r="FU36" s="1">
        <v>10.8</v>
      </c>
      <c r="FV36" s="1">
        <v>10.6</v>
      </c>
      <c r="FW36" s="1">
        <v>10</v>
      </c>
      <c r="FX36" s="1">
        <v>9.8000000000000007</v>
      </c>
      <c r="FY36" s="1">
        <v>65535</v>
      </c>
      <c r="FZ36" s="1">
        <v>65535</v>
      </c>
      <c r="GA36" s="1">
        <v>65535</v>
      </c>
      <c r="GB36" s="1">
        <v>65535</v>
      </c>
      <c r="GC36" s="1">
        <v>9</v>
      </c>
      <c r="GD36" s="1">
        <v>5.8</v>
      </c>
      <c r="GE36" s="1">
        <v>65535</v>
      </c>
      <c r="GF36" s="1">
        <v>6.8</v>
      </c>
      <c r="GG36" s="1">
        <v>9.4</v>
      </c>
      <c r="GH36" s="1">
        <v>9.8000000000000007</v>
      </c>
      <c r="GI36" s="1">
        <v>8</v>
      </c>
      <c r="GJ36" s="1">
        <v>65535</v>
      </c>
      <c r="GK36" s="1">
        <v>6.8</v>
      </c>
      <c r="GL36" s="1">
        <v>7</v>
      </c>
      <c r="GM36" s="1">
        <v>6</v>
      </c>
      <c r="GN36" s="1">
        <v>65535</v>
      </c>
      <c r="GO36" s="1">
        <v>7</v>
      </c>
      <c r="GP36" s="1">
        <v>65535</v>
      </c>
      <c r="GQ36" s="1">
        <v>8.1999999999999993</v>
      </c>
      <c r="GR36" s="1">
        <v>10.8</v>
      </c>
      <c r="GS36" s="1">
        <v>9</v>
      </c>
      <c r="GT36" s="1">
        <v>9.1999999999999993</v>
      </c>
      <c r="GU36" s="1">
        <v>9.6</v>
      </c>
      <c r="GV36" s="1">
        <v>9.8000000000000007</v>
      </c>
      <c r="GW36" s="1">
        <v>7.8</v>
      </c>
      <c r="GX36" s="1">
        <v>6.8</v>
      </c>
      <c r="GY36" s="1">
        <v>7</v>
      </c>
      <c r="GZ36" s="1">
        <v>10</v>
      </c>
      <c r="HA36" s="1">
        <v>65535</v>
      </c>
      <c r="HB36" s="1">
        <v>65535</v>
      </c>
      <c r="HC36" s="1">
        <v>10.199999999999999</v>
      </c>
      <c r="HD36" s="1">
        <v>11.2</v>
      </c>
      <c r="HE36" s="1">
        <v>65535</v>
      </c>
      <c r="HF36" s="1">
        <v>7.6</v>
      </c>
      <c r="HG36" s="1">
        <v>7.8</v>
      </c>
      <c r="HH36" s="1">
        <v>9.6</v>
      </c>
      <c r="HI36" s="1">
        <v>65535</v>
      </c>
      <c r="HJ36" s="1">
        <v>9.1999999999999993</v>
      </c>
      <c r="HK36" s="1">
        <v>8.6</v>
      </c>
      <c r="HL36" s="1">
        <v>9.6</v>
      </c>
      <c r="HM36" s="1">
        <v>8.8000000000000007</v>
      </c>
      <c r="HN36" s="1">
        <v>65535</v>
      </c>
      <c r="HO36" s="1">
        <v>10.6</v>
      </c>
      <c r="HP36" s="1">
        <v>65535</v>
      </c>
      <c r="HQ36" s="1">
        <v>9.1999999999999993</v>
      </c>
      <c r="HR36" s="1">
        <v>11.2</v>
      </c>
      <c r="HS36" s="1">
        <v>65535</v>
      </c>
      <c r="HT36" s="1">
        <v>10.8</v>
      </c>
      <c r="HU36" s="1">
        <v>9.8000000000000007</v>
      </c>
      <c r="HV36" s="1">
        <v>8.4</v>
      </c>
      <c r="HW36" s="1">
        <v>65535</v>
      </c>
      <c r="HX36" s="1">
        <v>10.8</v>
      </c>
      <c r="HY36" s="1">
        <v>11.2</v>
      </c>
      <c r="HZ36" s="1">
        <v>10.6</v>
      </c>
      <c r="IA36" s="1">
        <v>9.1999999999999993</v>
      </c>
      <c r="IB36" s="1">
        <v>8</v>
      </c>
      <c r="IC36" s="1">
        <v>65535</v>
      </c>
      <c r="ID36" s="1">
        <v>65535</v>
      </c>
      <c r="IE36" s="1">
        <v>65535</v>
      </c>
      <c r="IF36" s="1">
        <v>7.2</v>
      </c>
      <c r="IG36" s="1">
        <v>8.6</v>
      </c>
      <c r="IH36" s="1">
        <v>5</v>
      </c>
      <c r="II36" s="1">
        <v>6.8</v>
      </c>
      <c r="IJ36" s="1">
        <v>10.6</v>
      </c>
      <c r="IK36" s="1">
        <v>65535</v>
      </c>
      <c r="IL36" s="1">
        <v>7.8</v>
      </c>
      <c r="IM36" s="1">
        <v>8</v>
      </c>
      <c r="IN36" s="1">
        <v>9.1999999999999993</v>
      </c>
      <c r="IO36" s="1">
        <v>8.1999999999999993</v>
      </c>
      <c r="IP36" s="1">
        <v>5</v>
      </c>
      <c r="IQ36" s="1">
        <v>7.2</v>
      </c>
      <c r="IR36" s="1">
        <v>9</v>
      </c>
      <c r="IS36" s="1">
        <v>65535</v>
      </c>
      <c r="IT36" s="1">
        <v>65535</v>
      </c>
      <c r="IU36" s="1">
        <v>65535</v>
      </c>
      <c r="IV36" s="1">
        <v>7.6</v>
      </c>
      <c r="IW36" s="1">
        <v>7.2</v>
      </c>
      <c r="IX36" s="1">
        <v>65535</v>
      </c>
      <c r="IY36" s="1">
        <v>65535</v>
      </c>
      <c r="IZ36" s="1">
        <v>65535</v>
      </c>
      <c r="JA36" s="1">
        <v>65535</v>
      </c>
      <c r="JB36" s="1">
        <v>65535</v>
      </c>
      <c r="JC36" s="1">
        <v>65535</v>
      </c>
      <c r="JD36" s="1">
        <v>65535</v>
      </c>
      <c r="JE36" s="1">
        <v>65535</v>
      </c>
      <c r="JF36" s="1">
        <v>65535</v>
      </c>
      <c r="JG36" s="1">
        <v>65535</v>
      </c>
      <c r="JH36" s="1">
        <v>65535</v>
      </c>
      <c r="JI36" s="1">
        <v>65535</v>
      </c>
      <c r="JJ36" s="1">
        <v>65535</v>
      </c>
      <c r="JK36" s="1">
        <v>65535</v>
      </c>
      <c r="JL36" s="1">
        <v>65535</v>
      </c>
      <c r="JM36" s="1">
        <v>65535</v>
      </c>
      <c r="JN36" s="1">
        <v>65535</v>
      </c>
      <c r="JO36" s="1">
        <v>65535</v>
      </c>
      <c r="JP36" s="1">
        <v>65535</v>
      </c>
      <c r="JQ36" s="1">
        <v>65535</v>
      </c>
      <c r="JR36" s="1">
        <v>65535</v>
      </c>
      <c r="JS36" s="1">
        <v>65535</v>
      </c>
      <c r="JT36" s="1">
        <v>65535</v>
      </c>
      <c r="JU36" s="1">
        <v>65535</v>
      </c>
      <c r="JV36" s="1">
        <v>65535</v>
      </c>
      <c r="JW36" s="1">
        <v>65535</v>
      </c>
      <c r="JX36" s="1">
        <v>65535</v>
      </c>
      <c r="JY36" s="1">
        <v>65535</v>
      </c>
      <c r="JZ36" s="1">
        <v>65535</v>
      </c>
      <c r="KA36" s="1">
        <v>65535</v>
      </c>
      <c r="KB36" s="1">
        <v>65535</v>
      </c>
      <c r="KC36" s="1">
        <v>65535</v>
      </c>
      <c r="KD36" s="1">
        <v>65535</v>
      </c>
      <c r="KE36" s="1">
        <v>65535</v>
      </c>
      <c r="KF36" s="1">
        <v>65535</v>
      </c>
      <c r="KG36" s="1">
        <v>65535</v>
      </c>
      <c r="KH36" s="1">
        <v>65535</v>
      </c>
      <c r="KI36" s="1">
        <v>65535</v>
      </c>
      <c r="KJ36" s="1">
        <v>65535</v>
      </c>
      <c r="KK36" s="1">
        <v>65535</v>
      </c>
      <c r="KL36" s="1">
        <v>65535</v>
      </c>
      <c r="KM36" s="1">
        <v>65535</v>
      </c>
      <c r="KN36" s="1">
        <v>65535</v>
      </c>
      <c r="KO36" s="1">
        <v>65535</v>
      </c>
      <c r="KP36" s="1">
        <v>65535</v>
      </c>
      <c r="KQ36" s="1">
        <v>65535</v>
      </c>
      <c r="KR36" s="1">
        <v>65535</v>
      </c>
      <c r="KS36" s="1">
        <v>65535</v>
      </c>
      <c r="KT36" s="1">
        <v>65535</v>
      </c>
      <c r="KU36" s="1">
        <v>65535</v>
      </c>
      <c r="KV36" s="1">
        <v>65535</v>
      </c>
      <c r="KW36" s="1">
        <v>65535</v>
      </c>
      <c r="KX36" s="1">
        <v>65535</v>
      </c>
      <c r="KY36" s="1">
        <v>65535</v>
      </c>
      <c r="KZ36" s="1">
        <v>65535</v>
      </c>
      <c r="LA36" s="1">
        <v>65535</v>
      </c>
      <c r="LB36" s="1">
        <v>65535</v>
      </c>
      <c r="LC36" s="1">
        <v>65535</v>
      </c>
      <c r="LD36" s="1">
        <v>65535</v>
      </c>
      <c r="LE36" s="1">
        <v>65535</v>
      </c>
      <c r="LF36" s="1">
        <v>65535</v>
      </c>
      <c r="LG36" s="1">
        <v>65535</v>
      </c>
      <c r="LH36" s="1">
        <v>65535</v>
      </c>
      <c r="LI36" s="1">
        <v>65535</v>
      </c>
      <c r="LJ36" s="1">
        <v>65535</v>
      </c>
      <c r="LK36" s="1">
        <v>65535</v>
      </c>
      <c r="LL36" s="1">
        <v>65535</v>
      </c>
      <c r="LM36" s="1">
        <v>65535</v>
      </c>
      <c r="LN36" s="1">
        <v>65535</v>
      </c>
      <c r="LO36" s="1">
        <v>65535</v>
      </c>
      <c r="LP36" s="1">
        <v>65535</v>
      </c>
      <c r="LQ36" s="1">
        <v>65535</v>
      </c>
      <c r="LR36" s="1">
        <v>65535</v>
      </c>
      <c r="LS36" s="1">
        <v>8.6</v>
      </c>
      <c r="LT36" s="1">
        <v>11</v>
      </c>
      <c r="LU36" s="1">
        <v>9.8000000000000007</v>
      </c>
      <c r="LV36" s="1">
        <v>10</v>
      </c>
      <c r="LW36" s="1">
        <v>7.2</v>
      </c>
      <c r="LX36" s="1">
        <v>65535</v>
      </c>
      <c r="LY36" s="1">
        <v>6.4</v>
      </c>
      <c r="LZ36" s="1">
        <v>10.4</v>
      </c>
      <c r="MA36" s="1">
        <v>8.4</v>
      </c>
      <c r="MB36" s="1">
        <v>8.3000000000000007</v>
      </c>
      <c r="MC36" s="1">
        <v>5</v>
      </c>
      <c r="MD36" s="1">
        <v>10</v>
      </c>
      <c r="ME36" s="1">
        <v>65535</v>
      </c>
      <c r="MF36" s="1">
        <v>8</v>
      </c>
      <c r="MG36" s="1">
        <v>6</v>
      </c>
      <c r="MH36" s="1">
        <v>3.4</v>
      </c>
      <c r="MI36" s="1">
        <v>6.2</v>
      </c>
      <c r="MJ36" s="1">
        <v>4.8</v>
      </c>
      <c r="MK36" s="1">
        <v>6</v>
      </c>
      <c r="ML36" s="1">
        <v>65535</v>
      </c>
      <c r="MM36" s="1">
        <v>6</v>
      </c>
      <c r="MN36" s="1">
        <v>5.6</v>
      </c>
      <c r="MO36" s="1">
        <v>5.8</v>
      </c>
      <c r="MP36" s="1">
        <v>6</v>
      </c>
      <c r="MQ36" s="1">
        <v>65535</v>
      </c>
      <c r="MR36" s="1">
        <v>9.4</v>
      </c>
      <c r="MS36" s="1">
        <v>65535</v>
      </c>
      <c r="MT36" s="1">
        <v>65535</v>
      </c>
      <c r="MU36" s="1">
        <v>65535</v>
      </c>
      <c r="MV36" s="1">
        <v>65535</v>
      </c>
      <c r="MW36" s="1">
        <v>65535</v>
      </c>
      <c r="MX36" s="1">
        <v>6.6</v>
      </c>
      <c r="MY36" s="1">
        <v>9.4</v>
      </c>
      <c r="MZ36" s="1">
        <v>65535</v>
      </c>
      <c r="NA36" s="1">
        <v>8.4</v>
      </c>
      <c r="NB36" s="1">
        <v>9</v>
      </c>
      <c r="NC36" s="1">
        <v>65535</v>
      </c>
      <c r="ND36" s="1">
        <v>8</v>
      </c>
      <c r="NE36" s="1">
        <v>7</v>
      </c>
      <c r="NF36" s="1">
        <v>4</v>
      </c>
      <c r="NG36" s="1">
        <v>65535</v>
      </c>
      <c r="NH36" s="1">
        <v>7.6</v>
      </c>
      <c r="NI36" s="1">
        <v>10</v>
      </c>
      <c r="NJ36" s="6">
        <f t="shared" si="13"/>
        <v>0.93548387096774188</v>
      </c>
      <c r="NK36" s="3">
        <f t="shared" si="14"/>
        <v>0.9285714285714286</v>
      </c>
      <c r="NL36" s="3">
        <f t="shared" si="15"/>
        <v>0.87096774193548387</v>
      </c>
      <c r="NM36" s="3">
        <f t="shared" si="16"/>
        <v>0.83333333333333337</v>
      </c>
      <c r="NN36" s="3">
        <f t="shared" si="17"/>
        <v>0.77419354838709675</v>
      </c>
      <c r="NO36" s="3">
        <f t="shared" si="18"/>
        <v>0.66666666666666663</v>
      </c>
      <c r="NP36" s="3">
        <f t="shared" si="19"/>
        <v>0.77419354838709675</v>
      </c>
      <c r="NQ36" s="3">
        <f t="shared" si="20"/>
        <v>0.74193548387096775</v>
      </c>
      <c r="NR36" s="3">
        <f t="shared" si="21"/>
        <v>0.1</v>
      </c>
      <c r="NS36" s="3">
        <f t="shared" si="22"/>
        <v>0</v>
      </c>
      <c r="NT36" s="3">
        <f t="shared" si="23"/>
        <v>0.36666666666666664</v>
      </c>
      <c r="NU36" s="3">
        <f t="shared" si="24"/>
        <v>0.64516129032258063</v>
      </c>
      <c r="NV36" s="3">
        <f t="shared" si="25"/>
        <v>0.63561643835616444</v>
      </c>
      <c r="NW36" s="5">
        <f t="shared" si="26"/>
        <v>7.9379310344827578</v>
      </c>
      <c r="NX36" s="1">
        <f t="shared" si="27"/>
        <v>8.9615384615384617</v>
      </c>
      <c r="NY36" s="1">
        <f t="shared" si="28"/>
        <v>9.9259259259259256</v>
      </c>
      <c r="NZ36" s="1">
        <f t="shared" si="29"/>
        <v>10.223999999999998</v>
      </c>
      <c r="OA36" s="1">
        <f t="shared" si="30"/>
        <v>9.9499999999999975</v>
      </c>
      <c r="OB36" s="1">
        <f t="shared" si="31"/>
        <v>9.3800000000000008</v>
      </c>
      <c r="OC36" s="1">
        <f t="shared" si="32"/>
        <v>8.6083333333333307</v>
      </c>
      <c r="OD36" s="1">
        <f t="shared" si="33"/>
        <v>8.7913043478260864</v>
      </c>
      <c r="OE36" s="1" t="e">
        <f t="shared" si="34"/>
        <v>#N/A</v>
      </c>
      <c r="OF36" s="1" t="e">
        <f t="shared" si="35"/>
        <v>#N/A</v>
      </c>
      <c r="OG36" s="1" t="e">
        <f t="shared" si="36"/>
        <v>#N/A</v>
      </c>
      <c r="OH36" s="1">
        <f t="shared" si="37"/>
        <v>6.8599999999999994</v>
      </c>
      <c r="OI36" s="111" t="e">
        <f>NA()</f>
        <v>#N/A</v>
      </c>
      <c r="OJ36" s="112" t="e">
        <f>NA()</f>
        <v>#N/A</v>
      </c>
      <c r="OK36" s="112" t="e">
        <f>NA()</f>
        <v>#N/A</v>
      </c>
      <c r="OL36" s="112" t="e">
        <f>NA()</f>
        <v>#N/A</v>
      </c>
      <c r="OM36" s="112" t="e">
        <f>NA()</f>
        <v>#N/A</v>
      </c>
      <c r="ON36" s="112" t="e">
        <f>NA()</f>
        <v>#N/A</v>
      </c>
      <c r="OO36" s="112" t="e">
        <f>NA()</f>
        <v>#N/A</v>
      </c>
      <c r="OP36" s="112" t="e">
        <f>NA()</f>
        <v>#N/A</v>
      </c>
      <c r="OQ36" s="112" t="e">
        <f>NA()</f>
        <v>#N/A</v>
      </c>
      <c r="OR36" s="112" t="e">
        <f>NA()</f>
        <v>#N/A</v>
      </c>
      <c r="OS36" s="112" t="e">
        <f>NA()</f>
        <v>#N/A</v>
      </c>
      <c r="OT36" s="112" t="e">
        <f>NA()</f>
        <v>#N/A</v>
      </c>
      <c r="OU36" s="5" t="e">
        <f t="shared" si="0"/>
        <v>#N/A</v>
      </c>
      <c r="OV36" s="1" t="e">
        <f t="shared" si="1"/>
        <v>#N/A</v>
      </c>
      <c r="OW36" s="1" t="e">
        <f t="shared" si="2"/>
        <v>#N/A</v>
      </c>
      <c r="OX36" s="1" t="e">
        <f t="shared" si="3"/>
        <v>#N/A</v>
      </c>
      <c r="OY36" s="1" t="e">
        <f t="shared" si="4"/>
        <v>#N/A</v>
      </c>
      <c r="OZ36" s="1" t="e">
        <f t="shared" si="5"/>
        <v>#N/A</v>
      </c>
      <c r="PA36" s="1" t="e">
        <f t="shared" si="6"/>
        <v>#N/A</v>
      </c>
      <c r="PB36" s="1" t="e">
        <f t="shared" si="7"/>
        <v>#N/A</v>
      </c>
      <c r="PC36" s="1" t="e">
        <f t="shared" si="8"/>
        <v>#N/A</v>
      </c>
      <c r="PD36" s="1" t="e">
        <f t="shared" si="9"/>
        <v>#N/A</v>
      </c>
      <c r="PE36" s="1" t="e">
        <f t="shared" si="10"/>
        <v>#N/A</v>
      </c>
      <c r="PF36" s="1" t="e">
        <f t="shared" si="11"/>
        <v>#N/A</v>
      </c>
      <c r="PG36" s="111">
        <v>-2.2000000000000002</v>
      </c>
      <c r="PH36" s="112">
        <v>-2.6</v>
      </c>
      <c r="PI36" s="112">
        <v>2.8</v>
      </c>
      <c r="PJ36" s="112">
        <v>2.2000000000000002</v>
      </c>
      <c r="PK36" s="112">
        <v>2.8</v>
      </c>
      <c r="PL36" s="112">
        <v>2.4</v>
      </c>
      <c r="PM36" s="112">
        <v>-0.4</v>
      </c>
      <c r="PN36" s="112">
        <v>0.9</v>
      </c>
      <c r="PO36" s="112">
        <v>1.2</v>
      </c>
      <c r="PP36" s="112">
        <v>1</v>
      </c>
      <c r="PQ36" s="112">
        <v>3.6</v>
      </c>
      <c r="PR36" s="137">
        <v>0.8</v>
      </c>
      <c r="PS36" s="5">
        <f t="array" ref="PS36">+IF(ISERROR($NW36)=FALSE,MIN(IF($H36:$AL36&lt;65534,$H36:$AL36,"")),NA())</f>
        <v>3.8</v>
      </c>
      <c r="PT36" s="1">
        <f t="array" ref="PT36">+IF(ISERROR($NX36)=FALSE,MIN(IF($AM36:$BN36&lt;65534,$AM36:$BN36,"")),NA())</f>
        <v>5.6</v>
      </c>
      <c r="PU36" s="1">
        <f t="array" ref="PU36">+IF(ISERROR($NY36)=FALSE,MIN(IF($BP36:$CT36&lt;65534,$BP36:$CT36,"")),NA())</f>
        <v>7</v>
      </c>
      <c r="PV36" s="1">
        <f t="array" ref="PV36">+IF(ISERROR($NZ36)=FALSE,MIN(IF($CU36:$DX36&lt;65534,$CU36:$DX36,"")),NA())</f>
        <v>7.6</v>
      </c>
      <c r="PW36" s="1">
        <f t="array" ref="PW36">+IF(ISERROR($OA36)=FALSE,MIN(IF($DY36:$FC36&lt;65534,$DY36:$FC36,"")),NA())</f>
        <v>6.4</v>
      </c>
      <c r="PX36" s="1">
        <f t="array" ref="PX36">+IF(ISERROR($OB36)=FALSE,MIN(IF($FD36:$GG36&lt;65534,$FD36:$GG36,"")),NA())</f>
        <v>5.8</v>
      </c>
      <c r="PY36" s="1">
        <f t="array" ref="PY36">+IF(ISERROR($OC36)=FALSE,MIN(IF($GH36:$HL36&lt;65534,$GH36:$HL36,"")),NA())</f>
        <v>6</v>
      </c>
      <c r="PZ36" s="1">
        <f t="array" ref="PZ36">+IF(ISERROR($OD36)=FALSE,MIN(IF($HM36:$IQ36&lt;65534,$HM36:$IQ36,"")),NA())</f>
        <v>5</v>
      </c>
      <c r="QA36" s="1" t="e">
        <f t="array" ref="QA36">+IF(ISERROR($OE36)=FALSE,MIN(IF($IR36:$JU36&lt;65534,$IR36:$JU36,"")),NA())</f>
        <v>#N/A</v>
      </c>
      <c r="QB36" s="1" t="e">
        <f t="array" ref="QB36">+IF(ISERROR($OF36)=FALSE,MIN(IF($JV36:$KZ36&lt;65534,$JV36:$KZ36,"")),NA())</f>
        <v>#N/A</v>
      </c>
      <c r="QC36" s="1" t="e">
        <f t="array" ref="QC36">+IF(ISERROR($OG36)=FALSE,MIN(IF($LA36:$MD36&lt;65534,$LA36:$MD36,"")),NA())</f>
        <v>#N/A</v>
      </c>
      <c r="QD36" s="1">
        <f t="array" ref="QD36">+IF(ISERROR($OH36)=FALSE,MIN(IF($ME36:$NI36&lt;65534,$ME36:$NI36,"")),NA())</f>
        <v>3.4</v>
      </c>
      <c r="QE36" s="5">
        <f t="shared" si="38"/>
        <v>-6</v>
      </c>
      <c r="QF36" s="1">
        <f t="shared" si="39"/>
        <v>-8.1999999999999993</v>
      </c>
      <c r="QG36" s="1">
        <f t="shared" si="40"/>
        <v>-4.2</v>
      </c>
      <c r="QH36" s="1">
        <f t="shared" si="41"/>
        <v>-5.3999999999999995</v>
      </c>
      <c r="QI36" s="1">
        <f t="shared" si="42"/>
        <v>-3.6000000000000005</v>
      </c>
      <c r="QJ36" s="1">
        <f t="shared" si="43"/>
        <v>-3.4</v>
      </c>
      <c r="QK36" s="1">
        <f t="shared" si="44"/>
        <v>-6.4</v>
      </c>
      <c r="QL36" s="1">
        <f t="shared" si="45"/>
        <v>-4.0999999999999996</v>
      </c>
      <c r="QM36" s="1" t="e">
        <f t="shared" si="46"/>
        <v>#N/A</v>
      </c>
      <c r="QN36" s="1" t="e">
        <f t="shared" si="47"/>
        <v>#N/A</v>
      </c>
      <c r="QO36" s="1" t="e">
        <f t="shared" si="48"/>
        <v>#N/A</v>
      </c>
      <c r="QP36" s="1">
        <f t="shared" si="49"/>
        <v>-2.5999999999999996</v>
      </c>
      <c r="QQ36" s="5" t="s">
        <v>892</v>
      </c>
    </row>
    <row r="37" spans="1:459" s="1" customFormat="1" x14ac:dyDescent="0.2">
      <c r="A37" s="122">
        <v>21206630</v>
      </c>
      <c r="B37" s="123">
        <v>-74.091583333333332</v>
      </c>
      <c r="C37" s="123">
        <v>4.7511388888888888</v>
      </c>
      <c r="D37" s="124">
        <v>2600</v>
      </c>
      <c r="E37" s="125" t="s">
        <v>549</v>
      </c>
      <c r="F37" s="125" t="s">
        <v>545</v>
      </c>
      <c r="G37" s="125" t="s">
        <v>306</v>
      </c>
      <c r="H37" s="1">
        <v>65535</v>
      </c>
      <c r="I37" s="1">
        <v>65535</v>
      </c>
      <c r="J37" s="1">
        <v>65535</v>
      </c>
      <c r="K37" s="1">
        <v>65535</v>
      </c>
      <c r="L37" s="1">
        <v>65535</v>
      </c>
      <c r="M37" s="1">
        <v>65535</v>
      </c>
      <c r="N37" s="1">
        <v>65535</v>
      </c>
      <c r="O37" s="1">
        <v>65535</v>
      </c>
      <c r="P37" s="1">
        <v>65535</v>
      </c>
      <c r="Q37" s="1">
        <v>65535</v>
      </c>
      <c r="R37" s="1">
        <v>65535</v>
      </c>
      <c r="S37" s="1">
        <v>65535</v>
      </c>
      <c r="T37" s="1">
        <v>65535</v>
      </c>
      <c r="U37" s="1">
        <v>65535</v>
      </c>
      <c r="V37" s="1">
        <v>65535</v>
      </c>
      <c r="W37" s="1">
        <v>65535</v>
      </c>
      <c r="X37" s="1">
        <v>65535</v>
      </c>
      <c r="Y37" s="1">
        <v>65535</v>
      </c>
      <c r="Z37" s="1">
        <v>65535</v>
      </c>
      <c r="AA37" s="1">
        <v>65535</v>
      </c>
      <c r="AB37" s="1">
        <v>65535</v>
      </c>
      <c r="AC37" s="1">
        <v>65535</v>
      </c>
      <c r="AD37" s="1">
        <v>65535</v>
      </c>
      <c r="AE37" s="1">
        <v>65535</v>
      </c>
      <c r="AF37" s="1">
        <v>65535</v>
      </c>
      <c r="AG37" s="1">
        <v>65535</v>
      </c>
      <c r="AH37" s="1">
        <v>65535</v>
      </c>
      <c r="AI37" s="1">
        <v>65535</v>
      </c>
      <c r="AJ37" s="1">
        <v>65535</v>
      </c>
      <c r="AK37" s="1">
        <v>65535</v>
      </c>
      <c r="AL37" s="1">
        <v>65535</v>
      </c>
      <c r="AM37" s="1">
        <v>65535</v>
      </c>
      <c r="AN37" s="1">
        <v>65535</v>
      </c>
      <c r="AO37" s="1">
        <v>65535</v>
      </c>
      <c r="AP37" s="1">
        <v>65535</v>
      </c>
      <c r="AQ37" s="1">
        <v>65535</v>
      </c>
      <c r="AR37" s="1">
        <v>65535</v>
      </c>
      <c r="AS37" s="1">
        <v>65535</v>
      </c>
      <c r="AT37" s="1">
        <v>65535</v>
      </c>
      <c r="AU37" s="1">
        <v>65535</v>
      </c>
      <c r="AV37" s="1">
        <v>65535</v>
      </c>
      <c r="AW37" s="1">
        <v>65535</v>
      </c>
      <c r="AX37" s="1">
        <v>65535</v>
      </c>
      <c r="AY37" s="1">
        <v>65535</v>
      </c>
      <c r="AZ37" s="1">
        <v>65535</v>
      </c>
      <c r="BA37" s="1">
        <v>65535</v>
      </c>
      <c r="BB37" s="1">
        <v>65535</v>
      </c>
      <c r="BC37" s="1">
        <v>65535</v>
      </c>
      <c r="BD37" s="1">
        <v>65535</v>
      </c>
      <c r="BE37" s="1">
        <v>65535</v>
      </c>
      <c r="BF37" s="1">
        <v>65535</v>
      </c>
      <c r="BG37" s="1">
        <v>65535</v>
      </c>
      <c r="BH37" s="1">
        <v>65535</v>
      </c>
      <c r="BI37" s="1">
        <v>65535</v>
      </c>
      <c r="BJ37" s="1">
        <v>65535</v>
      </c>
      <c r="BK37" s="1">
        <v>65535</v>
      </c>
      <c r="BL37" s="1">
        <v>65535</v>
      </c>
      <c r="BM37" s="1">
        <v>65535</v>
      </c>
      <c r="BN37" s="1">
        <v>65535</v>
      </c>
      <c r="BO37" s="102"/>
      <c r="BP37" s="1">
        <v>65535</v>
      </c>
      <c r="BQ37" s="1">
        <v>65535</v>
      </c>
      <c r="BR37" s="1">
        <v>65535</v>
      </c>
      <c r="BS37" s="1">
        <v>65535</v>
      </c>
      <c r="BT37" s="1">
        <v>65535</v>
      </c>
      <c r="BU37" s="1">
        <v>65535</v>
      </c>
      <c r="BV37" s="1">
        <v>65535</v>
      </c>
      <c r="BW37" s="1">
        <v>65535</v>
      </c>
      <c r="BX37" s="1">
        <v>65535</v>
      </c>
      <c r="BY37" s="1">
        <v>65535</v>
      </c>
      <c r="BZ37" s="1">
        <v>65535</v>
      </c>
      <c r="CA37" s="1">
        <v>65535</v>
      </c>
      <c r="CB37" s="1">
        <v>65535</v>
      </c>
      <c r="CC37" s="1">
        <v>65535</v>
      </c>
      <c r="CD37" s="1">
        <v>65535</v>
      </c>
      <c r="CE37" s="1">
        <v>65535</v>
      </c>
      <c r="CF37" s="1">
        <v>65535</v>
      </c>
      <c r="CG37" s="1">
        <v>65535</v>
      </c>
      <c r="CH37" s="1">
        <v>65535</v>
      </c>
      <c r="CI37" s="1">
        <v>65535</v>
      </c>
      <c r="CJ37" s="1">
        <v>65535</v>
      </c>
      <c r="CK37" s="1">
        <v>65535</v>
      </c>
      <c r="CL37" s="1">
        <v>65535</v>
      </c>
      <c r="CM37" s="1">
        <v>65535</v>
      </c>
      <c r="CN37" s="1">
        <v>65535</v>
      </c>
      <c r="CO37" s="1">
        <v>65535</v>
      </c>
      <c r="CP37" s="1">
        <v>65535</v>
      </c>
      <c r="CQ37" s="1">
        <v>65535</v>
      </c>
      <c r="CR37" s="1">
        <v>65535</v>
      </c>
      <c r="CS37" s="1">
        <v>65535</v>
      </c>
      <c r="CT37" s="1">
        <v>65535</v>
      </c>
      <c r="CU37" s="1">
        <v>65535</v>
      </c>
      <c r="CV37" s="1">
        <v>65535</v>
      </c>
      <c r="CW37" s="1">
        <v>65535</v>
      </c>
      <c r="CX37" s="1">
        <v>65535</v>
      </c>
      <c r="CY37" s="1">
        <v>65535</v>
      </c>
      <c r="CZ37" s="1">
        <v>65535</v>
      </c>
      <c r="DA37" s="1">
        <v>65535</v>
      </c>
      <c r="DB37" s="1">
        <v>65535</v>
      </c>
      <c r="DC37" s="1">
        <v>65535</v>
      </c>
      <c r="DD37" s="1">
        <v>65535</v>
      </c>
      <c r="DE37" s="1">
        <v>65535</v>
      </c>
      <c r="DF37" s="1">
        <v>65535</v>
      </c>
      <c r="DG37" s="1">
        <v>65535</v>
      </c>
      <c r="DH37" s="1">
        <v>65535</v>
      </c>
      <c r="DI37" s="1">
        <v>65535</v>
      </c>
      <c r="DJ37" s="1">
        <v>65535</v>
      </c>
      <c r="DK37" s="1">
        <v>65535</v>
      </c>
      <c r="DL37" s="1">
        <v>65535</v>
      </c>
      <c r="DM37" s="1">
        <v>65535</v>
      </c>
      <c r="DN37" s="1">
        <v>65535</v>
      </c>
      <c r="DO37" s="1">
        <v>65535</v>
      </c>
      <c r="DP37" s="1">
        <v>65535</v>
      </c>
      <c r="DQ37" s="1">
        <v>65535</v>
      </c>
      <c r="DR37" s="1">
        <v>65535</v>
      </c>
      <c r="DS37" s="1">
        <v>65535</v>
      </c>
      <c r="DT37" s="1">
        <v>65535</v>
      </c>
      <c r="DU37" s="1">
        <v>65535</v>
      </c>
      <c r="DV37" s="1">
        <v>65535</v>
      </c>
      <c r="DW37" s="1">
        <v>65535</v>
      </c>
      <c r="DX37" s="1">
        <v>65535</v>
      </c>
      <c r="DY37" s="1">
        <v>65535</v>
      </c>
      <c r="DZ37" s="1">
        <v>65535</v>
      </c>
      <c r="EA37" s="1">
        <v>65535</v>
      </c>
      <c r="EB37" s="1">
        <v>65535</v>
      </c>
      <c r="EC37" s="1">
        <v>65535</v>
      </c>
      <c r="ED37" s="1">
        <v>65535</v>
      </c>
      <c r="EE37" s="1">
        <v>65535</v>
      </c>
      <c r="EF37" s="1">
        <v>65535</v>
      </c>
      <c r="EG37" s="1">
        <v>65535</v>
      </c>
      <c r="EH37" s="1">
        <v>65535</v>
      </c>
      <c r="EI37" s="1">
        <v>65535</v>
      </c>
      <c r="EJ37" s="1">
        <v>65535</v>
      </c>
      <c r="EK37" s="1">
        <v>65535</v>
      </c>
      <c r="EL37" s="1">
        <v>65535</v>
      </c>
      <c r="EM37" s="1">
        <v>65535</v>
      </c>
      <c r="EN37" s="1">
        <v>65535</v>
      </c>
      <c r="EO37" s="1">
        <v>65535</v>
      </c>
      <c r="EP37" s="1">
        <v>65535</v>
      </c>
      <c r="EQ37" s="1">
        <v>65535</v>
      </c>
      <c r="ER37" s="1">
        <v>65535</v>
      </c>
      <c r="ES37" s="1">
        <v>65535</v>
      </c>
      <c r="ET37" s="1">
        <v>65535</v>
      </c>
      <c r="EU37" s="1">
        <v>65535</v>
      </c>
      <c r="EV37" s="1">
        <v>65535</v>
      </c>
      <c r="EW37" s="1">
        <v>65535</v>
      </c>
      <c r="EX37" s="1">
        <v>65535</v>
      </c>
      <c r="EY37" s="1">
        <v>65535</v>
      </c>
      <c r="EZ37" s="1">
        <v>65535</v>
      </c>
      <c r="FA37" s="1">
        <v>65535</v>
      </c>
      <c r="FB37" s="1">
        <v>65535</v>
      </c>
      <c r="FC37" s="1">
        <v>65535</v>
      </c>
      <c r="FD37" s="1">
        <v>65535</v>
      </c>
      <c r="FE37" s="1">
        <v>65535</v>
      </c>
      <c r="FF37" s="1">
        <v>65535</v>
      </c>
      <c r="FG37" s="1">
        <v>65535</v>
      </c>
      <c r="FH37" s="1">
        <v>65535</v>
      </c>
      <c r="FI37" s="1">
        <v>65535</v>
      </c>
      <c r="FJ37" s="1">
        <v>65535</v>
      </c>
      <c r="FK37" s="1">
        <v>65535</v>
      </c>
      <c r="FL37" s="1">
        <v>65535</v>
      </c>
      <c r="FM37" s="1">
        <v>65535</v>
      </c>
      <c r="FN37" s="1">
        <v>65535</v>
      </c>
      <c r="FO37" s="1">
        <v>65535</v>
      </c>
      <c r="FP37" s="1">
        <v>65535</v>
      </c>
      <c r="FQ37" s="1">
        <v>65535</v>
      </c>
      <c r="FR37" s="1">
        <v>65535</v>
      </c>
      <c r="FS37" s="1">
        <v>65535</v>
      </c>
      <c r="FT37" s="1">
        <v>65535</v>
      </c>
      <c r="FU37" s="1">
        <v>65535</v>
      </c>
      <c r="FV37" s="1">
        <v>65535</v>
      </c>
      <c r="FW37" s="1">
        <v>65535</v>
      </c>
      <c r="FX37" s="1">
        <v>65535</v>
      </c>
      <c r="FY37" s="1">
        <v>65535</v>
      </c>
      <c r="FZ37" s="1">
        <v>65535</v>
      </c>
      <c r="GA37" s="1">
        <v>65535</v>
      </c>
      <c r="GB37" s="1">
        <v>65535</v>
      </c>
      <c r="GC37" s="1">
        <v>65535</v>
      </c>
      <c r="GD37" s="1">
        <v>65535</v>
      </c>
      <c r="GE37" s="1">
        <v>65535</v>
      </c>
      <c r="GF37" s="1">
        <v>65535</v>
      </c>
      <c r="GG37" s="1">
        <v>65535</v>
      </c>
      <c r="GH37" s="1">
        <v>65535</v>
      </c>
      <c r="GI37" s="1">
        <v>65535</v>
      </c>
      <c r="GJ37" s="1">
        <v>65535</v>
      </c>
      <c r="GK37" s="1">
        <v>65535</v>
      </c>
      <c r="GL37" s="1">
        <v>65535</v>
      </c>
      <c r="GM37" s="1">
        <v>65535</v>
      </c>
      <c r="GN37" s="1">
        <v>65535</v>
      </c>
      <c r="GO37" s="1">
        <v>65535</v>
      </c>
      <c r="GP37" s="1">
        <v>65535</v>
      </c>
      <c r="GQ37" s="1">
        <v>65535</v>
      </c>
      <c r="GR37" s="1">
        <v>65535</v>
      </c>
      <c r="GS37" s="1">
        <v>65535</v>
      </c>
      <c r="GT37" s="1">
        <v>65535</v>
      </c>
      <c r="GU37" s="1">
        <v>65535</v>
      </c>
      <c r="GV37" s="1">
        <v>65535</v>
      </c>
      <c r="GW37" s="1">
        <v>65535</v>
      </c>
      <c r="GX37" s="1">
        <v>65535</v>
      </c>
      <c r="GY37" s="1">
        <v>65535</v>
      </c>
      <c r="GZ37" s="1">
        <v>65535</v>
      </c>
      <c r="HA37" s="1">
        <v>65535</v>
      </c>
      <c r="HB37" s="1">
        <v>65535</v>
      </c>
      <c r="HC37" s="1">
        <v>65535</v>
      </c>
      <c r="HD37" s="1">
        <v>65535</v>
      </c>
      <c r="HE37" s="1">
        <v>65535</v>
      </c>
      <c r="HF37" s="1">
        <v>65535</v>
      </c>
      <c r="HG37" s="1">
        <v>65535</v>
      </c>
      <c r="HH37" s="1">
        <v>65535</v>
      </c>
      <c r="HI37" s="1">
        <v>65535</v>
      </c>
      <c r="HJ37" s="1">
        <v>65535</v>
      </c>
      <c r="HK37" s="1">
        <v>65535</v>
      </c>
      <c r="HL37" s="1">
        <v>65535</v>
      </c>
      <c r="HM37" s="1">
        <v>65535</v>
      </c>
      <c r="HN37" s="1">
        <v>65535</v>
      </c>
      <c r="HO37" s="1">
        <v>65535</v>
      </c>
      <c r="HP37" s="1">
        <v>65535</v>
      </c>
      <c r="HQ37" s="1">
        <v>65535</v>
      </c>
      <c r="HR37" s="1">
        <v>65535</v>
      </c>
      <c r="HS37" s="1">
        <v>65535</v>
      </c>
      <c r="HT37" s="1">
        <v>65535</v>
      </c>
      <c r="HU37" s="1">
        <v>65535</v>
      </c>
      <c r="HV37" s="1">
        <v>65535</v>
      </c>
      <c r="HW37" s="1">
        <v>65535</v>
      </c>
      <c r="HX37" s="1">
        <v>65535</v>
      </c>
      <c r="HY37" s="1">
        <v>65535</v>
      </c>
      <c r="HZ37" s="1">
        <v>65535</v>
      </c>
      <c r="IA37" s="1">
        <v>65535</v>
      </c>
      <c r="IB37" s="1">
        <v>65535</v>
      </c>
      <c r="IC37" s="1">
        <v>65535</v>
      </c>
      <c r="ID37" s="1">
        <v>65535</v>
      </c>
      <c r="IE37" s="1">
        <v>65535</v>
      </c>
      <c r="IF37" s="1">
        <v>65535</v>
      </c>
      <c r="IG37" s="1">
        <v>65535</v>
      </c>
      <c r="IH37" s="1">
        <v>65535</v>
      </c>
      <c r="II37" s="1">
        <v>65535</v>
      </c>
      <c r="IJ37" s="1">
        <v>65535</v>
      </c>
      <c r="IK37" s="1">
        <v>65535</v>
      </c>
      <c r="IL37" s="1">
        <v>65535</v>
      </c>
      <c r="IM37" s="1">
        <v>65535</v>
      </c>
      <c r="IN37" s="1">
        <v>65535</v>
      </c>
      <c r="IO37" s="1">
        <v>65535</v>
      </c>
      <c r="IP37" s="1">
        <v>65535</v>
      </c>
      <c r="IQ37" s="1">
        <v>65535</v>
      </c>
      <c r="IR37" s="1">
        <v>65535</v>
      </c>
      <c r="IS37" s="1">
        <v>65535</v>
      </c>
      <c r="IT37" s="1">
        <v>65535</v>
      </c>
      <c r="IU37" s="1">
        <v>65535</v>
      </c>
      <c r="IV37" s="1">
        <v>65535</v>
      </c>
      <c r="IW37" s="1">
        <v>65535</v>
      </c>
      <c r="IX37" s="1">
        <v>65535</v>
      </c>
      <c r="IY37" s="1">
        <v>65535</v>
      </c>
      <c r="IZ37" s="1">
        <v>65535</v>
      </c>
      <c r="JA37" s="1">
        <v>65535</v>
      </c>
      <c r="JB37" s="1">
        <v>65535</v>
      </c>
      <c r="JC37" s="1">
        <v>65535</v>
      </c>
      <c r="JD37" s="1">
        <v>65535</v>
      </c>
      <c r="JE37" s="1">
        <v>65535</v>
      </c>
      <c r="JF37" s="1">
        <v>65535</v>
      </c>
      <c r="JG37" s="1">
        <v>65535</v>
      </c>
      <c r="JH37" s="1">
        <v>65535</v>
      </c>
      <c r="JI37" s="1">
        <v>65535</v>
      </c>
      <c r="JJ37" s="1">
        <v>65535</v>
      </c>
      <c r="JK37" s="1">
        <v>65535</v>
      </c>
      <c r="JL37" s="1">
        <v>65535</v>
      </c>
      <c r="JM37" s="1">
        <v>65535</v>
      </c>
      <c r="JN37" s="1">
        <v>65535</v>
      </c>
      <c r="JO37" s="1">
        <v>65535</v>
      </c>
      <c r="JP37" s="1">
        <v>65535</v>
      </c>
      <c r="JQ37" s="1">
        <v>65535</v>
      </c>
      <c r="JR37" s="1">
        <v>65535</v>
      </c>
      <c r="JS37" s="1">
        <v>65535</v>
      </c>
      <c r="JT37" s="1">
        <v>65535</v>
      </c>
      <c r="JU37" s="1">
        <v>65535</v>
      </c>
      <c r="JV37" s="1">
        <v>65535</v>
      </c>
      <c r="JW37" s="1">
        <v>65535</v>
      </c>
      <c r="JX37" s="1">
        <v>65535</v>
      </c>
      <c r="JY37" s="1">
        <v>65535</v>
      </c>
      <c r="JZ37" s="1">
        <v>65535</v>
      </c>
      <c r="KA37" s="1">
        <v>65535</v>
      </c>
      <c r="KB37" s="1">
        <v>65535</v>
      </c>
      <c r="KC37" s="1">
        <v>65535</v>
      </c>
      <c r="KD37" s="1">
        <v>65535</v>
      </c>
      <c r="KE37" s="1">
        <v>65535</v>
      </c>
      <c r="KF37" s="1">
        <v>65535</v>
      </c>
      <c r="KG37" s="1">
        <v>65535</v>
      </c>
      <c r="KH37" s="1">
        <v>65535</v>
      </c>
      <c r="KI37" s="1">
        <v>65535</v>
      </c>
      <c r="KJ37" s="1">
        <v>65535</v>
      </c>
      <c r="KK37" s="1">
        <v>65535</v>
      </c>
      <c r="KL37" s="1">
        <v>65535</v>
      </c>
      <c r="KM37" s="1">
        <v>65535</v>
      </c>
      <c r="KN37" s="1">
        <v>65535</v>
      </c>
      <c r="KO37" s="1">
        <v>65535</v>
      </c>
      <c r="KP37" s="1">
        <v>65535</v>
      </c>
      <c r="KQ37" s="1">
        <v>65535</v>
      </c>
      <c r="KR37" s="1">
        <v>65535</v>
      </c>
      <c r="KS37" s="1">
        <v>65535</v>
      </c>
      <c r="KT37" s="1">
        <v>65535</v>
      </c>
      <c r="KU37" s="1">
        <v>65535</v>
      </c>
      <c r="KV37" s="1">
        <v>65535</v>
      </c>
      <c r="KW37" s="1">
        <v>65535</v>
      </c>
      <c r="KX37" s="1">
        <v>65535</v>
      </c>
      <c r="KY37" s="1">
        <v>65535</v>
      </c>
      <c r="KZ37" s="1">
        <v>65535</v>
      </c>
      <c r="LA37" s="1">
        <v>65535</v>
      </c>
      <c r="LB37" s="1">
        <v>65535</v>
      </c>
      <c r="LC37" s="1">
        <v>65535</v>
      </c>
      <c r="LD37" s="1">
        <v>65535</v>
      </c>
      <c r="LE37" s="1">
        <v>65535</v>
      </c>
      <c r="LF37" s="1">
        <v>65535</v>
      </c>
      <c r="LG37" s="1">
        <v>65535</v>
      </c>
      <c r="LH37" s="1">
        <v>65535</v>
      </c>
      <c r="LI37" s="1">
        <v>65535</v>
      </c>
      <c r="LJ37" s="1">
        <v>65535</v>
      </c>
      <c r="LK37" s="1">
        <v>65535</v>
      </c>
      <c r="LL37" s="1">
        <v>65535</v>
      </c>
      <c r="LM37" s="1">
        <v>65535</v>
      </c>
      <c r="LN37" s="1">
        <v>65535</v>
      </c>
      <c r="LO37" s="1">
        <v>65535</v>
      </c>
      <c r="LP37" s="1">
        <v>65535</v>
      </c>
      <c r="LQ37" s="1">
        <v>65535</v>
      </c>
      <c r="LR37" s="1">
        <v>65535</v>
      </c>
      <c r="LS37" s="1">
        <v>65535</v>
      </c>
      <c r="LT37" s="1">
        <v>65535</v>
      </c>
      <c r="LU37" s="1">
        <v>65535</v>
      </c>
      <c r="LV37" s="1">
        <v>65535</v>
      </c>
      <c r="LW37" s="1">
        <v>65535</v>
      </c>
      <c r="LX37" s="1">
        <v>65535</v>
      </c>
      <c r="LY37" s="1">
        <v>65535</v>
      </c>
      <c r="LZ37" s="1">
        <v>65535</v>
      </c>
      <c r="MA37" s="1">
        <v>65535</v>
      </c>
      <c r="MB37" s="1">
        <v>65535</v>
      </c>
      <c r="MC37" s="1">
        <v>65535</v>
      </c>
      <c r="MD37" s="1">
        <v>65535</v>
      </c>
      <c r="ME37" s="1">
        <v>65535</v>
      </c>
      <c r="MF37" s="1">
        <v>65535</v>
      </c>
      <c r="MG37" s="1">
        <v>65535</v>
      </c>
      <c r="MH37" s="1">
        <v>65535</v>
      </c>
      <c r="MI37" s="1">
        <v>65535</v>
      </c>
      <c r="MJ37" s="1">
        <v>65535</v>
      </c>
      <c r="MK37" s="1">
        <v>65535</v>
      </c>
      <c r="ML37" s="1">
        <v>65535</v>
      </c>
      <c r="MM37" s="1">
        <v>65535</v>
      </c>
      <c r="MN37" s="1">
        <v>65535</v>
      </c>
      <c r="MO37" s="1">
        <v>65535</v>
      </c>
      <c r="MP37" s="1">
        <v>65535</v>
      </c>
      <c r="MQ37" s="1">
        <v>65535</v>
      </c>
      <c r="MR37" s="1">
        <v>65535</v>
      </c>
      <c r="MS37" s="1">
        <v>65535</v>
      </c>
      <c r="MT37" s="1">
        <v>65535</v>
      </c>
      <c r="MU37" s="1">
        <v>65535</v>
      </c>
      <c r="MV37" s="1">
        <v>65535</v>
      </c>
      <c r="MW37" s="1">
        <v>65535</v>
      </c>
      <c r="MX37" s="1">
        <v>65535</v>
      </c>
      <c r="MY37" s="1">
        <v>65535</v>
      </c>
      <c r="MZ37" s="1">
        <v>65535</v>
      </c>
      <c r="NA37" s="1">
        <v>65535</v>
      </c>
      <c r="NB37" s="1">
        <v>65535</v>
      </c>
      <c r="NC37" s="1">
        <v>65535</v>
      </c>
      <c r="ND37" s="1">
        <v>65535</v>
      </c>
      <c r="NE37" s="1">
        <v>65535</v>
      </c>
      <c r="NF37" s="1">
        <v>65535</v>
      </c>
      <c r="NG37" s="1">
        <v>65535</v>
      </c>
      <c r="NH37" s="1">
        <v>65535</v>
      </c>
      <c r="NI37" s="1">
        <v>65535</v>
      </c>
      <c r="NJ37" s="6">
        <f t="shared" si="13"/>
        <v>0</v>
      </c>
      <c r="NK37" s="3">
        <f t="shared" si="14"/>
        <v>0</v>
      </c>
      <c r="NL37" s="3">
        <f t="shared" si="15"/>
        <v>0</v>
      </c>
      <c r="NM37" s="3">
        <f t="shared" si="16"/>
        <v>0</v>
      </c>
      <c r="NN37" s="3">
        <f t="shared" si="17"/>
        <v>0</v>
      </c>
      <c r="NO37" s="3">
        <f t="shared" si="18"/>
        <v>0</v>
      </c>
      <c r="NP37" s="3">
        <f t="shared" si="19"/>
        <v>0</v>
      </c>
      <c r="NQ37" s="3">
        <f t="shared" si="20"/>
        <v>0</v>
      </c>
      <c r="NR37" s="3">
        <f t="shared" si="21"/>
        <v>0</v>
      </c>
      <c r="NS37" s="3">
        <f t="shared" si="22"/>
        <v>0</v>
      </c>
      <c r="NT37" s="3">
        <f t="shared" si="23"/>
        <v>0</v>
      </c>
      <c r="NU37" s="3">
        <f t="shared" si="24"/>
        <v>0</v>
      </c>
      <c r="NV37" s="3">
        <f t="shared" si="25"/>
        <v>0</v>
      </c>
      <c r="NW37" s="5" t="e">
        <f t="shared" si="26"/>
        <v>#N/A</v>
      </c>
      <c r="NX37" s="1" t="e">
        <f t="shared" si="27"/>
        <v>#N/A</v>
      </c>
      <c r="NY37" s="1" t="e">
        <f t="shared" si="28"/>
        <v>#N/A</v>
      </c>
      <c r="NZ37" s="1" t="e">
        <f t="shared" si="29"/>
        <v>#N/A</v>
      </c>
      <c r="OA37" s="1" t="e">
        <f t="shared" si="30"/>
        <v>#N/A</v>
      </c>
      <c r="OB37" s="1" t="e">
        <f t="shared" si="31"/>
        <v>#N/A</v>
      </c>
      <c r="OC37" s="1" t="e">
        <f t="shared" si="32"/>
        <v>#N/A</v>
      </c>
      <c r="OD37" s="1" t="e">
        <f t="shared" si="33"/>
        <v>#N/A</v>
      </c>
      <c r="OE37" s="1" t="e">
        <f t="shared" si="34"/>
        <v>#N/A</v>
      </c>
      <c r="OF37" s="1" t="e">
        <f t="shared" si="35"/>
        <v>#N/A</v>
      </c>
      <c r="OG37" s="1" t="e">
        <f t="shared" si="36"/>
        <v>#N/A</v>
      </c>
      <c r="OH37" s="1" t="e">
        <f t="shared" si="37"/>
        <v>#N/A</v>
      </c>
      <c r="OI37" s="111" t="e">
        <f>NA()</f>
        <v>#N/A</v>
      </c>
      <c r="OJ37" s="112" t="e">
        <f>NA()</f>
        <v>#N/A</v>
      </c>
      <c r="OK37" s="112" t="e">
        <f>NA()</f>
        <v>#N/A</v>
      </c>
      <c r="OL37" s="112" t="e">
        <f>NA()</f>
        <v>#N/A</v>
      </c>
      <c r="OM37" s="112" t="e">
        <f>NA()</f>
        <v>#N/A</v>
      </c>
      <c r="ON37" s="112" t="e">
        <f>NA()</f>
        <v>#N/A</v>
      </c>
      <c r="OO37" s="112" t="e">
        <f>NA()</f>
        <v>#N/A</v>
      </c>
      <c r="OP37" s="112" t="e">
        <f>NA()</f>
        <v>#N/A</v>
      </c>
      <c r="OQ37" s="112" t="e">
        <f>NA()</f>
        <v>#N/A</v>
      </c>
      <c r="OR37" s="112" t="e">
        <f>NA()</f>
        <v>#N/A</v>
      </c>
      <c r="OS37" s="112" t="e">
        <f>NA()</f>
        <v>#N/A</v>
      </c>
      <c r="OT37" s="112" t="e">
        <f>NA()</f>
        <v>#N/A</v>
      </c>
      <c r="OU37" s="5" t="e">
        <f t="shared" si="0"/>
        <v>#N/A</v>
      </c>
      <c r="OV37" s="1" t="e">
        <f t="shared" si="1"/>
        <v>#N/A</v>
      </c>
      <c r="OW37" s="1" t="e">
        <f t="shared" si="2"/>
        <v>#N/A</v>
      </c>
      <c r="OX37" s="1" t="e">
        <f t="shared" si="3"/>
        <v>#N/A</v>
      </c>
      <c r="OY37" s="1" t="e">
        <f t="shared" si="4"/>
        <v>#N/A</v>
      </c>
      <c r="OZ37" s="1" t="e">
        <f t="shared" si="5"/>
        <v>#N/A</v>
      </c>
      <c r="PA37" s="1" t="e">
        <f t="shared" si="6"/>
        <v>#N/A</v>
      </c>
      <c r="PB37" s="1" t="e">
        <f t="shared" si="7"/>
        <v>#N/A</v>
      </c>
      <c r="PC37" s="1" t="e">
        <f t="shared" si="8"/>
        <v>#N/A</v>
      </c>
      <c r="PD37" s="1" t="e">
        <f t="shared" si="9"/>
        <v>#N/A</v>
      </c>
      <c r="PE37" s="1" t="e">
        <f t="shared" si="10"/>
        <v>#N/A</v>
      </c>
      <c r="PF37" s="1" t="e">
        <f t="shared" si="11"/>
        <v>#N/A</v>
      </c>
      <c r="PG37" s="111">
        <v>3.2</v>
      </c>
      <c r="PH37" s="112">
        <v>2.2000000000000002</v>
      </c>
      <c r="PI37" s="112">
        <v>3.2</v>
      </c>
      <c r="PJ37" s="112">
        <v>6.3</v>
      </c>
      <c r="PK37" s="112">
        <v>6.8</v>
      </c>
      <c r="PL37" s="112">
        <v>5</v>
      </c>
      <c r="PM37" s="112">
        <v>5.8</v>
      </c>
      <c r="PN37" s="112">
        <v>6.4</v>
      </c>
      <c r="PO37" s="112">
        <v>6</v>
      </c>
      <c r="PP37" s="112">
        <v>6</v>
      </c>
      <c r="PQ37" s="112">
        <v>5.8</v>
      </c>
      <c r="PR37" s="137">
        <v>4</v>
      </c>
      <c r="PS37" s="5" t="e">
        <f t="array" ref="PS37">+IF(ISERROR($NW37)=FALSE,MIN(IF($H37:$AL37&lt;65534,$H37:$AL37,"")),NA())</f>
        <v>#N/A</v>
      </c>
      <c r="PT37" s="1" t="e">
        <f t="array" ref="PT37">+IF(ISERROR($NX37)=FALSE,MIN(IF($AM37:$BN37&lt;65534,$AM37:$BN37,"")),NA())</f>
        <v>#N/A</v>
      </c>
      <c r="PU37" s="1" t="e">
        <f t="array" ref="PU37">+IF(ISERROR($NY37)=FALSE,MIN(IF($BP37:$CT37&lt;65534,$BP37:$CT37,"")),NA())</f>
        <v>#N/A</v>
      </c>
      <c r="PV37" s="1" t="e">
        <f t="array" ref="PV37">+IF(ISERROR($NZ37)=FALSE,MIN(IF($CU37:$DX37&lt;65534,$CU37:$DX37,"")),NA())</f>
        <v>#N/A</v>
      </c>
      <c r="PW37" s="1" t="e">
        <f t="array" ref="PW37">+IF(ISERROR($OA37)=FALSE,MIN(IF($DY37:$FC37&lt;65534,$DY37:$FC37,"")),NA())</f>
        <v>#N/A</v>
      </c>
      <c r="PX37" s="1" t="e">
        <f t="array" ref="PX37">+IF(ISERROR($OB37)=FALSE,MIN(IF($FD37:$GG37&lt;65534,$FD37:$GG37,"")),NA())</f>
        <v>#N/A</v>
      </c>
      <c r="PY37" s="1" t="e">
        <f t="array" ref="PY37">+IF(ISERROR($OC37)=FALSE,MIN(IF($GH37:$HL37&lt;65534,$GH37:$HL37,"")),NA())</f>
        <v>#N/A</v>
      </c>
      <c r="PZ37" s="1" t="e">
        <f t="array" ref="PZ37">+IF(ISERROR($OD37)=FALSE,MIN(IF($HM37:$IQ37&lt;65534,$HM37:$IQ37,"")),NA())</f>
        <v>#N/A</v>
      </c>
      <c r="QA37" s="1" t="e">
        <f t="array" ref="QA37">+IF(ISERROR($OE37)=FALSE,MIN(IF($IR37:$JU37&lt;65534,$IR37:$JU37,"")),NA())</f>
        <v>#N/A</v>
      </c>
      <c r="QB37" s="1" t="e">
        <f t="array" ref="QB37">+IF(ISERROR($OF37)=FALSE,MIN(IF($JV37:$KZ37&lt;65534,$JV37:$KZ37,"")),NA())</f>
        <v>#N/A</v>
      </c>
      <c r="QC37" s="1" t="e">
        <f t="array" ref="QC37">+IF(ISERROR($OG37)=FALSE,MIN(IF($LA37:$MD37&lt;65534,$LA37:$MD37,"")),NA())</f>
        <v>#N/A</v>
      </c>
      <c r="QD37" s="1" t="e">
        <f t="array" ref="QD37">+IF(ISERROR($OH37)=FALSE,MIN(IF($ME37:$NI37&lt;65534,$ME37:$NI37,"")),NA())</f>
        <v>#N/A</v>
      </c>
      <c r="QE37" s="5" t="e">
        <f t="shared" si="38"/>
        <v>#N/A</v>
      </c>
      <c r="QF37" s="1" t="e">
        <f t="shared" si="39"/>
        <v>#N/A</v>
      </c>
      <c r="QG37" s="1" t="e">
        <f t="shared" si="40"/>
        <v>#N/A</v>
      </c>
      <c r="QH37" s="1" t="e">
        <f t="shared" si="41"/>
        <v>#N/A</v>
      </c>
      <c r="QI37" s="1" t="e">
        <f t="shared" si="42"/>
        <v>#N/A</v>
      </c>
      <c r="QJ37" s="1" t="e">
        <f t="shared" si="43"/>
        <v>#N/A</v>
      </c>
      <c r="QK37" s="1" t="e">
        <f t="shared" si="44"/>
        <v>#N/A</v>
      </c>
      <c r="QL37" s="1" t="e">
        <f t="shared" si="45"/>
        <v>#N/A</v>
      </c>
      <c r="QM37" s="1" t="e">
        <f t="shared" si="46"/>
        <v>#N/A</v>
      </c>
      <c r="QN37" s="1" t="e">
        <f t="shared" si="47"/>
        <v>#N/A</v>
      </c>
      <c r="QO37" s="1" t="e">
        <f t="shared" si="48"/>
        <v>#N/A</v>
      </c>
      <c r="QP37" s="1" t="e">
        <f t="shared" si="49"/>
        <v>#N/A</v>
      </c>
      <c r="QQ37" s="5" t="s">
        <v>892</v>
      </c>
    </row>
    <row r="38" spans="1:459" s="1" customFormat="1" x14ac:dyDescent="0.2">
      <c r="A38" s="122">
        <v>21206650</v>
      </c>
      <c r="B38" s="123">
        <v>-74.088222222222214</v>
      </c>
      <c r="C38" s="123">
        <v>4.5167527777777776</v>
      </c>
      <c r="D38" s="124">
        <v>3100</v>
      </c>
      <c r="E38" s="125" t="s">
        <v>495</v>
      </c>
      <c r="F38" s="125" t="s">
        <v>550</v>
      </c>
      <c r="G38" s="125" t="s">
        <v>306</v>
      </c>
      <c r="H38" s="1">
        <v>7</v>
      </c>
      <c r="I38" s="1">
        <v>6.8</v>
      </c>
      <c r="J38" s="1">
        <v>6.6</v>
      </c>
      <c r="K38" s="1">
        <v>6.4</v>
      </c>
      <c r="L38" s="1">
        <v>6.2</v>
      </c>
      <c r="M38" s="1">
        <v>6.4</v>
      </c>
      <c r="N38" s="1">
        <v>65535</v>
      </c>
      <c r="O38" s="1">
        <v>7</v>
      </c>
      <c r="P38" s="1">
        <v>6.6</v>
      </c>
      <c r="Q38" s="1">
        <v>6.2</v>
      </c>
      <c r="R38" s="1">
        <v>6</v>
      </c>
      <c r="S38" s="1">
        <v>6.6</v>
      </c>
      <c r="T38" s="1">
        <v>6.4</v>
      </c>
      <c r="U38" s="1">
        <v>6.2</v>
      </c>
      <c r="V38" s="1">
        <v>6.6</v>
      </c>
      <c r="W38" s="1">
        <v>6.8</v>
      </c>
      <c r="X38" s="1">
        <v>6.4</v>
      </c>
      <c r="Y38" s="1">
        <v>6.8</v>
      </c>
      <c r="Z38" s="1">
        <v>6.2</v>
      </c>
      <c r="AA38" s="1">
        <v>5.8</v>
      </c>
      <c r="AB38" s="1">
        <v>6</v>
      </c>
      <c r="AC38" s="1">
        <v>6.2</v>
      </c>
      <c r="AD38" s="1">
        <v>5.8</v>
      </c>
      <c r="AE38" s="1">
        <v>6.4</v>
      </c>
      <c r="AF38" s="1">
        <v>6.6</v>
      </c>
      <c r="AG38" s="1">
        <v>7</v>
      </c>
      <c r="AH38" s="1">
        <v>7.2</v>
      </c>
      <c r="AI38" s="1">
        <v>7.6</v>
      </c>
      <c r="AJ38" s="1">
        <v>7.2</v>
      </c>
      <c r="AK38" s="1">
        <v>7.4</v>
      </c>
      <c r="AL38" s="1">
        <v>6.8</v>
      </c>
      <c r="AM38" s="1">
        <v>7.2</v>
      </c>
      <c r="AN38" s="1">
        <v>7.6</v>
      </c>
      <c r="AO38" s="1">
        <v>7.8</v>
      </c>
      <c r="AP38" s="1">
        <v>7.8</v>
      </c>
      <c r="AQ38" s="1">
        <v>7.6</v>
      </c>
      <c r="AR38" s="1">
        <v>7.4</v>
      </c>
      <c r="AS38" s="1">
        <v>7</v>
      </c>
      <c r="AT38" s="1">
        <v>7.2</v>
      </c>
      <c r="AU38" s="1">
        <v>6.8</v>
      </c>
      <c r="AV38" s="1">
        <v>6.4</v>
      </c>
      <c r="AW38" s="1">
        <v>6.8</v>
      </c>
      <c r="AX38" s="1">
        <v>7.4</v>
      </c>
      <c r="AY38" s="1">
        <v>7.6</v>
      </c>
      <c r="AZ38" s="1">
        <v>7.8</v>
      </c>
      <c r="BA38" s="1">
        <v>8</v>
      </c>
      <c r="BB38" s="1">
        <v>8.1999999999999993</v>
      </c>
      <c r="BC38" s="1">
        <v>8.4</v>
      </c>
      <c r="BD38" s="1">
        <v>8.1999999999999993</v>
      </c>
      <c r="BE38" s="1">
        <v>8</v>
      </c>
      <c r="BF38" s="1">
        <v>6.8</v>
      </c>
      <c r="BG38" s="1">
        <v>7.6</v>
      </c>
      <c r="BH38" s="1">
        <v>7.4</v>
      </c>
      <c r="BI38" s="1">
        <v>7.8</v>
      </c>
      <c r="BJ38" s="1">
        <v>8</v>
      </c>
      <c r="BK38" s="1">
        <v>7.6</v>
      </c>
      <c r="BL38" s="1">
        <v>7.2</v>
      </c>
      <c r="BM38" s="1">
        <v>7</v>
      </c>
      <c r="BN38" s="1">
        <v>7.2</v>
      </c>
      <c r="BO38" s="102"/>
      <c r="BP38" s="1">
        <v>7.4</v>
      </c>
      <c r="BQ38" s="1">
        <v>7.6</v>
      </c>
      <c r="BR38" s="1">
        <v>7.2</v>
      </c>
      <c r="BS38" s="1">
        <v>7</v>
      </c>
      <c r="BT38" s="1">
        <v>7.4</v>
      </c>
      <c r="BU38" s="1">
        <v>7.6</v>
      </c>
      <c r="BV38" s="1">
        <v>8</v>
      </c>
      <c r="BW38" s="1">
        <v>7.4</v>
      </c>
      <c r="BX38" s="1">
        <v>7.2</v>
      </c>
      <c r="BY38" s="1">
        <v>6.8</v>
      </c>
      <c r="BZ38" s="1">
        <v>6.6</v>
      </c>
      <c r="CA38" s="1">
        <v>7</v>
      </c>
      <c r="CB38" s="1">
        <v>7.4</v>
      </c>
      <c r="CC38" s="1">
        <v>7.2</v>
      </c>
      <c r="CD38" s="1">
        <v>7.6</v>
      </c>
      <c r="CE38" s="1">
        <v>8</v>
      </c>
      <c r="CF38" s="1">
        <v>8.1999999999999993</v>
      </c>
      <c r="CG38" s="1">
        <v>8.4</v>
      </c>
      <c r="CH38" s="1">
        <v>8</v>
      </c>
      <c r="CI38" s="1">
        <v>7.8</v>
      </c>
      <c r="CJ38" s="1">
        <v>7.6</v>
      </c>
      <c r="CK38" s="1">
        <v>7.4</v>
      </c>
      <c r="CL38" s="1">
        <v>7.2</v>
      </c>
      <c r="CM38" s="1">
        <v>7</v>
      </c>
      <c r="CN38" s="1">
        <v>7.6</v>
      </c>
      <c r="CO38" s="1">
        <v>7.8</v>
      </c>
      <c r="CP38" s="1">
        <v>8.8000000000000007</v>
      </c>
      <c r="CQ38" s="1">
        <v>8</v>
      </c>
      <c r="CR38" s="1">
        <v>8.1999999999999993</v>
      </c>
      <c r="CS38" s="1">
        <v>7.8</v>
      </c>
      <c r="CT38" s="1">
        <v>7.6</v>
      </c>
      <c r="CU38" s="1">
        <v>65535</v>
      </c>
      <c r="CV38" s="1">
        <v>7.2</v>
      </c>
      <c r="CW38" s="1">
        <v>65535</v>
      </c>
      <c r="CX38" s="1">
        <v>7.4</v>
      </c>
      <c r="CY38" s="1">
        <v>6.8</v>
      </c>
      <c r="CZ38" s="1">
        <v>6.6</v>
      </c>
      <c r="DA38" s="1">
        <v>7</v>
      </c>
      <c r="DB38" s="1">
        <v>7.4</v>
      </c>
      <c r="DC38" s="1">
        <v>7.6</v>
      </c>
      <c r="DD38" s="1">
        <v>8</v>
      </c>
      <c r="DE38" s="1">
        <v>7.8</v>
      </c>
      <c r="DF38" s="1">
        <v>7.6</v>
      </c>
      <c r="DG38" s="1">
        <v>7</v>
      </c>
      <c r="DH38" s="1">
        <v>6.8</v>
      </c>
      <c r="DI38" s="1">
        <v>6.6</v>
      </c>
      <c r="DJ38" s="1">
        <v>6.4</v>
      </c>
      <c r="DK38" s="1">
        <v>6.8</v>
      </c>
      <c r="DL38" s="1">
        <v>6.6</v>
      </c>
      <c r="DM38" s="1">
        <v>7</v>
      </c>
      <c r="DN38" s="1">
        <v>7.4</v>
      </c>
      <c r="DO38" s="1">
        <v>7.2</v>
      </c>
      <c r="DP38" s="1">
        <v>65535</v>
      </c>
      <c r="DQ38" s="1">
        <v>6.8</v>
      </c>
      <c r="DR38" s="1">
        <v>6.6</v>
      </c>
      <c r="DS38" s="1">
        <v>6.4</v>
      </c>
      <c r="DT38" s="1">
        <v>6.2</v>
      </c>
      <c r="DU38" s="1">
        <v>6</v>
      </c>
      <c r="DV38" s="1">
        <v>6.4</v>
      </c>
      <c r="DW38" s="1">
        <v>6.2</v>
      </c>
      <c r="DX38" s="1">
        <v>6.4</v>
      </c>
      <c r="DY38" s="1">
        <v>6</v>
      </c>
      <c r="DZ38" s="1">
        <v>6.2</v>
      </c>
      <c r="EA38" s="1">
        <v>6.4</v>
      </c>
      <c r="EB38" s="1">
        <v>6.6</v>
      </c>
      <c r="EC38" s="1">
        <v>6.4</v>
      </c>
      <c r="ED38" s="1">
        <v>6.8</v>
      </c>
      <c r="EE38" s="1">
        <v>6.4</v>
      </c>
      <c r="EF38" s="1">
        <v>6.8</v>
      </c>
      <c r="EG38" s="1">
        <v>7</v>
      </c>
      <c r="EH38" s="1">
        <v>7.2</v>
      </c>
      <c r="EI38" s="1">
        <v>7.4</v>
      </c>
      <c r="EJ38" s="1">
        <v>7.6</v>
      </c>
      <c r="EK38" s="1">
        <v>7.2</v>
      </c>
      <c r="EL38" s="1">
        <v>7</v>
      </c>
      <c r="EM38" s="1">
        <v>6.8</v>
      </c>
      <c r="EN38" s="1">
        <v>6.6</v>
      </c>
      <c r="EO38" s="1">
        <v>7</v>
      </c>
      <c r="EP38" s="1">
        <v>7.2</v>
      </c>
      <c r="EQ38" s="1">
        <v>7.4</v>
      </c>
      <c r="ER38" s="1">
        <v>7.2</v>
      </c>
      <c r="ES38" s="1">
        <v>14.6</v>
      </c>
      <c r="ET38" s="1">
        <v>7.6</v>
      </c>
      <c r="EU38" s="1">
        <v>7.4</v>
      </c>
      <c r="EV38" s="1">
        <v>7.2</v>
      </c>
      <c r="EW38" s="1">
        <v>7</v>
      </c>
      <c r="EX38" s="1">
        <v>6.8</v>
      </c>
      <c r="EY38" s="1">
        <v>7.4</v>
      </c>
      <c r="EZ38" s="1">
        <v>7.6</v>
      </c>
      <c r="FA38" s="1">
        <v>65535</v>
      </c>
      <c r="FB38" s="1">
        <v>9</v>
      </c>
      <c r="FC38" s="1">
        <v>7.8</v>
      </c>
      <c r="FD38" s="1">
        <v>7.6</v>
      </c>
      <c r="FE38" s="1">
        <v>8</v>
      </c>
      <c r="FF38" s="1">
        <v>7.6</v>
      </c>
      <c r="FG38" s="1">
        <v>65535</v>
      </c>
      <c r="FH38" s="1">
        <v>7.8</v>
      </c>
      <c r="FI38" s="1">
        <v>8</v>
      </c>
      <c r="FJ38" s="1">
        <v>8.1999999999999993</v>
      </c>
      <c r="FK38" s="1">
        <v>8</v>
      </c>
      <c r="FL38" s="1">
        <v>7.8</v>
      </c>
      <c r="FM38" s="1">
        <v>7.6</v>
      </c>
      <c r="FN38" s="1">
        <v>7.2</v>
      </c>
      <c r="FO38" s="1">
        <v>7</v>
      </c>
      <c r="FP38" s="1">
        <v>6.8</v>
      </c>
      <c r="FQ38" s="1">
        <v>65535</v>
      </c>
      <c r="FR38" s="1">
        <v>6.8</v>
      </c>
      <c r="FS38" s="1">
        <v>6.4</v>
      </c>
      <c r="FT38" s="1">
        <v>6.2</v>
      </c>
      <c r="FU38" s="1">
        <v>6</v>
      </c>
      <c r="FV38" s="1">
        <v>6.4</v>
      </c>
      <c r="FW38" s="1">
        <v>6</v>
      </c>
      <c r="FX38" s="1">
        <v>5.8</v>
      </c>
      <c r="FY38" s="1">
        <v>5.6</v>
      </c>
      <c r="FZ38" s="1">
        <v>6</v>
      </c>
      <c r="GA38" s="1">
        <v>6.4</v>
      </c>
      <c r="GB38" s="1">
        <v>6.6</v>
      </c>
      <c r="GC38" s="1">
        <v>6.4</v>
      </c>
      <c r="GD38" s="1">
        <v>6.2</v>
      </c>
      <c r="GE38" s="1">
        <v>6.8</v>
      </c>
      <c r="GF38" s="1">
        <v>6.4</v>
      </c>
      <c r="GG38" s="1">
        <v>6.2</v>
      </c>
      <c r="GH38" s="1">
        <v>6</v>
      </c>
      <c r="GI38" s="1">
        <v>6.6</v>
      </c>
      <c r="GJ38" s="1">
        <v>65535</v>
      </c>
      <c r="GK38" s="1">
        <v>6.5</v>
      </c>
      <c r="GL38" s="1">
        <v>6.8</v>
      </c>
      <c r="GM38" s="1">
        <v>6.6</v>
      </c>
      <c r="GN38" s="1">
        <v>6.4</v>
      </c>
      <c r="GO38" s="1">
        <v>6.8</v>
      </c>
      <c r="GP38" s="1">
        <v>7</v>
      </c>
      <c r="GQ38" s="1">
        <v>6.6</v>
      </c>
      <c r="GR38" s="1">
        <v>6.2</v>
      </c>
      <c r="GS38" s="1">
        <v>6.4</v>
      </c>
      <c r="GT38" s="1">
        <v>6</v>
      </c>
      <c r="GU38" s="1">
        <v>5.8</v>
      </c>
      <c r="GV38" s="1">
        <v>6.2</v>
      </c>
      <c r="GW38" s="1">
        <v>6.04</v>
      </c>
      <c r="GX38" s="1">
        <v>3.8</v>
      </c>
      <c r="GY38" s="1">
        <v>6</v>
      </c>
      <c r="GZ38" s="1">
        <v>5.8</v>
      </c>
      <c r="HA38" s="1">
        <v>5.6</v>
      </c>
      <c r="HB38" s="1">
        <v>6</v>
      </c>
      <c r="HC38" s="1">
        <v>6.2</v>
      </c>
      <c r="HD38" s="1">
        <v>6.4</v>
      </c>
      <c r="HE38" s="1">
        <v>6</v>
      </c>
      <c r="HF38" s="1">
        <v>6.4</v>
      </c>
      <c r="HG38" s="1">
        <v>6.2</v>
      </c>
      <c r="HH38" s="1">
        <v>65535</v>
      </c>
      <c r="HI38" s="1">
        <v>6.2</v>
      </c>
      <c r="HJ38" s="1">
        <v>5.8</v>
      </c>
      <c r="HK38" s="1">
        <v>6.2</v>
      </c>
      <c r="HL38" s="1">
        <v>5.8</v>
      </c>
      <c r="HM38" s="1">
        <v>65535</v>
      </c>
      <c r="HN38" s="1">
        <v>6</v>
      </c>
      <c r="HO38" s="1">
        <v>6.2</v>
      </c>
      <c r="HP38" s="1">
        <v>6.4</v>
      </c>
      <c r="HQ38" s="1">
        <v>6</v>
      </c>
      <c r="HR38" s="1">
        <v>5.8</v>
      </c>
      <c r="HS38" s="1">
        <v>5.6</v>
      </c>
      <c r="HT38" s="1">
        <v>5.4</v>
      </c>
      <c r="HU38" s="1">
        <v>5</v>
      </c>
      <c r="HV38" s="1">
        <v>5.4</v>
      </c>
      <c r="HW38" s="1">
        <v>5.8</v>
      </c>
      <c r="HX38" s="1">
        <v>6</v>
      </c>
      <c r="HY38" s="1">
        <v>6.2</v>
      </c>
      <c r="HZ38" s="1">
        <v>6.4</v>
      </c>
      <c r="IA38" s="1">
        <v>6.2</v>
      </c>
      <c r="IB38" s="1">
        <v>6</v>
      </c>
      <c r="IC38" s="1">
        <v>6.4</v>
      </c>
      <c r="ID38" s="1">
        <v>6.6</v>
      </c>
      <c r="IE38" s="1">
        <v>6.2</v>
      </c>
      <c r="IF38" s="1">
        <v>6</v>
      </c>
      <c r="IG38" s="1">
        <v>5.8</v>
      </c>
      <c r="IH38" s="1">
        <v>6</v>
      </c>
      <c r="II38" s="1">
        <v>5.4</v>
      </c>
      <c r="IJ38" s="1">
        <v>5</v>
      </c>
      <c r="IK38" s="1">
        <v>4.8</v>
      </c>
      <c r="IL38" s="1">
        <v>4.5999999999999996</v>
      </c>
      <c r="IM38" s="1">
        <v>4.8</v>
      </c>
      <c r="IN38" s="1">
        <v>4.4000000000000004</v>
      </c>
      <c r="IO38" s="1">
        <v>4</v>
      </c>
      <c r="IP38" s="1">
        <v>4.2</v>
      </c>
      <c r="IQ38" s="1">
        <v>4.5999999999999996</v>
      </c>
      <c r="IR38" s="1">
        <v>4.2</v>
      </c>
      <c r="IS38" s="1">
        <v>4.2</v>
      </c>
      <c r="IT38" s="1">
        <v>4.8</v>
      </c>
      <c r="IU38" s="1">
        <v>5</v>
      </c>
      <c r="IV38" s="1">
        <v>4.5999999999999996</v>
      </c>
      <c r="IW38" s="1">
        <v>5</v>
      </c>
      <c r="IX38" s="1">
        <v>5.2</v>
      </c>
      <c r="IY38" s="1">
        <v>5.6</v>
      </c>
      <c r="IZ38" s="1">
        <v>5.2</v>
      </c>
      <c r="JA38" s="1">
        <v>5.4</v>
      </c>
      <c r="JB38" s="1">
        <v>5</v>
      </c>
      <c r="JC38" s="1">
        <v>5.4</v>
      </c>
      <c r="JD38" s="1">
        <v>5.6</v>
      </c>
      <c r="JE38" s="1">
        <v>5.2</v>
      </c>
      <c r="JF38" s="1">
        <v>4.8</v>
      </c>
      <c r="JG38" s="1">
        <v>4.5999999999999996</v>
      </c>
      <c r="JH38" s="1">
        <v>4.8</v>
      </c>
      <c r="JI38" s="1">
        <v>4.4000000000000004</v>
      </c>
      <c r="JJ38" s="1">
        <v>4.5999999999999996</v>
      </c>
      <c r="JK38" s="1">
        <v>4.2</v>
      </c>
      <c r="JL38" s="1">
        <v>5</v>
      </c>
      <c r="JM38" s="1">
        <v>5.4</v>
      </c>
      <c r="JN38" s="1">
        <v>5.6</v>
      </c>
      <c r="JO38" s="1">
        <v>5.8</v>
      </c>
      <c r="JP38" s="1">
        <v>6</v>
      </c>
      <c r="JQ38" s="1">
        <v>5.6</v>
      </c>
      <c r="JR38" s="1">
        <v>6.2</v>
      </c>
      <c r="JS38" s="1">
        <v>6.2</v>
      </c>
      <c r="JT38" s="1">
        <v>6</v>
      </c>
      <c r="JU38" s="1">
        <v>5.8</v>
      </c>
      <c r="JV38" s="1">
        <v>6.2</v>
      </c>
      <c r="JW38" s="1">
        <v>6.4</v>
      </c>
      <c r="JX38" s="1">
        <v>6</v>
      </c>
      <c r="JY38" s="1">
        <v>5.6</v>
      </c>
      <c r="JZ38" s="1">
        <v>14.2</v>
      </c>
      <c r="KA38" s="1">
        <v>6</v>
      </c>
      <c r="KB38" s="1">
        <v>6.2</v>
      </c>
      <c r="KC38" s="1">
        <v>6</v>
      </c>
      <c r="KD38" s="1">
        <v>5.8</v>
      </c>
      <c r="KE38" s="1">
        <v>5.4</v>
      </c>
      <c r="KF38" s="1">
        <v>5.2</v>
      </c>
      <c r="KG38" s="1">
        <v>5.4</v>
      </c>
      <c r="KH38" s="1">
        <v>6</v>
      </c>
      <c r="KI38" s="1">
        <v>6.2</v>
      </c>
      <c r="KJ38" s="1">
        <v>6.4</v>
      </c>
      <c r="KK38" s="1">
        <v>6.2</v>
      </c>
      <c r="KL38" s="1">
        <v>6.4</v>
      </c>
      <c r="KM38" s="1">
        <v>6.8</v>
      </c>
      <c r="KN38" s="1">
        <v>6.2</v>
      </c>
      <c r="KO38" s="1">
        <v>6.4</v>
      </c>
      <c r="KP38" s="1">
        <v>6.8</v>
      </c>
      <c r="KQ38" s="1">
        <v>6.6</v>
      </c>
      <c r="KR38" s="1">
        <v>6.4</v>
      </c>
      <c r="KS38" s="1">
        <v>6</v>
      </c>
      <c r="KT38" s="1">
        <v>6.2</v>
      </c>
      <c r="KU38" s="1">
        <v>6.6</v>
      </c>
      <c r="KV38" s="1">
        <v>6.8</v>
      </c>
      <c r="KW38" s="1">
        <v>6.4</v>
      </c>
      <c r="KX38" s="1">
        <v>6.6</v>
      </c>
      <c r="KY38" s="1">
        <v>6.2</v>
      </c>
      <c r="KZ38" s="1">
        <v>6</v>
      </c>
      <c r="LA38" s="1">
        <v>5.8</v>
      </c>
      <c r="LB38" s="1">
        <v>6.2</v>
      </c>
      <c r="LC38" s="1">
        <v>6.8</v>
      </c>
      <c r="LD38" s="1">
        <v>6.4</v>
      </c>
      <c r="LE38" s="1">
        <v>6.2</v>
      </c>
      <c r="LF38" s="1">
        <v>6</v>
      </c>
      <c r="LG38" s="1">
        <v>6.4</v>
      </c>
      <c r="LH38" s="1">
        <v>6.2</v>
      </c>
      <c r="LI38" s="1">
        <v>6</v>
      </c>
      <c r="LJ38" s="1">
        <v>5.8</v>
      </c>
      <c r="LK38" s="1">
        <v>5.6</v>
      </c>
      <c r="LL38" s="1">
        <v>5.4</v>
      </c>
      <c r="LM38" s="1">
        <v>6</v>
      </c>
      <c r="LN38" s="1">
        <v>6.2</v>
      </c>
      <c r="LO38" s="1">
        <v>8.5</v>
      </c>
      <c r="LP38" s="1">
        <v>6.4</v>
      </c>
      <c r="LQ38" s="1">
        <v>6.6</v>
      </c>
      <c r="LR38" s="1">
        <v>6.8</v>
      </c>
      <c r="LS38" s="1">
        <v>6.4</v>
      </c>
      <c r="LT38" s="1">
        <v>6</v>
      </c>
      <c r="LU38" s="1">
        <v>5.6</v>
      </c>
      <c r="LV38" s="1">
        <v>5.2</v>
      </c>
      <c r="LW38" s="1">
        <v>5.4</v>
      </c>
      <c r="LX38" s="1">
        <v>5.6</v>
      </c>
      <c r="LY38" s="1">
        <v>6</v>
      </c>
      <c r="LZ38" s="1">
        <v>5.8</v>
      </c>
      <c r="MA38" s="1">
        <v>5.2</v>
      </c>
      <c r="MB38" s="1">
        <v>5</v>
      </c>
      <c r="MC38" s="1">
        <v>5.4</v>
      </c>
      <c r="MD38" s="1">
        <v>4.5999999999999996</v>
      </c>
      <c r="ME38" s="1">
        <v>4.4000000000000004</v>
      </c>
      <c r="MF38" s="1">
        <v>4.5999999999999996</v>
      </c>
      <c r="MG38" s="1">
        <v>4.8</v>
      </c>
      <c r="MH38" s="1">
        <v>5</v>
      </c>
      <c r="MI38" s="1">
        <v>5.2</v>
      </c>
      <c r="MJ38" s="1">
        <v>5.4</v>
      </c>
      <c r="MK38" s="1">
        <v>5.6</v>
      </c>
      <c r="ML38" s="1">
        <v>5.2</v>
      </c>
      <c r="MM38" s="1">
        <v>4.5999999999999996</v>
      </c>
      <c r="MN38" s="1">
        <v>4.5999999999999996</v>
      </c>
      <c r="MO38" s="1">
        <v>5</v>
      </c>
      <c r="MP38" s="1">
        <v>4.8</v>
      </c>
      <c r="MQ38" s="1">
        <v>5</v>
      </c>
      <c r="MR38" s="1">
        <v>5.2</v>
      </c>
      <c r="MS38" s="1">
        <v>5</v>
      </c>
      <c r="MT38" s="1">
        <v>5.2</v>
      </c>
      <c r="MU38" s="1">
        <v>5.4</v>
      </c>
      <c r="MV38" s="1">
        <v>5.2</v>
      </c>
      <c r="MW38" s="1">
        <v>5.4</v>
      </c>
      <c r="MX38" s="1">
        <v>65535</v>
      </c>
      <c r="MY38" s="1">
        <v>4.5999999999999996</v>
      </c>
      <c r="MZ38" s="1">
        <v>4.4000000000000004</v>
      </c>
      <c r="NA38" s="1">
        <v>4.2</v>
      </c>
      <c r="NB38" s="1">
        <v>4</v>
      </c>
      <c r="NC38" s="1">
        <v>3.8</v>
      </c>
      <c r="ND38" s="1">
        <v>4.2</v>
      </c>
      <c r="NE38" s="1">
        <v>4</v>
      </c>
      <c r="NF38" s="1">
        <v>4.2</v>
      </c>
      <c r="NG38" s="1">
        <v>4.4000000000000004</v>
      </c>
      <c r="NH38" s="1">
        <v>4.8</v>
      </c>
      <c r="NI38" s="1">
        <v>5</v>
      </c>
      <c r="NJ38" s="6">
        <f t="shared" si="13"/>
        <v>0.967741935483871</v>
      </c>
      <c r="NK38" s="3">
        <f t="shared" si="14"/>
        <v>1</v>
      </c>
      <c r="NL38" s="3">
        <f t="shared" si="15"/>
        <v>1</v>
      </c>
      <c r="NM38" s="3">
        <f t="shared" si="16"/>
        <v>0.9</v>
      </c>
      <c r="NN38" s="3">
        <f t="shared" si="17"/>
        <v>0.967741935483871</v>
      </c>
      <c r="NO38" s="3">
        <f t="shared" si="18"/>
        <v>0.93333333333333335</v>
      </c>
      <c r="NP38" s="3">
        <f t="shared" si="19"/>
        <v>0.93548387096774188</v>
      </c>
      <c r="NQ38" s="3">
        <f t="shared" si="20"/>
        <v>0.967741935483871</v>
      </c>
      <c r="NR38" s="3">
        <f t="shared" si="21"/>
        <v>1</v>
      </c>
      <c r="NS38" s="3">
        <f t="shared" si="22"/>
        <v>1</v>
      </c>
      <c r="NT38" s="3">
        <f t="shared" si="23"/>
        <v>1</v>
      </c>
      <c r="NU38" s="3">
        <f t="shared" si="24"/>
        <v>0.967741935483871</v>
      </c>
      <c r="NV38" s="3">
        <f t="shared" si="25"/>
        <v>0.96986301369863015</v>
      </c>
      <c r="NW38" s="5">
        <f t="shared" si="26"/>
        <v>6.5733333333333333</v>
      </c>
      <c r="NX38" s="1">
        <f t="shared" si="27"/>
        <v>7.4928571428571429</v>
      </c>
      <c r="NY38" s="1">
        <f t="shared" si="28"/>
        <v>7.5741935483870968</v>
      </c>
      <c r="NZ38" s="1">
        <f t="shared" si="29"/>
        <v>6.8962962962962955</v>
      </c>
      <c r="OA38" s="1">
        <f t="shared" si="30"/>
        <v>7.3199999999999994</v>
      </c>
      <c r="OB38" s="1">
        <f t="shared" si="31"/>
        <v>6.8500000000000005</v>
      </c>
      <c r="OC38" s="1">
        <f t="shared" si="32"/>
        <v>6.1496551724137936</v>
      </c>
      <c r="OD38" s="1">
        <f t="shared" si="33"/>
        <v>5.5733333333333341</v>
      </c>
      <c r="OE38" s="1">
        <f t="shared" si="34"/>
        <v>5.1799999999999988</v>
      </c>
      <c r="OF38" s="1">
        <f t="shared" si="35"/>
        <v>6.4387096774193555</v>
      </c>
      <c r="OG38" s="1">
        <f t="shared" si="36"/>
        <v>5.9833333333333334</v>
      </c>
      <c r="OH38" s="1">
        <f t="shared" si="37"/>
        <v>4.7733333333333352</v>
      </c>
      <c r="OI38" s="111" t="e">
        <f>NA()</f>
        <v>#N/A</v>
      </c>
      <c r="OJ38" s="112" t="e">
        <f>NA()</f>
        <v>#N/A</v>
      </c>
      <c r="OK38" s="112" t="e">
        <f>NA()</f>
        <v>#N/A</v>
      </c>
      <c r="OL38" s="112" t="e">
        <f>NA()</f>
        <v>#N/A</v>
      </c>
      <c r="OM38" s="112" t="e">
        <f>NA()</f>
        <v>#N/A</v>
      </c>
      <c r="ON38" s="112" t="e">
        <f>NA()</f>
        <v>#N/A</v>
      </c>
      <c r="OO38" s="112" t="e">
        <f>NA()</f>
        <v>#N/A</v>
      </c>
      <c r="OP38" s="112" t="e">
        <f>NA()</f>
        <v>#N/A</v>
      </c>
      <c r="OQ38" s="112" t="e">
        <f>NA()</f>
        <v>#N/A</v>
      </c>
      <c r="OR38" s="112" t="e">
        <f>NA()</f>
        <v>#N/A</v>
      </c>
      <c r="OS38" s="112" t="e">
        <f>NA()</f>
        <v>#N/A</v>
      </c>
      <c r="OT38" s="112" t="e">
        <f>NA()</f>
        <v>#N/A</v>
      </c>
      <c r="OU38" s="5" t="e">
        <f t="shared" si="0"/>
        <v>#N/A</v>
      </c>
      <c r="OV38" s="1" t="e">
        <f t="shared" si="1"/>
        <v>#N/A</v>
      </c>
      <c r="OW38" s="1" t="e">
        <f t="shared" si="2"/>
        <v>#N/A</v>
      </c>
      <c r="OX38" s="1" t="e">
        <f t="shared" si="3"/>
        <v>#N/A</v>
      </c>
      <c r="OY38" s="1" t="e">
        <f t="shared" si="4"/>
        <v>#N/A</v>
      </c>
      <c r="OZ38" s="1" t="e">
        <f t="shared" si="5"/>
        <v>#N/A</v>
      </c>
      <c r="PA38" s="1" t="e">
        <f t="shared" si="6"/>
        <v>#N/A</v>
      </c>
      <c r="PB38" s="1" t="e">
        <f t="shared" si="7"/>
        <v>#N/A</v>
      </c>
      <c r="PC38" s="1" t="e">
        <f t="shared" si="8"/>
        <v>#N/A</v>
      </c>
      <c r="PD38" s="1" t="e">
        <f t="shared" si="9"/>
        <v>#N/A</v>
      </c>
      <c r="PE38" s="1" t="e">
        <f t="shared" si="10"/>
        <v>#N/A</v>
      </c>
      <c r="PF38" s="1" t="e">
        <f t="shared" si="11"/>
        <v>#N/A</v>
      </c>
      <c r="PG38" s="111">
        <v>3</v>
      </c>
      <c r="PH38" s="112">
        <v>2.2000000000000002</v>
      </c>
      <c r="PI38" s="112">
        <v>2</v>
      </c>
      <c r="PJ38" s="112">
        <v>1.8</v>
      </c>
      <c r="PK38" s="112">
        <v>3.3</v>
      </c>
      <c r="PL38" s="112">
        <v>3</v>
      </c>
      <c r="PM38" s="112">
        <v>2</v>
      </c>
      <c r="PN38" s="112">
        <v>2</v>
      </c>
      <c r="PO38" s="112">
        <v>4.2</v>
      </c>
      <c r="PP38" s="112">
        <v>0.2</v>
      </c>
      <c r="PQ38" s="112">
        <v>4.5999999999999996</v>
      </c>
      <c r="PR38" s="137">
        <v>3.8</v>
      </c>
      <c r="PS38" s="5">
        <f t="array" ref="PS38">+IF(ISERROR($NW38)=FALSE,MIN(IF($H38:$AL38&lt;65534,$H38:$AL38,"")),NA())</f>
        <v>5.8</v>
      </c>
      <c r="PT38" s="1">
        <f t="array" ref="PT38">+IF(ISERROR($NX38)=FALSE,MIN(IF($AM38:$BN38&lt;65534,$AM38:$BN38,"")),NA())</f>
        <v>6.4</v>
      </c>
      <c r="PU38" s="1">
        <f t="array" ref="PU38">+IF(ISERROR($NY38)=FALSE,MIN(IF($BP38:$CT38&lt;65534,$BP38:$CT38,"")),NA())</f>
        <v>6.6</v>
      </c>
      <c r="PV38" s="1">
        <f t="array" ref="PV38">+IF(ISERROR($NZ38)=FALSE,MIN(IF($CU38:$DX38&lt;65534,$CU38:$DX38,"")),NA())</f>
        <v>6</v>
      </c>
      <c r="PW38" s="1">
        <f t="array" ref="PW38">+IF(ISERROR($OA38)=FALSE,MIN(IF($DY38:$FC38&lt;65534,$DY38:$FC38,"")),NA())</f>
        <v>6</v>
      </c>
      <c r="PX38" s="1">
        <f t="array" ref="PX38">+IF(ISERROR($OB38)=FALSE,MIN(IF($FD38:$GG38&lt;65534,$FD38:$GG38,"")),NA())</f>
        <v>5.6</v>
      </c>
      <c r="PY38" s="1">
        <f t="array" ref="PY38">+IF(ISERROR($OC38)=FALSE,MIN(IF($GH38:$HL38&lt;65534,$GH38:$HL38,"")),NA())</f>
        <v>3.8</v>
      </c>
      <c r="PZ38" s="1">
        <f t="array" ref="PZ38">+IF(ISERROR($OD38)=FALSE,MIN(IF($HM38:$IQ38&lt;65534,$HM38:$IQ38,"")),NA())</f>
        <v>4</v>
      </c>
      <c r="QA38" s="1">
        <f t="array" ref="QA38">+IF(ISERROR($OE38)=FALSE,MIN(IF($IR38:$JU38&lt;65534,$IR38:$JU38,"")),NA())</f>
        <v>4.2</v>
      </c>
      <c r="QB38" s="1">
        <f t="array" ref="QB38">+IF(ISERROR($OF38)=FALSE,MIN(IF($JV38:$KZ38&lt;65534,$JV38:$KZ38,"")),NA())</f>
        <v>5.2</v>
      </c>
      <c r="QC38" s="1">
        <f t="array" ref="QC38">+IF(ISERROR($OG38)=FALSE,MIN(IF($LA38:$MD38&lt;65534,$LA38:$MD38,"")),NA())</f>
        <v>4.5999999999999996</v>
      </c>
      <c r="QD38" s="1">
        <f t="array" ref="QD38">+IF(ISERROR($OH38)=FALSE,MIN(IF($ME38:$NI38&lt;65534,$ME38:$NI38,"")),NA())</f>
        <v>3.8</v>
      </c>
      <c r="QE38" s="5">
        <f t="shared" si="38"/>
        <v>-2.8</v>
      </c>
      <c r="QF38" s="1">
        <f t="shared" si="39"/>
        <v>-4.2</v>
      </c>
      <c r="QG38" s="1">
        <f t="shared" si="40"/>
        <v>-4.5999999999999996</v>
      </c>
      <c r="QH38" s="1">
        <f t="shared" si="41"/>
        <v>-4.2</v>
      </c>
      <c r="QI38" s="1">
        <f t="shared" si="42"/>
        <v>-2.7</v>
      </c>
      <c r="QJ38" s="1">
        <f t="shared" si="43"/>
        <v>-2.5999999999999996</v>
      </c>
      <c r="QK38" s="1">
        <f t="shared" si="44"/>
        <v>-1.7999999999999998</v>
      </c>
      <c r="QL38" s="1">
        <f t="shared" si="45"/>
        <v>-2</v>
      </c>
      <c r="QM38" s="1">
        <f t="shared" si="46"/>
        <v>0</v>
      </c>
      <c r="QN38" s="1">
        <f t="shared" si="47"/>
        <v>-5</v>
      </c>
      <c r="QO38" s="1">
        <f t="shared" si="48"/>
        <v>0</v>
      </c>
      <c r="QP38" s="1">
        <f t="shared" si="49"/>
        <v>0</v>
      </c>
      <c r="QQ38" s="5" t="s">
        <v>892</v>
      </c>
    </row>
    <row r="39" spans="1:459" s="1" customFormat="1" x14ac:dyDescent="0.2">
      <c r="A39" s="122">
        <v>21206660</v>
      </c>
      <c r="B39" s="123">
        <v>-74.130916666666664</v>
      </c>
      <c r="C39" s="123">
        <v>4.5762222222222224</v>
      </c>
      <c r="D39" s="124">
        <v>2565</v>
      </c>
      <c r="E39" s="125" t="s">
        <v>551</v>
      </c>
      <c r="F39" s="125" t="s">
        <v>552</v>
      </c>
      <c r="G39" s="125" t="s">
        <v>306</v>
      </c>
      <c r="H39" s="1">
        <v>65535</v>
      </c>
      <c r="I39" s="1">
        <v>65535</v>
      </c>
      <c r="J39" s="1">
        <v>65535</v>
      </c>
      <c r="K39" s="1">
        <v>65535</v>
      </c>
      <c r="L39" s="1">
        <v>65535</v>
      </c>
      <c r="M39" s="1">
        <v>65535</v>
      </c>
      <c r="N39" s="1">
        <v>65535</v>
      </c>
      <c r="O39" s="1">
        <v>65535</v>
      </c>
      <c r="P39" s="1">
        <v>65535</v>
      </c>
      <c r="Q39" s="1">
        <v>65535</v>
      </c>
      <c r="R39" s="1">
        <v>65535</v>
      </c>
      <c r="S39" s="1">
        <v>65535</v>
      </c>
      <c r="T39" s="1">
        <v>65535</v>
      </c>
      <c r="U39" s="1">
        <v>65535</v>
      </c>
      <c r="V39" s="1">
        <v>65535</v>
      </c>
      <c r="W39" s="1">
        <v>65535</v>
      </c>
      <c r="X39" s="1">
        <v>65535</v>
      </c>
      <c r="Y39" s="1">
        <v>65535</v>
      </c>
      <c r="Z39" s="1">
        <v>65535</v>
      </c>
      <c r="AA39" s="1">
        <v>65535</v>
      </c>
      <c r="AB39" s="1">
        <v>65535</v>
      </c>
      <c r="AC39" s="1">
        <v>65535</v>
      </c>
      <c r="AD39" s="1">
        <v>65535</v>
      </c>
      <c r="AE39" s="1">
        <v>65535</v>
      </c>
      <c r="AF39" s="1">
        <v>65535</v>
      </c>
      <c r="AG39" s="1">
        <v>65535</v>
      </c>
      <c r="AH39" s="1">
        <v>65535</v>
      </c>
      <c r="AI39" s="1">
        <v>65535</v>
      </c>
      <c r="AJ39" s="1">
        <v>65535</v>
      </c>
      <c r="AK39" s="1">
        <v>65535</v>
      </c>
      <c r="AL39" s="1">
        <v>65535</v>
      </c>
      <c r="AM39" s="1">
        <v>65535</v>
      </c>
      <c r="AN39" s="1">
        <v>65535</v>
      </c>
      <c r="AO39" s="1">
        <v>65535</v>
      </c>
      <c r="AP39" s="1">
        <v>65535</v>
      </c>
      <c r="AQ39" s="1">
        <v>65535</v>
      </c>
      <c r="AR39" s="1">
        <v>65535</v>
      </c>
      <c r="AS39" s="1">
        <v>65535</v>
      </c>
      <c r="AT39" s="1">
        <v>65535</v>
      </c>
      <c r="AU39" s="1">
        <v>65535</v>
      </c>
      <c r="AV39" s="1">
        <v>65535</v>
      </c>
      <c r="AW39" s="1">
        <v>65535</v>
      </c>
      <c r="AX39" s="1">
        <v>65535</v>
      </c>
      <c r="AY39" s="1">
        <v>65535</v>
      </c>
      <c r="AZ39" s="1">
        <v>65535</v>
      </c>
      <c r="BA39" s="1">
        <v>65535</v>
      </c>
      <c r="BB39" s="1">
        <v>65535</v>
      </c>
      <c r="BC39" s="1">
        <v>65535</v>
      </c>
      <c r="BD39" s="1">
        <v>65535</v>
      </c>
      <c r="BE39" s="1">
        <v>65535</v>
      </c>
      <c r="BF39" s="1">
        <v>65535</v>
      </c>
      <c r="BG39" s="1">
        <v>65535</v>
      </c>
      <c r="BH39" s="1">
        <v>65535</v>
      </c>
      <c r="BI39" s="1">
        <v>65535</v>
      </c>
      <c r="BJ39" s="1">
        <v>65535</v>
      </c>
      <c r="BK39" s="1">
        <v>65535</v>
      </c>
      <c r="BL39" s="1">
        <v>65535</v>
      </c>
      <c r="BM39" s="1">
        <v>65535</v>
      </c>
      <c r="BN39" s="1">
        <v>65535</v>
      </c>
      <c r="BO39" s="102"/>
      <c r="BP39" s="1">
        <v>65535</v>
      </c>
      <c r="BQ39" s="1">
        <v>65535</v>
      </c>
      <c r="BR39" s="1">
        <v>65535</v>
      </c>
      <c r="BS39" s="1">
        <v>65535</v>
      </c>
      <c r="BT39" s="1">
        <v>65535</v>
      </c>
      <c r="BU39" s="1">
        <v>65535</v>
      </c>
      <c r="BV39" s="1">
        <v>65535</v>
      </c>
      <c r="BW39" s="1">
        <v>65535</v>
      </c>
      <c r="BX39" s="1">
        <v>65535</v>
      </c>
      <c r="BY39" s="1">
        <v>65535</v>
      </c>
      <c r="BZ39" s="1">
        <v>65535</v>
      </c>
      <c r="CA39" s="1">
        <v>65535</v>
      </c>
      <c r="CB39" s="1">
        <v>65535</v>
      </c>
      <c r="CC39" s="1">
        <v>65535</v>
      </c>
      <c r="CD39" s="1">
        <v>65535</v>
      </c>
      <c r="CE39" s="1">
        <v>65535</v>
      </c>
      <c r="CF39" s="1">
        <v>65535</v>
      </c>
      <c r="CG39" s="1">
        <v>65535</v>
      </c>
      <c r="CH39" s="1">
        <v>65535</v>
      </c>
      <c r="CI39" s="1">
        <v>65535</v>
      </c>
      <c r="CJ39" s="1">
        <v>65535</v>
      </c>
      <c r="CK39" s="1">
        <v>65535</v>
      </c>
      <c r="CL39" s="1">
        <v>65535</v>
      </c>
      <c r="CM39" s="1">
        <v>65535</v>
      </c>
      <c r="CN39" s="1">
        <v>65535</v>
      </c>
      <c r="CO39" s="1">
        <v>65535</v>
      </c>
      <c r="CP39" s="1">
        <v>65535</v>
      </c>
      <c r="CQ39" s="1">
        <v>65535</v>
      </c>
      <c r="CR39" s="1">
        <v>65535</v>
      </c>
      <c r="CS39" s="1">
        <v>65535</v>
      </c>
      <c r="CT39" s="1">
        <v>65535</v>
      </c>
      <c r="CU39" s="1">
        <v>65535</v>
      </c>
      <c r="CV39" s="1">
        <v>65535</v>
      </c>
      <c r="CW39" s="1">
        <v>65535</v>
      </c>
      <c r="CX39" s="1">
        <v>65535</v>
      </c>
      <c r="CY39" s="1">
        <v>65535</v>
      </c>
      <c r="CZ39" s="1">
        <v>65535</v>
      </c>
      <c r="DA39" s="1">
        <v>65535</v>
      </c>
      <c r="DB39" s="1">
        <v>65535</v>
      </c>
      <c r="DC39" s="1">
        <v>65535</v>
      </c>
      <c r="DD39" s="1">
        <v>65535</v>
      </c>
      <c r="DE39" s="1">
        <v>65535</v>
      </c>
      <c r="DF39" s="1">
        <v>65535</v>
      </c>
      <c r="DG39" s="1">
        <v>65535</v>
      </c>
      <c r="DH39" s="1">
        <v>65535</v>
      </c>
      <c r="DI39" s="1">
        <v>65535</v>
      </c>
      <c r="DJ39" s="1">
        <v>65535</v>
      </c>
      <c r="DK39" s="1">
        <v>65535</v>
      </c>
      <c r="DL39" s="1">
        <v>65535</v>
      </c>
      <c r="DM39" s="1">
        <v>65535</v>
      </c>
      <c r="DN39" s="1">
        <v>65535</v>
      </c>
      <c r="DO39" s="1">
        <v>65535</v>
      </c>
      <c r="DP39" s="1">
        <v>65535</v>
      </c>
      <c r="DQ39" s="1">
        <v>65535</v>
      </c>
      <c r="DR39" s="1">
        <v>65535</v>
      </c>
      <c r="DS39" s="1">
        <v>65535</v>
      </c>
      <c r="DT39" s="1">
        <v>65535</v>
      </c>
      <c r="DU39" s="1">
        <v>65535</v>
      </c>
      <c r="DV39" s="1">
        <v>65535</v>
      </c>
      <c r="DW39" s="1">
        <v>65535</v>
      </c>
      <c r="DX39" s="1">
        <v>65535</v>
      </c>
      <c r="DY39" s="1">
        <v>65535</v>
      </c>
      <c r="DZ39" s="1">
        <v>65535</v>
      </c>
      <c r="EA39" s="1">
        <v>65535</v>
      </c>
      <c r="EB39" s="1">
        <v>65535</v>
      </c>
      <c r="EC39" s="1">
        <v>65535</v>
      </c>
      <c r="ED39" s="1">
        <v>65535</v>
      </c>
      <c r="EE39" s="1">
        <v>65535</v>
      </c>
      <c r="EF39" s="1">
        <v>65535</v>
      </c>
      <c r="EG39" s="1">
        <v>65535</v>
      </c>
      <c r="EH39" s="1">
        <v>65535</v>
      </c>
      <c r="EI39" s="1">
        <v>65535</v>
      </c>
      <c r="EJ39" s="1">
        <v>65535</v>
      </c>
      <c r="EK39" s="1">
        <v>65535</v>
      </c>
      <c r="EL39" s="1">
        <v>65535</v>
      </c>
      <c r="EM39" s="1">
        <v>65535</v>
      </c>
      <c r="EN39" s="1">
        <v>65535</v>
      </c>
      <c r="EO39" s="1">
        <v>65535</v>
      </c>
      <c r="EP39" s="1">
        <v>65535</v>
      </c>
      <c r="EQ39" s="1">
        <v>65535</v>
      </c>
      <c r="ER39" s="1">
        <v>65535</v>
      </c>
      <c r="ES39" s="1">
        <v>65535</v>
      </c>
      <c r="ET39" s="1">
        <v>65535</v>
      </c>
      <c r="EU39" s="1">
        <v>65535</v>
      </c>
      <c r="EV39" s="1">
        <v>65535</v>
      </c>
      <c r="EW39" s="1">
        <v>65535</v>
      </c>
      <c r="EX39" s="1">
        <v>65535</v>
      </c>
      <c r="EY39" s="1">
        <v>65535</v>
      </c>
      <c r="EZ39" s="1">
        <v>65535</v>
      </c>
      <c r="FA39" s="1">
        <v>65535</v>
      </c>
      <c r="FB39" s="1">
        <v>65535</v>
      </c>
      <c r="FC39" s="1">
        <v>65535</v>
      </c>
      <c r="FD39" s="1">
        <v>65535</v>
      </c>
      <c r="FE39" s="1">
        <v>65535</v>
      </c>
      <c r="FF39" s="1">
        <v>65535</v>
      </c>
      <c r="FG39" s="1">
        <v>65535</v>
      </c>
      <c r="FH39" s="1">
        <v>65535</v>
      </c>
      <c r="FI39" s="1">
        <v>65535</v>
      </c>
      <c r="FJ39" s="1">
        <v>65535</v>
      </c>
      <c r="FK39" s="1">
        <v>65535</v>
      </c>
      <c r="FL39" s="1">
        <v>65535</v>
      </c>
      <c r="FM39" s="1">
        <v>65535</v>
      </c>
      <c r="FN39" s="1">
        <v>65535</v>
      </c>
      <c r="FO39" s="1">
        <v>65535</v>
      </c>
      <c r="FP39" s="1">
        <v>65535</v>
      </c>
      <c r="FQ39" s="1">
        <v>65535</v>
      </c>
      <c r="FR39" s="1">
        <v>65535</v>
      </c>
      <c r="FS39" s="1">
        <v>65535</v>
      </c>
      <c r="FT39" s="1">
        <v>65535</v>
      </c>
      <c r="FU39" s="1">
        <v>65535</v>
      </c>
      <c r="FV39" s="1">
        <v>65535</v>
      </c>
      <c r="FW39" s="1">
        <v>65535</v>
      </c>
      <c r="FX39" s="1">
        <v>65535</v>
      </c>
      <c r="FY39" s="1">
        <v>65535</v>
      </c>
      <c r="FZ39" s="1">
        <v>65535</v>
      </c>
      <c r="GA39" s="1">
        <v>65535</v>
      </c>
      <c r="GB39" s="1">
        <v>65535</v>
      </c>
      <c r="GC39" s="1">
        <v>65535</v>
      </c>
      <c r="GD39" s="1">
        <v>65535</v>
      </c>
      <c r="GE39" s="1">
        <v>65535</v>
      </c>
      <c r="GF39" s="1">
        <v>65535</v>
      </c>
      <c r="GG39" s="1">
        <v>65535</v>
      </c>
      <c r="GH39" s="1">
        <v>65535</v>
      </c>
      <c r="GI39" s="1">
        <v>65535</v>
      </c>
      <c r="GJ39" s="1">
        <v>65535</v>
      </c>
      <c r="GK39" s="1">
        <v>65535</v>
      </c>
      <c r="GL39" s="1">
        <v>65535</v>
      </c>
      <c r="GM39" s="1">
        <v>65535</v>
      </c>
      <c r="GN39" s="1">
        <v>65535</v>
      </c>
      <c r="GO39" s="1">
        <v>65535</v>
      </c>
      <c r="GP39" s="1">
        <v>65535</v>
      </c>
      <c r="GQ39" s="1">
        <v>65535</v>
      </c>
      <c r="GR39" s="1">
        <v>65535</v>
      </c>
      <c r="GS39" s="1">
        <v>65535</v>
      </c>
      <c r="GT39" s="1">
        <v>65535</v>
      </c>
      <c r="GU39" s="1">
        <v>65535</v>
      </c>
      <c r="GV39" s="1">
        <v>65535</v>
      </c>
      <c r="GW39" s="1">
        <v>65535</v>
      </c>
      <c r="GX39" s="1">
        <v>65535</v>
      </c>
      <c r="GY39" s="1">
        <v>65535</v>
      </c>
      <c r="GZ39" s="1">
        <v>65535</v>
      </c>
      <c r="HA39" s="1">
        <v>65535</v>
      </c>
      <c r="HB39" s="1">
        <v>65535</v>
      </c>
      <c r="HC39" s="1">
        <v>65535</v>
      </c>
      <c r="HD39" s="1">
        <v>65535</v>
      </c>
      <c r="HE39" s="1">
        <v>65535</v>
      </c>
      <c r="HF39" s="1">
        <v>65535</v>
      </c>
      <c r="HG39" s="1">
        <v>65535</v>
      </c>
      <c r="HH39" s="1">
        <v>65535</v>
      </c>
      <c r="HI39" s="1">
        <v>65535</v>
      </c>
      <c r="HJ39" s="1">
        <v>65535</v>
      </c>
      <c r="HK39" s="1">
        <v>65535</v>
      </c>
      <c r="HL39" s="1">
        <v>65535</v>
      </c>
      <c r="HM39" s="1">
        <v>65535</v>
      </c>
      <c r="HN39" s="1">
        <v>65535</v>
      </c>
      <c r="HO39" s="1">
        <v>65535</v>
      </c>
      <c r="HP39" s="1">
        <v>65535</v>
      </c>
      <c r="HQ39" s="1">
        <v>65535</v>
      </c>
      <c r="HR39" s="1">
        <v>65535</v>
      </c>
      <c r="HS39" s="1">
        <v>65535</v>
      </c>
      <c r="HT39" s="1">
        <v>65535</v>
      </c>
      <c r="HU39" s="1">
        <v>65535</v>
      </c>
      <c r="HV39" s="1">
        <v>65535</v>
      </c>
      <c r="HW39" s="1">
        <v>65535</v>
      </c>
      <c r="HX39" s="1">
        <v>65535</v>
      </c>
      <c r="HY39" s="1">
        <v>65535</v>
      </c>
      <c r="HZ39" s="1">
        <v>65535</v>
      </c>
      <c r="IA39" s="1">
        <v>65535</v>
      </c>
      <c r="IB39" s="1">
        <v>65535</v>
      </c>
      <c r="IC39" s="1">
        <v>65535</v>
      </c>
      <c r="ID39" s="1">
        <v>65535</v>
      </c>
      <c r="IE39" s="1">
        <v>65535</v>
      </c>
      <c r="IF39" s="1">
        <v>65535</v>
      </c>
      <c r="IG39" s="1">
        <v>65535</v>
      </c>
      <c r="IH39" s="1">
        <v>65535</v>
      </c>
      <c r="II39" s="1">
        <v>65535</v>
      </c>
      <c r="IJ39" s="1">
        <v>65535</v>
      </c>
      <c r="IK39" s="1">
        <v>65535</v>
      </c>
      <c r="IL39" s="1">
        <v>65535</v>
      </c>
      <c r="IM39" s="1">
        <v>65535</v>
      </c>
      <c r="IN39" s="1">
        <v>65535</v>
      </c>
      <c r="IO39" s="1">
        <v>65535</v>
      </c>
      <c r="IP39" s="1">
        <v>65535</v>
      </c>
      <c r="IQ39" s="1">
        <v>65535</v>
      </c>
      <c r="IR39" s="1">
        <v>65535</v>
      </c>
      <c r="IS39" s="1">
        <v>65535</v>
      </c>
      <c r="IT39" s="1">
        <v>65535</v>
      </c>
      <c r="IU39" s="1">
        <v>65535</v>
      </c>
      <c r="IV39" s="1">
        <v>65535</v>
      </c>
      <c r="IW39" s="1">
        <v>65535</v>
      </c>
      <c r="IX39" s="1">
        <v>65535</v>
      </c>
      <c r="IY39" s="1">
        <v>65535</v>
      </c>
      <c r="IZ39" s="1">
        <v>65535</v>
      </c>
      <c r="JA39" s="1">
        <v>65535</v>
      </c>
      <c r="JB39" s="1">
        <v>65535</v>
      </c>
      <c r="JC39" s="1">
        <v>65535</v>
      </c>
      <c r="JD39" s="1">
        <v>65535</v>
      </c>
      <c r="JE39" s="1">
        <v>65535</v>
      </c>
      <c r="JF39" s="1">
        <v>65535</v>
      </c>
      <c r="JG39" s="1">
        <v>65535</v>
      </c>
      <c r="JH39" s="1">
        <v>65535</v>
      </c>
      <c r="JI39" s="1">
        <v>65535</v>
      </c>
      <c r="JJ39" s="1">
        <v>65535</v>
      </c>
      <c r="JK39" s="1">
        <v>65535</v>
      </c>
      <c r="JL39" s="1">
        <v>65535</v>
      </c>
      <c r="JM39" s="1">
        <v>65535</v>
      </c>
      <c r="JN39" s="1">
        <v>65535</v>
      </c>
      <c r="JO39" s="1">
        <v>65535</v>
      </c>
      <c r="JP39" s="1">
        <v>65535</v>
      </c>
      <c r="JQ39" s="1">
        <v>65535</v>
      </c>
      <c r="JR39" s="1">
        <v>65535</v>
      </c>
      <c r="JS39" s="1">
        <v>65535</v>
      </c>
      <c r="JT39" s="1">
        <v>65535</v>
      </c>
      <c r="JU39" s="1">
        <v>65535</v>
      </c>
      <c r="JV39" s="1">
        <v>65535</v>
      </c>
      <c r="JW39" s="1">
        <v>65535</v>
      </c>
      <c r="JX39" s="1">
        <v>65535</v>
      </c>
      <c r="JY39" s="1">
        <v>65535</v>
      </c>
      <c r="JZ39" s="1">
        <v>65535</v>
      </c>
      <c r="KA39" s="1">
        <v>65535</v>
      </c>
      <c r="KB39" s="1">
        <v>65535</v>
      </c>
      <c r="KC39" s="1">
        <v>65535</v>
      </c>
      <c r="KD39" s="1">
        <v>65535</v>
      </c>
      <c r="KE39" s="1">
        <v>65535</v>
      </c>
      <c r="KF39" s="1">
        <v>65535</v>
      </c>
      <c r="KG39" s="1">
        <v>65535</v>
      </c>
      <c r="KH39" s="1">
        <v>65535</v>
      </c>
      <c r="KI39" s="1">
        <v>65535</v>
      </c>
      <c r="KJ39" s="1">
        <v>65535</v>
      </c>
      <c r="KK39" s="1">
        <v>65535</v>
      </c>
      <c r="KL39" s="1">
        <v>65535</v>
      </c>
      <c r="KM39" s="1">
        <v>65535</v>
      </c>
      <c r="KN39" s="1">
        <v>65535</v>
      </c>
      <c r="KO39" s="1">
        <v>65535</v>
      </c>
      <c r="KP39" s="1">
        <v>65535</v>
      </c>
      <c r="KQ39" s="1">
        <v>65535</v>
      </c>
      <c r="KR39" s="1">
        <v>65535</v>
      </c>
      <c r="KS39" s="1">
        <v>65535</v>
      </c>
      <c r="KT39" s="1">
        <v>65535</v>
      </c>
      <c r="KU39" s="1">
        <v>65535</v>
      </c>
      <c r="KV39" s="1">
        <v>65535</v>
      </c>
      <c r="KW39" s="1">
        <v>65535</v>
      </c>
      <c r="KX39" s="1">
        <v>65535</v>
      </c>
      <c r="KY39" s="1">
        <v>65535</v>
      </c>
      <c r="KZ39" s="1">
        <v>65535</v>
      </c>
      <c r="LA39" s="1">
        <v>65535</v>
      </c>
      <c r="LB39" s="1">
        <v>65535</v>
      </c>
      <c r="LC39" s="1">
        <v>65535</v>
      </c>
      <c r="LD39" s="1">
        <v>65535</v>
      </c>
      <c r="LE39" s="1">
        <v>65535</v>
      </c>
      <c r="LF39" s="1">
        <v>65535</v>
      </c>
      <c r="LG39" s="1">
        <v>65535</v>
      </c>
      <c r="LH39" s="1">
        <v>65535</v>
      </c>
      <c r="LI39" s="1">
        <v>65535</v>
      </c>
      <c r="LJ39" s="1">
        <v>65535</v>
      </c>
      <c r="LK39" s="1">
        <v>65535</v>
      </c>
      <c r="LL39" s="1">
        <v>65535</v>
      </c>
      <c r="LM39" s="1">
        <v>65535</v>
      </c>
      <c r="LN39" s="1">
        <v>65535</v>
      </c>
      <c r="LO39" s="1">
        <v>65535</v>
      </c>
      <c r="LP39" s="1">
        <v>65535</v>
      </c>
      <c r="LQ39" s="1">
        <v>65535</v>
      </c>
      <c r="LR39" s="1">
        <v>65535</v>
      </c>
      <c r="LS39" s="1">
        <v>65535</v>
      </c>
      <c r="LT39" s="1">
        <v>65535</v>
      </c>
      <c r="LU39" s="1">
        <v>65535</v>
      </c>
      <c r="LV39" s="1">
        <v>65535</v>
      </c>
      <c r="LW39" s="1">
        <v>65535</v>
      </c>
      <c r="LX39" s="1">
        <v>65535</v>
      </c>
      <c r="LY39" s="1">
        <v>65535</v>
      </c>
      <c r="LZ39" s="1">
        <v>65535</v>
      </c>
      <c r="MA39" s="1">
        <v>65535</v>
      </c>
      <c r="MB39" s="1">
        <v>65535</v>
      </c>
      <c r="MC39" s="1">
        <v>65535</v>
      </c>
      <c r="MD39" s="1">
        <v>65535</v>
      </c>
      <c r="ME39" s="1">
        <v>65535</v>
      </c>
      <c r="MF39" s="1">
        <v>65535</v>
      </c>
      <c r="MG39" s="1">
        <v>65535</v>
      </c>
      <c r="MH39" s="1">
        <v>65535</v>
      </c>
      <c r="MI39" s="1">
        <v>65535</v>
      </c>
      <c r="MJ39" s="1">
        <v>65535</v>
      </c>
      <c r="MK39" s="1">
        <v>65535</v>
      </c>
      <c r="ML39" s="1">
        <v>65535</v>
      </c>
      <c r="MM39" s="1">
        <v>65535</v>
      </c>
      <c r="MN39" s="1">
        <v>65535</v>
      </c>
      <c r="MO39" s="1">
        <v>65535</v>
      </c>
      <c r="MP39" s="1">
        <v>65535</v>
      </c>
      <c r="MQ39" s="1">
        <v>65535</v>
      </c>
      <c r="MR39" s="1">
        <v>65535</v>
      </c>
      <c r="MS39" s="1">
        <v>65535</v>
      </c>
      <c r="MT39" s="1">
        <v>65535</v>
      </c>
      <c r="MU39" s="1">
        <v>65535</v>
      </c>
      <c r="MV39" s="1">
        <v>65535</v>
      </c>
      <c r="MW39" s="1">
        <v>65535</v>
      </c>
      <c r="MX39" s="1">
        <v>65535</v>
      </c>
      <c r="MY39" s="1">
        <v>65535</v>
      </c>
      <c r="MZ39" s="1">
        <v>65535</v>
      </c>
      <c r="NA39" s="1">
        <v>65535</v>
      </c>
      <c r="NB39" s="1">
        <v>65535</v>
      </c>
      <c r="NC39" s="1">
        <v>65535</v>
      </c>
      <c r="ND39" s="1">
        <v>65535</v>
      </c>
      <c r="NE39" s="1">
        <v>65535</v>
      </c>
      <c r="NF39" s="1">
        <v>65535</v>
      </c>
      <c r="NG39" s="1">
        <v>65535</v>
      </c>
      <c r="NH39" s="1">
        <v>65535</v>
      </c>
      <c r="NI39" s="1">
        <v>65535</v>
      </c>
      <c r="NJ39" s="6">
        <f t="shared" si="13"/>
        <v>0</v>
      </c>
      <c r="NK39" s="3">
        <f t="shared" si="14"/>
        <v>0</v>
      </c>
      <c r="NL39" s="3">
        <f t="shared" si="15"/>
        <v>0</v>
      </c>
      <c r="NM39" s="3">
        <f t="shared" si="16"/>
        <v>0</v>
      </c>
      <c r="NN39" s="3">
        <f t="shared" si="17"/>
        <v>0</v>
      </c>
      <c r="NO39" s="3">
        <f t="shared" si="18"/>
        <v>0</v>
      </c>
      <c r="NP39" s="3">
        <f t="shared" si="19"/>
        <v>0</v>
      </c>
      <c r="NQ39" s="3">
        <f t="shared" si="20"/>
        <v>0</v>
      </c>
      <c r="NR39" s="3">
        <f t="shared" si="21"/>
        <v>0</v>
      </c>
      <c r="NS39" s="3">
        <f t="shared" si="22"/>
        <v>0</v>
      </c>
      <c r="NT39" s="3">
        <f t="shared" si="23"/>
        <v>0</v>
      </c>
      <c r="NU39" s="3">
        <f t="shared" si="24"/>
        <v>0</v>
      </c>
      <c r="NV39" s="3">
        <f t="shared" si="25"/>
        <v>0</v>
      </c>
      <c r="NW39" s="5" t="e">
        <f t="shared" si="26"/>
        <v>#N/A</v>
      </c>
      <c r="NX39" s="1" t="e">
        <f t="shared" si="27"/>
        <v>#N/A</v>
      </c>
      <c r="NY39" s="1" t="e">
        <f t="shared" si="28"/>
        <v>#N/A</v>
      </c>
      <c r="NZ39" s="1" t="e">
        <f t="shared" si="29"/>
        <v>#N/A</v>
      </c>
      <c r="OA39" s="1" t="e">
        <f t="shared" si="30"/>
        <v>#N/A</v>
      </c>
      <c r="OB39" s="1" t="e">
        <f t="shared" si="31"/>
        <v>#N/A</v>
      </c>
      <c r="OC39" s="1" t="e">
        <f t="shared" si="32"/>
        <v>#N/A</v>
      </c>
      <c r="OD39" s="1" t="e">
        <f t="shared" si="33"/>
        <v>#N/A</v>
      </c>
      <c r="OE39" s="1" t="e">
        <f t="shared" si="34"/>
        <v>#N/A</v>
      </c>
      <c r="OF39" s="1" t="e">
        <f t="shared" si="35"/>
        <v>#N/A</v>
      </c>
      <c r="OG39" s="1" t="e">
        <f t="shared" si="36"/>
        <v>#N/A</v>
      </c>
      <c r="OH39" s="1" t="e">
        <f t="shared" si="37"/>
        <v>#N/A</v>
      </c>
      <c r="OI39" s="111" t="e">
        <f>NA()</f>
        <v>#N/A</v>
      </c>
      <c r="OJ39" s="112" t="e">
        <f>NA()</f>
        <v>#N/A</v>
      </c>
      <c r="OK39" s="112" t="e">
        <f>NA()</f>
        <v>#N/A</v>
      </c>
      <c r="OL39" s="112" t="e">
        <f>NA()</f>
        <v>#N/A</v>
      </c>
      <c r="OM39" s="112" t="e">
        <f>NA()</f>
        <v>#N/A</v>
      </c>
      <c r="ON39" s="112" t="e">
        <f>NA()</f>
        <v>#N/A</v>
      </c>
      <c r="OO39" s="112" t="e">
        <f>NA()</f>
        <v>#N/A</v>
      </c>
      <c r="OP39" s="112" t="e">
        <f>NA()</f>
        <v>#N/A</v>
      </c>
      <c r="OQ39" s="112" t="e">
        <f>NA()</f>
        <v>#N/A</v>
      </c>
      <c r="OR39" s="112" t="e">
        <f>NA()</f>
        <v>#N/A</v>
      </c>
      <c r="OS39" s="112" t="e">
        <f>NA()</f>
        <v>#N/A</v>
      </c>
      <c r="OT39" s="112" t="e">
        <f>NA()</f>
        <v>#N/A</v>
      </c>
      <c r="OU39" s="5" t="e">
        <f t="shared" si="0"/>
        <v>#N/A</v>
      </c>
      <c r="OV39" s="1" t="e">
        <f t="shared" si="1"/>
        <v>#N/A</v>
      </c>
      <c r="OW39" s="1" t="e">
        <f t="shared" si="2"/>
        <v>#N/A</v>
      </c>
      <c r="OX39" s="1" t="e">
        <f t="shared" si="3"/>
        <v>#N/A</v>
      </c>
      <c r="OY39" s="1" t="e">
        <f t="shared" si="4"/>
        <v>#N/A</v>
      </c>
      <c r="OZ39" s="1" t="e">
        <f t="shared" si="5"/>
        <v>#N/A</v>
      </c>
      <c r="PA39" s="1" t="e">
        <f t="shared" si="6"/>
        <v>#N/A</v>
      </c>
      <c r="PB39" s="1" t="e">
        <f t="shared" si="7"/>
        <v>#N/A</v>
      </c>
      <c r="PC39" s="1" t="e">
        <f t="shared" si="8"/>
        <v>#N/A</v>
      </c>
      <c r="PD39" s="1" t="e">
        <f t="shared" si="9"/>
        <v>#N/A</v>
      </c>
      <c r="PE39" s="1" t="e">
        <f t="shared" si="10"/>
        <v>#N/A</v>
      </c>
      <c r="PF39" s="1" t="e">
        <f t="shared" si="11"/>
        <v>#N/A</v>
      </c>
      <c r="PG39" s="111">
        <v>2</v>
      </c>
      <c r="PH39" s="112">
        <v>1.8</v>
      </c>
      <c r="PI39" s="112">
        <v>0.4</v>
      </c>
      <c r="PJ39" s="112">
        <v>1</v>
      </c>
      <c r="PK39" s="112">
        <v>6.6</v>
      </c>
      <c r="PL39" s="112">
        <v>0.8</v>
      </c>
      <c r="PM39" s="112">
        <v>0.4</v>
      </c>
      <c r="PN39" s="112">
        <v>1</v>
      </c>
      <c r="PO39" s="112">
        <v>5.2</v>
      </c>
      <c r="PP39" s="112">
        <v>2</v>
      </c>
      <c r="PQ39" s="112">
        <v>2</v>
      </c>
      <c r="PR39" s="137">
        <v>0.4</v>
      </c>
      <c r="PS39" s="5" t="e">
        <f t="array" ref="PS39">+IF(ISERROR($NW39)=FALSE,MIN(IF($H39:$AL39&lt;65534,$H39:$AL39,"")),NA())</f>
        <v>#N/A</v>
      </c>
      <c r="PT39" s="1" t="e">
        <f t="array" ref="PT39">+IF(ISERROR($NX39)=FALSE,MIN(IF($AM39:$BN39&lt;65534,$AM39:$BN39,"")),NA())</f>
        <v>#N/A</v>
      </c>
      <c r="PU39" s="1" t="e">
        <f t="array" ref="PU39">+IF(ISERROR($NY39)=FALSE,MIN(IF($BP39:$CT39&lt;65534,$BP39:$CT39,"")),NA())</f>
        <v>#N/A</v>
      </c>
      <c r="PV39" s="1" t="e">
        <f t="array" ref="PV39">+IF(ISERROR($NZ39)=FALSE,MIN(IF($CU39:$DX39&lt;65534,$CU39:$DX39,"")),NA())</f>
        <v>#N/A</v>
      </c>
      <c r="PW39" s="1" t="e">
        <f t="array" ref="PW39">+IF(ISERROR($OA39)=FALSE,MIN(IF($DY39:$FC39&lt;65534,$DY39:$FC39,"")),NA())</f>
        <v>#N/A</v>
      </c>
      <c r="PX39" s="1" t="e">
        <f t="array" ref="PX39">+IF(ISERROR($OB39)=FALSE,MIN(IF($FD39:$GG39&lt;65534,$FD39:$GG39,"")),NA())</f>
        <v>#N/A</v>
      </c>
      <c r="PY39" s="1" t="e">
        <f t="array" ref="PY39">+IF(ISERROR($OC39)=FALSE,MIN(IF($GH39:$HL39&lt;65534,$GH39:$HL39,"")),NA())</f>
        <v>#N/A</v>
      </c>
      <c r="PZ39" s="1" t="e">
        <f t="array" ref="PZ39">+IF(ISERROR($OD39)=FALSE,MIN(IF($HM39:$IQ39&lt;65534,$HM39:$IQ39,"")),NA())</f>
        <v>#N/A</v>
      </c>
      <c r="QA39" s="1" t="e">
        <f t="array" ref="QA39">+IF(ISERROR($OE39)=FALSE,MIN(IF($IR39:$JU39&lt;65534,$IR39:$JU39,"")),NA())</f>
        <v>#N/A</v>
      </c>
      <c r="QB39" s="1" t="e">
        <f t="array" ref="QB39">+IF(ISERROR($OF39)=FALSE,MIN(IF($JV39:$KZ39&lt;65534,$JV39:$KZ39,"")),NA())</f>
        <v>#N/A</v>
      </c>
      <c r="QC39" s="1" t="e">
        <f t="array" ref="QC39">+IF(ISERROR($OG39)=FALSE,MIN(IF($LA39:$MD39&lt;65534,$LA39:$MD39,"")),NA())</f>
        <v>#N/A</v>
      </c>
      <c r="QD39" s="1" t="e">
        <f t="array" ref="QD39">+IF(ISERROR($OH39)=FALSE,MIN(IF($ME39:$NI39&lt;65534,$ME39:$NI39,"")),NA())</f>
        <v>#N/A</v>
      </c>
      <c r="QE39" s="5" t="e">
        <f t="shared" si="38"/>
        <v>#N/A</v>
      </c>
      <c r="QF39" s="1" t="e">
        <f t="shared" si="39"/>
        <v>#N/A</v>
      </c>
      <c r="QG39" s="1" t="e">
        <f t="shared" si="40"/>
        <v>#N/A</v>
      </c>
      <c r="QH39" s="1" t="e">
        <f t="shared" si="41"/>
        <v>#N/A</v>
      </c>
      <c r="QI39" s="1" t="e">
        <f t="shared" si="42"/>
        <v>#N/A</v>
      </c>
      <c r="QJ39" s="1" t="e">
        <f t="shared" si="43"/>
        <v>#N/A</v>
      </c>
      <c r="QK39" s="1" t="e">
        <f t="shared" si="44"/>
        <v>#N/A</v>
      </c>
      <c r="QL39" s="1" t="e">
        <f t="shared" si="45"/>
        <v>#N/A</v>
      </c>
      <c r="QM39" s="1" t="e">
        <f t="shared" si="46"/>
        <v>#N/A</v>
      </c>
      <c r="QN39" s="1" t="e">
        <f t="shared" si="47"/>
        <v>#N/A</v>
      </c>
      <c r="QO39" s="1" t="e">
        <f t="shared" si="48"/>
        <v>#N/A</v>
      </c>
      <c r="QP39" s="1" t="e">
        <f t="shared" si="49"/>
        <v>#N/A</v>
      </c>
      <c r="QQ39" s="5" t="s">
        <v>892</v>
      </c>
    </row>
    <row r="40" spans="1:459" s="1" customFormat="1" x14ac:dyDescent="0.2">
      <c r="A40" s="122">
        <v>21206690</v>
      </c>
      <c r="B40" s="123">
        <v>-74.031111111111116</v>
      </c>
      <c r="C40" s="123">
        <v>4.8131666666666666</v>
      </c>
      <c r="D40" s="124">
        <v>2700</v>
      </c>
      <c r="E40" s="125" t="s">
        <v>479</v>
      </c>
      <c r="F40" s="125" t="s">
        <v>553</v>
      </c>
      <c r="G40" s="125" t="s">
        <v>306</v>
      </c>
      <c r="H40" s="1">
        <v>65535</v>
      </c>
      <c r="I40" s="1">
        <v>65535</v>
      </c>
      <c r="J40" s="1">
        <v>65535</v>
      </c>
      <c r="K40" s="1">
        <v>65535</v>
      </c>
      <c r="L40" s="1">
        <v>65535</v>
      </c>
      <c r="M40" s="1">
        <v>65535</v>
      </c>
      <c r="N40" s="1">
        <v>65535</v>
      </c>
      <c r="O40" s="1">
        <v>65535</v>
      </c>
      <c r="P40" s="1">
        <v>65535</v>
      </c>
      <c r="Q40" s="1">
        <v>65535</v>
      </c>
      <c r="R40" s="1">
        <v>65535</v>
      </c>
      <c r="S40" s="1">
        <v>65535</v>
      </c>
      <c r="T40" s="1">
        <v>65535</v>
      </c>
      <c r="U40" s="1">
        <v>65535</v>
      </c>
      <c r="V40" s="1">
        <v>65535</v>
      </c>
      <c r="W40" s="1">
        <v>65535</v>
      </c>
      <c r="X40" s="1">
        <v>65535</v>
      </c>
      <c r="Y40" s="1">
        <v>65535</v>
      </c>
      <c r="Z40" s="1">
        <v>65535</v>
      </c>
      <c r="AA40" s="1">
        <v>65535</v>
      </c>
      <c r="AB40" s="1">
        <v>65535</v>
      </c>
      <c r="AC40" s="1">
        <v>65535</v>
      </c>
      <c r="AD40" s="1">
        <v>65535</v>
      </c>
      <c r="AE40" s="1">
        <v>65535</v>
      </c>
      <c r="AF40" s="1">
        <v>65535</v>
      </c>
      <c r="AG40" s="1">
        <v>65535</v>
      </c>
      <c r="AH40" s="1">
        <v>65535</v>
      </c>
      <c r="AI40" s="1">
        <v>65535</v>
      </c>
      <c r="AJ40" s="1">
        <v>65535</v>
      </c>
      <c r="AK40" s="1">
        <v>65535</v>
      </c>
      <c r="AL40" s="1">
        <v>65535</v>
      </c>
      <c r="AM40" s="1">
        <v>65535</v>
      </c>
      <c r="AN40" s="1">
        <v>65535</v>
      </c>
      <c r="AO40" s="1">
        <v>65535</v>
      </c>
      <c r="AP40" s="1">
        <v>65535</v>
      </c>
      <c r="AQ40" s="1">
        <v>65535</v>
      </c>
      <c r="AR40" s="1">
        <v>65535</v>
      </c>
      <c r="AS40" s="1">
        <v>65535</v>
      </c>
      <c r="AT40" s="1">
        <v>65535</v>
      </c>
      <c r="AU40" s="1">
        <v>65535</v>
      </c>
      <c r="AV40" s="1">
        <v>65535</v>
      </c>
      <c r="AW40" s="1">
        <v>65535</v>
      </c>
      <c r="AX40" s="1">
        <v>65535</v>
      </c>
      <c r="AY40" s="1">
        <v>65535</v>
      </c>
      <c r="AZ40" s="1">
        <v>65535</v>
      </c>
      <c r="BA40" s="1">
        <v>65535</v>
      </c>
      <c r="BB40" s="1">
        <v>65535</v>
      </c>
      <c r="BC40" s="1">
        <v>65535</v>
      </c>
      <c r="BD40" s="1">
        <v>65535</v>
      </c>
      <c r="BE40" s="1">
        <v>65535</v>
      </c>
      <c r="BF40" s="1">
        <v>65535</v>
      </c>
      <c r="BG40" s="1">
        <v>65535</v>
      </c>
      <c r="BH40" s="1">
        <v>65535</v>
      </c>
      <c r="BI40" s="1">
        <v>65535</v>
      </c>
      <c r="BJ40" s="1">
        <v>65535</v>
      </c>
      <c r="BK40" s="1">
        <v>65535</v>
      </c>
      <c r="BL40" s="1">
        <v>7.8</v>
      </c>
      <c r="BM40" s="1">
        <v>9</v>
      </c>
      <c r="BN40" s="1">
        <v>11.4</v>
      </c>
      <c r="BO40" s="102"/>
      <c r="BP40" s="1">
        <v>9.4</v>
      </c>
      <c r="BQ40" s="1">
        <v>10.8</v>
      </c>
      <c r="BR40" s="1">
        <v>65535</v>
      </c>
      <c r="BS40" s="1">
        <v>8.6</v>
      </c>
      <c r="BT40" s="1">
        <v>10.199999999999999</v>
      </c>
      <c r="BU40" s="1">
        <v>11.4</v>
      </c>
      <c r="BV40" s="1">
        <v>9.4</v>
      </c>
      <c r="BW40" s="1">
        <v>8.4</v>
      </c>
      <c r="BX40" s="1">
        <v>8.1999999999999993</v>
      </c>
      <c r="BY40" s="1">
        <v>65535</v>
      </c>
      <c r="BZ40" s="1">
        <v>65535</v>
      </c>
      <c r="CA40" s="1">
        <v>12</v>
      </c>
      <c r="CB40" s="1">
        <v>12</v>
      </c>
      <c r="CC40" s="1">
        <v>11.8</v>
      </c>
      <c r="CD40" s="1">
        <v>10.4</v>
      </c>
      <c r="CE40" s="1">
        <v>10.8</v>
      </c>
      <c r="CF40" s="1">
        <v>65535</v>
      </c>
      <c r="CG40" s="1">
        <v>8.8000000000000007</v>
      </c>
      <c r="CH40" s="1">
        <v>11.4</v>
      </c>
      <c r="CI40" s="1">
        <v>10.4</v>
      </c>
      <c r="CJ40" s="1">
        <v>11.4</v>
      </c>
      <c r="CK40" s="1">
        <v>10</v>
      </c>
      <c r="CL40" s="1">
        <v>11.4</v>
      </c>
      <c r="CM40" s="1">
        <v>65535</v>
      </c>
      <c r="CN40" s="1">
        <v>65535</v>
      </c>
      <c r="CO40" s="1">
        <v>7.4</v>
      </c>
      <c r="CP40" s="1">
        <v>7.4</v>
      </c>
      <c r="CQ40" s="1">
        <v>9.1999999999999993</v>
      </c>
      <c r="CR40" s="1">
        <v>10.4</v>
      </c>
      <c r="CS40" s="1">
        <v>11.6</v>
      </c>
      <c r="CT40" s="1">
        <v>65535</v>
      </c>
      <c r="CU40" s="1">
        <v>10.199999999999999</v>
      </c>
      <c r="CV40" s="1">
        <v>11.4</v>
      </c>
      <c r="CW40" s="1">
        <v>8.8000000000000007</v>
      </c>
      <c r="CX40" s="1">
        <v>11.8</v>
      </c>
      <c r="CY40" s="1">
        <v>12.8</v>
      </c>
      <c r="CZ40" s="1">
        <v>13.6</v>
      </c>
      <c r="DA40" s="1">
        <v>65535</v>
      </c>
      <c r="DB40" s="1">
        <v>9.4</v>
      </c>
      <c r="DC40" s="1">
        <v>11</v>
      </c>
      <c r="DD40" s="1">
        <v>9.8000000000000007</v>
      </c>
      <c r="DE40" s="1">
        <v>9.8000000000000007</v>
      </c>
      <c r="DF40" s="1">
        <v>11.6</v>
      </c>
      <c r="DG40" s="1">
        <v>10</v>
      </c>
      <c r="DH40" s="1">
        <v>65535</v>
      </c>
      <c r="DI40" s="1">
        <v>7.8</v>
      </c>
      <c r="DJ40" s="1">
        <v>10.199999999999999</v>
      </c>
      <c r="DK40" s="1">
        <v>10.4</v>
      </c>
      <c r="DL40" s="1">
        <v>65535</v>
      </c>
      <c r="DM40" s="1">
        <v>65535</v>
      </c>
      <c r="DN40" s="1">
        <v>65535</v>
      </c>
      <c r="DO40" s="1">
        <v>65535</v>
      </c>
      <c r="DP40" s="1">
        <v>11.4</v>
      </c>
      <c r="DQ40" s="1">
        <v>9.8000000000000007</v>
      </c>
      <c r="DR40" s="1">
        <v>10.8</v>
      </c>
      <c r="DS40" s="1">
        <v>10.8</v>
      </c>
      <c r="DT40" s="1">
        <v>11.4</v>
      </c>
      <c r="DU40" s="1">
        <v>9.8000000000000007</v>
      </c>
      <c r="DV40" s="1">
        <v>65535</v>
      </c>
      <c r="DW40" s="1">
        <v>9.8000000000000007</v>
      </c>
      <c r="DX40" s="1">
        <v>8.1999999999999993</v>
      </c>
      <c r="DY40" s="1">
        <v>4.8</v>
      </c>
      <c r="DZ40" s="1">
        <v>6</v>
      </c>
      <c r="EA40" s="1">
        <v>8</v>
      </c>
      <c r="EB40" s="1">
        <v>10.8</v>
      </c>
      <c r="EC40" s="1">
        <v>65535</v>
      </c>
      <c r="ED40" s="1">
        <v>10.4</v>
      </c>
      <c r="EE40" s="1">
        <v>10.199999999999999</v>
      </c>
      <c r="EF40" s="1">
        <v>11.8</v>
      </c>
      <c r="EG40" s="1">
        <v>11.4</v>
      </c>
      <c r="EH40" s="1">
        <v>11.8</v>
      </c>
      <c r="EI40" s="1">
        <v>11.4</v>
      </c>
      <c r="EJ40" s="1">
        <v>65535</v>
      </c>
      <c r="EK40" s="1">
        <v>10.4</v>
      </c>
      <c r="EL40" s="1">
        <v>11.2</v>
      </c>
      <c r="EM40" s="1">
        <v>10</v>
      </c>
      <c r="EN40" s="1">
        <v>9.8000000000000007</v>
      </c>
      <c r="EO40" s="1">
        <v>11.2</v>
      </c>
      <c r="EP40" s="1">
        <v>65535</v>
      </c>
      <c r="EQ40" s="1">
        <v>65535</v>
      </c>
      <c r="ER40" s="1">
        <v>9.1999999999999993</v>
      </c>
      <c r="ES40" s="1">
        <v>9</v>
      </c>
      <c r="ET40" s="1">
        <v>11</v>
      </c>
      <c r="EU40" s="1">
        <v>10.8</v>
      </c>
      <c r="EV40" s="1">
        <v>10.8</v>
      </c>
      <c r="EW40" s="1">
        <v>8.4</v>
      </c>
      <c r="EX40" s="1">
        <v>65535</v>
      </c>
      <c r="EY40" s="1">
        <v>9</v>
      </c>
      <c r="EZ40" s="1">
        <v>9</v>
      </c>
      <c r="FA40" s="1">
        <v>10.4</v>
      </c>
      <c r="FB40" s="1">
        <v>9.8000000000000007</v>
      </c>
      <c r="FC40" s="1">
        <v>9.8000000000000007</v>
      </c>
      <c r="FD40" s="1">
        <v>65535</v>
      </c>
      <c r="FE40" s="1">
        <v>65535</v>
      </c>
      <c r="FF40" s="1">
        <v>65535</v>
      </c>
      <c r="FG40" s="1">
        <v>8.6</v>
      </c>
      <c r="FH40" s="1">
        <v>10</v>
      </c>
      <c r="FI40" s="1">
        <v>10.4</v>
      </c>
      <c r="FJ40" s="1">
        <v>10.199999999999999</v>
      </c>
      <c r="FK40" s="1">
        <v>8.8000000000000007</v>
      </c>
      <c r="FL40" s="1">
        <v>65535</v>
      </c>
      <c r="FM40" s="1">
        <v>10</v>
      </c>
      <c r="FN40" s="1">
        <v>9.8000000000000007</v>
      </c>
      <c r="FO40" s="1">
        <v>10.199999999999999</v>
      </c>
      <c r="FP40" s="1">
        <v>10.4</v>
      </c>
      <c r="FQ40" s="1">
        <v>10.8</v>
      </c>
      <c r="FR40" s="1">
        <v>65535</v>
      </c>
      <c r="FS40" s="1">
        <v>65535</v>
      </c>
      <c r="FT40" s="1">
        <v>9.8000000000000007</v>
      </c>
      <c r="FU40" s="1">
        <v>11</v>
      </c>
      <c r="FV40" s="1">
        <v>10.8</v>
      </c>
      <c r="FW40" s="1">
        <v>11</v>
      </c>
      <c r="FX40" s="1">
        <v>10.4</v>
      </c>
      <c r="FY40" s="1">
        <v>11</v>
      </c>
      <c r="FZ40" s="1">
        <v>65535</v>
      </c>
      <c r="GA40" s="1">
        <v>65535</v>
      </c>
      <c r="GB40" s="1">
        <v>65535</v>
      </c>
      <c r="GC40" s="1">
        <v>65535</v>
      </c>
      <c r="GD40" s="1">
        <v>65535</v>
      </c>
      <c r="GE40" s="1">
        <v>65535</v>
      </c>
      <c r="GF40" s="1">
        <v>65535</v>
      </c>
      <c r="GG40" s="1">
        <v>65535</v>
      </c>
      <c r="GH40" s="1">
        <v>65535</v>
      </c>
      <c r="GI40" s="1">
        <v>9.6</v>
      </c>
      <c r="GJ40" s="1">
        <v>10.4</v>
      </c>
      <c r="GK40" s="1">
        <v>7.6</v>
      </c>
      <c r="GL40" s="1">
        <v>7.2</v>
      </c>
      <c r="GM40" s="1">
        <v>6.4</v>
      </c>
      <c r="GN40" s="1">
        <v>65535</v>
      </c>
      <c r="GO40" s="1">
        <v>8</v>
      </c>
      <c r="GP40" s="1">
        <v>9.1999999999999993</v>
      </c>
      <c r="GQ40" s="1">
        <v>9.8000000000000007</v>
      </c>
      <c r="GR40" s="1">
        <v>9.8000000000000007</v>
      </c>
      <c r="GS40" s="1">
        <v>8.8000000000000007</v>
      </c>
      <c r="GT40" s="1">
        <v>6</v>
      </c>
      <c r="GU40" s="1">
        <v>65535</v>
      </c>
      <c r="GV40" s="1">
        <v>9.8000000000000007</v>
      </c>
      <c r="GW40" s="1">
        <v>7.8</v>
      </c>
      <c r="GX40" s="1">
        <v>6.4</v>
      </c>
      <c r="GY40" s="1">
        <v>9</v>
      </c>
      <c r="GZ40" s="1">
        <v>9.6</v>
      </c>
      <c r="HA40" s="1">
        <v>65535</v>
      </c>
      <c r="HB40" s="1">
        <v>65535</v>
      </c>
      <c r="HC40" s="1">
        <v>10.199999999999999</v>
      </c>
      <c r="HD40" s="1">
        <v>10.8</v>
      </c>
      <c r="HE40" s="1">
        <v>9.1999999999999993</v>
      </c>
      <c r="HF40" s="1">
        <v>6.2</v>
      </c>
      <c r="HG40" s="1">
        <v>8</v>
      </c>
      <c r="HH40" s="1">
        <v>9.1999999999999993</v>
      </c>
      <c r="HI40" s="1">
        <v>65535</v>
      </c>
      <c r="HJ40" s="1">
        <v>8.8000000000000007</v>
      </c>
      <c r="HK40" s="1">
        <v>8.4</v>
      </c>
      <c r="HL40" s="1">
        <v>10.4</v>
      </c>
      <c r="HM40" s="1">
        <v>9</v>
      </c>
      <c r="HN40" s="1">
        <v>9.4</v>
      </c>
      <c r="HO40" s="1">
        <v>10.8</v>
      </c>
      <c r="HP40" s="1">
        <v>65535</v>
      </c>
      <c r="HQ40" s="1">
        <v>9</v>
      </c>
      <c r="HR40" s="1">
        <v>10</v>
      </c>
      <c r="HS40" s="1">
        <v>65535</v>
      </c>
      <c r="HT40" s="1">
        <v>9</v>
      </c>
      <c r="HU40" s="1">
        <v>9.1999999999999993</v>
      </c>
      <c r="HV40" s="1">
        <v>8.1999999999999993</v>
      </c>
      <c r="HW40" s="1">
        <v>65535</v>
      </c>
      <c r="HX40" s="1">
        <v>9.8000000000000007</v>
      </c>
      <c r="HY40" s="1">
        <v>10.199999999999999</v>
      </c>
      <c r="HZ40" s="1">
        <v>9.8000000000000007</v>
      </c>
      <c r="IA40" s="1">
        <v>11</v>
      </c>
      <c r="IB40" s="1">
        <v>8</v>
      </c>
      <c r="IC40" s="1">
        <v>10</v>
      </c>
      <c r="ID40" s="1">
        <v>65535</v>
      </c>
      <c r="IE40" s="1">
        <v>65535</v>
      </c>
      <c r="IF40" s="1">
        <v>6.6</v>
      </c>
      <c r="IG40" s="1">
        <v>9</v>
      </c>
      <c r="IH40" s="1">
        <v>5.2</v>
      </c>
      <c r="II40" s="1">
        <v>8.1999999999999993</v>
      </c>
      <c r="IJ40" s="1">
        <v>10.199999999999999</v>
      </c>
      <c r="IK40" s="1">
        <v>65535</v>
      </c>
      <c r="IL40" s="1">
        <v>6.6</v>
      </c>
      <c r="IM40" s="1">
        <v>7.4</v>
      </c>
      <c r="IN40" s="1">
        <v>10.8</v>
      </c>
      <c r="IO40" s="1">
        <v>8</v>
      </c>
      <c r="IP40" s="1">
        <v>4.5999999999999996</v>
      </c>
      <c r="IQ40" s="1">
        <v>5.8</v>
      </c>
      <c r="IR40" s="1">
        <v>65535</v>
      </c>
      <c r="IS40" s="1">
        <v>9</v>
      </c>
      <c r="IT40" s="1">
        <v>5.4</v>
      </c>
      <c r="IU40" s="1">
        <v>6.2</v>
      </c>
      <c r="IV40" s="1">
        <v>8.4</v>
      </c>
      <c r="IW40" s="1">
        <v>8.8000000000000007</v>
      </c>
      <c r="IX40" s="1">
        <v>9.4</v>
      </c>
      <c r="IY40" s="1">
        <v>65535</v>
      </c>
      <c r="IZ40" s="1">
        <v>7.6</v>
      </c>
      <c r="JA40" s="1">
        <v>6</v>
      </c>
      <c r="JB40" s="1">
        <v>7</v>
      </c>
      <c r="JC40" s="1">
        <v>7.8</v>
      </c>
      <c r="JD40" s="1">
        <v>10.4</v>
      </c>
      <c r="JE40" s="1">
        <v>10.4</v>
      </c>
      <c r="JF40" s="1">
        <v>65535</v>
      </c>
      <c r="JG40" s="1">
        <v>8.4</v>
      </c>
      <c r="JH40" s="1">
        <v>8.1999999999999993</v>
      </c>
      <c r="JI40" s="1">
        <v>9.8000000000000007</v>
      </c>
      <c r="JJ40" s="1">
        <v>11.2</v>
      </c>
      <c r="JK40" s="1">
        <v>9</v>
      </c>
      <c r="JL40" s="1">
        <v>8.6</v>
      </c>
      <c r="JM40" s="1">
        <v>65535</v>
      </c>
      <c r="JN40" s="1">
        <v>8.6</v>
      </c>
      <c r="JO40" s="1">
        <v>11</v>
      </c>
      <c r="JP40" s="1">
        <v>10.8</v>
      </c>
      <c r="JQ40" s="1">
        <v>11</v>
      </c>
      <c r="JR40" s="1">
        <v>7.6</v>
      </c>
      <c r="JS40" s="1">
        <v>8.4</v>
      </c>
      <c r="JT40" s="1">
        <v>65535</v>
      </c>
      <c r="JU40" s="1">
        <v>9.1999999999999993</v>
      </c>
      <c r="JV40" s="1">
        <v>8.4</v>
      </c>
      <c r="JW40" s="1">
        <v>7.8</v>
      </c>
      <c r="JX40" s="1">
        <v>9.8000000000000007</v>
      </c>
      <c r="JY40" s="1">
        <v>8.6</v>
      </c>
      <c r="JZ40" s="1">
        <v>10</v>
      </c>
      <c r="KA40" s="1">
        <v>65535</v>
      </c>
      <c r="KB40" s="1">
        <v>9.4</v>
      </c>
      <c r="KC40" s="1">
        <v>9</v>
      </c>
      <c r="KD40" s="1">
        <v>6.8</v>
      </c>
      <c r="KE40" s="1">
        <v>8.8000000000000007</v>
      </c>
      <c r="KF40" s="1">
        <v>10.8</v>
      </c>
      <c r="KG40" s="1">
        <v>65535</v>
      </c>
      <c r="KH40" s="1">
        <v>65535</v>
      </c>
      <c r="KI40" s="1">
        <v>65535</v>
      </c>
      <c r="KJ40" s="1">
        <v>5.6</v>
      </c>
      <c r="KK40" s="1">
        <v>7</v>
      </c>
      <c r="KL40" s="1">
        <v>6.8</v>
      </c>
      <c r="KM40" s="1">
        <v>9</v>
      </c>
      <c r="KN40" s="1">
        <v>10.6</v>
      </c>
      <c r="KO40" s="1">
        <v>65535</v>
      </c>
      <c r="KP40" s="1">
        <v>10</v>
      </c>
      <c r="KQ40" s="1">
        <v>8.8000000000000007</v>
      </c>
      <c r="KR40" s="1">
        <v>8.8000000000000007</v>
      </c>
      <c r="KS40" s="1">
        <v>10.6</v>
      </c>
      <c r="KT40" s="1">
        <v>9</v>
      </c>
      <c r="KU40" s="1">
        <v>10</v>
      </c>
      <c r="KV40" s="1">
        <v>65535</v>
      </c>
      <c r="KW40" s="1">
        <v>8</v>
      </c>
      <c r="KX40" s="1">
        <v>8.6</v>
      </c>
      <c r="KY40" s="1">
        <v>8.6</v>
      </c>
      <c r="KZ40" s="1">
        <v>7.6</v>
      </c>
      <c r="LA40" s="1">
        <v>7</v>
      </c>
      <c r="LB40" s="1">
        <v>10.199999999999999</v>
      </c>
      <c r="LC40" s="1">
        <v>65535</v>
      </c>
      <c r="LD40" s="1">
        <v>65535</v>
      </c>
      <c r="LE40" s="1">
        <v>10.8</v>
      </c>
      <c r="LF40" s="1">
        <v>9</v>
      </c>
      <c r="LG40" s="1">
        <v>8.8000000000000007</v>
      </c>
      <c r="LH40" s="1">
        <v>11.2</v>
      </c>
      <c r="LI40" s="1">
        <v>9.1999999999999993</v>
      </c>
      <c r="LJ40" s="1">
        <v>65535</v>
      </c>
      <c r="LK40" s="1">
        <v>65535</v>
      </c>
      <c r="LL40" s="1">
        <v>11.2</v>
      </c>
      <c r="LM40" s="1">
        <v>10.8</v>
      </c>
      <c r="LN40" s="1">
        <v>11.2</v>
      </c>
      <c r="LO40" s="1">
        <v>9.6</v>
      </c>
      <c r="LP40" s="1">
        <v>8.4</v>
      </c>
      <c r="LQ40" s="1">
        <v>65535</v>
      </c>
      <c r="LR40" s="1">
        <v>7.2</v>
      </c>
      <c r="LS40" s="1">
        <v>9</v>
      </c>
      <c r="LT40" s="1">
        <v>11</v>
      </c>
      <c r="LU40" s="1">
        <v>11</v>
      </c>
      <c r="LV40" s="1">
        <v>10.8</v>
      </c>
      <c r="LW40" s="1">
        <v>7.4</v>
      </c>
      <c r="LX40" s="1">
        <v>65535</v>
      </c>
      <c r="LY40" s="1">
        <v>7.8</v>
      </c>
      <c r="LZ40" s="1">
        <v>9.8000000000000007</v>
      </c>
      <c r="MA40" s="1">
        <v>9.6</v>
      </c>
      <c r="MB40" s="1">
        <v>10.6</v>
      </c>
      <c r="MC40" s="1">
        <v>7</v>
      </c>
      <c r="MD40" s="1">
        <v>12.8</v>
      </c>
      <c r="ME40" s="1">
        <v>65535</v>
      </c>
      <c r="MF40" s="1">
        <v>8.1999999999999993</v>
      </c>
      <c r="MG40" s="1">
        <v>7.2</v>
      </c>
      <c r="MH40" s="1">
        <v>6.4</v>
      </c>
      <c r="MI40" s="1">
        <v>7.8</v>
      </c>
      <c r="MJ40" s="1">
        <v>5.8</v>
      </c>
      <c r="MK40" s="1">
        <v>5.2</v>
      </c>
      <c r="ML40" s="1">
        <v>65535</v>
      </c>
      <c r="MM40" s="1">
        <v>8.8000000000000007</v>
      </c>
      <c r="MN40" s="1">
        <v>5.8</v>
      </c>
      <c r="MO40" s="1">
        <v>7.2</v>
      </c>
      <c r="MP40" s="1">
        <v>7.2</v>
      </c>
      <c r="MQ40" s="1">
        <v>8.4</v>
      </c>
      <c r="MR40" s="1">
        <v>11.4</v>
      </c>
      <c r="MS40" s="1">
        <v>65535</v>
      </c>
      <c r="MT40" s="1">
        <v>9.4</v>
      </c>
      <c r="MU40" s="1">
        <v>7.8</v>
      </c>
      <c r="MV40" s="1">
        <v>7.8</v>
      </c>
      <c r="MW40" s="1">
        <v>8</v>
      </c>
      <c r="MX40" s="1">
        <v>8.4</v>
      </c>
      <c r="MY40" s="1">
        <v>9.4</v>
      </c>
      <c r="MZ40" s="1">
        <v>65535</v>
      </c>
      <c r="NA40" s="1">
        <v>65535</v>
      </c>
      <c r="NB40" s="1">
        <v>65535</v>
      </c>
      <c r="NC40" s="1">
        <v>65535</v>
      </c>
      <c r="ND40" s="1">
        <v>65535</v>
      </c>
      <c r="NE40" s="1">
        <v>65535</v>
      </c>
      <c r="NF40" s="1">
        <v>65535</v>
      </c>
      <c r="NG40" s="1">
        <v>65535</v>
      </c>
      <c r="NH40" s="1">
        <v>65535</v>
      </c>
      <c r="NI40" s="1">
        <v>65535</v>
      </c>
      <c r="NJ40" s="6">
        <f t="shared" si="13"/>
        <v>0</v>
      </c>
      <c r="NK40" s="3">
        <f t="shared" si="14"/>
        <v>0.10714285714285714</v>
      </c>
      <c r="NL40" s="3">
        <f t="shared" si="15"/>
        <v>0.77419354838709675</v>
      </c>
      <c r="NM40" s="3">
        <f t="shared" si="16"/>
        <v>0.76666666666666672</v>
      </c>
      <c r="NN40" s="3">
        <f t="shared" si="17"/>
        <v>0.83870967741935487</v>
      </c>
      <c r="NO40" s="3">
        <f t="shared" si="18"/>
        <v>0.53333333333333333</v>
      </c>
      <c r="NP40" s="3">
        <f t="shared" si="19"/>
        <v>0.80645161290322576</v>
      </c>
      <c r="NQ40" s="3">
        <f t="shared" si="20"/>
        <v>0.80645161290322576</v>
      </c>
      <c r="NR40" s="3">
        <f t="shared" si="21"/>
        <v>0.83333333333333337</v>
      </c>
      <c r="NS40" s="3">
        <f t="shared" si="22"/>
        <v>0.80645161290322576</v>
      </c>
      <c r="NT40" s="3">
        <f t="shared" si="23"/>
        <v>0.8</v>
      </c>
      <c r="NU40" s="3">
        <f t="shared" si="24"/>
        <v>0.58064516129032262</v>
      </c>
      <c r="NV40" s="3">
        <f t="shared" si="25"/>
        <v>0.64109589041095894</v>
      </c>
      <c r="NW40" s="5" t="e">
        <f t="shared" si="26"/>
        <v>#N/A</v>
      </c>
      <c r="NX40" s="1" t="e">
        <f t="shared" si="27"/>
        <v>#N/A</v>
      </c>
      <c r="NY40" s="1">
        <f t="shared" si="28"/>
        <v>10.116666666666669</v>
      </c>
      <c r="NZ40" s="1">
        <f t="shared" si="29"/>
        <v>10.460869565217394</v>
      </c>
      <c r="OA40" s="1">
        <f t="shared" si="30"/>
        <v>9.861538461538462</v>
      </c>
      <c r="OB40" s="1">
        <f t="shared" si="31"/>
        <v>10.200000000000001</v>
      </c>
      <c r="OC40" s="1">
        <f t="shared" si="32"/>
        <v>8.6639999999999997</v>
      </c>
      <c r="OD40" s="1">
        <f t="shared" si="33"/>
        <v>8.6319999999999997</v>
      </c>
      <c r="OE40" s="1">
        <f t="shared" si="34"/>
        <v>8.7279999999999998</v>
      </c>
      <c r="OF40" s="1">
        <f t="shared" si="35"/>
        <v>8.7359999999999989</v>
      </c>
      <c r="OG40" s="1">
        <f t="shared" si="36"/>
        <v>9.6416666666666693</v>
      </c>
      <c r="OH40" s="1">
        <f t="shared" si="37"/>
        <v>7.7888888888888896</v>
      </c>
      <c r="OI40" s="111" t="e">
        <f>NA()</f>
        <v>#N/A</v>
      </c>
      <c r="OJ40" s="112" t="e">
        <f>NA()</f>
        <v>#N/A</v>
      </c>
      <c r="OK40" s="112" t="e">
        <f>NA()</f>
        <v>#N/A</v>
      </c>
      <c r="OL40" s="112" t="e">
        <f>NA()</f>
        <v>#N/A</v>
      </c>
      <c r="OM40" s="112" t="e">
        <f>NA()</f>
        <v>#N/A</v>
      </c>
      <c r="ON40" s="112" t="e">
        <f>NA()</f>
        <v>#N/A</v>
      </c>
      <c r="OO40" s="112" t="e">
        <f>NA()</f>
        <v>#N/A</v>
      </c>
      <c r="OP40" s="112" t="e">
        <f>NA()</f>
        <v>#N/A</v>
      </c>
      <c r="OQ40" s="112" t="e">
        <f>NA()</f>
        <v>#N/A</v>
      </c>
      <c r="OR40" s="112" t="e">
        <f>NA()</f>
        <v>#N/A</v>
      </c>
      <c r="OS40" s="112" t="e">
        <f>NA()</f>
        <v>#N/A</v>
      </c>
      <c r="OT40" s="112" t="e">
        <f>NA()</f>
        <v>#N/A</v>
      </c>
      <c r="OU40" s="5" t="e">
        <f t="shared" si="0"/>
        <v>#N/A</v>
      </c>
      <c r="OV40" s="1" t="e">
        <f t="shared" si="1"/>
        <v>#N/A</v>
      </c>
      <c r="OW40" s="1" t="e">
        <f t="shared" si="2"/>
        <v>#N/A</v>
      </c>
      <c r="OX40" s="1" t="e">
        <f t="shared" si="3"/>
        <v>#N/A</v>
      </c>
      <c r="OY40" s="1" t="e">
        <f t="shared" si="4"/>
        <v>#N/A</v>
      </c>
      <c r="OZ40" s="1" t="e">
        <f t="shared" si="5"/>
        <v>#N/A</v>
      </c>
      <c r="PA40" s="1" t="e">
        <f t="shared" si="6"/>
        <v>#N/A</v>
      </c>
      <c r="PB40" s="1" t="e">
        <f t="shared" si="7"/>
        <v>#N/A</v>
      </c>
      <c r="PC40" s="1" t="e">
        <f t="shared" si="8"/>
        <v>#N/A</v>
      </c>
      <c r="PD40" s="1" t="e">
        <f t="shared" si="9"/>
        <v>#N/A</v>
      </c>
      <c r="PE40" s="1" t="e">
        <f t="shared" si="10"/>
        <v>#N/A</v>
      </c>
      <c r="PF40" s="1" t="e">
        <f t="shared" si="11"/>
        <v>#N/A</v>
      </c>
      <c r="PG40" s="111">
        <v>0.4</v>
      </c>
      <c r="PH40" s="112">
        <v>3</v>
      </c>
      <c r="PI40" s="112">
        <v>-0.5</v>
      </c>
      <c r="PJ40" s="112">
        <v>0.8</v>
      </c>
      <c r="PK40" s="112">
        <v>0</v>
      </c>
      <c r="PL40" s="112">
        <v>0.1</v>
      </c>
      <c r="PM40" s="112">
        <v>0.3</v>
      </c>
      <c r="PN40" s="112">
        <v>0.1</v>
      </c>
      <c r="PO40" s="112">
        <v>-0.8</v>
      </c>
      <c r="PP40" s="112">
        <v>0.1</v>
      </c>
      <c r="PQ40" s="112">
        <v>0.1</v>
      </c>
      <c r="PR40" s="137">
        <v>2.4</v>
      </c>
      <c r="PS40" s="5" t="e">
        <f t="array" ref="PS40">+IF(ISERROR($NW40)=FALSE,MIN(IF($H40:$AL40&lt;65534,$H40:$AL40,"")),NA())</f>
        <v>#N/A</v>
      </c>
      <c r="PT40" s="1" t="e">
        <f t="array" ref="PT40">+IF(ISERROR($NX40)=FALSE,MIN(IF($AM40:$BN40&lt;65534,$AM40:$BN40,"")),NA())</f>
        <v>#N/A</v>
      </c>
      <c r="PU40" s="1">
        <f t="array" ref="PU40">+IF(ISERROR($NY40)=FALSE,MIN(IF($BP40:$CT40&lt;65534,$BP40:$CT40,"")),NA())</f>
        <v>7.4</v>
      </c>
      <c r="PV40" s="1">
        <f t="array" ref="PV40">+IF(ISERROR($NZ40)=FALSE,MIN(IF($CU40:$DX40&lt;65534,$CU40:$DX40,"")),NA())</f>
        <v>7.8</v>
      </c>
      <c r="PW40" s="1">
        <f t="array" ref="PW40">+IF(ISERROR($OA40)=FALSE,MIN(IF($DY40:$FC40&lt;65534,$DY40:$FC40,"")),NA())</f>
        <v>4.8</v>
      </c>
      <c r="PX40" s="1">
        <f t="array" ref="PX40">+IF(ISERROR($OB40)=FALSE,MIN(IF($FD40:$GG40&lt;65534,$FD40:$GG40,"")),NA())</f>
        <v>8.6</v>
      </c>
      <c r="PY40" s="1">
        <f t="array" ref="PY40">+IF(ISERROR($OC40)=FALSE,MIN(IF($GH40:$HL40&lt;65534,$GH40:$HL40,"")),NA())</f>
        <v>6</v>
      </c>
      <c r="PZ40" s="1">
        <f t="array" ref="PZ40">+IF(ISERROR($OD40)=FALSE,MIN(IF($HM40:$IQ40&lt;65534,$HM40:$IQ40,"")),NA())</f>
        <v>4.5999999999999996</v>
      </c>
      <c r="QA40" s="1">
        <f t="array" ref="QA40">+IF(ISERROR($OE40)=FALSE,MIN(IF($IR40:$JU40&lt;65534,$IR40:$JU40,"")),NA())</f>
        <v>5.4</v>
      </c>
      <c r="QB40" s="1">
        <f t="array" ref="QB40">+IF(ISERROR($OF40)=FALSE,MIN(IF($JV40:$KZ40&lt;65534,$JV40:$KZ40,"")),NA())</f>
        <v>5.6</v>
      </c>
      <c r="QC40" s="1">
        <f t="array" ref="QC40">+IF(ISERROR($OG40)=FALSE,MIN(IF($LA40:$MD40&lt;65534,$LA40:$MD40,"")),NA())</f>
        <v>7</v>
      </c>
      <c r="QD40" s="1">
        <f t="array" ref="QD40">+IF(ISERROR($OH40)=FALSE,MIN(IF($ME40:$NI40&lt;65534,$ME40:$NI40,"")),NA())</f>
        <v>5.2</v>
      </c>
      <c r="QE40" s="5" t="e">
        <f t="shared" si="38"/>
        <v>#N/A</v>
      </c>
      <c r="QF40" s="1" t="e">
        <f t="shared" si="39"/>
        <v>#N/A</v>
      </c>
      <c r="QG40" s="1">
        <f t="shared" si="40"/>
        <v>-7.9</v>
      </c>
      <c r="QH40" s="1">
        <f t="shared" si="41"/>
        <v>-7</v>
      </c>
      <c r="QI40" s="1">
        <f t="shared" si="42"/>
        <v>-4.8</v>
      </c>
      <c r="QJ40" s="1">
        <f t="shared" si="43"/>
        <v>-8.5</v>
      </c>
      <c r="QK40" s="1">
        <f t="shared" si="44"/>
        <v>-5.7</v>
      </c>
      <c r="QL40" s="1">
        <f t="shared" si="45"/>
        <v>-4.5</v>
      </c>
      <c r="QM40" s="1">
        <f t="shared" si="46"/>
        <v>-6.2</v>
      </c>
      <c r="QN40" s="1">
        <f t="shared" si="47"/>
        <v>-5.5</v>
      </c>
      <c r="QO40" s="1">
        <f t="shared" si="48"/>
        <v>-6.9</v>
      </c>
      <c r="QP40" s="1">
        <f t="shared" si="49"/>
        <v>-2.8000000000000003</v>
      </c>
      <c r="QQ40" s="5" t="s">
        <v>892</v>
      </c>
    </row>
    <row r="41" spans="1:459" s="1" customFormat="1" x14ac:dyDescent="0.2">
      <c r="A41" s="126">
        <v>14015020</v>
      </c>
      <c r="B41" s="127">
        <v>-75.516027777777779</v>
      </c>
      <c r="C41" s="127">
        <v>10.44725</v>
      </c>
      <c r="D41" s="128">
        <v>2</v>
      </c>
      <c r="E41" s="129" t="s">
        <v>374</v>
      </c>
      <c r="F41" s="129" t="s">
        <v>4</v>
      </c>
      <c r="G41" s="129" t="s">
        <v>307</v>
      </c>
      <c r="H41" s="1">
        <v>23</v>
      </c>
      <c r="I41" s="1">
        <v>23.2</v>
      </c>
      <c r="J41" s="1">
        <v>21.6</v>
      </c>
      <c r="K41" s="1">
        <v>22</v>
      </c>
      <c r="L41" s="1">
        <v>23</v>
      </c>
      <c r="M41" s="1">
        <v>24.6</v>
      </c>
      <c r="N41" s="1">
        <v>24</v>
      </c>
      <c r="O41" s="1">
        <v>23.9</v>
      </c>
      <c r="P41" s="1">
        <v>23.8</v>
      </c>
      <c r="Q41" s="1">
        <v>24.2</v>
      </c>
      <c r="R41" s="1">
        <v>24.5</v>
      </c>
      <c r="S41" s="1">
        <v>25</v>
      </c>
      <c r="T41" s="1">
        <v>23</v>
      </c>
      <c r="U41" s="1">
        <v>22.2</v>
      </c>
      <c r="V41" s="1">
        <v>22.6</v>
      </c>
      <c r="W41" s="1">
        <v>24.6</v>
      </c>
      <c r="X41" s="1">
        <v>24.6</v>
      </c>
      <c r="Y41" s="1">
        <v>24.5</v>
      </c>
      <c r="Z41" s="1">
        <v>23.8</v>
      </c>
      <c r="AA41" s="1">
        <v>23</v>
      </c>
      <c r="AB41" s="1">
        <v>23.6</v>
      </c>
      <c r="AC41" s="1">
        <v>24.4</v>
      </c>
      <c r="AD41" s="1">
        <v>24.4</v>
      </c>
      <c r="AE41" s="1">
        <v>22.6</v>
      </c>
      <c r="AF41" s="1">
        <v>23.9</v>
      </c>
      <c r="AG41" s="1">
        <v>23.4</v>
      </c>
      <c r="AH41" s="1">
        <v>23.8</v>
      </c>
      <c r="AI41" s="1">
        <v>24</v>
      </c>
      <c r="AJ41" s="1">
        <v>25.3</v>
      </c>
      <c r="AK41" s="1">
        <v>25.2</v>
      </c>
      <c r="AL41" s="1">
        <v>24.4</v>
      </c>
      <c r="AM41" s="1">
        <v>23</v>
      </c>
      <c r="AN41" s="1">
        <v>23</v>
      </c>
      <c r="AO41" s="1">
        <v>24.9</v>
      </c>
      <c r="AP41" s="1">
        <v>23.7</v>
      </c>
      <c r="AQ41" s="1">
        <v>25.2</v>
      </c>
      <c r="AR41" s="1">
        <v>25.2</v>
      </c>
      <c r="AS41" s="1">
        <v>24.6</v>
      </c>
      <c r="AT41" s="1">
        <v>23.9</v>
      </c>
      <c r="AU41" s="1">
        <v>23.4</v>
      </c>
      <c r="AV41" s="1">
        <v>23.5</v>
      </c>
      <c r="AW41" s="1">
        <v>23.1</v>
      </c>
      <c r="AX41" s="1">
        <v>23.8</v>
      </c>
      <c r="AY41" s="1">
        <v>23.4</v>
      </c>
      <c r="AZ41" s="1">
        <v>23.7</v>
      </c>
      <c r="BA41" s="1">
        <v>24</v>
      </c>
      <c r="BB41" s="1">
        <v>26</v>
      </c>
      <c r="BC41" s="1">
        <v>26.4</v>
      </c>
      <c r="BD41" s="1">
        <v>25.1</v>
      </c>
      <c r="BE41" s="1">
        <v>23.2</v>
      </c>
      <c r="BF41" s="1">
        <v>24.4</v>
      </c>
      <c r="BG41" s="1">
        <v>24</v>
      </c>
      <c r="BH41" s="1">
        <v>24.2</v>
      </c>
      <c r="BI41" s="1">
        <v>24.5</v>
      </c>
      <c r="BJ41" s="1">
        <v>24.6</v>
      </c>
      <c r="BK41" s="1">
        <v>23</v>
      </c>
      <c r="BL41" s="1">
        <v>23.1</v>
      </c>
      <c r="BM41" s="1">
        <v>22.2</v>
      </c>
      <c r="BN41" s="1">
        <v>23.2</v>
      </c>
      <c r="BO41" s="102"/>
      <c r="BP41" s="1">
        <v>23.5</v>
      </c>
      <c r="BQ41" s="1">
        <v>23.7</v>
      </c>
      <c r="BR41" s="1">
        <v>23.6</v>
      </c>
      <c r="BS41" s="1">
        <v>23.7</v>
      </c>
      <c r="BT41" s="1">
        <v>24.6</v>
      </c>
      <c r="BU41" s="1">
        <v>23.3</v>
      </c>
      <c r="BV41" s="1">
        <v>24.8</v>
      </c>
      <c r="BW41" s="1">
        <v>24.4</v>
      </c>
      <c r="BX41" s="1">
        <v>24.4</v>
      </c>
      <c r="BY41" s="1">
        <v>24.2</v>
      </c>
      <c r="BZ41" s="1">
        <v>24.3</v>
      </c>
      <c r="CA41" s="1">
        <v>23.5</v>
      </c>
      <c r="CB41" s="1">
        <v>23.3</v>
      </c>
      <c r="CC41" s="1">
        <v>23.6</v>
      </c>
      <c r="CD41" s="1">
        <v>23.9</v>
      </c>
      <c r="CE41" s="1">
        <v>23.8</v>
      </c>
      <c r="CF41" s="1">
        <v>23.8</v>
      </c>
      <c r="CG41" s="1">
        <v>24.3</v>
      </c>
      <c r="CH41" s="1">
        <v>24.2</v>
      </c>
      <c r="CI41" s="1">
        <v>24.7</v>
      </c>
      <c r="CJ41" s="1">
        <v>25.3</v>
      </c>
      <c r="CK41" s="1">
        <v>25.5</v>
      </c>
      <c r="CL41" s="1">
        <v>25.7</v>
      </c>
      <c r="CM41" s="1">
        <v>25.2</v>
      </c>
      <c r="CN41" s="1">
        <v>23.6</v>
      </c>
      <c r="CO41" s="1">
        <v>25.4</v>
      </c>
      <c r="CP41" s="1">
        <v>25.9</v>
      </c>
      <c r="CQ41" s="1">
        <v>25.9</v>
      </c>
      <c r="CR41" s="1">
        <v>26.3</v>
      </c>
      <c r="CS41" s="1">
        <v>25.9</v>
      </c>
      <c r="CT41" s="1">
        <v>24.9</v>
      </c>
      <c r="CU41" s="1">
        <v>25.6</v>
      </c>
      <c r="CV41" s="1">
        <v>25.6</v>
      </c>
      <c r="CW41" s="1">
        <v>24.9</v>
      </c>
      <c r="CX41" s="1">
        <v>24.3</v>
      </c>
      <c r="CY41" s="1">
        <v>23.9</v>
      </c>
      <c r="CZ41" s="1">
        <v>24.2</v>
      </c>
      <c r="DA41" s="1">
        <v>25.2</v>
      </c>
      <c r="DB41" s="1">
        <v>25.5</v>
      </c>
      <c r="DC41" s="1">
        <v>25.7</v>
      </c>
      <c r="DD41" s="1">
        <v>24.8</v>
      </c>
      <c r="DE41" s="1">
        <v>25.8</v>
      </c>
      <c r="DF41" s="1">
        <v>26.6</v>
      </c>
      <c r="DG41" s="1">
        <v>26.1</v>
      </c>
      <c r="DH41" s="1">
        <v>25.9</v>
      </c>
      <c r="DI41" s="1">
        <v>26.4</v>
      </c>
      <c r="DJ41" s="1">
        <v>26.9</v>
      </c>
      <c r="DK41" s="1">
        <v>25.5</v>
      </c>
      <c r="DL41" s="1">
        <v>26</v>
      </c>
      <c r="DM41" s="1">
        <v>25.3</v>
      </c>
      <c r="DN41" s="1">
        <v>26.5</v>
      </c>
      <c r="DO41" s="1">
        <v>26.5</v>
      </c>
      <c r="DP41" s="1">
        <v>26.2</v>
      </c>
      <c r="DQ41" s="1">
        <v>26.3</v>
      </c>
      <c r="DR41" s="1">
        <v>26.3</v>
      </c>
      <c r="DS41" s="1">
        <v>24.2</v>
      </c>
      <c r="DT41" s="1">
        <v>25.6</v>
      </c>
      <c r="DU41" s="1">
        <v>26.2</v>
      </c>
      <c r="DV41" s="1">
        <v>26.4</v>
      </c>
      <c r="DW41" s="1">
        <v>26.3</v>
      </c>
      <c r="DX41" s="1">
        <v>26.3</v>
      </c>
      <c r="DY41" s="1">
        <v>25.9</v>
      </c>
      <c r="DZ41" s="1">
        <v>25.8</v>
      </c>
      <c r="EA41" s="1">
        <v>26.2</v>
      </c>
      <c r="EB41" s="1">
        <v>26.6</v>
      </c>
      <c r="EC41" s="1">
        <v>25.2</v>
      </c>
      <c r="ED41" s="1">
        <v>26.1</v>
      </c>
      <c r="EE41" s="1">
        <v>26.4</v>
      </c>
      <c r="EF41" s="1">
        <v>27</v>
      </c>
      <c r="EG41" s="1">
        <v>26</v>
      </c>
      <c r="EH41" s="1">
        <v>25.8</v>
      </c>
      <c r="EI41" s="1">
        <v>25.6</v>
      </c>
      <c r="EJ41" s="1">
        <v>25.2</v>
      </c>
      <c r="EK41" s="1">
        <v>26.6</v>
      </c>
      <c r="EL41" s="1">
        <v>26.9</v>
      </c>
      <c r="EM41" s="1">
        <v>26.3</v>
      </c>
      <c r="EN41" s="1">
        <v>24.4</v>
      </c>
      <c r="EO41" s="1">
        <v>26</v>
      </c>
      <c r="EP41" s="1">
        <v>27.6</v>
      </c>
      <c r="EQ41" s="1">
        <v>26.4</v>
      </c>
      <c r="ER41" s="1">
        <v>24</v>
      </c>
      <c r="ES41" s="1">
        <v>25</v>
      </c>
      <c r="ET41" s="1">
        <v>24.6</v>
      </c>
      <c r="EU41" s="1">
        <v>27</v>
      </c>
      <c r="EV41" s="1">
        <v>26.5</v>
      </c>
      <c r="EW41" s="1">
        <v>26.7</v>
      </c>
      <c r="EX41" s="1">
        <v>25.2</v>
      </c>
      <c r="EY41" s="1">
        <v>25.1</v>
      </c>
      <c r="EZ41" s="1">
        <v>23.3</v>
      </c>
      <c r="FA41" s="1">
        <v>23.7</v>
      </c>
      <c r="FB41" s="1">
        <v>25</v>
      </c>
      <c r="FC41" s="1">
        <v>25.6</v>
      </c>
      <c r="FD41" s="1">
        <v>25.7</v>
      </c>
      <c r="FE41" s="1">
        <v>25.7</v>
      </c>
      <c r="FF41" s="1">
        <v>25.8</v>
      </c>
      <c r="FG41" s="1">
        <v>26.7</v>
      </c>
      <c r="FH41" s="1">
        <v>26.6</v>
      </c>
      <c r="FI41" s="1">
        <v>27.3</v>
      </c>
      <c r="FJ41" s="1">
        <v>23.6</v>
      </c>
      <c r="FK41" s="1">
        <v>25.6</v>
      </c>
      <c r="FL41" s="1">
        <v>26.6</v>
      </c>
      <c r="FM41" s="1">
        <v>27</v>
      </c>
      <c r="FN41" s="1">
        <v>27.2</v>
      </c>
      <c r="FO41" s="1">
        <v>25.8</v>
      </c>
      <c r="FP41" s="1">
        <v>25.9</v>
      </c>
      <c r="FQ41" s="1">
        <v>26.1</v>
      </c>
      <c r="FR41" s="1">
        <v>26.5</v>
      </c>
      <c r="FS41" s="1">
        <v>26.5</v>
      </c>
      <c r="FT41" s="1">
        <v>26.4</v>
      </c>
      <c r="FU41" s="1">
        <v>26.5</v>
      </c>
      <c r="FV41" s="1">
        <v>26.9</v>
      </c>
      <c r="FW41" s="1">
        <v>26</v>
      </c>
      <c r="FX41" s="1">
        <v>27.2</v>
      </c>
      <c r="FY41" s="1">
        <v>26.2</v>
      </c>
      <c r="FZ41" s="1">
        <v>25.6</v>
      </c>
      <c r="GA41" s="1">
        <v>26</v>
      </c>
      <c r="GB41" s="1">
        <v>25.7</v>
      </c>
      <c r="GC41" s="1">
        <v>25.7</v>
      </c>
      <c r="GD41" s="1">
        <v>25.3</v>
      </c>
      <c r="GE41" s="1">
        <v>25.2</v>
      </c>
      <c r="GF41" s="1">
        <v>25.7</v>
      </c>
      <c r="GG41" s="1">
        <v>25.7</v>
      </c>
      <c r="GH41" s="1">
        <v>25.8</v>
      </c>
      <c r="GI41" s="1">
        <v>26</v>
      </c>
      <c r="GJ41" s="1">
        <v>25.8</v>
      </c>
      <c r="GK41" s="1">
        <v>24.6</v>
      </c>
      <c r="GL41" s="1">
        <v>25.2</v>
      </c>
      <c r="GM41" s="1">
        <v>26.4</v>
      </c>
      <c r="GN41" s="1">
        <v>26.6</v>
      </c>
      <c r="GO41" s="1">
        <v>26.4</v>
      </c>
      <c r="GP41" s="1">
        <v>25.6</v>
      </c>
      <c r="GQ41" s="1">
        <v>25.9</v>
      </c>
      <c r="GR41" s="1">
        <v>26.7</v>
      </c>
      <c r="GS41" s="1">
        <v>25.2</v>
      </c>
      <c r="GT41" s="1">
        <v>25.8</v>
      </c>
      <c r="GU41" s="1">
        <v>25.3</v>
      </c>
      <c r="GV41" s="1">
        <v>25.3</v>
      </c>
      <c r="GW41" s="1">
        <v>22.6</v>
      </c>
      <c r="GX41" s="1">
        <v>25.9</v>
      </c>
      <c r="GY41" s="1">
        <v>25.3</v>
      </c>
      <c r="GZ41" s="1">
        <v>25.6</v>
      </c>
      <c r="HA41" s="1">
        <v>26.1</v>
      </c>
      <c r="HB41" s="1">
        <v>25.5</v>
      </c>
      <c r="HC41" s="1">
        <v>25.6</v>
      </c>
      <c r="HD41" s="1">
        <v>23.2</v>
      </c>
      <c r="HE41" s="1">
        <v>23.1</v>
      </c>
      <c r="HF41" s="1">
        <v>25.4</v>
      </c>
      <c r="HG41" s="1">
        <v>25.4</v>
      </c>
      <c r="HH41" s="1">
        <v>25.2</v>
      </c>
      <c r="HI41" s="1">
        <v>25.8</v>
      </c>
      <c r="HJ41" s="1">
        <v>25.5</v>
      </c>
      <c r="HK41" s="1">
        <v>26.8</v>
      </c>
      <c r="HL41" s="1">
        <v>26.6</v>
      </c>
      <c r="HM41" s="1">
        <v>27.2</v>
      </c>
      <c r="HN41" s="1">
        <v>26.8</v>
      </c>
      <c r="HO41" s="1">
        <v>27.5</v>
      </c>
      <c r="HP41" s="1">
        <v>26.2</v>
      </c>
      <c r="HQ41" s="1">
        <v>26.8</v>
      </c>
      <c r="HR41" s="1">
        <v>26.8</v>
      </c>
      <c r="HS41" s="1">
        <v>24.2</v>
      </c>
      <c r="HT41" s="1">
        <v>26.2</v>
      </c>
      <c r="HU41" s="1">
        <v>27.6</v>
      </c>
      <c r="HV41" s="1">
        <v>26.8</v>
      </c>
      <c r="HW41" s="1">
        <v>27.4</v>
      </c>
      <c r="HX41" s="1">
        <v>25.8</v>
      </c>
      <c r="HY41" s="1">
        <v>27.8</v>
      </c>
      <c r="HZ41" s="1">
        <v>23.2</v>
      </c>
      <c r="IA41" s="1">
        <v>25.9</v>
      </c>
      <c r="IB41" s="1">
        <v>24.8</v>
      </c>
      <c r="IC41" s="1">
        <v>24.5</v>
      </c>
      <c r="ID41" s="1">
        <v>25.6</v>
      </c>
      <c r="IE41" s="1">
        <v>26.2</v>
      </c>
      <c r="IF41" s="1">
        <v>21.7</v>
      </c>
      <c r="IG41" s="1">
        <v>26.7</v>
      </c>
      <c r="IH41" s="1">
        <v>25.5</v>
      </c>
      <c r="II41" s="1">
        <v>27</v>
      </c>
      <c r="IJ41" s="1">
        <v>27.1</v>
      </c>
      <c r="IK41" s="1">
        <v>24.6</v>
      </c>
      <c r="IL41" s="1">
        <v>27</v>
      </c>
      <c r="IM41" s="1">
        <v>26.4</v>
      </c>
      <c r="IN41" s="1">
        <v>26.6</v>
      </c>
      <c r="IO41" s="1">
        <v>26.4</v>
      </c>
      <c r="IP41" s="1">
        <v>26.7</v>
      </c>
      <c r="IQ41" s="1">
        <v>27.5</v>
      </c>
      <c r="IR41" s="1">
        <v>27.6</v>
      </c>
      <c r="IS41" s="1">
        <v>27.6</v>
      </c>
      <c r="IT41" s="1">
        <v>25.2</v>
      </c>
      <c r="IU41" s="1">
        <v>27.4</v>
      </c>
      <c r="IV41" s="1">
        <v>27.2</v>
      </c>
      <c r="IW41" s="1">
        <v>25.7</v>
      </c>
      <c r="IX41" s="1">
        <v>26.7</v>
      </c>
      <c r="IY41" s="1">
        <v>27.2</v>
      </c>
      <c r="IZ41" s="1">
        <v>27.2</v>
      </c>
      <c r="JA41" s="1">
        <v>26.7</v>
      </c>
      <c r="JB41" s="1">
        <v>27.4</v>
      </c>
      <c r="JC41" s="1">
        <v>28.1</v>
      </c>
      <c r="JD41" s="1">
        <v>27.1</v>
      </c>
      <c r="JE41" s="1">
        <v>27.1</v>
      </c>
      <c r="JF41" s="1">
        <v>24.4</v>
      </c>
      <c r="JG41" s="1">
        <v>26.6</v>
      </c>
      <c r="JH41" s="1">
        <v>24.8</v>
      </c>
      <c r="JI41" s="1">
        <v>25</v>
      </c>
      <c r="JJ41" s="1">
        <v>25</v>
      </c>
      <c r="JK41" s="1">
        <v>24.2</v>
      </c>
      <c r="JL41" s="1">
        <v>25.6</v>
      </c>
      <c r="JM41" s="1">
        <v>24</v>
      </c>
      <c r="JN41" s="1">
        <v>25.3</v>
      </c>
      <c r="JO41" s="1">
        <v>25</v>
      </c>
      <c r="JP41" s="1">
        <v>25.9</v>
      </c>
      <c r="JQ41" s="1">
        <v>26.2</v>
      </c>
      <c r="JR41" s="1">
        <v>25</v>
      </c>
      <c r="JS41" s="1">
        <v>26.8</v>
      </c>
      <c r="JT41" s="1">
        <v>28.5</v>
      </c>
      <c r="JU41" s="1">
        <v>24.9</v>
      </c>
      <c r="JV41" s="1">
        <v>25.7</v>
      </c>
      <c r="JW41" s="1">
        <v>24.4</v>
      </c>
      <c r="JX41" s="1">
        <v>24.6</v>
      </c>
      <c r="JY41" s="1">
        <v>25.3</v>
      </c>
      <c r="JZ41" s="1">
        <v>26</v>
      </c>
      <c r="KA41" s="1">
        <v>23.8</v>
      </c>
      <c r="KB41" s="1">
        <v>25</v>
      </c>
      <c r="KC41" s="1">
        <v>25.2</v>
      </c>
      <c r="KD41" s="1">
        <v>24.9</v>
      </c>
      <c r="KE41" s="1">
        <v>25.6</v>
      </c>
      <c r="KF41" s="1">
        <v>25.2</v>
      </c>
      <c r="KG41" s="1">
        <v>24.1</v>
      </c>
      <c r="KH41" s="1">
        <v>25.3</v>
      </c>
      <c r="KI41" s="1">
        <v>24.1</v>
      </c>
      <c r="KJ41" s="1">
        <v>24.8</v>
      </c>
      <c r="KK41" s="1">
        <v>25</v>
      </c>
      <c r="KL41" s="1">
        <v>25.2</v>
      </c>
      <c r="KM41" s="1">
        <v>25.7</v>
      </c>
      <c r="KN41" s="1">
        <v>22.4</v>
      </c>
      <c r="KO41" s="1">
        <v>24.7</v>
      </c>
      <c r="KP41" s="1">
        <v>25.1</v>
      </c>
      <c r="KQ41" s="1">
        <v>23.7</v>
      </c>
      <c r="KR41" s="1">
        <v>24.4</v>
      </c>
      <c r="KS41" s="1">
        <v>24.7</v>
      </c>
      <c r="KT41" s="1">
        <v>24</v>
      </c>
      <c r="KU41" s="1">
        <v>25.3</v>
      </c>
      <c r="KV41" s="1">
        <v>26.2</v>
      </c>
      <c r="KW41" s="1">
        <v>26.7</v>
      </c>
      <c r="KX41" s="1">
        <v>24.5</v>
      </c>
      <c r="KY41" s="1">
        <v>25.9</v>
      </c>
      <c r="KZ41" s="1">
        <v>24.6</v>
      </c>
      <c r="LA41" s="1">
        <v>25.6</v>
      </c>
      <c r="LB41" s="1">
        <v>26.9</v>
      </c>
      <c r="LC41" s="1">
        <v>26</v>
      </c>
      <c r="LD41" s="1">
        <v>26.2</v>
      </c>
      <c r="LE41" s="1">
        <v>28.9</v>
      </c>
      <c r="LF41" s="1">
        <v>26.1</v>
      </c>
      <c r="LG41" s="1">
        <v>26</v>
      </c>
      <c r="LH41" s="1">
        <v>25.6</v>
      </c>
      <c r="LI41" s="1">
        <v>25.9</v>
      </c>
      <c r="LJ41" s="1">
        <v>25.5</v>
      </c>
      <c r="LK41" s="1">
        <v>24.4</v>
      </c>
      <c r="LL41" s="1">
        <v>26.6</v>
      </c>
      <c r="LM41" s="1">
        <v>25.4</v>
      </c>
      <c r="LN41" s="1">
        <v>25.4</v>
      </c>
      <c r="LO41" s="1">
        <v>24.9</v>
      </c>
      <c r="LP41" s="1">
        <v>25.3</v>
      </c>
      <c r="LQ41" s="1">
        <v>24.5</v>
      </c>
      <c r="LR41" s="1">
        <v>24.9</v>
      </c>
      <c r="LS41" s="1">
        <v>25.2</v>
      </c>
      <c r="LT41" s="1">
        <v>25.3</v>
      </c>
      <c r="LU41" s="1">
        <v>25.3</v>
      </c>
      <c r="LV41" s="1">
        <v>26.3</v>
      </c>
      <c r="LW41" s="1">
        <v>25.7</v>
      </c>
      <c r="LX41" s="1">
        <v>25.3</v>
      </c>
      <c r="LY41" s="1">
        <v>25.7</v>
      </c>
      <c r="LZ41" s="1">
        <v>25.3</v>
      </c>
      <c r="MA41" s="1">
        <v>26</v>
      </c>
      <c r="MB41" s="1">
        <v>26.8</v>
      </c>
      <c r="MC41" s="1">
        <v>26.3</v>
      </c>
      <c r="MD41" s="1">
        <v>26.4</v>
      </c>
      <c r="ME41" s="1">
        <v>25.1</v>
      </c>
      <c r="MF41" s="1">
        <v>25.5</v>
      </c>
      <c r="MG41" s="1">
        <v>26.5</v>
      </c>
      <c r="MH41" s="1">
        <v>26.1</v>
      </c>
      <c r="MI41" s="1">
        <v>26.8</v>
      </c>
      <c r="MJ41" s="1">
        <v>25.7</v>
      </c>
      <c r="MK41" s="1">
        <v>26.2</v>
      </c>
      <c r="ML41" s="1">
        <v>24.5</v>
      </c>
      <c r="MM41" s="1">
        <v>24.9</v>
      </c>
      <c r="MN41" s="1">
        <v>24.2</v>
      </c>
      <c r="MO41" s="1">
        <v>24.2</v>
      </c>
      <c r="MP41" s="1">
        <v>24.6</v>
      </c>
      <c r="MQ41" s="1">
        <v>24.4</v>
      </c>
      <c r="MR41" s="1">
        <v>25.1</v>
      </c>
      <c r="MS41" s="1">
        <v>24.5</v>
      </c>
      <c r="MT41" s="1">
        <v>25.3</v>
      </c>
      <c r="MU41" s="1">
        <v>24.8</v>
      </c>
      <c r="MV41" s="1">
        <v>25.6</v>
      </c>
      <c r="MW41" s="1">
        <v>26.1</v>
      </c>
      <c r="MX41" s="1">
        <v>25.8</v>
      </c>
      <c r="MY41" s="1">
        <v>25.7</v>
      </c>
      <c r="MZ41" s="1">
        <v>25.6</v>
      </c>
      <c r="NA41" s="1">
        <v>26.3</v>
      </c>
      <c r="NB41" s="1">
        <v>25.9</v>
      </c>
      <c r="NC41" s="1">
        <v>27.1</v>
      </c>
      <c r="ND41" s="1">
        <v>26.4</v>
      </c>
      <c r="NE41" s="1">
        <v>27.2</v>
      </c>
      <c r="NF41" s="1">
        <v>26.6</v>
      </c>
      <c r="NG41" s="1">
        <v>25.6</v>
      </c>
      <c r="NH41" s="1">
        <v>25.2</v>
      </c>
      <c r="NI41" s="1">
        <v>26.6</v>
      </c>
      <c r="NJ41" s="6">
        <f t="shared" si="13"/>
        <v>1</v>
      </c>
      <c r="NK41" s="3">
        <f t="shared" si="14"/>
        <v>1</v>
      </c>
      <c r="NL41" s="3">
        <f t="shared" si="15"/>
        <v>1</v>
      </c>
      <c r="NM41" s="3">
        <f t="shared" si="16"/>
        <v>1</v>
      </c>
      <c r="NN41" s="3">
        <f t="shared" si="17"/>
        <v>1</v>
      </c>
      <c r="NO41" s="3">
        <f t="shared" si="18"/>
        <v>1</v>
      </c>
      <c r="NP41" s="3">
        <f t="shared" si="19"/>
        <v>1</v>
      </c>
      <c r="NQ41" s="3">
        <f t="shared" si="20"/>
        <v>1</v>
      </c>
      <c r="NR41" s="3">
        <f t="shared" si="21"/>
        <v>1</v>
      </c>
      <c r="NS41" s="3">
        <f t="shared" si="22"/>
        <v>1</v>
      </c>
      <c r="NT41" s="3">
        <f t="shared" si="23"/>
        <v>1</v>
      </c>
      <c r="NU41" s="3">
        <f t="shared" si="24"/>
        <v>1</v>
      </c>
      <c r="NV41" s="3">
        <f t="shared" si="25"/>
        <v>1</v>
      </c>
      <c r="NW41" s="5">
        <f t="shared" si="26"/>
        <v>23.745161290322581</v>
      </c>
      <c r="NX41" s="1">
        <f t="shared" si="27"/>
        <v>24.01071428571429</v>
      </c>
      <c r="NY41" s="1">
        <f t="shared" si="28"/>
        <v>24.490322580645163</v>
      </c>
      <c r="NZ41" s="1">
        <f t="shared" si="29"/>
        <v>25.699999999999996</v>
      </c>
      <c r="OA41" s="1">
        <f t="shared" si="30"/>
        <v>25.732258064516135</v>
      </c>
      <c r="OB41" s="1">
        <f t="shared" si="31"/>
        <v>26.090000000000011</v>
      </c>
      <c r="OC41" s="1">
        <f t="shared" si="32"/>
        <v>25.490322580645163</v>
      </c>
      <c r="OD41" s="1">
        <f t="shared" si="33"/>
        <v>26.145161290322584</v>
      </c>
      <c r="OE41" s="1">
        <f t="shared" si="34"/>
        <v>26.18</v>
      </c>
      <c r="OF41" s="1">
        <f t="shared" si="35"/>
        <v>24.906451612903229</v>
      </c>
      <c r="OG41" s="1">
        <f t="shared" si="36"/>
        <v>25.789999999999988</v>
      </c>
      <c r="OH41" s="1">
        <f t="shared" si="37"/>
        <v>25.616129032258073</v>
      </c>
      <c r="OI41" s="111">
        <v>23.896551724137922</v>
      </c>
      <c r="OJ41" s="112">
        <v>24.234482758620697</v>
      </c>
      <c r="OK41" s="112">
        <v>24.803333333333331</v>
      </c>
      <c r="OL41" s="112">
        <v>25.569999999999993</v>
      </c>
      <c r="OM41" s="112">
        <v>25.865517241379308</v>
      </c>
      <c r="ON41" s="112">
        <v>25.86</v>
      </c>
      <c r="OO41" s="112">
        <v>25.556666666666672</v>
      </c>
      <c r="OP41" s="112">
        <v>25.666666666666671</v>
      </c>
      <c r="OQ41" s="112">
        <v>25.613793103448273</v>
      </c>
      <c r="OR41" s="112">
        <v>25.353333333333335</v>
      </c>
      <c r="OS41" s="112">
        <v>25.355172413793106</v>
      </c>
      <c r="OT41" s="112">
        <v>24.564285714285717</v>
      </c>
      <c r="OU41" s="5">
        <f t="shared" si="0"/>
        <v>-0.15139043381534023</v>
      </c>
      <c r="OV41" s="1">
        <f t="shared" si="1"/>
        <v>-0.22376847290640711</v>
      </c>
      <c r="OW41" s="1">
        <f t="shared" si="2"/>
        <v>-0.31301075268816803</v>
      </c>
      <c r="OX41" s="1">
        <f t="shared" si="3"/>
        <v>0.13000000000000256</v>
      </c>
      <c r="OY41" s="1">
        <f t="shared" si="4"/>
        <v>-0.13325917686317368</v>
      </c>
      <c r="OZ41" s="1">
        <f t="shared" si="5"/>
        <v>0.23000000000001108</v>
      </c>
      <c r="PA41" s="1">
        <f t="shared" si="6"/>
        <v>-6.6344086021508986E-2</v>
      </c>
      <c r="PB41" s="1">
        <f t="shared" si="7"/>
        <v>0.47849462365591222</v>
      </c>
      <c r="PC41" s="1">
        <f t="shared" si="8"/>
        <v>0.5662068965517264</v>
      </c>
      <c r="PD41" s="1">
        <f t="shared" si="9"/>
        <v>-0.4468817204301061</v>
      </c>
      <c r="PE41" s="1">
        <f t="shared" si="10"/>
        <v>0.43482758620688244</v>
      </c>
      <c r="PF41" s="1">
        <f t="shared" si="11"/>
        <v>1.0518433179723559</v>
      </c>
      <c r="PG41" s="111">
        <v>20.8</v>
      </c>
      <c r="PH41" s="112">
        <v>20.5</v>
      </c>
      <c r="PI41" s="112">
        <v>20.399999999999999</v>
      </c>
      <c r="PJ41" s="112">
        <v>20.8</v>
      </c>
      <c r="PK41" s="112">
        <v>20.2</v>
      </c>
      <c r="PL41" s="112">
        <v>21.6</v>
      </c>
      <c r="PM41" s="112">
        <v>20.399999999999999</v>
      </c>
      <c r="PN41" s="112">
        <v>20.2</v>
      </c>
      <c r="PO41" s="112">
        <v>21.6</v>
      </c>
      <c r="PP41" s="112">
        <v>21</v>
      </c>
      <c r="PQ41" s="112">
        <v>21.4</v>
      </c>
      <c r="PR41" s="137">
        <v>21.5</v>
      </c>
      <c r="PS41" s="5">
        <f t="array" ref="PS41">+IF(ISERROR($NW41)=FALSE,MIN(IF($H41:$AL41&lt;65534,$H41:$AL41,"")),NA())</f>
        <v>21.6</v>
      </c>
      <c r="PT41" s="1">
        <f t="array" ref="PT41">+IF(ISERROR($NX41)=FALSE,MIN(IF($AM41:$BN41&lt;65534,$AM41:$BN41,"")),NA())</f>
        <v>22.2</v>
      </c>
      <c r="PU41" s="1">
        <f t="array" ref="PU41">+IF(ISERROR($NY41)=FALSE,MIN(IF($BP41:$CT41&lt;65534,$BP41:$CT41,"")),NA())</f>
        <v>23.3</v>
      </c>
      <c r="PV41" s="1">
        <f t="array" ref="PV41">+IF(ISERROR($NZ41)=FALSE,MIN(IF($CU41:$DX41&lt;65534,$CU41:$DX41,"")),NA())</f>
        <v>23.9</v>
      </c>
      <c r="PW41" s="1">
        <f t="array" ref="PW41">+IF(ISERROR($OA41)=FALSE,MIN(IF($DY41:$FC41&lt;65534,$DY41:$FC41,"")),NA())</f>
        <v>23.3</v>
      </c>
      <c r="PX41" s="1">
        <f t="array" ref="PX41">+IF(ISERROR($OB41)=FALSE,MIN(IF($FD41:$GG41&lt;65534,$FD41:$GG41,"")),NA())</f>
        <v>23.6</v>
      </c>
      <c r="PY41" s="1">
        <f t="array" ref="PY41">+IF(ISERROR($OC41)=FALSE,MIN(IF($GH41:$HL41&lt;65534,$GH41:$HL41,"")),NA())</f>
        <v>22.6</v>
      </c>
      <c r="PZ41" s="1">
        <f t="array" ref="PZ41">+IF(ISERROR($OD41)=FALSE,MIN(IF($HM41:$IQ41&lt;65534,$HM41:$IQ41,"")),NA())</f>
        <v>21.7</v>
      </c>
      <c r="QA41" s="1">
        <f t="array" ref="QA41">+IF(ISERROR($OE41)=FALSE,MIN(IF($IR41:$JU41&lt;65534,$IR41:$JU41,"")),NA())</f>
        <v>24</v>
      </c>
      <c r="QB41" s="1">
        <f t="array" ref="QB41">+IF(ISERROR($OF41)=FALSE,MIN(IF($JV41:$KZ41&lt;65534,$JV41:$KZ41,"")),NA())</f>
        <v>22.4</v>
      </c>
      <c r="QC41" s="1">
        <f t="array" ref="QC41">+IF(ISERROR($OG41)=FALSE,MIN(IF($LA41:$MD41&lt;65534,$LA41:$MD41,"")),NA())</f>
        <v>24.4</v>
      </c>
      <c r="QD41" s="1">
        <f t="array" ref="QD41">+IF(ISERROR($OH41)=FALSE,MIN(IF($ME41:$NI41&lt;65534,$ME41:$NI41,"")),NA())</f>
        <v>24.2</v>
      </c>
      <c r="QE41" s="5">
        <f t="shared" si="38"/>
        <v>-0.80000000000000071</v>
      </c>
      <c r="QF41" s="1">
        <f t="shared" si="39"/>
        <v>-1.6999999999999993</v>
      </c>
      <c r="QG41" s="1">
        <f t="shared" si="40"/>
        <v>-2.9000000000000021</v>
      </c>
      <c r="QH41" s="1">
        <f t="shared" si="41"/>
        <v>-3.0999999999999979</v>
      </c>
      <c r="QI41" s="1">
        <f t="shared" si="42"/>
        <v>-3.1000000000000014</v>
      </c>
      <c r="QJ41" s="1">
        <f t="shared" si="43"/>
        <v>-2</v>
      </c>
      <c r="QK41" s="1">
        <f t="shared" si="44"/>
        <v>-2.2000000000000028</v>
      </c>
      <c r="QL41" s="1">
        <f t="shared" si="45"/>
        <v>-1.5</v>
      </c>
      <c r="QM41" s="1">
        <f t="shared" si="46"/>
        <v>-2.3999999999999986</v>
      </c>
      <c r="QN41" s="1">
        <f t="shared" si="47"/>
        <v>-1.3999999999999986</v>
      </c>
      <c r="QO41" s="1">
        <f t="shared" si="48"/>
        <v>-3</v>
      </c>
      <c r="QP41" s="1">
        <f t="shared" si="49"/>
        <v>-2.6999999999999993</v>
      </c>
      <c r="QQ41" s="5" t="s">
        <v>892</v>
      </c>
    </row>
    <row r="42" spans="1:459" s="1" customFormat="1" x14ac:dyDescent="0.2">
      <c r="A42" s="79">
        <v>23205050</v>
      </c>
      <c r="B42" s="106">
        <v>-74.240972222222226</v>
      </c>
      <c r="C42" s="106">
        <v>7.8854166666666661</v>
      </c>
      <c r="D42" s="105">
        <v>750</v>
      </c>
      <c r="E42" s="97" t="s">
        <v>565</v>
      </c>
      <c r="F42" s="97" t="s">
        <v>566</v>
      </c>
      <c r="G42" s="97" t="s">
        <v>307</v>
      </c>
      <c r="H42" s="1">
        <v>15.6</v>
      </c>
      <c r="I42" s="1">
        <v>14.2</v>
      </c>
      <c r="J42" s="1">
        <v>17.600000000000001</v>
      </c>
      <c r="K42" s="1">
        <v>16.8</v>
      </c>
      <c r="L42" s="1">
        <v>16.600000000000001</v>
      </c>
      <c r="M42" s="1">
        <v>16.600000000000001</v>
      </c>
      <c r="N42" s="1">
        <v>17.399999999999999</v>
      </c>
      <c r="O42" s="1">
        <v>16.2</v>
      </c>
      <c r="P42" s="1">
        <v>17.399999999999999</v>
      </c>
      <c r="Q42" s="1">
        <v>17.8</v>
      </c>
      <c r="R42" s="1">
        <v>15.8</v>
      </c>
      <c r="S42" s="1">
        <v>15.6</v>
      </c>
      <c r="T42" s="1">
        <v>15.6</v>
      </c>
      <c r="U42" s="1">
        <v>15.2</v>
      </c>
      <c r="V42" s="1">
        <v>15.4</v>
      </c>
      <c r="W42" s="1">
        <v>15</v>
      </c>
      <c r="X42" s="1">
        <v>17</v>
      </c>
      <c r="Y42" s="1">
        <v>17.2</v>
      </c>
      <c r="Z42" s="1">
        <v>16.8</v>
      </c>
      <c r="AA42" s="1">
        <v>17</v>
      </c>
      <c r="AB42" s="1">
        <v>17.8</v>
      </c>
      <c r="AC42" s="1">
        <v>16</v>
      </c>
      <c r="AD42" s="1">
        <v>15.8</v>
      </c>
      <c r="AE42" s="1">
        <v>16.2</v>
      </c>
      <c r="AF42" s="1">
        <v>18.2</v>
      </c>
      <c r="AG42" s="1">
        <v>16.8</v>
      </c>
      <c r="AH42" s="1">
        <v>17.8</v>
      </c>
      <c r="AI42" s="1">
        <v>17.600000000000001</v>
      </c>
      <c r="AJ42" s="1">
        <v>18.2</v>
      </c>
      <c r="AK42" s="1">
        <v>17.399999999999999</v>
      </c>
      <c r="AL42" s="1">
        <v>17.8</v>
      </c>
      <c r="AM42" s="1">
        <v>15.4</v>
      </c>
      <c r="AN42" s="1">
        <v>16</v>
      </c>
      <c r="AO42" s="1">
        <v>16.2</v>
      </c>
      <c r="AP42" s="1">
        <v>16</v>
      </c>
      <c r="AQ42" s="1">
        <v>16.2</v>
      </c>
      <c r="AR42" s="1">
        <v>17</v>
      </c>
      <c r="AS42" s="1">
        <v>16.8</v>
      </c>
      <c r="AT42" s="1">
        <v>16.399999999999999</v>
      </c>
      <c r="AU42" s="1">
        <v>17</v>
      </c>
      <c r="AV42" s="1">
        <v>16</v>
      </c>
      <c r="AW42" s="1">
        <v>16.2</v>
      </c>
      <c r="AX42" s="1">
        <v>16.399999999999999</v>
      </c>
      <c r="AY42" s="1">
        <v>18.8</v>
      </c>
      <c r="AZ42" s="1">
        <v>19.2</v>
      </c>
      <c r="BA42" s="1">
        <v>18</v>
      </c>
      <c r="BB42" s="1">
        <v>18.8</v>
      </c>
      <c r="BC42" s="1">
        <v>18.600000000000001</v>
      </c>
      <c r="BD42" s="1">
        <v>18.399999999999999</v>
      </c>
      <c r="BE42" s="1">
        <v>19</v>
      </c>
      <c r="BF42" s="1">
        <v>18.600000000000001</v>
      </c>
      <c r="BG42" s="1">
        <v>16.2</v>
      </c>
      <c r="BH42" s="1">
        <v>16.600000000000001</v>
      </c>
      <c r="BI42" s="1">
        <v>17.8</v>
      </c>
      <c r="BJ42" s="1">
        <v>18</v>
      </c>
      <c r="BK42" s="1">
        <v>16</v>
      </c>
      <c r="BL42" s="1">
        <v>16.8</v>
      </c>
      <c r="BM42" s="1">
        <v>16.8</v>
      </c>
      <c r="BN42" s="1">
        <v>18.2</v>
      </c>
      <c r="BO42" s="102"/>
      <c r="BP42" s="1">
        <v>18</v>
      </c>
      <c r="BQ42" s="1">
        <v>19.399999999999999</v>
      </c>
      <c r="BR42" s="1">
        <v>17.8</v>
      </c>
      <c r="BS42" s="1">
        <v>18.2</v>
      </c>
      <c r="BT42" s="1">
        <v>18.399999999999999</v>
      </c>
      <c r="BU42" s="1">
        <v>19</v>
      </c>
      <c r="BV42" s="1">
        <v>17.600000000000001</v>
      </c>
      <c r="BW42" s="1">
        <v>17.8</v>
      </c>
      <c r="BX42" s="1">
        <v>17.399999999999999</v>
      </c>
      <c r="BY42" s="1">
        <v>19</v>
      </c>
      <c r="BZ42" s="1">
        <v>19</v>
      </c>
      <c r="CA42" s="1">
        <v>17.8</v>
      </c>
      <c r="CB42" s="1">
        <v>17.600000000000001</v>
      </c>
      <c r="CC42" s="1">
        <v>65535</v>
      </c>
      <c r="CD42" s="1">
        <v>17.8</v>
      </c>
      <c r="CE42" s="1">
        <v>18.2</v>
      </c>
      <c r="CF42" s="1">
        <v>18.399999999999999</v>
      </c>
      <c r="CG42" s="1">
        <v>18.8</v>
      </c>
      <c r="CH42" s="1">
        <v>19</v>
      </c>
      <c r="CI42" s="1">
        <v>18.8</v>
      </c>
      <c r="CJ42" s="1">
        <v>18.600000000000001</v>
      </c>
      <c r="CK42" s="1">
        <v>18</v>
      </c>
      <c r="CL42" s="1">
        <v>65535</v>
      </c>
      <c r="CM42" s="1">
        <v>17.8</v>
      </c>
      <c r="CN42" s="1">
        <v>18.399999999999999</v>
      </c>
      <c r="CO42" s="1">
        <v>18.8</v>
      </c>
      <c r="CP42" s="1">
        <v>18.600000000000001</v>
      </c>
      <c r="CQ42" s="1">
        <v>18.399999999999999</v>
      </c>
      <c r="CR42" s="1">
        <v>18.8</v>
      </c>
      <c r="CS42" s="1">
        <v>19</v>
      </c>
      <c r="CT42" s="1">
        <v>19.2</v>
      </c>
      <c r="CU42" s="1">
        <v>19</v>
      </c>
      <c r="CV42" s="1">
        <v>19.2</v>
      </c>
      <c r="CW42" s="1">
        <v>16.2</v>
      </c>
      <c r="CX42" s="1">
        <v>16</v>
      </c>
      <c r="CY42" s="1">
        <v>17</v>
      </c>
      <c r="CZ42" s="1">
        <v>17.8</v>
      </c>
      <c r="DA42" s="1">
        <v>17.2</v>
      </c>
      <c r="DB42" s="1">
        <v>17.8</v>
      </c>
      <c r="DC42" s="1">
        <v>18.600000000000001</v>
      </c>
      <c r="DD42" s="1">
        <v>18.2</v>
      </c>
      <c r="DE42" s="1">
        <v>18.8</v>
      </c>
      <c r="DF42" s="1">
        <v>19.399999999999999</v>
      </c>
      <c r="DG42" s="1">
        <v>19.2</v>
      </c>
      <c r="DH42" s="1">
        <v>19.399999999999999</v>
      </c>
      <c r="DI42" s="1">
        <v>19.2</v>
      </c>
      <c r="DJ42" s="1">
        <v>19.399999999999999</v>
      </c>
      <c r="DK42" s="1">
        <v>19.2</v>
      </c>
      <c r="DL42" s="1">
        <v>19</v>
      </c>
      <c r="DM42" s="1">
        <v>18.2</v>
      </c>
      <c r="DN42" s="1">
        <v>18.399999999999999</v>
      </c>
      <c r="DO42" s="1">
        <v>18.399999999999999</v>
      </c>
      <c r="DP42" s="1">
        <v>18.600000000000001</v>
      </c>
      <c r="DQ42" s="1">
        <v>17</v>
      </c>
      <c r="DR42" s="1">
        <v>17</v>
      </c>
      <c r="DS42" s="1">
        <v>19</v>
      </c>
      <c r="DT42" s="1">
        <v>19</v>
      </c>
      <c r="DU42" s="1">
        <v>18.399999999999999</v>
      </c>
      <c r="DV42" s="1">
        <v>19</v>
      </c>
      <c r="DW42" s="1">
        <v>18.2</v>
      </c>
      <c r="DX42" s="1">
        <v>18.8</v>
      </c>
      <c r="DY42" s="1">
        <v>20</v>
      </c>
      <c r="DZ42" s="1">
        <v>18.8</v>
      </c>
      <c r="EA42" s="1">
        <v>19</v>
      </c>
      <c r="EB42" s="1">
        <v>18.600000000000001</v>
      </c>
      <c r="EC42" s="1">
        <v>19.399999999999999</v>
      </c>
      <c r="ED42" s="1">
        <v>20</v>
      </c>
      <c r="EE42" s="1">
        <v>19.8</v>
      </c>
      <c r="EF42" s="1">
        <v>19.600000000000001</v>
      </c>
      <c r="EG42" s="1">
        <v>19.2</v>
      </c>
      <c r="EH42" s="1">
        <v>18.2</v>
      </c>
      <c r="EI42" s="1">
        <v>19.2</v>
      </c>
      <c r="EJ42" s="1">
        <v>19</v>
      </c>
      <c r="EK42" s="1">
        <v>19.2</v>
      </c>
      <c r="EL42" s="1">
        <v>19</v>
      </c>
      <c r="EM42" s="1">
        <v>18.8</v>
      </c>
      <c r="EN42" s="1">
        <v>17.8</v>
      </c>
      <c r="EO42" s="1">
        <v>19.2</v>
      </c>
      <c r="EP42" s="1">
        <v>19.399999999999999</v>
      </c>
      <c r="EQ42" s="1">
        <v>19</v>
      </c>
      <c r="ER42" s="1">
        <v>18.399999999999999</v>
      </c>
      <c r="ES42" s="1">
        <v>18</v>
      </c>
      <c r="ET42" s="1">
        <v>18.399999999999999</v>
      </c>
      <c r="EU42" s="1">
        <v>18.8</v>
      </c>
      <c r="EV42" s="1">
        <v>18.600000000000001</v>
      </c>
      <c r="EW42" s="1">
        <v>18.399999999999999</v>
      </c>
      <c r="EX42" s="1">
        <v>17.8</v>
      </c>
      <c r="EY42" s="1">
        <v>18.600000000000001</v>
      </c>
      <c r="EZ42" s="1">
        <v>18.600000000000001</v>
      </c>
      <c r="FA42" s="1">
        <v>18</v>
      </c>
      <c r="FB42" s="1">
        <v>18.8</v>
      </c>
      <c r="FC42" s="1">
        <v>19.2</v>
      </c>
      <c r="FD42" s="1">
        <v>19.2</v>
      </c>
      <c r="FE42" s="1">
        <v>18.399999999999999</v>
      </c>
      <c r="FF42" s="1">
        <v>16.8</v>
      </c>
      <c r="FG42" s="1">
        <v>18.2</v>
      </c>
      <c r="FH42" s="1">
        <v>18.2</v>
      </c>
      <c r="FI42" s="1">
        <v>19</v>
      </c>
      <c r="FJ42" s="1">
        <v>19.8</v>
      </c>
      <c r="FK42" s="1">
        <v>18.8</v>
      </c>
      <c r="FL42" s="1">
        <v>18.600000000000001</v>
      </c>
      <c r="FM42" s="1">
        <v>19.2</v>
      </c>
      <c r="FN42" s="1">
        <v>19</v>
      </c>
      <c r="FO42" s="1">
        <v>19.2</v>
      </c>
      <c r="FP42" s="1">
        <v>18.399999999999999</v>
      </c>
      <c r="FQ42" s="1">
        <v>19.399999999999999</v>
      </c>
      <c r="FR42" s="1">
        <v>20.8</v>
      </c>
      <c r="FS42" s="1">
        <v>19.2</v>
      </c>
      <c r="FT42" s="1">
        <v>17.2</v>
      </c>
      <c r="FU42" s="1">
        <v>17</v>
      </c>
      <c r="FV42" s="1">
        <v>18.2</v>
      </c>
      <c r="FW42" s="1">
        <v>18.8</v>
      </c>
      <c r="FX42" s="1">
        <v>17.399999999999999</v>
      </c>
      <c r="FY42" s="1">
        <v>18.399999999999999</v>
      </c>
      <c r="FZ42" s="1">
        <v>18.2</v>
      </c>
      <c r="GA42" s="1">
        <v>18.399999999999999</v>
      </c>
      <c r="GB42" s="1">
        <v>17.399999999999999</v>
      </c>
      <c r="GC42" s="1">
        <v>17.2</v>
      </c>
      <c r="GD42" s="1">
        <v>17</v>
      </c>
      <c r="GE42" s="1">
        <v>17</v>
      </c>
      <c r="GF42" s="1">
        <v>16.8</v>
      </c>
      <c r="GG42" s="1">
        <v>18.600000000000001</v>
      </c>
      <c r="GH42" s="1">
        <v>18.8</v>
      </c>
      <c r="GI42" s="1">
        <v>18.399999999999999</v>
      </c>
      <c r="GJ42" s="1">
        <v>17.8</v>
      </c>
      <c r="GK42" s="1">
        <v>17.399999999999999</v>
      </c>
      <c r="GL42" s="1">
        <v>18</v>
      </c>
      <c r="GM42" s="1">
        <v>18.399999999999999</v>
      </c>
      <c r="GN42" s="1">
        <v>65535</v>
      </c>
      <c r="GO42" s="1">
        <v>18.8</v>
      </c>
      <c r="GP42" s="1">
        <v>18.600000000000001</v>
      </c>
      <c r="GQ42" s="1">
        <v>17.399999999999999</v>
      </c>
      <c r="GR42" s="1">
        <v>18.8</v>
      </c>
      <c r="GS42" s="1">
        <v>17.2</v>
      </c>
      <c r="GT42" s="1">
        <v>18.399999999999999</v>
      </c>
      <c r="GU42" s="1">
        <v>18.2</v>
      </c>
      <c r="GV42" s="1">
        <v>18</v>
      </c>
      <c r="GW42" s="1">
        <v>17.2</v>
      </c>
      <c r="GX42" s="1">
        <v>17.399999999999999</v>
      </c>
      <c r="GY42" s="1">
        <v>17.600000000000001</v>
      </c>
      <c r="GZ42" s="1">
        <v>17.2</v>
      </c>
      <c r="HA42" s="1">
        <v>17.8</v>
      </c>
      <c r="HB42" s="1">
        <v>19.600000000000001</v>
      </c>
      <c r="HC42" s="1">
        <v>18.8</v>
      </c>
      <c r="HD42" s="1">
        <v>18.600000000000001</v>
      </c>
      <c r="HE42" s="1">
        <v>18.8</v>
      </c>
      <c r="HF42" s="1">
        <v>17.8</v>
      </c>
      <c r="HG42" s="1">
        <v>65535</v>
      </c>
      <c r="HH42" s="1">
        <v>17.600000000000001</v>
      </c>
      <c r="HI42" s="1">
        <v>16.2</v>
      </c>
      <c r="HJ42" s="1">
        <v>17.2</v>
      </c>
      <c r="HK42" s="1">
        <v>19.2</v>
      </c>
      <c r="HL42" s="1">
        <v>17.8</v>
      </c>
      <c r="HM42" s="1">
        <v>17.600000000000001</v>
      </c>
      <c r="HN42" s="1">
        <v>19.600000000000001</v>
      </c>
      <c r="HO42" s="1">
        <v>18.2</v>
      </c>
      <c r="HP42" s="1">
        <v>16.8</v>
      </c>
      <c r="HQ42" s="1">
        <v>65535</v>
      </c>
      <c r="HR42" s="1">
        <v>18.2</v>
      </c>
      <c r="HS42" s="1">
        <v>16.8</v>
      </c>
      <c r="HT42" s="1">
        <v>16.600000000000001</v>
      </c>
      <c r="HU42" s="1">
        <v>16.8</v>
      </c>
      <c r="HV42" s="1">
        <v>18.600000000000001</v>
      </c>
      <c r="HW42" s="1">
        <v>18</v>
      </c>
      <c r="HX42" s="1">
        <v>18.8</v>
      </c>
      <c r="HY42" s="1">
        <v>18.600000000000001</v>
      </c>
      <c r="HZ42" s="1">
        <v>19.8</v>
      </c>
      <c r="IA42" s="1">
        <v>16</v>
      </c>
      <c r="IB42" s="1">
        <v>15.8</v>
      </c>
      <c r="IC42" s="1">
        <v>15.8</v>
      </c>
      <c r="ID42" s="1">
        <v>15.4</v>
      </c>
      <c r="IE42" s="1">
        <v>15.2</v>
      </c>
      <c r="IF42" s="1">
        <v>18</v>
      </c>
      <c r="IG42" s="1">
        <v>17.8</v>
      </c>
      <c r="IH42" s="1">
        <v>17.600000000000001</v>
      </c>
      <c r="II42" s="1">
        <v>17.8</v>
      </c>
      <c r="IJ42" s="1">
        <v>17.2</v>
      </c>
      <c r="IK42" s="1">
        <v>17.8</v>
      </c>
      <c r="IL42" s="1">
        <v>18.399999999999999</v>
      </c>
      <c r="IM42" s="1">
        <v>18</v>
      </c>
      <c r="IN42" s="1">
        <v>17.399999999999999</v>
      </c>
      <c r="IO42" s="1">
        <v>17.8</v>
      </c>
      <c r="IP42" s="1">
        <v>18.600000000000001</v>
      </c>
      <c r="IQ42" s="1">
        <v>18</v>
      </c>
      <c r="IR42" s="1">
        <v>18.2</v>
      </c>
      <c r="IS42" s="1">
        <v>17.8</v>
      </c>
      <c r="IT42" s="1">
        <v>17.600000000000001</v>
      </c>
      <c r="IU42" s="1">
        <v>19</v>
      </c>
      <c r="IV42" s="1">
        <v>18.8</v>
      </c>
      <c r="IW42" s="1">
        <v>19</v>
      </c>
      <c r="IX42" s="1">
        <v>18</v>
      </c>
      <c r="IY42" s="1">
        <v>17.600000000000001</v>
      </c>
      <c r="IZ42" s="1">
        <v>17.600000000000001</v>
      </c>
      <c r="JA42" s="1">
        <v>18</v>
      </c>
      <c r="JB42" s="1">
        <v>19</v>
      </c>
      <c r="JC42" s="1">
        <v>18.8</v>
      </c>
      <c r="JD42" s="1">
        <v>65535</v>
      </c>
      <c r="JE42" s="1">
        <v>19</v>
      </c>
      <c r="JF42" s="1">
        <v>19</v>
      </c>
      <c r="JG42" s="1">
        <v>18.8</v>
      </c>
      <c r="JH42" s="1">
        <v>19</v>
      </c>
      <c r="JI42" s="1">
        <v>18.2</v>
      </c>
      <c r="JJ42" s="1">
        <v>17.600000000000001</v>
      </c>
      <c r="JK42" s="1">
        <v>17.8</v>
      </c>
      <c r="JL42" s="1">
        <v>18</v>
      </c>
      <c r="JM42" s="1">
        <v>18</v>
      </c>
      <c r="JN42" s="1">
        <v>18</v>
      </c>
      <c r="JO42" s="1">
        <v>17.600000000000001</v>
      </c>
      <c r="JP42" s="1">
        <v>17</v>
      </c>
      <c r="JQ42" s="1">
        <v>17.8</v>
      </c>
      <c r="JR42" s="1">
        <v>17.2</v>
      </c>
      <c r="JS42" s="1">
        <v>17.600000000000001</v>
      </c>
      <c r="JT42" s="1">
        <v>17.2</v>
      </c>
      <c r="JU42" s="1">
        <v>17.2</v>
      </c>
      <c r="JV42" s="1">
        <v>18.2</v>
      </c>
      <c r="JW42" s="1">
        <v>65535</v>
      </c>
      <c r="JX42" s="1">
        <v>19.2</v>
      </c>
      <c r="JY42" s="1">
        <v>17.600000000000001</v>
      </c>
      <c r="JZ42" s="1">
        <v>18.2</v>
      </c>
      <c r="KA42" s="1">
        <v>17</v>
      </c>
      <c r="KB42" s="1">
        <v>16.8</v>
      </c>
      <c r="KC42" s="1">
        <v>16.8</v>
      </c>
      <c r="KD42" s="1">
        <v>16.8</v>
      </c>
      <c r="KE42" s="1">
        <v>18.600000000000001</v>
      </c>
      <c r="KF42" s="1">
        <v>17</v>
      </c>
      <c r="KG42" s="1">
        <v>17.8</v>
      </c>
      <c r="KH42" s="1">
        <v>18.600000000000001</v>
      </c>
      <c r="KI42" s="1">
        <v>18.2</v>
      </c>
      <c r="KJ42" s="1">
        <v>18</v>
      </c>
      <c r="KK42" s="1">
        <v>18.2</v>
      </c>
      <c r="KL42" s="1">
        <v>17.8</v>
      </c>
      <c r="KM42" s="1">
        <v>17.600000000000001</v>
      </c>
      <c r="KN42" s="1">
        <v>17.399999999999999</v>
      </c>
      <c r="KO42" s="1">
        <v>19</v>
      </c>
      <c r="KP42" s="1">
        <v>17.8</v>
      </c>
      <c r="KQ42" s="1">
        <v>18</v>
      </c>
      <c r="KR42" s="1">
        <v>18.600000000000001</v>
      </c>
      <c r="KS42" s="1">
        <v>17.8</v>
      </c>
      <c r="KT42" s="1">
        <v>19</v>
      </c>
      <c r="KU42" s="1">
        <v>18.2</v>
      </c>
      <c r="KV42" s="1">
        <v>19</v>
      </c>
      <c r="KW42" s="1">
        <v>17.600000000000001</v>
      </c>
      <c r="KX42" s="1">
        <v>17</v>
      </c>
      <c r="KY42" s="1">
        <v>16.399999999999999</v>
      </c>
      <c r="KZ42" s="1">
        <v>19</v>
      </c>
      <c r="LA42" s="1">
        <v>18.2</v>
      </c>
      <c r="LB42" s="1">
        <v>18</v>
      </c>
      <c r="LC42" s="1">
        <v>65535</v>
      </c>
      <c r="LD42" s="1">
        <v>18</v>
      </c>
      <c r="LE42" s="1">
        <v>18.600000000000001</v>
      </c>
      <c r="LF42" s="1">
        <v>18</v>
      </c>
      <c r="LG42" s="1">
        <v>17.8</v>
      </c>
      <c r="LH42" s="1">
        <v>17.600000000000001</v>
      </c>
      <c r="LI42" s="1">
        <v>17.399999999999999</v>
      </c>
      <c r="LJ42" s="1">
        <v>17.600000000000001</v>
      </c>
      <c r="LK42" s="1">
        <v>17</v>
      </c>
      <c r="LL42" s="1">
        <v>17.2</v>
      </c>
      <c r="LM42" s="1">
        <v>17</v>
      </c>
      <c r="LN42" s="1">
        <v>17.2</v>
      </c>
      <c r="LO42" s="1">
        <v>16.8</v>
      </c>
      <c r="LP42" s="1">
        <v>16.2</v>
      </c>
      <c r="LQ42" s="1">
        <v>16</v>
      </c>
      <c r="LR42" s="1">
        <v>16.2</v>
      </c>
      <c r="LS42" s="1">
        <v>16</v>
      </c>
      <c r="LT42" s="1">
        <v>15.8</v>
      </c>
      <c r="LU42" s="1">
        <v>15.6</v>
      </c>
      <c r="LV42" s="1">
        <v>16</v>
      </c>
      <c r="LW42" s="1">
        <v>16.8</v>
      </c>
      <c r="LX42" s="1">
        <v>17.2</v>
      </c>
      <c r="LY42" s="1">
        <v>17.399999999999999</v>
      </c>
      <c r="LZ42" s="1">
        <v>17.8</v>
      </c>
      <c r="MA42" s="1">
        <v>18</v>
      </c>
      <c r="MB42" s="1">
        <v>65535</v>
      </c>
      <c r="MC42" s="1">
        <v>18.2</v>
      </c>
      <c r="MD42" s="1">
        <v>65535</v>
      </c>
      <c r="ME42" s="1">
        <v>16.600000000000001</v>
      </c>
      <c r="MF42" s="1">
        <v>16.8</v>
      </c>
      <c r="MG42" s="1">
        <v>16.600000000000001</v>
      </c>
      <c r="MH42" s="1">
        <v>16.399999999999999</v>
      </c>
      <c r="MI42" s="1">
        <v>16.600000000000001</v>
      </c>
      <c r="MJ42" s="1">
        <v>18.8</v>
      </c>
      <c r="MK42" s="1">
        <v>18.600000000000001</v>
      </c>
      <c r="ML42" s="1">
        <v>16.8</v>
      </c>
      <c r="MM42" s="1">
        <v>16.600000000000001</v>
      </c>
      <c r="MN42" s="1">
        <v>15</v>
      </c>
      <c r="MO42" s="1">
        <v>15.2</v>
      </c>
      <c r="MP42" s="1">
        <v>15.8</v>
      </c>
      <c r="MQ42" s="1">
        <v>16</v>
      </c>
      <c r="MR42" s="1">
        <v>65535</v>
      </c>
      <c r="MS42" s="1">
        <v>17.8</v>
      </c>
      <c r="MT42" s="1">
        <v>16.8</v>
      </c>
      <c r="MU42" s="1">
        <v>18.2</v>
      </c>
      <c r="MV42" s="1">
        <v>17.8</v>
      </c>
      <c r="MW42" s="1">
        <v>18</v>
      </c>
      <c r="MX42" s="1">
        <v>17.8</v>
      </c>
      <c r="MY42" s="1">
        <v>18.399999999999999</v>
      </c>
      <c r="MZ42" s="1">
        <v>18.2</v>
      </c>
      <c r="NA42" s="1">
        <v>18</v>
      </c>
      <c r="NB42" s="1">
        <v>18.399999999999999</v>
      </c>
      <c r="NC42" s="1">
        <v>18.600000000000001</v>
      </c>
      <c r="ND42" s="1">
        <v>18.2</v>
      </c>
      <c r="NE42" s="1">
        <v>18.8</v>
      </c>
      <c r="NF42" s="1">
        <v>18.600000000000001</v>
      </c>
      <c r="NG42" s="1">
        <v>19</v>
      </c>
      <c r="NH42" s="1">
        <v>19</v>
      </c>
      <c r="NI42" s="1">
        <v>18.8</v>
      </c>
      <c r="NJ42" s="6">
        <f t="shared" si="13"/>
        <v>1</v>
      </c>
      <c r="NK42" s="3">
        <f t="shared" si="14"/>
        <v>1</v>
      </c>
      <c r="NL42" s="3">
        <f t="shared" si="15"/>
        <v>0.93548387096774188</v>
      </c>
      <c r="NM42" s="3">
        <f t="shared" si="16"/>
        <v>1</v>
      </c>
      <c r="NN42" s="3">
        <f t="shared" si="17"/>
        <v>1</v>
      </c>
      <c r="NO42" s="3">
        <f t="shared" si="18"/>
        <v>1</v>
      </c>
      <c r="NP42" s="3">
        <f t="shared" si="19"/>
        <v>0.93548387096774188</v>
      </c>
      <c r="NQ42" s="3">
        <f t="shared" si="20"/>
        <v>0.967741935483871</v>
      </c>
      <c r="NR42" s="3">
        <f t="shared" si="21"/>
        <v>0.96666666666666667</v>
      </c>
      <c r="NS42" s="3">
        <f t="shared" si="22"/>
        <v>0.967741935483871</v>
      </c>
      <c r="NT42" s="3">
        <f t="shared" si="23"/>
        <v>0.9</v>
      </c>
      <c r="NU42" s="3">
        <f t="shared" si="24"/>
        <v>0.967741935483871</v>
      </c>
      <c r="NV42" s="3">
        <f t="shared" si="25"/>
        <v>0.96986301369863015</v>
      </c>
      <c r="NW42" s="5">
        <f t="shared" si="26"/>
        <v>16.658064516129031</v>
      </c>
      <c r="NX42" s="1">
        <f t="shared" si="27"/>
        <v>17.192857142857143</v>
      </c>
      <c r="NY42" s="1">
        <f t="shared" si="28"/>
        <v>18.400000000000006</v>
      </c>
      <c r="NZ42" s="1">
        <f t="shared" si="29"/>
        <v>18.353333333333332</v>
      </c>
      <c r="OA42" s="1">
        <f t="shared" si="30"/>
        <v>18.864516129032257</v>
      </c>
      <c r="OB42" s="1">
        <f t="shared" si="31"/>
        <v>18.326666666666661</v>
      </c>
      <c r="OC42" s="1">
        <f t="shared" si="32"/>
        <v>18.034482758620694</v>
      </c>
      <c r="OD42" s="1">
        <f t="shared" si="33"/>
        <v>17.566666666666666</v>
      </c>
      <c r="OE42" s="1">
        <f t="shared" si="34"/>
        <v>18.08275862068966</v>
      </c>
      <c r="OF42" s="1">
        <f t="shared" si="35"/>
        <v>17.90666666666667</v>
      </c>
      <c r="OG42" s="1">
        <f t="shared" si="36"/>
        <v>17.170370370370371</v>
      </c>
      <c r="OH42" s="1">
        <f t="shared" si="37"/>
        <v>17.540000000000003</v>
      </c>
      <c r="OI42" s="111">
        <v>16.383333333333333</v>
      </c>
      <c r="OJ42" s="112">
        <v>16.981818181818181</v>
      </c>
      <c r="OK42" s="112">
        <v>17.770833333333332</v>
      </c>
      <c r="OL42" s="112">
        <v>18.25</v>
      </c>
      <c r="OM42" s="112">
        <v>18.362499999999997</v>
      </c>
      <c r="ON42" s="112">
        <v>18.084</v>
      </c>
      <c r="OO42" s="112">
        <v>17.760000000000005</v>
      </c>
      <c r="OP42" s="112">
        <v>17.947999999999997</v>
      </c>
      <c r="OQ42" s="112">
        <v>18.048000000000002</v>
      </c>
      <c r="OR42" s="112">
        <v>18.033333333333331</v>
      </c>
      <c r="OS42" s="112">
        <v>17.688461538461539</v>
      </c>
      <c r="OT42" s="112">
        <v>17.10869565217391</v>
      </c>
      <c r="OU42" s="5">
        <f t="shared" si="0"/>
        <v>0.27473118279569775</v>
      </c>
      <c r="OV42" s="1">
        <f t="shared" si="1"/>
        <v>0.21103896103896247</v>
      </c>
      <c r="OW42" s="1">
        <f t="shared" si="2"/>
        <v>0.62916666666667354</v>
      </c>
      <c r="OX42" s="1">
        <f t="shared" si="3"/>
        <v>0.10333333333333172</v>
      </c>
      <c r="OY42" s="1">
        <f t="shared" si="4"/>
        <v>0.50201612903225978</v>
      </c>
      <c r="OZ42" s="1">
        <f t="shared" si="5"/>
        <v>0.24266666666666126</v>
      </c>
      <c r="PA42" s="1">
        <f t="shared" si="6"/>
        <v>0.27448275862068883</v>
      </c>
      <c r="PB42" s="1">
        <f t="shared" si="7"/>
        <v>-0.38133333333333042</v>
      </c>
      <c r="PC42" s="1">
        <f t="shared" si="8"/>
        <v>3.475862068965796E-2</v>
      </c>
      <c r="PD42" s="1">
        <f t="shared" si="9"/>
        <v>-0.1266666666666616</v>
      </c>
      <c r="PE42" s="1">
        <f t="shared" si="10"/>
        <v>-0.51809116809116773</v>
      </c>
      <c r="PF42" s="1">
        <f t="shared" si="11"/>
        <v>0.43130434782609228</v>
      </c>
      <c r="PG42" s="111">
        <v>10.8</v>
      </c>
      <c r="PH42" s="112">
        <v>10.4</v>
      </c>
      <c r="PI42" s="112">
        <v>13.2</v>
      </c>
      <c r="PJ42" s="112">
        <v>11.3</v>
      </c>
      <c r="PK42" s="112">
        <v>15</v>
      </c>
      <c r="PL42" s="112">
        <v>13.6</v>
      </c>
      <c r="PM42" s="112">
        <v>14.2</v>
      </c>
      <c r="PN42" s="112">
        <v>13.2</v>
      </c>
      <c r="PO42" s="112">
        <v>14.6</v>
      </c>
      <c r="PP42" s="112">
        <v>11.8</v>
      </c>
      <c r="PQ42" s="112">
        <v>13</v>
      </c>
      <c r="PR42" s="137">
        <v>12.8</v>
      </c>
      <c r="PS42" s="5">
        <f t="array" ref="PS42">+IF(ISERROR($NW42)=FALSE,MIN(IF($H42:$AL42&lt;65534,$H42:$AL42,"")),NA())</f>
        <v>14.2</v>
      </c>
      <c r="PT42" s="1">
        <f t="array" ref="PT42">+IF(ISERROR($NX42)=FALSE,MIN(IF($AM42:$BN42&lt;65534,$AM42:$BN42,"")),NA())</f>
        <v>15.4</v>
      </c>
      <c r="PU42" s="1">
        <f t="array" ref="PU42">+IF(ISERROR($NY42)=FALSE,MIN(IF($BP42:$CT42&lt;65534,$BP42:$CT42,"")),NA())</f>
        <v>17.399999999999999</v>
      </c>
      <c r="PV42" s="1">
        <f t="array" ref="PV42">+IF(ISERROR($NZ42)=FALSE,MIN(IF($CU42:$DX42&lt;65534,$CU42:$DX42,"")),NA())</f>
        <v>16</v>
      </c>
      <c r="PW42" s="1">
        <f t="array" ref="PW42">+IF(ISERROR($OA42)=FALSE,MIN(IF($DY42:$FC42&lt;65534,$DY42:$FC42,"")),NA())</f>
        <v>17.8</v>
      </c>
      <c r="PX42" s="1">
        <f t="array" ref="PX42">+IF(ISERROR($OB42)=FALSE,MIN(IF($FD42:$GG42&lt;65534,$FD42:$GG42,"")),NA())</f>
        <v>16.8</v>
      </c>
      <c r="PY42" s="1">
        <f t="array" ref="PY42">+IF(ISERROR($OC42)=FALSE,MIN(IF($GH42:$HL42&lt;65534,$GH42:$HL42,"")),NA())</f>
        <v>16.2</v>
      </c>
      <c r="PZ42" s="1">
        <f t="array" ref="PZ42">+IF(ISERROR($OD42)=FALSE,MIN(IF($HM42:$IQ42&lt;65534,$HM42:$IQ42,"")),NA())</f>
        <v>15.2</v>
      </c>
      <c r="QA42" s="1">
        <f t="array" ref="QA42">+IF(ISERROR($OE42)=FALSE,MIN(IF($IR42:$JU42&lt;65534,$IR42:$JU42,"")),NA())</f>
        <v>17</v>
      </c>
      <c r="QB42" s="1">
        <f t="array" ref="QB42">+IF(ISERROR($OF42)=FALSE,MIN(IF($JV42:$KZ42&lt;65534,$JV42:$KZ42,"")),NA())</f>
        <v>16.399999999999999</v>
      </c>
      <c r="QC42" s="1">
        <f t="array" ref="QC42">+IF(ISERROR($OG42)=FALSE,MIN(IF($LA42:$MD42&lt;65534,$LA42:$MD42,"")),NA())</f>
        <v>15.6</v>
      </c>
      <c r="QD42" s="1">
        <f t="array" ref="QD42">+IF(ISERROR($OH42)=FALSE,MIN(IF($ME42:$NI42&lt;65534,$ME42:$NI42,"")),NA())</f>
        <v>15</v>
      </c>
      <c r="QE42" s="5">
        <f t="shared" si="38"/>
        <v>-3.3999999999999986</v>
      </c>
      <c r="QF42" s="1">
        <f t="shared" si="39"/>
        <v>-5</v>
      </c>
      <c r="QG42" s="1">
        <f t="shared" si="40"/>
        <v>-4.1999999999999993</v>
      </c>
      <c r="QH42" s="1">
        <f t="shared" si="41"/>
        <v>-4.6999999999999993</v>
      </c>
      <c r="QI42" s="1">
        <f t="shared" si="42"/>
        <v>-2.8000000000000007</v>
      </c>
      <c r="QJ42" s="1">
        <f t="shared" si="43"/>
        <v>-3.2000000000000011</v>
      </c>
      <c r="QK42" s="1">
        <f t="shared" si="44"/>
        <v>-2</v>
      </c>
      <c r="QL42" s="1">
        <f t="shared" si="45"/>
        <v>-2</v>
      </c>
      <c r="QM42" s="1">
        <f t="shared" si="46"/>
        <v>-2.4000000000000004</v>
      </c>
      <c r="QN42" s="1">
        <f t="shared" si="47"/>
        <v>-4.5999999999999979</v>
      </c>
      <c r="QO42" s="1">
        <f t="shared" si="48"/>
        <v>-2.5999999999999996</v>
      </c>
      <c r="QP42" s="1">
        <f t="shared" si="49"/>
        <v>-2.1999999999999993</v>
      </c>
      <c r="QQ42" s="5" t="s">
        <v>892</v>
      </c>
    </row>
    <row r="43" spans="1:459" s="1" customFormat="1" x14ac:dyDescent="0.2">
      <c r="A43" s="79">
        <v>25025020</v>
      </c>
      <c r="B43" s="106">
        <v>-74.838055555555556</v>
      </c>
      <c r="C43" s="106">
        <v>9.7316666666666674</v>
      </c>
      <c r="D43" s="105">
        <v>25</v>
      </c>
      <c r="E43" s="97" t="s">
        <v>52</v>
      </c>
      <c r="F43" s="97" t="s">
        <v>53</v>
      </c>
      <c r="G43" s="97" t="s">
        <v>307</v>
      </c>
      <c r="H43" s="1">
        <v>20.2</v>
      </c>
      <c r="I43" s="1">
        <v>20.399999999999999</v>
      </c>
      <c r="J43" s="1">
        <v>21</v>
      </c>
      <c r="K43" s="1">
        <v>20.8</v>
      </c>
      <c r="L43" s="1">
        <v>20</v>
      </c>
      <c r="M43" s="1">
        <v>23.4</v>
      </c>
      <c r="N43" s="1">
        <v>65535</v>
      </c>
      <c r="O43" s="1">
        <v>65535</v>
      </c>
      <c r="P43" s="1">
        <v>65535</v>
      </c>
      <c r="Q43" s="1">
        <v>21.4</v>
      </c>
      <c r="R43" s="1">
        <v>65535</v>
      </c>
      <c r="S43" s="1">
        <v>65535</v>
      </c>
      <c r="T43" s="1">
        <v>65535</v>
      </c>
      <c r="U43" s="1">
        <v>65535</v>
      </c>
      <c r="V43" s="1">
        <v>21</v>
      </c>
      <c r="W43" s="1">
        <v>21.2</v>
      </c>
      <c r="X43" s="1">
        <v>22.2</v>
      </c>
      <c r="Y43" s="1">
        <v>22.4</v>
      </c>
      <c r="Z43" s="1">
        <v>22.2</v>
      </c>
      <c r="AA43" s="1">
        <v>21.8</v>
      </c>
      <c r="AB43" s="1">
        <v>21.4</v>
      </c>
      <c r="AC43" s="1">
        <v>21.2</v>
      </c>
      <c r="AD43" s="1">
        <v>20.8</v>
      </c>
      <c r="AE43" s="1">
        <v>20.2</v>
      </c>
      <c r="AF43" s="1">
        <v>21.6</v>
      </c>
      <c r="AG43" s="1">
        <v>23</v>
      </c>
      <c r="AH43" s="1">
        <v>22.8</v>
      </c>
      <c r="AI43" s="1">
        <v>24.4</v>
      </c>
      <c r="AJ43" s="1">
        <v>22</v>
      </c>
      <c r="AK43" s="1">
        <v>22.4</v>
      </c>
      <c r="AL43" s="1">
        <v>65535</v>
      </c>
      <c r="AM43" s="1">
        <v>22.2</v>
      </c>
      <c r="AN43" s="1">
        <v>23.2</v>
      </c>
      <c r="AO43" s="1">
        <v>22.4</v>
      </c>
      <c r="AP43" s="1">
        <v>21</v>
      </c>
      <c r="AQ43" s="1">
        <v>22.2</v>
      </c>
      <c r="AR43" s="1">
        <v>22.8</v>
      </c>
      <c r="AS43" s="1">
        <v>65535</v>
      </c>
      <c r="AT43" s="1">
        <v>22.2</v>
      </c>
      <c r="AU43" s="1">
        <v>21.4</v>
      </c>
      <c r="AV43" s="1">
        <v>21.2</v>
      </c>
      <c r="AW43" s="1">
        <v>21.8</v>
      </c>
      <c r="AX43" s="1">
        <v>23.4</v>
      </c>
      <c r="AY43" s="1">
        <v>23.2</v>
      </c>
      <c r="AZ43" s="1">
        <v>24.4</v>
      </c>
      <c r="BA43" s="1">
        <v>23.8</v>
      </c>
      <c r="BB43" s="1">
        <v>23.4</v>
      </c>
      <c r="BC43" s="1">
        <v>24</v>
      </c>
      <c r="BD43" s="1">
        <v>24.4</v>
      </c>
      <c r="BE43" s="1">
        <v>23</v>
      </c>
      <c r="BF43" s="1">
        <v>24.6</v>
      </c>
      <c r="BG43" s="1">
        <v>23</v>
      </c>
      <c r="BH43" s="1">
        <v>24.2</v>
      </c>
      <c r="BI43" s="1">
        <v>23.4</v>
      </c>
      <c r="BJ43" s="1">
        <v>25.2</v>
      </c>
      <c r="BK43" s="1">
        <v>21.2</v>
      </c>
      <c r="BL43" s="1">
        <v>20.399999999999999</v>
      </c>
      <c r="BM43" s="1">
        <v>21</v>
      </c>
      <c r="BN43" s="1">
        <v>23</v>
      </c>
      <c r="BO43" s="102"/>
      <c r="BP43" s="1">
        <v>23</v>
      </c>
      <c r="BQ43" s="1">
        <v>23.2</v>
      </c>
      <c r="BR43" s="1">
        <v>23.8</v>
      </c>
      <c r="BS43" s="1">
        <v>25.2</v>
      </c>
      <c r="BT43" s="1">
        <v>24</v>
      </c>
      <c r="BU43" s="1">
        <v>24.2</v>
      </c>
      <c r="BV43" s="1">
        <v>25</v>
      </c>
      <c r="BW43" s="1">
        <v>24.2</v>
      </c>
      <c r="BX43" s="1">
        <v>23</v>
      </c>
      <c r="BY43" s="1">
        <v>23.4</v>
      </c>
      <c r="BZ43" s="1">
        <v>24.8</v>
      </c>
      <c r="CA43" s="1">
        <v>23</v>
      </c>
      <c r="CB43" s="1">
        <v>21.6</v>
      </c>
      <c r="CC43" s="1">
        <v>24.4</v>
      </c>
      <c r="CD43" s="1">
        <v>25.4</v>
      </c>
      <c r="CE43" s="1">
        <v>25</v>
      </c>
      <c r="CF43" s="1">
        <v>23.8</v>
      </c>
      <c r="CG43" s="1">
        <v>24.6</v>
      </c>
      <c r="CH43" s="1">
        <v>25</v>
      </c>
      <c r="CI43" s="1">
        <v>26</v>
      </c>
      <c r="CJ43" s="1">
        <v>24.6</v>
      </c>
      <c r="CK43" s="1">
        <v>23.6</v>
      </c>
      <c r="CL43" s="1">
        <v>24</v>
      </c>
      <c r="CM43" s="1">
        <v>24.4</v>
      </c>
      <c r="CN43" s="1">
        <v>24</v>
      </c>
      <c r="CO43" s="1">
        <v>23.8</v>
      </c>
      <c r="CP43" s="1">
        <v>25</v>
      </c>
      <c r="CQ43" s="1">
        <v>24.4</v>
      </c>
      <c r="CR43" s="1">
        <v>25</v>
      </c>
      <c r="CS43" s="1">
        <v>24</v>
      </c>
      <c r="CT43" s="1">
        <v>25.6</v>
      </c>
      <c r="CU43" s="1">
        <v>26</v>
      </c>
      <c r="CV43" s="1">
        <v>26</v>
      </c>
      <c r="CW43" s="1">
        <v>24</v>
      </c>
      <c r="CX43" s="1">
        <v>22</v>
      </c>
      <c r="CY43" s="1">
        <v>24.4</v>
      </c>
      <c r="CZ43" s="1">
        <v>25</v>
      </c>
      <c r="DA43" s="1">
        <v>23.8</v>
      </c>
      <c r="DB43" s="1">
        <v>24.8</v>
      </c>
      <c r="DC43" s="1">
        <v>25</v>
      </c>
      <c r="DD43" s="1">
        <v>24</v>
      </c>
      <c r="DE43" s="1">
        <v>65535</v>
      </c>
      <c r="DF43" s="1">
        <v>24.8</v>
      </c>
      <c r="DG43" s="1">
        <v>24.8</v>
      </c>
      <c r="DH43" s="1">
        <v>25.6</v>
      </c>
      <c r="DI43" s="1">
        <v>26</v>
      </c>
      <c r="DJ43" s="1">
        <v>26.2</v>
      </c>
      <c r="DK43" s="1">
        <v>25.4</v>
      </c>
      <c r="DL43" s="1">
        <v>25.8</v>
      </c>
      <c r="DM43" s="1">
        <v>25.6</v>
      </c>
      <c r="DN43" s="1">
        <v>26.4</v>
      </c>
      <c r="DO43" s="1">
        <v>25.8</v>
      </c>
      <c r="DP43" s="1">
        <v>24.4</v>
      </c>
      <c r="DQ43" s="1">
        <v>24.2</v>
      </c>
      <c r="DR43" s="1">
        <v>24.6</v>
      </c>
      <c r="DS43" s="1">
        <v>24.4</v>
      </c>
      <c r="DT43" s="1">
        <v>25.6</v>
      </c>
      <c r="DU43" s="1">
        <v>65535</v>
      </c>
      <c r="DV43" s="1">
        <v>27</v>
      </c>
      <c r="DW43" s="1">
        <v>25.6</v>
      </c>
      <c r="DX43" s="1">
        <v>25.8</v>
      </c>
      <c r="DY43" s="1">
        <v>25.8</v>
      </c>
      <c r="DZ43" s="1">
        <v>25</v>
      </c>
      <c r="EA43" s="1">
        <v>26.8</v>
      </c>
      <c r="EB43" s="1">
        <v>65535</v>
      </c>
      <c r="EC43" s="1">
        <v>26.2</v>
      </c>
      <c r="ED43" s="1">
        <v>25.4</v>
      </c>
      <c r="EE43" s="1">
        <v>25.6</v>
      </c>
      <c r="EF43" s="1">
        <v>26.2</v>
      </c>
      <c r="EG43" s="1">
        <v>24.2</v>
      </c>
      <c r="EH43" s="1">
        <v>24.2</v>
      </c>
      <c r="EI43" s="1">
        <v>24.8</v>
      </c>
      <c r="EJ43" s="1">
        <v>24.8</v>
      </c>
      <c r="EK43" s="1">
        <v>25.4</v>
      </c>
      <c r="EL43" s="1">
        <v>24.2</v>
      </c>
      <c r="EM43" s="1">
        <v>25</v>
      </c>
      <c r="EN43" s="1">
        <v>24</v>
      </c>
      <c r="EO43" s="1">
        <v>25.6</v>
      </c>
      <c r="EP43" s="1">
        <v>25.6</v>
      </c>
      <c r="EQ43" s="1">
        <v>25</v>
      </c>
      <c r="ER43" s="1">
        <v>24</v>
      </c>
      <c r="ES43" s="1">
        <v>22.8</v>
      </c>
      <c r="ET43" s="1">
        <v>23.4</v>
      </c>
      <c r="EU43" s="1">
        <v>25</v>
      </c>
      <c r="EV43" s="1">
        <v>26</v>
      </c>
      <c r="EW43" s="1">
        <v>24.6</v>
      </c>
      <c r="EX43" s="1">
        <v>25</v>
      </c>
      <c r="EY43" s="1">
        <v>24.6</v>
      </c>
      <c r="EZ43" s="1">
        <v>23.4</v>
      </c>
      <c r="FA43" s="1">
        <v>23</v>
      </c>
      <c r="FB43" s="1">
        <v>23</v>
      </c>
      <c r="FC43" s="1">
        <v>22.8</v>
      </c>
      <c r="FD43" s="1">
        <v>24.6</v>
      </c>
      <c r="FE43" s="1">
        <v>24.4</v>
      </c>
      <c r="FF43" s="1">
        <v>24</v>
      </c>
      <c r="FG43" s="1">
        <v>26</v>
      </c>
      <c r="FH43" s="1">
        <v>24.4</v>
      </c>
      <c r="FI43" s="1">
        <v>65535</v>
      </c>
      <c r="FJ43" s="1">
        <v>24.6</v>
      </c>
      <c r="FK43" s="1">
        <v>25</v>
      </c>
      <c r="FL43" s="1">
        <v>25.2</v>
      </c>
      <c r="FM43" s="1">
        <v>24</v>
      </c>
      <c r="FN43" s="1">
        <v>24.6</v>
      </c>
      <c r="FO43" s="1">
        <v>23.8</v>
      </c>
      <c r="FP43" s="1">
        <v>24.2</v>
      </c>
      <c r="FQ43" s="1">
        <v>25</v>
      </c>
      <c r="FR43" s="1">
        <v>24</v>
      </c>
      <c r="FS43" s="1">
        <v>24.8</v>
      </c>
      <c r="FT43" s="1">
        <v>26</v>
      </c>
      <c r="FU43" s="1">
        <v>25.2</v>
      </c>
      <c r="FV43" s="1">
        <v>26.2</v>
      </c>
      <c r="FW43" s="1">
        <v>25</v>
      </c>
      <c r="FX43" s="1">
        <v>26</v>
      </c>
      <c r="FY43" s="1">
        <v>25</v>
      </c>
      <c r="FZ43" s="1">
        <v>23.8</v>
      </c>
      <c r="GA43" s="1">
        <v>24.6</v>
      </c>
      <c r="GB43" s="1">
        <v>24.6</v>
      </c>
      <c r="GC43" s="1">
        <v>24.6</v>
      </c>
      <c r="GD43" s="1">
        <v>24.2</v>
      </c>
      <c r="GE43" s="1">
        <v>23.2</v>
      </c>
      <c r="GF43" s="1">
        <v>24.2</v>
      </c>
      <c r="GG43" s="1">
        <v>23.8</v>
      </c>
      <c r="GH43" s="1">
        <v>25</v>
      </c>
      <c r="GI43" s="1">
        <v>25.2</v>
      </c>
      <c r="GJ43" s="1">
        <v>24.4</v>
      </c>
      <c r="GK43" s="1">
        <v>25.2</v>
      </c>
      <c r="GL43" s="1">
        <v>24.4</v>
      </c>
      <c r="GM43" s="1">
        <v>26</v>
      </c>
      <c r="GN43" s="1">
        <v>25.4</v>
      </c>
      <c r="GO43" s="1">
        <v>24.4</v>
      </c>
      <c r="GP43" s="1">
        <v>24</v>
      </c>
      <c r="GQ43" s="1">
        <v>23.8</v>
      </c>
      <c r="GR43" s="1">
        <v>25</v>
      </c>
      <c r="GS43" s="1">
        <v>24</v>
      </c>
      <c r="GT43" s="1">
        <v>25.2</v>
      </c>
      <c r="GU43" s="1">
        <v>22</v>
      </c>
      <c r="GV43" s="1">
        <v>24.6</v>
      </c>
      <c r="GW43" s="1">
        <v>22.8</v>
      </c>
      <c r="GX43" s="1">
        <v>23.8</v>
      </c>
      <c r="GY43" s="1">
        <v>24.6</v>
      </c>
      <c r="GZ43" s="1">
        <v>25</v>
      </c>
      <c r="HA43" s="1">
        <v>24</v>
      </c>
      <c r="HB43" s="1">
        <v>24.4</v>
      </c>
      <c r="HC43" s="1">
        <v>25.2</v>
      </c>
      <c r="HD43" s="1">
        <v>22.6</v>
      </c>
      <c r="HE43" s="1">
        <v>23.8</v>
      </c>
      <c r="HF43" s="1">
        <v>22.6</v>
      </c>
      <c r="HG43" s="1">
        <v>24.6</v>
      </c>
      <c r="HH43" s="1">
        <v>23.4</v>
      </c>
      <c r="HI43" s="1">
        <v>24.4</v>
      </c>
      <c r="HJ43" s="1">
        <v>25</v>
      </c>
      <c r="HK43" s="1">
        <v>25.2</v>
      </c>
      <c r="HL43" s="1">
        <v>65535</v>
      </c>
      <c r="HM43" s="1">
        <v>24.4</v>
      </c>
      <c r="HN43" s="1">
        <v>25</v>
      </c>
      <c r="HO43" s="1">
        <v>22.8</v>
      </c>
      <c r="HP43" s="1">
        <v>23.6</v>
      </c>
      <c r="HQ43" s="1">
        <v>24.4</v>
      </c>
      <c r="HR43" s="1">
        <v>25</v>
      </c>
      <c r="HS43" s="1">
        <v>25.2</v>
      </c>
      <c r="HT43" s="1">
        <v>24.8</v>
      </c>
      <c r="HU43" s="1">
        <v>25</v>
      </c>
      <c r="HV43" s="1">
        <v>25</v>
      </c>
      <c r="HW43" s="1">
        <v>25.6</v>
      </c>
      <c r="HX43" s="1">
        <v>24</v>
      </c>
      <c r="HY43" s="1">
        <v>26.4</v>
      </c>
      <c r="HZ43" s="1">
        <v>24.8</v>
      </c>
      <c r="IA43" s="1">
        <v>24</v>
      </c>
      <c r="IB43" s="1">
        <v>23</v>
      </c>
      <c r="IC43" s="1">
        <v>23.6</v>
      </c>
      <c r="ID43" s="1">
        <v>25</v>
      </c>
      <c r="IE43" s="1">
        <v>24.2</v>
      </c>
      <c r="IF43" s="1">
        <v>24</v>
      </c>
      <c r="IG43" s="1">
        <v>24.8</v>
      </c>
      <c r="IH43" s="1">
        <v>24.2</v>
      </c>
      <c r="II43" s="1">
        <v>25.2</v>
      </c>
      <c r="IJ43" s="1">
        <v>25</v>
      </c>
      <c r="IK43" s="1">
        <v>24.4</v>
      </c>
      <c r="IL43" s="1">
        <v>24.6</v>
      </c>
      <c r="IM43" s="1">
        <v>25.2</v>
      </c>
      <c r="IN43" s="1">
        <v>24.8</v>
      </c>
      <c r="IO43" s="1">
        <v>24.6</v>
      </c>
      <c r="IP43" s="1">
        <v>24.2</v>
      </c>
      <c r="IQ43" s="1">
        <v>25.2</v>
      </c>
      <c r="IR43" s="1">
        <v>23.2</v>
      </c>
      <c r="IS43" s="1">
        <v>24</v>
      </c>
      <c r="IT43" s="1">
        <v>23.4</v>
      </c>
      <c r="IU43" s="1">
        <v>23</v>
      </c>
      <c r="IV43" s="1">
        <v>25.2</v>
      </c>
      <c r="IW43" s="1">
        <v>24</v>
      </c>
      <c r="IX43" s="1">
        <v>24.8</v>
      </c>
      <c r="IY43" s="1">
        <v>25</v>
      </c>
      <c r="IZ43" s="1">
        <v>25.2</v>
      </c>
      <c r="JA43" s="1">
        <v>22.8</v>
      </c>
      <c r="JB43" s="1">
        <v>25</v>
      </c>
      <c r="JC43" s="1">
        <v>26.2</v>
      </c>
      <c r="JD43" s="1">
        <v>25</v>
      </c>
      <c r="JE43" s="1">
        <v>25.4</v>
      </c>
      <c r="JF43" s="1">
        <v>25</v>
      </c>
      <c r="JG43" s="1">
        <v>24.6</v>
      </c>
      <c r="JH43" s="1">
        <v>24.2</v>
      </c>
      <c r="JI43" s="1">
        <v>24.6</v>
      </c>
      <c r="JJ43" s="1">
        <v>23.8</v>
      </c>
      <c r="JK43" s="1">
        <v>23.4</v>
      </c>
      <c r="JL43" s="1">
        <v>23.6</v>
      </c>
      <c r="JM43" s="1">
        <v>22.6</v>
      </c>
      <c r="JN43" s="1">
        <v>23.8</v>
      </c>
      <c r="JO43" s="1">
        <v>65535</v>
      </c>
      <c r="JP43" s="1">
        <v>24.8</v>
      </c>
      <c r="JQ43" s="1">
        <v>24</v>
      </c>
      <c r="JR43" s="1">
        <v>23.8</v>
      </c>
      <c r="JS43" s="1">
        <v>24.4</v>
      </c>
      <c r="JT43" s="1">
        <v>23.2</v>
      </c>
      <c r="JU43" s="1">
        <v>24.2</v>
      </c>
      <c r="JV43" s="1">
        <v>24.4</v>
      </c>
      <c r="JW43" s="1">
        <v>25.2</v>
      </c>
      <c r="JX43" s="1">
        <v>25</v>
      </c>
      <c r="JY43" s="1">
        <v>23.6</v>
      </c>
      <c r="JZ43" s="1">
        <v>25.2</v>
      </c>
      <c r="KA43" s="1">
        <v>25</v>
      </c>
      <c r="KB43" s="1">
        <v>24.8</v>
      </c>
      <c r="KC43" s="1">
        <v>25</v>
      </c>
      <c r="KD43" s="1">
        <v>22.8</v>
      </c>
      <c r="KE43" s="1">
        <v>23.8</v>
      </c>
      <c r="KF43" s="1">
        <v>24</v>
      </c>
      <c r="KG43" s="1">
        <v>23</v>
      </c>
      <c r="KH43" s="1">
        <v>24.4</v>
      </c>
      <c r="KI43" s="1">
        <v>23.4</v>
      </c>
      <c r="KJ43" s="1">
        <v>24</v>
      </c>
      <c r="KK43" s="1">
        <v>24.2</v>
      </c>
      <c r="KL43" s="1">
        <v>22.6</v>
      </c>
      <c r="KM43" s="1">
        <v>24.2</v>
      </c>
      <c r="KN43" s="1">
        <v>22.4</v>
      </c>
      <c r="KO43" s="1">
        <v>23</v>
      </c>
      <c r="KP43" s="1">
        <v>23.8</v>
      </c>
      <c r="KQ43" s="1">
        <v>23.6</v>
      </c>
      <c r="KR43" s="1">
        <v>23.8</v>
      </c>
      <c r="KS43" s="1">
        <v>23.6</v>
      </c>
      <c r="KT43" s="1">
        <v>22.6</v>
      </c>
      <c r="KU43" s="1">
        <v>23.8</v>
      </c>
      <c r="KV43" s="1">
        <v>24.6</v>
      </c>
      <c r="KW43" s="1">
        <v>24.8</v>
      </c>
      <c r="KX43" s="1">
        <v>24.4</v>
      </c>
      <c r="KY43" s="1">
        <v>24</v>
      </c>
      <c r="KZ43" s="1">
        <v>24.4</v>
      </c>
      <c r="LA43" s="1">
        <v>24</v>
      </c>
      <c r="LB43" s="1">
        <v>24.2</v>
      </c>
      <c r="LC43" s="1">
        <v>24</v>
      </c>
      <c r="LD43" s="1">
        <v>24.6</v>
      </c>
      <c r="LE43" s="1">
        <v>24.2</v>
      </c>
      <c r="LF43" s="1">
        <v>24.2</v>
      </c>
      <c r="LG43" s="1">
        <v>24.2</v>
      </c>
      <c r="LH43" s="1">
        <v>24</v>
      </c>
      <c r="LI43" s="1">
        <v>24.4</v>
      </c>
      <c r="LJ43" s="1">
        <v>24.2</v>
      </c>
      <c r="LK43" s="1">
        <v>65535</v>
      </c>
      <c r="LL43" s="1">
        <v>24.4</v>
      </c>
      <c r="LM43" s="1">
        <v>24.8</v>
      </c>
      <c r="LN43" s="1">
        <v>24.2</v>
      </c>
      <c r="LO43" s="1">
        <v>23.8</v>
      </c>
      <c r="LP43" s="1">
        <v>65535</v>
      </c>
      <c r="LQ43" s="1">
        <v>23.8</v>
      </c>
      <c r="LR43" s="1">
        <v>22.4</v>
      </c>
      <c r="LS43" s="1">
        <v>22.8</v>
      </c>
      <c r="LT43" s="1">
        <v>24</v>
      </c>
      <c r="LU43" s="1">
        <v>24.6</v>
      </c>
      <c r="LV43" s="1">
        <v>22.8</v>
      </c>
      <c r="LW43" s="1">
        <v>23.4</v>
      </c>
      <c r="LX43" s="1">
        <v>22.6</v>
      </c>
      <c r="LY43" s="1">
        <v>23.4</v>
      </c>
      <c r="LZ43" s="1">
        <v>24.8</v>
      </c>
      <c r="MA43" s="1">
        <v>24.2</v>
      </c>
      <c r="MB43" s="1">
        <v>24.8</v>
      </c>
      <c r="MC43" s="1">
        <v>25.4</v>
      </c>
      <c r="MD43" s="1">
        <v>23.6</v>
      </c>
      <c r="ME43" s="1">
        <v>22.8</v>
      </c>
      <c r="MF43" s="1">
        <v>23</v>
      </c>
      <c r="MG43" s="1">
        <v>25.4</v>
      </c>
      <c r="MH43" s="1">
        <v>24.4</v>
      </c>
      <c r="MI43" s="1">
        <v>24.2</v>
      </c>
      <c r="MJ43" s="1">
        <v>23.6</v>
      </c>
      <c r="MK43" s="1">
        <v>24.4</v>
      </c>
      <c r="ML43" s="1">
        <v>23.8</v>
      </c>
      <c r="MM43" s="1">
        <v>21.4</v>
      </c>
      <c r="MN43" s="1">
        <v>21.2</v>
      </c>
      <c r="MO43" s="1">
        <v>21.8</v>
      </c>
      <c r="MP43" s="1">
        <v>32.4</v>
      </c>
      <c r="MQ43" s="1">
        <v>22</v>
      </c>
      <c r="MR43" s="1">
        <v>21.6</v>
      </c>
      <c r="MS43" s="1">
        <v>22.6</v>
      </c>
      <c r="MT43" s="1">
        <v>23</v>
      </c>
      <c r="MU43" s="1">
        <v>23.2</v>
      </c>
      <c r="MV43" s="1">
        <v>23.6</v>
      </c>
      <c r="MW43" s="1">
        <v>24</v>
      </c>
      <c r="MX43" s="1">
        <v>23.8</v>
      </c>
      <c r="MY43" s="1">
        <v>24.2</v>
      </c>
      <c r="MZ43" s="1">
        <v>24.4</v>
      </c>
      <c r="NA43" s="1">
        <v>24.4</v>
      </c>
      <c r="NB43" s="1">
        <v>24.8</v>
      </c>
      <c r="NC43" s="1">
        <v>24.6</v>
      </c>
      <c r="ND43" s="1">
        <v>24.8</v>
      </c>
      <c r="NE43" s="1">
        <v>25.4</v>
      </c>
      <c r="NF43" s="1">
        <v>24.8</v>
      </c>
      <c r="NG43" s="1">
        <v>65535</v>
      </c>
      <c r="NH43" s="1">
        <v>24.8</v>
      </c>
      <c r="NI43" s="1">
        <v>24.6</v>
      </c>
      <c r="NJ43" s="6">
        <f t="shared" si="13"/>
        <v>0.74193548387096775</v>
      </c>
      <c r="NK43" s="3">
        <f t="shared" si="14"/>
        <v>0.9642857142857143</v>
      </c>
      <c r="NL43" s="3">
        <f t="shared" si="15"/>
        <v>1</v>
      </c>
      <c r="NM43" s="3">
        <f t="shared" si="16"/>
        <v>0.93333333333333335</v>
      </c>
      <c r="NN43" s="3">
        <f t="shared" si="17"/>
        <v>0.967741935483871</v>
      </c>
      <c r="NO43" s="3">
        <f t="shared" si="18"/>
        <v>0.96666666666666667</v>
      </c>
      <c r="NP43" s="3">
        <f t="shared" si="19"/>
        <v>0.967741935483871</v>
      </c>
      <c r="NQ43" s="3">
        <f t="shared" si="20"/>
        <v>1</v>
      </c>
      <c r="NR43" s="3">
        <f t="shared" si="21"/>
        <v>0.96666666666666667</v>
      </c>
      <c r="NS43" s="3">
        <f t="shared" si="22"/>
        <v>1</v>
      </c>
      <c r="NT43" s="3">
        <f t="shared" si="23"/>
        <v>0.93333333333333335</v>
      </c>
      <c r="NU43" s="3">
        <f t="shared" si="24"/>
        <v>0.967741935483871</v>
      </c>
      <c r="NV43" s="3">
        <f t="shared" si="25"/>
        <v>0.9506849315068493</v>
      </c>
      <c r="NW43" s="5">
        <f t="shared" si="26"/>
        <v>21.643478260869564</v>
      </c>
      <c r="NX43" s="1">
        <f t="shared" si="27"/>
        <v>22.814814814814813</v>
      </c>
      <c r="NY43" s="1">
        <f t="shared" si="28"/>
        <v>24.225806451612904</v>
      </c>
      <c r="NZ43" s="1">
        <f t="shared" si="29"/>
        <v>25.107142857142861</v>
      </c>
      <c r="OA43" s="1">
        <f t="shared" si="30"/>
        <v>24.713333333333331</v>
      </c>
      <c r="OB43" s="1">
        <f t="shared" si="31"/>
        <v>24.655172413793107</v>
      </c>
      <c r="OC43" s="1">
        <f t="shared" si="32"/>
        <v>24.333333333333336</v>
      </c>
      <c r="OD43" s="1">
        <f t="shared" si="33"/>
        <v>24.580645161290331</v>
      </c>
      <c r="OE43" s="1">
        <f t="shared" si="34"/>
        <v>24.213793103448275</v>
      </c>
      <c r="OF43" s="1">
        <f t="shared" si="35"/>
        <v>23.980645161290319</v>
      </c>
      <c r="OG43" s="1">
        <f t="shared" si="36"/>
        <v>23.99285714285714</v>
      </c>
      <c r="OH43" s="1">
        <f t="shared" si="37"/>
        <v>23.966666666666661</v>
      </c>
      <c r="OI43" s="111">
        <v>21.089999999999996</v>
      </c>
      <c r="OJ43" s="112">
        <v>21.56</v>
      </c>
      <c r="OK43" s="112">
        <v>22.463636363636365</v>
      </c>
      <c r="OL43" s="112">
        <v>22.784615384615385</v>
      </c>
      <c r="OM43" s="112">
        <v>23.030769230769231</v>
      </c>
      <c r="ON43" s="112">
        <v>22.915384615384614</v>
      </c>
      <c r="OO43" s="112">
        <v>22.892307692307693</v>
      </c>
      <c r="OP43" s="112">
        <v>22.95</v>
      </c>
      <c r="OQ43" s="112">
        <v>22.572727272727278</v>
      </c>
      <c r="OR43" s="112">
        <v>22.854545454545455</v>
      </c>
      <c r="OS43" s="112">
        <v>22.470000000000002</v>
      </c>
      <c r="OT43" s="112">
        <v>21.772727272727273</v>
      </c>
      <c r="OU43" s="5">
        <f t="shared" si="0"/>
        <v>0.55347826086956786</v>
      </c>
      <c r="OV43" s="1">
        <f t="shared" si="1"/>
        <v>1.2548148148148144</v>
      </c>
      <c r="OW43" s="1">
        <f t="shared" si="2"/>
        <v>1.7621700879765392</v>
      </c>
      <c r="OX43" s="1">
        <f t="shared" si="3"/>
        <v>2.3225274725274758</v>
      </c>
      <c r="OY43" s="1">
        <f t="shared" si="4"/>
        <v>1.6825641025641005</v>
      </c>
      <c r="OZ43" s="1">
        <f t="shared" si="5"/>
        <v>1.7397877984084928</v>
      </c>
      <c r="PA43" s="1">
        <f t="shared" si="6"/>
        <v>1.441025641025643</v>
      </c>
      <c r="PB43" s="1">
        <f t="shared" si="7"/>
        <v>1.6306451612903317</v>
      </c>
      <c r="PC43" s="1">
        <f t="shared" si="8"/>
        <v>1.6410658307209971</v>
      </c>
      <c r="PD43" s="1">
        <f t="shared" si="9"/>
        <v>1.1260997067448635</v>
      </c>
      <c r="PE43" s="1">
        <f t="shared" si="10"/>
        <v>1.5228571428571378</v>
      </c>
      <c r="PF43" s="1">
        <f t="shared" si="11"/>
        <v>2.1939393939393881</v>
      </c>
      <c r="PG43" s="111">
        <v>17.600000000000001</v>
      </c>
      <c r="PH43" s="112">
        <v>18.100000000000001</v>
      </c>
      <c r="PI43" s="112">
        <v>17.600000000000001</v>
      </c>
      <c r="PJ43" s="112">
        <v>18</v>
      </c>
      <c r="PK43" s="112">
        <v>18</v>
      </c>
      <c r="PL43" s="112">
        <v>17.600000000000001</v>
      </c>
      <c r="PM43" s="112">
        <v>18</v>
      </c>
      <c r="PN43" s="112">
        <v>18.2</v>
      </c>
      <c r="PO43" s="112">
        <v>18.399999999999999</v>
      </c>
      <c r="PP43" s="112">
        <v>15</v>
      </c>
      <c r="PQ43" s="112">
        <v>15</v>
      </c>
      <c r="PR43" s="137">
        <v>16</v>
      </c>
      <c r="PS43" s="5">
        <f t="array" ref="PS43">+IF(ISERROR($NW43)=FALSE,MIN(IF($H43:$AL43&lt;65534,$H43:$AL43,"")),NA())</f>
        <v>20</v>
      </c>
      <c r="PT43" s="1">
        <f t="array" ref="PT43">+IF(ISERROR($NX43)=FALSE,MIN(IF($AM43:$BN43&lt;65534,$AM43:$BN43,"")),NA())</f>
        <v>20.399999999999999</v>
      </c>
      <c r="PU43" s="1">
        <f t="array" ref="PU43">+IF(ISERROR($NY43)=FALSE,MIN(IF($BP43:$CT43&lt;65534,$BP43:$CT43,"")),NA())</f>
        <v>21.6</v>
      </c>
      <c r="PV43" s="1">
        <f t="array" ref="PV43">+IF(ISERROR($NZ43)=FALSE,MIN(IF($CU43:$DX43&lt;65534,$CU43:$DX43,"")),NA())</f>
        <v>22</v>
      </c>
      <c r="PW43" s="1">
        <f t="array" ref="PW43">+IF(ISERROR($OA43)=FALSE,MIN(IF($DY43:$FC43&lt;65534,$DY43:$FC43,"")),NA())</f>
        <v>22.8</v>
      </c>
      <c r="PX43" s="1">
        <f t="array" ref="PX43">+IF(ISERROR($OB43)=FALSE,MIN(IF($FD43:$GG43&lt;65534,$FD43:$GG43,"")),NA())</f>
        <v>23.2</v>
      </c>
      <c r="PY43" s="1">
        <f t="array" ref="PY43">+IF(ISERROR($OC43)=FALSE,MIN(IF($GH43:$HL43&lt;65534,$GH43:$HL43,"")),NA())</f>
        <v>22</v>
      </c>
      <c r="PZ43" s="1">
        <f t="array" ref="PZ43">+IF(ISERROR($OD43)=FALSE,MIN(IF($HM43:$IQ43&lt;65534,$HM43:$IQ43,"")),NA())</f>
        <v>22.8</v>
      </c>
      <c r="QA43" s="1">
        <f t="array" ref="QA43">+IF(ISERROR($OE43)=FALSE,MIN(IF($IR43:$JU43&lt;65534,$IR43:$JU43,"")),NA())</f>
        <v>22.6</v>
      </c>
      <c r="QB43" s="1">
        <f t="array" ref="QB43">+IF(ISERROR($OF43)=FALSE,MIN(IF($JV43:$KZ43&lt;65534,$JV43:$KZ43,"")),NA())</f>
        <v>22.4</v>
      </c>
      <c r="QC43" s="1">
        <f t="array" ref="QC43">+IF(ISERROR($OG43)=FALSE,MIN(IF($LA43:$MD43&lt;65534,$LA43:$MD43,"")),NA())</f>
        <v>22.4</v>
      </c>
      <c r="QD43" s="1">
        <f t="array" ref="QD43">+IF(ISERROR($OH43)=FALSE,MIN(IF($ME43:$NI43&lt;65534,$ME43:$NI43,"")),NA())</f>
        <v>21.2</v>
      </c>
      <c r="QE43" s="5">
        <f t="shared" si="38"/>
        <v>-2.3999999999999986</v>
      </c>
      <c r="QF43" s="1">
        <f t="shared" si="39"/>
        <v>-2.2999999999999972</v>
      </c>
      <c r="QG43" s="1">
        <f t="shared" si="40"/>
        <v>-4</v>
      </c>
      <c r="QH43" s="1">
        <f t="shared" si="41"/>
        <v>-4</v>
      </c>
      <c r="QI43" s="1">
        <f t="shared" si="42"/>
        <v>-4.8000000000000007</v>
      </c>
      <c r="QJ43" s="1">
        <f t="shared" si="43"/>
        <v>-5.5999999999999979</v>
      </c>
      <c r="QK43" s="1">
        <f t="shared" si="44"/>
        <v>-4</v>
      </c>
      <c r="QL43" s="1">
        <f t="shared" si="45"/>
        <v>-4.6000000000000014</v>
      </c>
      <c r="QM43" s="1">
        <f t="shared" si="46"/>
        <v>-4.2000000000000028</v>
      </c>
      <c r="QN43" s="1">
        <f t="shared" si="47"/>
        <v>-7.3999999999999986</v>
      </c>
      <c r="QO43" s="1">
        <f t="shared" si="48"/>
        <v>-7.3999999999999986</v>
      </c>
      <c r="QP43" s="1">
        <f t="shared" si="49"/>
        <v>-5.1999999999999993</v>
      </c>
      <c r="QQ43" s="5" t="s">
        <v>892</v>
      </c>
    </row>
    <row r="44" spans="1:459" s="1" customFormat="1" x14ac:dyDescent="0.2">
      <c r="A44" s="79">
        <v>25025100</v>
      </c>
      <c r="B44" s="106">
        <v>-74.845277777777767</v>
      </c>
      <c r="C44" s="106">
        <v>9.281944444444445</v>
      </c>
      <c r="D44" s="105">
        <v>18</v>
      </c>
      <c r="E44" s="97" t="s">
        <v>59</v>
      </c>
      <c r="F44" s="97" t="s">
        <v>322</v>
      </c>
      <c r="G44" s="97" t="s">
        <v>307</v>
      </c>
      <c r="H44" s="1">
        <v>22.8</v>
      </c>
      <c r="I44" s="1">
        <v>22.2</v>
      </c>
      <c r="J44" s="1">
        <v>21.4</v>
      </c>
      <c r="K44" s="1">
        <v>22</v>
      </c>
      <c r="L44" s="1">
        <v>23.2</v>
      </c>
      <c r="M44" s="1">
        <v>23.6</v>
      </c>
      <c r="N44" s="1">
        <v>24</v>
      </c>
      <c r="O44" s="1">
        <v>23.8</v>
      </c>
      <c r="P44" s="1">
        <v>22.8</v>
      </c>
      <c r="Q44" s="1">
        <v>22.2</v>
      </c>
      <c r="R44" s="1">
        <v>22</v>
      </c>
      <c r="S44" s="1">
        <v>22.2</v>
      </c>
      <c r="T44" s="1">
        <v>22</v>
      </c>
      <c r="U44" s="1">
        <v>22.2</v>
      </c>
      <c r="V44" s="1">
        <v>22</v>
      </c>
      <c r="W44" s="1">
        <v>21.6</v>
      </c>
      <c r="X44" s="1">
        <v>21.8</v>
      </c>
      <c r="Y44" s="1">
        <v>22.6</v>
      </c>
      <c r="Z44" s="1">
        <v>22.4</v>
      </c>
      <c r="AA44" s="1">
        <v>23.2</v>
      </c>
      <c r="AB44" s="1">
        <v>24</v>
      </c>
      <c r="AC44" s="1">
        <v>23</v>
      </c>
      <c r="AD44" s="1">
        <v>23.8</v>
      </c>
      <c r="AE44" s="1">
        <v>22.4</v>
      </c>
      <c r="AF44" s="1">
        <v>24.4</v>
      </c>
      <c r="AG44" s="1">
        <v>24.8</v>
      </c>
      <c r="AH44" s="1">
        <v>24.6</v>
      </c>
      <c r="AI44" s="1">
        <v>24.2</v>
      </c>
      <c r="AJ44" s="1">
        <v>23.6</v>
      </c>
      <c r="AK44" s="1">
        <v>21.8</v>
      </c>
      <c r="AL44" s="1">
        <v>22.8</v>
      </c>
      <c r="AM44" s="1">
        <v>23.2</v>
      </c>
      <c r="AN44" s="1">
        <v>24</v>
      </c>
      <c r="AO44" s="1">
        <v>23.4</v>
      </c>
      <c r="AP44" s="1">
        <v>22.6</v>
      </c>
      <c r="AQ44" s="1">
        <v>23.6</v>
      </c>
      <c r="AR44" s="1">
        <v>22.4</v>
      </c>
      <c r="AS44" s="1">
        <v>22.2</v>
      </c>
      <c r="AT44" s="1">
        <v>23.2</v>
      </c>
      <c r="AU44" s="1">
        <v>22.4</v>
      </c>
      <c r="AV44" s="1">
        <v>22.6</v>
      </c>
      <c r="AW44" s="1">
        <v>22.8</v>
      </c>
      <c r="AX44" s="1">
        <v>23.8</v>
      </c>
      <c r="AY44" s="1">
        <v>24</v>
      </c>
      <c r="AZ44" s="1">
        <v>25.4</v>
      </c>
      <c r="BA44" s="1">
        <v>24.2</v>
      </c>
      <c r="BB44" s="1">
        <v>22.4</v>
      </c>
      <c r="BC44" s="1">
        <v>24</v>
      </c>
      <c r="BD44" s="1">
        <v>25.4</v>
      </c>
      <c r="BE44" s="1">
        <v>24.4</v>
      </c>
      <c r="BF44" s="1">
        <v>24.6</v>
      </c>
      <c r="BG44" s="1">
        <v>65535</v>
      </c>
      <c r="BH44" s="1">
        <v>25</v>
      </c>
      <c r="BI44" s="1">
        <v>25</v>
      </c>
      <c r="BJ44" s="1">
        <v>24.6</v>
      </c>
      <c r="BK44" s="1">
        <v>23.4</v>
      </c>
      <c r="BL44" s="1">
        <v>22.4</v>
      </c>
      <c r="BM44" s="1">
        <v>23.2</v>
      </c>
      <c r="BN44" s="1">
        <v>24</v>
      </c>
      <c r="BO44" s="102"/>
      <c r="BP44" s="1">
        <v>25</v>
      </c>
      <c r="BQ44" s="1">
        <v>25.4</v>
      </c>
      <c r="BR44" s="1">
        <v>24.4</v>
      </c>
      <c r="BS44" s="1">
        <v>25</v>
      </c>
      <c r="BT44" s="1">
        <v>24.8</v>
      </c>
      <c r="BU44" s="1">
        <v>25</v>
      </c>
      <c r="BV44" s="1">
        <v>25.2</v>
      </c>
      <c r="BW44" s="1">
        <v>24.8</v>
      </c>
      <c r="BX44" s="1">
        <v>24.2</v>
      </c>
      <c r="BY44" s="1">
        <v>26</v>
      </c>
      <c r="BZ44" s="1">
        <v>25.6</v>
      </c>
      <c r="CA44" s="1">
        <v>25</v>
      </c>
      <c r="CB44" s="1">
        <v>24.2</v>
      </c>
      <c r="CC44" s="1">
        <v>24.4</v>
      </c>
      <c r="CD44" s="1">
        <v>24.8</v>
      </c>
      <c r="CE44" s="1">
        <v>65535</v>
      </c>
      <c r="CF44" s="1">
        <v>24.6</v>
      </c>
      <c r="CG44" s="1">
        <v>25.2</v>
      </c>
      <c r="CH44" s="1">
        <v>26</v>
      </c>
      <c r="CI44" s="1">
        <v>26.2</v>
      </c>
      <c r="CJ44" s="1">
        <v>25.2</v>
      </c>
      <c r="CK44" s="1">
        <v>25.6</v>
      </c>
      <c r="CL44" s="1">
        <v>24.4</v>
      </c>
      <c r="CM44" s="1">
        <v>25</v>
      </c>
      <c r="CN44" s="1">
        <v>25.4</v>
      </c>
      <c r="CO44" s="1">
        <v>24.4</v>
      </c>
      <c r="CP44" s="1">
        <v>24.6</v>
      </c>
      <c r="CQ44" s="1">
        <v>24.8</v>
      </c>
      <c r="CR44" s="1">
        <v>25.6</v>
      </c>
      <c r="CS44" s="1">
        <v>24.8</v>
      </c>
      <c r="CT44" s="1">
        <v>24.8</v>
      </c>
      <c r="CU44" s="1">
        <v>25.4</v>
      </c>
      <c r="CV44" s="1">
        <v>25.2</v>
      </c>
      <c r="CW44" s="1">
        <v>24.2</v>
      </c>
      <c r="CX44" s="1">
        <v>24</v>
      </c>
      <c r="CY44" s="1">
        <v>24.2</v>
      </c>
      <c r="CZ44" s="1">
        <v>25</v>
      </c>
      <c r="DA44" s="1">
        <v>25</v>
      </c>
      <c r="DB44" s="1">
        <v>25.2</v>
      </c>
      <c r="DC44" s="1">
        <v>25.2</v>
      </c>
      <c r="DD44" s="1">
        <v>22.8</v>
      </c>
      <c r="DE44" s="1">
        <v>26.4</v>
      </c>
      <c r="DF44" s="1">
        <v>26</v>
      </c>
      <c r="DG44" s="1">
        <v>26.2</v>
      </c>
      <c r="DH44" s="1">
        <v>25.7</v>
      </c>
      <c r="DI44" s="1">
        <v>25.8</v>
      </c>
      <c r="DJ44" s="1">
        <v>26.4</v>
      </c>
      <c r="DK44" s="1">
        <v>26.6</v>
      </c>
      <c r="DL44" s="1">
        <v>24.2</v>
      </c>
      <c r="DM44" s="1">
        <v>24.4</v>
      </c>
      <c r="DN44" s="1">
        <v>24</v>
      </c>
      <c r="DO44" s="1">
        <v>24.4</v>
      </c>
      <c r="DP44" s="1">
        <v>24.2</v>
      </c>
      <c r="DQ44" s="1">
        <v>24.6</v>
      </c>
      <c r="DR44" s="1">
        <v>26</v>
      </c>
      <c r="DS44" s="1">
        <v>26</v>
      </c>
      <c r="DT44" s="1">
        <v>26.4</v>
      </c>
      <c r="DU44" s="1">
        <v>26.2</v>
      </c>
      <c r="DV44" s="1">
        <v>26.4</v>
      </c>
      <c r="DW44" s="1">
        <v>26</v>
      </c>
      <c r="DX44" s="1">
        <v>26.4</v>
      </c>
      <c r="DY44" s="1">
        <v>26.6</v>
      </c>
      <c r="DZ44" s="1">
        <v>26.4</v>
      </c>
      <c r="EA44" s="1">
        <v>27.2</v>
      </c>
      <c r="EB44" s="1">
        <v>22.6</v>
      </c>
      <c r="EC44" s="1">
        <v>27.2</v>
      </c>
      <c r="ED44" s="1">
        <v>26.2</v>
      </c>
      <c r="EE44" s="1">
        <v>26.6</v>
      </c>
      <c r="EF44" s="1">
        <v>26.8</v>
      </c>
      <c r="EG44" s="1">
        <v>24.4</v>
      </c>
      <c r="EH44" s="1">
        <v>22.8</v>
      </c>
      <c r="EI44" s="1">
        <v>23.8</v>
      </c>
      <c r="EJ44" s="1">
        <v>25.2</v>
      </c>
      <c r="EK44" s="1">
        <v>25.6</v>
      </c>
      <c r="EL44" s="1">
        <v>24.2</v>
      </c>
      <c r="EM44" s="1">
        <v>24.2</v>
      </c>
      <c r="EN44" s="1">
        <v>24.8</v>
      </c>
      <c r="EO44" s="1">
        <v>24.6</v>
      </c>
      <c r="EP44" s="1">
        <v>25.6</v>
      </c>
      <c r="EQ44" s="1">
        <v>25.4</v>
      </c>
      <c r="ER44" s="1">
        <v>24.2</v>
      </c>
      <c r="ES44" s="1">
        <v>22.2</v>
      </c>
      <c r="ET44" s="1">
        <v>22.8</v>
      </c>
      <c r="EU44" s="1">
        <v>24.4</v>
      </c>
      <c r="EV44" s="1">
        <v>24.4</v>
      </c>
      <c r="EW44" s="1">
        <v>24.6</v>
      </c>
      <c r="EX44" s="1">
        <v>25.6</v>
      </c>
      <c r="EY44" s="1">
        <v>24.8</v>
      </c>
      <c r="EZ44" s="1">
        <v>25</v>
      </c>
      <c r="FA44" s="1">
        <v>23.2</v>
      </c>
      <c r="FB44" s="1">
        <v>23.4</v>
      </c>
      <c r="FC44" s="1">
        <v>24.2</v>
      </c>
      <c r="FD44" s="1">
        <v>24.6</v>
      </c>
      <c r="FE44" s="1">
        <v>23.8</v>
      </c>
      <c r="FF44" s="1">
        <v>24.6</v>
      </c>
      <c r="FG44" s="1">
        <v>25.8</v>
      </c>
      <c r="FH44" s="1">
        <v>26</v>
      </c>
      <c r="FI44" s="1">
        <v>26.2</v>
      </c>
      <c r="FJ44" s="1">
        <v>24.4</v>
      </c>
      <c r="FK44" s="1">
        <v>23.8</v>
      </c>
      <c r="FL44" s="1">
        <v>25.4</v>
      </c>
      <c r="FM44" s="1">
        <v>24.2</v>
      </c>
      <c r="FN44" s="1">
        <v>24</v>
      </c>
      <c r="FO44" s="1">
        <v>24.6</v>
      </c>
      <c r="FP44" s="1">
        <v>24.8</v>
      </c>
      <c r="FQ44" s="1">
        <v>25.4</v>
      </c>
      <c r="FR44" s="1">
        <v>24</v>
      </c>
      <c r="FS44" s="1">
        <v>24.8</v>
      </c>
      <c r="FT44" s="1">
        <v>26</v>
      </c>
      <c r="FU44" s="1">
        <v>27</v>
      </c>
      <c r="FV44" s="1">
        <v>26.8</v>
      </c>
      <c r="FW44" s="1">
        <v>26.2</v>
      </c>
      <c r="FX44" s="1">
        <v>26.2</v>
      </c>
      <c r="FY44" s="1">
        <v>65535</v>
      </c>
      <c r="FZ44" s="1">
        <v>25</v>
      </c>
      <c r="GA44" s="1">
        <v>25.4</v>
      </c>
      <c r="GB44" s="1">
        <v>24</v>
      </c>
      <c r="GC44" s="1">
        <v>24</v>
      </c>
      <c r="GD44" s="1">
        <v>25</v>
      </c>
      <c r="GE44" s="1">
        <v>24.6</v>
      </c>
      <c r="GF44" s="1">
        <v>25.4</v>
      </c>
      <c r="GG44" s="1">
        <v>24</v>
      </c>
      <c r="GH44" s="1">
        <v>25.4</v>
      </c>
      <c r="GI44" s="1">
        <v>24.2</v>
      </c>
      <c r="GJ44" s="1">
        <v>24</v>
      </c>
      <c r="GK44" s="1">
        <v>24.8</v>
      </c>
      <c r="GL44" s="1">
        <v>25.6</v>
      </c>
      <c r="GM44" s="1">
        <v>25.8</v>
      </c>
      <c r="GN44" s="1">
        <v>26</v>
      </c>
      <c r="GO44" s="1">
        <v>22.4</v>
      </c>
      <c r="GP44" s="1">
        <v>23.4</v>
      </c>
      <c r="GQ44" s="1">
        <v>24.6</v>
      </c>
      <c r="GR44" s="1">
        <v>25.4</v>
      </c>
      <c r="GS44" s="1">
        <v>25.4</v>
      </c>
      <c r="GT44" s="1">
        <v>25.6</v>
      </c>
      <c r="GU44" s="1">
        <v>24</v>
      </c>
      <c r="GV44" s="1">
        <v>23.8</v>
      </c>
      <c r="GW44" s="1">
        <v>24.4</v>
      </c>
      <c r="GX44" s="1">
        <v>24</v>
      </c>
      <c r="GY44" s="1">
        <v>24.6</v>
      </c>
      <c r="GZ44" s="1">
        <v>24.2</v>
      </c>
      <c r="HA44" s="1">
        <v>24</v>
      </c>
      <c r="HB44" s="1">
        <v>24.2</v>
      </c>
      <c r="HC44" s="1">
        <v>25.6</v>
      </c>
      <c r="HD44" s="1">
        <v>24.4</v>
      </c>
      <c r="HE44" s="1">
        <v>23.4</v>
      </c>
      <c r="HF44" s="1">
        <v>24.2</v>
      </c>
      <c r="HG44" s="1">
        <v>24.4</v>
      </c>
      <c r="HH44" s="1">
        <v>24.2</v>
      </c>
      <c r="HI44" s="1">
        <v>24</v>
      </c>
      <c r="HJ44" s="1">
        <v>65535</v>
      </c>
      <c r="HK44" s="1">
        <v>25.4</v>
      </c>
      <c r="HL44" s="1">
        <v>25</v>
      </c>
      <c r="HM44" s="1">
        <v>25.2</v>
      </c>
      <c r="HN44" s="1">
        <v>25.4</v>
      </c>
      <c r="HO44" s="1">
        <v>22.4</v>
      </c>
      <c r="HP44" s="1">
        <v>23.6</v>
      </c>
      <c r="HQ44" s="1">
        <v>24</v>
      </c>
      <c r="HR44" s="1">
        <v>23.8</v>
      </c>
      <c r="HS44" s="1">
        <v>24.4</v>
      </c>
      <c r="HT44" s="1">
        <v>25.2</v>
      </c>
      <c r="HU44" s="1">
        <v>24.6</v>
      </c>
      <c r="HV44" s="1">
        <v>25</v>
      </c>
      <c r="HW44" s="1">
        <v>26</v>
      </c>
      <c r="HX44" s="1">
        <v>21.4</v>
      </c>
      <c r="HY44" s="1">
        <v>23.8</v>
      </c>
      <c r="HZ44" s="1">
        <v>24.2</v>
      </c>
      <c r="IA44" s="1">
        <v>23.6</v>
      </c>
      <c r="IB44" s="1">
        <v>22.8</v>
      </c>
      <c r="IC44" s="1">
        <v>23.8</v>
      </c>
      <c r="ID44" s="1">
        <v>23.2</v>
      </c>
      <c r="IE44" s="1">
        <v>23.2</v>
      </c>
      <c r="IF44" s="1">
        <v>23.2</v>
      </c>
      <c r="IG44" s="1">
        <v>23</v>
      </c>
      <c r="IH44" s="1">
        <v>23</v>
      </c>
      <c r="II44" s="1">
        <v>25</v>
      </c>
      <c r="IJ44" s="1">
        <v>25.8</v>
      </c>
      <c r="IK44" s="1">
        <v>24.4</v>
      </c>
      <c r="IL44" s="1">
        <v>24.2</v>
      </c>
      <c r="IM44" s="1">
        <v>25.2</v>
      </c>
      <c r="IN44" s="1">
        <v>24.4</v>
      </c>
      <c r="IO44" s="1">
        <v>24</v>
      </c>
      <c r="IP44" s="1">
        <v>23.8</v>
      </c>
      <c r="IQ44" s="1">
        <v>25.2</v>
      </c>
      <c r="IR44" s="1">
        <v>23.4</v>
      </c>
      <c r="IS44" s="1">
        <v>25.2</v>
      </c>
      <c r="IT44" s="1">
        <v>24.8</v>
      </c>
      <c r="IU44" s="1">
        <v>25</v>
      </c>
      <c r="IV44" s="1">
        <v>23.2</v>
      </c>
      <c r="IW44" s="1">
        <v>22.2</v>
      </c>
      <c r="IX44" s="1">
        <v>23.6</v>
      </c>
      <c r="IY44" s="1">
        <v>24</v>
      </c>
      <c r="IZ44" s="1">
        <v>25</v>
      </c>
      <c r="JA44" s="1">
        <v>24.6</v>
      </c>
      <c r="JB44" s="1">
        <v>24.8</v>
      </c>
      <c r="JC44" s="1">
        <v>25</v>
      </c>
      <c r="JD44" s="1">
        <v>24.4</v>
      </c>
      <c r="JE44" s="1">
        <v>25.2</v>
      </c>
      <c r="JF44" s="1">
        <v>24.2</v>
      </c>
      <c r="JG44" s="1">
        <v>25.4</v>
      </c>
      <c r="JH44" s="1">
        <v>24.8</v>
      </c>
      <c r="JI44" s="1">
        <v>24.2</v>
      </c>
      <c r="JJ44" s="1">
        <v>24</v>
      </c>
      <c r="JK44" s="1">
        <v>24</v>
      </c>
      <c r="JL44" s="1">
        <v>23.2</v>
      </c>
      <c r="JM44" s="1">
        <v>23</v>
      </c>
      <c r="JN44" s="1">
        <v>23.6</v>
      </c>
      <c r="JO44" s="1">
        <v>23.4</v>
      </c>
      <c r="JP44" s="1">
        <v>23.2</v>
      </c>
      <c r="JQ44" s="1">
        <v>23.4</v>
      </c>
      <c r="JR44" s="1">
        <v>23.8</v>
      </c>
      <c r="JS44" s="1">
        <v>24.4</v>
      </c>
      <c r="JT44" s="1">
        <v>22.2</v>
      </c>
      <c r="JU44" s="1">
        <v>23</v>
      </c>
      <c r="JV44" s="1">
        <v>24.4</v>
      </c>
      <c r="JW44" s="1">
        <v>23.2</v>
      </c>
      <c r="JX44" s="1">
        <v>24.8</v>
      </c>
      <c r="JY44" s="1">
        <v>24.4</v>
      </c>
      <c r="JZ44" s="1">
        <v>24.8</v>
      </c>
      <c r="KA44" s="1">
        <v>25</v>
      </c>
      <c r="KB44" s="1">
        <v>23.8</v>
      </c>
      <c r="KC44" s="1">
        <v>24</v>
      </c>
      <c r="KD44" s="1">
        <v>22</v>
      </c>
      <c r="KE44" s="1">
        <v>22.8</v>
      </c>
      <c r="KF44" s="1">
        <v>22.6</v>
      </c>
      <c r="KG44" s="1">
        <v>22.2</v>
      </c>
      <c r="KH44" s="1">
        <v>23</v>
      </c>
      <c r="KI44" s="1">
        <v>23.2</v>
      </c>
      <c r="KJ44" s="1">
        <v>23.4</v>
      </c>
      <c r="KK44" s="1">
        <v>24</v>
      </c>
      <c r="KL44" s="1">
        <v>23</v>
      </c>
      <c r="KM44" s="1">
        <v>23</v>
      </c>
      <c r="KN44" s="1">
        <v>21.2</v>
      </c>
      <c r="KO44" s="1">
        <v>24.4</v>
      </c>
      <c r="KP44" s="1">
        <v>23.8</v>
      </c>
      <c r="KQ44" s="1">
        <v>22.2</v>
      </c>
      <c r="KR44" s="1">
        <v>23.4</v>
      </c>
      <c r="KS44" s="1">
        <v>24.2</v>
      </c>
      <c r="KT44" s="1">
        <v>20.5</v>
      </c>
      <c r="KU44" s="1">
        <v>23.4</v>
      </c>
      <c r="KV44" s="1">
        <v>24</v>
      </c>
      <c r="KW44" s="1">
        <v>23.8</v>
      </c>
      <c r="KX44" s="1">
        <v>24.4</v>
      </c>
      <c r="KY44" s="1">
        <v>22.4</v>
      </c>
      <c r="KZ44" s="1">
        <v>22.4</v>
      </c>
      <c r="LA44" s="1">
        <v>24.4</v>
      </c>
      <c r="LB44" s="1">
        <v>22</v>
      </c>
      <c r="LC44" s="1">
        <v>23</v>
      </c>
      <c r="LD44" s="1">
        <v>24.2</v>
      </c>
      <c r="LE44" s="1">
        <v>23.8</v>
      </c>
      <c r="LF44" s="1">
        <v>24</v>
      </c>
      <c r="LG44" s="1">
        <v>24.6</v>
      </c>
      <c r="LH44" s="1">
        <v>24</v>
      </c>
      <c r="LI44" s="1">
        <v>25.2</v>
      </c>
      <c r="LJ44" s="1">
        <v>24.4</v>
      </c>
      <c r="LK44" s="1">
        <v>22.2</v>
      </c>
      <c r="LL44" s="1">
        <v>23.8</v>
      </c>
      <c r="LM44" s="1">
        <v>24.2</v>
      </c>
      <c r="LN44" s="1">
        <v>24</v>
      </c>
      <c r="LO44" s="1">
        <v>23.8</v>
      </c>
      <c r="LP44" s="1">
        <v>23.4</v>
      </c>
      <c r="LQ44" s="1">
        <v>22.4</v>
      </c>
      <c r="LR44" s="1">
        <v>22.8</v>
      </c>
      <c r="LS44" s="1">
        <v>23.4</v>
      </c>
      <c r="LT44" s="1">
        <v>23.2</v>
      </c>
      <c r="LU44" s="1">
        <v>23</v>
      </c>
      <c r="LV44" s="1">
        <v>22.6</v>
      </c>
      <c r="LW44" s="1">
        <v>23.6</v>
      </c>
      <c r="LX44" s="1">
        <v>24</v>
      </c>
      <c r="LY44" s="1">
        <v>23.2</v>
      </c>
      <c r="LZ44" s="1">
        <v>65535</v>
      </c>
      <c r="MA44" s="1">
        <v>24.8</v>
      </c>
      <c r="MB44" s="1">
        <v>24.6</v>
      </c>
      <c r="MC44" s="1">
        <v>24.8</v>
      </c>
      <c r="MD44" s="1">
        <v>23.6</v>
      </c>
      <c r="ME44" s="1">
        <v>22.4</v>
      </c>
      <c r="MF44" s="1">
        <v>23.4</v>
      </c>
      <c r="MG44" s="1">
        <v>23.8</v>
      </c>
      <c r="MH44" s="1">
        <v>24.6</v>
      </c>
      <c r="MI44" s="1">
        <v>23.8</v>
      </c>
      <c r="MJ44" s="1">
        <v>24</v>
      </c>
      <c r="MK44" s="1">
        <v>23.4</v>
      </c>
      <c r="ML44" s="1">
        <v>23.8</v>
      </c>
      <c r="MM44" s="1">
        <v>21.6</v>
      </c>
      <c r="MN44" s="1">
        <v>21.4</v>
      </c>
      <c r="MO44" s="1">
        <v>22.2</v>
      </c>
      <c r="MP44" s="1">
        <v>22.8</v>
      </c>
      <c r="MQ44" s="1">
        <v>22.8</v>
      </c>
      <c r="MR44" s="1">
        <v>23.4</v>
      </c>
      <c r="MS44" s="1">
        <v>23</v>
      </c>
      <c r="MT44" s="1">
        <v>22.6</v>
      </c>
      <c r="MU44" s="1">
        <v>23.4</v>
      </c>
      <c r="MV44" s="1">
        <v>24</v>
      </c>
      <c r="MW44" s="1">
        <v>23.8</v>
      </c>
      <c r="MX44" s="1">
        <v>24</v>
      </c>
      <c r="MY44" s="1">
        <v>23.8</v>
      </c>
      <c r="MZ44" s="1">
        <v>23.6</v>
      </c>
      <c r="NA44" s="1">
        <v>24.6</v>
      </c>
      <c r="NB44" s="1">
        <v>24.4</v>
      </c>
      <c r="NC44" s="1">
        <v>24.6</v>
      </c>
      <c r="ND44" s="1">
        <v>24.4</v>
      </c>
      <c r="NE44" s="1">
        <v>24.6</v>
      </c>
      <c r="NF44" s="1">
        <v>24.2</v>
      </c>
      <c r="NG44" s="1">
        <v>24.8</v>
      </c>
      <c r="NH44" s="1">
        <v>24.6</v>
      </c>
      <c r="NI44" s="1">
        <v>24.8</v>
      </c>
      <c r="NJ44" s="6">
        <f t="shared" si="13"/>
        <v>1</v>
      </c>
      <c r="NK44" s="3">
        <f t="shared" si="14"/>
        <v>0.9642857142857143</v>
      </c>
      <c r="NL44" s="3">
        <f t="shared" si="15"/>
        <v>0.967741935483871</v>
      </c>
      <c r="NM44" s="3">
        <f t="shared" si="16"/>
        <v>1</v>
      </c>
      <c r="NN44" s="3">
        <f t="shared" si="17"/>
        <v>1</v>
      </c>
      <c r="NO44" s="3">
        <f t="shared" si="18"/>
        <v>0.96666666666666667</v>
      </c>
      <c r="NP44" s="3">
        <f t="shared" si="19"/>
        <v>0.967741935483871</v>
      </c>
      <c r="NQ44" s="3">
        <f t="shared" si="20"/>
        <v>1</v>
      </c>
      <c r="NR44" s="3">
        <f t="shared" si="21"/>
        <v>1</v>
      </c>
      <c r="NS44" s="3">
        <f t="shared" si="22"/>
        <v>1</v>
      </c>
      <c r="NT44" s="3">
        <f t="shared" si="23"/>
        <v>0.96666666666666667</v>
      </c>
      <c r="NU44" s="3">
        <f t="shared" si="24"/>
        <v>1</v>
      </c>
      <c r="NV44" s="3">
        <f t="shared" si="25"/>
        <v>0.98630136986301364</v>
      </c>
      <c r="NW44" s="5">
        <f t="shared" si="26"/>
        <v>22.883870967741935</v>
      </c>
      <c r="NX44" s="1">
        <f t="shared" si="27"/>
        <v>23.637037037037036</v>
      </c>
      <c r="NY44" s="1">
        <f t="shared" si="28"/>
        <v>25.013333333333325</v>
      </c>
      <c r="NZ44" s="1">
        <f t="shared" si="29"/>
        <v>25.283333333333335</v>
      </c>
      <c r="OA44" s="1">
        <f t="shared" si="30"/>
        <v>24.806451612903224</v>
      </c>
      <c r="OB44" s="1">
        <f t="shared" si="31"/>
        <v>25.03448275862069</v>
      </c>
      <c r="OC44" s="1">
        <f t="shared" si="32"/>
        <v>24.54666666666667</v>
      </c>
      <c r="OD44" s="1">
        <f t="shared" si="33"/>
        <v>24.090322580645161</v>
      </c>
      <c r="OE44" s="1">
        <f t="shared" si="34"/>
        <v>24.006666666666661</v>
      </c>
      <c r="OF44" s="1">
        <f t="shared" si="35"/>
        <v>23.345161290322576</v>
      </c>
      <c r="OG44" s="1">
        <f t="shared" si="36"/>
        <v>23.689655172413794</v>
      </c>
      <c r="OH44" s="1">
        <f t="shared" si="37"/>
        <v>23.63225806451613</v>
      </c>
      <c r="OI44" s="111">
        <v>22.21764705882353</v>
      </c>
      <c r="OJ44" s="112">
        <v>22.81176470588235</v>
      </c>
      <c r="OK44" s="112">
        <v>23.543749999999999</v>
      </c>
      <c r="OL44" s="112">
        <v>24.2</v>
      </c>
      <c r="OM44" s="112">
        <v>23.966666666666665</v>
      </c>
      <c r="ON44" s="112">
        <v>23.477777777777778</v>
      </c>
      <c r="OO44" s="112">
        <v>23.727777777777774</v>
      </c>
      <c r="OP44" s="112">
        <v>23.484999999999996</v>
      </c>
      <c r="OQ44" s="112">
        <v>23.126315789473683</v>
      </c>
      <c r="OR44" s="112">
        <v>23.222222222222221</v>
      </c>
      <c r="OS44" s="112">
        <v>23.441176470588243</v>
      </c>
      <c r="OT44" s="112">
        <v>23.09375</v>
      </c>
      <c r="OU44" s="5">
        <f t="shared" si="0"/>
        <v>0.66622390891840411</v>
      </c>
      <c r="OV44" s="1">
        <f t="shared" si="1"/>
        <v>0.8252723311546859</v>
      </c>
      <c r="OW44" s="1">
        <f t="shared" si="2"/>
        <v>1.4695833333333255</v>
      </c>
      <c r="OX44" s="1">
        <f t="shared" si="3"/>
        <v>1.0833333333333357</v>
      </c>
      <c r="OY44" s="1">
        <f t="shared" si="4"/>
        <v>0.83978494623655919</v>
      </c>
      <c r="OZ44" s="1">
        <f t="shared" si="5"/>
        <v>1.5567049808429125</v>
      </c>
      <c r="PA44" s="1">
        <f t="shared" si="6"/>
        <v>0.8188888888888961</v>
      </c>
      <c r="PB44" s="1">
        <f t="shared" si="7"/>
        <v>0.60532258064516498</v>
      </c>
      <c r="PC44" s="1">
        <f t="shared" si="8"/>
        <v>0.88035087719297778</v>
      </c>
      <c r="PD44" s="1">
        <f t="shared" si="9"/>
        <v>0.12293906810035438</v>
      </c>
      <c r="PE44" s="1">
        <f t="shared" si="10"/>
        <v>0.24847870182555098</v>
      </c>
      <c r="PF44" s="1">
        <f t="shared" si="11"/>
        <v>0.53850806451612954</v>
      </c>
      <c r="PG44" s="111">
        <v>17.399999999999999</v>
      </c>
      <c r="PH44" s="112">
        <v>17.399999999999999</v>
      </c>
      <c r="PI44" s="112">
        <v>18.2</v>
      </c>
      <c r="PJ44" s="112">
        <v>20</v>
      </c>
      <c r="PK44" s="112">
        <v>18</v>
      </c>
      <c r="PL44" s="112">
        <v>17.8</v>
      </c>
      <c r="PM44" s="112">
        <v>17.600000000000001</v>
      </c>
      <c r="PN44" s="112">
        <v>17.2</v>
      </c>
      <c r="PO44" s="112">
        <v>17.399999999999999</v>
      </c>
      <c r="PP44" s="112">
        <v>17.2</v>
      </c>
      <c r="PQ44" s="112">
        <v>18</v>
      </c>
      <c r="PR44" s="137">
        <v>18.2</v>
      </c>
      <c r="PS44" s="5">
        <f t="array" ref="PS44">+IF(ISERROR($NW44)=FALSE,MIN(IF($H44:$AL44&lt;65534,$H44:$AL44,"")),NA())</f>
        <v>21.4</v>
      </c>
      <c r="PT44" s="1">
        <f t="array" ref="PT44">+IF(ISERROR($NX44)=FALSE,MIN(IF($AM44:$BN44&lt;65534,$AM44:$BN44,"")),NA())</f>
        <v>22.2</v>
      </c>
      <c r="PU44" s="1">
        <f t="array" ref="PU44">+IF(ISERROR($NY44)=FALSE,MIN(IF($BP44:$CT44&lt;65534,$BP44:$CT44,"")),NA())</f>
        <v>24.2</v>
      </c>
      <c r="PV44" s="1">
        <f t="array" ref="PV44">+IF(ISERROR($NZ44)=FALSE,MIN(IF($CU44:$DX44&lt;65534,$CU44:$DX44,"")),NA())</f>
        <v>22.8</v>
      </c>
      <c r="PW44" s="1">
        <f t="array" ref="PW44">+IF(ISERROR($OA44)=FALSE,MIN(IF($DY44:$FC44&lt;65534,$DY44:$FC44,"")),NA())</f>
        <v>22.2</v>
      </c>
      <c r="PX44" s="1">
        <f t="array" ref="PX44">+IF(ISERROR($OB44)=FALSE,MIN(IF($FD44:$GG44&lt;65534,$FD44:$GG44,"")),NA())</f>
        <v>23.8</v>
      </c>
      <c r="PY44" s="1">
        <f t="array" ref="PY44">+IF(ISERROR($OC44)=FALSE,MIN(IF($GH44:$HL44&lt;65534,$GH44:$HL44,"")),NA())</f>
        <v>22.4</v>
      </c>
      <c r="PZ44" s="1">
        <f t="array" ref="PZ44">+IF(ISERROR($OD44)=FALSE,MIN(IF($HM44:$IQ44&lt;65534,$HM44:$IQ44,"")),NA())</f>
        <v>21.4</v>
      </c>
      <c r="QA44" s="1">
        <f t="array" ref="QA44">+IF(ISERROR($OE44)=FALSE,MIN(IF($IR44:$JU44&lt;65534,$IR44:$JU44,"")),NA())</f>
        <v>22.2</v>
      </c>
      <c r="QB44" s="1">
        <f t="array" ref="QB44">+IF(ISERROR($OF44)=FALSE,MIN(IF($JV44:$KZ44&lt;65534,$JV44:$KZ44,"")),NA())</f>
        <v>20.5</v>
      </c>
      <c r="QC44" s="1">
        <f t="array" ref="QC44">+IF(ISERROR($OG44)=FALSE,MIN(IF($LA44:$MD44&lt;65534,$LA44:$MD44,"")),NA())</f>
        <v>22</v>
      </c>
      <c r="QD44" s="1">
        <f t="array" ref="QD44">+IF(ISERROR($OH44)=FALSE,MIN(IF($ME44:$NI44&lt;65534,$ME44:$NI44,"")),NA())</f>
        <v>21.4</v>
      </c>
      <c r="QE44" s="5">
        <f t="shared" si="38"/>
        <v>-4</v>
      </c>
      <c r="QF44" s="1">
        <f t="shared" si="39"/>
        <v>-4.8000000000000007</v>
      </c>
      <c r="QG44" s="1">
        <f t="shared" si="40"/>
        <v>-6</v>
      </c>
      <c r="QH44" s="1">
        <f t="shared" si="41"/>
        <v>-2.8000000000000007</v>
      </c>
      <c r="QI44" s="1">
        <f t="shared" si="42"/>
        <v>-4.1999999999999993</v>
      </c>
      <c r="QJ44" s="1">
        <f t="shared" si="43"/>
        <v>-6</v>
      </c>
      <c r="QK44" s="1">
        <f t="shared" si="44"/>
        <v>-4.7999999999999972</v>
      </c>
      <c r="QL44" s="1">
        <f t="shared" si="45"/>
        <v>-4.1999999999999993</v>
      </c>
      <c r="QM44" s="1">
        <f t="shared" si="46"/>
        <v>-4.8000000000000007</v>
      </c>
      <c r="QN44" s="1">
        <f t="shared" si="47"/>
        <v>-3.3000000000000007</v>
      </c>
      <c r="QO44" s="1">
        <f t="shared" si="48"/>
        <v>-4</v>
      </c>
      <c r="QP44" s="1">
        <f t="shared" si="49"/>
        <v>-3.1999999999999993</v>
      </c>
      <c r="QQ44" s="5" t="s">
        <v>892</v>
      </c>
    </row>
    <row r="45" spans="1:459" s="1" customFormat="1" x14ac:dyDescent="0.2">
      <c r="A45" s="79">
        <v>25025210</v>
      </c>
      <c r="B45" s="106">
        <v>-74.457777777777778</v>
      </c>
      <c r="C45" s="106">
        <v>8.9113888888888884</v>
      </c>
      <c r="D45" s="105">
        <v>10</v>
      </c>
      <c r="E45" s="97" t="s">
        <v>496</v>
      </c>
      <c r="F45" s="97" t="s">
        <v>496</v>
      </c>
      <c r="G45" s="97" t="s">
        <v>307</v>
      </c>
      <c r="H45" s="1">
        <v>21.2</v>
      </c>
      <c r="I45" s="1">
        <v>20.8</v>
      </c>
      <c r="J45" s="1">
        <v>19.3</v>
      </c>
      <c r="K45" s="1">
        <v>21.2</v>
      </c>
      <c r="L45" s="1">
        <v>22.2</v>
      </c>
      <c r="M45" s="1">
        <v>22.8</v>
      </c>
      <c r="N45" s="1">
        <v>22.4</v>
      </c>
      <c r="O45" s="1">
        <v>22.3</v>
      </c>
      <c r="P45" s="1">
        <v>22.2</v>
      </c>
      <c r="Q45" s="1">
        <v>22.1</v>
      </c>
      <c r="R45" s="1">
        <v>20.2</v>
      </c>
      <c r="S45" s="1">
        <v>19.2</v>
      </c>
      <c r="T45" s="1">
        <v>20.32</v>
      </c>
      <c r="U45" s="1">
        <v>21.2</v>
      </c>
      <c r="V45" s="1">
        <v>22.6</v>
      </c>
      <c r="W45" s="1">
        <v>21.4</v>
      </c>
      <c r="X45" s="1">
        <v>21.8</v>
      </c>
      <c r="Y45" s="1">
        <v>21.2</v>
      </c>
      <c r="Z45" s="1">
        <v>21.3</v>
      </c>
      <c r="AA45" s="1">
        <v>21.8</v>
      </c>
      <c r="AB45" s="1">
        <v>22.2</v>
      </c>
      <c r="AC45" s="1">
        <v>22.4</v>
      </c>
      <c r="AD45" s="1">
        <v>21.2</v>
      </c>
      <c r="AE45" s="1">
        <v>21</v>
      </c>
      <c r="AF45" s="1">
        <v>20.399999999999999</v>
      </c>
      <c r="AG45" s="1">
        <v>22.2</v>
      </c>
      <c r="AH45" s="1">
        <v>21.4</v>
      </c>
      <c r="AI45" s="1">
        <v>22.3</v>
      </c>
      <c r="AJ45" s="1">
        <v>22</v>
      </c>
      <c r="AK45" s="1">
        <v>22.2</v>
      </c>
      <c r="AL45" s="1">
        <v>21.2</v>
      </c>
      <c r="AM45" s="1">
        <v>21</v>
      </c>
      <c r="AN45" s="1">
        <v>21.4</v>
      </c>
      <c r="AO45" s="1">
        <v>22.3</v>
      </c>
      <c r="AP45" s="1">
        <v>21.2</v>
      </c>
      <c r="AQ45" s="1">
        <v>65535</v>
      </c>
      <c r="AR45" s="1">
        <v>21.3</v>
      </c>
      <c r="AS45" s="1">
        <v>22</v>
      </c>
      <c r="AT45" s="1">
        <v>21.4</v>
      </c>
      <c r="AU45" s="1">
        <v>21.2</v>
      </c>
      <c r="AV45" s="1">
        <v>21.2</v>
      </c>
      <c r="AW45" s="1">
        <v>21</v>
      </c>
      <c r="AX45" s="1">
        <v>21.2</v>
      </c>
      <c r="AY45" s="1">
        <v>65535</v>
      </c>
      <c r="AZ45" s="1">
        <v>22.8</v>
      </c>
      <c r="BA45" s="1">
        <v>22.2</v>
      </c>
      <c r="BB45" s="1">
        <v>22.3</v>
      </c>
      <c r="BC45" s="1">
        <v>22.1</v>
      </c>
      <c r="BD45" s="1">
        <v>22.3</v>
      </c>
      <c r="BE45" s="1">
        <v>22.1</v>
      </c>
      <c r="BF45" s="1">
        <v>22.4</v>
      </c>
      <c r="BG45" s="1">
        <v>22.2</v>
      </c>
      <c r="BH45" s="1">
        <v>22</v>
      </c>
      <c r="BI45" s="1">
        <v>23.2</v>
      </c>
      <c r="BJ45" s="1">
        <v>22.2</v>
      </c>
      <c r="BK45" s="1">
        <v>22.3</v>
      </c>
      <c r="BL45" s="1">
        <v>21.2</v>
      </c>
      <c r="BM45" s="1">
        <v>20.3</v>
      </c>
      <c r="BN45" s="1">
        <v>20.399999999999999</v>
      </c>
      <c r="BO45" s="102"/>
      <c r="BP45" s="1">
        <v>22.2</v>
      </c>
      <c r="BQ45" s="1">
        <v>22.1</v>
      </c>
      <c r="BR45" s="1">
        <v>22.2</v>
      </c>
      <c r="BS45" s="1">
        <v>22</v>
      </c>
      <c r="BT45" s="1">
        <v>22.4</v>
      </c>
      <c r="BU45" s="1">
        <v>22.2</v>
      </c>
      <c r="BV45" s="1">
        <v>22.8</v>
      </c>
      <c r="BW45" s="1">
        <v>22.3</v>
      </c>
      <c r="BX45" s="1">
        <v>22.1</v>
      </c>
      <c r="BY45" s="1">
        <v>22.3</v>
      </c>
      <c r="BZ45" s="1">
        <v>22.4</v>
      </c>
      <c r="CA45" s="1">
        <v>21.6</v>
      </c>
      <c r="CB45" s="1">
        <v>22.2</v>
      </c>
      <c r="CC45" s="1">
        <v>22.1</v>
      </c>
      <c r="CD45" s="1">
        <v>22.2</v>
      </c>
      <c r="CE45" s="1">
        <v>22.3</v>
      </c>
      <c r="CF45" s="1">
        <v>22.4</v>
      </c>
      <c r="CG45" s="1">
        <v>22.3</v>
      </c>
      <c r="CH45" s="1">
        <v>22.8</v>
      </c>
      <c r="CI45" s="1">
        <v>22.1</v>
      </c>
      <c r="CJ45" s="1">
        <v>23.1</v>
      </c>
      <c r="CK45" s="1">
        <v>23.2</v>
      </c>
      <c r="CL45" s="1">
        <v>20.2</v>
      </c>
      <c r="CM45" s="1">
        <v>21.4</v>
      </c>
      <c r="CN45" s="1">
        <v>65535</v>
      </c>
      <c r="CO45" s="1">
        <v>22.8</v>
      </c>
      <c r="CP45" s="1">
        <v>22.3</v>
      </c>
      <c r="CQ45" s="1">
        <v>23.2</v>
      </c>
      <c r="CR45" s="1">
        <v>65535</v>
      </c>
      <c r="CS45" s="1">
        <v>65535</v>
      </c>
      <c r="CT45" s="1">
        <v>22.1</v>
      </c>
      <c r="CU45" s="1">
        <v>22.8</v>
      </c>
      <c r="CV45" s="1">
        <v>23.3</v>
      </c>
      <c r="CW45" s="1">
        <v>21.2</v>
      </c>
      <c r="CX45" s="1">
        <v>21.6</v>
      </c>
      <c r="CY45" s="1">
        <v>21.8</v>
      </c>
      <c r="CZ45" s="1">
        <v>22.2</v>
      </c>
      <c r="DA45" s="1">
        <v>22.3</v>
      </c>
      <c r="DB45" s="1">
        <v>22.4</v>
      </c>
      <c r="DC45" s="1">
        <v>22.8</v>
      </c>
      <c r="DD45" s="1">
        <v>22.2</v>
      </c>
      <c r="DE45" s="1">
        <v>23.2</v>
      </c>
      <c r="DF45" s="1">
        <v>22.8</v>
      </c>
      <c r="DG45" s="1">
        <v>22.2</v>
      </c>
      <c r="DH45" s="1">
        <v>21.6</v>
      </c>
      <c r="DI45" s="1">
        <v>23.2</v>
      </c>
      <c r="DJ45" s="1">
        <v>23.3</v>
      </c>
      <c r="DK45" s="1">
        <v>23.4</v>
      </c>
      <c r="DL45" s="1">
        <v>22.2</v>
      </c>
      <c r="DM45" s="1">
        <v>21</v>
      </c>
      <c r="DN45" s="1">
        <v>21.4</v>
      </c>
      <c r="DO45" s="1">
        <v>21.2</v>
      </c>
      <c r="DP45" s="1">
        <v>21.1</v>
      </c>
      <c r="DQ45" s="1">
        <v>21.3</v>
      </c>
      <c r="DR45" s="1">
        <v>20.399999999999999</v>
      </c>
      <c r="DS45" s="1">
        <v>22.4</v>
      </c>
      <c r="DT45" s="1">
        <v>23</v>
      </c>
      <c r="DU45" s="1">
        <v>23.2</v>
      </c>
      <c r="DV45" s="1">
        <v>23.8</v>
      </c>
      <c r="DW45" s="1">
        <v>23.6</v>
      </c>
      <c r="DX45" s="1">
        <v>24.2</v>
      </c>
      <c r="DY45" s="1">
        <v>24.4</v>
      </c>
      <c r="DZ45" s="1">
        <v>23.4</v>
      </c>
      <c r="EA45" s="1">
        <v>23.6</v>
      </c>
      <c r="EB45" s="1">
        <v>24</v>
      </c>
      <c r="EC45" s="1">
        <v>23.2</v>
      </c>
      <c r="ED45" s="1">
        <v>23.3</v>
      </c>
      <c r="EE45" s="1">
        <v>24.2</v>
      </c>
      <c r="EF45" s="1">
        <v>24.1</v>
      </c>
      <c r="EG45" s="1">
        <v>24.2</v>
      </c>
      <c r="EH45" s="1">
        <v>23.1</v>
      </c>
      <c r="EI45" s="1">
        <v>20.399999999999999</v>
      </c>
      <c r="EJ45" s="1">
        <v>21.2</v>
      </c>
      <c r="EK45" s="1">
        <v>22.2</v>
      </c>
      <c r="EL45" s="1">
        <v>23.2</v>
      </c>
      <c r="EM45" s="1">
        <v>21.2</v>
      </c>
      <c r="EN45" s="1">
        <v>21.4</v>
      </c>
      <c r="EO45" s="1">
        <v>22.2</v>
      </c>
      <c r="EP45" s="1">
        <v>22.1</v>
      </c>
      <c r="EQ45" s="1">
        <v>22.2</v>
      </c>
      <c r="ER45" s="1">
        <v>22.4</v>
      </c>
      <c r="ES45" s="1">
        <v>22.2</v>
      </c>
      <c r="ET45" s="1">
        <v>20</v>
      </c>
      <c r="EU45" s="1">
        <v>21.2</v>
      </c>
      <c r="EV45" s="1">
        <v>21</v>
      </c>
      <c r="EW45" s="1">
        <v>22.4</v>
      </c>
      <c r="EX45" s="1">
        <v>22</v>
      </c>
      <c r="EY45" s="1">
        <v>22.2</v>
      </c>
      <c r="EZ45" s="1">
        <v>22.3</v>
      </c>
      <c r="FA45" s="1">
        <v>21.4</v>
      </c>
      <c r="FB45" s="1">
        <v>21.2</v>
      </c>
      <c r="FC45" s="1">
        <v>20.100000000000001</v>
      </c>
      <c r="FD45" s="1">
        <v>20</v>
      </c>
      <c r="FE45" s="1">
        <v>21.8</v>
      </c>
      <c r="FF45" s="1">
        <v>21.2</v>
      </c>
      <c r="FG45" s="1">
        <v>21.2</v>
      </c>
      <c r="FH45" s="1">
        <v>22.1</v>
      </c>
      <c r="FI45" s="1">
        <v>65535</v>
      </c>
      <c r="FJ45" s="1">
        <v>23.4</v>
      </c>
      <c r="FK45" s="1">
        <v>21.2</v>
      </c>
      <c r="FL45" s="1">
        <v>22.8</v>
      </c>
      <c r="FM45" s="1">
        <v>21.3</v>
      </c>
      <c r="FN45" s="1">
        <v>22.2</v>
      </c>
      <c r="FO45" s="1">
        <v>21.4</v>
      </c>
      <c r="FP45" s="1">
        <v>22</v>
      </c>
      <c r="FQ45" s="1">
        <v>22.3</v>
      </c>
      <c r="FR45" s="1">
        <v>23.4</v>
      </c>
      <c r="FS45" s="1">
        <v>21.4</v>
      </c>
      <c r="FT45" s="1">
        <v>22.8</v>
      </c>
      <c r="FU45" s="1">
        <v>23.1</v>
      </c>
      <c r="FV45" s="1">
        <v>24.1</v>
      </c>
      <c r="FW45" s="1">
        <v>25.2</v>
      </c>
      <c r="FX45" s="1">
        <v>24.3</v>
      </c>
      <c r="FY45" s="1">
        <v>24.2</v>
      </c>
      <c r="FZ45" s="1">
        <v>23.4</v>
      </c>
      <c r="GA45" s="1">
        <v>23.3</v>
      </c>
      <c r="GB45" s="1">
        <v>22.2</v>
      </c>
      <c r="GC45" s="1">
        <v>21.2</v>
      </c>
      <c r="GD45" s="1">
        <v>22.2</v>
      </c>
      <c r="GE45" s="1">
        <v>23.4</v>
      </c>
      <c r="GF45" s="1">
        <v>24</v>
      </c>
      <c r="GG45" s="1">
        <v>24.1</v>
      </c>
      <c r="GH45" s="1">
        <v>23</v>
      </c>
      <c r="GI45" s="1">
        <v>23.2</v>
      </c>
      <c r="GJ45" s="1">
        <v>20.399999999999999</v>
      </c>
      <c r="GK45" s="1">
        <v>22.4</v>
      </c>
      <c r="GL45" s="1">
        <v>23</v>
      </c>
      <c r="GM45" s="1">
        <v>23.4</v>
      </c>
      <c r="GN45" s="1">
        <v>22.8</v>
      </c>
      <c r="GO45" s="1">
        <v>23.2</v>
      </c>
      <c r="GP45" s="1">
        <v>20.2</v>
      </c>
      <c r="GQ45" s="1">
        <v>21.3</v>
      </c>
      <c r="GR45" s="1">
        <v>22</v>
      </c>
      <c r="GS45" s="1">
        <v>21.4</v>
      </c>
      <c r="GT45" s="1">
        <v>22.1</v>
      </c>
      <c r="GU45" s="1">
        <v>22.2</v>
      </c>
      <c r="GV45" s="1">
        <v>21.1</v>
      </c>
      <c r="GW45" s="1">
        <v>21.4</v>
      </c>
      <c r="GX45" s="1">
        <v>22.2</v>
      </c>
      <c r="GY45" s="1">
        <v>20.399999999999999</v>
      </c>
      <c r="GZ45" s="1">
        <v>22.1</v>
      </c>
      <c r="HA45" s="1">
        <v>21.3</v>
      </c>
      <c r="HB45" s="1">
        <v>22.3</v>
      </c>
      <c r="HC45" s="1">
        <v>22.3</v>
      </c>
      <c r="HD45" s="1">
        <v>22.2</v>
      </c>
      <c r="HE45" s="1">
        <v>21.3</v>
      </c>
      <c r="HF45" s="1">
        <v>20.2</v>
      </c>
      <c r="HG45" s="1">
        <v>20.3</v>
      </c>
      <c r="HH45" s="1">
        <v>22.2</v>
      </c>
      <c r="HI45" s="1">
        <v>20</v>
      </c>
      <c r="HJ45" s="1">
        <v>22.1</v>
      </c>
      <c r="HK45" s="1">
        <v>22</v>
      </c>
      <c r="HL45" s="1">
        <v>21.4</v>
      </c>
      <c r="HM45" s="1">
        <v>22.2</v>
      </c>
      <c r="HN45" s="1">
        <v>21.3</v>
      </c>
      <c r="HO45" s="1">
        <v>20.2</v>
      </c>
      <c r="HP45" s="1">
        <v>22.2</v>
      </c>
      <c r="HQ45" s="1">
        <v>22.2</v>
      </c>
      <c r="HR45" s="1">
        <v>22.3</v>
      </c>
      <c r="HS45" s="1">
        <v>21.2</v>
      </c>
      <c r="HT45" s="1">
        <v>22.3</v>
      </c>
      <c r="HU45" s="1">
        <v>22.3</v>
      </c>
      <c r="HV45" s="1">
        <v>22.2</v>
      </c>
      <c r="HW45" s="1">
        <v>25</v>
      </c>
      <c r="HX45" s="1">
        <v>21.2</v>
      </c>
      <c r="HY45" s="1">
        <v>22.8</v>
      </c>
      <c r="HZ45" s="1">
        <v>22.2</v>
      </c>
      <c r="IA45" s="1">
        <v>20.399999999999999</v>
      </c>
      <c r="IB45" s="1">
        <v>19.2</v>
      </c>
      <c r="IC45" s="1">
        <v>20.2</v>
      </c>
      <c r="ID45" s="1">
        <v>21.2</v>
      </c>
      <c r="IE45" s="1">
        <v>23.1</v>
      </c>
      <c r="IF45" s="1">
        <v>21.2</v>
      </c>
      <c r="IG45" s="1">
        <v>21.1</v>
      </c>
      <c r="IH45" s="1">
        <v>21.3</v>
      </c>
      <c r="II45" s="1">
        <v>23.4</v>
      </c>
      <c r="IJ45" s="1">
        <v>23.2</v>
      </c>
      <c r="IK45" s="1">
        <v>21.2</v>
      </c>
      <c r="IL45" s="1">
        <v>22.2</v>
      </c>
      <c r="IM45" s="1">
        <v>23.2</v>
      </c>
      <c r="IN45" s="1">
        <v>20.100000000000001</v>
      </c>
      <c r="IO45" s="1">
        <v>21.2</v>
      </c>
      <c r="IP45" s="1">
        <v>22.2</v>
      </c>
      <c r="IQ45" s="1">
        <v>23.4</v>
      </c>
      <c r="IR45" s="1">
        <v>22.3</v>
      </c>
      <c r="IS45" s="1">
        <v>23.2</v>
      </c>
      <c r="IT45" s="1">
        <v>20.399999999999999</v>
      </c>
      <c r="IU45" s="1">
        <v>21.2</v>
      </c>
      <c r="IV45" s="1">
        <v>22.1</v>
      </c>
      <c r="IW45" s="1">
        <v>20</v>
      </c>
      <c r="IX45" s="1">
        <v>20.399999999999999</v>
      </c>
      <c r="IY45" s="1">
        <v>19.100000000000001</v>
      </c>
      <c r="IZ45" s="1">
        <v>20.3</v>
      </c>
      <c r="JA45" s="1">
        <v>22.1</v>
      </c>
      <c r="JB45" s="1">
        <v>22.4</v>
      </c>
      <c r="JC45" s="1">
        <v>20.2</v>
      </c>
      <c r="JD45" s="1">
        <v>21.2</v>
      </c>
      <c r="JE45" s="1">
        <v>22.4</v>
      </c>
      <c r="JF45" s="1">
        <v>22.3</v>
      </c>
      <c r="JG45" s="1">
        <v>21.4</v>
      </c>
      <c r="JH45" s="1">
        <v>21.3</v>
      </c>
      <c r="JI45" s="1">
        <v>22.1</v>
      </c>
      <c r="JJ45" s="1">
        <v>20.399999999999999</v>
      </c>
      <c r="JK45" s="1">
        <v>21.3</v>
      </c>
      <c r="JL45" s="1">
        <v>19.3</v>
      </c>
      <c r="JM45" s="1">
        <v>20</v>
      </c>
      <c r="JN45" s="1">
        <v>65535</v>
      </c>
      <c r="JO45" s="1">
        <v>18.399999999999999</v>
      </c>
      <c r="JP45" s="1">
        <v>20.2</v>
      </c>
      <c r="JQ45" s="1">
        <v>21.1</v>
      </c>
      <c r="JR45" s="1">
        <v>21.3</v>
      </c>
      <c r="JS45" s="1">
        <v>23</v>
      </c>
      <c r="JT45" s="1">
        <v>20.399999999999999</v>
      </c>
      <c r="JU45" s="1">
        <v>21.4</v>
      </c>
      <c r="JV45" s="1">
        <v>22</v>
      </c>
      <c r="JW45" s="1">
        <v>20.2</v>
      </c>
      <c r="JX45" s="1">
        <v>20.2</v>
      </c>
      <c r="JY45" s="1">
        <v>21</v>
      </c>
      <c r="JZ45" s="1">
        <v>20.3</v>
      </c>
      <c r="KA45" s="1">
        <v>20.399999999999999</v>
      </c>
      <c r="KB45" s="1">
        <v>20.3</v>
      </c>
      <c r="KC45" s="1">
        <v>21.2</v>
      </c>
      <c r="KD45" s="1">
        <v>19.399999999999999</v>
      </c>
      <c r="KE45" s="1">
        <v>19.2</v>
      </c>
      <c r="KF45" s="1">
        <v>20.2</v>
      </c>
      <c r="KG45" s="1">
        <v>20</v>
      </c>
      <c r="KH45" s="1">
        <v>21.1</v>
      </c>
      <c r="KI45" s="1">
        <v>19.100000000000001</v>
      </c>
      <c r="KJ45" s="1">
        <v>21.4</v>
      </c>
      <c r="KK45" s="1">
        <v>22.2</v>
      </c>
      <c r="KL45" s="1">
        <v>22.1</v>
      </c>
      <c r="KM45" s="1">
        <v>20.2</v>
      </c>
      <c r="KN45" s="1">
        <v>20.100000000000001</v>
      </c>
      <c r="KO45" s="1">
        <v>20.2</v>
      </c>
      <c r="KP45" s="1">
        <v>19.399999999999999</v>
      </c>
      <c r="KQ45" s="1">
        <v>20.100000000000001</v>
      </c>
      <c r="KR45" s="1">
        <v>20</v>
      </c>
      <c r="KS45" s="1">
        <v>19.2</v>
      </c>
      <c r="KT45" s="1">
        <v>19.2</v>
      </c>
      <c r="KU45" s="1">
        <v>22.4</v>
      </c>
      <c r="KV45" s="1">
        <v>22.2</v>
      </c>
      <c r="KW45" s="1">
        <v>21.4</v>
      </c>
      <c r="KX45" s="1">
        <v>22</v>
      </c>
      <c r="KY45" s="1">
        <v>20</v>
      </c>
      <c r="KZ45" s="1">
        <v>65535</v>
      </c>
      <c r="LA45" s="1">
        <v>23</v>
      </c>
      <c r="LB45" s="1">
        <v>21.2</v>
      </c>
      <c r="LC45" s="1">
        <v>20.399999999999999</v>
      </c>
      <c r="LD45" s="1">
        <v>23.1</v>
      </c>
      <c r="LE45" s="1">
        <v>22.1</v>
      </c>
      <c r="LF45" s="1">
        <v>22.2</v>
      </c>
      <c r="LG45" s="1">
        <v>23.3</v>
      </c>
      <c r="LH45" s="1">
        <v>23.3</v>
      </c>
      <c r="LI45" s="1">
        <v>23.3</v>
      </c>
      <c r="LJ45" s="1">
        <v>22.2</v>
      </c>
      <c r="LK45" s="1">
        <v>19.3</v>
      </c>
      <c r="LL45" s="1">
        <v>21.4</v>
      </c>
      <c r="LM45" s="1">
        <v>20.3</v>
      </c>
      <c r="LN45" s="1">
        <v>21.4</v>
      </c>
      <c r="LO45" s="1">
        <v>21.2</v>
      </c>
      <c r="LP45" s="1">
        <v>19.399999999999999</v>
      </c>
      <c r="LQ45" s="1">
        <v>20.399999999999999</v>
      </c>
      <c r="LR45" s="1">
        <v>21.3</v>
      </c>
      <c r="LS45" s="1">
        <v>21.2</v>
      </c>
      <c r="LT45" s="1">
        <v>22.2</v>
      </c>
      <c r="LU45" s="1">
        <v>22.1</v>
      </c>
      <c r="LV45" s="1">
        <v>22</v>
      </c>
      <c r="LW45" s="1">
        <v>22.4</v>
      </c>
      <c r="LX45" s="1">
        <v>22.2</v>
      </c>
      <c r="LY45" s="1">
        <v>22.2</v>
      </c>
      <c r="LZ45" s="1">
        <v>23.1</v>
      </c>
      <c r="MA45" s="1">
        <v>23.1</v>
      </c>
      <c r="MB45" s="1">
        <v>23.2</v>
      </c>
      <c r="MC45" s="1">
        <v>22.2</v>
      </c>
      <c r="MD45" s="1">
        <v>22.3</v>
      </c>
      <c r="ME45" s="1">
        <v>22.1</v>
      </c>
      <c r="MF45" s="1">
        <v>22.3</v>
      </c>
      <c r="MG45" s="1">
        <v>23.2</v>
      </c>
      <c r="MH45" s="1">
        <v>22.4</v>
      </c>
      <c r="MI45" s="1">
        <v>22.2</v>
      </c>
      <c r="MJ45" s="1">
        <v>22.4</v>
      </c>
      <c r="MK45" s="1">
        <v>20.2</v>
      </c>
      <c r="ML45" s="1">
        <v>22.1</v>
      </c>
      <c r="MM45" s="1">
        <v>24.4</v>
      </c>
      <c r="MN45" s="1">
        <v>21.2</v>
      </c>
      <c r="MO45" s="1">
        <v>22.2</v>
      </c>
      <c r="MP45" s="1">
        <v>20.3</v>
      </c>
      <c r="MQ45" s="1">
        <v>21.2</v>
      </c>
      <c r="MR45" s="1">
        <v>22.3</v>
      </c>
      <c r="MS45" s="1">
        <v>22.3</v>
      </c>
      <c r="MT45" s="1">
        <v>22.4</v>
      </c>
      <c r="MU45" s="1">
        <v>22.3</v>
      </c>
      <c r="MV45" s="1">
        <v>19.399999999999999</v>
      </c>
      <c r="MW45" s="1">
        <v>21</v>
      </c>
      <c r="MX45" s="1">
        <v>22.2</v>
      </c>
      <c r="MY45" s="1">
        <v>23.2</v>
      </c>
      <c r="MZ45" s="1">
        <v>22.2</v>
      </c>
      <c r="NA45" s="1">
        <v>23.2</v>
      </c>
      <c r="NB45" s="1">
        <v>23.3</v>
      </c>
      <c r="NC45" s="1">
        <v>23.4</v>
      </c>
      <c r="ND45" s="1">
        <v>22.2</v>
      </c>
      <c r="NE45" s="1">
        <v>23</v>
      </c>
      <c r="NF45" s="1">
        <v>23.2</v>
      </c>
      <c r="NG45" s="1">
        <v>23.1</v>
      </c>
      <c r="NH45" s="1">
        <v>23.3</v>
      </c>
      <c r="NI45" s="1">
        <v>22.4</v>
      </c>
      <c r="NJ45" s="6">
        <f t="shared" si="13"/>
        <v>1</v>
      </c>
      <c r="NK45" s="3">
        <f t="shared" si="14"/>
        <v>0.9285714285714286</v>
      </c>
      <c r="NL45" s="3">
        <f t="shared" si="15"/>
        <v>0.90322580645161288</v>
      </c>
      <c r="NM45" s="3">
        <f t="shared" si="16"/>
        <v>1</v>
      </c>
      <c r="NN45" s="3">
        <f t="shared" si="17"/>
        <v>1</v>
      </c>
      <c r="NO45" s="3">
        <f t="shared" si="18"/>
        <v>0.96666666666666667</v>
      </c>
      <c r="NP45" s="3">
        <f t="shared" si="19"/>
        <v>1</v>
      </c>
      <c r="NQ45" s="3">
        <f t="shared" si="20"/>
        <v>1</v>
      </c>
      <c r="NR45" s="3">
        <f t="shared" si="21"/>
        <v>0.96666666666666667</v>
      </c>
      <c r="NS45" s="3">
        <f t="shared" si="22"/>
        <v>0.967741935483871</v>
      </c>
      <c r="NT45" s="3">
        <f t="shared" si="23"/>
        <v>1</v>
      </c>
      <c r="NU45" s="3">
        <f t="shared" si="24"/>
        <v>1</v>
      </c>
      <c r="NV45" s="3">
        <f t="shared" si="25"/>
        <v>0.9780821917808219</v>
      </c>
      <c r="NW45" s="5">
        <f t="shared" si="26"/>
        <v>21.484516129032258</v>
      </c>
      <c r="NX45" s="1">
        <f t="shared" si="27"/>
        <v>21.738461538461536</v>
      </c>
      <c r="NY45" s="1">
        <f t="shared" si="28"/>
        <v>22.26071428571429</v>
      </c>
      <c r="NZ45" s="1">
        <f t="shared" si="29"/>
        <v>22.37</v>
      </c>
      <c r="OA45" s="1">
        <f t="shared" si="30"/>
        <v>22.322580645161288</v>
      </c>
      <c r="OB45" s="1">
        <f t="shared" si="31"/>
        <v>22.593103448275869</v>
      </c>
      <c r="OC45" s="1">
        <f t="shared" si="32"/>
        <v>21.78709677419355</v>
      </c>
      <c r="OD45" s="1">
        <f t="shared" si="33"/>
        <v>21.851612903225814</v>
      </c>
      <c r="OE45" s="1">
        <f t="shared" si="34"/>
        <v>21.075862068965513</v>
      </c>
      <c r="OF45" s="1">
        <f t="shared" si="35"/>
        <v>20.556666666666668</v>
      </c>
      <c r="OG45" s="1">
        <f t="shared" si="36"/>
        <v>21.900000000000002</v>
      </c>
      <c r="OH45" s="1">
        <f t="shared" si="37"/>
        <v>22.277419354838706</v>
      </c>
      <c r="OI45" s="111">
        <v>24.050000000000004</v>
      </c>
      <c r="OJ45" s="112">
        <v>24.021428571428576</v>
      </c>
      <c r="OK45" s="112">
        <v>24.071428571428566</v>
      </c>
      <c r="OL45" s="112">
        <v>24.033333333333339</v>
      </c>
      <c r="OM45" s="112">
        <v>23.926666666666666</v>
      </c>
      <c r="ON45" s="112">
        <v>24.137499999999999</v>
      </c>
      <c r="OO45" s="112">
        <v>24.174999999999997</v>
      </c>
      <c r="OP45" s="112">
        <v>24.099999999999998</v>
      </c>
      <c r="OQ45" s="112">
        <v>23.921428571428567</v>
      </c>
      <c r="OR45" s="112">
        <v>24.292857142857144</v>
      </c>
      <c r="OS45" s="112">
        <v>24.561538461538461</v>
      </c>
      <c r="OT45" s="112">
        <v>24.799999999999997</v>
      </c>
      <c r="OU45" s="5">
        <f t="shared" si="0"/>
        <v>-2.5654838709677463</v>
      </c>
      <c r="OV45" s="1">
        <f t="shared" si="1"/>
        <v>-2.28296703296704</v>
      </c>
      <c r="OW45" s="1">
        <f t="shared" si="2"/>
        <v>-1.8107142857142762</v>
      </c>
      <c r="OX45" s="1">
        <f t="shared" si="3"/>
        <v>-1.6633333333333375</v>
      </c>
      <c r="OY45" s="1">
        <f t="shared" si="4"/>
        <v>-1.6040860215053776</v>
      </c>
      <c r="OZ45" s="1">
        <f t="shared" si="5"/>
        <v>-1.5443965517241303</v>
      </c>
      <c r="PA45" s="1">
        <f t="shared" si="6"/>
        <v>-2.387903225806447</v>
      </c>
      <c r="PB45" s="1">
        <f t="shared" si="7"/>
        <v>-2.2483870967741844</v>
      </c>
      <c r="PC45" s="1">
        <f t="shared" si="8"/>
        <v>-2.8455665024630541</v>
      </c>
      <c r="PD45" s="1">
        <f t="shared" si="9"/>
        <v>-3.7361904761904761</v>
      </c>
      <c r="PE45" s="1">
        <f t="shared" si="10"/>
        <v>-2.6615384615384592</v>
      </c>
      <c r="PF45" s="1">
        <f t="shared" si="11"/>
        <v>-2.5225806451612911</v>
      </c>
      <c r="PG45" s="111">
        <v>19.2</v>
      </c>
      <c r="PH45" s="112">
        <v>20.2</v>
      </c>
      <c r="PI45" s="112">
        <v>20.2</v>
      </c>
      <c r="PJ45" s="112">
        <v>20</v>
      </c>
      <c r="PK45" s="112">
        <v>19.2</v>
      </c>
      <c r="PL45" s="112">
        <v>20</v>
      </c>
      <c r="PM45" s="112">
        <v>20</v>
      </c>
      <c r="PN45" s="112">
        <v>19.2</v>
      </c>
      <c r="PO45" s="112">
        <v>18.399999999999999</v>
      </c>
      <c r="PP45" s="112">
        <v>19.100000000000001</v>
      </c>
      <c r="PQ45" s="112">
        <v>19.3</v>
      </c>
      <c r="PR45" s="137">
        <v>19.399999999999999</v>
      </c>
      <c r="PS45" s="5">
        <f t="array" ref="PS45">+IF(ISERROR($NW45)=FALSE,MIN(IF($H45:$AL45&lt;65534,$H45:$AL45,"")),NA())</f>
        <v>19.2</v>
      </c>
      <c r="PT45" s="1">
        <f t="array" ref="PT45">+IF(ISERROR($NX45)=FALSE,MIN(IF($AM45:$BN45&lt;65534,$AM45:$BN45,"")),NA())</f>
        <v>20.3</v>
      </c>
      <c r="PU45" s="1">
        <f t="array" ref="PU45">+IF(ISERROR($NY45)=FALSE,MIN(IF($BP45:$CT45&lt;65534,$BP45:$CT45,"")),NA())</f>
        <v>20.2</v>
      </c>
      <c r="PV45" s="1">
        <f t="array" ref="PV45">+IF(ISERROR($NZ45)=FALSE,MIN(IF($CU45:$DX45&lt;65534,$CU45:$DX45,"")),NA())</f>
        <v>20.399999999999999</v>
      </c>
      <c r="PW45" s="1">
        <f t="array" ref="PW45">+IF(ISERROR($OA45)=FALSE,MIN(IF($DY45:$FC45&lt;65534,$DY45:$FC45,"")),NA())</f>
        <v>20</v>
      </c>
      <c r="PX45" s="1">
        <f t="array" ref="PX45">+IF(ISERROR($OB45)=FALSE,MIN(IF($FD45:$GG45&lt;65534,$FD45:$GG45,"")),NA())</f>
        <v>20</v>
      </c>
      <c r="PY45" s="1">
        <f t="array" ref="PY45">+IF(ISERROR($OC45)=FALSE,MIN(IF($GH45:$HL45&lt;65534,$GH45:$HL45,"")),NA())</f>
        <v>20</v>
      </c>
      <c r="PZ45" s="1">
        <f t="array" ref="PZ45">+IF(ISERROR($OD45)=FALSE,MIN(IF($HM45:$IQ45&lt;65534,$HM45:$IQ45,"")),NA())</f>
        <v>19.2</v>
      </c>
      <c r="QA45" s="1">
        <f t="array" ref="QA45">+IF(ISERROR($OE45)=FALSE,MIN(IF($IR45:$JU45&lt;65534,$IR45:$JU45,"")),NA())</f>
        <v>18.399999999999999</v>
      </c>
      <c r="QB45" s="1">
        <f t="array" ref="QB45">+IF(ISERROR($OF45)=FALSE,MIN(IF($JV45:$KZ45&lt;65534,$JV45:$KZ45,"")),NA())</f>
        <v>19.100000000000001</v>
      </c>
      <c r="QC45" s="1">
        <f t="array" ref="QC45">+IF(ISERROR($OG45)=FALSE,MIN(IF($LA45:$MD45&lt;65534,$LA45:$MD45,"")),NA())</f>
        <v>19.3</v>
      </c>
      <c r="QD45" s="1">
        <f t="array" ref="QD45">+IF(ISERROR($OH45)=FALSE,MIN(IF($ME45:$NI45&lt;65534,$ME45:$NI45,"")),NA())</f>
        <v>19.399999999999999</v>
      </c>
      <c r="QE45" s="5">
        <f t="shared" si="38"/>
        <v>0</v>
      </c>
      <c r="QF45" s="1">
        <f t="shared" si="39"/>
        <v>-0.10000000000000142</v>
      </c>
      <c r="QG45" s="1">
        <f t="shared" si="40"/>
        <v>0</v>
      </c>
      <c r="QH45" s="1">
        <f t="shared" si="41"/>
        <v>-0.39999999999999858</v>
      </c>
      <c r="QI45" s="1">
        <f t="shared" si="42"/>
        <v>-0.80000000000000071</v>
      </c>
      <c r="QJ45" s="1">
        <f t="shared" si="43"/>
        <v>0</v>
      </c>
      <c r="QK45" s="1">
        <f t="shared" si="44"/>
        <v>0</v>
      </c>
      <c r="QL45" s="1">
        <f t="shared" si="45"/>
        <v>0</v>
      </c>
      <c r="QM45" s="1">
        <f t="shared" si="46"/>
        <v>0</v>
      </c>
      <c r="QN45" s="1">
        <f t="shared" si="47"/>
        <v>0</v>
      </c>
      <c r="QO45" s="1">
        <f t="shared" si="48"/>
        <v>0</v>
      </c>
      <c r="QP45" s="1">
        <f t="shared" si="49"/>
        <v>0</v>
      </c>
      <c r="QQ45" s="5" t="s">
        <v>892</v>
      </c>
    </row>
    <row r="46" spans="1:459" s="1" customFormat="1" x14ac:dyDescent="0.2">
      <c r="A46" s="79">
        <v>29015000</v>
      </c>
      <c r="B46" s="106">
        <v>-74.85222222222221</v>
      </c>
      <c r="C46" s="106">
        <v>10.064444444444446</v>
      </c>
      <c r="D46" s="105">
        <v>75</v>
      </c>
      <c r="E46" s="97" t="s">
        <v>581</v>
      </c>
      <c r="F46" s="97" t="s">
        <v>511</v>
      </c>
      <c r="G46" s="97" t="s">
        <v>307</v>
      </c>
      <c r="H46" s="1">
        <v>65535</v>
      </c>
      <c r="I46" s="1">
        <v>65535</v>
      </c>
      <c r="J46" s="1">
        <v>19.8</v>
      </c>
      <c r="K46" s="1">
        <v>19.600000000000001</v>
      </c>
      <c r="L46" s="1">
        <v>65535</v>
      </c>
      <c r="M46" s="1">
        <v>21</v>
      </c>
      <c r="N46" s="1">
        <v>20.8</v>
      </c>
      <c r="O46" s="1">
        <v>22.4</v>
      </c>
      <c r="P46" s="1">
        <v>22.6</v>
      </c>
      <c r="Q46" s="1">
        <v>22.8</v>
      </c>
      <c r="R46" s="1">
        <v>21.4</v>
      </c>
      <c r="S46" s="1">
        <v>21.2</v>
      </c>
      <c r="T46" s="1">
        <v>21.6</v>
      </c>
      <c r="U46" s="1">
        <v>21.2</v>
      </c>
      <c r="V46" s="1">
        <v>21</v>
      </c>
      <c r="W46" s="1">
        <v>21.2</v>
      </c>
      <c r="X46" s="1">
        <v>21.4</v>
      </c>
      <c r="Y46" s="1">
        <v>22</v>
      </c>
      <c r="Z46" s="1">
        <v>22.8</v>
      </c>
      <c r="AA46" s="1">
        <v>22</v>
      </c>
      <c r="AB46" s="1">
        <v>22.8</v>
      </c>
      <c r="AC46" s="1">
        <v>22</v>
      </c>
      <c r="AD46" s="1">
        <v>21.6</v>
      </c>
      <c r="AE46" s="1">
        <v>20.399999999999999</v>
      </c>
      <c r="AF46" s="1">
        <v>20</v>
      </c>
      <c r="AG46" s="1">
        <v>20</v>
      </c>
      <c r="AH46" s="1">
        <v>22.6</v>
      </c>
      <c r="AI46" s="1">
        <v>22.6</v>
      </c>
      <c r="AJ46" s="1">
        <v>23.2</v>
      </c>
      <c r="AK46" s="1">
        <v>22.4</v>
      </c>
      <c r="AL46" s="1">
        <v>22</v>
      </c>
      <c r="AM46" s="1">
        <v>65535</v>
      </c>
      <c r="AN46" s="1">
        <v>22</v>
      </c>
      <c r="AO46" s="1">
        <v>22.8</v>
      </c>
      <c r="AP46" s="1">
        <v>21</v>
      </c>
      <c r="AQ46" s="1">
        <v>22</v>
      </c>
      <c r="AR46" s="1">
        <v>22</v>
      </c>
      <c r="AS46" s="1">
        <v>21.2</v>
      </c>
      <c r="AT46" s="1">
        <v>21.4</v>
      </c>
      <c r="AU46" s="1">
        <v>21.6</v>
      </c>
      <c r="AV46" s="1">
        <v>21.4</v>
      </c>
      <c r="AW46" s="1">
        <v>21.4</v>
      </c>
      <c r="AX46" s="1">
        <v>22.2</v>
      </c>
      <c r="AY46" s="1">
        <v>22</v>
      </c>
      <c r="AZ46" s="1">
        <v>22</v>
      </c>
      <c r="BA46" s="1">
        <v>22.4</v>
      </c>
      <c r="BB46" s="1">
        <v>23</v>
      </c>
      <c r="BC46" s="1">
        <v>23.4</v>
      </c>
      <c r="BD46" s="1">
        <v>23.8</v>
      </c>
      <c r="BE46" s="1">
        <v>24</v>
      </c>
      <c r="BF46" s="1">
        <v>22.6</v>
      </c>
      <c r="BG46" s="1">
        <v>22.8</v>
      </c>
      <c r="BH46" s="1">
        <v>23</v>
      </c>
      <c r="BI46" s="1">
        <v>22</v>
      </c>
      <c r="BJ46" s="1">
        <v>22.4</v>
      </c>
      <c r="BK46" s="1">
        <v>24</v>
      </c>
      <c r="BL46" s="1">
        <v>21</v>
      </c>
      <c r="BM46" s="1">
        <v>20.8</v>
      </c>
      <c r="BN46" s="1">
        <v>20.2</v>
      </c>
      <c r="BO46" s="102"/>
      <c r="BP46" s="1">
        <v>20.8</v>
      </c>
      <c r="BQ46" s="1">
        <v>22.6</v>
      </c>
      <c r="BR46" s="1">
        <v>24.4</v>
      </c>
      <c r="BS46" s="1">
        <v>22.8</v>
      </c>
      <c r="BT46" s="1">
        <v>23.8</v>
      </c>
      <c r="BU46" s="1">
        <v>23.4</v>
      </c>
      <c r="BV46" s="1">
        <v>23.4</v>
      </c>
      <c r="BW46" s="1">
        <v>23.4</v>
      </c>
      <c r="BX46" s="1">
        <v>65535</v>
      </c>
      <c r="BY46" s="1">
        <v>23</v>
      </c>
      <c r="BZ46" s="1">
        <v>21.2</v>
      </c>
      <c r="CA46" s="1">
        <v>23.6</v>
      </c>
      <c r="CB46" s="1">
        <v>22.8</v>
      </c>
      <c r="CC46" s="1">
        <v>22</v>
      </c>
      <c r="CD46" s="1">
        <v>65535</v>
      </c>
      <c r="CE46" s="1">
        <v>23.8</v>
      </c>
      <c r="CF46" s="1">
        <v>24.4</v>
      </c>
      <c r="CG46" s="1">
        <v>22.8</v>
      </c>
      <c r="CH46" s="1">
        <v>24</v>
      </c>
      <c r="CI46" s="1">
        <v>24</v>
      </c>
      <c r="CJ46" s="1">
        <v>25</v>
      </c>
      <c r="CK46" s="1">
        <v>24</v>
      </c>
      <c r="CL46" s="1">
        <v>23.8</v>
      </c>
      <c r="CM46" s="1">
        <v>23.6</v>
      </c>
      <c r="CN46" s="1">
        <v>24.2</v>
      </c>
      <c r="CO46" s="1">
        <v>23.6</v>
      </c>
      <c r="CP46" s="1">
        <v>23.8</v>
      </c>
      <c r="CQ46" s="1">
        <v>24.6</v>
      </c>
      <c r="CR46" s="1">
        <v>24.8</v>
      </c>
      <c r="CS46" s="1">
        <v>23.4</v>
      </c>
      <c r="CT46" s="1">
        <v>23.8</v>
      </c>
      <c r="CU46" s="1">
        <v>24.6</v>
      </c>
      <c r="CV46" s="1">
        <v>24.8</v>
      </c>
      <c r="CW46" s="1">
        <v>25.4</v>
      </c>
      <c r="CX46" s="1">
        <v>23.2</v>
      </c>
      <c r="CY46" s="1">
        <v>22</v>
      </c>
      <c r="CZ46" s="1">
        <v>23.6</v>
      </c>
      <c r="DA46" s="1">
        <v>24.2</v>
      </c>
      <c r="DB46" s="1">
        <v>23</v>
      </c>
      <c r="DC46" s="1">
        <v>24.6</v>
      </c>
      <c r="DD46" s="1">
        <v>24.6</v>
      </c>
      <c r="DE46" s="1">
        <v>24.8</v>
      </c>
      <c r="DF46" s="1">
        <v>25.4</v>
      </c>
      <c r="DG46" s="1">
        <v>65535</v>
      </c>
      <c r="DH46" s="1">
        <v>27</v>
      </c>
      <c r="DI46" s="1">
        <v>25.4</v>
      </c>
      <c r="DJ46" s="1">
        <v>65535</v>
      </c>
      <c r="DK46" s="1">
        <v>25.6</v>
      </c>
      <c r="DL46" s="1">
        <v>25.2</v>
      </c>
      <c r="DM46" s="1">
        <v>25.8</v>
      </c>
      <c r="DN46" s="1">
        <v>24.6</v>
      </c>
      <c r="DO46" s="1">
        <v>25.6</v>
      </c>
      <c r="DP46" s="1">
        <v>65535</v>
      </c>
      <c r="DQ46" s="1">
        <v>24.6</v>
      </c>
      <c r="DR46" s="1">
        <v>24.2</v>
      </c>
      <c r="DS46" s="1">
        <v>65535</v>
      </c>
      <c r="DT46" s="1">
        <v>24.4</v>
      </c>
      <c r="DU46" s="1">
        <v>25.6</v>
      </c>
      <c r="DV46" s="1">
        <v>25.2</v>
      </c>
      <c r="DW46" s="1">
        <v>25.6</v>
      </c>
      <c r="DX46" s="1">
        <v>25</v>
      </c>
      <c r="DY46" s="1">
        <v>65535</v>
      </c>
      <c r="DZ46" s="1">
        <v>25.2</v>
      </c>
      <c r="EA46" s="1">
        <v>24.8</v>
      </c>
      <c r="EB46" s="1">
        <v>25.4</v>
      </c>
      <c r="EC46" s="1">
        <v>27</v>
      </c>
      <c r="ED46" s="1">
        <v>26.6</v>
      </c>
      <c r="EE46" s="1">
        <v>25</v>
      </c>
      <c r="EF46" s="1">
        <v>26.4</v>
      </c>
      <c r="EG46" s="1">
        <v>26.4</v>
      </c>
      <c r="EH46" s="1">
        <v>25</v>
      </c>
      <c r="EI46" s="1">
        <v>65535</v>
      </c>
      <c r="EJ46" s="1">
        <v>65535</v>
      </c>
      <c r="EK46" s="1">
        <v>65535</v>
      </c>
      <c r="EL46" s="1">
        <v>25.4</v>
      </c>
      <c r="EM46" s="1">
        <v>65535</v>
      </c>
      <c r="EN46" s="1">
        <v>26.2</v>
      </c>
      <c r="EO46" s="1">
        <v>24</v>
      </c>
      <c r="EP46" s="1">
        <v>22.6</v>
      </c>
      <c r="EQ46" s="1">
        <v>25.8</v>
      </c>
      <c r="ER46" s="1">
        <v>23.6</v>
      </c>
      <c r="ES46" s="1">
        <v>24.8</v>
      </c>
      <c r="ET46" s="1">
        <v>23.4</v>
      </c>
      <c r="EU46" s="1">
        <v>23.4</v>
      </c>
      <c r="EV46" s="1">
        <v>24.8</v>
      </c>
      <c r="EW46" s="1">
        <v>25.6</v>
      </c>
      <c r="EX46" s="1">
        <v>25.4</v>
      </c>
      <c r="EY46" s="1">
        <v>25.6</v>
      </c>
      <c r="EZ46" s="1">
        <v>24.8</v>
      </c>
      <c r="FA46" s="1">
        <v>23</v>
      </c>
      <c r="FB46" s="1">
        <v>23</v>
      </c>
      <c r="FC46" s="1">
        <v>22.6</v>
      </c>
      <c r="FD46" s="1">
        <v>22.8</v>
      </c>
      <c r="FE46" s="1">
        <v>65535</v>
      </c>
      <c r="FF46" s="1">
        <v>25</v>
      </c>
      <c r="FG46" s="1">
        <v>24.8</v>
      </c>
      <c r="FH46" s="1">
        <v>26</v>
      </c>
      <c r="FI46" s="1">
        <v>24</v>
      </c>
      <c r="FJ46" s="1">
        <v>26.4</v>
      </c>
      <c r="FK46" s="1">
        <v>24.4</v>
      </c>
      <c r="FL46" s="1">
        <v>24.6</v>
      </c>
      <c r="FM46" s="1">
        <v>25.4</v>
      </c>
      <c r="FN46" s="1">
        <v>25.6</v>
      </c>
      <c r="FO46" s="1">
        <v>25.8</v>
      </c>
      <c r="FP46" s="1">
        <v>65535</v>
      </c>
      <c r="FQ46" s="1">
        <v>24.2</v>
      </c>
      <c r="FR46" s="1">
        <v>24.8</v>
      </c>
      <c r="FS46" s="1">
        <v>25.4</v>
      </c>
      <c r="FT46" s="1">
        <v>23.2</v>
      </c>
      <c r="FU46" s="1">
        <v>25.2</v>
      </c>
      <c r="FV46" s="1">
        <v>25.2</v>
      </c>
      <c r="FW46" s="1">
        <v>26</v>
      </c>
      <c r="FX46" s="1">
        <v>25.4</v>
      </c>
      <c r="FY46" s="1">
        <v>26.4</v>
      </c>
      <c r="FZ46" s="1">
        <v>26.4</v>
      </c>
      <c r="GA46" s="1">
        <v>23.6</v>
      </c>
      <c r="GB46" s="1">
        <v>23.4</v>
      </c>
      <c r="GC46" s="1">
        <v>23.8</v>
      </c>
      <c r="GD46" s="1">
        <v>24</v>
      </c>
      <c r="GE46" s="1">
        <v>22.8</v>
      </c>
      <c r="GF46" s="1">
        <v>25.2</v>
      </c>
      <c r="GG46" s="1">
        <v>24</v>
      </c>
      <c r="GH46" s="1">
        <v>24.6</v>
      </c>
      <c r="GI46" s="1">
        <v>24.4</v>
      </c>
      <c r="GJ46" s="1">
        <v>25.6</v>
      </c>
      <c r="GK46" s="1">
        <v>24</v>
      </c>
      <c r="GL46" s="1">
        <v>23.2</v>
      </c>
      <c r="GM46" s="1">
        <v>23.4</v>
      </c>
      <c r="GN46" s="1">
        <v>24.8</v>
      </c>
      <c r="GO46" s="1">
        <v>24.8</v>
      </c>
      <c r="GP46" s="1">
        <v>24.4</v>
      </c>
      <c r="GQ46" s="1">
        <v>24.4</v>
      </c>
      <c r="GR46" s="1">
        <v>24</v>
      </c>
      <c r="GS46" s="1">
        <v>24.2</v>
      </c>
      <c r="GT46" s="1">
        <v>23.8</v>
      </c>
      <c r="GU46" s="1">
        <v>24.4</v>
      </c>
      <c r="GV46" s="1">
        <v>21.6</v>
      </c>
      <c r="GW46" s="1">
        <v>24.4</v>
      </c>
      <c r="GX46" s="1">
        <v>23.8</v>
      </c>
      <c r="GY46" s="1">
        <v>24.6</v>
      </c>
      <c r="GZ46" s="1">
        <v>24</v>
      </c>
      <c r="HA46" s="1">
        <v>25</v>
      </c>
      <c r="HB46" s="1">
        <v>24.4</v>
      </c>
      <c r="HC46" s="1">
        <v>24</v>
      </c>
      <c r="HD46" s="1">
        <v>24.6</v>
      </c>
      <c r="HE46" s="1">
        <v>22.6</v>
      </c>
      <c r="HF46" s="1">
        <v>22.4</v>
      </c>
      <c r="HG46" s="1">
        <v>24.2</v>
      </c>
      <c r="HH46" s="1">
        <v>24</v>
      </c>
      <c r="HI46" s="1">
        <v>23</v>
      </c>
      <c r="HJ46" s="1">
        <v>24.4</v>
      </c>
      <c r="HK46" s="1">
        <v>24.6</v>
      </c>
      <c r="HL46" s="1">
        <v>25.2</v>
      </c>
      <c r="HM46" s="1">
        <v>24.8</v>
      </c>
      <c r="HN46" s="1">
        <v>24.8</v>
      </c>
      <c r="HO46" s="1">
        <v>65535</v>
      </c>
      <c r="HP46" s="1">
        <v>24</v>
      </c>
      <c r="HQ46" s="1">
        <v>24.4</v>
      </c>
      <c r="HR46" s="1">
        <v>24.4</v>
      </c>
      <c r="HS46" s="1">
        <v>25</v>
      </c>
      <c r="HT46" s="1">
        <v>25.8</v>
      </c>
      <c r="HU46" s="1">
        <v>25</v>
      </c>
      <c r="HV46" s="1">
        <v>25.8</v>
      </c>
      <c r="HW46" s="1">
        <v>65535</v>
      </c>
      <c r="HX46" s="1">
        <v>25.4</v>
      </c>
      <c r="HY46" s="1">
        <v>24.6</v>
      </c>
      <c r="HZ46" s="1">
        <v>25.2</v>
      </c>
      <c r="IA46" s="1">
        <v>24.6</v>
      </c>
      <c r="IB46" s="1">
        <v>65535</v>
      </c>
      <c r="IC46" s="1">
        <v>24.2</v>
      </c>
      <c r="ID46" s="1">
        <v>23.4</v>
      </c>
      <c r="IE46" s="1">
        <v>25.4</v>
      </c>
      <c r="IF46" s="1">
        <v>24.4</v>
      </c>
      <c r="IG46" s="1">
        <v>22.2</v>
      </c>
      <c r="IH46" s="1">
        <v>24.6</v>
      </c>
      <c r="II46" s="1">
        <v>25</v>
      </c>
      <c r="IJ46" s="1">
        <v>25.4</v>
      </c>
      <c r="IK46" s="1">
        <v>25.2</v>
      </c>
      <c r="IL46" s="1">
        <v>24</v>
      </c>
      <c r="IM46" s="1">
        <v>24.8</v>
      </c>
      <c r="IN46" s="1">
        <v>25</v>
      </c>
      <c r="IO46" s="1">
        <v>25.6</v>
      </c>
      <c r="IP46" s="1">
        <v>24.6</v>
      </c>
      <c r="IQ46" s="1">
        <v>25.6</v>
      </c>
      <c r="IR46" s="1">
        <v>65535</v>
      </c>
      <c r="IS46" s="1">
        <v>25.6</v>
      </c>
      <c r="IT46" s="1">
        <v>23.4</v>
      </c>
      <c r="IU46" s="1">
        <v>24</v>
      </c>
      <c r="IV46" s="1">
        <v>25.8</v>
      </c>
      <c r="IW46" s="1">
        <v>23.6</v>
      </c>
      <c r="IX46" s="1">
        <v>25</v>
      </c>
      <c r="IY46" s="1">
        <v>25</v>
      </c>
      <c r="IZ46" s="1">
        <v>25.2</v>
      </c>
      <c r="JA46" s="1">
        <v>23.2</v>
      </c>
      <c r="JB46" s="1">
        <v>25.2</v>
      </c>
      <c r="JC46" s="1">
        <v>26</v>
      </c>
      <c r="JD46" s="1">
        <v>25.6</v>
      </c>
      <c r="JE46" s="1">
        <v>26</v>
      </c>
      <c r="JF46" s="1">
        <v>25</v>
      </c>
      <c r="JG46" s="1">
        <v>26.4</v>
      </c>
      <c r="JH46" s="1">
        <v>24.4</v>
      </c>
      <c r="JI46" s="1">
        <v>24</v>
      </c>
      <c r="JJ46" s="1">
        <v>24.8</v>
      </c>
      <c r="JK46" s="1">
        <v>23</v>
      </c>
      <c r="JL46" s="1">
        <v>24</v>
      </c>
      <c r="JM46" s="1">
        <v>22</v>
      </c>
      <c r="JN46" s="1">
        <v>23.8</v>
      </c>
      <c r="JO46" s="1">
        <v>23.4</v>
      </c>
      <c r="JP46" s="1">
        <v>25</v>
      </c>
      <c r="JQ46" s="1">
        <v>24.4</v>
      </c>
      <c r="JR46" s="1">
        <v>24</v>
      </c>
      <c r="JS46" s="1">
        <v>25.2</v>
      </c>
      <c r="JT46" s="1">
        <v>25</v>
      </c>
      <c r="JU46" s="1">
        <v>25.4</v>
      </c>
      <c r="JV46" s="1">
        <v>24</v>
      </c>
      <c r="JW46" s="1">
        <v>24.8</v>
      </c>
      <c r="JX46" s="1">
        <v>25.4</v>
      </c>
      <c r="JY46" s="1">
        <v>24.8</v>
      </c>
      <c r="JZ46" s="1">
        <v>25</v>
      </c>
      <c r="KA46" s="1">
        <v>24.4</v>
      </c>
      <c r="KB46" s="1">
        <v>24</v>
      </c>
      <c r="KC46" s="1">
        <v>26.4</v>
      </c>
      <c r="KD46" s="1">
        <v>22.8</v>
      </c>
      <c r="KE46" s="1">
        <v>23.2</v>
      </c>
      <c r="KF46" s="1">
        <v>24</v>
      </c>
      <c r="KG46" s="1">
        <v>22</v>
      </c>
      <c r="KH46" s="1">
        <v>23.4</v>
      </c>
      <c r="KI46" s="1">
        <v>24.4</v>
      </c>
      <c r="KJ46" s="1">
        <v>24.2</v>
      </c>
      <c r="KK46" s="1">
        <v>24.4</v>
      </c>
      <c r="KL46" s="1">
        <v>25</v>
      </c>
      <c r="KM46" s="1">
        <v>25</v>
      </c>
      <c r="KN46" s="1">
        <v>65535</v>
      </c>
      <c r="KO46" s="1">
        <v>23</v>
      </c>
      <c r="KP46" s="1">
        <v>24.8</v>
      </c>
      <c r="KQ46" s="1">
        <v>24</v>
      </c>
      <c r="KR46" s="1">
        <v>23.6</v>
      </c>
      <c r="KS46" s="1">
        <v>24</v>
      </c>
      <c r="KT46" s="1">
        <v>23.8</v>
      </c>
      <c r="KU46" s="1">
        <v>24</v>
      </c>
      <c r="KV46" s="1">
        <v>24.8</v>
      </c>
      <c r="KW46" s="1">
        <v>24</v>
      </c>
      <c r="KX46" s="1">
        <v>24</v>
      </c>
      <c r="KY46" s="1">
        <v>23.8</v>
      </c>
      <c r="KZ46" s="1">
        <v>65535</v>
      </c>
      <c r="LA46" s="1">
        <v>65535</v>
      </c>
      <c r="LB46" s="1">
        <v>24.8</v>
      </c>
      <c r="LC46" s="1">
        <v>23.8</v>
      </c>
      <c r="LD46" s="1">
        <v>24.2</v>
      </c>
      <c r="LE46" s="1">
        <v>25.6</v>
      </c>
      <c r="LF46" s="1">
        <v>24</v>
      </c>
      <c r="LG46" s="1">
        <v>24.2</v>
      </c>
      <c r="LH46" s="1">
        <v>24.2</v>
      </c>
      <c r="LI46" s="1">
        <v>24.4</v>
      </c>
      <c r="LJ46" s="1">
        <v>24.6</v>
      </c>
      <c r="LK46" s="1">
        <v>24.8</v>
      </c>
      <c r="LL46" s="1">
        <v>24.6</v>
      </c>
      <c r="LM46" s="1">
        <v>25.2</v>
      </c>
      <c r="LN46" s="1">
        <v>23</v>
      </c>
      <c r="LO46" s="1">
        <v>24</v>
      </c>
      <c r="LP46" s="1">
        <v>24.8</v>
      </c>
      <c r="LQ46" s="1">
        <v>23.8</v>
      </c>
      <c r="LR46" s="1">
        <v>24.6</v>
      </c>
      <c r="LS46" s="1">
        <v>23.2</v>
      </c>
      <c r="LT46" s="1">
        <v>23.6</v>
      </c>
      <c r="LU46" s="1">
        <v>23.4</v>
      </c>
      <c r="LV46" s="1">
        <v>23.4</v>
      </c>
      <c r="LW46" s="1">
        <v>24.6</v>
      </c>
      <c r="LX46" s="1">
        <v>23</v>
      </c>
      <c r="LY46" s="1">
        <v>23.6</v>
      </c>
      <c r="LZ46" s="1">
        <v>24.6</v>
      </c>
      <c r="MA46" s="1">
        <v>24.6</v>
      </c>
      <c r="MB46" s="1">
        <v>25.2</v>
      </c>
      <c r="MC46" s="1">
        <v>65535</v>
      </c>
      <c r="MD46" s="1">
        <v>24.4</v>
      </c>
      <c r="ME46" s="1">
        <v>22.6</v>
      </c>
      <c r="MF46" s="1">
        <v>23.2</v>
      </c>
      <c r="MG46" s="1">
        <v>25.8</v>
      </c>
      <c r="MH46" s="1">
        <v>65535</v>
      </c>
      <c r="MI46" s="1">
        <v>24.2</v>
      </c>
      <c r="MJ46" s="1">
        <v>24.2</v>
      </c>
      <c r="MK46" s="1">
        <v>24</v>
      </c>
      <c r="ML46" s="1">
        <v>23.8</v>
      </c>
      <c r="MM46" s="1">
        <v>22.2</v>
      </c>
      <c r="MN46" s="1">
        <v>22</v>
      </c>
      <c r="MO46" s="1">
        <v>22.8</v>
      </c>
      <c r="MP46" s="1">
        <v>23</v>
      </c>
      <c r="MQ46" s="1">
        <v>22.6</v>
      </c>
      <c r="MR46" s="1">
        <v>22.4</v>
      </c>
      <c r="MS46" s="1">
        <v>65535</v>
      </c>
      <c r="MT46" s="1">
        <v>23</v>
      </c>
      <c r="MU46" s="1">
        <v>23.4</v>
      </c>
      <c r="MV46" s="1">
        <v>23.4</v>
      </c>
      <c r="MW46" s="1">
        <v>25.6</v>
      </c>
      <c r="MX46" s="1">
        <v>24</v>
      </c>
      <c r="MY46" s="1">
        <v>23.8</v>
      </c>
      <c r="MZ46" s="1">
        <v>24.2</v>
      </c>
      <c r="NA46" s="1">
        <v>24.6</v>
      </c>
      <c r="NB46" s="1">
        <v>24.2</v>
      </c>
      <c r="NC46" s="1">
        <v>24.8</v>
      </c>
      <c r="ND46" s="1">
        <v>65535</v>
      </c>
      <c r="NE46" s="1">
        <v>24.6</v>
      </c>
      <c r="NF46" s="1">
        <v>25</v>
      </c>
      <c r="NG46" s="1">
        <v>24</v>
      </c>
      <c r="NH46" s="1">
        <v>23.8</v>
      </c>
      <c r="NI46" s="1">
        <v>24</v>
      </c>
      <c r="NJ46" s="6">
        <f t="shared" si="13"/>
        <v>0.90322580645161288</v>
      </c>
      <c r="NK46" s="3">
        <f t="shared" si="14"/>
        <v>0.9642857142857143</v>
      </c>
      <c r="NL46" s="3">
        <f t="shared" si="15"/>
        <v>0.93548387096774188</v>
      </c>
      <c r="NM46" s="3">
        <f t="shared" si="16"/>
        <v>0.8666666666666667</v>
      </c>
      <c r="NN46" s="3">
        <f t="shared" si="17"/>
        <v>0.83870967741935487</v>
      </c>
      <c r="NO46" s="3">
        <f t="shared" si="18"/>
        <v>0.93333333333333335</v>
      </c>
      <c r="NP46" s="3">
        <f t="shared" si="19"/>
        <v>1</v>
      </c>
      <c r="NQ46" s="3">
        <f t="shared" si="20"/>
        <v>0.90322580645161288</v>
      </c>
      <c r="NR46" s="3">
        <f t="shared" si="21"/>
        <v>0.96666666666666667</v>
      </c>
      <c r="NS46" s="3">
        <f t="shared" si="22"/>
        <v>0.93548387096774188</v>
      </c>
      <c r="NT46" s="3">
        <f t="shared" si="23"/>
        <v>0.93333333333333335</v>
      </c>
      <c r="NU46" s="3">
        <f t="shared" si="24"/>
        <v>0.90322580645161288</v>
      </c>
      <c r="NV46" s="3">
        <f t="shared" si="25"/>
        <v>0.92328767123287669</v>
      </c>
      <c r="NW46" s="5">
        <f t="shared" si="26"/>
        <v>21.585714285714285</v>
      </c>
      <c r="NX46" s="1">
        <f t="shared" si="27"/>
        <v>22.162962962962961</v>
      </c>
      <c r="NY46" s="1">
        <f t="shared" si="28"/>
        <v>23.475862068965515</v>
      </c>
      <c r="NZ46" s="1">
        <f t="shared" si="29"/>
        <v>24.769230769230774</v>
      </c>
      <c r="OA46" s="1">
        <f t="shared" si="30"/>
        <v>24.838461538461541</v>
      </c>
      <c r="OB46" s="1">
        <f t="shared" si="31"/>
        <v>24.778571428571421</v>
      </c>
      <c r="OC46" s="1">
        <f t="shared" si="32"/>
        <v>24.090322580645164</v>
      </c>
      <c r="OD46" s="1">
        <f t="shared" si="33"/>
        <v>24.75714285714286</v>
      </c>
      <c r="OE46" s="1">
        <f t="shared" si="34"/>
        <v>24.599999999999998</v>
      </c>
      <c r="OF46" s="1">
        <f t="shared" si="35"/>
        <v>24.172413793103441</v>
      </c>
      <c r="OG46" s="1">
        <f t="shared" si="36"/>
        <v>24.221428571428572</v>
      </c>
      <c r="OH46" s="1">
        <f t="shared" si="37"/>
        <v>23.757142857142856</v>
      </c>
      <c r="OI46" s="111" t="e">
        <f>NA()</f>
        <v>#N/A</v>
      </c>
      <c r="OJ46" s="112" t="e">
        <f>NA()</f>
        <v>#N/A</v>
      </c>
      <c r="OK46" s="112" t="e">
        <f>NA()</f>
        <v>#N/A</v>
      </c>
      <c r="OL46" s="112" t="e">
        <f>NA()</f>
        <v>#N/A</v>
      </c>
      <c r="OM46" s="112" t="e">
        <f>NA()</f>
        <v>#N/A</v>
      </c>
      <c r="ON46" s="112" t="e">
        <f>NA()</f>
        <v>#N/A</v>
      </c>
      <c r="OO46" s="112" t="e">
        <f>NA()</f>
        <v>#N/A</v>
      </c>
      <c r="OP46" s="112" t="e">
        <f>NA()</f>
        <v>#N/A</v>
      </c>
      <c r="OQ46" s="112" t="e">
        <f>NA()</f>
        <v>#N/A</v>
      </c>
      <c r="OR46" s="112" t="e">
        <f>NA()</f>
        <v>#N/A</v>
      </c>
      <c r="OS46" s="112" t="e">
        <f>NA()</f>
        <v>#N/A</v>
      </c>
      <c r="OT46" s="112" t="e">
        <f>NA()</f>
        <v>#N/A</v>
      </c>
      <c r="OU46" s="5" t="e">
        <f t="shared" si="0"/>
        <v>#N/A</v>
      </c>
      <c r="OV46" s="1" t="e">
        <f t="shared" si="1"/>
        <v>#N/A</v>
      </c>
      <c r="OW46" s="1" t="e">
        <f t="shared" si="2"/>
        <v>#N/A</v>
      </c>
      <c r="OX46" s="1" t="e">
        <f t="shared" si="3"/>
        <v>#N/A</v>
      </c>
      <c r="OY46" s="1" t="e">
        <f t="shared" si="4"/>
        <v>#N/A</v>
      </c>
      <c r="OZ46" s="1" t="e">
        <f t="shared" si="5"/>
        <v>#N/A</v>
      </c>
      <c r="PA46" s="1" t="e">
        <f t="shared" si="6"/>
        <v>#N/A</v>
      </c>
      <c r="PB46" s="1" t="e">
        <f t="shared" si="7"/>
        <v>#N/A</v>
      </c>
      <c r="PC46" s="1" t="e">
        <f t="shared" si="8"/>
        <v>#N/A</v>
      </c>
      <c r="PD46" s="1" t="e">
        <f t="shared" si="9"/>
        <v>#N/A</v>
      </c>
      <c r="PE46" s="1" t="e">
        <f t="shared" si="10"/>
        <v>#N/A</v>
      </c>
      <c r="PF46" s="1" t="e">
        <f t="shared" si="11"/>
        <v>#N/A</v>
      </c>
      <c r="PG46" s="111">
        <v>65535</v>
      </c>
      <c r="PH46" s="112">
        <v>65535</v>
      </c>
      <c r="PI46" s="112">
        <v>65535</v>
      </c>
      <c r="PJ46" s="112">
        <v>65535</v>
      </c>
      <c r="PK46" s="112">
        <v>65535</v>
      </c>
      <c r="PL46" s="112">
        <v>65535</v>
      </c>
      <c r="PM46" s="112">
        <v>65535</v>
      </c>
      <c r="PN46" s="112">
        <v>65535</v>
      </c>
      <c r="PO46" s="112">
        <v>65535</v>
      </c>
      <c r="PP46" s="112">
        <v>65535</v>
      </c>
      <c r="PQ46" s="112">
        <v>65535</v>
      </c>
      <c r="PR46" s="137">
        <v>65535</v>
      </c>
      <c r="PS46" s="5">
        <f t="array" ref="PS46">+IF(ISERROR($NW46)=FALSE,MIN(IF($H46:$AL46&lt;65534,$H46:$AL46,"")),NA())</f>
        <v>19.600000000000001</v>
      </c>
      <c r="PT46" s="1">
        <f t="array" ref="PT46">+IF(ISERROR($NX46)=FALSE,MIN(IF($AM46:$BN46&lt;65534,$AM46:$BN46,"")),NA())</f>
        <v>20.2</v>
      </c>
      <c r="PU46" s="1">
        <f t="array" ref="PU46">+IF(ISERROR($NY46)=FALSE,MIN(IF($BP46:$CT46&lt;65534,$BP46:$CT46,"")),NA())</f>
        <v>20.8</v>
      </c>
      <c r="PV46" s="1">
        <f t="array" ref="PV46">+IF(ISERROR($NZ46)=FALSE,MIN(IF($CU46:$DX46&lt;65534,$CU46:$DX46,"")),NA())</f>
        <v>22</v>
      </c>
      <c r="PW46" s="1">
        <f t="array" ref="PW46">+IF(ISERROR($OA46)=FALSE,MIN(IF($DY46:$FC46&lt;65534,$DY46:$FC46,"")),NA())</f>
        <v>22.6</v>
      </c>
      <c r="PX46" s="1">
        <f t="array" ref="PX46">+IF(ISERROR($OB46)=FALSE,MIN(IF($FD46:$GG46&lt;65534,$FD46:$GG46,"")),NA())</f>
        <v>22.8</v>
      </c>
      <c r="PY46" s="1">
        <f t="array" ref="PY46">+IF(ISERROR($OC46)=FALSE,MIN(IF($GH46:$HL46&lt;65534,$GH46:$HL46,"")),NA())</f>
        <v>21.6</v>
      </c>
      <c r="PZ46" s="1">
        <f t="array" ref="PZ46">+IF(ISERROR($OD46)=FALSE,MIN(IF($HM46:$IQ46&lt;65534,$HM46:$IQ46,"")),NA())</f>
        <v>22.2</v>
      </c>
      <c r="QA46" s="1">
        <f t="array" ref="QA46">+IF(ISERROR($OE46)=FALSE,MIN(IF($IR46:$JU46&lt;65534,$IR46:$JU46,"")),NA())</f>
        <v>22</v>
      </c>
      <c r="QB46" s="1">
        <f t="array" ref="QB46">+IF(ISERROR($OF46)=FALSE,MIN(IF($JV46:$KZ46&lt;65534,$JV46:$KZ46,"")),NA())</f>
        <v>22</v>
      </c>
      <c r="QC46" s="1">
        <f t="array" ref="QC46">+IF(ISERROR($OG46)=FALSE,MIN(IF($LA46:$MD46&lt;65534,$LA46:$MD46,"")),NA())</f>
        <v>23</v>
      </c>
      <c r="QD46" s="1">
        <f t="array" ref="QD46">+IF(ISERROR($OH46)=FALSE,MIN(IF($ME46:$NI46&lt;65534,$ME46:$NI46,"")),NA())</f>
        <v>22</v>
      </c>
      <c r="QE46" s="5">
        <f t="shared" si="38"/>
        <v>65515.4</v>
      </c>
      <c r="QF46" s="1">
        <f t="shared" si="39"/>
        <v>65514.8</v>
      </c>
      <c r="QG46" s="1">
        <f t="shared" si="40"/>
        <v>65514.2</v>
      </c>
      <c r="QH46" s="1">
        <f t="shared" si="41"/>
        <v>65513</v>
      </c>
      <c r="QI46" s="1">
        <f t="shared" si="42"/>
        <v>65512.4</v>
      </c>
      <c r="QJ46" s="1">
        <f t="shared" si="43"/>
        <v>65512.2</v>
      </c>
      <c r="QK46" s="1">
        <f t="shared" si="44"/>
        <v>65513.4</v>
      </c>
      <c r="QL46" s="1">
        <f t="shared" si="45"/>
        <v>65512.800000000003</v>
      </c>
      <c r="QM46" s="1">
        <f t="shared" si="46"/>
        <v>65513</v>
      </c>
      <c r="QN46" s="1">
        <f t="shared" si="47"/>
        <v>65513</v>
      </c>
      <c r="QO46" s="1">
        <f t="shared" si="48"/>
        <v>65512</v>
      </c>
      <c r="QP46" s="1">
        <f t="shared" si="49"/>
        <v>65513</v>
      </c>
      <c r="QQ46" s="5" t="s">
        <v>892</v>
      </c>
    </row>
    <row r="47" spans="1:459" s="1" customFormat="1" x14ac:dyDescent="0.2">
      <c r="A47" s="79">
        <v>29015020</v>
      </c>
      <c r="B47" s="106">
        <v>-75.106416666666661</v>
      </c>
      <c r="C47" s="106">
        <v>9.7157499999999999</v>
      </c>
      <c r="D47" s="105">
        <v>152</v>
      </c>
      <c r="E47" s="97" t="s">
        <v>364</v>
      </c>
      <c r="F47" s="97" t="s">
        <v>364</v>
      </c>
      <c r="G47" s="97" t="s">
        <v>307</v>
      </c>
      <c r="H47" s="1">
        <v>17.100000000000001</v>
      </c>
      <c r="I47" s="1">
        <v>18.3</v>
      </c>
      <c r="J47" s="1">
        <v>18</v>
      </c>
      <c r="K47" s="1">
        <v>18.100000000000001</v>
      </c>
      <c r="L47" s="1">
        <v>20.2</v>
      </c>
      <c r="M47" s="1">
        <v>22.2</v>
      </c>
      <c r="N47" s="1">
        <v>21.2</v>
      </c>
      <c r="O47" s="1">
        <v>22</v>
      </c>
      <c r="P47" s="1">
        <v>21</v>
      </c>
      <c r="Q47" s="1">
        <v>29.4</v>
      </c>
      <c r="R47" s="1">
        <v>29.3</v>
      </c>
      <c r="S47" s="1">
        <v>20.3</v>
      </c>
      <c r="T47" s="1">
        <v>19.399999999999999</v>
      </c>
      <c r="U47" s="1">
        <v>20</v>
      </c>
      <c r="V47" s="1">
        <v>19.3</v>
      </c>
      <c r="W47" s="1">
        <v>19.399999999999999</v>
      </c>
      <c r="X47" s="1">
        <v>20.2</v>
      </c>
      <c r="Y47" s="1">
        <v>20.100000000000001</v>
      </c>
      <c r="Z47" s="1">
        <v>20.3</v>
      </c>
      <c r="AA47" s="1">
        <v>20.399999999999999</v>
      </c>
      <c r="AB47" s="1">
        <v>19.399999999999999</v>
      </c>
      <c r="AC47" s="1">
        <v>20.100000000000001</v>
      </c>
      <c r="AD47" s="1">
        <v>19</v>
      </c>
      <c r="AE47" s="1">
        <v>19.2</v>
      </c>
      <c r="AF47" s="1">
        <v>20.3</v>
      </c>
      <c r="AG47" s="1">
        <v>21.3</v>
      </c>
      <c r="AH47" s="1">
        <v>22</v>
      </c>
      <c r="AI47" s="1">
        <v>24.3</v>
      </c>
      <c r="AJ47" s="1">
        <v>21.2</v>
      </c>
      <c r="AK47" s="1">
        <v>20.2</v>
      </c>
      <c r="AL47" s="1">
        <v>21</v>
      </c>
      <c r="AM47" s="1">
        <v>21.1</v>
      </c>
      <c r="AN47" s="1">
        <v>21.3</v>
      </c>
      <c r="AO47" s="1">
        <v>21.1</v>
      </c>
      <c r="AP47" s="1">
        <v>20</v>
      </c>
      <c r="AQ47" s="1">
        <v>20.3</v>
      </c>
      <c r="AR47" s="1">
        <v>21</v>
      </c>
      <c r="AS47" s="1">
        <v>20</v>
      </c>
      <c r="AT47" s="1">
        <v>20.100000000000001</v>
      </c>
      <c r="AU47" s="1">
        <v>19.2</v>
      </c>
      <c r="AV47" s="1">
        <v>19.3</v>
      </c>
      <c r="AW47" s="1">
        <v>20</v>
      </c>
      <c r="AX47" s="1">
        <v>21.2</v>
      </c>
      <c r="AY47" s="1">
        <v>21.3</v>
      </c>
      <c r="AZ47" s="1">
        <v>23</v>
      </c>
      <c r="BA47" s="1">
        <v>23.1</v>
      </c>
      <c r="BB47" s="1">
        <v>21.1</v>
      </c>
      <c r="BC47" s="1">
        <v>21.9</v>
      </c>
      <c r="BD47" s="1">
        <v>23.3</v>
      </c>
      <c r="BE47" s="1">
        <v>21.3</v>
      </c>
      <c r="BF47" s="1">
        <v>23.1</v>
      </c>
      <c r="BG47" s="1">
        <v>21.4</v>
      </c>
      <c r="BH47" s="1">
        <v>22</v>
      </c>
      <c r="BI47" s="1">
        <v>22.1</v>
      </c>
      <c r="BJ47" s="1">
        <v>23.2</v>
      </c>
      <c r="BK47" s="1">
        <v>20</v>
      </c>
      <c r="BL47" s="1">
        <v>23.3</v>
      </c>
      <c r="BM47" s="1">
        <v>18.399999999999999</v>
      </c>
      <c r="BN47" s="1">
        <v>22.2</v>
      </c>
      <c r="BO47" s="102"/>
      <c r="BP47" s="1">
        <v>22.2</v>
      </c>
      <c r="BQ47" s="1">
        <v>22.4</v>
      </c>
      <c r="BR47" s="1">
        <v>65535</v>
      </c>
      <c r="BS47" s="1">
        <v>21.4</v>
      </c>
      <c r="BT47" s="1">
        <v>23.1</v>
      </c>
      <c r="BU47" s="1">
        <v>23.6</v>
      </c>
      <c r="BV47" s="1">
        <v>23.2</v>
      </c>
      <c r="BW47" s="1">
        <v>22.2</v>
      </c>
      <c r="BX47" s="1">
        <v>22.3</v>
      </c>
      <c r="BY47" s="1">
        <v>22</v>
      </c>
      <c r="BZ47" s="1">
        <v>23.1</v>
      </c>
      <c r="CA47" s="1">
        <v>22.2</v>
      </c>
      <c r="CB47" s="1">
        <v>20.399999999999999</v>
      </c>
      <c r="CC47" s="1">
        <v>21.4</v>
      </c>
      <c r="CD47" s="1">
        <v>22.4</v>
      </c>
      <c r="CE47" s="1">
        <v>23.8</v>
      </c>
      <c r="CF47" s="1">
        <v>22</v>
      </c>
      <c r="CG47" s="1">
        <v>22.4</v>
      </c>
      <c r="CH47" s="1">
        <v>23.2</v>
      </c>
      <c r="CI47" s="1">
        <v>24</v>
      </c>
      <c r="CJ47" s="1">
        <v>23.3</v>
      </c>
      <c r="CK47" s="1">
        <v>22.1</v>
      </c>
      <c r="CL47" s="1">
        <v>22.4</v>
      </c>
      <c r="CM47" s="1">
        <v>22.1</v>
      </c>
      <c r="CN47" s="1">
        <v>22.2</v>
      </c>
      <c r="CO47" s="1">
        <v>22</v>
      </c>
      <c r="CP47" s="1">
        <v>23.2</v>
      </c>
      <c r="CQ47" s="1">
        <v>23</v>
      </c>
      <c r="CR47" s="1">
        <v>24.4</v>
      </c>
      <c r="CS47" s="1">
        <v>22</v>
      </c>
      <c r="CT47" s="1">
        <v>23</v>
      </c>
      <c r="CU47" s="1">
        <v>24.3</v>
      </c>
      <c r="CV47" s="1">
        <v>24.1</v>
      </c>
      <c r="CW47" s="1">
        <v>23</v>
      </c>
      <c r="CX47" s="1">
        <v>20.3</v>
      </c>
      <c r="CY47" s="1">
        <v>21.1</v>
      </c>
      <c r="CZ47" s="1">
        <v>22</v>
      </c>
      <c r="DA47" s="1">
        <v>21.3</v>
      </c>
      <c r="DB47" s="1">
        <v>22.1</v>
      </c>
      <c r="DC47" s="1">
        <v>22.3</v>
      </c>
      <c r="DD47" s="1">
        <v>24.3</v>
      </c>
      <c r="DE47" s="1">
        <v>24</v>
      </c>
      <c r="DF47" s="1">
        <v>22.4</v>
      </c>
      <c r="DG47" s="1">
        <v>23</v>
      </c>
      <c r="DH47" s="1">
        <v>23.2</v>
      </c>
      <c r="DI47" s="1">
        <v>24</v>
      </c>
      <c r="DJ47" s="1">
        <v>24.2</v>
      </c>
      <c r="DK47" s="1">
        <v>24.3</v>
      </c>
      <c r="DL47" s="1">
        <v>24.4</v>
      </c>
      <c r="DM47" s="1">
        <v>23.4</v>
      </c>
      <c r="DN47" s="1">
        <v>24.2</v>
      </c>
      <c r="DO47" s="1">
        <v>24.1</v>
      </c>
      <c r="DP47" s="1">
        <v>23</v>
      </c>
      <c r="DQ47" s="1">
        <v>23.1</v>
      </c>
      <c r="DR47" s="1">
        <v>22.1</v>
      </c>
      <c r="DS47" s="1">
        <v>22.4</v>
      </c>
      <c r="DT47" s="1">
        <v>23.4</v>
      </c>
      <c r="DU47" s="1">
        <v>24.3</v>
      </c>
      <c r="DV47" s="1">
        <v>25.1</v>
      </c>
      <c r="DW47" s="1">
        <v>24</v>
      </c>
      <c r="DX47" s="1">
        <v>23</v>
      </c>
      <c r="DY47" s="1">
        <v>24.1</v>
      </c>
      <c r="DZ47" s="1">
        <v>24.3</v>
      </c>
      <c r="EA47" s="1">
        <v>24.3</v>
      </c>
      <c r="EB47" s="1">
        <v>24.2</v>
      </c>
      <c r="EC47" s="1">
        <v>25.1</v>
      </c>
      <c r="ED47" s="1">
        <v>24.1</v>
      </c>
      <c r="EE47" s="1">
        <v>25.2</v>
      </c>
      <c r="EF47" s="1">
        <v>24.4</v>
      </c>
      <c r="EG47" s="1">
        <v>24.3</v>
      </c>
      <c r="EH47" s="1">
        <v>23.3</v>
      </c>
      <c r="EI47" s="1">
        <v>24.1</v>
      </c>
      <c r="EJ47" s="1">
        <v>23.3</v>
      </c>
      <c r="EK47" s="1">
        <v>25</v>
      </c>
      <c r="EL47" s="1">
        <v>23.3</v>
      </c>
      <c r="EM47" s="1">
        <v>23.3</v>
      </c>
      <c r="EN47" s="1">
        <v>65535</v>
      </c>
      <c r="EO47" s="1">
        <v>65535</v>
      </c>
      <c r="EP47" s="1">
        <v>24.2</v>
      </c>
      <c r="EQ47" s="1">
        <v>24.1</v>
      </c>
      <c r="ER47" s="1">
        <v>23.4</v>
      </c>
      <c r="ES47" s="1">
        <v>22.1</v>
      </c>
      <c r="ET47" s="1">
        <v>22.1</v>
      </c>
      <c r="EU47" s="1">
        <v>24.2</v>
      </c>
      <c r="EV47" s="1">
        <v>24.4</v>
      </c>
      <c r="EW47" s="1">
        <v>24</v>
      </c>
      <c r="EX47" s="1">
        <v>25</v>
      </c>
      <c r="EY47" s="1">
        <v>23.3</v>
      </c>
      <c r="EZ47" s="1">
        <v>23.3</v>
      </c>
      <c r="FA47" s="1">
        <v>21.4</v>
      </c>
      <c r="FB47" s="1">
        <v>22</v>
      </c>
      <c r="FC47" s="1">
        <v>22.4</v>
      </c>
      <c r="FD47" s="1">
        <v>24.2</v>
      </c>
      <c r="FE47" s="1">
        <v>24.1</v>
      </c>
      <c r="FF47" s="1">
        <v>22.1</v>
      </c>
      <c r="FG47" s="1">
        <v>24</v>
      </c>
      <c r="FH47" s="1">
        <v>23.3</v>
      </c>
      <c r="FI47" s="1">
        <v>24.2</v>
      </c>
      <c r="FJ47" s="1">
        <v>23.1</v>
      </c>
      <c r="FK47" s="1">
        <v>24.2</v>
      </c>
      <c r="FL47" s="1">
        <v>24.3</v>
      </c>
      <c r="FM47" s="1">
        <v>23.2</v>
      </c>
      <c r="FN47" s="1">
        <v>24</v>
      </c>
      <c r="FO47" s="1">
        <v>23.4</v>
      </c>
      <c r="FP47" s="1">
        <v>23.3</v>
      </c>
      <c r="FQ47" s="1">
        <v>23.2</v>
      </c>
      <c r="FR47" s="1">
        <v>22.2</v>
      </c>
      <c r="FS47" s="1">
        <v>24</v>
      </c>
      <c r="FT47" s="1">
        <v>24.1</v>
      </c>
      <c r="FU47" s="1">
        <v>23.4</v>
      </c>
      <c r="FV47" s="1">
        <v>25</v>
      </c>
      <c r="FW47" s="1">
        <v>24.4</v>
      </c>
      <c r="FX47" s="1">
        <v>25</v>
      </c>
      <c r="FY47" s="1">
        <v>24.1</v>
      </c>
      <c r="FZ47" s="1">
        <v>21.4</v>
      </c>
      <c r="GA47" s="1">
        <v>25</v>
      </c>
      <c r="GB47" s="1">
        <v>23.2</v>
      </c>
      <c r="GC47" s="1">
        <v>23.2</v>
      </c>
      <c r="GD47" s="1">
        <v>23</v>
      </c>
      <c r="GE47" s="1">
        <v>21.4</v>
      </c>
      <c r="GF47" s="1">
        <v>23</v>
      </c>
      <c r="GG47" s="1">
        <v>23.1</v>
      </c>
      <c r="GH47" s="1">
        <v>24.2</v>
      </c>
      <c r="GI47" s="1">
        <v>24.2</v>
      </c>
      <c r="GJ47" s="1">
        <v>23.1</v>
      </c>
      <c r="GK47" s="1">
        <v>22.2</v>
      </c>
      <c r="GL47" s="1">
        <v>22.3</v>
      </c>
      <c r="GM47" s="1">
        <v>24.1</v>
      </c>
      <c r="GN47" s="1">
        <v>24.2</v>
      </c>
      <c r="GO47" s="1">
        <v>22.2</v>
      </c>
      <c r="GP47" s="1">
        <v>23.4</v>
      </c>
      <c r="GQ47" s="1">
        <v>22.1</v>
      </c>
      <c r="GR47" s="1">
        <v>24</v>
      </c>
      <c r="GS47" s="1">
        <v>22.4</v>
      </c>
      <c r="GT47" s="1">
        <v>23.2</v>
      </c>
      <c r="GU47" s="1">
        <v>23</v>
      </c>
      <c r="GV47" s="1">
        <v>23.3</v>
      </c>
      <c r="GW47" s="1">
        <v>24</v>
      </c>
      <c r="GX47" s="1">
        <v>22.2</v>
      </c>
      <c r="GY47" s="1">
        <v>22.3</v>
      </c>
      <c r="GZ47" s="1">
        <v>23.1</v>
      </c>
      <c r="HA47" s="1">
        <v>23.2</v>
      </c>
      <c r="HB47" s="1">
        <v>22.4</v>
      </c>
      <c r="HC47" s="1">
        <v>22.3</v>
      </c>
      <c r="HD47" s="1">
        <v>22.2</v>
      </c>
      <c r="HE47" s="1">
        <v>24</v>
      </c>
      <c r="HF47" s="1">
        <v>21.2</v>
      </c>
      <c r="HG47" s="1">
        <v>22.4</v>
      </c>
      <c r="HH47" s="1">
        <v>22.3</v>
      </c>
      <c r="HI47" s="1">
        <v>23</v>
      </c>
      <c r="HJ47" s="1">
        <v>23.2</v>
      </c>
      <c r="HK47" s="1">
        <v>23.3</v>
      </c>
      <c r="HL47" s="1">
        <v>22.1</v>
      </c>
      <c r="HM47" s="1">
        <v>24.2</v>
      </c>
      <c r="HN47" s="1">
        <v>24</v>
      </c>
      <c r="HO47" s="1">
        <v>21.1</v>
      </c>
      <c r="HP47" s="1">
        <v>24.2</v>
      </c>
      <c r="HQ47" s="1">
        <v>24</v>
      </c>
      <c r="HR47" s="1">
        <v>23.2</v>
      </c>
      <c r="HS47" s="1">
        <v>25</v>
      </c>
      <c r="HT47" s="1">
        <v>23.6</v>
      </c>
      <c r="HU47" s="1">
        <v>24</v>
      </c>
      <c r="HV47" s="1">
        <v>23.2</v>
      </c>
      <c r="HW47" s="1">
        <v>24.2</v>
      </c>
      <c r="HX47" s="1">
        <v>22.2</v>
      </c>
      <c r="HY47" s="1">
        <v>24.3</v>
      </c>
      <c r="HZ47" s="1">
        <v>23.4</v>
      </c>
      <c r="IA47" s="1">
        <v>23</v>
      </c>
      <c r="IB47" s="1">
        <v>23</v>
      </c>
      <c r="IC47" s="1">
        <v>22.2</v>
      </c>
      <c r="ID47" s="1">
        <v>65535</v>
      </c>
      <c r="IE47" s="1">
        <v>22.4</v>
      </c>
      <c r="IF47" s="1">
        <v>22.3</v>
      </c>
      <c r="IG47" s="1">
        <v>23.3</v>
      </c>
      <c r="IH47" s="1">
        <v>23.4</v>
      </c>
      <c r="II47" s="1">
        <v>24</v>
      </c>
      <c r="IJ47" s="1">
        <v>24.1</v>
      </c>
      <c r="IK47" s="1">
        <v>23.1</v>
      </c>
      <c r="IL47" s="1">
        <v>22.3</v>
      </c>
      <c r="IM47" s="1">
        <v>23.2</v>
      </c>
      <c r="IN47" s="1">
        <v>24.3</v>
      </c>
      <c r="IO47" s="1">
        <v>22.2</v>
      </c>
      <c r="IP47" s="1">
        <v>23</v>
      </c>
      <c r="IQ47" s="1">
        <v>24</v>
      </c>
      <c r="IR47" s="1">
        <v>21.2</v>
      </c>
      <c r="IS47" s="1">
        <v>24</v>
      </c>
      <c r="IT47" s="1">
        <v>23.1</v>
      </c>
      <c r="IU47" s="1">
        <v>23.2</v>
      </c>
      <c r="IV47" s="1">
        <v>24.3</v>
      </c>
      <c r="IW47" s="1">
        <v>22.3</v>
      </c>
      <c r="IX47" s="1">
        <v>23.1</v>
      </c>
      <c r="IY47" s="1">
        <v>23.2</v>
      </c>
      <c r="IZ47" s="1">
        <v>23.4</v>
      </c>
      <c r="JA47" s="1">
        <v>21.4</v>
      </c>
      <c r="JB47" s="1">
        <v>24.1</v>
      </c>
      <c r="JC47" s="1">
        <v>25</v>
      </c>
      <c r="JD47" s="1">
        <v>24.1</v>
      </c>
      <c r="JE47" s="1">
        <v>25</v>
      </c>
      <c r="JF47" s="1">
        <v>24</v>
      </c>
      <c r="JG47" s="1">
        <v>24.4</v>
      </c>
      <c r="JH47" s="1">
        <v>22.4</v>
      </c>
      <c r="JI47" s="1">
        <v>24.1</v>
      </c>
      <c r="JJ47" s="1">
        <v>22.2</v>
      </c>
      <c r="JK47" s="1">
        <v>22.3</v>
      </c>
      <c r="JL47" s="1">
        <v>23.3</v>
      </c>
      <c r="JM47" s="1">
        <v>22.3</v>
      </c>
      <c r="JN47" s="1">
        <v>22.3</v>
      </c>
      <c r="JO47" s="1">
        <v>23.1</v>
      </c>
      <c r="JP47" s="1">
        <v>23.3</v>
      </c>
      <c r="JQ47" s="1">
        <v>23.2</v>
      </c>
      <c r="JR47" s="1">
        <v>22.3</v>
      </c>
      <c r="JS47" s="1">
        <v>23.2</v>
      </c>
      <c r="JT47" s="1">
        <v>24.3</v>
      </c>
      <c r="JU47" s="1">
        <v>24.2</v>
      </c>
      <c r="JV47" s="1">
        <v>23.2</v>
      </c>
      <c r="JW47" s="1">
        <v>23.3</v>
      </c>
      <c r="JX47" s="1">
        <v>24.1</v>
      </c>
      <c r="JY47" s="1">
        <v>23.3</v>
      </c>
      <c r="JZ47" s="1">
        <v>24.2</v>
      </c>
      <c r="KA47" s="1">
        <v>24.2</v>
      </c>
      <c r="KB47" s="1">
        <v>24.1</v>
      </c>
      <c r="KC47" s="1">
        <v>23.4</v>
      </c>
      <c r="KD47" s="1">
        <v>21.3</v>
      </c>
      <c r="KE47" s="1">
        <v>23</v>
      </c>
      <c r="KF47" s="1">
        <v>23</v>
      </c>
      <c r="KG47" s="1">
        <v>21.2</v>
      </c>
      <c r="KH47" s="1">
        <v>23.2</v>
      </c>
      <c r="KI47" s="1">
        <v>23.1</v>
      </c>
      <c r="KJ47" s="1">
        <v>23</v>
      </c>
      <c r="KK47" s="1">
        <v>23</v>
      </c>
      <c r="KL47" s="1">
        <v>23.1</v>
      </c>
      <c r="KM47" s="1">
        <v>23.2</v>
      </c>
      <c r="KN47" s="1">
        <v>21.4</v>
      </c>
      <c r="KO47" s="1">
        <v>22.2</v>
      </c>
      <c r="KP47" s="1">
        <v>24.1</v>
      </c>
      <c r="KQ47" s="1">
        <v>22.3</v>
      </c>
      <c r="KR47" s="1">
        <v>22.1</v>
      </c>
      <c r="KS47" s="1">
        <v>23</v>
      </c>
      <c r="KT47" s="1">
        <v>21.4</v>
      </c>
      <c r="KU47" s="1">
        <v>23.1</v>
      </c>
      <c r="KV47" s="1">
        <v>23.3</v>
      </c>
      <c r="KW47" s="1">
        <v>24.2</v>
      </c>
      <c r="KX47" s="1">
        <v>23.2</v>
      </c>
      <c r="KY47" s="1">
        <v>23.1</v>
      </c>
      <c r="KZ47" s="1">
        <v>23</v>
      </c>
      <c r="LA47" s="1">
        <v>23.1</v>
      </c>
      <c r="LB47" s="1">
        <v>23</v>
      </c>
      <c r="LC47" s="1">
        <v>22.2</v>
      </c>
      <c r="LD47" s="1">
        <v>23</v>
      </c>
      <c r="LE47" s="1">
        <v>24.1</v>
      </c>
      <c r="LF47" s="1">
        <v>23.1</v>
      </c>
      <c r="LG47" s="1">
        <v>23.1</v>
      </c>
      <c r="LH47" s="1">
        <v>23</v>
      </c>
      <c r="LI47" s="1">
        <v>23.3</v>
      </c>
      <c r="LJ47" s="1">
        <v>22.4</v>
      </c>
      <c r="LK47" s="1">
        <v>24</v>
      </c>
      <c r="LL47" s="1">
        <v>22.4</v>
      </c>
      <c r="LM47" s="1">
        <v>23.2</v>
      </c>
      <c r="LN47" s="1">
        <v>23</v>
      </c>
      <c r="LO47" s="1">
        <v>22.4</v>
      </c>
      <c r="LP47" s="1">
        <v>23.3</v>
      </c>
      <c r="LQ47" s="1">
        <v>21</v>
      </c>
      <c r="LR47" s="1">
        <v>20.399999999999999</v>
      </c>
      <c r="LS47" s="1">
        <v>21.1</v>
      </c>
      <c r="LT47" s="1">
        <v>22.8</v>
      </c>
      <c r="LU47" s="1">
        <v>22.4</v>
      </c>
      <c r="LV47" s="1">
        <v>21.6</v>
      </c>
      <c r="LW47" s="1">
        <v>22.4</v>
      </c>
      <c r="LX47" s="1">
        <v>21.8</v>
      </c>
      <c r="LY47" s="1">
        <v>22.2</v>
      </c>
      <c r="LZ47" s="1">
        <v>22.4</v>
      </c>
      <c r="MA47" s="1">
        <v>23.1</v>
      </c>
      <c r="MB47" s="1">
        <v>23.5</v>
      </c>
      <c r="MC47" s="1">
        <v>23.8</v>
      </c>
      <c r="MD47" s="1">
        <v>24</v>
      </c>
      <c r="ME47" s="1">
        <v>21.5</v>
      </c>
      <c r="MF47" s="1">
        <v>21.8</v>
      </c>
      <c r="MG47" s="1">
        <v>23.1</v>
      </c>
      <c r="MH47" s="1">
        <v>24.2</v>
      </c>
      <c r="MI47" s="1">
        <v>22.6</v>
      </c>
      <c r="MJ47" s="1">
        <v>22.2</v>
      </c>
      <c r="MK47" s="1">
        <v>22.1</v>
      </c>
      <c r="ML47" s="1">
        <v>22.2</v>
      </c>
      <c r="MM47" s="1">
        <v>20.399999999999999</v>
      </c>
      <c r="MN47" s="1">
        <v>20.3</v>
      </c>
      <c r="MO47" s="1">
        <v>20</v>
      </c>
      <c r="MP47" s="1">
        <v>21.4</v>
      </c>
      <c r="MQ47" s="1">
        <v>25.1</v>
      </c>
      <c r="MR47" s="1">
        <v>20.54</v>
      </c>
      <c r="MS47" s="1">
        <v>22.3</v>
      </c>
      <c r="MT47" s="1">
        <v>21.8</v>
      </c>
      <c r="MU47" s="1">
        <v>22</v>
      </c>
      <c r="MV47" s="1">
        <v>23.1</v>
      </c>
      <c r="MW47" s="1">
        <v>22.4</v>
      </c>
      <c r="MX47" s="1">
        <v>22.5</v>
      </c>
      <c r="MY47" s="1">
        <v>23.3</v>
      </c>
      <c r="MZ47" s="1">
        <v>23.1</v>
      </c>
      <c r="NA47" s="1">
        <v>23.3</v>
      </c>
      <c r="NB47" s="1">
        <v>23</v>
      </c>
      <c r="NC47" s="1">
        <v>24.8</v>
      </c>
      <c r="ND47" s="1">
        <v>23.1</v>
      </c>
      <c r="NE47" s="1">
        <v>23</v>
      </c>
      <c r="NF47" s="1">
        <v>24.1</v>
      </c>
      <c r="NG47" s="1">
        <v>23.3</v>
      </c>
      <c r="NH47" s="1">
        <v>23.2</v>
      </c>
      <c r="NI47" s="1">
        <v>24</v>
      </c>
      <c r="NJ47" s="6">
        <f t="shared" si="13"/>
        <v>1</v>
      </c>
      <c r="NK47" s="3">
        <f t="shared" si="14"/>
        <v>1</v>
      </c>
      <c r="NL47" s="3">
        <f t="shared" si="15"/>
        <v>0.967741935483871</v>
      </c>
      <c r="NM47" s="3">
        <f t="shared" si="16"/>
        <v>1</v>
      </c>
      <c r="NN47" s="3">
        <f t="shared" si="17"/>
        <v>0.93548387096774188</v>
      </c>
      <c r="NO47" s="3">
        <f t="shared" si="18"/>
        <v>1</v>
      </c>
      <c r="NP47" s="3">
        <f t="shared" si="19"/>
        <v>1</v>
      </c>
      <c r="NQ47" s="3">
        <f t="shared" si="20"/>
        <v>0.967741935483871</v>
      </c>
      <c r="NR47" s="3">
        <f t="shared" si="21"/>
        <v>1</v>
      </c>
      <c r="NS47" s="3">
        <f t="shared" si="22"/>
        <v>1</v>
      </c>
      <c r="NT47" s="3">
        <f t="shared" si="23"/>
        <v>1</v>
      </c>
      <c r="NU47" s="3">
        <f t="shared" si="24"/>
        <v>1</v>
      </c>
      <c r="NV47" s="3">
        <f t="shared" si="25"/>
        <v>0.989041095890411</v>
      </c>
      <c r="NW47" s="5">
        <f t="shared" si="26"/>
        <v>20.78064516129032</v>
      </c>
      <c r="NX47" s="1">
        <f t="shared" si="27"/>
        <v>21.26071428571429</v>
      </c>
      <c r="NY47" s="1">
        <f t="shared" si="28"/>
        <v>22.566666666666666</v>
      </c>
      <c r="NZ47" s="1">
        <f t="shared" si="29"/>
        <v>23.213333333333331</v>
      </c>
      <c r="OA47" s="1">
        <f t="shared" si="30"/>
        <v>23.73103448275862</v>
      </c>
      <c r="OB47" s="1">
        <f t="shared" si="31"/>
        <v>23.536666666666669</v>
      </c>
      <c r="OC47" s="1">
        <f t="shared" si="32"/>
        <v>22.938709677419357</v>
      </c>
      <c r="OD47" s="1">
        <f t="shared" si="33"/>
        <v>23.346666666666668</v>
      </c>
      <c r="OE47" s="1">
        <f t="shared" si="34"/>
        <v>23.276666666666664</v>
      </c>
      <c r="OF47" s="1">
        <f t="shared" si="35"/>
        <v>23.009677419354841</v>
      </c>
      <c r="OG47" s="1">
        <f t="shared" si="36"/>
        <v>22.70333333333333</v>
      </c>
      <c r="OH47" s="1">
        <f t="shared" si="37"/>
        <v>22.572258064516134</v>
      </c>
      <c r="OI47" s="111">
        <v>19.668421052631579</v>
      </c>
      <c r="OJ47" s="112">
        <v>20.178947368421053</v>
      </c>
      <c r="OK47" s="112">
        <v>21.250000000000007</v>
      </c>
      <c r="OL47" s="112">
        <v>22.430000000000007</v>
      </c>
      <c r="OM47" s="112">
        <v>22.661904761904761</v>
      </c>
      <c r="ON47" s="112">
        <v>22.457142857142863</v>
      </c>
      <c r="OO47" s="112">
        <v>22.290476190476191</v>
      </c>
      <c r="OP47" s="112">
        <v>22.252380952380946</v>
      </c>
      <c r="OQ47" s="112">
        <v>22.209523809523809</v>
      </c>
      <c r="OR47" s="112">
        <v>21.909523809523808</v>
      </c>
      <c r="OS47" s="112">
        <v>21.594736842105267</v>
      </c>
      <c r="OT47" s="112">
        <v>20.283333333333331</v>
      </c>
      <c r="OU47" s="5">
        <f t="shared" si="0"/>
        <v>1.1122241086587401</v>
      </c>
      <c r="OV47" s="1">
        <f t="shared" si="1"/>
        <v>1.0817669172932369</v>
      </c>
      <c r="OW47" s="1">
        <f t="shared" si="2"/>
        <v>1.3166666666666593</v>
      </c>
      <c r="OX47" s="1">
        <f t="shared" si="3"/>
        <v>0.78333333333332433</v>
      </c>
      <c r="OY47" s="1">
        <f t="shared" si="4"/>
        <v>1.0691297208538586</v>
      </c>
      <c r="OZ47" s="1">
        <f t="shared" si="5"/>
        <v>1.0795238095238062</v>
      </c>
      <c r="PA47" s="1">
        <f t="shared" si="6"/>
        <v>0.64823348694316607</v>
      </c>
      <c r="PB47" s="1">
        <f t="shared" si="7"/>
        <v>1.0942857142857214</v>
      </c>
      <c r="PC47" s="1">
        <f t="shared" si="8"/>
        <v>1.067142857142855</v>
      </c>
      <c r="PD47" s="1">
        <f t="shared" si="9"/>
        <v>1.1001536098310325</v>
      </c>
      <c r="PE47" s="1">
        <f t="shared" si="10"/>
        <v>1.108596491228063</v>
      </c>
      <c r="PF47" s="1">
        <f t="shared" si="11"/>
        <v>2.2889247311828029</v>
      </c>
      <c r="PG47" s="111">
        <v>16.399999999999999</v>
      </c>
      <c r="PH47" s="112">
        <v>16</v>
      </c>
      <c r="PI47" s="112">
        <v>16.399999999999999</v>
      </c>
      <c r="PJ47" s="112">
        <v>18.600000000000001</v>
      </c>
      <c r="PK47" s="112">
        <v>19</v>
      </c>
      <c r="PL47" s="112">
        <v>19</v>
      </c>
      <c r="PM47" s="112">
        <v>19</v>
      </c>
      <c r="PN47" s="112">
        <v>0.7</v>
      </c>
      <c r="PO47" s="112">
        <v>18.600000000000001</v>
      </c>
      <c r="PP47" s="112">
        <v>19</v>
      </c>
      <c r="PQ47" s="112">
        <v>17.399999999999999</v>
      </c>
      <c r="PR47" s="137">
        <v>16.399999999999999</v>
      </c>
      <c r="PS47" s="5">
        <f t="array" ref="PS47">+IF(ISERROR($NW47)=FALSE,MIN(IF($H47:$AL47&lt;65534,$H47:$AL47,"")),NA())</f>
        <v>17.100000000000001</v>
      </c>
      <c r="PT47" s="1">
        <f t="array" ref="PT47">+IF(ISERROR($NX47)=FALSE,MIN(IF($AM47:$BN47&lt;65534,$AM47:$BN47,"")),NA())</f>
        <v>18.399999999999999</v>
      </c>
      <c r="PU47" s="1">
        <f t="array" ref="PU47">+IF(ISERROR($NY47)=FALSE,MIN(IF($BP47:$CT47&lt;65534,$BP47:$CT47,"")),NA())</f>
        <v>20.399999999999999</v>
      </c>
      <c r="PV47" s="1">
        <f t="array" ref="PV47">+IF(ISERROR($NZ47)=FALSE,MIN(IF($CU47:$DX47&lt;65534,$CU47:$DX47,"")),NA())</f>
        <v>20.3</v>
      </c>
      <c r="PW47" s="1">
        <f t="array" ref="PW47">+IF(ISERROR($OA47)=FALSE,MIN(IF($DY47:$FC47&lt;65534,$DY47:$FC47,"")),NA())</f>
        <v>21.4</v>
      </c>
      <c r="PX47" s="1">
        <f t="array" ref="PX47">+IF(ISERROR($OB47)=FALSE,MIN(IF($FD47:$GG47&lt;65534,$FD47:$GG47,"")),NA())</f>
        <v>21.4</v>
      </c>
      <c r="PY47" s="1">
        <f t="array" ref="PY47">+IF(ISERROR($OC47)=FALSE,MIN(IF($GH47:$HL47&lt;65534,$GH47:$HL47,"")),NA())</f>
        <v>21.2</v>
      </c>
      <c r="PZ47" s="1">
        <f t="array" ref="PZ47">+IF(ISERROR($OD47)=FALSE,MIN(IF($HM47:$IQ47&lt;65534,$HM47:$IQ47,"")),NA())</f>
        <v>21.1</v>
      </c>
      <c r="QA47" s="1">
        <f t="array" ref="QA47">+IF(ISERROR($OE47)=FALSE,MIN(IF($IR47:$JU47&lt;65534,$IR47:$JU47,"")),NA())</f>
        <v>21.2</v>
      </c>
      <c r="QB47" s="1">
        <f t="array" ref="QB47">+IF(ISERROR($OF47)=FALSE,MIN(IF($JV47:$KZ47&lt;65534,$JV47:$KZ47,"")),NA())</f>
        <v>21.2</v>
      </c>
      <c r="QC47" s="1">
        <f t="array" ref="QC47">+IF(ISERROR($OG47)=FALSE,MIN(IF($LA47:$MD47&lt;65534,$LA47:$MD47,"")),NA())</f>
        <v>20.399999999999999</v>
      </c>
      <c r="QD47" s="1">
        <f t="array" ref="QD47">+IF(ISERROR($OH47)=FALSE,MIN(IF($ME47:$NI47&lt;65534,$ME47:$NI47,"")),NA())</f>
        <v>20</v>
      </c>
      <c r="QE47" s="5">
        <f t="shared" si="38"/>
        <v>-0.70000000000000284</v>
      </c>
      <c r="QF47" s="1">
        <f t="shared" si="39"/>
        <v>-2.3999999999999986</v>
      </c>
      <c r="QG47" s="1">
        <f t="shared" si="40"/>
        <v>-4</v>
      </c>
      <c r="QH47" s="1">
        <f t="shared" si="41"/>
        <v>-1.6999999999999993</v>
      </c>
      <c r="QI47" s="1">
        <f t="shared" si="42"/>
        <v>-2.3999999999999986</v>
      </c>
      <c r="QJ47" s="1">
        <f t="shared" si="43"/>
        <v>-2.3999999999999986</v>
      </c>
      <c r="QK47" s="1">
        <f t="shared" si="44"/>
        <v>-2.1999999999999993</v>
      </c>
      <c r="QL47" s="1">
        <f t="shared" si="45"/>
        <v>-20.400000000000002</v>
      </c>
      <c r="QM47" s="1">
        <f t="shared" si="46"/>
        <v>-2.5999999999999979</v>
      </c>
      <c r="QN47" s="1">
        <f t="shared" si="47"/>
        <v>-2.1999999999999993</v>
      </c>
      <c r="QO47" s="1">
        <f t="shared" si="48"/>
        <v>-3</v>
      </c>
      <c r="QP47" s="1">
        <f t="shared" si="49"/>
        <v>-3.6000000000000014</v>
      </c>
      <c r="QQ47" s="5" t="s">
        <v>892</v>
      </c>
    </row>
    <row r="48" spans="1:459" s="1" customFormat="1" x14ac:dyDescent="0.2">
      <c r="A48" s="79">
        <v>29015030</v>
      </c>
      <c r="B48" s="106">
        <v>-74.85222222222221</v>
      </c>
      <c r="C48" s="106">
        <v>10.064444444444446</v>
      </c>
      <c r="D48" s="105">
        <v>75</v>
      </c>
      <c r="E48" s="97" t="s">
        <v>511</v>
      </c>
      <c r="F48" s="97" t="s">
        <v>511</v>
      </c>
      <c r="G48" s="97" t="s">
        <v>307</v>
      </c>
      <c r="H48" s="1">
        <v>65535</v>
      </c>
      <c r="I48" s="1">
        <v>65535</v>
      </c>
      <c r="J48" s="1">
        <v>65535</v>
      </c>
      <c r="K48" s="1">
        <v>65535</v>
      </c>
      <c r="L48" s="1">
        <v>65535</v>
      </c>
      <c r="M48" s="1">
        <v>65535</v>
      </c>
      <c r="N48" s="1">
        <v>65535</v>
      </c>
      <c r="O48" s="1">
        <v>65535</v>
      </c>
      <c r="P48" s="1">
        <v>65535</v>
      </c>
      <c r="Q48" s="1">
        <v>65535</v>
      </c>
      <c r="R48" s="1">
        <v>65535</v>
      </c>
      <c r="S48" s="1">
        <v>65535</v>
      </c>
      <c r="T48" s="1">
        <v>65535</v>
      </c>
      <c r="U48" s="1">
        <v>65535</v>
      </c>
      <c r="V48" s="1">
        <v>65535</v>
      </c>
      <c r="W48" s="1">
        <v>65535</v>
      </c>
      <c r="X48" s="1">
        <v>65535</v>
      </c>
      <c r="Y48" s="1">
        <v>65535</v>
      </c>
      <c r="Z48" s="1">
        <v>65535</v>
      </c>
      <c r="AA48" s="1">
        <v>65535</v>
      </c>
      <c r="AB48" s="1">
        <v>65535</v>
      </c>
      <c r="AC48" s="1">
        <v>65535</v>
      </c>
      <c r="AD48" s="1">
        <v>65535</v>
      </c>
      <c r="AE48" s="1">
        <v>65535</v>
      </c>
      <c r="AF48" s="1">
        <v>65535</v>
      </c>
      <c r="AG48" s="1">
        <v>65535</v>
      </c>
      <c r="AH48" s="1">
        <v>65535</v>
      </c>
      <c r="AI48" s="1">
        <v>65535</v>
      </c>
      <c r="AJ48" s="1">
        <v>65535</v>
      </c>
      <c r="AK48" s="1">
        <v>65535</v>
      </c>
      <c r="AL48" s="1">
        <v>65535</v>
      </c>
      <c r="AM48" s="1">
        <v>65535</v>
      </c>
      <c r="AN48" s="1">
        <v>65535</v>
      </c>
      <c r="AO48" s="1">
        <v>65535</v>
      </c>
      <c r="AP48" s="1">
        <v>65535</v>
      </c>
      <c r="AQ48" s="1">
        <v>65535</v>
      </c>
      <c r="AR48" s="1">
        <v>65535</v>
      </c>
      <c r="AS48" s="1">
        <v>65535</v>
      </c>
      <c r="AT48" s="1">
        <v>65535</v>
      </c>
      <c r="AU48" s="1">
        <v>65535</v>
      </c>
      <c r="AV48" s="1">
        <v>65535</v>
      </c>
      <c r="AW48" s="1">
        <v>65535</v>
      </c>
      <c r="AX48" s="1">
        <v>65535</v>
      </c>
      <c r="AY48" s="1">
        <v>65535</v>
      </c>
      <c r="AZ48" s="1">
        <v>65535</v>
      </c>
      <c r="BA48" s="1">
        <v>65535</v>
      </c>
      <c r="BB48" s="1">
        <v>65535</v>
      </c>
      <c r="BC48" s="1">
        <v>65535</v>
      </c>
      <c r="BD48" s="1">
        <v>65535</v>
      </c>
      <c r="BE48" s="1">
        <v>65535</v>
      </c>
      <c r="BF48" s="1">
        <v>65535</v>
      </c>
      <c r="BG48" s="1">
        <v>65535</v>
      </c>
      <c r="BH48" s="1">
        <v>65535</v>
      </c>
      <c r="BI48" s="1">
        <v>65535</v>
      </c>
      <c r="BJ48" s="1">
        <v>65535</v>
      </c>
      <c r="BK48" s="1">
        <v>65535</v>
      </c>
      <c r="BL48" s="1">
        <v>65535</v>
      </c>
      <c r="BM48" s="1">
        <v>65535</v>
      </c>
      <c r="BN48" s="1">
        <v>65535</v>
      </c>
      <c r="BO48" s="102"/>
      <c r="BP48" s="1">
        <v>65535</v>
      </c>
      <c r="BQ48" s="1">
        <v>65535</v>
      </c>
      <c r="BR48" s="1">
        <v>65535</v>
      </c>
      <c r="BS48" s="1">
        <v>65535</v>
      </c>
      <c r="BT48" s="1">
        <v>65535</v>
      </c>
      <c r="BU48" s="1">
        <v>65535</v>
      </c>
      <c r="BV48" s="1">
        <v>65535</v>
      </c>
      <c r="BW48" s="1">
        <v>65535</v>
      </c>
      <c r="BX48" s="1">
        <v>65535</v>
      </c>
      <c r="BY48" s="1">
        <v>65535</v>
      </c>
      <c r="BZ48" s="1">
        <v>65535</v>
      </c>
      <c r="CA48" s="1">
        <v>65535</v>
      </c>
      <c r="CB48" s="1">
        <v>65535</v>
      </c>
      <c r="CC48" s="1">
        <v>65535</v>
      </c>
      <c r="CD48" s="1">
        <v>65535</v>
      </c>
      <c r="CE48" s="1">
        <v>65535</v>
      </c>
      <c r="CF48" s="1">
        <v>65535</v>
      </c>
      <c r="CG48" s="1">
        <v>65535</v>
      </c>
      <c r="CH48" s="1">
        <v>65535</v>
      </c>
      <c r="CI48" s="1">
        <v>65535</v>
      </c>
      <c r="CJ48" s="1">
        <v>65535</v>
      </c>
      <c r="CK48" s="1">
        <v>65535</v>
      </c>
      <c r="CL48" s="1">
        <v>65535</v>
      </c>
      <c r="CM48" s="1">
        <v>65535</v>
      </c>
      <c r="CN48" s="1">
        <v>65535</v>
      </c>
      <c r="CO48" s="1">
        <v>65535</v>
      </c>
      <c r="CP48" s="1">
        <v>65535</v>
      </c>
      <c r="CQ48" s="1">
        <v>65535</v>
      </c>
      <c r="CR48" s="1">
        <v>65535</v>
      </c>
      <c r="CS48" s="1">
        <v>65535</v>
      </c>
      <c r="CT48" s="1">
        <v>65535</v>
      </c>
      <c r="CU48" s="1">
        <v>65535</v>
      </c>
      <c r="CV48" s="1">
        <v>65535</v>
      </c>
      <c r="CW48" s="1">
        <v>65535</v>
      </c>
      <c r="CX48" s="1">
        <v>65535</v>
      </c>
      <c r="CY48" s="1">
        <v>65535</v>
      </c>
      <c r="CZ48" s="1">
        <v>65535</v>
      </c>
      <c r="DA48" s="1">
        <v>65535</v>
      </c>
      <c r="DB48" s="1">
        <v>65535</v>
      </c>
      <c r="DC48" s="1">
        <v>65535</v>
      </c>
      <c r="DD48" s="1">
        <v>65535</v>
      </c>
      <c r="DE48" s="1">
        <v>65535</v>
      </c>
      <c r="DF48" s="1">
        <v>65535</v>
      </c>
      <c r="DG48" s="1">
        <v>65535</v>
      </c>
      <c r="DH48" s="1">
        <v>65535</v>
      </c>
      <c r="DI48" s="1">
        <v>65535</v>
      </c>
      <c r="DJ48" s="1">
        <v>65535</v>
      </c>
      <c r="DK48" s="1">
        <v>65535</v>
      </c>
      <c r="DL48" s="1">
        <v>65535</v>
      </c>
      <c r="DM48" s="1">
        <v>65535</v>
      </c>
      <c r="DN48" s="1">
        <v>65535</v>
      </c>
      <c r="DO48" s="1">
        <v>65535</v>
      </c>
      <c r="DP48" s="1">
        <v>65535</v>
      </c>
      <c r="DQ48" s="1">
        <v>65535</v>
      </c>
      <c r="DR48" s="1">
        <v>65535</v>
      </c>
      <c r="DS48" s="1">
        <v>65535</v>
      </c>
      <c r="DT48" s="1">
        <v>65535</v>
      </c>
      <c r="DU48" s="1">
        <v>65535</v>
      </c>
      <c r="DV48" s="1">
        <v>65535</v>
      </c>
      <c r="DW48" s="1">
        <v>65535</v>
      </c>
      <c r="DX48" s="1">
        <v>65535</v>
      </c>
      <c r="DY48" s="1">
        <v>65535</v>
      </c>
      <c r="DZ48" s="1">
        <v>65535</v>
      </c>
      <c r="EA48" s="1">
        <v>65535</v>
      </c>
      <c r="EB48" s="1">
        <v>65535</v>
      </c>
      <c r="EC48" s="1">
        <v>65535</v>
      </c>
      <c r="ED48" s="1">
        <v>65535</v>
      </c>
      <c r="EE48" s="1">
        <v>65535</v>
      </c>
      <c r="EF48" s="1">
        <v>65535</v>
      </c>
      <c r="EG48" s="1">
        <v>65535</v>
      </c>
      <c r="EH48" s="1">
        <v>65535</v>
      </c>
      <c r="EI48" s="1">
        <v>65535</v>
      </c>
      <c r="EJ48" s="1">
        <v>65535</v>
      </c>
      <c r="EK48" s="1">
        <v>65535</v>
      </c>
      <c r="EL48" s="1">
        <v>65535</v>
      </c>
      <c r="EM48" s="1">
        <v>65535</v>
      </c>
      <c r="EN48" s="1">
        <v>65535</v>
      </c>
      <c r="EO48" s="1">
        <v>65535</v>
      </c>
      <c r="EP48" s="1">
        <v>65535</v>
      </c>
      <c r="EQ48" s="1">
        <v>65535</v>
      </c>
      <c r="ER48" s="1">
        <v>65535</v>
      </c>
      <c r="ES48" s="1">
        <v>65535</v>
      </c>
      <c r="ET48" s="1">
        <v>65535</v>
      </c>
      <c r="EU48" s="1">
        <v>65535</v>
      </c>
      <c r="EV48" s="1">
        <v>65535</v>
      </c>
      <c r="EW48" s="1">
        <v>65535</v>
      </c>
      <c r="EX48" s="1">
        <v>65535</v>
      </c>
      <c r="EY48" s="1">
        <v>65535</v>
      </c>
      <c r="EZ48" s="1">
        <v>65535</v>
      </c>
      <c r="FA48" s="1">
        <v>65535</v>
      </c>
      <c r="FB48" s="1">
        <v>65535</v>
      </c>
      <c r="FC48" s="1">
        <v>65535</v>
      </c>
      <c r="FD48" s="1">
        <v>65535</v>
      </c>
      <c r="FE48" s="1">
        <v>65535</v>
      </c>
      <c r="FF48" s="1">
        <v>65535</v>
      </c>
      <c r="FG48" s="1">
        <v>65535</v>
      </c>
      <c r="FH48" s="1">
        <v>65535</v>
      </c>
      <c r="FI48" s="1">
        <v>65535</v>
      </c>
      <c r="FJ48" s="1">
        <v>65535</v>
      </c>
      <c r="FK48" s="1">
        <v>65535</v>
      </c>
      <c r="FL48" s="1">
        <v>65535</v>
      </c>
      <c r="FM48" s="1">
        <v>65535</v>
      </c>
      <c r="FN48" s="1">
        <v>65535</v>
      </c>
      <c r="FO48" s="1">
        <v>65535</v>
      </c>
      <c r="FP48" s="1">
        <v>65535</v>
      </c>
      <c r="FQ48" s="1">
        <v>65535</v>
      </c>
      <c r="FR48" s="1">
        <v>65535</v>
      </c>
      <c r="FS48" s="1">
        <v>65535</v>
      </c>
      <c r="FT48" s="1">
        <v>65535</v>
      </c>
      <c r="FU48" s="1">
        <v>65535</v>
      </c>
      <c r="FV48" s="1">
        <v>65535</v>
      </c>
      <c r="FW48" s="1">
        <v>65535</v>
      </c>
      <c r="FX48" s="1">
        <v>65535</v>
      </c>
      <c r="FY48" s="1">
        <v>65535</v>
      </c>
      <c r="FZ48" s="1">
        <v>65535</v>
      </c>
      <c r="GA48" s="1">
        <v>65535</v>
      </c>
      <c r="GB48" s="1">
        <v>65535</v>
      </c>
      <c r="GC48" s="1">
        <v>65535</v>
      </c>
      <c r="GD48" s="1">
        <v>65535</v>
      </c>
      <c r="GE48" s="1">
        <v>65535</v>
      </c>
      <c r="GF48" s="1">
        <v>65535</v>
      </c>
      <c r="GG48" s="1">
        <v>65535</v>
      </c>
      <c r="GH48" s="1">
        <v>65535</v>
      </c>
      <c r="GI48" s="1">
        <v>65535</v>
      </c>
      <c r="GJ48" s="1">
        <v>65535</v>
      </c>
      <c r="GK48" s="1">
        <v>65535</v>
      </c>
      <c r="GL48" s="1">
        <v>65535</v>
      </c>
      <c r="GM48" s="1">
        <v>65535</v>
      </c>
      <c r="GN48" s="1">
        <v>65535</v>
      </c>
      <c r="GO48" s="1">
        <v>65535</v>
      </c>
      <c r="GP48" s="1">
        <v>65535</v>
      </c>
      <c r="GQ48" s="1">
        <v>65535</v>
      </c>
      <c r="GR48" s="1">
        <v>65535</v>
      </c>
      <c r="GS48" s="1">
        <v>65535</v>
      </c>
      <c r="GT48" s="1">
        <v>65535</v>
      </c>
      <c r="GU48" s="1">
        <v>65535</v>
      </c>
      <c r="GV48" s="1">
        <v>65535</v>
      </c>
      <c r="GW48" s="1">
        <v>65535</v>
      </c>
      <c r="GX48" s="1">
        <v>65535</v>
      </c>
      <c r="GY48" s="1">
        <v>65535</v>
      </c>
      <c r="GZ48" s="1">
        <v>65535</v>
      </c>
      <c r="HA48" s="1">
        <v>65535</v>
      </c>
      <c r="HB48" s="1">
        <v>65535</v>
      </c>
      <c r="HC48" s="1">
        <v>65535</v>
      </c>
      <c r="HD48" s="1">
        <v>65535</v>
      </c>
      <c r="HE48" s="1">
        <v>65535</v>
      </c>
      <c r="HF48" s="1">
        <v>65535</v>
      </c>
      <c r="HG48" s="1">
        <v>65535</v>
      </c>
      <c r="HH48" s="1">
        <v>65535</v>
      </c>
      <c r="HI48" s="1">
        <v>65535</v>
      </c>
      <c r="HJ48" s="1">
        <v>65535</v>
      </c>
      <c r="HK48" s="1">
        <v>65535</v>
      </c>
      <c r="HL48" s="1">
        <v>65535</v>
      </c>
      <c r="HM48" s="1">
        <v>65535</v>
      </c>
      <c r="HN48" s="1">
        <v>65535</v>
      </c>
      <c r="HO48" s="1">
        <v>65535</v>
      </c>
      <c r="HP48" s="1">
        <v>65535</v>
      </c>
      <c r="HQ48" s="1">
        <v>65535</v>
      </c>
      <c r="HR48" s="1">
        <v>65535</v>
      </c>
      <c r="HS48" s="1">
        <v>65535</v>
      </c>
      <c r="HT48" s="1">
        <v>65535</v>
      </c>
      <c r="HU48" s="1">
        <v>65535</v>
      </c>
      <c r="HV48" s="1">
        <v>65535</v>
      </c>
      <c r="HW48" s="1">
        <v>65535</v>
      </c>
      <c r="HX48" s="1">
        <v>65535</v>
      </c>
      <c r="HY48" s="1">
        <v>65535</v>
      </c>
      <c r="HZ48" s="1">
        <v>65535</v>
      </c>
      <c r="IA48" s="1">
        <v>65535</v>
      </c>
      <c r="IB48" s="1">
        <v>65535</v>
      </c>
      <c r="IC48" s="1">
        <v>65535</v>
      </c>
      <c r="ID48" s="1">
        <v>65535</v>
      </c>
      <c r="IE48" s="1">
        <v>65535</v>
      </c>
      <c r="IF48" s="1">
        <v>65535</v>
      </c>
      <c r="IG48" s="1">
        <v>65535</v>
      </c>
      <c r="IH48" s="1">
        <v>65535</v>
      </c>
      <c r="II48" s="1">
        <v>65535</v>
      </c>
      <c r="IJ48" s="1">
        <v>65535</v>
      </c>
      <c r="IK48" s="1">
        <v>65535</v>
      </c>
      <c r="IL48" s="1">
        <v>65535</v>
      </c>
      <c r="IM48" s="1">
        <v>65535</v>
      </c>
      <c r="IN48" s="1">
        <v>65535</v>
      </c>
      <c r="IO48" s="1">
        <v>65535</v>
      </c>
      <c r="IP48" s="1">
        <v>65535</v>
      </c>
      <c r="IQ48" s="1">
        <v>65535</v>
      </c>
      <c r="IR48" s="1">
        <v>65535</v>
      </c>
      <c r="IS48" s="1">
        <v>65535</v>
      </c>
      <c r="IT48" s="1">
        <v>65535</v>
      </c>
      <c r="IU48" s="1">
        <v>65535</v>
      </c>
      <c r="IV48" s="1">
        <v>65535</v>
      </c>
      <c r="IW48" s="1">
        <v>65535</v>
      </c>
      <c r="IX48" s="1">
        <v>65535</v>
      </c>
      <c r="IY48" s="1">
        <v>65535</v>
      </c>
      <c r="IZ48" s="1">
        <v>65535</v>
      </c>
      <c r="JA48" s="1">
        <v>65535</v>
      </c>
      <c r="JB48" s="1">
        <v>65535</v>
      </c>
      <c r="JC48" s="1">
        <v>65535</v>
      </c>
      <c r="JD48" s="1">
        <v>65535</v>
      </c>
      <c r="JE48" s="1">
        <v>65535</v>
      </c>
      <c r="JF48" s="1">
        <v>65535</v>
      </c>
      <c r="JG48" s="1">
        <v>65535</v>
      </c>
      <c r="JH48" s="1">
        <v>65535</v>
      </c>
      <c r="JI48" s="1">
        <v>65535</v>
      </c>
      <c r="JJ48" s="1">
        <v>65535</v>
      </c>
      <c r="JK48" s="1">
        <v>65535</v>
      </c>
      <c r="JL48" s="1">
        <v>65535</v>
      </c>
      <c r="JM48" s="1">
        <v>65535</v>
      </c>
      <c r="JN48" s="1">
        <v>65535</v>
      </c>
      <c r="JO48" s="1">
        <v>65535</v>
      </c>
      <c r="JP48" s="1">
        <v>65535</v>
      </c>
      <c r="JQ48" s="1">
        <v>65535</v>
      </c>
      <c r="JR48" s="1">
        <v>65535</v>
      </c>
      <c r="JS48" s="1">
        <v>65535</v>
      </c>
      <c r="JT48" s="1">
        <v>65535</v>
      </c>
      <c r="JU48" s="1">
        <v>65535</v>
      </c>
      <c r="JV48" s="1">
        <v>65535</v>
      </c>
      <c r="JW48" s="1">
        <v>65535</v>
      </c>
      <c r="JX48" s="1">
        <v>65535</v>
      </c>
      <c r="JY48" s="1">
        <v>65535</v>
      </c>
      <c r="JZ48" s="1">
        <v>65535</v>
      </c>
      <c r="KA48" s="1">
        <v>65535</v>
      </c>
      <c r="KB48" s="1">
        <v>65535</v>
      </c>
      <c r="KC48" s="1">
        <v>65535</v>
      </c>
      <c r="KD48" s="1">
        <v>65535</v>
      </c>
      <c r="KE48" s="1">
        <v>65535</v>
      </c>
      <c r="KF48" s="1">
        <v>65535</v>
      </c>
      <c r="KG48" s="1">
        <v>65535</v>
      </c>
      <c r="KH48" s="1">
        <v>65535</v>
      </c>
      <c r="KI48" s="1">
        <v>65535</v>
      </c>
      <c r="KJ48" s="1">
        <v>65535</v>
      </c>
      <c r="KK48" s="1">
        <v>65535</v>
      </c>
      <c r="KL48" s="1">
        <v>65535</v>
      </c>
      <c r="KM48" s="1">
        <v>65535</v>
      </c>
      <c r="KN48" s="1">
        <v>65535</v>
      </c>
      <c r="KO48" s="1">
        <v>65535</v>
      </c>
      <c r="KP48" s="1">
        <v>65535</v>
      </c>
      <c r="KQ48" s="1">
        <v>65535</v>
      </c>
      <c r="KR48" s="1">
        <v>65535</v>
      </c>
      <c r="KS48" s="1">
        <v>65535</v>
      </c>
      <c r="KT48" s="1">
        <v>65535</v>
      </c>
      <c r="KU48" s="1">
        <v>65535</v>
      </c>
      <c r="KV48" s="1">
        <v>65535</v>
      </c>
      <c r="KW48" s="1">
        <v>65535</v>
      </c>
      <c r="KX48" s="1">
        <v>65535</v>
      </c>
      <c r="KY48" s="1">
        <v>65535</v>
      </c>
      <c r="KZ48" s="1">
        <v>65535</v>
      </c>
      <c r="LA48" s="1">
        <v>65535</v>
      </c>
      <c r="LB48" s="1">
        <v>65535</v>
      </c>
      <c r="LC48" s="1">
        <v>65535</v>
      </c>
      <c r="LD48" s="1">
        <v>65535</v>
      </c>
      <c r="LE48" s="1">
        <v>65535</v>
      </c>
      <c r="LF48" s="1">
        <v>65535</v>
      </c>
      <c r="LG48" s="1">
        <v>65535</v>
      </c>
      <c r="LH48" s="1">
        <v>65535</v>
      </c>
      <c r="LI48" s="1">
        <v>65535</v>
      </c>
      <c r="LJ48" s="1">
        <v>65535</v>
      </c>
      <c r="LK48" s="1">
        <v>65535</v>
      </c>
      <c r="LL48" s="1">
        <v>65535</v>
      </c>
      <c r="LM48" s="1">
        <v>65535</v>
      </c>
      <c r="LN48" s="1">
        <v>65535</v>
      </c>
      <c r="LO48" s="1">
        <v>65535</v>
      </c>
      <c r="LP48" s="1">
        <v>65535</v>
      </c>
      <c r="LQ48" s="1">
        <v>65535</v>
      </c>
      <c r="LR48" s="1">
        <v>65535</v>
      </c>
      <c r="LS48" s="1">
        <v>65535</v>
      </c>
      <c r="LT48" s="1">
        <v>65535</v>
      </c>
      <c r="LU48" s="1">
        <v>65535</v>
      </c>
      <c r="LV48" s="1">
        <v>65535</v>
      </c>
      <c r="LW48" s="1">
        <v>65535</v>
      </c>
      <c r="LX48" s="1">
        <v>65535</v>
      </c>
      <c r="LY48" s="1">
        <v>65535</v>
      </c>
      <c r="LZ48" s="1">
        <v>65535</v>
      </c>
      <c r="MA48" s="1">
        <v>65535</v>
      </c>
      <c r="MB48" s="1">
        <v>65535</v>
      </c>
      <c r="MC48" s="1">
        <v>65535</v>
      </c>
      <c r="MD48" s="1">
        <v>65535</v>
      </c>
      <c r="ME48" s="1">
        <v>65535</v>
      </c>
      <c r="MF48" s="1">
        <v>65535</v>
      </c>
      <c r="MG48" s="1">
        <v>65535</v>
      </c>
      <c r="MH48" s="1">
        <v>65535</v>
      </c>
      <c r="MI48" s="1">
        <v>65535</v>
      </c>
      <c r="MJ48" s="1">
        <v>65535</v>
      </c>
      <c r="MK48" s="1">
        <v>65535</v>
      </c>
      <c r="ML48" s="1">
        <v>65535</v>
      </c>
      <c r="MM48" s="1">
        <v>65535</v>
      </c>
      <c r="MN48" s="1">
        <v>65535</v>
      </c>
      <c r="MO48" s="1">
        <v>65535</v>
      </c>
      <c r="MP48" s="1">
        <v>65535</v>
      </c>
      <c r="MQ48" s="1">
        <v>65535</v>
      </c>
      <c r="MR48" s="1">
        <v>65535</v>
      </c>
      <c r="MS48" s="1">
        <v>65535</v>
      </c>
      <c r="MT48" s="1">
        <v>65535</v>
      </c>
      <c r="MU48" s="1">
        <v>65535</v>
      </c>
      <c r="MV48" s="1">
        <v>65535</v>
      </c>
      <c r="MW48" s="1">
        <v>65535</v>
      </c>
      <c r="MX48" s="1">
        <v>65535</v>
      </c>
      <c r="MY48" s="1">
        <v>65535</v>
      </c>
      <c r="MZ48" s="1">
        <v>65535</v>
      </c>
      <c r="NA48" s="1">
        <v>65535</v>
      </c>
      <c r="NB48" s="1">
        <v>65535</v>
      </c>
      <c r="NC48" s="1">
        <v>65535</v>
      </c>
      <c r="ND48" s="1">
        <v>65535</v>
      </c>
      <c r="NE48" s="1">
        <v>65535</v>
      </c>
      <c r="NF48" s="1">
        <v>65535</v>
      </c>
      <c r="NG48" s="1">
        <v>65535</v>
      </c>
      <c r="NH48" s="1">
        <v>65535</v>
      </c>
      <c r="NI48" s="1">
        <v>65535</v>
      </c>
      <c r="NJ48" s="6">
        <f t="shared" si="13"/>
        <v>0</v>
      </c>
      <c r="NK48" s="3">
        <f t="shared" si="14"/>
        <v>0</v>
      </c>
      <c r="NL48" s="3">
        <f t="shared" si="15"/>
        <v>0</v>
      </c>
      <c r="NM48" s="3">
        <f t="shared" si="16"/>
        <v>0</v>
      </c>
      <c r="NN48" s="3">
        <f t="shared" si="17"/>
        <v>0</v>
      </c>
      <c r="NO48" s="3">
        <f t="shared" si="18"/>
        <v>0</v>
      </c>
      <c r="NP48" s="3">
        <f t="shared" si="19"/>
        <v>0</v>
      </c>
      <c r="NQ48" s="3">
        <f t="shared" si="20"/>
        <v>0</v>
      </c>
      <c r="NR48" s="3">
        <f t="shared" si="21"/>
        <v>0</v>
      </c>
      <c r="NS48" s="3">
        <f t="shared" si="22"/>
        <v>0</v>
      </c>
      <c r="NT48" s="3">
        <f t="shared" si="23"/>
        <v>0</v>
      </c>
      <c r="NU48" s="3">
        <f t="shared" si="24"/>
        <v>0</v>
      </c>
      <c r="NV48" s="3">
        <f t="shared" si="25"/>
        <v>0</v>
      </c>
      <c r="NW48" s="5" t="e">
        <f t="shared" si="26"/>
        <v>#N/A</v>
      </c>
      <c r="NX48" s="1" t="e">
        <f t="shared" si="27"/>
        <v>#N/A</v>
      </c>
      <c r="NY48" s="1" t="e">
        <f t="shared" si="28"/>
        <v>#N/A</v>
      </c>
      <c r="NZ48" s="1" t="e">
        <f t="shared" si="29"/>
        <v>#N/A</v>
      </c>
      <c r="OA48" s="1" t="e">
        <f t="shared" si="30"/>
        <v>#N/A</v>
      </c>
      <c r="OB48" s="1" t="e">
        <f t="shared" si="31"/>
        <v>#N/A</v>
      </c>
      <c r="OC48" s="1" t="e">
        <f t="shared" si="32"/>
        <v>#N/A</v>
      </c>
      <c r="OD48" s="1" t="e">
        <f t="shared" si="33"/>
        <v>#N/A</v>
      </c>
      <c r="OE48" s="1" t="e">
        <f t="shared" si="34"/>
        <v>#N/A</v>
      </c>
      <c r="OF48" s="1" t="e">
        <f t="shared" si="35"/>
        <v>#N/A</v>
      </c>
      <c r="OG48" s="1" t="e">
        <f t="shared" si="36"/>
        <v>#N/A</v>
      </c>
      <c r="OH48" s="1" t="e">
        <f t="shared" si="37"/>
        <v>#N/A</v>
      </c>
      <c r="OI48" s="111">
        <v>20.713043478260865</v>
      </c>
      <c r="OJ48" s="112">
        <v>21.479166666666668</v>
      </c>
      <c r="OK48" s="112">
        <v>22.224999999999998</v>
      </c>
      <c r="OL48" s="112">
        <v>23.287499999999998</v>
      </c>
      <c r="OM48" s="112">
        <v>23.570833333333336</v>
      </c>
      <c r="ON48" s="112">
        <v>23.287999999999997</v>
      </c>
      <c r="OO48" s="112">
        <v>23.146153846153847</v>
      </c>
      <c r="OP48" s="112">
        <v>23.334615384615383</v>
      </c>
      <c r="OQ48" s="112">
        <v>23.219999999999995</v>
      </c>
      <c r="OR48" s="112">
        <v>22.920000000000005</v>
      </c>
      <c r="OS48" s="112">
        <v>22.599999999999998</v>
      </c>
      <c r="OT48" s="112">
        <v>21.581818181818182</v>
      </c>
      <c r="OU48" s="5" t="e">
        <f t="shared" si="0"/>
        <v>#N/A</v>
      </c>
      <c r="OV48" s="1" t="e">
        <f t="shared" si="1"/>
        <v>#N/A</v>
      </c>
      <c r="OW48" s="1" t="e">
        <f t="shared" si="2"/>
        <v>#N/A</v>
      </c>
      <c r="OX48" s="1" t="e">
        <f t="shared" si="3"/>
        <v>#N/A</v>
      </c>
      <c r="OY48" s="1" t="e">
        <f t="shared" si="4"/>
        <v>#N/A</v>
      </c>
      <c r="OZ48" s="1" t="e">
        <f t="shared" si="5"/>
        <v>#N/A</v>
      </c>
      <c r="PA48" s="1" t="e">
        <f t="shared" si="6"/>
        <v>#N/A</v>
      </c>
      <c r="PB48" s="1" t="e">
        <f t="shared" si="7"/>
        <v>#N/A</v>
      </c>
      <c r="PC48" s="1" t="e">
        <f t="shared" si="8"/>
        <v>#N/A</v>
      </c>
      <c r="PD48" s="1" t="e">
        <f t="shared" si="9"/>
        <v>#N/A</v>
      </c>
      <c r="PE48" s="1" t="e">
        <f t="shared" si="10"/>
        <v>#N/A</v>
      </c>
      <c r="PF48" s="1" t="e">
        <f t="shared" si="11"/>
        <v>#N/A</v>
      </c>
      <c r="PG48" s="111">
        <v>17</v>
      </c>
      <c r="PH48" s="112">
        <v>16.399999999999999</v>
      </c>
      <c r="PI48" s="112">
        <v>17.2</v>
      </c>
      <c r="PJ48" s="112">
        <v>19.2</v>
      </c>
      <c r="PK48" s="112">
        <v>20</v>
      </c>
      <c r="PL48" s="112">
        <v>20.2</v>
      </c>
      <c r="PM48" s="112">
        <v>19.399999999999999</v>
      </c>
      <c r="PN48" s="112">
        <v>17.600000000000001</v>
      </c>
      <c r="PO48" s="112">
        <v>20.2</v>
      </c>
      <c r="PP48" s="112">
        <v>18.600000000000001</v>
      </c>
      <c r="PQ48" s="112">
        <v>19</v>
      </c>
      <c r="PR48" s="137">
        <v>17</v>
      </c>
      <c r="PS48" s="5" t="e">
        <f t="array" ref="PS48">+IF(ISERROR($NW48)=FALSE,MIN(IF($H48:$AL48&lt;65534,$H48:$AL48,"")),NA())</f>
        <v>#N/A</v>
      </c>
      <c r="PT48" s="1" t="e">
        <f t="array" ref="PT48">+IF(ISERROR($NX48)=FALSE,MIN(IF($AM48:$BN48&lt;65534,$AM48:$BN48,"")),NA())</f>
        <v>#N/A</v>
      </c>
      <c r="PU48" s="1" t="e">
        <f t="array" ref="PU48">+IF(ISERROR($NY48)=FALSE,MIN(IF($BP48:$CT48&lt;65534,$BP48:$CT48,"")),NA())</f>
        <v>#N/A</v>
      </c>
      <c r="PV48" s="1" t="e">
        <f t="array" ref="PV48">+IF(ISERROR($NZ48)=FALSE,MIN(IF($CU48:$DX48&lt;65534,$CU48:$DX48,"")),NA())</f>
        <v>#N/A</v>
      </c>
      <c r="PW48" s="1" t="e">
        <f t="array" ref="PW48">+IF(ISERROR($OA48)=FALSE,MIN(IF($DY48:$FC48&lt;65534,$DY48:$FC48,"")),NA())</f>
        <v>#N/A</v>
      </c>
      <c r="PX48" s="1" t="e">
        <f t="array" ref="PX48">+IF(ISERROR($OB48)=FALSE,MIN(IF($FD48:$GG48&lt;65534,$FD48:$GG48,"")),NA())</f>
        <v>#N/A</v>
      </c>
      <c r="PY48" s="1" t="e">
        <f t="array" ref="PY48">+IF(ISERROR($OC48)=FALSE,MIN(IF($GH48:$HL48&lt;65534,$GH48:$HL48,"")),NA())</f>
        <v>#N/A</v>
      </c>
      <c r="PZ48" s="1" t="e">
        <f t="array" ref="PZ48">+IF(ISERROR($OD48)=FALSE,MIN(IF($HM48:$IQ48&lt;65534,$HM48:$IQ48,"")),NA())</f>
        <v>#N/A</v>
      </c>
      <c r="QA48" s="1" t="e">
        <f t="array" ref="QA48">+IF(ISERROR($OE48)=FALSE,MIN(IF($IR48:$JU48&lt;65534,$IR48:$JU48,"")),NA())</f>
        <v>#N/A</v>
      </c>
      <c r="QB48" s="1" t="e">
        <f t="array" ref="QB48">+IF(ISERROR($OF48)=FALSE,MIN(IF($JV48:$KZ48&lt;65534,$JV48:$KZ48,"")),NA())</f>
        <v>#N/A</v>
      </c>
      <c r="QC48" s="1" t="e">
        <f t="array" ref="QC48">+IF(ISERROR($OG48)=FALSE,MIN(IF($LA48:$MD48&lt;65534,$LA48:$MD48,"")),NA())</f>
        <v>#N/A</v>
      </c>
      <c r="QD48" s="1" t="e">
        <f t="array" ref="QD48">+IF(ISERROR($OH48)=FALSE,MIN(IF($ME48:$NI48&lt;65534,$ME48:$NI48,"")),NA())</f>
        <v>#N/A</v>
      </c>
      <c r="QE48" s="5" t="e">
        <f t="shared" si="38"/>
        <v>#N/A</v>
      </c>
      <c r="QF48" s="1" t="e">
        <f t="shared" si="39"/>
        <v>#N/A</v>
      </c>
      <c r="QG48" s="1" t="e">
        <f t="shared" si="40"/>
        <v>#N/A</v>
      </c>
      <c r="QH48" s="1" t="e">
        <f t="shared" si="41"/>
        <v>#N/A</v>
      </c>
      <c r="QI48" s="1" t="e">
        <f t="shared" si="42"/>
        <v>#N/A</v>
      </c>
      <c r="QJ48" s="1" t="e">
        <f t="shared" si="43"/>
        <v>#N/A</v>
      </c>
      <c r="QK48" s="1" t="e">
        <f t="shared" si="44"/>
        <v>#N/A</v>
      </c>
      <c r="QL48" s="1" t="e">
        <f t="shared" si="45"/>
        <v>#N/A</v>
      </c>
      <c r="QM48" s="1" t="e">
        <f t="shared" si="46"/>
        <v>#N/A</v>
      </c>
      <c r="QN48" s="1" t="e">
        <f t="shared" si="47"/>
        <v>#N/A</v>
      </c>
      <c r="QO48" s="1" t="e">
        <f t="shared" si="48"/>
        <v>#N/A</v>
      </c>
      <c r="QP48" s="1" t="e">
        <f t="shared" si="49"/>
        <v>#N/A</v>
      </c>
      <c r="QQ48" s="5" t="s">
        <v>892</v>
      </c>
    </row>
    <row r="49" spans="1:459" s="1" customFormat="1" x14ac:dyDescent="0.2">
      <c r="A49" s="79">
        <v>29035030</v>
      </c>
      <c r="B49" s="106">
        <v>-75.326583333333332</v>
      </c>
      <c r="C49" s="106">
        <v>9.8794444444444451</v>
      </c>
      <c r="D49" s="105">
        <v>60</v>
      </c>
      <c r="E49" s="97" t="s">
        <v>476</v>
      </c>
      <c r="F49" s="97" t="s">
        <v>432</v>
      </c>
      <c r="G49" s="97" t="s">
        <v>307</v>
      </c>
      <c r="H49" s="1">
        <v>21</v>
      </c>
      <c r="I49" s="1">
        <v>20.8</v>
      </c>
      <c r="J49" s="1">
        <v>21</v>
      </c>
      <c r="K49" s="1">
        <v>21</v>
      </c>
      <c r="L49" s="1">
        <v>23.4</v>
      </c>
      <c r="M49" s="1">
        <v>23</v>
      </c>
      <c r="N49" s="1">
        <v>24</v>
      </c>
      <c r="O49" s="1">
        <v>23</v>
      </c>
      <c r="P49" s="1">
        <v>22</v>
      </c>
      <c r="Q49" s="1">
        <v>22.4</v>
      </c>
      <c r="R49" s="1">
        <v>21</v>
      </c>
      <c r="S49" s="1">
        <v>21.8</v>
      </c>
      <c r="T49" s="1">
        <v>21</v>
      </c>
      <c r="U49" s="1">
        <v>22.2</v>
      </c>
      <c r="V49" s="1">
        <v>22</v>
      </c>
      <c r="W49" s="1">
        <v>22.6</v>
      </c>
      <c r="X49" s="1">
        <v>22.4</v>
      </c>
      <c r="Y49" s="1">
        <v>22.2</v>
      </c>
      <c r="Z49" s="1">
        <v>22</v>
      </c>
      <c r="AA49" s="1">
        <v>23.2</v>
      </c>
      <c r="AB49" s="1">
        <v>22</v>
      </c>
      <c r="AC49" s="1">
        <v>22.2</v>
      </c>
      <c r="AD49" s="1">
        <v>22</v>
      </c>
      <c r="AE49" s="1">
        <v>21.6</v>
      </c>
      <c r="AF49" s="1">
        <v>24</v>
      </c>
      <c r="AG49" s="1">
        <v>24</v>
      </c>
      <c r="AH49" s="1">
        <v>23.6</v>
      </c>
      <c r="AI49" s="1">
        <v>25</v>
      </c>
      <c r="AJ49" s="1">
        <v>24</v>
      </c>
      <c r="AK49" s="1">
        <v>21.4</v>
      </c>
      <c r="AL49" s="1">
        <v>22.8</v>
      </c>
      <c r="AM49" s="1">
        <v>22</v>
      </c>
      <c r="AN49" s="1">
        <v>23</v>
      </c>
      <c r="AO49" s="1">
        <v>23.2</v>
      </c>
      <c r="AP49" s="1">
        <v>23</v>
      </c>
      <c r="AQ49" s="1">
        <v>22</v>
      </c>
      <c r="AR49" s="1">
        <v>22.4</v>
      </c>
      <c r="AS49" s="1">
        <v>22.4</v>
      </c>
      <c r="AT49" s="1">
        <v>22.8</v>
      </c>
      <c r="AU49" s="1">
        <v>22.4</v>
      </c>
      <c r="AV49" s="1">
        <v>65535</v>
      </c>
      <c r="AW49" s="1">
        <v>22.8</v>
      </c>
      <c r="AX49" s="1">
        <v>22.6</v>
      </c>
      <c r="AY49" s="1">
        <v>24.4</v>
      </c>
      <c r="AZ49" s="1">
        <v>24</v>
      </c>
      <c r="BA49" s="1">
        <v>24.8</v>
      </c>
      <c r="BB49" s="1">
        <v>23.8</v>
      </c>
      <c r="BC49" s="1">
        <v>23.2</v>
      </c>
      <c r="BD49" s="1">
        <v>24</v>
      </c>
      <c r="BE49" s="1">
        <v>23</v>
      </c>
      <c r="BF49" s="1">
        <v>24</v>
      </c>
      <c r="BG49" s="1">
        <v>24</v>
      </c>
      <c r="BH49" s="1">
        <v>23.6</v>
      </c>
      <c r="BI49" s="1">
        <v>24.2</v>
      </c>
      <c r="BJ49" s="1">
        <v>25</v>
      </c>
      <c r="BK49" s="1">
        <v>22.8</v>
      </c>
      <c r="BL49" s="1">
        <v>22.2</v>
      </c>
      <c r="BM49" s="1">
        <v>22.6</v>
      </c>
      <c r="BN49" s="1">
        <v>22.8</v>
      </c>
      <c r="BO49" s="102"/>
      <c r="BP49" s="1">
        <v>26.6</v>
      </c>
      <c r="BQ49" s="1">
        <v>23</v>
      </c>
      <c r="BR49" s="1">
        <v>23</v>
      </c>
      <c r="BS49" s="1">
        <v>23.6</v>
      </c>
      <c r="BT49" s="1">
        <v>23.4</v>
      </c>
      <c r="BU49" s="1">
        <v>24.8</v>
      </c>
      <c r="BV49" s="1">
        <v>23.8</v>
      </c>
      <c r="BW49" s="1">
        <v>24</v>
      </c>
      <c r="BX49" s="1">
        <v>24</v>
      </c>
      <c r="BY49" s="1">
        <v>24.6</v>
      </c>
      <c r="BZ49" s="1">
        <v>25.2</v>
      </c>
      <c r="CA49" s="1">
        <v>23.6</v>
      </c>
      <c r="CB49" s="1">
        <v>22.2</v>
      </c>
      <c r="CC49" s="1">
        <v>23.2</v>
      </c>
      <c r="CD49" s="1">
        <v>24.4</v>
      </c>
      <c r="CE49" s="1">
        <v>24.2</v>
      </c>
      <c r="CF49" s="1">
        <v>24.2</v>
      </c>
      <c r="CG49" s="1">
        <v>24.8</v>
      </c>
      <c r="CH49" s="1">
        <v>24.6</v>
      </c>
      <c r="CI49" s="1">
        <v>23.4</v>
      </c>
      <c r="CJ49" s="1">
        <v>23.8</v>
      </c>
      <c r="CK49" s="1">
        <v>24</v>
      </c>
      <c r="CL49" s="1">
        <v>24.4</v>
      </c>
      <c r="CM49" s="1">
        <v>24.2</v>
      </c>
      <c r="CN49" s="1">
        <v>24.2</v>
      </c>
      <c r="CO49" s="1">
        <v>65535</v>
      </c>
      <c r="CP49" s="1">
        <v>23.6</v>
      </c>
      <c r="CQ49" s="1">
        <v>24.2</v>
      </c>
      <c r="CR49" s="1">
        <v>24.6</v>
      </c>
      <c r="CS49" s="1">
        <v>24</v>
      </c>
      <c r="CT49" s="1">
        <v>24.2</v>
      </c>
      <c r="CU49" s="1">
        <v>25.6</v>
      </c>
      <c r="CV49" s="1">
        <v>24.8</v>
      </c>
      <c r="CW49" s="1">
        <v>23.2</v>
      </c>
      <c r="CX49" s="1">
        <v>65535</v>
      </c>
      <c r="CY49" s="1">
        <v>24</v>
      </c>
      <c r="CZ49" s="1">
        <v>65535</v>
      </c>
      <c r="DA49" s="1">
        <v>24.2</v>
      </c>
      <c r="DB49" s="1">
        <v>25.4</v>
      </c>
      <c r="DC49" s="1">
        <v>25.2</v>
      </c>
      <c r="DD49" s="1">
        <v>26</v>
      </c>
      <c r="DE49" s="1">
        <v>25.8</v>
      </c>
      <c r="DF49" s="1">
        <v>24.6</v>
      </c>
      <c r="DG49" s="1">
        <v>24.8</v>
      </c>
      <c r="DH49" s="1">
        <v>25.2</v>
      </c>
      <c r="DI49" s="1">
        <v>25.2</v>
      </c>
      <c r="DJ49" s="1">
        <v>25.4</v>
      </c>
      <c r="DK49" s="1">
        <v>25.4</v>
      </c>
      <c r="DL49" s="1">
        <v>25</v>
      </c>
      <c r="DM49" s="1">
        <v>25.2</v>
      </c>
      <c r="DN49" s="1">
        <v>26.2</v>
      </c>
      <c r="DO49" s="1">
        <v>25.2</v>
      </c>
      <c r="DP49" s="1">
        <v>25</v>
      </c>
      <c r="DQ49" s="1">
        <v>24.6</v>
      </c>
      <c r="DR49" s="1">
        <v>23.8</v>
      </c>
      <c r="DS49" s="1">
        <v>65535</v>
      </c>
      <c r="DT49" s="1">
        <v>25.2</v>
      </c>
      <c r="DU49" s="1">
        <v>65535</v>
      </c>
      <c r="DV49" s="1">
        <v>25.2</v>
      </c>
      <c r="DW49" s="1">
        <v>24.8</v>
      </c>
      <c r="DX49" s="1">
        <v>25.2</v>
      </c>
      <c r="DY49" s="1">
        <v>65535</v>
      </c>
      <c r="DZ49" s="1">
        <v>23.8</v>
      </c>
      <c r="EA49" s="1">
        <v>27.2</v>
      </c>
      <c r="EB49" s="1">
        <v>65535</v>
      </c>
      <c r="EC49" s="1">
        <v>27.2</v>
      </c>
      <c r="ED49" s="1">
        <v>65535</v>
      </c>
      <c r="EE49" s="1">
        <v>26.8</v>
      </c>
      <c r="EF49" s="1">
        <v>23.9</v>
      </c>
      <c r="EG49" s="1">
        <v>24</v>
      </c>
      <c r="EH49" s="1">
        <v>24.2</v>
      </c>
      <c r="EI49" s="1">
        <v>65535</v>
      </c>
      <c r="EJ49" s="1">
        <v>24.8</v>
      </c>
      <c r="EK49" s="1">
        <v>23.6</v>
      </c>
      <c r="EL49" s="1">
        <v>26</v>
      </c>
      <c r="EM49" s="1">
        <v>26.2</v>
      </c>
      <c r="EN49" s="1">
        <v>24.2</v>
      </c>
      <c r="EO49" s="1">
        <v>24.8</v>
      </c>
      <c r="EP49" s="1">
        <v>25.4</v>
      </c>
      <c r="EQ49" s="1">
        <v>25.2</v>
      </c>
      <c r="ER49" s="1">
        <v>25.4</v>
      </c>
      <c r="ES49" s="1">
        <v>65535</v>
      </c>
      <c r="ET49" s="1">
        <v>24.2</v>
      </c>
      <c r="EU49" s="1">
        <v>25.2</v>
      </c>
      <c r="EV49" s="1">
        <v>25</v>
      </c>
      <c r="EW49" s="1">
        <v>24</v>
      </c>
      <c r="EX49" s="1">
        <v>24.8</v>
      </c>
      <c r="EY49" s="1">
        <v>24.2</v>
      </c>
      <c r="EZ49" s="1">
        <v>65535</v>
      </c>
      <c r="FA49" s="1">
        <v>23.2</v>
      </c>
      <c r="FB49" s="1">
        <v>23</v>
      </c>
      <c r="FC49" s="1">
        <v>24</v>
      </c>
      <c r="FD49" s="1">
        <v>24</v>
      </c>
      <c r="FE49" s="1">
        <v>23.6</v>
      </c>
      <c r="FF49" s="1">
        <v>23.8</v>
      </c>
      <c r="FG49" s="1">
        <v>25.2</v>
      </c>
      <c r="FH49" s="1">
        <v>24.2</v>
      </c>
      <c r="FI49" s="1">
        <v>26.8</v>
      </c>
      <c r="FJ49" s="1">
        <v>22.4</v>
      </c>
      <c r="FK49" s="1">
        <v>24.8</v>
      </c>
      <c r="FL49" s="1">
        <v>24</v>
      </c>
      <c r="FM49" s="1">
        <v>24.6</v>
      </c>
      <c r="FN49" s="1">
        <v>25.4</v>
      </c>
      <c r="FO49" s="1">
        <v>24.4</v>
      </c>
      <c r="FP49" s="1">
        <v>25</v>
      </c>
      <c r="FQ49" s="1">
        <v>65535</v>
      </c>
      <c r="FR49" s="1">
        <v>24.8</v>
      </c>
      <c r="FS49" s="1">
        <v>25</v>
      </c>
      <c r="FT49" s="1">
        <v>25.4</v>
      </c>
      <c r="FU49" s="1">
        <v>25.4</v>
      </c>
      <c r="FV49" s="1">
        <v>26</v>
      </c>
      <c r="FW49" s="1">
        <v>25.8</v>
      </c>
      <c r="FX49" s="1">
        <v>26.2</v>
      </c>
      <c r="FY49" s="1">
        <v>26.4</v>
      </c>
      <c r="FZ49" s="1">
        <v>24.6</v>
      </c>
      <c r="GA49" s="1">
        <v>26.2</v>
      </c>
      <c r="GB49" s="1">
        <v>24</v>
      </c>
      <c r="GC49" s="1">
        <v>24.8</v>
      </c>
      <c r="GD49" s="1">
        <v>25</v>
      </c>
      <c r="GE49" s="1">
        <v>24</v>
      </c>
      <c r="GF49" s="1">
        <v>24.8</v>
      </c>
      <c r="GG49" s="1">
        <v>65535</v>
      </c>
      <c r="GH49" s="1">
        <v>26</v>
      </c>
      <c r="GI49" s="1">
        <v>26</v>
      </c>
      <c r="GJ49" s="1">
        <v>24.4</v>
      </c>
      <c r="GK49" s="1">
        <v>24.2</v>
      </c>
      <c r="GL49" s="1">
        <v>21</v>
      </c>
      <c r="GM49" s="1">
        <v>25.2</v>
      </c>
      <c r="GN49" s="1">
        <v>25.8</v>
      </c>
      <c r="GO49" s="1">
        <v>65535</v>
      </c>
      <c r="GP49" s="1">
        <v>25</v>
      </c>
      <c r="GQ49" s="1">
        <v>24</v>
      </c>
      <c r="GR49" s="1">
        <v>24.4</v>
      </c>
      <c r="GS49" s="1">
        <v>25</v>
      </c>
      <c r="GT49" s="1">
        <v>25</v>
      </c>
      <c r="GU49" s="1">
        <v>23.6</v>
      </c>
      <c r="GV49" s="1">
        <v>25.2</v>
      </c>
      <c r="GW49" s="1">
        <v>23.2</v>
      </c>
      <c r="GX49" s="1">
        <v>24.6</v>
      </c>
      <c r="GY49" s="1">
        <v>24.8</v>
      </c>
      <c r="GZ49" s="1">
        <v>24.6</v>
      </c>
      <c r="HA49" s="1">
        <v>25.4</v>
      </c>
      <c r="HB49" s="1">
        <v>24.6</v>
      </c>
      <c r="HC49" s="1">
        <v>25.2</v>
      </c>
      <c r="HD49" s="1">
        <v>65535</v>
      </c>
      <c r="HE49" s="1">
        <v>25</v>
      </c>
      <c r="HF49" s="1">
        <v>23.4</v>
      </c>
      <c r="HG49" s="1">
        <v>65535</v>
      </c>
      <c r="HH49" s="1">
        <v>22</v>
      </c>
      <c r="HI49" s="1">
        <v>24.2</v>
      </c>
      <c r="HJ49" s="1">
        <v>24</v>
      </c>
      <c r="HK49" s="1">
        <v>24.6</v>
      </c>
      <c r="HL49" s="1">
        <v>65535</v>
      </c>
      <c r="HM49" s="1">
        <v>25.4</v>
      </c>
      <c r="HN49" s="1">
        <v>24</v>
      </c>
      <c r="HO49" s="1">
        <v>23.8</v>
      </c>
      <c r="HP49" s="1">
        <v>25</v>
      </c>
      <c r="HQ49" s="1">
        <v>25</v>
      </c>
      <c r="HR49" s="1">
        <v>24</v>
      </c>
      <c r="HS49" s="1">
        <v>25.4</v>
      </c>
      <c r="HT49" s="1">
        <v>25</v>
      </c>
      <c r="HU49" s="1">
        <v>25.4</v>
      </c>
      <c r="HV49" s="1">
        <v>24.4</v>
      </c>
      <c r="HW49" s="1">
        <v>25.2</v>
      </c>
      <c r="HX49" s="1">
        <v>25</v>
      </c>
      <c r="HY49" s="1">
        <v>25.8</v>
      </c>
      <c r="HZ49" s="1">
        <v>24.2</v>
      </c>
      <c r="IA49" s="1">
        <v>24.2</v>
      </c>
      <c r="IB49" s="1">
        <v>23.2</v>
      </c>
      <c r="IC49" s="1">
        <v>23.6</v>
      </c>
      <c r="ID49" s="1">
        <v>23</v>
      </c>
      <c r="IE49" s="1">
        <v>24.8</v>
      </c>
      <c r="IF49" s="1">
        <v>23.4</v>
      </c>
      <c r="IG49" s="1">
        <v>24.6</v>
      </c>
      <c r="IH49" s="1">
        <v>25.2</v>
      </c>
      <c r="II49" s="1">
        <v>25.4</v>
      </c>
      <c r="IJ49" s="1">
        <v>65535</v>
      </c>
      <c r="IK49" s="1">
        <v>23.4</v>
      </c>
      <c r="IL49" s="1">
        <v>23.4</v>
      </c>
      <c r="IM49" s="1">
        <v>25</v>
      </c>
      <c r="IN49" s="1">
        <v>25.8</v>
      </c>
      <c r="IO49" s="1">
        <v>25</v>
      </c>
      <c r="IP49" s="1">
        <v>25.2</v>
      </c>
      <c r="IQ49" s="1">
        <v>26</v>
      </c>
      <c r="IR49" s="1">
        <v>21.6</v>
      </c>
      <c r="IS49" s="1">
        <v>25.4</v>
      </c>
      <c r="IT49" s="1">
        <v>24.2</v>
      </c>
      <c r="IU49" s="1">
        <v>25.8</v>
      </c>
      <c r="IV49" s="1">
        <v>65535</v>
      </c>
      <c r="IW49" s="1">
        <v>23.4</v>
      </c>
      <c r="IX49" s="1">
        <v>24.8</v>
      </c>
      <c r="IY49" s="1">
        <v>25</v>
      </c>
      <c r="IZ49" s="1">
        <v>25.6</v>
      </c>
      <c r="JA49" s="1">
        <v>23.2</v>
      </c>
      <c r="JB49" s="1">
        <v>25.8</v>
      </c>
      <c r="JC49" s="1">
        <v>24</v>
      </c>
      <c r="JD49" s="1">
        <v>25.8</v>
      </c>
      <c r="JE49" s="1">
        <v>24.8</v>
      </c>
      <c r="JF49" s="1">
        <v>25.2</v>
      </c>
      <c r="JG49" s="1">
        <v>25</v>
      </c>
      <c r="JH49" s="1">
        <v>65535</v>
      </c>
      <c r="JI49" s="1">
        <v>23.8</v>
      </c>
      <c r="JJ49" s="1">
        <v>23.6</v>
      </c>
      <c r="JK49" s="1">
        <v>23.8</v>
      </c>
      <c r="JL49" s="1">
        <v>24.8</v>
      </c>
      <c r="JM49" s="1">
        <v>65535</v>
      </c>
      <c r="JN49" s="1">
        <v>25</v>
      </c>
      <c r="JO49" s="1">
        <v>25</v>
      </c>
      <c r="JP49" s="1">
        <v>65535</v>
      </c>
      <c r="JQ49" s="1">
        <v>65535</v>
      </c>
      <c r="JR49" s="1">
        <v>65535</v>
      </c>
      <c r="JS49" s="1">
        <v>24.8</v>
      </c>
      <c r="JT49" s="1">
        <v>24</v>
      </c>
      <c r="JU49" s="1">
        <v>24.8</v>
      </c>
      <c r="JV49" s="1">
        <v>25</v>
      </c>
      <c r="JW49" s="1">
        <v>25.4</v>
      </c>
      <c r="JX49" s="1">
        <v>24.8</v>
      </c>
      <c r="JY49" s="1">
        <v>25.4</v>
      </c>
      <c r="JZ49" s="1">
        <v>25.8</v>
      </c>
      <c r="KA49" s="1">
        <v>23.8</v>
      </c>
      <c r="KB49" s="1">
        <v>25.4</v>
      </c>
      <c r="KC49" s="1">
        <v>24.8</v>
      </c>
      <c r="KD49" s="1">
        <v>22</v>
      </c>
      <c r="KE49" s="1">
        <v>23</v>
      </c>
      <c r="KF49" s="1">
        <v>25</v>
      </c>
      <c r="KG49" s="1">
        <v>22</v>
      </c>
      <c r="KH49" s="1">
        <v>23.8</v>
      </c>
      <c r="KI49" s="1">
        <v>24.8</v>
      </c>
      <c r="KJ49" s="1">
        <v>25</v>
      </c>
      <c r="KK49" s="1">
        <v>25</v>
      </c>
      <c r="KL49" s="1">
        <v>23</v>
      </c>
      <c r="KM49" s="1">
        <v>25.2</v>
      </c>
      <c r="KN49" s="1">
        <v>65535</v>
      </c>
      <c r="KO49" s="1">
        <v>65535</v>
      </c>
      <c r="KP49" s="1">
        <v>25</v>
      </c>
      <c r="KQ49" s="1">
        <v>23.2</v>
      </c>
      <c r="KR49" s="1">
        <v>23.8</v>
      </c>
      <c r="KS49" s="1">
        <v>24.2</v>
      </c>
      <c r="KT49" s="1">
        <v>24.8</v>
      </c>
      <c r="KU49" s="1">
        <v>25</v>
      </c>
      <c r="KV49" s="1">
        <v>24.8</v>
      </c>
      <c r="KW49" s="1">
        <v>24.8</v>
      </c>
      <c r="KX49" s="1">
        <v>25</v>
      </c>
      <c r="KY49" s="1">
        <v>24.8</v>
      </c>
      <c r="KZ49" s="1">
        <v>25</v>
      </c>
      <c r="LA49" s="1">
        <v>65535</v>
      </c>
      <c r="LB49" s="1">
        <v>25.2</v>
      </c>
      <c r="LC49" s="1">
        <v>24.8</v>
      </c>
      <c r="LD49" s="1">
        <v>24</v>
      </c>
      <c r="LE49" s="1">
        <v>25.2</v>
      </c>
      <c r="LF49" s="1">
        <v>24.8</v>
      </c>
      <c r="LG49" s="1">
        <v>25.2</v>
      </c>
      <c r="LH49" s="1">
        <v>24.8</v>
      </c>
      <c r="LI49" s="1">
        <v>24.8</v>
      </c>
      <c r="LJ49" s="1">
        <v>24.8</v>
      </c>
      <c r="LK49" s="1">
        <v>25.4</v>
      </c>
      <c r="LL49" s="1">
        <v>24</v>
      </c>
      <c r="LM49" s="1">
        <v>24.8</v>
      </c>
      <c r="LN49" s="1">
        <v>24.4</v>
      </c>
      <c r="LO49" s="1">
        <v>24.8</v>
      </c>
      <c r="LP49" s="1">
        <v>25</v>
      </c>
      <c r="LQ49" s="1">
        <v>24</v>
      </c>
      <c r="LR49" s="1">
        <v>24</v>
      </c>
      <c r="LS49" s="1">
        <v>24.2</v>
      </c>
      <c r="LT49" s="1">
        <v>65535</v>
      </c>
      <c r="LU49" s="1">
        <v>24.2</v>
      </c>
      <c r="LV49" s="1">
        <v>24.2</v>
      </c>
      <c r="LW49" s="1">
        <v>24.8</v>
      </c>
      <c r="LX49" s="1">
        <v>24</v>
      </c>
      <c r="LY49" s="1">
        <v>24.8</v>
      </c>
      <c r="LZ49" s="1">
        <v>65535</v>
      </c>
      <c r="MA49" s="1">
        <v>65535</v>
      </c>
      <c r="MB49" s="1">
        <v>65535</v>
      </c>
      <c r="MC49" s="1">
        <v>65535</v>
      </c>
      <c r="MD49" s="1">
        <v>65535</v>
      </c>
      <c r="ME49" s="1">
        <v>24.2</v>
      </c>
      <c r="MF49" s="1">
        <v>24</v>
      </c>
      <c r="MG49" s="1">
        <v>24.8</v>
      </c>
      <c r="MH49" s="1">
        <v>25.2</v>
      </c>
      <c r="MI49" s="1">
        <v>25</v>
      </c>
      <c r="MJ49" s="1">
        <v>25</v>
      </c>
      <c r="MK49" s="1">
        <v>24.6</v>
      </c>
      <c r="ML49" s="1">
        <v>24.8</v>
      </c>
      <c r="MM49" s="1">
        <v>24</v>
      </c>
      <c r="MN49" s="1">
        <v>23.4</v>
      </c>
      <c r="MO49" s="1">
        <v>24</v>
      </c>
      <c r="MP49" s="1">
        <v>24</v>
      </c>
      <c r="MQ49" s="1">
        <v>23.4</v>
      </c>
      <c r="MR49" s="1">
        <v>23</v>
      </c>
      <c r="MS49" s="1">
        <v>23.4</v>
      </c>
      <c r="MT49" s="1">
        <v>24.8</v>
      </c>
      <c r="MU49" s="1">
        <v>24.8</v>
      </c>
      <c r="MV49" s="1">
        <v>24.8</v>
      </c>
      <c r="MW49" s="1">
        <v>25.4</v>
      </c>
      <c r="MX49" s="1">
        <v>24.8</v>
      </c>
      <c r="MY49" s="1">
        <v>24.6</v>
      </c>
      <c r="MZ49" s="1">
        <v>24.8</v>
      </c>
      <c r="NA49" s="1">
        <v>25.4</v>
      </c>
      <c r="NB49" s="1">
        <v>25.4</v>
      </c>
      <c r="NC49" s="1">
        <v>24.8</v>
      </c>
      <c r="ND49" s="1">
        <v>24.6</v>
      </c>
      <c r="NE49" s="1">
        <v>25.4</v>
      </c>
      <c r="NF49" s="1">
        <v>25</v>
      </c>
      <c r="NG49" s="1">
        <v>24.2</v>
      </c>
      <c r="NH49" s="1">
        <v>24.4</v>
      </c>
      <c r="NI49" s="1">
        <v>25.2</v>
      </c>
      <c r="NJ49" s="6">
        <f t="shared" si="13"/>
        <v>1</v>
      </c>
      <c r="NK49" s="3">
        <f t="shared" si="14"/>
        <v>0.9642857142857143</v>
      </c>
      <c r="NL49" s="3">
        <f t="shared" si="15"/>
        <v>0.967741935483871</v>
      </c>
      <c r="NM49" s="3">
        <f t="shared" si="16"/>
        <v>0.8666666666666667</v>
      </c>
      <c r="NN49" s="3">
        <f t="shared" si="17"/>
        <v>0.80645161290322576</v>
      </c>
      <c r="NO49" s="3">
        <f t="shared" si="18"/>
        <v>0.93333333333333335</v>
      </c>
      <c r="NP49" s="3">
        <f t="shared" si="19"/>
        <v>0.87096774193548387</v>
      </c>
      <c r="NQ49" s="3">
        <f t="shared" si="20"/>
        <v>0.967741935483871</v>
      </c>
      <c r="NR49" s="3">
        <f t="shared" si="21"/>
        <v>0.8</v>
      </c>
      <c r="NS49" s="3">
        <f t="shared" si="22"/>
        <v>0.93548387096774188</v>
      </c>
      <c r="NT49" s="3">
        <f t="shared" si="23"/>
        <v>0.76666666666666672</v>
      </c>
      <c r="NU49" s="3">
        <f t="shared" si="24"/>
        <v>1</v>
      </c>
      <c r="NV49" s="3">
        <f t="shared" si="25"/>
        <v>0.9068493150684932</v>
      </c>
      <c r="NW49" s="5">
        <f t="shared" si="26"/>
        <v>22.406451612903222</v>
      </c>
      <c r="NX49" s="1">
        <f t="shared" si="27"/>
        <v>23.222222222222221</v>
      </c>
      <c r="NY49" s="1">
        <f t="shared" si="28"/>
        <v>24.060000000000006</v>
      </c>
      <c r="NZ49" s="1">
        <f t="shared" si="29"/>
        <v>25.007692307692306</v>
      </c>
      <c r="OA49" s="1">
        <f t="shared" si="30"/>
        <v>24.811999999999998</v>
      </c>
      <c r="OB49" s="1">
        <f t="shared" si="31"/>
        <v>24.878571428571426</v>
      </c>
      <c r="OC49" s="1">
        <f t="shared" si="32"/>
        <v>24.459259259259262</v>
      </c>
      <c r="OD49" s="1">
        <f t="shared" si="33"/>
        <v>24.626666666666665</v>
      </c>
      <c r="OE49" s="1">
        <f t="shared" si="34"/>
        <v>24.55</v>
      </c>
      <c r="OF49" s="1">
        <f t="shared" si="35"/>
        <v>24.468965517241372</v>
      </c>
      <c r="OG49" s="1">
        <f t="shared" si="36"/>
        <v>24.617391304347823</v>
      </c>
      <c r="OH49" s="1">
        <f t="shared" si="37"/>
        <v>24.554838709677416</v>
      </c>
      <c r="OI49" s="111">
        <v>22.542857142857144</v>
      </c>
      <c r="OJ49" s="112">
        <v>22.983333333333331</v>
      </c>
      <c r="OK49" s="112">
        <v>23.314285714285717</v>
      </c>
      <c r="OL49" s="112">
        <v>24.3125</v>
      </c>
      <c r="OM49" s="112">
        <v>24.412499999999998</v>
      </c>
      <c r="ON49" s="112">
        <v>23.842857142857145</v>
      </c>
      <c r="OO49" s="112">
        <v>24.466666666666669</v>
      </c>
      <c r="OP49" s="112">
        <v>24.119999999999997</v>
      </c>
      <c r="OQ49" s="112">
        <v>24</v>
      </c>
      <c r="OR49" s="112">
        <v>23.571428571428577</v>
      </c>
      <c r="OS49" s="112">
        <v>23.92</v>
      </c>
      <c r="OT49" s="112">
        <v>22.650000000000002</v>
      </c>
      <c r="OU49" s="5">
        <f t="shared" si="0"/>
        <v>-0.13640552995392241</v>
      </c>
      <c r="OV49" s="1">
        <f t="shared" si="1"/>
        <v>0.2388888888888907</v>
      </c>
      <c r="OW49" s="1">
        <f t="shared" si="2"/>
        <v>0.7457142857142891</v>
      </c>
      <c r="OX49" s="1">
        <f t="shared" si="3"/>
        <v>0.69519230769230589</v>
      </c>
      <c r="OY49" s="1">
        <f t="shared" si="4"/>
        <v>0.39949999999999974</v>
      </c>
      <c r="OZ49" s="1">
        <f t="shared" si="5"/>
        <v>1.0357142857142811</v>
      </c>
      <c r="PA49" s="1">
        <f t="shared" si="6"/>
        <v>-7.4074074074061969E-3</v>
      </c>
      <c r="PB49" s="1">
        <f t="shared" si="7"/>
        <v>0.50666666666666771</v>
      </c>
      <c r="PC49" s="1">
        <f t="shared" si="8"/>
        <v>0.55000000000000071</v>
      </c>
      <c r="PD49" s="1">
        <f t="shared" si="9"/>
        <v>0.89753694581279575</v>
      </c>
      <c r="PE49" s="1">
        <f t="shared" si="10"/>
        <v>0.69739130434782126</v>
      </c>
      <c r="PF49" s="1">
        <f t="shared" si="11"/>
        <v>1.9048387096774135</v>
      </c>
      <c r="PG49" s="111">
        <v>1.8</v>
      </c>
      <c r="PH49" s="112">
        <v>17.399999999999999</v>
      </c>
      <c r="PI49" s="112">
        <v>18</v>
      </c>
      <c r="PJ49" s="112">
        <v>17.8</v>
      </c>
      <c r="PK49" s="112">
        <v>20.399999999999999</v>
      </c>
      <c r="PL49" s="112">
        <v>17</v>
      </c>
      <c r="PM49" s="112">
        <v>18.600000000000001</v>
      </c>
      <c r="PN49" s="112">
        <v>20</v>
      </c>
      <c r="PO49" s="112">
        <v>20</v>
      </c>
      <c r="PP49" s="112">
        <v>17.600000000000001</v>
      </c>
      <c r="PQ49" s="112">
        <v>17.2</v>
      </c>
      <c r="PR49" s="137">
        <v>12.6</v>
      </c>
      <c r="PS49" s="5">
        <f t="array" ref="PS49">+IF(ISERROR($NW49)=FALSE,MIN(IF($H49:$AL49&lt;65534,$H49:$AL49,"")),NA())</f>
        <v>20.8</v>
      </c>
      <c r="PT49" s="1">
        <f t="array" ref="PT49">+IF(ISERROR($NX49)=FALSE,MIN(IF($AM49:$BN49&lt;65534,$AM49:$BN49,"")),NA())</f>
        <v>22</v>
      </c>
      <c r="PU49" s="1">
        <f t="array" ref="PU49">+IF(ISERROR($NY49)=FALSE,MIN(IF($BP49:$CT49&lt;65534,$BP49:$CT49,"")),NA())</f>
        <v>22.2</v>
      </c>
      <c r="PV49" s="1">
        <f t="array" ref="PV49">+IF(ISERROR($NZ49)=FALSE,MIN(IF($CU49:$DX49&lt;65534,$CU49:$DX49,"")),NA())</f>
        <v>23.2</v>
      </c>
      <c r="PW49" s="1">
        <f t="array" ref="PW49">+IF(ISERROR($OA49)=FALSE,MIN(IF($DY49:$FC49&lt;65534,$DY49:$FC49,"")),NA())</f>
        <v>23</v>
      </c>
      <c r="PX49" s="1">
        <f t="array" ref="PX49">+IF(ISERROR($OB49)=FALSE,MIN(IF($FD49:$GG49&lt;65534,$FD49:$GG49,"")),NA())</f>
        <v>22.4</v>
      </c>
      <c r="PY49" s="1">
        <f t="array" ref="PY49">+IF(ISERROR($OC49)=FALSE,MIN(IF($GH49:$HL49&lt;65534,$GH49:$HL49,"")),NA())</f>
        <v>21</v>
      </c>
      <c r="PZ49" s="1">
        <f t="array" ref="PZ49">+IF(ISERROR($OD49)=FALSE,MIN(IF($HM49:$IQ49&lt;65534,$HM49:$IQ49,"")),NA())</f>
        <v>23</v>
      </c>
      <c r="QA49" s="1">
        <f t="array" ref="QA49">+IF(ISERROR($OE49)=FALSE,MIN(IF($IR49:$JU49&lt;65534,$IR49:$JU49,"")),NA())</f>
        <v>21.6</v>
      </c>
      <c r="QB49" s="1">
        <f t="array" ref="QB49">+IF(ISERROR($OF49)=FALSE,MIN(IF($JV49:$KZ49&lt;65534,$JV49:$KZ49,"")),NA())</f>
        <v>22</v>
      </c>
      <c r="QC49" s="1">
        <f t="array" ref="QC49">+IF(ISERROR($OG49)=FALSE,MIN(IF($LA49:$MD49&lt;65534,$LA49:$MD49,"")),NA())</f>
        <v>24</v>
      </c>
      <c r="QD49" s="1">
        <f t="array" ref="QD49">+IF(ISERROR($OH49)=FALSE,MIN(IF($ME49:$NI49&lt;65534,$ME49:$NI49,"")),NA())</f>
        <v>23</v>
      </c>
      <c r="QE49" s="5">
        <f t="shared" si="38"/>
        <v>-19</v>
      </c>
      <c r="QF49" s="1">
        <f t="shared" si="39"/>
        <v>-4.6000000000000014</v>
      </c>
      <c r="QG49" s="1">
        <f t="shared" si="40"/>
        <v>-4.1999999999999993</v>
      </c>
      <c r="QH49" s="1">
        <f t="shared" si="41"/>
        <v>-5.3999999999999986</v>
      </c>
      <c r="QI49" s="1">
        <f t="shared" si="42"/>
        <v>-2.6000000000000014</v>
      </c>
      <c r="QJ49" s="1">
        <f t="shared" si="43"/>
        <v>-5.3999999999999986</v>
      </c>
      <c r="QK49" s="1">
        <f t="shared" si="44"/>
        <v>-2.3999999999999986</v>
      </c>
      <c r="QL49" s="1">
        <f t="shared" si="45"/>
        <v>-3</v>
      </c>
      <c r="QM49" s="1">
        <f t="shared" si="46"/>
        <v>-1.6000000000000014</v>
      </c>
      <c r="QN49" s="1">
        <f t="shared" si="47"/>
        <v>-4.3999999999999986</v>
      </c>
      <c r="QO49" s="1">
        <f t="shared" si="48"/>
        <v>-6.8000000000000007</v>
      </c>
      <c r="QP49" s="1">
        <f t="shared" si="49"/>
        <v>-10.4</v>
      </c>
      <c r="QQ49" s="5" t="s">
        <v>892</v>
      </c>
    </row>
    <row r="50" spans="1:459" s="1" customFormat="1" x14ac:dyDescent="0.2">
      <c r="A50" s="79">
        <v>29035040</v>
      </c>
      <c r="B50" s="106">
        <v>-75.351388888888877</v>
      </c>
      <c r="C50" s="106">
        <v>9.9441666666666677</v>
      </c>
      <c r="D50" s="105">
        <v>13</v>
      </c>
      <c r="E50" s="97" t="s">
        <v>205</v>
      </c>
      <c r="F50" s="97" t="s">
        <v>431</v>
      </c>
      <c r="G50" s="97" t="s">
        <v>307</v>
      </c>
      <c r="H50" s="1">
        <v>65535</v>
      </c>
      <c r="I50" s="1">
        <v>19.600000000000001</v>
      </c>
      <c r="J50" s="1">
        <v>20</v>
      </c>
      <c r="K50" s="1">
        <v>18</v>
      </c>
      <c r="L50" s="1">
        <v>20.8</v>
      </c>
      <c r="M50" s="1">
        <v>65535</v>
      </c>
      <c r="N50" s="1">
        <v>23</v>
      </c>
      <c r="O50" s="1">
        <v>22.8</v>
      </c>
      <c r="P50" s="1">
        <v>21.8</v>
      </c>
      <c r="Q50" s="1">
        <v>22.2</v>
      </c>
      <c r="R50" s="1">
        <v>20.2</v>
      </c>
      <c r="S50" s="1">
        <v>20.8</v>
      </c>
      <c r="T50" s="1">
        <v>21.2</v>
      </c>
      <c r="U50" s="1">
        <v>22.2</v>
      </c>
      <c r="V50" s="1">
        <v>21.2</v>
      </c>
      <c r="W50" s="1">
        <v>20.8</v>
      </c>
      <c r="X50" s="1">
        <v>21.8</v>
      </c>
      <c r="Y50" s="1">
        <v>21.2</v>
      </c>
      <c r="Z50" s="1">
        <v>20.8</v>
      </c>
      <c r="AA50" s="1">
        <v>22.2</v>
      </c>
      <c r="AB50" s="1">
        <v>21.4</v>
      </c>
      <c r="AC50" s="1">
        <v>21.8</v>
      </c>
      <c r="AD50" s="1">
        <v>20.399999999999999</v>
      </c>
      <c r="AE50" s="1">
        <v>22</v>
      </c>
      <c r="AF50" s="1">
        <v>20.6</v>
      </c>
      <c r="AG50" s="1">
        <v>22.2</v>
      </c>
      <c r="AH50" s="1">
        <v>21.8</v>
      </c>
      <c r="AI50" s="1">
        <v>21.8</v>
      </c>
      <c r="AJ50" s="1">
        <v>20.6</v>
      </c>
      <c r="AK50" s="1">
        <v>22.2</v>
      </c>
      <c r="AL50" s="1">
        <v>65535</v>
      </c>
      <c r="AM50" s="1">
        <v>20.8</v>
      </c>
      <c r="AN50" s="1">
        <v>22.6</v>
      </c>
      <c r="AO50" s="1">
        <v>21.8</v>
      </c>
      <c r="AP50" s="1">
        <v>22.8</v>
      </c>
      <c r="AQ50" s="1">
        <v>22</v>
      </c>
      <c r="AR50" s="1">
        <v>23</v>
      </c>
      <c r="AS50" s="1">
        <v>22.4</v>
      </c>
      <c r="AT50" s="1">
        <v>21.4</v>
      </c>
      <c r="AU50" s="1">
        <v>21.2</v>
      </c>
      <c r="AV50" s="1">
        <v>20.8</v>
      </c>
      <c r="AW50" s="1">
        <v>22</v>
      </c>
      <c r="AX50" s="1">
        <v>21.4</v>
      </c>
      <c r="AY50" s="1">
        <v>20.8</v>
      </c>
      <c r="AZ50" s="1">
        <v>20.8</v>
      </c>
      <c r="BA50" s="1">
        <v>21.6</v>
      </c>
      <c r="BB50" s="1">
        <v>23</v>
      </c>
      <c r="BC50" s="1">
        <v>23.8</v>
      </c>
      <c r="BD50" s="1">
        <v>23</v>
      </c>
      <c r="BE50" s="1">
        <v>22.8</v>
      </c>
      <c r="BF50" s="1">
        <v>65535</v>
      </c>
      <c r="BG50" s="1">
        <v>23.8</v>
      </c>
      <c r="BH50" s="1">
        <v>65535</v>
      </c>
      <c r="BI50" s="1">
        <v>24</v>
      </c>
      <c r="BJ50" s="1">
        <v>24.4</v>
      </c>
      <c r="BK50" s="1">
        <v>23.2</v>
      </c>
      <c r="BL50" s="1">
        <v>24.6</v>
      </c>
      <c r="BM50" s="1">
        <v>23.2</v>
      </c>
      <c r="BN50" s="1">
        <v>24</v>
      </c>
      <c r="BO50" s="102"/>
      <c r="BP50" s="1">
        <v>23</v>
      </c>
      <c r="BQ50" s="1">
        <v>25</v>
      </c>
      <c r="BR50" s="1">
        <v>24.4</v>
      </c>
      <c r="BS50" s="1">
        <v>23.8</v>
      </c>
      <c r="BT50" s="1">
        <v>24</v>
      </c>
      <c r="BU50" s="1">
        <v>25</v>
      </c>
      <c r="BV50" s="1">
        <v>23.8</v>
      </c>
      <c r="BW50" s="1">
        <v>23.2</v>
      </c>
      <c r="BX50" s="1">
        <v>24</v>
      </c>
      <c r="BY50" s="1">
        <v>24.4</v>
      </c>
      <c r="BZ50" s="1">
        <v>24.8</v>
      </c>
      <c r="CA50" s="1">
        <v>23.2</v>
      </c>
      <c r="CB50" s="1">
        <v>24.8</v>
      </c>
      <c r="CC50" s="1">
        <v>25</v>
      </c>
      <c r="CD50" s="1">
        <v>22.6</v>
      </c>
      <c r="CE50" s="1">
        <v>24.4</v>
      </c>
      <c r="CF50" s="1">
        <v>23.2</v>
      </c>
      <c r="CG50" s="1">
        <v>24.4</v>
      </c>
      <c r="CH50" s="1">
        <v>23.8</v>
      </c>
      <c r="CI50" s="1">
        <v>24.2</v>
      </c>
      <c r="CJ50" s="1">
        <v>23.8</v>
      </c>
      <c r="CK50" s="1">
        <v>24</v>
      </c>
      <c r="CL50" s="1">
        <v>24.4</v>
      </c>
      <c r="CM50" s="1">
        <v>23.8</v>
      </c>
      <c r="CN50" s="1">
        <v>25</v>
      </c>
      <c r="CO50" s="1">
        <v>24</v>
      </c>
      <c r="CP50" s="1">
        <v>23.8</v>
      </c>
      <c r="CQ50" s="1">
        <v>23.4</v>
      </c>
      <c r="CR50" s="1">
        <v>24.4</v>
      </c>
      <c r="CS50" s="1">
        <v>23.8</v>
      </c>
      <c r="CT50" s="1">
        <v>24.6</v>
      </c>
      <c r="CU50" s="1">
        <v>23.2</v>
      </c>
      <c r="CV50" s="1">
        <v>24</v>
      </c>
      <c r="CW50" s="1">
        <v>23.8</v>
      </c>
      <c r="CX50" s="1">
        <v>24</v>
      </c>
      <c r="CY50" s="1">
        <v>25</v>
      </c>
      <c r="CZ50" s="1">
        <v>24.2</v>
      </c>
      <c r="DA50" s="1">
        <v>22.8</v>
      </c>
      <c r="DB50" s="1">
        <v>23.6</v>
      </c>
      <c r="DC50" s="1">
        <v>24</v>
      </c>
      <c r="DD50" s="1">
        <v>24.4</v>
      </c>
      <c r="DE50" s="1">
        <v>24.8</v>
      </c>
      <c r="DF50" s="1">
        <v>23.8</v>
      </c>
      <c r="DG50" s="1">
        <v>24</v>
      </c>
      <c r="DH50" s="1">
        <v>23.8</v>
      </c>
      <c r="DI50" s="1">
        <v>23</v>
      </c>
      <c r="DJ50" s="1">
        <v>24.2</v>
      </c>
      <c r="DK50" s="1">
        <v>25</v>
      </c>
      <c r="DL50" s="1">
        <v>24.6</v>
      </c>
      <c r="DM50" s="1">
        <v>25</v>
      </c>
      <c r="DN50" s="1">
        <v>25.8</v>
      </c>
      <c r="DO50" s="1">
        <v>24.4</v>
      </c>
      <c r="DP50" s="1">
        <v>25</v>
      </c>
      <c r="DQ50" s="1">
        <v>24</v>
      </c>
      <c r="DR50" s="1">
        <v>25</v>
      </c>
      <c r="DS50" s="1">
        <v>65535</v>
      </c>
      <c r="DT50" s="1">
        <v>24.4</v>
      </c>
      <c r="DU50" s="1">
        <v>25.4</v>
      </c>
      <c r="DV50" s="1">
        <v>65535</v>
      </c>
      <c r="DW50" s="1">
        <v>24.6</v>
      </c>
      <c r="DX50" s="1">
        <v>25.4</v>
      </c>
      <c r="DY50" s="1">
        <v>24.8</v>
      </c>
      <c r="DZ50" s="1">
        <v>25.4</v>
      </c>
      <c r="EA50" s="1">
        <v>25.2</v>
      </c>
      <c r="EB50" s="1">
        <v>24.8</v>
      </c>
      <c r="EC50" s="1">
        <v>25.4</v>
      </c>
      <c r="ED50" s="1">
        <v>25</v>
      </c>
      <c r="EE50" s="1">
        <v>25.4</v>
      </c>
      <c r="EF50" s="1">
        <v>24.8</v>
      </c>
      <c r="EG50" s="1">
        <v>25.6</v>
      </c>
      <c r="EH50" s="1">
        <v>25.8</v>
      </c>
      <c r="EI50" s="1">
        <v>24.2</v>
      </c>
      <c r="EJ50" s="1">
        <v>24.8</v>
      </c>
      <c r="EK50" s="1">
        <v>25.2</v>
      </c>
      <c r="EL50" s="1">
        <v>24.8</v>
      </c>
      <c r="EM50" s="1">
        <v>25.4</v>
      </c>
      <c r="EN50" s="1">
        <v>24</v>
      </c>
      <c r="EO50" s="1">
        <v>25</v>
      </c>
      <c r="EP50" s="1">
        <v>25.8</v>
      </c>
      <c r="EQ50" s="1">
        <v>24.8</v>
      </c>
      <c r="ER50" s="1">
        <v>25.4</v>
      </c>
      <c r="ES50" s="1">
        <v>24.6</v>
      </c>
      <c r="ET50" s="1">
        <v>25.6</v>
      </c>
      <c r="EU50" s="1">
        <v>25.8</v>
      </c>
      <c r="EV50" s="1">
        <v>24.6</v>
      </c>
      <c r="EW50" s="1">
        <v>23.6</v>
      </c>
      <c r="EX50" s="1">
        <v>24.4</v>
      </c>
      <c r="EY50" s="1">
        <v>24</v>
      </c>
      <c r="EZ50" s="1">
        <v>23.8</v>
      </c>
      <c r="FA50" s="1">
        <v>25.6</v>
      </c>
      <c r="FB50" s="1">
        <v>24.4</v>
      </c>
      <c r="FC50" s="1">
        <v>24</v>
      </c>
      <c r="FD50" s="1">
        <v>24.4</v>
      </c>
      <c r="FE50" s="1">
        <v>25</v>
      </c>
      <c r="FF50" s="1">
        <v>23.2</v>
      </c>
      <c r="FG50" s="1">
        <v>24.8</v>
      </c>
      <c r="FH50" s="1">
        <v>25</v>
      </c>
      <c r="FI50" s="1">
        <v>24.4</v>
      </c>
      <c r="FJ50" s="1">
        <v>23.6</v>
      </c>
      <c r="FK50" s="1">
        <v>65535</v>
      </c>
      <c r="FL50" s="1">
        <v>65535</v>
      </c>
      <c r="FM50" s="1">
        <v>25.6</v>
      </c>
      <c r="FN50" s="1">
        <v>24</v>
      </c>
      <c r="FO50" s="1">
        <v>24.4</v>
      </c>
      <c r="FP50" s="1">
        <v>24.8</v>
      </c>
      <c r="FQ50" s="1">
        <v>24.4</v>
      </c>
      <c r="FR50" s="1">
        <v>25</v>
      </c>
      <c r="FS50" s="1">
        <v>24</v>
      </c>
      <c r="FT50" s="1">
        <v>25.2</v>
      </c>
      <c r="FU50" s="1">
        <v>24</v>
      </c>
      <c r="FV50" s="1">
        <v>25.6</v>
      </c>
      <c r="FW50" s="1">
        <v>24.8</v>
      </c>
      <c r="FX50" s="1">
        <v>25.8</v>
      </c>
      <c r="FY50" s="1">
        <v>24.4</v>
      </c>
      <c r="FZ50" s="1">
        <v>25</v>
      </c>
      <c r="GA50" s="1">
        <v>24.6</v>
      </c>
      <c r="GB50" s="1">
        <v>24.4</v>
      </c>
      <c r="GC50" s="1">
        <v>25.4</v>
      </c>
      <c r="GD50" s="1">
        <v>24.8</v>
      </c>
      <c r="GE50" s="1">
        <v>24.6</v>
      </c>
      <c r="GF50" s="1">
        <v>24</v>
      </c>
      <c r="GG50" s="1">
        <v>23.8</v>
      </c>
      <c r="GH50" s="1">
        <v>24.6</v>
      </c>
      <c r="GI50" s="1">
        <v>23.8</v>
      </c>
      <c r="GJ50" s="1">
        <v>24.2</v>
      </c>
      <c r="GK50" s="1">
        <v>24</v>
      </c>
      <c r="GL50" s="1">
        <v>25</v>
      </c>
      <c r="GM50" s="1">
        <v>24.8</v>
      </c>
      <c r="GN50" s="1">
        <v>25.2</v>
      </c>
      <c r="GO50" s="1">
        <v>23.8</v>
      </c>
      <c r="GP50" s="1">
        <v>24</v>
      </c>
      <c r="GQ50" s="1">
        <v>24.8</v>
      </c>
      <c r="GR50" s="1">
        <v>24.4</v>
      </c>
      <c r="GS50" s="1">
        <v>23.8</v>
      </c>
      <c r="GT50" s="1">
        <v>24.6</v>
      </c>
      <c r="GU50" s="1">
        <v>23.8</v>
      </c>
      <c r="GV50" s="1">
        <v>23</v>
      </c>
      <c r="GW50" s="1">
        <v>23.6</v>
      </c>
      <c r="GX50" s="1">
        <v>25</v>
      </c>
      <c r="GY50" s="1">
        <v>24.6</v>
      </c>
      <c r="GZ50" s="1">
        <v>23.2</v>
      </c>
      <c r="HA50" s="1">
        <v>24.8</v>
      </c>
      <c r="HB50" s="1">
        <v>25</v>
      </c>
      <c r="HC50" s="1">
        <v>24.6</v>
      </c>
      <c r="HD50" s="1">
        <v>65535</v>
      </c>
      <c r="HE50" s="1">
        <v>65535</v>
      </c>
      <c r="HF50" s="1">
        <v>23.4</v>
      </c>
      <c r="HG50" s="1">
        <v>24</v>
      </c>
      <c r="HH50" s="1">
        <v>23.8</v>
      </c>
      <c r="HI50" s="1">
        <v>23.6</v>
      </c>
      <c r="HJ50" s="1">
        <v>24.4</v>
      </c>
      <c r="HK50" s="1">
        <v>24.8</v>
      </c>
      <c r="HL50" s="1">
        <v>25</v>
      </c>
      <c r="HM50" s="1">
        <v>25.2</v>
      </c>
      <c r="HN50" s="1">
        <v>25</v>
      </c>
      <c r="HO50" s="1">
        <v>23.8</v>
      </c>
      <c r="HP50" s="1">
        <v>24</v>
      </c>
      <c r="HQ50" s="1">
        <v>25.2</v>
      </c>
      <c r="HR50" s="1">
        <v>65535</v>
      </c>
      <c r="HS50" s="1">
        <v>24.4</v>
      </c>
      <c r="HT50" s="1">
        <v>23.8</v>
      </c>
      <c r="HU50" s="1">
        <v>25</v>
      </c>
      <c r="HV50" s="1">
        <v>24.8</v>
      </c>
      <c r="HW50" s="1">
        <v>65535</v>
      </c>
      <c r="HX50" s="1">
        <v>25.4</v>
      </c>
      <c r="HY50" s="1">
        <v>24.8</v>
      </c>
      <c r="HZ50" s="1">
        <v>24</v>
      </c>
      <c r="IA50" s="1">
        <v>23.8</v>
      </c>
      <c r="IB50" s="1">
        <v>65535</v>
      </c>
      <c r="IC50" s="1">
        <v>23</v>
      </c>
      <c r="ID50" s="1">
        <v>24</v>
      </c>
      <c r="IE50" s="1">
        <v>25.4</v>
      </c>
      <c r="IF50" s="1">
        <v>65535</v>
      </c>
      <c r="IG50" s="1">
        <v>65535</v>
      </c>
      <c r="IH50" s="1">
        <v>65535</v>
      </c>
      <c r="II50" s="1">
        <v>65535</v>
      </c>
      <c r="IJ50" s="1">
        <v>24.4</v>
      </c>
      <c r="IK50" s="1">
        <v>23</v>
      </c>
      <c r="IL50" s="1">
        <v>65535</v>
      </c>
      <c r="IM50" s="1">
        <v>24.8</v>
      </c>
      <c r="IN50" s="1">
        <v>23.8</v>
      </c>
      <c r="IO50" s="1">
        <v>24.1</v>
      </c>
      <c r="IP50" s="1">
        <v>25.6</v>
      </c>
      <c r="IQ50" s="1">
        <v>24.6</v>
      </c>
      <c r="IR50" s="1">
        <v>23.2</v>
      </c>
      <c r="IS50" s="1">
        <v>24.2</v>
      </c>
      <c r="IT50" s="1">
        <v>23.8</v>
      </c>
      <c r="IU50" s="1">
        <v>25.2</v>
      </c>
      <c r="IV50" s="1">
        <v>23.6</v>
      </c>
      <c r="IW50" s="1">
        <v>65535</v>
      </c>
      <c r="IX50" s="1">
        <v>25.2</v>
      </c>
      <c r="IY50" s="1">
        <v>24.4</v>
      </c>
      <c r="IZ50" s="1">
        <v>25</v>
      </c>
      <c r="JA50" s="1">
        <v>23.8</v>
      </c>
      <c r="JB50" s="1">
        <v>24.4</v>
      </c>
      <c r="JC50" s="1">
        <v>25.6</v>
      </c>
      <c r="JD50" s="1">
        <v>23.8</v>
      </c>
      <c r="JE50" s="1">
        <v>25.4</v>
      </c>
      <c r="JF50" s="1">
        <v>25</v>
      </c>
      <c r="JG50" s="1">
        <v>24.2</v>
      </c>
      <c r="JH50" s="1">
        <v>23.8</v>
      </c>
      <c r="JI50" s="1">
        <v>23</v>
      </c>
      <c r="JJ50" s="1">
        <v>23.6</v>
      </c>
      <c r="JK50" s="1">
        <v>24</v>
      </c>
      <c r="JL50" s="1">
        <v>23.8</v>
      </c>
      <c r="JM50" s="1">
        <v>23.8</v>
      </c>
      <c r="JN50" s="1">
        <v>24.8</v>
      </c>
      <c r="JO50" s="1">
        <v>23.6</v>
      </c>
      <c r="JP50" s="1">
        <v>25</v>
      </c>
      <c r="JQ50" s="1">
        <v>24.8</v>
      </c>
      <c r="JR50" s="1">
        <v>23.2</v>
      </c>
      <c r="JS50" s="1">
        <v>24.4</v>
      </c>
      <c r="JT50" s="1">
        <v>23.6</v>
      </c>
      <c r="JU50" s="1">
        <v>24.8</v>
      </c>
      <c r="JV50" s="1">
        <v>23.6</v>
      </c>
      <c r="JW50" s="1">
        <v>24.4</v>
      </c>
      <c r="JX50" s="1">
        <v>24</v>
      </c>
      <c r="JY50" s="1">
        <v>25.4</v>
      </c>
      <c r="JZ50" s="1">
        <v>23.6</v>
      </c>
      <c r="KA50" s="1">
        <v>65535</v>
      </c>
      <c r="KB50" s="1">
        <v>24</v>
      </c>
      <c r="KC50" s="1">
        <v>23.6</v>
      </c>
      <c r="KD50" s="1">
        <v>65535</v>
      </c>
      <c r="KE50" s="1">
        <v>24.4</v>
      </c>
      <c r="KF50" s="1">
        <v>24</v>
      </c>
      <c r="KG50" s="1">
        <v>24.8</v>
      </c>
      <c r="KH50" s="1">
        <v>25.2</v>
      </c>
      <c r="KI50" s="1">
        <v>23.6</v>
      </c>
      <c r="KJ50" s="1">
        <v>24.8</v>
      </c>
      <c r="KK50" s="1">
        <v>25.2</v>
      </c>
      <c r="KL50" s="1">
        <v>24</v>
      </c>
      <c r="KM50" s="1">
        <v>23.8</v>
      </c>
      <c r="KN50" s="1">
        <v>23.2</v>
      </c>
      <c r="KO50" s="1">
        <v>24.2</v>
      </c>
      <c r="KP50" s="1">
        <v>25</v>
      </c>
      <c r="KQ50" s="1">
        <v>22.6</v>
      </c>
      <c r="KR50" s="1">
        <v>23.2</v>
      </c>
      <c r="KS50" s="1">
        <v>24</v>
      </c>
      <c r="KT50" s="1">
        <v>23.8</v>
      </c>
      <c r="KU50" s="1">
        <v>24.2</v>
      </c>
      <c r="KV50" s="1">
        <v>23.4</v>
      </c>
      <c r="KW50" s="1">
        <v>24.4</v>
      </c>
      <c r="KX50" s="1">
        <v>23.6</v>
      </c>
      <c r="KY50" s="1">
        <v>24</v>
      </c>
      <c r="KZ50" s="1">
        <v>24.8</v>
      </c>
      <c r="LA50" s="1">
        <v>25</v>
      </c>
      <c r="LB50" s="1">
        <v>65535</v>
      </c>
      <c r="LC50" s="1">
        <v>65535</v>
      </c>
      <c r="LD50" s="1">
        <v>23</v>
      </c>
      <c r="LE50" s="1">
        <v>24.6</v>
      </c>
      <c r="LF50" s="1">
        <v>24.6</v>
      </c>
      <c r="LG50" s="1">
        <v>25.2</v>
      </c>
      <c r="LH50" s="1">
        <v>24.4</v>
      </c>
      <c r="LI50" s="1">
        <v>65535</v>
      </c>
      <c r="LJ50" s="1">
        <v>65535</v>
      </c>
      <c r="LK50" s="1">
        <v>23.8</v>
      </c>
      <c r="LL50" s="1">
        <v>24.8</v>
      </c>
      <c r="LM50" s="1">
        <v>23.6</v>
      </c>
      <c r="LN50" s="1">
        <v>24.2</v>
      </c>
      <c r="LO50" s="1">
        <v>24.4</v>
      </c>
      <c r="LP50" s="1">
        <v>25.2</v>
      </c>
      <c r="LQ50" s="1">
        <v>23.2</v>
      </c>
      <c r="LR50" s="1">
        <v>22.2</v>
      </c>
      <c r="LS50" s="1">
        <v>22.6</v>
      </c>
      <c r="LT50" s="1">
        <v>23</v>
      </c>
      <c r="LU50" s="1">
        <v>23.2</v>
      </c>
      <c r="LV50" s="1">
        <v>22.6</v>
      </c>
      <c r="LW50" s="1">
        <v>23.4</v>
      </c>
      <c r="LX50" s="1">
        <v>23.6</v>
      </c>
      <c r="LY50" s="1">
        <v>24</v>
      </c>
      <c r="LZ50" s="1">
        <v>23.8</v>
      </c>
      <c r="MA50" s="1">
        <v>24</v>
      </c>
      <c r="MB50" s="1">
        <v>23.6</v>
      </c>
      <c r="MC50" s="1">
        <v>23.2</v>
      </c>
      <c r="MD50" s="1">
        <v>24</v>
      </c>
      <c r="ME50" s="1">
        <v>23</v>
      </c>
      <c r="MF50" s="1">
        <v>23.2</v>
      </c>
      <c r="MG50" s="1">
        <v>24</v>
      </c>
      <c r="MH50" s="1">
        <v>23.8</v>
      </c>
      <c r="MI50" s="1">
        <v>23.4</v>
      </c>
      <c r="MJ50" s="1">
        <v>23.6</v>
      </c>
      <c r="MK50" s="1">
        <v>65535</v>
      </c>
      <c r="ML50" s="1">
        <v>23.6</v>
      </c>
      <c r="MM50" s="1">
        <v>22.4</v>
      </c>
      <c r="MN50" s="1">
        <v>22</v>
      </c>
      <c r="MO50" s="1">
        <v>22.2</v>
      </c>
      <c r="MP50" s="1">
        <v>21.8</v>
      </c>
      <c r="MQ50" s="1">
        <v>22</v>
      </c>
      <c r="MR50" s="1">
        <v>21.8</v>
      </c>
      <c r="MS50" s="1">
        <v>22</v>
      </c>
      <c r="MT50" s="1">
        <v>21.6</v>
      </c>
      <c r="MU50" s="1">
        <v>22</v>
      </c>
      <c r="MV50" s="1">
        <v>21.8</v>
      </c>
      <c r="MW50" s="1">
        <v>23</v>
      </c>
      <c r="MX50" s="1">
        <v>23.8</v>
      </c>
      <c r="MY50" s="1">
        <v>24.2</v>
      </c>
      <c r="MZ50" s="1">
        <v>24</v>
      </c>
      <c r="NA50" s="1">
        <v>25.2</v>
      </c>
      <c r="NB50" s="1">
        <v>24.8</v>
      </c>
      <c r="NC50" s="1">
        <v>24.6</v>
      </c>
      <c r="ND50" s="1">
        <v>24.2</v>
      </c>
      <c r="NE50" s="1">
        <v>24.4</v>
      </c>
      <c r="NF50" s="1">
        <v>24</v>
      </c>
      <c r="NG50" s="1">
        <v>65535</v>
      </c>
      <c r="NH50" s="1">
        <v>24.2</v>
      </c>
      <c r="NI50" s="1">
        <v>24</v>
      </c>
      <c r="NJ50" s="6">
        <f t="shared" si="13"/>
        <v>0.90322580645161288</v>
      </c>
      <c r="NK50" s="3">
        <f t="shared" si="14"/>
        <v>0.9285714285714286</v>
      </c>
      <c r="NL50" s="3">
        <f t="shared" si="15"/>
        <v>1</v>
      </c>
      <c r="NM50" s="3">
        <f t="shared" si="16"/>
        <v>0.93333333333333335</v>
      </c>
      <c r="NN50" s="3">
        <f t="shared" si="17"/>
        <v>1</v>
      </c>
      <c r="NO50" s="3">
        <f t="shared" si="18"/>
        <v>0.93333333333333335</v>
      </c>
      <c r="NP50" s="3">
        <f t="shared" si="19"/>
        <v>0.93548387096774188</v>
      </c>
      <c r="NQ50" s="3">
        <f t="shared" si="20"/>
        <v>0.74193548387096775</v>
      </c>
      <c r="NR50" s="3">
        <f t="shared" si="21"/>
        <v>0.96666666666666667</v>
      </c>
      <c r="NS50" s="3">
        <f t="shared" si="22"/>
        <v>0.93548387096774188</v>
      </c>
      <c r="NT50" s="3">
        <f t="shared" si="23"/>
        <v>0.8666666666666667</v>
      </c>
      <c r="NU50" s="3">
        <f t="shared" si="24"/>
        <v>0.93548387096774188</v>
      </c>
      <c r="NV50" s="3">
        <f t="shared" si="25"/>
        <v>0.92328767123287669</v>
      </c>
      <c r="NW50" s="5">
        <f t="shared" si="26"/>
        <v>21.264285714285712</v>
      </c>
      <c r="NX50" s="1">
        <f t="shared" si="27"/>
        <v>22.507692307692313</v>
      </c>
      <c r="NY50" s="1">
        <f t="shared" si="28"/>
        <v>24.064516129032249</v>
      </c>
      <c r="NZ50" s="1">
        <f t="shared" si="29"/>
        <v>24.328571428571429</v>
      </c>
      <c r="OA50" s="1">
        <f t="shared" si="30"/>
        <v>24.903225806451612</v>
      </c>
      <c r="OB50" s="1">
        <f t="shared" si="31"/>
        <v>24.607142857142854</v>
      </c>
      <c r="OC50" s="1">
        <f t="shared" si="32"/>
        <v>24.262068965517241</v>
      </c>
      <c r="OD50" s="1">
        <f t="shared" si="33"/>
        <v>24.4304347826087</v>
      </c>
      <c r="OE50" s="1">
        <f t="shared" si="34"/>
        <v>24.241379310344829</v>
      </c>
      <c r="OF50" s="1">
        <f t="shared" si="35"/>
        <v>24.096551724137928</v>
      </c>
      <c r="OG50" s="1">
        <f t="shared" si="36"/>
        <v>23.815384615384616</v>
      </c>
      <c r="OH50" s="1">
        <f t="shared" si="37"/>
        <v>23.262068965517248</v>
      </c>
      <c r="OI50" s="111">
        <v>20.813333333333336</v>
      </c>
      <c r="OJ50" s="112">
        <v>21.429411764705879</v>
      </c>
      <c r="OK50" s="112">
        <v>22.221052631578942</v>
      </c>
      <c r="OL50" s="112">
        <v>23.31</v>
      </c>
      <c r="OM50" s="112">
        <v>23.778947368421058</v>
      </c>
      <c r="ON50" s="112">
        <v>23.363157894736837</v>
      </c>
      <c r="OO50" s="112">
        <v>23.029999999999998</v>
      </c>
      <c r="OP50" s="112">
        <v>22.866666666666664</v>
      </c>
      <c r="OQ50" s="112">
        <v>22.673684210526314</v>
      </c>
      <c r="OR50" s="112">
        <v>22.733333333333338</v>
      </c>
      <c r="OS50" s="112">
        <v>22.886666666666667</v>
      </c>
      <c r="OT50" s="112">
        <v>21.729411764705883</v>
      </c>
      <c r="OU50" s="5">
        <f t="shared" si="0"/>
        <v>0.45095238095237633</v>
      </c>
      <c r="OV50" s="1">
        <f t="shared" si="1"/>
        <v>1.0782805429864339</v>
      </c>
      <c r="OW50" s="1">
        <f t="shared" si="2"/>
        <v>1.8434634974533068</v>
      </c>
      <c r="OX50" s="1">
        <f t="shared" si="3"/>
        <v>1.0185714285714305</v>
      </c>
      <c r="OY50" s="1">
        <f t="shared" si="4"/>
        <v>1.1242784380305544</v>
      </c>
      <c r="OZ50" s="1">
        <f t="shared" si="5"/>
        <v>1.2439849624060173</v>
      </c>
      <c r="PA50" s="1">
        <f t="shared" si="6"/>
        <v>1.232068965517243</v>
      </c>
      <c r="PB50" s="1">
        <f t="shared" si="7"/>
        <v>1.563768115942036</v>
      </c>
      <c r="PC50" s="1">
        <f t="shared" si="8"/>
        <v>1.5676950998185148</v>
      </c>
      <c r="PD50" s="1">
        <f t="shared" si="9"/>
        <v>1.3632183908045903</v>
      </c>
      <c r="PE50" s="1">
        <f t="shared" si="10"/>
        <v>0.92871794871794933</v>
      </c>
      <c r="PF50" s="1">
        <f t="shared" si="11"/>
        <v>1.5326572008113644</v>
      </c>
      <c r="PG50" s="111">
        <v>16</v>
      </c>
      <c r="PH50" s="112">
        <v>16.600000000000001</v>
      </c>
      <c r="PI50" s="112">
        <v>17.600000000000001</v>
      </c>
      <c r="PJ50" s="112">
        <v>18.2</v>
      </c>
      <c r="PK50" s="112">
        <v>19.600000000000001</v>
      </c>
      <c r="PL50" s="112">
        <v>17</v>
      </c>
      <c r="PM50" s="112">
        <v>16.2</v>
      </c>
      <c r="PN50" s="112">
        <v>15.6</v>
      </c>
      <c r="PO50" s="112">
        <v>17</v>
      </c>
      <c r="PP50" s="112">
        <v>15.8</v>
      </c>
      <c r="PQ50" s="112">
        <v>15</v>
      </c>
      <c r="PR50" s="137">
        <v>17</v>
      </c>
      <c r="PS50" s="5">
        <f t="array" ref="PS50">+IF(ISERROR($NW50)=FALSE,MIN(IF($H50:$AL50&lt;65534,$H50:$AL50,"")),NA())</f>
        <v>18</v>
      </c>
      <c r="PT50" s="1">
        <f t="array" ref="PT50">+IF(ISERROR($NX50)=FALSE,MIN(IF($AM50:$BN50&lt;65534,$AM50:$BN50,"")),NA())</f>
        <v>20.8</v>
      </c>
      <c r="PU50" s="1">
        <f t="array" ref="PU50">+IF(ISERROR($NY50)=FALSE,MIN(IF($BP50:$CT50&lt;65534,$BP50:$CT50,"")),NA())</f>
        <v>22.6</v>
      </c>
      <c r="PV50" s="1">
        <f t="array" ref="PV50">+IF(ISERROR($NZ50)=FALSE,MIN(IF($CU50:$DX50&lt;65534,$CU50:$DX50,"")),NA())</f>
        <v>22.8</v>
      </c>
      <c r="PW50" s="1">
        <f t="array" ref="PW50">+IF(ISERROR($OA50)=FALSE,MIN(IF($DY50:$FC50&lt;65534,$DY50:$FC50,"")),NA())</f>
        <v>23.6</v>
      </c>
      <c r="PX50" s="1">
        <f t="array" ref="PX50">+IF(ISERROR($OB50)=FALSE,MIN(IF($FD50:$GG50&lt;65534,$FD50:$GG50,"")),NA())</f>
        <v>23.2</v>
      </c>
      <c r="PY50" s="1">
        <f t="array" ref="PY50">+IF(ISERROR($OC50)=FALSE,MIN(IF($GH50:$HL50&lt;65534,$GH50:$HL50,"")),NA())</f>
        <v>23</v>
      </c>
      <c r="PZ50" s="1">
        <f t="array" ref="PZ50">+IF(ISERROR($OD50)=FALSE,MIN(IF($HM50:$IQ50&lt;65534,$HM50:$IQ50,"")),NA())</f>
        <v>23</v>
      </c>
      <c r="QA50" s="1">
        <f t="array" ref="QA50">+IF(ISERROR($OE50)=FALSE,MIN(IF($IR50:$JU50&lt;65534,$IR50:$JU50,"")),NA())</f>
        <v>23</v>
      </c>
      <c r="QB50" s="1">
        <f t="array" ref="QB50">+IF(ISERROR($OF50)=FALSE,MIN(IF($JV50:$KZ50&lt;65534,$JV50:$KZ50,"")),NA())</f>
        <v>22.6</v>
      </c>
      <c r="QC50" s="1">
        <f t="array" ref="QC50">+IF(ISERROR($OG50)=FALSE,MIN(IF($LA50:$MD50&lt;65534,$LA50:$MD50,"")),NA())</f>
        <v>22.2</v>
      </c>
      <c r="QD50" s="1">
        <f t="array" ref="QD50">+IF(ISERROR($OH50)=FALSE,MIN(IF($ME50:$NI50&lt;65534,$ME50:$NI50,"")),NA())</f>
        <v>21.6</v>
      </c>
      <c r="QE50" s="5">
        <f t="shared" si="38"/>
        <v>-2</v>
      </c>
      <c r="QF50" s="1">
        <f t="shared" si="39"/>
        <v>-4.1999999999999993</v>
      </c>
      <c r="QG50" s="1">
        <f t="shared" si="40"/>
        <v>-5</v>
      </c>
      <c r="QH50" s="1">
        <f t="shared" si="41"/>
        <v>-4.6000000000000014</v>
      </c>
      <c r="QI50" s="1">
        <f t="shared" si="42"/>
        <v>-4</v>
      </c>
      <c r="QJ50" s="1">
        <f t="shared" si="43"/>
        <v>-6.1999999999999993</v>
      </c>
      <c r="QK50" s="1">
        <f t="shared" si="44"/>
        <v>-6.8000000000000007</v>
      </c>
      <c r="QL50" s="1">
        <f t="shared" si="45"/>
        <v>-7.4</v>
      </c>
      <c r="QM50" s="1">
        <f t="shared" si="46"/>
        <v>-6</v>
      </c>
      <c r="QN50" s="1">
        <f t="shared" si="47"/>
        <v>-6.8000000000000007</v>
      </c>
      <c r="QO50" s="1">
        <f t="shared" si="48"/>
        <v>-7.1999999999999993</v>
      </c>
      <c r="QP50" s="1">
        <f t="shared" si="49"/>
        <v>-4.6000000000000014</v>
      </c>
      <c r="QQ50" s="5" t="s">
        <v>892</v>
      </c>
    </row>
    <row r="51" spans="1:459" s="1" customFormat="1" x14ac:dyDescent="0.2">
      <c r="A51" s="79">
        <v>29035110</v>
      </c>
      <c r="B51" s="106">
        <v>-75.258611111111108</v>
      </c>
      <c r="C51" s="106">
        <v>10.043166666666666</v>
      </c>
      <c r="D51" s="105">
        <v>20</v>
      </c>
      <c r="E51" s="97" t="s">
        <v>51</v>
      </c>
      <c r="F51" s="97" t="s">
        <v>430</v>
      </c>
      <c r="G51" s="97" t="s">
        <v>307</v>
      </c>
      <c r="H51" s="1">
        <v>22.4</v>
      </c>
      <c r="I51" s="1">
        <v>22.2</v>
      </c>
      <c r="J51" s="1">
        <v>20.6</v>
      </c>
      <c r="K51" s="1">
        <v>65535</v>
      </c>
      <c r="L51" s="1">
        <v>22.6</v>
      </c>
      <c r="M51" s="1">
        <v>23.8</v>
      </c>
      <c r="N51" s="1">
        <v>23.4</v>
      </c>
      <c r="O51" s="1">
        <v>23</v>
      </c>
      <c r="P51" s="1">
        <v>22.6</v>
      </c>
      <c r="Q51" s="1">
        <v>23</v>
      </c>
      <c r="R51" s="1">
        <v>21</v>
      </c>
      <c r="S51" s="1">
        <v>65535</v>
      </c>
      <c r="T51" s="1">
        <v>21.8</v>
      </c>
      <c r="U51" s="1">
        <v>21.6</v>
      </c>
      <c r="V51" s="1">
        <v>22</v>
      </c>
      <c r="W51" s="1">
        <v>21.8</v>
      </c>
      <c r="X51" s="1">
        <v>21</v>
      </c>
      <c r="Y51" s="1">
        <v>22</v>
      </c>
      <c r="Z51" s="1">
        <v>22.2</v>
      </c>
      <c r="AA51" s="1">
        <v>23</v>
      </c>
      <c r="AB51" s="1">
        <v>21.8</v>
      </c>
      <c r="AC51" s="1">
        <v>23</v>
      </c>
      <c r="AD51" s="1">
        <v>23</v>
      </c>
      <c r="AE51" s="1">
        <v>21.6</v>
      </c>
      <c r="AF51" s="1">
        <v>22.6</v>
      </c>
      <c r="AG51" s="1">
        <v>22.2</v>
      </c>
      <c r="AH51" s="1">
        <v>22.4</v>
      </c>
      <c r="AI51" s="1">
        <v>25</v>
      </c>
      <c r="AJ51" s="1">
        <v>23.8</v>
      </c>
      <c r="AK51" s="1">
        <v>23.2</v>
      </c>
      <c r="AL51" s="1">
        <v>23</v>
      </c>
      <c r="AM51" s="1">
        <v>21.8</v>
      </c>
      <c r="AN51" s="1">
        <v>22.2</v>
      </c>
      <c r="AO51" s="1">
        <v>22</v>
      </c>
      <c r="AP51" s="1">
        <v>21.9</v>
      </c>
      <c r="AQ51" s="1">
        <v>21.8</v>
      </c>
      <c r="AR51" s="1">
        <v>22.2</v>
      </c>
      <c r="AS51" s="1">
        <v>22</v>
      </c>
      <c r="AT51" s="1">
        <v>22.8</v>
      </c>
      <c r="AU51" s="1">
        <v>22.8</v>
      </c>
      <c r="AV51" s="1">
        <v>23.2</v>
      </c>
      <c r="AW51" s="1">
        <v>22</v>
      </c>
      <c r="AX51" s="1">
        <v>23.6</v>
      </c>
      <c r="AY51" s="1">
        <v>23.8</v>
      </c>
      <c r="AZ51" s="1">
        <v>25</v>
      </c>
      <c r="BA51" s="1">
        <v>25</v>
      </c>
      <c r="BB51" s="1">
        <v>24.2</v>
      </c>
      <c r="BC51" s="1">
        <v>24</v>
      </c>
      <c r="BD51" s="1">
        <v>24</v>
      </c>
      <c r="BE51" s="1">
        <v>25</v>
      </c>
      <c r="BF51" s="1">
        <v>23</v>
      </c>
      <c r="BG51" s="1">
        <v>23</v>
      </c>
      <c r="BH51" s="1">
        <v>23.8</v>
      </c>
      <c r="BI51" s="1">
        <v>23.8</v>
      </c>
      <c r="BJ51" s="1">
        <v>23.6</v>
      </c>
      <c r="BK51" s="1">
        <v>22.6</v>
      </c>
      <c r="BL51" s="1">
        <v>22.6</v>
      </c>
      <c r="BM51" s="1">
        <v>22</v>
      </c>
      <c r="BN51" s="1">
        <v>23.3</v>
      </c>
      <c r="BO51" s="102"/>
      <c r="BP51" s="1">
        <v>24.2</v>
      </c>
      <c r="BQ51" s="1">
        <v>25.2</v>
      </c>
      <c r="BR51" s="1">
        <v>23.6</v>
      </c>
      <c r="BS51" s="1">
        <v>24</v>
      </c>
      <c r="BT51" s="1">
        <v>23.6</v>
      </c>
      <c r="BU51" s="1">
        <v>23</v>
      </c>
      <c r="BV51" s="1">
        <v>23.8</v>
      </c>
      <c r="BW51" s="1">
        <v>23.4</v>
      </c>
      <c r="BX51" s="1">
        <v>24</v>
      </c>
      <c r="BY51" s="1">
        <v>24</v>
      </c>
      <c r="BZ51" s="1">
        <v>23.8</v>
      </c>
      <c r="CA51" s="1">
        <v>23</v>
      </c>
      <c r="CB51" s="1">
        <v>22.2</v>
      </c>
      <c r="CC51" s="1">
        <v>22.6</v>
      </c>
      <c r="CD51" s="1">
        <v>22.8</v>
      </c>
      <c r="CE51" s="1">
        <v>22.4</v>
      </c>
      <c r="CF51" s="1">
        <v>21.6</v>
      </c>
      <c r="CG51" s="1">
        <v>22.2</v>
      </c>
      <c r="CH51" s="1">
        <v>22</v>
      </c>
      <c r="CI51" s="1">
        <v>22.4</v>
      </c>
      <c r="CJ51" s="1">
        <v>24.1</v>
      </c>
      <c r="CK51" s="1">
        <v>23.8</v>
      </c>
      <c r="CL51" s="1">
        <v>23.8</v>
      </c>
      <c r="CM51" s="1">
        <v>23.6</v>
      </c>
      <c r="CN51" s="1">
        <v>24</v>
      </c>
      <c r="CO51" s="1">
        <v>24.4</v>
      </c>
      <c r="CP51" s="1">
        <v>25</v>
      </c>
      <c r="CQ51" s="1">
        <v>25</v>
      </c>
      <c r="CR51" s="1">
        <v>23.2</v>
      </c>
      <c r="CS51" s="1">
        <v>24</v>
      </c>
      <c r="CT51" s="1">
        <v>23.8</v>
      </c>
      <c r="CU51" s="1">
        <v>23.6</v>
      </c>
      <c r="CV51" s="1">
        <v>23.6</v>
      </c>
      <c r="CW51" s="1">
        <v>23.4</v>
      </c>
      <c r="CX51" s="1">
        <v>23</v>
      </c>
      <c r="CY51" s="1">
        <v>23</v>
      </c>
      <c r="CZ51" s="1">
        <v>23.4</v>
      </c>
      <c r="DA51" s="1">
        <v>24</v>
      </c>
      <c r="DB51" s="1">
        <v>24</v>
      </c>
      <c r="DC51" s="1">
        <v>25.2</v>
      </c>
      <c r="DD51" s="1">
        <v>25.4</v>
      </c>
      <c r="DE51" s="1">
        <v>25</v>
      </c>
      <c r="DF51" s="1">
        <v>24.8</v>
      </c>
      <c r="DG51" s="1">
        <v>65535</v>
      </c>
      <c r="DH51" s="1">
        <v>26.8</v>
      </c>
      <c r="DI51" s="1">
        <v>25.4</v>
      </c>
      <c r="DJ51" s="1">
        <v>25.8</v>
      </c>
      <c r="DK51" s="1">
        <v>25.8</v>
      </c>
      <c r="DL51" s="1">
        <v>24.4</v>
      </c>
      <c r="DM51" s="1">
        <v>25.8</v>
      </c>
      <c r="DN51" s="1">
        <v>65535</v>
      </c>
      <c r="DO51" s="1">
        <v>24.6</v>
      </c>
      <c r="DP51" s="1">
        <v>24.8</v>
      </c>
      <c r="DQ51" s="1">
        <v>24.4</v>
      </c>
      <c r="DR51" s="1">
        <v>24</v>
      </c>
      <c r="DS51" s="1">
        <v>24.6</v>
      </c>
      <c r="DT51" s="1">
        <v>26</v>
      </c>
      <c r="DU51" s="1">
        <v>25.8</v>
      </c>
      <c r="DV51" s="1">
        <v>25.2</v>
      </c>
      <c r="DW51" s="1">
        <v>26.5</v>
      </c>
      <c r="DX51" s="1">
        <v>25.4</v>
      </c>
      <c r="DY51" s="1">
        <v>25</v>
      </c>
      <c r="DZ51" s="1">
        <v>24.8</v>
      </c>
      <c r="EA51" s="1">
        <v>24.9</v>
      </c>
      <c r="EB51" s="1">
        <v>24.9</v>
      </c>
      <c r="EC51" s="1">
        <v>25</v>
      </c>
      <c r="ED51" s="1">
        <v>24.8</v>
      </c>
      <c r="EE51" s="1">
        <v>24.6</v>
      </c>
      <c r="EF51" s="1">
        <v>24.8</v>
      </c>
      <c r="EG51" s="1">
        <v>24.4</v>
      </c>
      <c r="EH51" s="1">
        <v>24</v>
      </c>
      <c r="EI51" s="1">
        <v>24.6</v>
      </c>
      <c r="EJ51" s="1">
        <v>24.4</v>
      </c>
      <c r="EK51" s="1">
        <v>25.4</v>
      </c>
      <c r="EL51" s="1">
        <v>23.8</v>
      </c>
      <c r="EM51" s="1">
        <v>25</v>
      </c>
      <c r="EN51" s="1">
        <v>24.6</v>
      </c>
      <c r="EO51" s="1">
        <v>25.2</v>
      </c>
      <c r="EP51" s="1">
        <v>25.8</v>
      </c>
      <c r="EQ51" s="1">
        <v>25.4</v>
      </c>
      <c r="ER51" s="1">
        <v>25.6</v>
      </c>
      <c r="ES51" s="1">
        <v>24.2</v>
      </c>
      <c r="ET51" s="1">
        <v>24</v>
      </c>
      <c r="EU51" s="1">
        <v>23.8</v>
      </c>
      <c r="EV51" s="1">
        <v>24</v>
      </c>
      <c r="EW51" s="1">
        <v>23.8</v>
      </c>
      <c r="EX51" s="1">
        <v>23.6</v>
      </c>
      <c r="EY51" s="1">
        <v>23.4</v>
      </c>
      <c r="EZ51" s="1">
        <v>23.8</v>
      </c>
      <c r="FA51" s="1">
        <v>23</v>
      </c>
      <c r="FB51" s="1">
        <v>24</v>
      </c>
      <c r="FC51" s="1">
        <v>24.2</v>
      </c>
      <c r="FD51" s="1">
        <v>24.6</v>
      </c>
      <c r="FE51" s="1">
        <v>25.4</v>
      </c>
      <c r="FF51" s="1">
        <v>24</v>
      </c>
      <c r="FG51" s="1">
        <v>24</v>
      </c>
      <c r="FH51" s="1">
        <v>23.8</v>
      </c>
      <c r="FI51" s="1">
        <v>23</v>
      </c>
      <c r="FJ51" s="1">
        <v>23</v>
      </c>
      <c r="FK51" s="1">
        <v>24.2</v>
      </c>
      <c r="FL51" s="1">
        <v>25.8</v>
      </c>
      <c r="FM51" s="1">
        <v>25.2</v>
      </c>
      <c r="FN51" s="1">
        <v>25</v>
      </c>
      <c r="FO51" s="1">
        <v>24.4</v>
      </c>
      <c r="FP51" s="1">
        <v>24.2</v>
      </c>
      <c r="FQ51" s="1">
        <v>24</v>
      </c>
      <c r="FR51" s="1">
        <v>23.2</v>
      </c>
      <c r="FS51" s="1">
        <v>23.6</v>
      </c>
      <c r="FT51" s="1">
        <v>23</v>
      </c>
      <c r="FU51" s="1">
        <v>26</v>
      </c>
      <c r="FV51" s="1">
        <v>65535</v>
      </c>
      <c r="FW51" s="1">
        <v>65535</v>
      </c>
      <c r="FX51" s="1">
        <v>65535</v>
      </c>
      <c r="FY51" s="1">
        <v>65535</v>
      </c>
      <c r="FZ51" s="1">
        <v>65535</v>
      </c>
      <c r="GA51" s="1">
        <v>65535</v>
      </c>
      <c r="GB51" s="1">
        <v>65535</v>
      </c>
      <c r="GC51" s="1">
        <v>65535</v>
      </c>
      <c r="GD51" s="1">
        <v>65535</v>
      </c>
      <c r="GE51" s="1">
        <v>65535</v>
      </c>
      <c r="GF51" s="1">
        <v>65535</v>
      </c>
      <c r="GG51" s="1">
        <v>24.6</v>
      </c>
      <c r="GH51" s="1">
        <v>25.2</v>
      </c>
      <c r="GI51" s="1">
        <v>26</v>
      </c>
      <c r="GJ51" s="1">
        <v>65535</v>
      </c>
      <c r="GK51" s="1">
        <v>65535</v>
      </c>
      <c r="GL51" s="1">
        <v>65535</v>
      </c>
      <c r="GM51" s="1">
        <v>26</v>
      </c>
      <c r="GN51" s="1">
        <v>65535</v>
      </c>
      <c r="GO51" s="1">
        <v>25</v>
      </c>
      <c r="GP51" s="1">
        <v>25.2</v>
      </c>
      <c r="GQ51" s="1">
        <v>23.9</v>
      </c>
      <c r="GR51" s="1">
        <v>24.4</v>
      </c>
      <c r="GS51" s="1">
        <v>24.6</v>
      </c>
      <c r="GT51" s="1">
        <v>25</v>
      </c>
      <c r="GU51" s="1">
        <v>23.8</v>
      </c>
      <c r="GV51" s="1">
        <v>65535</v>
      </c>
      <c r="GW51" s="1">
        <v>23</v>
      </c>
      <c r="GX51" s="1">
        <v>24.8</v>
      </c>
      <c r="GY51" s="1">
        <v>65535</v>
      </c>
      <c r="GZ51" s="1">
        <v>24.2</v>
      </c>
      <c r="HA51" s="1">
        <v>25.8</v>
      </c>
      <c r="HB51" s="1">
        <v>25</v>
      </c>
      <c r="HC51" s="1">
        <v>24.6</v>
      </c>
      <c r="HD51" s="1">
        <v>21.6</v>
      </c>
      <c r="HE51" s="1">
        <v>65535</v>
      </c>
      <c r="HF51" s="1">
        <v>65535</v>
      </c>
      <c r="HG51" s="1">
        <v>21</v>
      </c>
      <c r="HH51" s="1">
        <v>22.6</v>
      </c>
      <c r="HI51" s="1">
        <v>22.4</v>
      </c>
      <c r="HJ51" s="1">
        <v>22.2</v>
      </c>
      <c r="HK51" s="1">
        <v>22</v>
      </c>
      <c r="HL51" s="1">
        <v>22</v>
      </c>
      <c r="HM51" s="1">
        <v>21.6</v>
      </c>
      <c r="HN51" s="1">
        <v>26</v>
      </c>
      <c r="HO51" s="1">
        <v>65535</v>
      </c>
      <c r="HP51" s="1">
        <v>65535</v>
      </c>
      <c r="HQ51" s="1">
        <v>65535</v>
      </c>
      <c r="HR51" s="1">
        <v>65535</v>
      </c>
      <c r="HS51" s="1">
        <v>65535</v>
      </c>
      <c r="HT51" s="1">
        <v>24.8</v>
      </c>
      <c r="HU51" s="1">
        <v>26</v>
      </c>
      <c r="HV51" s="1">
        <v>25</v>
      </c>
      <c r="HW51" s="1">
        <v>25</v>
      </c>
      <c r="HX51" s="1">
        <v>24.6</v>
      </c>
      <c r="HY51" s="1">
        <v>24.9</v>
      </c>
      <c r="HZ51" s="1">
        <v>65535</v>
      </c>
      <c r="IA51" s="1">
        <v>65535</v>
      </c>
      <c r="IB51" s="1">
        <v>65535</v>
      </c>
      <c r="IC51" s="1">
        <v>23.6</v>
      </c>
      <c r="ID51" s="1">
        <v>23</v>
      </c>
      <c r="IE51" s="1">
        <v>23</v>
      </c>
      <c r="IF51" s="1">
        <v>23</v>
      </c>
      <c r="IG51" s="1">
        <v>22.8</v>
      </c>
      <c r="IH51" s="1">
        <v>22.8</v>
      </c>
      <c r="II51" s="1">
        <v>22.8</v>
      </c>
      <c r="IJ51" s="1">
        <v>25.8</v>
      </c>
      <c r="IK51" s="1">
        <v>23</v>
      </c>
      <c r="IL51" s="1">
        <v>23</v>
      </c>
      <c r="IM51" s="1">
        <v>22.8</v>
      </c>
      <c r="IN51" s="1">
        <v>22.6</v>
      </c>
      <c r="IO51" s="1">
        <v>25</v>
      </c>
      <c r="IP51" s="1">
        <v>25.4</v>
      </c>
      <c r="IQ51" s="1">
        <v>25</v>
      </c>
      <c r="IR51" s="1">
        <v>21.6</v>
      </c>
      <c r="IS51" s="1">
        <v>25.8</v>
      </c>
      <c r="IT51" s="1">
        <v>24.2</v>
      </c>
      <c r="IU51" s="1">
        <v>24</v>
      </c>
      <c r="IV51" s="1">
        <v>24.4</v>
      </c>
      <c r="IW51" s="1">
        <v>24.2</v>
      </c>
      <c r="IX51" s="1">
        <v>24</v>
      </c>
      <c r="IY51" s="1">
        <v>23.8</v>
      </c>
      <c r="IZ51" s="1">
        <v>24.2</v>
      </c>
      <c r="JA51" s="1">
        <v>23.4</v>
      </c>
      <c r="JB51" s="1">
        <v>25</v>
      </c>
      <c r="JC51" s="1">
        <v>26.4</v>
      </c>
      <c r="JD51" s="1">
        <v>65535</v>
      </c>
      <c r="JE51" s="1">
        <v>26.2</v>
      </c>
      <c r="JF51" s="1">
        <v>25</v>
      </c>
      <c r="JG51" s="1">
        <v>25.4</v>
      </c>
      <c r="JH51" s="1">
        <v>23.4</v>
      </c>
      <c r="JI51" s="1">
        <v>23.8</v>
      </c>
      <c r="JJ51" s="1">
        <v>24</v>
      </c>
      <c r="JK51" s="1">
        <v>23.8</v>
      </c>
      <c r="JL51" s="1">
        <v>24.6</v>
      </c>
      <c r="JM51" s="1">
        <v>24</v>
      </c>
      <c r="JN51" s="1">
        <v>23</v>
      </c>
      <c r="JO51" s="1">
        <v>23.9</v>
      </c>
      <c r="JP51" s="1">
        <v>22.6</v>
      </c>
      <c r="JQ51" s="1">
        <v>24.6</v>
      </c>
      <c r="JR51" s="1">
        <v>24</v>
      </c>
      <c r="JS51" s="1">
        <v>23.8</v>
      </c>
      <c r="JT51" s="1">
        <v>23.6</v>
      </c>
      <c r="JU51" s="1">
        <v>23.8</v>
      </c>
      <c r="JV51" s="1">
        <v>25.6</v>
      </c>
      <c r="JW51" s="1">
        <v>25.6</v>
      </c>
      <c r="JX51" s="1">
        <v>25.4</v>
      </c>
      <c r="JY51" s="1">
        <v>25.8</v>
      </c>
      <c r="JZ51" s="1">
        <v>65535</v>
      </c>
      <c r="KA51" s="1">
        <v>24.2</v>
      </c>
      <c r="KB51" s="1">
        <v>24.2</v>
      </c>
      <c r="KC51" s="1">
        <v>65535</v>
      </c>
      <c r="KD51" s="1">
        <v>23</v>
      </c>
      <c r="KE51" s="1">
        <v>23</v>
      </c>
      <c r="KF51" s="1">
        <v>22.8</v>
      </c>
      <c r="KG51" s="1">
        <v>22.8</v>
      </c>
      <c r="KH51" s="1">
        <v>23.8</v>
      </c>
      <c r="KI51" s="1">
        <v>24.6</v>
      </c>
      <c r="KJ51" s="1">
        <v>25.4</v>
      </c>
      <c r="KK51" s="1">
        <v>24.2</v>
      </c>
      <c r="KL51" s="1">
        <v>22.6</v>
      </c>
      <c r="KM51" s="1">
        <v>25.4</v>
      </c>
      <c r="KN51" s="1">
        <v>22.4</v>
      </c>
      <c r="KO51" s="1">
        <v>23.8</v>
      </c>
      <c r="KP51" s="1">
        <v>65535</v>
      </c>
      <c r="KQ51" s="1">
        <v>23</v>
      </c>
      <c r="KR51" s="1">
        <v>23</v>
      </c>
      <c r="KS51" s="1">
        <v>24</v>
      </c>
      <c r="KT51" s="1">
        <v>23</v>
      </c>
      <c r="KU51" s="1">
        <v>23</v>
      </c>
      <c r="KV51" s="1">
        <v>22.8</v>
      </c>
      <c r="KW51" s="1">
        <v>25.8</v>
      </c>
      <c r="KX51" s="1">
        <v>25.6</v>
      </c>
      <c r="KY51" s="1">
        <v>24.8</v>
      </c>
      <c r="KZ51" s="1">
        <v>25</v>
      </c>
      <c r="LA51" s="1">
        <v>25</v>
      </c>
      <c r="LB51" s="1">
        <v>24.8</v>
      </c>
      <c r="LC51" s="1">
        <v>24.9</v>
      </c>
      <c r="LD51" s="1">
        <v>24.2</v>
      </c>
      <c r="LE51" s="1">
        <v>24</v>
      </c>
      <c r="LF51" s="1">
        <v>24.8</v>
      </c>
      <c r="LG51" s="1">
        <v>24.2</v>
      </c>
      <c r="LH51" s="1">
        <v>24.4</v>
      </c>
      <c r="LI51" s="1">
        <v>24</v>
      </c>
      <c r="LJ51" s="1">
        <v>24</v>
      </c>
      <c r="LK51" s="1">
        <v>23.6</v>
      </c>
      <c r="LL51" s="1">
        <v>23.6</v>
      </c>
      <c r="LM51" s="1">
        <v>65535</v>
      </c>
      <c r="LN51" s="1">
        <v>23.69</v>
      </c>
      <c r="LO51" s="1">
        <v>23.4</v>
      </c>
      <c r="LP51" s="1">
        <v>23.2</v>
      </c>
      <c r="LQ51" s="1">
        <v>23</v>
      </c>
      <c r="LR51" s="1">
        <v>22.8</v>
      </c>
      <c r="LS51" s="1">
        <v>22.6</v>
      </c>
      <c r="LT51" s="1">
        <v>21.6</v>
      </c>
      <c r="LU51" s="1">
        <v>23</v>
      </c>
      <c r="LV51" s="1">
        <v>22.8</v>
      </c>
      <c r="LW51" s="1">
        <v>22.8</v>
      </c>
      <c r="LX51" s="1">
        <v>22.6</v>
      </c>
      <c r="LY51" s="1">
        <v>22.6</v>
      </c>
      <c r="LZ51" s="1">
        <v>22.2</v>
      </c>
      <c r="MA51" s="1">
        <v>25.2</v>
      </c>
      <c r="MB51" s="1">
        <v>25</v>
      </c>
      <c r="MC51" s="1">
        <v>25.2</v>
      </c>
      <c r="MD51" s="1">
        <v>24.6</v>
      </c>
      <c r="ME51" s="1">
        <v>23.6</v>
      </c>
      <c r="MF51" s="1">
        <v>65535</v>
      </c>
      <c r="MG51" s="1">
        <v>65535</v>
      </c>
      <c r="MH51" s="1">
        <v>65535</v>
      </c>
      <c r="MI51" s="1">
        <v>65535</v>
      </c>
      <c r="MJ51" s="1">
        <v>25</v>
      </c>
      <c r="MK51" s="1">
        <v>65535</v>
      </c>
      <c r="ML51" s="1">
        <v>65535</v>
      </c>
      <c r="MM51" s="1">
        <v>23.4</v>
      </c>
      <c r="MN51" s="1">
        <v>23</v>
      </c>
      <c r="MO51" s="1">
        <v>23</v>
      </c>
      <c r="MP51" s="1">
        <v>23</v>
      </c>
      <c r="MQ51" s="1">
        <v>22.8</v>
      </c>
      <c r="MR51" s="1">
        <v>22.6</v>
      </c>
      <c r="MS51" s="1">
        <v>24.8</v>
      </c>
      <c r="MT51" s="1">
        <v>24.2</v>
      </c>
      <c r="MU51" s="1">
        <v>24.2</v>
      </c>
      <c r="MV51" s="1">
        <v>25.8</v>
      </c>
      <c r="MW51" s="1">
        <v>25.2</v>
      </c>
      <c r="MX51" s="1">
        <v>24.2</v>
      </c>
      <c r="MY51" s="1">
        <v>34.4</v>
      </c>
      <c r="MZ51" s="1">
        <v>65535</v>
      </c>
      <c r="NA51" s="1">
        <v>65535</v>
      </c>
      <c r="NB51" s="1">
        <v>65535</v>
      </c>
      <c r="NC51" s="1">
        <v>65535</v>
      </c>
      <c r="ND51" s="1">
        <v>24.6</v>
      </c>
      <c r="NE51" s="1">
        <v>24.2</v>
      </c>
      <c r="NF51" s="1">
        <v>24.6</v>
      </c>
      <c r="NG51" s="1">
        <v>24.8</v>
      </c>
      <c r="NH51" s="1">
        <v>24.4</v>
      </c>
      <c r="NI51" s="1">
        <v>24</v>
      </c>
      <c r="NJ51" s="6">
        <f t="shared" si="13"/>
        <v>0.93548387096774188</v>
      </c>
      <c r="NK51" s="3">
        <f t="shared" si="14"/>
        <v>1</v>
      </c>
      <c r="NL51" s="3">
        <f t="shared" si="15"/>
        <v>1</v>
      </c>
      <c r="NM51" s="3">
        <f t="shared" si="16"/>
        <v>0.93333333333333335</v>
      </c>
      <c r="NN51" s="3">
        <f t="shared" si="17"/>
        <v>1</v>
      </c>
      <c r="NO51" s="3">
        <f t="shared" si="18"/>
        <v>0.6333333333333333</v>
      </c>
      <c r="NP51" s="3">
        <f t="shared" si="19"/>
        <v>0.74193548387096775</v>
      </c>
      <c r="NQ51" s="3">
        <f t="shared" si="20"/>
        <v>0.74193548387096775</v>
      </c>
      <c r="NR51" s="3">
        <f t="shared" si="21"/>
        <v>0.96666666666666667</v>
      </c>
      <c r="NS51" s="3">
        <f t="shared" si="22"/>
        <v>0.90322580645161288</v>
      </c>
      <c r="NT51" s="3">
        <f t="shared" si="23"/>
        <v>0.96666666666666667</v>
      </c>
      <c r="NU51" s="3">
        <f t="shared" si="24"/>
        <v>0.67741935483870963</v>
      </c>
      <c r="NV51" s="3">
        <f t="shared" si="25"/>
        <v>0.87397260273972599</v>
      </c>
      <c r="NW51" s="5">
        <f t="shared" si="26"/>
        <v>22.468965517241379</v>
      </c>
      <c r="NX51" s="1">
        <f t="shared" si="27"/>
        <v>23.107142857142858</v>
      </c>
      <c r="NY51" s="1">
        <f t="shared" si="28"/>
        <v>23.5</v>
      </c>
      <c r="NZ51" s="1">
        <f t="shared" si="29"/>
        <v>24.775000000000002</v>
      </c>
      <c r="OA51" s="1">
        <f t="shared" si="30"/>
        <v>24.477419354838709</v>
      </c>
      <c r="OB51" s="1">
        <f t="shared" si="31"/>
        <v>24.263157894736842</v>
      </c>
      <c r="OC51" s="1">
        <f t="shared" si="32"/>
        <v>23.926086956521743</v>
      </c>
      <c r="OD51" s="1">
        <f t="shared" si="33"/>
        <v>23.978260869565222</v>
      </c>
      <c r="OE51" s="1">
        <f t="shared" si="34"/>
        <v>24.155172413793103</v>
      </c>
      <c r="OF51" s="1">
        <f t="shared" si="35"/>
        <v>24.092857142857135</v>
      </c>
      <c r="OG51" s="1">
        <f t="shared" si="36"/>
        <v>23.716896551724144</v>
      </c>
      <c r="OH51" s="1">
        <f t="shared" si="37"/>
        <v>24.56190476190476</v>
      </c>
      <c r="OI51" s="111">
        <v>21.634999999999998</v>
      </c>
      <c r="OJ51" s="112">
        <v>22.24</v>
      </c>
      <c r="OK51" s="112">
        <v>23.019047619047623</v>
      </c>
      <c r="OL51" s="112">
        <v>23.833333333333332</v>
      </c>
      <c r="OM51" s="112">
        <v>23.938095238095237</v>
      </c>
      <c r="ON51" s="112">
        <v>23.8</v>
      </c>
      <c r="OO51" s="112">
        <v>23.466666666666669</v>
      </c>
      <c r="OP51" s="112">
        <v>23.427777777777777</v>
      </c>
      <c r="OQ51" s="112">
        <v>23.473684210526311</v>
      </c>
      <c r="OR51" s="112">
        <v>23.263157894736846</v>
      </c>
      <c r="OS51" s="112">
        <v>23.173684210526314</v>
      </c>
      <c r="OT51" s="112">
        <v>22.276190476190475</v>
      </c>
      <c r="OU51" s="5">
        <f t="shared" si="0"/>
        <v>0.83396551724138135</v>
      </c>
      <c r="OV51" s="1">
        <f t="shared" si="1"/>
        <v>0.86714285714285921</v>
      </c>
      <c r="OW51" s="1">
        <f t="shared" si="2"/>
        <v>0.48095238095237747</v>
      </c>
      <c r="OX51" s="1">
        <f t="shared" si="3"/>
        <v>0.94166666666666998</v>
      </c>
      <c r="OY51" s="1">
        <f t="shared" si="4"/>
        <v>0.53932411674347236</v>
      </c>
      <c r="OZ51" s="1">
        <f t="shared" si="5"/>
        <v>0.46315789473684177</v>
      </c>
      <c r="PA51" s="1">
        <f t="shared" si="6"/>
        <v>0.45942028985507477</v>
      </c>
      <c r="PB51" s="1">
        <f t="shared" si="7"/>
        <v>0.55048309178744503</v>
      </c>
      <c r="PC51" s="1">
        <f t="shared" si="8"/>
        <v>0.68148820326679171</v>
      </c>
      <c r="PD51" s="1">
        <f t="shared" si="9"/>
        <v>0.8296992481202885</v>
      </c>
      <c r="PE51" s="1">
        <f t="shared" si="10"/>
        <v>0.54321234119782957</v>
      </c>
      <c r="PF51" s="1">
        <f t="shared" si="11"/>
        <v>2.2857142857142847</v>
      </c>
      <c r="PG51" s="111">
        <v>16.2</v>
      </c>
      <c r="PH51" s="112">
        <v>2.2000000000000002</v>
      </c>
      <c r="PI51" s="112">
        <v>16.600000000000001</v>
      </c>
      <c r="PJ51" s="112">
        <v>18.399999999999999</v>
      </c>
      <c r="PK51" s="112">
        <v>19</v>
      </c>
      <c r="PL51" s="112">
        <v>18.399999999999999</v>
      </c>
      <c r="PM51" s="112">
        <v>18</v>
      </c>
      <c r="PN51" s="112">
        <v>17.8</v>
      </c>
      <c r="PO51" s="112">
        <v>17.2</v>
      </c>
      <c r="PP51" s="112">
        <v>16.399999999999999</v>
      </c>
      <c r="PQ51" s="112">
        <v>14</v>
      </c>
      <c r="PR51" s="137">
        <v>16</v>
      </c>
      <c r="PS51" s="5">
        <f t="array" ref="PS51">+IF(ISERROR($NW51)=FALSE,MIN(IF($H51:$AL51&lt;65534,$H51:$AL51,"")),NA())</f>
        <v>20.6</v>
      </c>
      <c r="PT51" s="1">
        <f t="array" ref="PT51">+IF(ISERROR($NX51)=FALSE,MIN(IF($AM51:$BN51&lt;65534,$AM51:$BN51,"")),NA())</f>
        <v>21.8</v>
      </c>
      <c r="PU51" s="1">
        <f t="array" ref="PU51">+IF(ISERROR($NY51)=FALSE,MIN(IF($BP51:$CT51&lt;65534,$BP51:$CT51,"")),NA())</f>
        <v>21.6</v>
      </c>
      <c r="PV51" s="1">
        <f t="array" ref="PV51">+IF(ISERROR($NZ51)=FALSE,MIN(IF($CU51:$DX51&lt;65534,$CU51:$DX51,"")),NA())</f>
        <v>23</v>
      </c>
      <c r="PW51" s="1">
        <f t="array" ref="PW51">+IF(ISERROR($OA51)=FALSE,MIN(IF($DY51:$FC51&lt;65534,$DY51:$FC51,"")),NA())</f>
        <v>23</v>
      </c>
      <c r="PX51" s="1">
        <f t="array" ref="PX51">+IF(ISERROR($OB51)=FALSE,MIN(IF($FD51:$GG51&lt;65534,$FD51:$GG51,"")),NA())</f>
        <v>23</v>
      </c>
      <c r="PY51" s="1">
        <f t="array" ref="PY51">+IF(ISERROR($OC51)=FALSE,MIN(IF($GH51:$HL51&lt;65534,$GH51:$HL51,"")),NA())</f>
        <v>21</v>
      </c>
      <c r="PZ51" s="1">
        <f t="array" ref="PZ51">+IF(ISERROR($OD51)=FALSE,MIN(IF($HM51:$IQ51&lt;65534,$HM51:$IQ51,"")),NA())</f>
        <v>21.6</v>
      </c>
      <c r="QA51" s="1">
        <f t="array" ref="QA51">+IF(ISERROR($OE51)=FALSE,MIN(IF($IR51:$JU51&lt;65534,$IR51:$JU51,"")),NA())</f>
        <v>21.6</v>
      </c>
      <c r="QB51" s="1">
        <f t="array" ref="QB51">+IF(ISERROR($OF51)=FALSE,MIN(IF($JV51:$KZ51&lt;65534,$JV51:$KZ51,"")),NA())</f>
        <v>22.4</v>
      </c>
      <c r="QC51" s="1">
        <f t="array" ref="QC51">+IF(ISERROR($OG51)=FALSE,MIN(IF($LA51:$MD51&lt;65534,$LA51:$MD51,"")),NA())</f>
        <v>21.6</v>
      </c>
      <c r="QD51" s="1">
        <f t="array" ref="QD51">+IF(ISERROR($OH51)=FALSE,MIN(IF($ME51:$NI51&lt;65534,$ME51:$NI51,"")),NA())</f>
        <v>22.6</v>
      </c>
      <c r="QE51" s="5">
        <f t="shared" si="38"/>
        <v>-4.4000000000000021</v>
      </c>
      <c r="QF51" s="1">
        <f t="shared" si="39"/>
        <v>-19.600000000000001</v>
      </c>
      <c r="QG51" s="1">
        <f t="shared" si="40"/>
        <v>-5</v>
      </c>
      <c r="QH51" s="1">
        <f t="shared" si="41"/>
        <v>-4.6000000000000014</v>
      </c>
      <c r="QI51" s="1">
        <f t="shared" si="42"/>
        <v>-4</v>
      </c>
      <c r="QJ51" s="1">
        <f t="shared" si="43"/>
        <v>-4.6000000000000014</v>
      </c>
      <c r="QK51" s="1">
        <f t="shared" si="44"/>
        <v>-3</v>
      </c>
      <c r="QL51" s="1">
        <f t="shared" si="45"/>
        <v>-3.8000000000000007</v>
      </c>
      <c r="QM51" s="1">
        <f t="shared" si="46"/>
        <v>-4.4000000000000021</v>
      </c>
      <c r="QN51" s="1">
        <f t="shared" si="47"/>
        <v>-6</v>
      </c>
      <c r="QO51" s="1">
        <f t="shared" si="48"/>
        <v>-7.6000000000000014</v>
      </c>
      <c r="QP51" s="1">
        <f t="shared" si="49"/>
        <v>-6.6000000000000014</v>
      </c>
      <c r="QQ51" s="5" t="s">
        <v>892</v>
      </c>
    </row>
    <row r="52" spans="1:459" s="1" customFormat="1" x14ac:dyDescent="0.2">
      <c r="A52" s="79">
        <v>29035170</v>
      </c>
      <c r="B52" s="106">
        <v>-75.278277777777774</v>
      </c>
      <c r="C52" s="106">
        <v>10.142583333333333</v>
      </c>
      <c r="D52" s="105">
        <v>10</v>
      </c>
      <c r="E52" s="97" t="s">
        <v>62</v>
      </c>
      <c r="F52" s="97" t="s">
        <v>582</v>
      </c>
      <c r="G52" s="97" t="s">
        <v>307</v>
      </c>
      <c r="H52" s="1">
        <v>20.9</v>
      </c>
      <c r="I52" s="1">
        <v>22.3</v>
      </c>
      <c r="J52" s="1">
        <v>21.9</v>
      </c>
      <c r="K52" s="1">
        <v>21.1</v>
      </c>
      <c r="L52" s="1">
        <v>65535</v>
      </c>
      <c r="M52" s="1">
        <v>23</v>
      </c>
      <c r="N52" s="1">
        <v>22.4</v>
      </c>
      <c r="O52" s="1">
        <v>65535</v>
      </c>
      <c r="P52" s="1">
        <v>22.1</v>
      </c>
      <c r="Q52" s="1">
        <v>22.7</v>
      </c>
      <c r="R52" s="1">
        <v>20.399999999999999</v>
      </c>
      <c r="S52" s="1">
        <v>21.5</v>
      </c>
      <c r="T52" s="1">
        <v>21.7</v>
      </c>
      <c r="U52" s="1">
        <v>21.5</v>
      </c>
      <c r="V52" s="1">
        <v>22.1</v>
      </c>
      <c r="W52" s="1">
        <v>21.9</v>
      </c>
      <c r="X52" s="1">
        <v>21.5</v>
      </c>
      <c r="Y52" s="1">
        <v>23.1</v>
      </c>
      <c r="Z52" s="1">
        <v>22.6</v>
      </c>
      <c r="AA52" s="1">
        <v>22.8</v>
      </c>
      <c r="AB52" s="1">
        <v>65535</v>
      </c>
      <c r="AC52" s="1">
        <v>65535</v>
      </c>
      <c r="AD52" s="1">
        <v>21.6</v>
      </c>
      <c r="AE52" s="1">
        <v>21.9</v>
      </c>
      <c r="AF52" s="1">
        <v>22.8</v>
      </c>
      <c r="AG52" s="1">
        <v>24.1</v>
      </c>
      <c r="AH52" s="1">
        <v>23</v>
      </c>
      <c r="AI52" s="1">
        <v>24.4</v>
      </c>
      <c r="AJ52" s="1">
        <v>23</v>
      </c>
      <c r="AK52" s="1">
        <v>20.7</v>
      </c>
      <c r="AL52" s="1">
        <v>22.7</v>
      </c>
      <c r="AM52" s="1">
        <v>65535</v>
      </c>
      <c r="AN52" s="1">
        <v>22.9</v>
      </c>
      <c r="AO52" s="1">
        <v>22.2</v>
      </c>
      <c r="AP52" s="1">
        <v>21.3</v>
      </c>
      <c r="AQ52" s="1">
        <v>22</v>
      </c>
      <c r="AR52" s="1">
        <v>22.2</v>
      </c>
      <c r="AS52" s="1">
        <v>22.6</v>
      </c>
      <c r="AT52" s="1">
        <v>22.4</v>
      </c>
      <c r="AU52" s="1">
        <v>22.2</v>
      </c>
      <c r="AV52" s="1">
        <v>22.2</v>
      </c>
      <c r="AW52" s="1">
        <v>22.4</v>
      </c>
      <c r="AX52" s="1">
        <v>22</v>
      </c>
      <c r="AY52" s="1">
        <v>24.2</v>
      </c>
      <c r="AZ52" s="1">
        <v>21.2</v>
      </c>
      <c r="BA52" s="1">
        <v>26.2</v>
      </c>
      <c r="BB52" s="1">
        <v>25.7</v>
      </c>
      <c r="BC52" s="1">
        <v>65535</v>
      </c>
      <c r="BD52" s="1">
        <v>22.7</v>
      </c>
      <c r="BE52" s="1">
        <v>20.399999999999999</v>
      </c>
      <c r="BF52" s="1">
        <v>22.2</v>
      </c>
      <c r="BG52" s="1">
        <v>22.4</v>
      </c>
      <c r="BH52" s="1">
        <v>22.5</v>
      </c>
      <c r="BI52" s="1">
        <v>22.5</v>
      </c>
      <c r="BJ52" s="1">
        <v>65535</v>
      </c>
      <c r="BK52" s="1">
        <v>22.7</v>
      </c>
      <c r="BL52" s="1">
        <v>27.4</v>
      </c>
      <c r="BM52" s="1">
        <v>25.7</v>
      </c>
      <c r="BN52" s="1">
        <v>25.3</v>
      </c>
      <c r="BO52" s="102"/>
      <c r="BP52" s="1">
        <v>25.8</v>
      </c>
      <c r="BQ52" s="1">
        <v>22.4</v>
      </c>
      <c r="BR52" s="1">
        <v>23.6</v>
      </c>
      <c r="BS52" s="1">
        <v>22.7</v>
      </c>
      <c r="BT52" s="1">
        <v>22.3</v>
      </c>
      <c r="BU52" s="1">
        <v>23.4</v>
      </c>
      <c r="BV52" s="1">
        <v>22.9</v>
      </c>
      <c r="BW52" s="1">
        <v>22.1</v>
      </c>
      <c r="BX52" s="1">
        <v>65535</v>
      </c>
      <c r="BY52" s="1">
        <v>22.6</v>
      </c>
      <c r="BZ52" s="1">
        <v>23.9</v>
      </c>
      <c r="CA52" s="1">
        <v>22.4</v>
      </c>
      <c r="CB52" s="1">
        <v>22.6</v>
      </c>
      <c r="CC52" s="1">
        <v>20</v>
      </c>
      <c r="CD52" s="1">
        <v>22.6</v>
      </c>
      <c r="CE52" s="1">
        <v>21.2</v>
      </c>
      <c r="CF52" s="1">
        <v>22.8</v>
      </c>
      <c r="CG52" s="1">
        <v>23.2</v>
      </c>
      <c r="CH52" s="1">
        <v>22.2</v>
      </c>
      <c r="CI52" s="1">
        <v>23.3</v>
      </c>
      <c r="CJ52" s="1">
        <v>21.1</v>
      </c>
      <c r="CK52" s="1">
        <v>23.3</v>
      </c>
      <c r="CL52" s="1">
        <v>24.4</v>
      </c>
      <c r="CM52" s="1">
        <v>22.6</v>
      </c>
      <c r="CN52" s="1">
        <v>23.3</v>
      </c>
      <c r="CO52" s="1">
        <v>65535</v>
      </c>
      <c r="CP52" s="1">
        <v>23.3</v>
      </c>
      <c r="CQ52" s="1">
        <v>23.6</v>
      </c>
      <c r="CR52" s="1">
        <v>22.8</v>
      </c>
      <c r="CS52" s="1">
        <v>22.6</v>
      </c>
      <c r="CT52" s="1">
        <v>23.6</v>
      </c>
      <c r="CU52" s="1">
        <v>24.4</v>
      </c>
      <c r="CV52" s="1">
        <v>22.6</v>
      </c>
      <c r="CW52" s="1">
        <v>23.3</v>
      </c>
      <c r="CX52" s="1">
        <v>24.4</v>
      </c>
      <c r="CY52" s="1">
        <v>22.4</v>
      </c>
      <c r="CZ52" s="1">
        <v>23.2</v>
      </c>
      <c r="DA52" s="1">
        <v>22.8</v>
      </c>
      <c r="DB52" s="1">
        <v>23.6</v>
      </c>
      <c r="DC52" s="1">
        <v>23.6</v>
      </c>
      <c r="DD52" s="1">
        <v>24.7</v>
      </c>
      <c r="DE52" s="1">
        <v>22.9</v>
      </c>
      <c r="DF52" s="1">
        <v>23.4</v>
      </c>
      <c r="DG52" s="1">
        <v>22.9</v>
      </c>
      <c r="DH52" s="1">
        <v>23.4</v>
      </c>
      <c r="DI52" s="1">
        <v>22.9</v>
      </c>
      <c r="DJ52" s="1">
        <v>23.4</v>
      </c>
      <c r="DK52" s="1">
        <v>22.5</v>
      </c>
      <c r="DL52" s="1">
        <v>23.4</v>
      </c>
      <c r="DM52" s="1">
        <v>22.5</v>
      </c>
      <c r="DN52" s="1">
        <v>23.6</v>
      </c>
      <c r="DO52" s="1">
        <v>22.6</v>
      </c>
      <c r="DP52" s="1">
        <v>23.8</v>
      </c>
      <c r="DQ52" s="1">
        <v>22.7</v>
      </c>
      <c r="DR52" s="1">
        <v>23.9</v>
      </c>
      <c r="DS52" s="1">
        <v>22.9</v>
      </c>
      <c r="DT52" s="1">
        <v>65535</v>
      </c>
      <c r="DU52" s="1">
        <v>22.4</v>
      </c>
      <c r="DV52" s="1">
        <v>23.4</v>
      </c>
      <c r="DW52" s="1">
        <v>24.4</v>
      </c>
      <c r="DX52" s="1">
        <v>65535</v>
      </c>
      <c r="DY52" s="1">
        <v>22.4</v>
      </c>
      <c r="DZ52" s="1">
        <v>22.6</v>
      </c>
      <c r="EA52" s="1">
        <v>65535</v>
      </c>
      <c r="EB52" s="1">
        <v>22.7</v>
      </c>
      <c r="EC52" s="1">
        <v>23.5</v>
      </c>
      <c r="ED52" s="1">
        <v>22.4</v>
      </c>
      <c r="EE52" s="1">
        <v>21.3</v>
      </c>
      <c r="EF52" s="1">
        <v>23.9</v>
      </c>
      <c r="EG52" s="1">
        <v>22.6</v>
      </c>
      <c r="EH52" s="1">
        <v>23.9</v>
      </c>
      <c r="EI52" s="1">
        <v>22.8</v>
      </c>
      <c r="EJ52" s="1">
        <v>23.6</v>
      </c>
      <c r="EK52" s="1">
        <v>65535</v>
      </c>
      <c r="EL52" s="1">
        <v>22.6</v>
      </c>
      <c r="EM52" s="1">
        <v>23.9</v>
      </c>
      <c r="EN52" s="1">
        <v>22.6</v>
      </c>
      <c r="EO52" s="1">
        <v>24.9</v>
      </c>
      <c r="EP52" s="1">
        <v>22.6</v>
      </c>
      <c r="EQ52" s="1">
        <v>23.6</v>
      </c>
      <c r="ER52" s="1">
        <v>24.9</v>
      </c>
      <c r="ES52" s="1">
        <v>22.3</v>
      </c>
      <c r="ET52" s="1">
        <v>23.9</v>
      </c>
      <c r="EU52" s="1">
        <v>24.9</v>
      </c>
      <c r="EV52" s="1">
        <v>24.9</v>
      </c>
      <c r="EW52" s="1">
        <v>22.8</v>
      </c>
      <c r="EX52" s="1">
        <v>23.2</v>
      </c>
      <c r="EY52" s="1">
        <v>22.6</v>
      </c>
      <c r="EZ52" s="1">
        <v>22.6</v>
      </c>
      <c r="FA52" s="1">
        <v>23.6</v>
      </c>
      <c r="FB52" s="1">
        <v>20.100000000000001</v>
      </c>
      <c r="FC52" s="1">
        <v>21.1</v>
      </c>
      <c r="FD52" s="1">
        <v>23.6</v>
      </c>
      <c r="FE52" s="1">
        <v>22.6</v>
      </c>
      <c r="FF52" s="1">
        <v>23.5</v>
      </c>
      <c r="FG52" s="1">
        <v>24.6</v>
      </c>
      <c r="FH52" s="1">
        <v>22.3</v>
      </c>
      <c r="FI52" s="1">
        <v>24.6</v>
      </c>
      <c r="FJ52" s="1">
        <v>22.4</v>
      </c>
      <c r="FK52" s="1">
        <v>23.6</v>
      </c>
      <c r="FL52" s="1">
        <v>22.6</v>
      </c>
      <c r="FM52" s="1">
        <v>23.7</v>
      </c>
      <c r="FN52" s="1">
        <v>22.4</v>
      </c>
      <c r="FO52" s="1">
        <v>23.6</v>
      </c>
      <c r="FP52" s="1">
        <v>24.7</v>
      </c>
      <c r="FQ52" s="1">
        <v>26.2</v>
      </c>
      <c r="FR52" s="1">
        <v>65535</v>
      </c>
      <c r="FS52" s="1">
        <v>65535</v>
      </c>
      <c r="FT52" s="1">
        <v>21.1</v>
      </c>
      <c r="FU52" s="1">
        <v>22.3</v>
      </c>
      <c r="FV52" s="1">
        <v>23.6</v>
      </c>
      <c r="FW52" s="1">
        <v>24.9</v>
      </c>
      <c r="FX52" s="1">
        <v>22.8</v>
      </c>
      <c r="FY52" s="1">
        <v>23.4</v>
      </c>
      <c r="FZ52" s="1">
        <v>65535</v>
      </c>
      <c r="GA52" s="1">
        <v>22.6</v>
      </c>
      <c r="GB52" s="1">
        <v>23.9</v>
      </c>
      <c r="GC52" s="1">
        <v>24.6</v>
      </c>
      <c r="GD52" s="1">
        <v>21.1</v>
      </c>
      <c r="GE52" s="1">
        <v>22.6</v>
      </c>
      <c r="GF52" s="1">
        <v>65535</v>
      </c>
      <c r="GG52" s="1">
        <v>22.9</v>
      </c>
      <c r="GH52" s="1">
        <v>65535</v>
      </c>
      <c r="GI52" s="1">
        <v>22.4</v>
      </c>
      <c r="GJ52" s="1">
        <v>65535</v>
      </c>
      <c r="GK52" s="1">
        <v>22.8</v>
      </c>
      <c r="GL52" s="1">
        <v>23.5</v>
      </c>
      <c r="GM52" s="1">
        <v>22.3</v>
      </c>
      <c r="GN52" s="1">
        <v>65535</v>
      </c>
      <c r="GO52" s="1">
        <v>22.8</v>
      </c>
      <c r="GP52" s="1">
        <v>23.2</v>
      </c>
      <c r="GQ52" s="1">
        <v>22.4</v>
      </c>
      <c r="GR52" s="1">
        <v>23.4</v>
      </c>
      <c r="GS52" s="1">
        <v>22.8</v>
      </c>
      <c r="GT52" s="1">
        <v>65535</v>
      </c>
      <c r="GU52" s="1">
        <v>65535</v>
      </c>
      <c r="GV52" s="1">
        <v>65535</v>
      </c>
      <c r="GW52" s="1">
        <v>65535</v>
      </c>
      <c r="GX52" s="1">
        <v>23.8</v>
      </c>
      <c r="GY52" s="1">
        <v>22.4</v>
      </c>
      <c r="GZ52" s="1">
        <v>65535</v>
      </c>
      <c r="HA52" s="1">
        <v>23.7</v>
      </c>
      <c r="HB52" s="1">
        <v>22.4</v>
      </c>
      <c r="HC52" s="1">
        <v>23.6</v>
      </c>
      <c r="HD52" s="1">
        <v>22.6</v>
      </c>
      <c r="HE52" s="1">
        <v>22.6</v>
      </c>
      <c r="HF52" s="1">
        <v>22.7</v>
      </c>
      <c r="HG52" s="1">
        <v>23.2</v>
      </c>
      <c r="HH52" s="1">
        <v>22.8</v>
      </c>
      <c r="HI52" s="1">
        <v>23.9</v>
      </c>
      <c r="HJ52" s="1">
        <v>24.9</v>
      </c>
      <c r="HK52" s="1">
        <v>23.8</v>
      </c>
      <c r="HL52" s="1">
        <v>22.6</v>
      </c>
      <c r="HM52" s="1">
        <v>65535</v>
      </c>
      <c r="HN52" s="1">
        <v>65535</v>
      </c>
      <c r="HO52" s="1">
        <v>65535</v>
      </c>
      <c r="HP52" s="1">
        <v>65535</v>
      </c>
      <c r="HQ52" s="1">
        <v>65535</v>
      </c>
      <c r="HR52" s="1">
        <v>65535</v>
      </c>
      <c r="HS52" s="1">
        <v>65535</v>
      </c>
      <c r="HT52" s="1">
        <v>65535</v>
      </c>
      <c r="HU52" s="1">
        <v>65535</v>
      </c>
      <c r="HV52" s="1">
        <v>21.1</v>
      </c>
      <c r="HW52" s="1">
        <v>22.6</v>
      </c>
      <c r="HX52" s="1">
        <v>23.6</v>
      </c>
      <c r="HY52" s="1">
        <v>22.6</v>
      </c>
      <c r="HZ52" s="1">
        <v>24.9</v>
      </c>
      <c r="IA52" s="1">
        <v>23.6</v>
      </c>
      <c r="IB52" s="1">
        <v>22.2</v>
      </c>
      <c r="IC52" s="1">
        <v>23.2</v>
      </c>
      <c r="ID52" s="1">
        <v>22.9</v>
      </c>
      <c r="IE52" s="1">
        <v>26.7</v>
      </c>
      <c r="IF52" s="1">
        <v>21.1</v>
      </c>
      <c r="IG52" s="1">
        <v>22.7</v>
      </c>
      <c r="IH52" s="1">
        <v>65535</v>
      </c>
      <c r="II52" s="1">
        <v>24.9</v>
      </c>
      <c r="IJ52" s="1">
        <v>22.5</v>
      </c>
      <c r="IK52" s="1">
        <v>23.5</v>
      </c>
      <c r="IL52" s="1">
        <v>23.8</v>
      </c>
      <c r="IM52" s="1">
        <v>22.8</v>
      </c>
      <c r="IN52" s="1">
        <v>23.7</v>
      </c>
      <c r="IO52" s="1">
        <v>21.6</v>
      </c>
      <c r="IP52" s="1">
        <v>24.9</v>
      </c>
      <c r="IQ52" s="1">
        <v>22.6</v>
      </c>
      <c r="IR52" s="1">
        <v>23.2</v>
      </c>
      <c r="IS52" s="1">
        <v>22.4</v>
      </c>
      <c r="IT52" s="1">
        <v>23.6</v>
      </c>
      <c r="IU52" s="1">
        <v>65535</v>
      </c>
      <c r="IV52" s="1">
        <v>21.2</v>
      </c>
      <c r="IW52" s="1">
        <v>22.5</v>
      </c>
      <c r="IX52" s="1">
        <v>23.4</v>
      </c>
      <c r="IY52" s="1">
        <v>22.8</v>
      </c>
      <c r="IZ52" s="1">
        <v>23.7</v>
      </c>
      <c r="JA52" s="1">
        <v>22.2</v>
      </c>
      <c r="JB52" s="1">
        <v>23.6</v>
      </c>
      <c r="JC52" s="1">
        <v>22.4</v>
      </c>
      <c r="JD52" s="1">
        <v>23.2</v>
      </c>
      <c r="JE52" s="1">
        <v>21.9</v>
      </c>
      <c r="JF52" s="1">
        <v>65535</v>
      </c>
      <c r="JG52" s="1">
        <v>23.8</v>
      </c>
      <c r="JH52" s="1">
        <v>65535</v>
      </c>
      <c r="JI52" s="1">
        <v>24.7</v>
      </c>
      <c r="JJ52" s="1">
        <v>23.5</v>
      </c>
      <c r="JK52" s="1">
        <v>65535</v>
      </c>
      <c r="JL52" s="1">
        <v>65535</v>
      </c>
      <c r="JM52" s="1">
        <v>65535</v>
      </c>
      <c r="JN52" s="1">
        <v>65535</v>
      </c>
      <c r="JO52" s="1">
        <v>33.6</v>
      </c>
      <c r="JP52" s="1">
        <v>65535</v>
      </c>
      <c r="JQ52" s="1">
        <v>65535</v>
      </c>
      <c r="JR52" s="1">
        <v>65535</v>
      </c>
      <c r="JS52" s="1">
        <v>65535</v>
      </c>
      <c r="JT52" s="1">
        <v>65535</v>
      </c>
      <c r="JU52" s="1">
        <v>65535</v>
      </c>
      <c r="JV52" s="1">
        <v>65535</v>
      </c>
      <c r="JW52" s="1">
        <v>65535</v>
      </c>
      <c r="JX52" s="1">
        <v>65535</v>
      </c>
      <c r="JY52" s="1">
        <v>65535</v>
      </c>
      <c r="JZ52" s="1">
        <v>65535</v>
      </c>
      <c r="KA52" s="1">
        <v>65535</v>
      </c>
      <c r="KB52" s="1">
        <v>65535</v>
      </c>
      <c r="KC52" s="1">
        <v>65535</v>
      </c>
      <c r="KD52" s="1">
        <v>65535</v>
      </c>
      <c r="KE52" s="1">
        <v>65535</v>
      </c>
      <c r="KF52" s="1">
        <v>65535</v>
      </c>
      <c r="KG52" s="1">
        <v>65535</v>
      </c>
      <c r="KH52" s="1">
        <v>65535</v>
      </c>
      <c r="KI52" s="1">
        <v>65535</v>
      </c>
      <c r="KJ52" s="1">
        <v>65535</v>
      </c>
      <c r="KK52" s="1">
        <v>65535</v>
      </c>
      <c r="KL52" s="1">
        <v>65535</v>
      </c>
      <c r="KM52" s="1">
        <v>65535</v>
      </c>
      <c r="KN52" s="1">
        <v>65535</v>
      </c>
      <c r="KO52" s="1">
        <v>65535</v>
      </c>
      <c r="KP52" s="1">
        <v>65535</v>
      </c>
      <c r="KQ52" s="1">
        <v>65535</v>
      </c>
      <c r="KR52" s="1">
        <v>65535</v>
      </c>
      <c r="KS52" s="1">
        <v>65535</v>
      </c>
      <c r="KT52" s="1">
        <v>65535</v>
      </c>
      <c r="KU52" s="1">
        <v>65535</v>
      </c>
      <c r="KV52" s="1">
        <v>65535</v>
      </c>
      <c r="KW52" s="1">
        <v>65535</v>
      </c>
      <c r="KX52" s="1">
        <v>65535</v>
      </c>
      <c r="KY52" s="1">
        <v>65535</v>
      </c>
      <c r="KZ52" s="1">
        <v>65535</v>
      </c>
      <c r="LA52" s="1">
        <v>65535</v>
      </c>
      <c r="LB52" s="1">
        <v>65535</v>
      </c>
      <c r="LC52" s="1">
        <v>65535</v>
      </c>
      <c r="LD52" s="1">
        <v>65535</v>
      </c>
      <c r="LE52" s="1">
        <v>65535</v>
      </c>
      <c r="LF52" s="1">
        <v>65535</v>
      </c>
      <c r="LG52" s="1">
        <v>65535</v>
      </c>
      <c r="LH52" s="1">
        <v>65535</v>
      </c>
      <c r="LI52" s="1">
        <v>65535</v>
      </c>
      <c r="LJ52" s="1">
        <v>65535</v>
      </c>
      <c r="LK52" s="1">
        <v>65535</v>
      </c>
      <c r="LL52" s="1">
        <v>65535</v>
      </c>
      <c r="LM52" s="1">
        <v>65535</v>
      </c>
      <c r="LN52" s="1">
        <v>65535</v>
      </c>
      <c r="LO52" s="1">
        <v>65535</v>
      </c>
      <c r="LP52" s="1">
        <v>65535</v>
      </c>
      <c r="LQ52" s="1">
        <v>65535</v>
      </c>
      <c r="LR52" s="1">
        <v>65535</v>
      </c>
      <c r="LS52" s="1">
        <v>65535</v>
      </c>
      <c r="LT52" s="1">
        <v>65535</v>
      </c>
      <c r="LU52" s="1">
        <v>65535</v>
      </c>
      <c r="LV52" s="1">
        <v>65535</v>
      </c>
      <c r="LW52" s="1">
        <v>65535</v>
      </c>
      <c r="LX52" s="1">
        <v>65535</v>
      </c>
      <c r="LY52" s="1">
        <v>65535</v>
      </c>
      <c r="LZ52" s="1">
        <v>65535</v>
      </c>
      <c r="MA52" s="1">
        <v>65535</v>
      </c>
      <c r="MB52" s="1">
        <v>65535</v>
      </c>
      <c r="MC52" s="1">
        <v>65535</v>
      </c>
      <c r="MD52" s="1">
        <v>65535</v>
      </c>
      <c r="ME52" s="1">
        <v>65535</v>
      </c>
      <c r="MF52" s="1">
        <v>65535</v>
      </c>
      <c r="MG52" s="1">
        <v>65535</v>
      </c>
      <c r="MH52" s="1">
        <v>65535</v>
      </c>
      <c r="MI52" s="1">
        <v>65535</v>
      </c>
      <c r="MJ52" s="1">
        <v>65535</v>
      </c>
      <c r="MK52" s="1">
        <v>65535</v>
      </c>
      <c r="ML52" s="1">
        <v>65535</v>
      </c>
      <c r="MM52" s="1">
        <v>65535</v>
      </c>
      <c r="MN52" s="1">
        <v>65535</v>
      </c>
      <c r="MO52" s="1">
        <v>65535</v>
      </c>
      <c r="MP52" s="1">
        <v>65535</v>
      </c>
      <c r="MQ52" s="1">
        <v>65535</v>
      </c>
      <c r="MR52" s="1">
        <v>65535</v>
      </c>
      <c r="MS52" s="1">
        <v>65535</v>
      </c>
      <c r="MT52" s="1">
        <v>65535</v>
      </c>
      <c r="MU52" s="1">
        <v>65535</v>
      </c>
      <c r="MV52" s="1">
        <v>65535</v>
      </c>
      <c r="MW52" s="1">
        <v>65535</v>
      </c>
      <c r="MX52" s="1">
        <v>65535</v>
      </c>
      <c r="MY52" s="1">
        <v>65535</v>
      </c>
      <c r="MZ52" s="1">
        <v>65535</v>
      </c>
      <c r="NA52" s="1">
        <v>65535</v>
      </c>
      <c r="NB52" s="1">
        <v>65535</v>
      </c>
      <c r="NC52" s="1">
        <v>65535</v>
      </c>
      <c r="ND52" s="1">
        <v>65535</v>
      </c>
      <c r="NE52" s="1">
        <v>65535</v>
      </c>
      <c r="NF52" s="1">
        <v>65535</v>
      </c>
      <c r="NG52" s="1">
        <v>65535</v>
      </c>
      <c r="NH52" s="1">
        <v>65535</v>
      </c>
      <c r="NI52" s="1">
        <v>65535</v>
      </c>
      <c r="NJ52" s="6">
        <f t="shared" si="13"/>
        <v>0.87096774193548387</v>
      </c>
      <c r="NK52" s="3">
        <f t="shared" si="14"/>
        <v>0.8928571428571429</v>
      </c>
      <c r="NL52" s="3">
        <f t="shared" si="15"/>
        <v>0.93548387096774188</v>
      </c>
      <c r="NM52" s="3">
        <f t="shared" si="16"/>
        <v>0.93333333333333335</v>
      </c>
      <c r="NN52" s="3">
        <f t="shared" si="17"/>
        <v>0.93548387096774188</v>
      </c>
      <c r="NO52" s="3">
        <f t="shared" si="18"/>
        <v>0.8666666666666667</v>
      </c>
      <c r="NP52" s="3">
        <f t="shared" si="19"/>
        <v>0.74193548387096775</v>
      </c>
      <c r="NQ52" s="3">
        <f t="shared" si="20"/>
        <v>0.67741935483870963</v>
      </c>
      <c r="NR52" s="3">
        <f t="shared" si="21"/>
        <v>0.56666666666666665</v>
      </c>
      <c r="NS52" s="3">
        <f t="shared" si="22"/>
        <v>0</v>
      </c>
      <c r="NT52" s="3">
        <f t="shared" si="23"/>
        <v>0</v>
      </c>
      <c r="NU52" s="3">
        <f t="shared" si="24"/>
        <v>0</v>
      </c>
      <c r="NV52" s="3">
        <f t="shared" si="25"/>
        <v>0.61643835616438358</v>
      </c>
      <c r="NW52" s="5">
        <f t="shared" si="26"/>
        <v>22.211111111111116</v>
      </c>
      <c r="NX52" s="1">
        <f t="shared" si="27"/>
        <v>23.019999999999996</v>
      </c>
      <c r="NY52" s="1">
        <f t="shared" si="28"/>
        <v>22.848275862068967</v>
      </c>
      <c r="NZ52" s="1">
        <f t="shared" si="29"/>
        <v>23.285714285714278</v>
      </c>
      <c r="OA52" s="1">
        <f t="shared" si="30"/>
        <v>23.062068965517245</v>
      </c>
      <c r="OB52" s="1">
        <f t="shared" si="31"/>
        <v>23.315384615384616</v>
      </c>
      <c r="OC52" s="1">
        <f t="shared" si="32"/>
        <v>23.069565217391304</v>
      </c>
      <c r="OD52" s="1">
        <f t="shared" si="33"/>
        <v>23.214285714285715</v>
      </c>
      <c r="OE52" s="1">
        <f t="shared" si="34"/>
        <v>23.629411764705882</v>
      </c>
      <c r="OF52" s="1" t="e">
        <f t="shared" si="35"/>
        <v>#N/A</v>
      </c>
      <c r="OG52" s="1" t="e">
        <f t="shared" si="36"/>
        <v>#N/A</v>
      </c>
      <c r="OH52" s="1" t="e">
        <f t="shared" si="37"/>
        <v>#N/A</v>
      </c>
      <c r="OI52" s="111">
        <v>21.588888888888889</v>
      </c>
      <c r="OJ52" s="112">
        <v>21.950000000000003</v>
      </c>
      <c r="OK52" s="112">
        <v>22.357142857142858</v>
      </c>
      <c r="OL52" s="112">
        <v>23.777777777777775</v>
      </c>
      <c r="OM52" s="112">
        <v>23.988888888888891</v>
      </c>
      <c r="ON52" s="112">
        <v>24.137499999999999</v>
      </c>
      <c r="OO52" s="112">
        <v>24.012499999999999</v>
      </c>
      <c r="OP52" s="112">
        <v>23.842857142857145</v>
      </c>
      <c r="OQ52" s="112">
        <v>23.733333333333334</v>
      </c>
      <c r="OR52" s="112">
        <v>23.455555555555552</v>
      </c>
      <c r="OS52" s="112">
        <v>23.2</v>
      </c>
      <c r="OT52" s="112">
        <v>22.442857142857143</v>
      </c>
      <c r="OU52" s="5">
        <f t="shared" si="0"/>
        <v>0.62222222222222712</v>
      </c>
      <c r="OV52" s="1">
        <f t="shared" si="1"/>
        <v>1.0699999999999932</v>
      </c>
      <c r="OW52" s="1">
        <f t="shared" si="2"/>
        <v>0.4911330049261089</v>
      </c>
      <c r="OX52" s="1">
        <f t="shared" si="3"/>
        <v>-0.49206349206349742</v>
      </c>
      <c r="OY52" s="1">
        <f t="shared" si="4"/>
        <v>-0.92681992337164587</v>
      </c>
      <c r="OZ52" s="1">
        <f t="shared" si="5"/>
        <v>-0.82211538461538325</v>
      </c>
      <c r="PA52" s="1">
        <f t="shared" si="6"/>
        <v>-0.94293478260869534</v>
      </c>
      <c r="PB52" s="1">
        <f t="shared" si="7"/>
        <v>-0.62857142857142989</v>
      </c>
      <c r="PC52" s="1">
        <f t="shared" si="8"/>
        <v>-0.10392156862745239</v>
      </c>
      <c r="PD52" s="1" t="e">
        <f t="shared" si="9"/>
        <v>#N/A</v>
      </c>
      <c r="PE52" s="1" t="e">
        <f t="shared" si="10"/>
        <v>#N/A</v>
      </c>
      <c r="PF52" s="1" t="e">
        <f t="shared" si="11"/>
        <v>#N/A</v>
      </c>
      <c r="PG52" s="111">
        <v>18.2</v>
      </c>
      <c r="PH52" s="112">
        <v>18.399999999999999</v>
      </c>
      <c r="PI52" s="112">
        <v>19</v>
      </c>
      <c r="PJ52" s="112">
        <v>18.600000000000001</v>
      </c>
      <c r="PK52" s="112">
        <v>18.2</v>
      </c>
      <c r="PL52" s="112">
        <v>21</v>
      </c>
      <c r="PM52" s="112">
        <v>3</v>
      </c>
      <c r="PN52" s="112">
        <v>20</v>
      </c>
      <c r="PO52" s="112">
        <v>20</v>
      </c>
      <c r="PP52" s="112">
        <v>18.8</v>
      </c>
      <c r="PQ52" s="112">
        <v>19</v>
      </c>
      <c r="PR52" s="137">
        <v>18.2</v>
      </c>
      <c r="PS52" s="5">
        <f t="array" ref="PS52">+IF(ISERROR($NW52)=FALSE,MIN(IF($H52:$AL52&lt;65534,$H52:$AL52,"")),NA())</f>
        <v>20.399999999999999</v>
      </c>
      <c r="PT52" s="1">
        <f t="array" ref="PT52">+IF(ISERROR($NX52)=FALSE,MIN(IF($AM52:$BN52&lt;65534,$AM52:$BN52,"")),NA())</f>
        <v>20.399999999999999</v>
      </c>
      <c r="PU52" s="1">
        <f t="array" ref="PU52">+IF(ISERROR($NY52)=FALSE,MIN(IF($BP52:$CT52&lt;65534,$BP52:$CT52,"")),NA())</f>
        <v>20</v>
      </c>
      <c r="PV52" s="1">
        <f t="array" ref="PV52">+IF(ISERROR($NZ52)=FALSE,MIN(IF($CU52:$DX52&lt;65534,$CU52:$DX52,"")),NA())</f>
        <v>22.4</v>
      </c>
      <c r="PW52" s="1">
        <f t="array" ref="PW52">+IF(ISERROR($OA52)=FALSE,MIN(IF($DY52:$FC52&lt;65534,$DY52:$FC52,"")),NA())</f>
        <v>20.100000000000001</v>
      </c>
      <c r="PX52" s="1">
        <f t="array" ref="PX52">+IF(ISERROR($OB52)=FALSE,MIN(IF($FD52:$GG52&lt;65534,$FD52:$GG52,"")),NA())</f>
        <v>21.1</v>
      </c>
      <c r="PY52" s="1">
        <f t="array" ref="PY52">+IF(ISERROR($OC52)=FALSE,MIN(IF($GH52:$HL52&lt;65534,$GH52:$HL52,"")),NA())</f>
        <v>22.3</v>
      </c>
      <c r="PZ52" s="1">
        <f t="array" ref="PZ52">+IF(ISERROR($OD52)=FALSE,MIN(IF($HM52:$IQ52&lt;65534,$HM52:$IQ52,"")),NA())</f>
        <v>21.1</v>
      </c>
      <c r="QA52" s="1">
        <f t="array" ref="QA52">+IF(ISERROR($OE52)=FALSE,MIN(IF($IR52:$JU52&lt;65534,$IR52:$JU52,"")),NA())</f>
        <v>21.2</v>
      </c>
      <c r="QB52" s="1" t="e">
        <f t="array" ref="QB52">+IF(ISERROR($OF52)=FALSE,MIN(IF($JV52:$KZ52&lt;65534,$JV52:$KZ52,"")),NA())</f>
        <v>#N/A</v>
      </c>
      <c r="QC52" s="1" t="e">
        <f t="array" ref="QC52">+IF(ISERROR($OG52)=FALSE,MIN(IF($LA52:$MD52&lt;65534,$LA52:$MD52,"")),NA())</f>
        <v>#N/A</v>
      </c>
      <c r="QD52" s="1" t="e">
        <f t="array" ref="QD52">+IF(ISERROR($OH52)=FALSE,MIN(IF($ME52:$NI52&lt;65534,$ME52:$NI52,"")),NA())</f>
        <v>#N/A</v>
      </c>
      <c r="QE52" s="5">
        <f t="shared" si="38"/>
        <v>-2.1999999999999993</v>
      </c>
      <c r="QF52" s="1">
        <f t="shared" si="39"/>
        <v>-2</v>
      </c>
      <c r="QG52" s="1">
        <f t="shared" si="40"/>
        <v>-1</v>
      </c>
      <c r="QH52" s="1">
        <f t="shared" si="41"/>
        <v>-3.7999999999999972</v>
      </c>
      <c r="QI52" s="1">
        <f t="shared" si="42"/>
        <v>-1.9000000000000021</v>
      </c>
      <c r="QJ52" s="1">
        <f t="shared" si="43"/>
        <v>-0.10000000000000142</v>
      </c>
      <c r="QK52" s="1">
        <f t="shared" si="44"/>
        <v>-19.3</v>
      </c>
      <c r="QL52" s="1">
        <f t="shared" si="45"/>
        <v>-1.1000000000000014</v>
      </c>
      <c r="QM52" s="1">
        <f t="shared" si="46"/>
        <v>-1.1999999999999993</v>
      </c>
      <c r="QN52" s="1" t="e">
        <f t="shared" si="47"/>
        <v>#N/A</v>
      </c>
      <c r="QO52" s="1" t="e">
        <f t="shared" si="48"/>
        <v>#N/A</v>
      </c>
      <c r="QP52" s="1" t="e">
        <f t="shared" si="49"/>
        <v>#N/A</v>
      </c>
      <c r="QQ52" s="5" t="s">
        <v>892</v>
      </c>
    </row>
    <row r="53" spans="1:459" s="1" customFormat="1" x14ac:dyDescent="0.2">
      <c r="A53" s="122">
        <v>23125100</v>
      </c>
      <c r="B53" s="123">
        <v>-73.943111111111108</v>
      </c>
      <c r="C53" s="123">
        <v>5.5149166666666662</v>
      </c>
      <c r="D53" s="124">
        <v>2200</v>
      </c>
      <c r="E53" s="125" t="s">
        <v>179</v>
      </c>
      <c r="F53" s="125" t="s">
        <v>179</v>
      </c>
      <c r="G53" s="125" t="s">
        <v>308</v>
      </c>
      <c r="H53" s="1">
        <v>9.4</v>
      </c>
      <c r="I53" s="1">
        <v>8.4</v>
      </c>
      <c r="J53" s="1">
        <v>10.6</v>
      </c>
      <c r="K53" s="1">
        <v>9.8000000000000007</v>
      </c>
      <c r="L53" s="1">
        <v>10.199999999999999</v>
      </c>
      <c r="M53" s="1">
        <v>12</v>
      </c>
      <c r="N53" s="1">
        <v>12.4</v>
      </c>
      <c r="O53" s="1">
        <v>9</v>
      </c>
      <c r="P53" s="1">
        <v>10.6</v>
      </c>
      <c r="Q53" s="1">
        <v>12.8</v>
      </c>
      <c r="R53" s="1">
        <v>12.4</v>
      </c>
      <c r="S53" s="1">
        <v>12.6</v>
      </c>
      <c r="T53" s="1">
        <v>10.199999999999999</v>
      </c>
      <c r="U53" s="1">
        <v>12</v>
      </c>
      <c r="V53" s="1">
        <v>9.4</v>
      </c>
      <c r="W53" s="1">
        <v>10</v>
      </c>
      <c r="X53" s="1">
        <v>9.1999999999999993</v>
      </c>
      <c r="Y53" s="1">
        <v>10</v>
      </c>
      <c r="Z53" s="1">
        <v>9.8000000000000007</v>
      </c>
      <c r="AA53" s="1">
        <v>11.6</v>
      </c>
      <c r="AB53" s="1">
        <v>9</v>
      </c>
      <c r="AC53" s="1">
        <v>11.2</v>
      </c>
      <c r="AD53" s="1">
        <v>10.4</v>
      </c>
      <c r="AE53" s="1">
        <v>11.6</v>
      </c>
      <c r="AF53" s="1">
        <v>10</v>
      </c>
      <c r="AG53" s="1">
        <v>10.199999999999999</v>
      </c>
      <c r="AH53" s="1">
        <v>11.2</v>
      </c>
      <c r="AI53" s="1">
        <v>12.6</v>
      </c>
      <c r="AJ53" s="1">
        <v>13</v>
      </c>
      <c r="AK53" s="1">
        <v>10.8</v>
      </c>
      <c r="AL53" s="1">
        <v>11.6</v>
      </c>
      <c r="AM53" s="1">
        <v>11.6</v>
      </c>
      <c r="AN53" s="1">
        <v>10.4</v>
      </c>
      <c r="AO53" s="1">
        <v>9</v>
      </c>
      <c r="AP53" s="1">
        <v>11</v>
      </c>
      <c r="AQ53" s="1">
        <v>11.2</v>
      </c>
      <c r="AR53" s="1">
        <v>65535</v>
      </c>
      <c r="AS53" s="1">
        <v>14</v>
      </c>
      <c r="AT53" s="1">
        <v>13.4</v>
      </c>
      <c r="AU53" s="1">
        <v>12.6</v>
      </c>
      <c r="AV53" s="1">
        <v>13</v>
      </c>
      <c r="AW53" s="1">
        <v>9</v>
      </c>
      <c r="AX53" s="1">
        <v>9.6</v>
      </c>
      <c r="AY53" s="1">
        <v>11.2</v>
      </c>
      <c r="AZ53" s="1">
        <v>10.6</v>
      </c>
      <c r="BA53" s="1">
        <v>10</v>
      </c>
      <c r="BB53" s="1">
        <v>10.199999999999999</v>
      </c>
      <c r="BC53" s="1">
        <v>9.6</v>
      </c>
      <c r="BD53" s="1">
        <v>12</v>
      </c>
      <c r="BE53" s="1">
        <v>12.6</v>
      </c>
      <c r="BF53" s="1">
        <v>13.4</v>
      </c>
      <c r="BG53" s="1">
        <v>10</v>
      </c>
      <c r="BH53" s="1">
        <v>10.6</v>
      </c>
      <c r="BI53" s="1">
        <v>11.4</v>
      </c>
      <c r="BJ53" s="1">
        <v>13.4</v>
      </c>
      <c r="BK53" s="1">
        <v>11.6</v>
      </c>
      <c r="BL53" s="1">
        <v>11</v>
      </c>
      <c r="BM53" s="1">
        <v>12</v>
      </c>
      <c r="BN53" s="1">
        <v>11.6</v>
      </c>
      <c r="BO53" s="102"/>
      <c r="BP53" s="1">
        <v>10.6</v>
      </c>
      <c r="BQ53" s="1">
        <v>10.199999999999999</v>
      </c>
      <c r="BR53" s="1">
        <v>9.1999999999999993</v>
      </c>
      <c r="BS53" s="1">
        <v>11.4</v>
      </c>
      <c r="BT53" s="1">
        <v>9</v>
      </c>
      <c r="BU53" s="1">
        <v>13.4</v>
      </c>
      <c r="BV53" s="1">
        <v>12.2</v>
      </c>
      <c r="BW53" s="1">
        <v>10.6</v>
      </c>
      <c r="BX53" s="1">
        <v>11.6</v>
      </c>
      <c r="BY53" s="1">
        <v>12</v>
      </c>
      <c r="BZ53" s="1">
        <v>12</v>
      </c>
      <c r="CA53" s="1">
        <v>13.2</v>
      </c>
      <c r="CB53" s="1">
        <v>11.2</v>
      </c>
      <c r="CC53" s="1">
        <v>12.4</v>
      </c>
      <c r="CD53" s="1">
        <v>12.6</v>
      </c>
      <c r="CE53" s="1">
        <v>13</v>
      </c>
      <c r="CF53" s="1">
        <v>13</v>
      </c>
      <c r="CG53" s="1">
        <v>12.8</v>
      </c>
      <c r="CH53" s="1">
        <v>13.2</v>
      </c>
      <c r="CI53" s="1">
        <v>13</v>
      </c>
      <c r="CJ53" s="1">
        <v>12</v>
      </c>
      <c r="CK53" s="1">
        <v>11</v>
      </c>
      <c r="CL53" s="1">
        <v>65535</v>
      </c>
      <c r="CM53" s="1">
        <v>12.6</v>
      </c>
      <c r="CN53" s="1">
        <v>65535</v>
      </c>
      <c r="CO53" s="1">
        <v>11</v>
      </c>
      <c r="CP53" s="1">
        <v>11.4</v>
      </c>
      <c r="CQ53" s="1">
        <v>10.6</v>
      </c>
      <c r="CR53" s="1">
        <v>12</v>
      </c>
      <c r="CS53" s="1">
        <v>13.2</v>
      </c>
      <c r="CT53" s="1">
        <v>11.6</v>
      </c>
      <c r="CU53" s="1">
        <v>13.6</v>
      </c>
      <c r="CV53" s="1">
        <v>12</v>
      </c>
      <c r="CW53" s="1">
        <v>10.4</v>
      </c>
      <c r="CX53" s="1">
        <v>11</v>
      </c>
      <c r="CY53" s="1">
        <v>13</v>
      </c>
      <c r="CZ53" s="1">
        <v>12.8</v>
      </c>
      <c r="DA53" s="1">
        <v>12</v>
      </c>
      <c r="DB53" s="1">
        <v>11</v>
      </c>
      <c r="DC53" s="1">
        <v>12</v>
      </c>
      <c r="DD53" s="1">
        <v>11</v>
      </c>
      <c r="DE53" s="1">
        <v>12.4</v>
      </c>
      <c r="DF53" s="1">
        <v>12</v>
      </c>
      <c r="DG53" s="1">
        <v>11.6</v>
      </c>
      <c r="DH53" s="1">
        <v>65535</v>
      </c>
      <c r="DI53" s="1">
        <v>65535</v>
      </c>
      <c r="DJ53" s="1">
        <v>11.8</v>
      </c>
      <c r="DK53" s="1">
        <v>13.2</v>
      </c>
      <c r="DL53" s="1">
        <v>12.4</v>
      </c>
      <c r="DM53" s="1">
        <v>10.8</v>
      </c>
      <c r="DN53" s="1">
        <v>13</v>
      </c>
      <c r="DO53" s="1">
        <v>12.6</v>
      </c>
      <c r="DP53" s="1">
        <v>13</v>
      </c>
      <c r="DQ53" s="1">
        <v>11.8</v>
      </c>
      <c r="DR53" s="1">
        <v>12</v>
      </c>
      <c r="DS53" s="1">
        <v>11.2</v>
      </c>
      <c r="DT53" s="1">
        <v>11.8</v>
      </c>
      <c r="DU53" s="1">
        <v>13</v>
      </c>
      <c r="DV53" s="1">
        <v>12.6</v>
      </c>
      <c r="DW53" s="1">
        <v>12</v>
      </c>
      <c r="DX53" s="1">
        <v>10.4</v>
      </c>
      <c r="DY53" s="1">
        <v>9.6</v>
      </c>
      <c r="DZ53" s="1">
        <v>10.4</v>
      </c>
      <c r="EA53" s="1">
        <v>10</v>
      </c>
      <c r="EB53" s="1">
        <v>10</v>
      </c>
      <c r="EC53" s="1">
        <v>12.4</v>
      </c>
      <c r="ED53" s="1">
        <v>12.6</v>
      </c>
      <c r="EE53" s="1">
        <v>11.6</v>
      </c>
      <c r="EF53" s="1">
        <v>12.6</v>
      </c>
      <c r="EG53" s="1">
        <v>12</v>
      </c>
      <c r="EH53" s="1">
        <v>13</v>
      </c>
      <c r="EI53" s="1">
        <v>12.8</v>
      </c>
      <c r="EJ53" s="1">
        <v>12.6</v>
      </c>
      <c r="EK53" s="1">
        <v>13.4</v>
      </c>
      <c r="EL53" s="1">
        <v>12.4</v>
      </c>
      <c r="EM53" s="1">
        <v>12.8</v>
      </c>
      <c r="EN53" s="1">
        <v>10.8</v>
      </c>
      <c r="EO53" s="1">
        <v>11.6</v>
      </c>
      <c r="EP53" s="1">
        <v>12</v>
      </c>
      <c r="EQ53" s="1">
        <v>12.6</v>
      </c>
      <c r="ER53" s="1">
        <v>13</v>
      </c>
      <c r="ES53" s="1">
        <v>65535</v>
      </c>
      <c r="ET53" s="1">
        <v>12.8</v>
      </c>
      <c r="EU53" s="1">
        <v>13</v>
      </c>
      <c r="EV53" s="1">
        <v>12.4</v>
      </c>
      <c r="EW53" s="1">
        <v>11</v>
      </c>
      <c r="EX53" s="1">
        <v>12</v>
      </c>
      <c r="EY53" s="1">
        <v>11.6</v>
      </c>
      <c r="EZ53" s="1">
        <v>12</v>
      </c>
      <c r="FA53" s="1">
        <v>12.6</v>
      </c>
      <c r="FB53" s="1">
        <v>11.4</v>
      </c>
      <c r="FC53" s="1">
        <v>12</v>
      </c>
      <c r="FD53" s="1">
        <v>12.8</v>
      </c>
      <c r="FE53" s="1">
        <v>11.6</v>
      </c>
      <c r="FF53" s="1">
        <v>12</v>
      </c>
      <c r="FG53" s="1">
        <v>11</v>
      </c>
      <c r="FH53" s="1">
        <v>14</v>
      </c>
      <c r="FI53" s="1">
        <v>12.4</v>
      </c>
      <c r="FJ53" s="1">
        <v>13.4</v>
      </c>
      <c r="FK53" s="1">
        <v>10.6</v>
      </c>
      <c r="FL53" s="1">
        <v>11.6</v>
      </c>
      <c r="FM53" s="1">
        <v>10.8</v>
      </c>
      <c r="FN53" s="1">
        <v>11</v>
      </c>
      <c r="FO53" s="1">
        <v>13.2</v>
      </c>
      <c r="FP53" s="1">
        <v>12.6</v>
      </c>
      <c r="FQ53" s="1">
        <v>12</v>
      </c>
      <c r="FR53" s="1">
        <v>11</v>
      </c>
      <c r="FS53" s="1">
        <v>11</v>
      </c>
      <c r="FT53" s="1">
        <v>13.2</v>
      </c>
      <c r="FU53" s="1">
        <v>14.2</v>
      </c>
      <c r="FV53" s="1">
        <v>13</v>
      </c>
      <c r="FW53" s="1">
        <v>13.2</v>
      </c>
      <c r="FX53" s="1">
        <v>13</v>
      </c>
      <c r="FY53" s="1">
        <v>14</v>
      </c>
      <c r="FZ53" s="1">
        <v>14.6</v>
      </c>
      <c r="GA53" s="1">
        <v>12</v>
      </c>
      <c r="GB53" s="1">
        <v>12</v>
      </c>
      <c r="GC53" s="1">
        <v>10</v>
      </c>
      <c r="GD53" s="1">
        <v>12</v>
      </c>
      <c r="GE53" s="1">
        <v>12.4</v>
      </c>
      <c r="GF53" s="1">
        <v>12.4</v>
      </c>
      <c r="GG53" s="1">
        <v>10.4</v>
      </c>
      <c r="GH53" s="1">
        <v>11</v>
      </c>
      <c r="GI53" s="1">
        <v>10</v>
      </c>
      <c r="GJ53" s="1">
        <v>10.4</v>
      </c>
      <c r="GK53" s="1">
        <v>10</v>
      </c>
      <c r="GL53" s="1">
        <v>11</v>
      </c>
      <c r="GM53" s="1">
        <v>12.4</v>
      </c>
      <c r="GN53" s="1">
        <v>12.6</v>
      </c>
      <c r="GO53" s="1">
        <v>12.4</v>
      </c>
      <c r="GP53" s="1">
        <v>9.6</v>
      </c>
      <c r="GQ53" s="1">
        <v>10.4</v>
      </c>
      <c r="GR53" s="1">
        <v>9.8000000000000007</v>
      </c>
      <c r="GS53" s="1">
        <v>9.6</v>
      </c>
      <c r="GT53" s="1">
        <v>10.6</v>
      </c>
      <c r="GU53" s="1">
        <v>12</v>
      </c>
      <c r="GV53" s="1">
        <v>65535</v>
      </c>
      <c r="GW53" s="1">
        <v>9.1999999999999993</v>
      </c>
      <c r="GX53" s="1">
        <v>10</v>
      </c>
      <c r="GY53" s="1">
        <v>10.6</v>
      </c>
      <c r="GZ53" s="1">
        <v>12.6</v>
      </c>
      <c r="HA53" s="1">
        <v>13.4</v>
      </c>
      <c r="HB53" s="1">
        <v>13.2</v>
      </c>
      <c r="HC53" s="1">
        <v>11.8</v>
      </c>
      <c r="HD53" s="1">
        <v>12.2</v>
      </c>
      <c r="HE53" s="1">
        <v>13</v>
      </c>
      <c r="HF53" s="1">
        <v>9</v>
      </c>
      <c r="HG53" s="1">
        <v>10.4</v>
      </c>
      <c r="HH53" s="1">
        <v>12.6</v>
      </c>
      <c r="HI53" s="1">
        <v>9</v>
      </c>
      <c r="HJ53" s="1">
        <v>9.1999999999999993</v>
      </c>
      <c r="HK53" s="1">
        <v>9.6</v>
      </c>
      <c r="HL53" s="1">
        <v>10</v>
      </c>
      <c r="HM53" s="1">
        <v>11.2</v>
      </c>
      <c r="HN53" s="1">
        <v>12.8</v>
      </c>
      <c r="HO53" s="1">
        <v>12.6</v>
      </c>
      <c r="HP53" s="1">
        <v>10.6</v>
      </c>
      <c r="HQ53" s="1">
        <v>11.6</v>
      </c>
      <c r="HR53" s="1">
        <v>12.2</v>
      </c>
      <c r="HS53" s="1">
        <v>10</v>
      </c>
      <c r="HT53" s="1">
        <v>10</v>
      </c>
      <c r="HU53" s="1">
        <v>10.4</v>
      </c>
      <c r="HV53" s="1">
        <v>10</v>
      </c>
      <c r="HW53" s="1">
        <v>11.6</v>
      </c>
      <c r="HX53" s="1">
        <v>13.4</v>
      </c>
      <c r="HY53" s="1">
        <v>11</v>
      </c>
      <c r="HZ53" s="1">
        <v>11.8</v>
      </c>
      <c r="IA53" s="1">
        <v>11</v>
      </c>
      <c r="IB53" s="1">
        <v>10.6</v>
      </c>
      <c r="IC53" s="1">
        <v>10</v>
      </c>
      <c r="ID53" s="1">
        <v>10</v>
      </c>
      <c r="IE53" s="1">
        <v>11.2</v>
      </c>
      <c r="IF53" s="1">
        <v>11.8</v>
      </c>
      <c r="IG53" s="1">
        <v>12.6</v>
      </c>
      <c r="IH53" s="1">
        <v>12</v>
      </c>
      <c r="II53" s="1">
        <v>11.2</v>
      </c>
      <c r="IJ53" s="1">
        <v>65535</v>
      </c>
      <c r="IK53" s="1">
        <v>9.8000000000000007</v>
      </c>
      <c r="IL53" s="1">
        <v>10.6</v>
      </c>
      <c r="IM53" s="1">
        <v>10.4</v>
      </c>
      <c r="IN53" s="1">
        <v>12.6</v>
      </c>
      <c r="IO53" s="1">
        <v>12</v>
      </c>
      <c r="IP53" s="1">
        <v>9.6</v>
      </c>
      <c r="IQ53" s="1">
        <v>10</v>
      </c>
      <c r="IR53" s="1">
        <v>12.8</v>
      </c>
      <c r="IS53" s="1">
        <v>11.6</v>
      </c>
      <c r="IT53" s="1">
        <v>9.8000000000000007</v>
      </c>
      <c r="IU53" s="1">
        <v>13.6</v>
      </c>
      <c r="IV53" s="1">
        <v>11.4</v>
      </c>
      <c r="IW53" s="1">
        <v>12</v>
      </c>
      <c r="IX53" s="1">
        <v>65535</v>
      </c>
      <c r="IY53" s="1">
        <v>65535</v>
      </c>
      <c r="IZ53" s="1">
        <v>10.6</v>
      </c>
      <c r="JA53" s="1">
        <v>9.4</v>
      </c>
      <c r="JB53" s="1">
        <v>10.6</v>
      </c>
      <c r="JC53" s="1">
        <v>10.8</v>
      </c>
      <c r="JD53" s="1">
        <v>13</v>
      </c>
      <c r="JE53" s="1">
        <v>13</v>
      </c>
      <c r="JF53" s="1">
        <v>12</v>
      </c>
      <c r="JG53" s="1">
        <v>10.8</v>
      </c>
      <c r="JH53" s="1">
        <v>11.4</v>
      </c>
      <c r="JI53" s="1">
        <v>11.8</v>
      </c>
      <c r="JJ53" s="1">
        <v>12.6</v>
      </c>
      <c r="JK53" s="1">
        <v>11</v>
      </c>
      <c r="JL53" s="1">
        <v>11.6</v>
      </c>
      <c r="JM53" s="1">
        <v>10.4</v>
      </c>
      <c r="JN53" s="1">
        <v>12</v>
      </c>
      <c r="JO53" s="1">
        <v>12</v>
      </c>
      <c r="JP53" s="1">
        <v>12</v>
      </c>
      <c r="JQ53" s="1">
        <v>12.8</v>
      </c>
      <c r="JR53" s="1">
        <v>9.8000000000000007</v>
      </c>
      <c r="JS53" s="1">
        <v>10.8</v>
      </c>
      <c r="JT53" s="1">
        <v>11</v>
      </c>
      <c r="JU53" s="1">
        <v>10</v>
      </c>
      <c r="JV53" s="1">
        <v>11.4</v>
      </c>
      <c r="JW53" s="1">
        <v>11.4</v>
      </c>
      <c r="JX53" s="1">
        <v>12</v>
      </c>
      <c r="JY53" s="1">
        <v>10.199999999999999</v>
      </c>
      <c r="JZ53" s="1">
        <v>8.1999999999999993</v>
      </c>
      <c r="KA53" s="1">
        <v>10.6</v>
      </c>
      <c r="KB53" s="1">
        <v>10</v>
      </c>
      <c r="KC53" s="1">
        <v>9.6</v>
      </c>
      <c r="KD53" s="1">
        <v>9</v>
      </c>
      <c r="KE53" s="1">
        <v>11</v>
      </c>
      <c r="KF53" s="1">
        <v>12.4</v>
      </c>
      <c r="KG53" s="1">
        <v>12</v>
      </c>
      <c r="KH53" s="1">
        <v>11.8</v>
      </c>
      <c r="KI53" s="1">
        <v>11.4</v>
      </c>
      <c r="KJ53" s="1">
        <v>8</v>
      </c>
      <c r="KK53" s="1">
        <v>9.6</v>
      </c>
      <c r="KL53" s="1">
        <v>10</v>
      </c>
      <c r="KM53" s="1">
        <v>12.8</v>
      </c>
      <c r="KN53" s="1">
        <v>12.6</v>
      </c>
      <c r="KO53" s="1">
        <v>9.4</v>
      </c>
      <c r="KP53" s="1">
        <v>11.4</v>
      </c>
      <c r="KQ53" s="1">
        <v>10</v>
      </c>
      <c r="KR53" s="1">
        <v>10</v>
      </c>
      <c r="KS53" s="1">
        <v>12</v>
      </c>
      <c r="KT53" s="1">
        <v>11</v>
      </c>
      <c r="KU53" s="1">
        <v>10</v>
      </c>
      <c r="KV53" s="1">
        <v>10</v>
      </c>
      <c r="KW53" s="1">
        <v>10</v>
      </c>
      <c r="KX53" s="1">
        <v>10.199999999999999</v>
      </c>
      <c r="KY53" s="1">
        <v>10</v>
      </c>
      <c r="KZ53" s="1">
        <v>9</v>
      </c>
      <c r="LA53" s="1">
        <v>11.2</v>
      </c>
      <c r="LB53" s="1">
        <v>65535</v>
      </c>
      <c r="LC53" s="1">
        <v>10.8</v>
      </c>
      <c r="LD53" s="1">
        <v>65535</v>
      </c>
      <c r="LE53" s="1">
        <v>11.4</v>
      </c>
      <c r="LF53" s="1">
        <v>9.4</v>
      </c>
      <c r="LG53" s="1">
        <v>65535</v>
      </c>
      <c r="LH53" s="1">
        <v>11.8</v>
      </c>
      <c r="LI53" s="1">
        <v>13</v>
      </c>
      <c r="LJ53" s="1">
        <v>13</v>
      </c>
      <c r="LK53" s="1">
        <v>12.4</v>
      </c>
      <c r="LL53" s="1">
        <v>65535</v>
      </c>
      <c r="LM53" s="1">
        <v>11.2</v>
      </c>
      <c r="LN53" s="1">
        <v>12.6</v>
      </c>
      <c r="LO53" s="1">
        <v>12</v>
      </c>
      <c r="LP53" s="1">
        <v>9.8000000000000007</v>
      </c>
      <c r="LQ53" s="1">
        <v>9</v>
      </c>
      <c r="LR53" s="1">
        <v>11</v>
      </c>
      <c r="LS53" s="1">
        <v>10.4</v>
      </c>
      <c r="LT53" s="1">
        <v>12.4</v>
      </c>
      <c r="LU53" s="1">
        <v>9.6</v>
      </c>
      <c r="LV53" s="1">
        <v>9.4</v>
      </c>
      <c r="LW53" s="1">
        <v>9</v>
      </c>
      <c r="LX53" s="1">
        <v>13</v>
      </c>
      <c r="LY53" s="1">
        <v>10.6</v>
      </c>
      <c r="LZ53" s="1">
        <v>10.4</v>
      </c>
      <c r="MA53" s="1">
        <v>11</v>
      </c>
      <c r="MB53" s="1">
        <v>10.4</v>
      </c>
      <c r="MC53" s="1">
        <v>11</v>
      </c>
      <c r="MD53" s="1">
        <v>11</v>
      </c>
      <c r="ME53" s="1">
        <v>11.8</v>
      </c>
      <c r="MF53" s="1">
        <v>10</v>
      </c>
      <c r="MG53" s="1">
        <v>11</v>
      </c>
      <c r="MH53" s="1">
        <v>10.6</v>
      </c>
      <c r="MI53" s="1">
        <v>11</v>
      </c>
      <c r="MJ53" s="1">
        <v>10</v>
      </c>
      <c r="MK53" s="1">
        <v>11.4</v>
      </c>
      <c r="ML53" s="1">
        <v>11.6</v>
      </c>
      <c r="MM53" s="1">
        <v>65535</v>
      </c>
      <c r="MN53" s="1">
        <v>65535</v>
      </c>
      <c r="MO53" s="1">
        <v>65535</v>
      </c>
      <c r="MP53" s="1">
        <v>65535</v>
      </c>
      <c r="MQ53" s="1">
        <v>65535</v>
      </c>
      <c r="MR53" s="1">
        <v>65535</v>
      </c>
      <c r="MS53" s="1">
        <v>65535</v>
      </c>
      <c r="MT53" s="1">
        <v>8.8000000000000007</v>
      </c>
      <c r="MU53" s="1">
        <v>11</v>
      </c>
      <c r="MV53" s="1">
        <v>10</v>
      </c>
      <c r="MW53" s="1">
        <v>10.4</v>
      </c>
      <c r="MX53" s="1">
        <v>9.6</v>
      </c>
      <c r="MY53" s="1">
        <v>10.4</v>
      </c>
      <c r="MZ53" s="1">
        <v>10</v>
      </c>
      <c r="NA53" s="1">
        <v>10.199999999999999</v>
      </c>
      <c r="NB53" s="1">
        <v>11</v>
      </c>
      <c r="NC53" s="1">
        <v>10.199999999999999</v>
      </c>
      <c r="ND53" s="1">
        <v>12.4</v>
      </c>
      <c r="NE53" s="1">
        <v>9.8000000000000007</v>
      </c>
      <c r="NF53" s="1">
        <v>9.4</v>
      </c>
      <c r="NG53" s="1">
        <v>10.8</v>
      </c>
      <c r="NH53" s="1">
        <v>12</v>
      </c>
      <c r="NI53" s="1">
        <v>11.6</v>
      </c>
      <c r="NJ53" s="6">
        <f t="shared" si="13"/>
        <v>1</v>
      </c>
      <c r="NK53" s="3">
        <f t="shared" si="14"/>
        <v>0.9642857142857143</v>
      </c>
      <c r="NL53" s="3">
        <f t="shared" si="15"/>
        <v>0.93548387096774188</v>
      </c>
      <c r="NM53" s="3">
        <f t="shared" si="16"/>
        <v>0.93333333333333335</v>
      </c>
      <c r="NN53" s="3">
        <f t="shared" si="17"/>
        <v>0.967741935483871</v>
      </c>
      <c r="NO53" s="3">
        <f t="shared" si="18"/>
        <v>1</v>
      </c>
      <c r="NP53" s="3">
        <f t="shared" si="19"/>
        <v>0.967741935483871</v>
      </c>
      <c r="NQ53" s="3">
        <f t="shared" si="20"/>
        <v>0.967741935483871</v>
      </c>
      <c r="NR53" s="3">
        <f t="shared" si="21"/>
        <v>0.93333333333333335</v>
      </c>
      <c r="NS53" s="3">
        <f t="shared" si="22"/>
        <v>1</v>
      </c>
      <c r="NT53" s="3">
        <f t="shared" si="23"/>
        <v>0.8666666666666667</v>
      </c>
      <c r="NU53" s="3">
        <f t="shared" si="24"/>
        <v>0.77419354838709675</v>
      </c>
      <c r="NV53" s="3">
        <f t="shared" si="25"/>
        <v>0.94246575342465755</v>
      </c>
      <c r="NW53" s="5">
        <f t="shared" si="26"/>
        <v>10.774193548387098</v>
      </c>
      <c r="NX53" s="1">
        <f t="shared" si="27"/>
        <v>11.333333333333334</v>
      </c>
      <c r="NY53" s="1">
        <f t="shared" si="28"/>
        <v>11.793103448275861</v>
      </c>
      <c r="NZ53" s="1">
        <f t="shared" si="29"/>
        <v>12.014285714285714</v>
      </c>
      <c r="OA53" s="1">
        <f t="shared" si="30"/>
        <v>11.966666666666667</v>
      </c>
      <c r="OB53" s="1">
        <f t="shared" si="31"/>
        <v>12.246666666666663</v>
      </c>
      <c r="OC53" s="1">
        <f t="shared" si="32"/>
        <v>10.919999999999998</v>
      </c>
      <c r="OD53" s="1">
        <f t="shared" si="33"/>
        <v>11.153333333333336</v>
      </c>
      <c r="OE53" s="1">
        <f t="shared" si="34"/>
        <v>11.450000000000003</v>
      </c>
      <c r="OF53" s="1">
        <f t="shared" si="35"/>
        <v>10.548387096774196</v>
      </c>
      <c r="OG53" s="1">
        <f t="shared" si="36"/>
        <v>11.030769230769231</v>
      </c>
      <c r="OH53" s="1">
        <f t="shared" si="37"/>
        <v>10.625000000000002</v>
      </c>
      <c r="OI53" s="111">
        <v>9.3857142857142861</v>
      </c>
      <c r="OJ53" s="112">
        <v>9.7769230769230759</v>
      </c>
      <c r="OK53" s="112">
        <v>10.118181818181819</v>
      </c>
      <c r="OL53" s="112">
        <v>10.208333333333332</v>
      </c>
      <c r="OM53" s="112">
        <v>10.63846153846154</v>
      </c>
      <c r="ON53" s="112">
        <v>10.130769230769232</v>
      </c>
      <c r="OO53" s="112">
        <v>9.9428571428571413</v>
      </c>
      <c r="OP53" s="112">
        <v>9.8000000000000007</v>
      </c>
      <c r="OQ53" s="112">
        <v>9.8533333333333335</v>
      </c>
      <c r="OR53" s="112">
        <v>10.257142857142856</v>
      </c>
      <c r="OS53" s="112">
        <v>10.084615384615386</v>
      </c>
      <c r="OT53" s="112">
        <v>9.4692307692307693</v>
      </c>
      <c r="OU53" s="5">
        <f t="shared" si="0"/>
        <v>1.3884792626728117</v>
      </c>
      <c r="OV53" s="1">
        <f t="shared" si="1"/>
        <v>1.556410256410258</v>
      </c>
      <c r="OW53" s="1">
        <f t="shared" si="2"/>
        <v>1.6749216300940422</v>
      </c>
      <c r="OX53" s="1">
        <f t="shared" si="3"/>
        <v>1.8059523809523821</v>
      </c>
      <c r="OY53" s="1">
        <f t="shared" si="4"/>
        <v>1.328205128205127</v>
      </c>
      <c r="OZ53" s="1">
        <f t="shared" si="5"/>
        <v>2.1158974358974305</v>
      </c>
      <c r="PA53" s="1">
        <f t="shared" si="6"/>
        <v>0.97714285714285687</v>
      </c>
      <c r="PB53" s="1">
        <f t="shared" si="7"/>
        <v>1.3533333333333353</v>
      </c>
      <c r="PC53" s="1">
        <f t="shared" si="8"/>
        <v>1.5966666666666693</v>
      </c>
      <c r="PD53" s="1">
        <f t="shared" si="9"/>
        <v>0.2912442396313395</v>
      </c>
      <c r="PE53" s="1">
        <f t="shared" si="10"/>
        <v>0.94615384615384457</v>
      </c>
      <c r="PF53" s="1">
        <f t="shared" si="11"/>
        <v>1.1557692307692324</v>
      </c>
      <c r="PG53" s="111">
        <v>4.8</v>
      </c>
      <c r="PH53" s="112">
        <v>5.4</v>
      </c>
      <c r="PI53" s="112">
        <v>4.8</v>
      </c>
      <c r="PJ53" s="112">
        <v>4.2</v>
      </c>
      <c r="PK53" s="112">
        <v>5.2</v>
      </c>
      <c r="PL53" s="112">
        <v>4.8</v>
      </c>
      <c r="PM53" s="112">
        <v>4.4000000000000004</v>
      </c>
      <c r="PN53" s="112">
        <v>4.2</v>
      </c>
      <c r="PO53" s="112">
        <v>4.2</v>
      </c>
      <c r="PP53" s="112">
        <v>5.2</v>
      </c>
      <c r="PQ53" s="112">
        <v>5.4</v>
      </c>
      <c r="PR53" s="137">
        <v>4.4000000000000004</v>
      </c>
      <c r="PS53" s="5">
        <f t="array" ref="PS53">+IF(ISERROR($NW53)=FALSE,MIN(IF($H53:$AL53&lt;65534,$H53:$AL53,"")),NA())</f>
        <v>8.4</v>
      </c>
      <c r="PT53" s="1">
        <f t="array" ref="PT53">+IF(ISERROR($NX53)=FALSE,MIN(IF($AM53:$BN53&lt;65534,$AM53:$BN53,"")),NA())</f>
        <v>9</v>
      </c>
      <c r="PU53" s="1">
        <f t="array" ref="PU53">+IF(ISERROR($NY53)=FALSE,MIN(IF($BP53:$CT53&lt;65534,$BP53:$CT53,"")),NA())</f>
        <v>9</v>
      </c>
      <c r="PV53" s="1">
        <f t="array" ref="PV53">+IF(ISERROR($NZ53)=FALSE,MIN(IF($CU53:$DX53&lt;65534,$CU53:$DX53,"")),NA())</f>
        <v>10.4</v>
      </c>
      <c r="PW53" s="1">
        <f t="array" ref="PW53">+IF(ISERROR($OA53)=FALSE,MIN(IF($DY53:$FC53&lt;65534,$DY53:$FC53,"")),NA())</f>
        <v>9.6</v>
      </c>
      <c r="PX53" s="1">
        <f t="array" ref="PX53">+IF(ISERROR($OB53)=FALSE,MIN(IF($FD53:$GG53&lt;65534,$FD53:$GG53,"")),NA())</f>
        <v>10</v>
      </c>
      <c r="PY53" s="1">
        <f t="array" ref="PY53">+IF(ISERROR($OC53)=FALSE,MIN(IF($GH53:$HL53&lt;65534,$GH53:$HL53,"")),NA())</f>
        <v>9</v>
      </c>
      <c r="PZ53" s="1">
        <f t="array" ref="PZ53">+IF(ISERROR($OD53)=FALSE,MIN(IF($HM53:$IQ53&lt;65534,$HM53:$IQ53,"")),NA())</f>
        <v>9.6</v>
      </c>
      <c r="QA53" s="1">
        <f t="array" ref="QA53">+IF(ISERROR($OE53)=FALSE,MIN(IF($IR53:$JU53&lt;65534,$IR53:$JU53,"")),NA())</f>
        <v>9.4</v>
      </c>
      <c r="QB53" s="1">
        <f t="array" ref="QB53">+IF(ISERROR($OF53)=FALSE,MIN(IF($JV53:$KZ53&lt;65534,$JV53:$KZ53,"")),NA())</f>
        <v>8</v>
      </c>
      <c r="QC53" s="1">
        <f t="array" ref="QC53">+IF(ISERROR($OG53)=FALSE,MIN(IF($LA53:$MD53&lt;65534,$LA53:$MD53,"")),NA())</f>
        <v>9</v>
      </c>
      <c r="QD53" s="1">
        <f t="array" ref="QD53">+IF(ISERROR($OH53)=FALSE,MIN(IF($ME53:$NI53&lt;65534,$ME53:$NI53,"")),NA())</f>
        <v>8.8000000000000007</v>
      </c>
      <c r="QE53" s="5">
        <f t="shared" si="38"/>
        <v>-3.6000000000000005</v>
      </c>
      <c r="QF53" s="1">
        <f t="shared" si="39"/>
        <v>-3.5999999999999996</v>
      </c>
      <c r="QG53" s="1">
        <f t="shared" si="40"/>
        <v>-4.2</v>
      </c>
      <c r="QH53" s="1">
        <f t="shared" si="41"/>
        <v>-6.2</v>
      </c>
      <c r="QI53" s="1">
        <f t="shared" si="42"/>
        <v>-4.3999999999999995</v>
      </c>
      <c r="QJ53" s="1">
        <f t="shared" si="43"/>
        <v>-5.2</v>
      </c>
      <c r="QK53" s="1">
        <f t="shared" si="44"/>
        <v>-4.5999999999999996</v>
      </c>
      <c r="QL53" s="1">
        <f t="shared" si="45"/>
        <v>-5.3999999999999995</v>
      </c>
      <c r="QM53" s="1">
        <f t="shared" si="46"/>
        <v>-5.2</v>
      </c>
      <c r="QN53" s="1">
        <f t="shared" si="47"/>
        <v>-2.8</v>
      </c>
      <c r="QO53" s="1">
        <f t="shared" si="48"/>
        <v>-3.5999999999999996</v>
      </c>
      <c r="QP53" s="1">
        <f t="shared" si="49"/>
        <v>-4.4000000000000004</v>
      </c>
      <c r="QQ53" s="5" t="s">
        <v>892</v>
      </c>
    </row>
    <row r="54" spans="1:459" s="1" customFormat="1" x14ac:dyDescent="0.2">
      <c r="A54" s="79">
        <v>23125140</v>
      </c>
      <c r="B54" s="106">
        <v>-74.182416666666668</v>
      </c>
      <c r="C54" s="106">
        <v>5.520833333333333</v>
      </c>
      <c r="D54" s="105">
        <v>1250</v>
      </c>
      <c r="E54" s="97" t="s">
        <v>94</v>
      </c>
      <c r="F54" s="97" t="s">
        <v>560</v>
      </c>
      <c r="G54" s="97" t="s">
        <v>308</v>
      </c>
      <c r="H54" s="1">
        <v>17.399999999999999</v>
      </c>
      <c r="I54" s="1">
        <v>16.2</v>
      </c>
      <c r="J54" s="1">
        <v>16</v>
      </c>
      <c r="K54" s="1">
        <v>17</v>
      </c>
      <c r="L54" s="1">
        <v>17.399999999999999</v>
      </c>
      <c r="M54" s="1">
        <v>17.600000000000001</v>
      </c>
      <c r="N54" s="1">
        <v>16.600000000000001</v>
      </c>
      <c r="O54" s="1">
        <v>16.2</v>
      </c>
      <c r="P54" s="1">
        <v>16</v>
      </c>
      <c r="Q54" s="1">
        <v>15.4</v>
      </c>
      <c r="R54" s="1">
        <v>15.6</v>
      </c>
      <c r="S54" s="1">
        <v>16.600000000000001</v>
      </c>
      <c r="T54" s="1">
        <v>16.8</v>
      </c>
      <c r="U54" s="1">
        <v>17.2</v>
      </c>
      <c r="V54" s="1">
        <v>16.600000000000001</v>
      </c>
      <c r="W54" s="1">
        <v>16.399999999999999</v>
      </c>
      <c r="X54" s="1">
        <v>17.2</v>
      </c>
      <c r="Y54" s="1">
        <v>17.600000000000001</v>
      </c>
      <c r="Z54" s="1">
        <v>17.8</v>
      </c>
      <c r="AA54" s="1">
        <v>18</v>
      </c>
      <c r="AB54" s="1">
        <v>17.399999999999999</v>
      </c>
      <c r="AC54" s="1">
        <v>17.600000000000001</v>
      </c>
      <c r="AD54" s="1">
        <v>17.399999999999999</v>
      </c>
      <c r="AE54" s="1">
        <v>18</v>
      </c>
      <c r="AF54" s="1">
        <v>17.600000000000001</v>
      </c>
      <c r="AG54" s="1">
        <v>18</v>
      </c>
      <c r="AH54" s="1">
        <v>18.399999999999999</v>
      </c>
      <c r="AI54" s="1">
        <v>18.2</v>
      </c>
      <c r="AJ54" s="1">
        <v>16.2</v>
      </c>
      <c r="AK54" s="1">
        <v>16</v>
      </c>
      <c r="AL54" s="1">
        <v>17.600000000000001</v>
      </c>
      <c r="AM54" s="1">
        <v>17.399999999999999</v>
      </c>
      <c r="AN54" s="1">
        <v>16.399999999999999</v>
      </c>
      <c r="AO54" s="1">
        <v>17</v>
      </c>
      <c r="AP54" s="1">
        <v>18</v>
      </c>
      <c r="AQ54" s="1">
        <v>17.600000000000001</v>
      </c>
      <c r="AR54" s="1">
        <v>17.399999999999999</v>
      </c>
      <c r="AS54" s="1">
        <v>65535</v>
      </c>
      <c r="AT54" s="1">
        <v>16.399999999999999</v>
      </c>
      <c r="AU54" s="1">
        <v>17.2</v>
      </c>
      <c r="AV54" s="1">
        <v>17.399999999999999</v>
      </c>
      <c r="AW54" s="1">
        <v>18</v>
      </c>
      <c r="AX54" s="1">
        <v>17.600000000000001</v>
      </c>
      <c r="AY54" s="1">
        <v>17.399999999999999</v>
      </c>
      <c r="AZ54" s="1">
        <v>18.2</v>
      </c>
      <c r="BA54" s="1">
        <v>17.399999999999999</v>
      </c>
      <c r="BB54" s="1">
        <v>18</v>
      </c>
      <c r="BC54" s="1">
        <v>17.2</v>
      </c>
      <c r="BD54" s="1">
        <v>17.2</v>
      </c>
      <c r="BE54" s="1">
        <v>17.399999999999999</v>
      </c>
      <c r="BF54" s="1">
        <v>17</v>
      </c>
      <c r="BG54" s="1">
        <v>17.399999999999999</v>
      </c>
      <c r="BH54" s="1">
        <v>18</v>
      </c>
      <c r="BI54" s="1">
        <v>16.399999999999999</v>
      </c>
      <c r="BJ54" s="1">
        <v>16.2</v>
      </c>
      <c r="BK54" s="1">
        <v>16.2</v>
      </c>
      <c r="BL54" s="1">
        <v>17.2</v>
      </c>
      <c r="BM54" s="1">
        <v>16.399999999999999</v>
      </c>
      <c r="BN54" s="1">
        <v>16.600000000000001</v>
      </c>
      <c r="BO54" s="102"/>
      <c r="BP54" s="1">
        <v>17.2</v>
      </c>
      <c r="BQ54" s="1">
        <v>16.2</v>
      </c>
      <c r="BR54" s="1">
        <v>16</v>
      </c>
      <c r="BS54" s="1">
        <v>17.399999999999999</v>
      </c>
      <c r="BT54" s="1">
        <v>17.2</v>
      </c>
      <c r="BU54" s="1">
        <v>17</v>
      </c>
      <c r="BV54" s="1">
        <v>18</v>
      </c>
      <c r="BW54" s="1">
        <v>17.399999999999999</v>
      </c>
      <c r="BX54" s="1">
        <v>17.600000000000001</v>
      </c>
      <c r="BY54" s="1">
        <v>18</v>
      </c>
      <c r="BZ54" s="1">
        <v>17</v>
      </c>
      <c r="CA54" s="1">
        <v>17.399999999999999</v>
      </c>
      <c r="CB54" s="1">
        <v>18.2</v>
      </c>
      <c r="CC54" s="1">
        <v>17</v>
      </c>
      <c r="CD54" s="1">
        <v>17.2</v>
      </c>
      <c r="CE54" s="1">
        <v>17</v>
      </c>
      <c r="CF54" s="1">
        <v>17.600000000000001</v>
      </c>
      <c r="CG54" s="1">
        <v>18</v>
      </c>
      <c r="CH54" s="1">
        <v>16.399999999999999</v>
      </c>
      <c r="CI54" s="1">
        <v>17.399999999999999</v>
      </c>
      <c r="CJ54" s="1">
        <v>17</v>
      </c>
      <c r="CK54" s="1">
        <v>17.2</v>
      </c>
      <c r="CL54" s="1">
        <v>16.600000000000001</v>
      </c>
      <c r="CM54" s="1">
        <v>17</v>
      </c>
      <c r="CN54" s="1">
        <v>16.399999999999999</v>
      </c>
      <c r="CO54" s="1">
        <v>17.399999999999999</v>
      </c>
      <c r="CP54" s="1">
        <v>17.600000000000001</v>
      </c>
      <c r="CQ54" s="1">
        <v>17.8</v>
      </c>
      <c r="CR54" s="1">
        <v>17.2</v>
      </c>
      <c r="CS54" s="1">
        <v>17.399999999999999</v>
      </c>
      <c r="CT54" s="1">
        <v>18.2</v>
      </c>
      <c r="CU54" s="1">
        <v>18.399999999999999</v>
      </c>
      <c r="CV54" s="1">
        <v>17.399999999999999</v>
      </c>
      <c r="CW54" s="1">
        <v>16.2</v>
      </c>
      <c r="CX54" s="1">
        <v>17.399999999999999</v>
      </c>
      <c r="CY54" s="1">
        <v>18.2</v>
      </c>
      <c r="CZ54" s="1">
        <v>17.399999999999999</v>
      </c>
      <c r="DA54" s="1">
        <v>18.2</v>
      </c>
      <c r="DB54" s="1">
        <v>16.399999999999999</v>
      </c>
      <c r="DC54" s="1">
        <v>16.600000000000001</v>
      </c>
      <c r="DD54" s="1">
        <v>17.399999999999999</v>
      </c>
      <c r="DE54" s="1">
        <v>16.2</v>
      </c>
      <c r="DF54" s="1">
        <v>17.399999999999999</v>
      </c>
      <c r="DG54" s="1">
        <v>18.2</v>
      </c>
      <c r="DH54" s="1">
        <v>18.399999999999999</v>
      </c>
      <c r="DI54" s="1">
        <v>16.399999999999999</v>
      </c>
      <c r="DJ54" s="1">
        <v>17.2</v>
      </c>
      <c r="DK54" s="1">
        <v>18</v>
      </c>
      <c r="DL54" s="1">
        <v>18.2</v>
      </c>
      <c r="DM54" s="1">
        <v>17.2</v>
      </c>
      <c r="DN54" s="1">
        <v>17.399999999999999</v>
      </c>
      <c r="DO54" s="1">
        <v>17</v>
      </c>
      <c r="DP54" s="1">
        <v>16.399999999999999</v>
      </c>
      <c r="DQ54" s="1">
        <v>16.2</v>
      </c>
      <c r="DR54" s="1">
        <v>16.600000000000001</v>
      </c>
      <c r="DS54" s="1">
        <v>18.600000000000001</v>
      </c>
      <c r="DT54" s="1">
        <v>17.600000000000001</v>
      </c>
      <c r="DU54" s="1">
        <v>17.8</v>
      </c>
      <c r="DV54" s="1">
        <v>17.399999999999999</v>
      </c>
      <c r="DW54" s="1">
        <v>18.2</v>
      </c>
      <c r="DX54" s="1">
        <v>18.399999999999999</v>
      </c>
      <c r="DY54" s="1">
        <v>18.600000000000001</v>
      </c>
      <c r="DZ54" s="1">
        <v>18.2</v>
      </c>
      <c r="EA54" s="1">
        <v>17</v>
      </c>
      <c r="EB54" s="1">
        <v>18</v>
      </c>
      <c r="EC54" s="1">
        <v>18.2</v>
      </c>
      <c r="ED54" s="1">
        <v>18.399999999999999</v>
      </c>
      <c r="EE54" s="1">
        <v>18.600000000000001</v>
      </c>
      <c r="EF54" s="1">
        <v>18.2</v>
      </c>
      <c r="EG54" s="1">
        <v>17.2</v>
      </c>
      <c r="EH54" s="1">
        <v>16.399999999999999</v>
      </c>
      <c r="EI54" s="1">
        <v>16.2</v>
      </c>
      <c r="EJ54" s="1">
        <v>17.399999999999999</v>
      </c>
      <c r="EK54" s="1">
        <v>18.2</v>
      </c>
      <c r="EL54" s="1">
        <v>17.600000000000001</v>
      </c>
      <c r="EM54" s="1">
        <v>18</v>
      </c>
      <c r="EN54" s="1">
        <v>18.399999999999999</v>
      </c>
      <c r="EO54" s="1">
        <v>18</v>
      </c>
      <c r="EP54" s="1">
        <v>18.2</v>
      </c>
      <c r="EQ54" s="1">
        <v>17.399999999999999</v>
      </c>
      <c r="ER54" s="1">
        <v>16.399999999999999</v>
      </c>
      <c r="ES54" s="1">
        <v>17.399999999999999</v>
      </c>
      <c r="ET54" s="1">
        <v>17.600000000000001</v>
      </c>
      <c r="EU54" s="1">
        <v>17.2</v>
      </c>
      <c r="EV54" s="1">
        <v>16.399999999999999</v>
      </c>
      <c r="EW54" s="1">
        <v>17</v>
      </c>
      <c r="EX54" s="1">
        <v>16.2</v>
      </c>
      <c r="EY54" s="1">
        <v>17.399999999999999</v>
      </c>
      <c r="EZ54" s="1">
        <v>17.600000000000001</v>
      </c>
      <c r="FA54" s="1">
        <v>16.399999999999999</v>
      </c>
      <c r="FB54" s="1">
        <v>17.399999999999999</v>
      </c>
      <c r="FC54" s="1">
        <v>16.399999999999999</v>
      </c>
      <c r="FD54" s="1">
        <v>16</v>
      </c>
      <c r="FE54" s="1">
        <v>17.2</v>
      </c>
      <c r="FF54" s="1">
        <v>17.399999999999999</v>
      </c>
      <c r="FG54" s="1">
        <v>17.600000000000001</v>
      </c>
      <c r="FH54" s="1">
        <v>18.2</v>
      </c>
      <c r="FI54" s="1">
        <v>17.600000000000001</v>
      </c>
      <c r="FJ54" s="1">
        <v>18.2</v>
      </c>
      <c r="FK54" s="1">
        <v>16.399999999999999</v>
      </c>
      <c r="FL54" s="1">
        <v>17.600000000000001</v>
      </c>
      <c r="FM54" s="1">
        <v>17.399999999999999</v>
      </c>
      <c r="FN54" s="1">
        <v>17</v>
      </c>
      <c r="FO54" s="1">
        <v>17.2</v>
      </c>
      <c r="FP54" s="1">
        <v>17.600000000000001</v>
      </c>
      <c r="FQ54" s="1">
        <v>17</v>
      </c>
      <c r="FR54" s="1">
        <v>16.600000000000001</v>
      </c>
      <c r="FS54" s="1">
        <v>17.600000000000001</v>
      </c>
      <c r="FT54" s="1">
        <v>17.399999999999999</v>
      </c>
      <c r="FU54" s="1">
        <v>17.600000000000001</v>
      </c>
      <c r="FV54" s="1">
        <v>18.2</v>
      </c>
      <c r="FW54" s="1">
        <v>18.600000000000001</v>
      </c>
      <c r="FX54" s="1">
        <v>18.399999999999999</v>
      </c>
      <c r="FY54" s="1">
        <v>18</v>
      </c>
      <c r="FZ54" s="1">
        <v>18.600000000000001</v>
      </c>
      <c r="GA54" s="1">
        <v>18.8</v>
      </c>
      <c r="GB54" s="1">
        <v>17.2</v>
      </c>
      <c r="GC54" s="1">
        <v>18</v>
      </c>
      <c r="GD54" s="1">
        <v>18.399999999999999</v>
      </c>
      <c r="GE54" s="1">
        <v>17.399999999999999</v>
      </c>
      <c r="GF54" s="1">
        <v>18.600000000000001</v>
      </c>
      <c r="GG54" s="1">
        <v>17.2</v>
      </c>
      <c r="GH54" s="1">
        <v>17.8</v>
      </c>
      <c r="GI54" s="1">
        <v>16.2</v>
      </c>
      <c r="GJ54" s="1">
        <v>17.399999999999999</v>
      </c>
      <c r="GK54" s="1">
        <v>17.2</v>
      </c>
      <c r="GL54" s="1">
        <v>18.399999999999999</v>
      </c>
      <c r="GM54" s="1">
        <v>16.2</v>
      </c>
      <c r="GN54" s="1">
        <v>17.600000000000001</v>
      </c>
      <c r="GO54" s="1">
        <v>17.8</v>
      </c>
      <c r="GP54" s="1">
        <v>17.399999999999999</v>
      </c>
      <c r="GQ54" s="1">
        <v>16.600000000000001</v>
      </c>
      <c r="GR54" s="1">
        <v>17.399999999999999</v>
      </c>
      <c r="GS54" s="1">
        <v>17.600000000000001</v>
      </c>
      <c r="GT54" s="1">
        <v>18</v>
      </c>
      <c r="GU54" s="1">
        <v>18.2</v>
      </c>
      <c r="GV54" s="1">
        <v>16.399999999999999</v>
      </c>
      <c r="GW54" s="1">
        <v>17.399999999999999</v>
      </c>
      <c r="GX54" s="1">
        <v>17.2</v>
      </c>
      <c r="GY54" s="1">
        <v>17.600000000000001</v>
      </c>
      <c r="GZ54" s="1">
        <v>18.2</v>
      </c>
      <c r="HA54" s="1">
        <v>18.399999999999999</v>
      </c>
      <c r="HB54" s="1">
        <v>18.600000000000001</v>
      </c>
      <c r="HC54" s="1">
        <v>18.2</v>
      </c>
      <c r="HD54" s="1">
        <v>17.399999999999999</v>
      </c>
      <c r="HE54" s="1">
        <v>16.399999999999999</v>
      </c>
      <c r="HF54" s="1">
        <v>17.600000000000001</v>
      </c>
      <c r="HG54" s="1">
        <v>17.399999999999999</v>
      </c>
      <c r="HH54" s="1">
        <v>18</v>
      </c>
      <c r="HI54" s="1">
        <v>17.399999999999999</v>
      </c>
      <c r="HJ54" s="1">
        <v>17.600000000000001</v>
      </c>
      <c r="HK54" s="1">
        <v>18.2</v>
      </c>
      <c r="HL54" s="1">
        <v>18.600000000000001</v>
      </c>
      <c r="HM54" s="1">
        <v>17.399999999999999</v>
      </c>
      <c r="HN54" s="1">
        <v>17.399999999999999</v>
      </c>
      <c r="HO54" s="1">
        <v>17.2</v>
      </c>
      <c r="HP54" s="1">
        <v>17.8</v>
      </c>
      <c r="HQ54" s="1">
        <v>17.600000000000001</v>
      </c>
      <c r="HR54" s="1">
        <v>16.600000000000001</v>
      </c>
      <c r="HS54" s="1">
        <v>17.600000000000001</v>
      </c>
      <c r="HT54" s="1">
        <v>18.2</v>
      </c>
      <c r="HU54" s="1">
        <v>17.399999999999999</v>
      </c>
      <c r="HV54" s="1">
        <v>17.600000000000001</v>
      </c>
      <c r="HW54" s="1">
        <v>18.600000000000001</v>
      </c>
      <c r="HX54" s="1">
        <v>18.399999999999999</v>
      </c>
      <c r="HY54" s="1">
        <v>18.2</v>
      </c>
      <c r="HZ54" s="1">
        <v>17.399999999999999</v>
      </c>
      <c r="IA54" s="1">
        <v>17.600000000000001</v>
      </c>
      <c r="IB54" s="1">
        <v>16.600000000000001</v>
      </c>
      <c r="IC54" s="1">
        <v>16.2</v>
      </c>
      <c r="ID54" s="1">
        <v>17.399999999999999</v>
      </c>
      <c r="IE54" s="1">
        <v>18</v>
      </c>
      <c r="IF54" s="1">
        <v>17.600000000000001</v>
      </c>
      <c r="IG54" s="1">
        <v>18.2</v>
      </c>
      <c r="IH54" s="1">
        <v>17.2</v>
      </c>
      <c r="II54" s="1">
        <v>17.8</v>
      </c>
      <c r="IJ54" s="1">
        <v>17.600000000000001</v>
      </c>
      <c r="IK54" s="1">
        <v>17.8</v>
      </c>
      <c r="IL54" s="1">
        <v>18.2</v>
      </c>
      <c r="IM54" s="1">
        <v>17.600000000000001</v>
      </c>
      <c r="IN54" s="1">
        <v>18.2</v>
      </c>
      <c r="IO54" s="1">
        <v>17.2</v>
      </c>
      <c r="IP54" s="1">
        <v>17.399999999999999</v>
      </c>
      <c r="IQ54" s="1">
        <v>18.2</v>
      </c>
      <c r="IR54" s="1">
        <v>17.399999999999999</v>
      </c>
      <c r="IS54" s="1">
        <v>18.399999999999999</v>
      </c>
      <c r="IT54" s="1">
        <v>18</v>
      </c>
      <c r="IU54" s="1">
        <v>18.399999999999999</v>
      </c>
      <c r="IV54" s="1">
        <v>18.2</v>
      </c>
      <c r="IW54" s="1">
        <v>18</v>
      </c>
      <c r="IX54" s="1">
        <v>18.600000000000001</v>
      </c>
      <c r="IY54" s="1">
        <v>18.399999999999999</v>
      </c>
      <c r="IZ54" s="1">
        <v>18.2</v>
      </c>
      <c r="JA54" s="1">
        <v>18.8</v>
      </c>
      <c r="JB54" s="1">
        <v>18.399999999999999</v>
      </c>
      <c r="JC54" s="1">
        <v>18.600000000000001</v>
      </c>
      <c r="JD54" s="1">
        <v>19.399999999999999</v>
      </c>
      <c r="JE54" s="1">
        <v>19.2</v>
      </c>
      <c r="JF54" s="1">
        <v>18.600000000000001</v>
      </c>
      <c r="JG54" s="1">
        <v>19.399999999999999</v>
      </c>
      <c r="JH54" s="1">
        <v>18.600000000000001</v>
      </c>
      <c r="JI54" s="1">
        <v>17.8</v>
      </c>
      <c r="JJ54" s="1">
        <v>16.600000000000001</v>
      </c>
      <c r="JK54" s="1">
        <v>17.600000000000001</v>
      </c>
      <c r="JL54" s="1">
        <v>16.399999999999999</v>
      </c>
      <c r="JM54" s="1">
        <v>16.600000000000001</v>
      </c>
      <c r="JN54" s="1">
        <v>15.4</v>
      </c>
      <c r="JO54" s="1">
        <v>16.399999999999999</v>
      </c>
      <c r="JP54" s="1">
        <v>16.600000000000001</v>
      </c>
      <c r="JQ54" s="1">
        <v>16.8</v>
      </c>
      <c r="JR54" s="1">
        <v>17.2</v>
      </c>
      <c r="JS54" s="1">
        <v>18.2</v>
      </c>
      <c r="JT54" s="1">
        <v>18.399999999999999</v>
      </c>
      <c r="JU54" s="1">
        <v>17.600000000000001</v>
      </c>
      <c r="JV54" s="1">
        <v>17.399999999999999</v>
      </c>
      <c r="JW54" s="1">
        <v>18.2</v>
      </c>
      <c r="JX54" s="1">
        <v>15.6</v>
      </c>
      <c r="JY54" s="1">
        <v>15.4</v>
      </c>
      <c r="JZ54" s="1">
        <v>17.2</v>
      </c>
      <c r="KA54" s="1">
        <v>18.2</v>
      </c>
      <c r="KB54" s="1">
        <v>16.600000000000001</v>
      </c>
      <c r="KC54" s="1">
        <v>18.2</v>
      </c>
      <c r="KD54" s="1">
        <v>17.2</v>
      </c>
      <c r="KE54" s="1">
        <v>18.2</v>
      </c>
      <c r="KF54" s="1">
        <v>17.399999999999999</v>
      </c>
      <c r="KG54" s="1">
        <v>16.600000000000001</v>
      </c>
      <c r="KH54" s="1">
        <v>17.399999999999999</v>
      </c>
      <c r="KI54" s="1">
        <v>18</v>
      </c>
      <c r="KJ54" s="1">
        <v>16.600000000000001</v>
      </c>
      <c r="KK54" s="1">
        <v>16.399999999999999</v>
      </c>
      <c r="KL54" s="1">
        <v>17.600000000000001</v>
      </c>
      <c r="KM54" s="1">
        <v>16.399999999999999</v>
      </c>
      <c r="KN54" s="1">
        <v>16.600000000000001</v>
      </c>
      <c r="KO54" s="1">
        <v>15.6</v>
      </c>
      <c r="KP54" s="1">
        <v>17.399999999999999</v>
      </c>
      <c r="KQ54" s="1">
        <v>15.4</v>
      </c>
      <c r="KR54" s="1">
        <v>16.399999999999999</v>
      </c>
      <c r="KS54" s="1">
        <v>16.8</v>
      </c>
      <c r="KT54" s="1">
        <v>17.600000000000001</v>
      </c>
      <c r="KU54" s="1">
        <v>17.2</v>
      </c>
      <c r="KV54" s="1">
        <v>16.8</v>
      </c>
      <c r="KW54" s="1">
        <v>17.399999999999999</v>
      </c>
      <c r="KX54" s="1">
        <v>18.2</v>
      </c>
      <c r="KY54" s="1">
        <v>17.399999999999999</v>
      </c>
      <c r="KZ54" s="1">
        <v>16.600000000000001</v>
      </c>
      <c r="LA54" s="1">
        <v>17.399999999999999</v>
      </c>
      <c r="LB54" s="1">
        <v>16.600000000000001</v>
      </c>
      <c r="LC54" s="1">
        <v>17.2</v>
      </c>
      <c r="LD54" s="1">
        <v>17.399999999999999</v>
      </c>
      <c r="LE54" s="1">
        <v>17.600000000000001</v>
      </c>
      <c r="LF54" s="1">
        <v>18.2</v>
      </c>
      <c r="LG54" s="1">
        <v>18.399999999999999</v>
      </c>
      <c r="LH54" s="1">
        <v>18.2</v>
      </c>
      <c r="LI54" s="1">
        <v>18.399999999999999</v>
      </c>
      <c r="LJ54" s="1">
        <v>17.399999999999999</v>
      </c>
      <c r="LK54" s="1">
        <v>16.600000000000001</v>
      </c>
      <c r="LL54" s="1">
        <v>17.600000000000001</v>
      </c>
      <c r="LM54" s="1">
        <v>17</v>
      </c>
      <c r="LN54" s="1">
        <v>17.2</v>
      </c>
      <c r="LO54" s="1">
        <v>17.399999999999999</v>
      </c>
      <c r="LP54" s="1">
        <v>17</v>
      </c>
      <c r="LQ54" s="1">
        <v>18.2</v>
      </c>
      <c r="LR54" s="1">
        <v>18.399999999999999</v>
      </c>
      <c r="LS54" s="1">
        <v>18.600000000000001</v>
      </c>
      <c r="LT54" s="1">
        <v>17.2</v>
      </c>
      <c r="LU54" s="1">
        <v>18.2</v>
      </c>
      <c r="LV54" s="1">
        <v>17.399999999999999</v>
      </c>
      <c r="LW54" s="1">
        <v>18</v>
      </c>
      <c r="LX54" s="1">
        <v>18.399999999999999</v>
      </c>
      <c r="LY54" s="1">
        <v>18.600000000000001</v>
      </c>
      <c r="LZ54" s="1">
        <v>18.8</v>
      </c>
      <c r="MA54" s="1">
        <v>18.399999999999999</v>
      </c>
      <c r="MB54" s="1">
        <v>18</v>
      </c>
      <c r="MC54" s="1">
        <v>19.2</v>
      </c>
      <c r="MD54" s="1">
        <v>16.399999999999999</v>
      </c>
      <c r="ME54" s="1">
        <v>17.2</v>
      </c>
      <c r="MF54" s="1">
        <v>18.399999999999999</v>
      </c>
      <c r="MG54" s="1">
        <v>17.600000000000001</v>
      </c>
      <c r="MH54" s="1">
        <v>17.8</v>
      </c>
      <c r="MI54" s="1">
        <v>17.399999999999999</v>
      </c>
      <c r="MJ54" s="1">
        <v>17</v>
      </c>
      <c r="MK54" s="1">
        <v>17.399999999999999</v>
      </c>
      <c r="ML54" s="1">
        <v>17.2</v>
      </c>
      <c r="MM54" s="1">
        <v>16.399999999999999</v>
      </c>
      <c r="MN54" s="1">
        <v>18</v>
      </c>
      <c r="MO54" s="1">
        <v>17.600000000000001</v>
      </c>
      <c r="MP54" s="1">
        <v>17.2</v>
      </c>
      <c r="MQ54" s="1">
        <v>17.399999999999999</v>
      </c>
      <c r="MR54" s="1">
        <v>16.600000000000001</v>
      </c>
      <c r="MS54" s="1">
        <v>15.4</v>
      </c>
      <c r="MT54" s="1">
        <v>17</v>
      </c>
      <c r="MU54" s="1">
        <v>18.2</v>
      </c>
      <c r="MV54" s="1">
        <v>18</v>
      </c>
      <c r="MW54" s="1">
        <v>17.399999999999999</v>
      </c>
      <c r="MX54" s="1">
        <v>18.399999999999999</v>
      </c>
      <c r="MY54" s="1">
        <v>18.600000000000001</v>
      </c>
      <c r="MZ54" s="1">
        <v>19</v>
      </c>
      <c r="NA54" s="1">
        <v>19.399999999999999</v>
      </c>
      <c r="NB54" s="1">
        <v>18.600000000000001</v>
      </c>
      <c r="NC54" s="1">
        <v>65535</v>
      </c>
      <c r="ND54" s="1">
        <v>17</v>
      </c>
      <c r="NE54" s="1">
        <v>65535</v>
      </c>
      <c r="NF54" s="1">
        <v>17.600000000000001</v>
      </c>
      <c r="NG54" s="1">
        <v>65535</v>
      </c>
      <c r="NH54" s="1">
        <v>65535</v>
      </c>
      <c r="NI54" s="1">
        <v>16.399999999999999</v>
      </c>
      <c r="NJ54" s="6">
        <f t="shared" si="13"/>
        <v>1</v>
      </c>
      <c r="NK54" s="3">
        <f t="shared" si="14"/>
        <v>0.9642857142857143</v>
      </c>
      <c r="NL54" s="3">
        <f t="shared" si="15"/>
        <v>1</v>
      </c>
      <c r="NM54" s="3">
        <f t="shared" si="16"/>
        <v>1</v>
      </c>
      <c r="NN54" s="3">
        <f t="shared" si="17"/>
        <v>1</v>
      </c>
      <c r="NO54" s="3">
        <f t="shared" si="18"/>
        <v>1</v>
      </c>
      <c r="NP54" s="3">
        <f t="shared" si="19"/>
        <v>1</v>
      </c>
      <c r="NQ54" s="3">
        <f t="shared" si="20"/>
        <v>1</v>
      </c>
      <c r="NR54" s="3">
        <f t="shared" si="21"/>
        <v>1</v>
      </c>
      <c r="NS54" s="3">
        <f t="shared" si="22"/>
        <v>1</v>
      </c>
      <c r="NT54" s="3">
        <f t="shared" si="23"/>
        <v>1</v>
      </c>
      <c r="NU54" s="3">
        <f t="shared" si="24"/>
        <v>0.87096774193548387</v>
      </c>
      <c r="NV54" s="3">
        <f t="shared" si="25"/>
        <v>0.98630136986301364</v>
      </c>
      <c r="NW54" s="5">
        <f t="shared" si="26"/>
        <v>17.032258064516125</v>
      </c>
      <c r="NX54" s="1">
        <f t="shared" si="27"/>
        <v>17.207407407407402</v>
      </c>
      <c r="NY54" s="1">
        <f t="shared" si="28"/>
        <v>17.258064516129032</v>
      </c>
      <c r="NZ54" s="1">
        <f t="shared" si="29"/>
        <v>17.413333333333334</v>
      </c>
      <c r="OA54" s="1">
        <f t="shared" si="30"/>
        <v>17.470967741935478</v>
      </c>
      <c r="OB54" s="1">
        <f t="shared" si="31"/>
        <v>17.633333333333333</v>
      </c>
      <c r="OC54" s="1">
        <f t="shared" si="32"/>
        <v>17.561290322580643</v>
      </c>
      <c r="OD54" s="1">
        <f t="shared" si="33"/>
        <v>17.619354838709679</v>
      </c>
      <c r="OE54" s="1">
        <f t="shared" si="34"/>
        <v>17.873333333333335</v>
      </c>
      <c r="OF54" s="1">
        <f t="shared" si="35"/>
        <v>17.032258064516125</v>
      </c>
      <c r="OG54" s="1">
        <f t="shared" si="36"/>
        <v>17.779999999999994</v>
      </c>
      <c r="OH54" s="1">
        <f t="shared" si="37"/>
        <v>17.56296296296296</v>
      </c>
      <c r="OI54" s="111">
        <v>17.706250000000004</v>
      </c>
      <c r="OJ54" s="112">
        <v>17.743750000000002</v>
      </c>
      <c r="OK54" s="112">
        <v>17.805555555555554</v>
      </c>
      <c r="OL54" s="112">
        <v>17.623529411764711</v>
      </c>
      <c r="OM54" s="112">
        <v>17.836842105263159</v>
      </c>
      <c r="ON54" s="112">
        <v>17.805263157894739</v>
      </c>
      <c r="OO54" s="112">
        <v>17.552631578947366</v>
      </c>
      <c r="OP54" s="112">
        <v>17.55</v>
      </c>
      <c r="OQ54" s="112">
        <v>17.611111111111111</v>
      </c>
      <c r="OR54" s="112">
        <v>17.776470588235295</v>
      </c>
      <c r="OS54" s="112">
        <v>17.899999999999999</v>
      </c>
      <c r="OT54" s="112">
        <v>17.935294117647061</v>
      </c>
      <c r="OU54" s="5">
        <f t="shared" si="0"/>
        <v>-0.6739919354838797</v>
      </c>
      <c r="OV54" s="1">
        <f t="shared" si="1"/>
        <v>-0.5363425925926002</v>
      </c>
      <c r="OW54" s="1">
        <f t="shared" si="2"/>
        <v>-0.54749103942652155</v>
      </c>
      <c r="OX54" s="1">
        <f t="shared" si="3"/>
        <v>-0.21019607843137678</v>
      </c>
      <c r="OY54" s="1">
        <f t="shared" si="4"/>
        <v>-0.36587436332768064</v>
      </c>
      <c r="OZ54" s="1">
        <f t="shared" si="5"/>
        <v>-0.17192982456140626</v>
      </c>
      <c r="PA54" s="1">
        <f t="shared" si="6"/>
        <v>8.6587436332763446E-3</v>
      </c>
      <c r="PB54" s="1">
        <f t="shared" si="7"/>
        <v>6.935483870967829E-2</v>
      </c>
      <c r="PC54" s="1">
        <f t="shared" si="8"/>
        <v>0.26222222222222413</v>
      </c>
      <c r="PD54" s="1">
        <f t="shared" si="9"/>
        <v>-0.74421252371917035</v>
      </c>
      <c r="PE54" s="1">
        <f t="shared" si="10"/>
        <v>-0.12000000000000455</v>
      </c>
      <c r="PF54" s="1">
        <f t="shared" si="11"/>
        <v>-0.37233115468410105</v>
      </c>
      <c r="PG54" s="111">
        <v>13.4</v>
      </c>
      <c r="PH54" s="112">
        <v>12.2</v>
      </c>
      <c r="PI54" s="112">
        <v>12.4</v>
      </c>
      <c r="PJ54" s="112">
        <v>12.4</v>
      </c>
      <c r="PK54" s="112">
        <v>12</v>
      </c>
      <c r="PL54" s="112">
        <v>14.4</v>
      </c>
      <c r="PM54" s="112">
        <v>14.2</v>
      </c>
      <c r="PN54" s="112">
        <v>13.8</v>
      </c>
      <c r="PO54" s="112">
        <v>14.2</v>
      </c>
      <c r="PP54" s="112">
        <v>13.2</v>
      </c>
      <c r="PQ54" s="112">
        <v>13</v>
      </c>
      <c r="PR54" s="137">
        <v>14.2</v>
      </c>
      <c r="PS54" s="5">
        <f t="array" ref="PS54">+IF(ISERROR($NW54)=FALSE,MIN(IF($H54:$AL54&lt;65534,$H54:$AL54,"")),NA())</f>
        <v>15.4</v>
      </c>
      <c r="PT54" s="1">
        <f t="array" ref="PT54">+IF(ISERROR($NX54)=FALSE,MIN(IF($AM54:$BN54&lt;65534,$AM54:$BN54,"")),NA())</f>
        <v>16.2</v>
      </c>
      <c r="PU54" s="1">
        <f t="array" ref="PU54">+IF(ISERROR($NY54)=FALSE,MIN(IF($BP54:$CT54&lt;65534,$BP54:$CT54,"")),NA())</f>
        <v>16</v>
      </c>
      <c r="PV54" s="1">
        <f t="array" ref="PV54">+IF(ISERROR($NZ54)=FALSE,MIN(IF($CU54:$DX54&lt;65534,$CU54:$DX54,"")),NA())</f>
        <v>16.2</v>
      </c>
      <c r="PW54" s="1">
        <f t="array" ref="PW54">+IF(ISERROR($OA54)=FALSE,MIN(IF($DY54:$FC54&lt;65534,$DY54:$FC54,"")),NA())</f>
        <v>16.2</v>
      </c>
      <c r="PX54" s="1">
        <f t="array" ref="PX54">+IF(ISERROR($OB54)=FALSE,MIN(IF($FD54:$GG54&lt;65534,$FD54:$GG54,"")),NA())</f>
        <v>16</v>
      </c>
      <c r="PY54" s="1">
        <f t="array" ref="PY54">+IF(ISERROR($OC54)=FALSE,MIN(IF($GH54:$HL54&lt;65534,$GH54:$HL54,"")),NA())</f>
        <v>16.2</v>
      </c>
      <c r="PZ54" s="1">
        <f t="array" ref="PZ54">+IF(ISERROR($OD54)=FALSE,MIN(IF($HM54:$IQ54&lt;65534,$HM54:$IQ54,"")),NA())</f>
        <v>16.2</v>
      </c>
      <c r="QA54" s="1">
        <f t="array" ref="QA54">+IF(ISERROR($OE54)=FALSE,MIN(IF($IR54:$JU54&lt;65534,$IR54:$JU54,"")),NA())</f>
        <v>15.4</v>
      </c>
      <c r="QB54" s="1">
        <f t="array" ref="QB54">+IF(ISERROR($OF54)=FALSE,MIN(IF($JV54:$KZ54&lt;65534,$JV54:$KZ54,"")),NA())</f>
        <v>15.4</v>
      </c>
      <c r="QC54" s="1">
        <f t="array" ref="QC54">+IF(ISERROR($OG54)=FALSE,MIN(IF($LA54:$MD54&lt;65534,$LA54:$MD54,"")),NA())</f>
        <v>16.399999999999999</v>
      </c>
      <c r="QD54" s="1">
        <f t="array" ref="QD54">+IF(ISERROR($OH54)=FALSE,MIN(IF($ME54:$NI54&lt;65534,$ME54:$NI54,"")),NA())</f>
        <v>15.4</v>
      </c>
      <c r="QE54" s="5">
        <f t="shared" si="38"/>
        <v>-2</v>
      </c>
      <c r="QF54" s="1">
        <f t="shared" si="39"/>
        <v>-4</v>
      </c>
      <c r="QG54" s="1">
        <f t="shared" si="40"/>
        <v>-3.5999999999999996</v>
      </c>
      <c r="QH54" s="1">
        <f t="shared" si="41"/>
        <v>-3.7999999999999989</v>
      </c>
      <c r="QI54" s="1">
        <f t="shared" si="42"/>
        <v>-4.1999999999999993</v>
      </c>
      <c r="QJ54" s="1">
        <f t="shared" si="43"/>
        <v>-1.5999999999999996</v>
      </c>
      <c r="QK54" s="1">
        <f t="shared" si="44"/>
        <v>-2</v>
      </c>
      <c r="QL54" s="1">
        <f t="shared" si="45"/>
        <v>-2.3999999999999986</v>
      </c>
      <c r="QM54" s="1">
        <f t="shared" si="46"/>
        <v>-1.2000000000000011</v>
      </c>
      <c r="QN54" s="1">
        <f t="shared" si="47"/>
        <v>-2.2000000000000011</v>
      </c>
      <c r="QO54" s="1">
        <f t="shared" si="48"/>
        <v>-3.3999999999999986</v>
      </c>
      <c r="QP54" s="1">
        <f t="shared" si="49"/>
        <v>-1.2000000000000011</v>
      </c>
      <c r="QQ54" s="5" t="s">
        <v>892</v>
      </c>
    </row>
    <row r="55" spans="1:459" s="1" customFormat="1" x14ac:dyDescent="0.2">
      <c r="A55" s="122">
        <v>24015090</v>
      </c>
      <c r="B55" s="123">
        <v>-73.602277777777772</v>
      </c>
      <c r="C55" s="123">
        <v>5.7106666666666666</v>
      </c>
      <c r="D55" s="124">
        <v>2300</v>
      </c>
      <c r="E55" s="125" t="s">
        <v>480</v>
      </c>
      <c r="F55" s="125" t="s">
        <v>323</v>
      </c>
      <c r="G55" s="125" t="s">
        <v>308</v>
      </c>
      <c r="H55" s="1">
        <v>9.8000000000000007</v>
      </c>
      <c r="I55" s="1">
        <v>9.6</v>
      </c>
      <c r="J55" s="1">
        <v>10</v>
      </c>
      <c r="K55" s="1">
        <v>9.8000000000000007</v>
      </c>
      <c r="L55" s="1">
        <v>9</v>
      </c>
      <c r="M55" s="1">
        <v>9.4</v>
      </c>
      <c r="N55" s="1">
        <v>9.6</v>
      </c>
      <c r="O55" s="1">
        <v>9</v>
      </c>
      <c r="P55" s="1">
        <v>65535</v>
      </c>
      <c r="Q55" s="1">
        <v>9.6</v>
      </c>
      <c r="R55" s="1">
        <v>9.8000000000000007</v>
      </c>
      <c r="S55" s="1">
        <v>9.1999999999999993</v>
      </c>
      <c r="T55" s="1">
        <v>9.4</v>
      </c>
      <c r="U55" s="1">
        <v>12.2</v>
      </c>
      <c r="V55" s="1">
        <v>10.4</v>
      </c>
      <c r="W55" s="1">
        <v>11.4</v>
      </c>
      <c r="X55" s="1">
        <v>13.2</v>
      </c>
      <c r="Y55" s="1">
        <v>12.8</v>
      </c>
      <c r="Z55" s="1">
        <v>12.8</v>
      </c>
      <c r="AA55" s="1">
        <v>12.8</v>
      </c>
      <c r="AB55" s="1">
        <v>9.1999999999999993</v>
      </c>
      <c r="AC55" s="1">
        <v>13.2</v>
      </c>
      <c r="AD55" s="1">
        <v>13.4</v>
      </c>
      <c r="AE55" s="1">
        <v>12.2</v>
      </c>
      <c r="AF55" s="1">
        <v>11.4</v>
      </c>
      <c r="AG55" s="1">
        <v>10</v>
      </c>
      <c r="AH55" s="1">
        <v>9.8000000000000007</v>
      </c>
      <c r="AI55" s="1">
        <v>9</v>
      </c>
      <c r="AJ55" s="1">
        <v>65535</v>
      </c>
      <c r="AK55" s="1">
        <v>11.4</v>
      </c>
      <c r="AL55" s="1">
        <v>11.8</v>
      </c>
      <c r="AM55" s="1">
        <v>10.4</v>
      </c>
      <c r="AN55" s="1">
        <v>10.4</v>
      </c>
      <c r="AO55" s="1">
        <v>10.4</v>
      </c>
      <c r="AP55" s="1">
        <v>11.8</v>
      </c>
      <c r="AQ55" s="1">
        <v>11.8</v>
      </c>
      <c r="AR55" s="1">
        <v>10.4</v>
      </c>
      <c r="AS55" s="1">
        <v>11</v>
      </c>
      <c r="AT55" s="1">
        <v>10</v>
      </c>
      <c r="AU55" s="1">
        <v>11.6</v>
      </c>
      <c r="AV55" s="1">
        <v>12.6</v>
      </c>
      <c r="AW55" s="1">
        <v>10</v>
      </c>
      <c r="AX55" s="1">
        <v>11.6</v>
      </c>
      <c r="AY55" s="1">
        <v>12.8</v>
      </c>
      <c r="AZ55" s="1">
        <v>10.8</v>
      </c>
      <c r="BA55" s="1">
        <v>11.2</v>
      </c>
      <c r="BB55" s="1">
        <v>13.6</v>
      </c>
      <c r="BC55" s="1">
        <v>13.6</v>
      </c>
      <c r="BD55" s="1">
        <v>11.8</v>
      </c>
      <c r="BE55" s="1">
        <v>13.8</v>
      </c>
      <c r="BF55" s="1">
        <v>13.4</v>
      </c>
      <c r="BG55" s="1">
        <v>11.2</v>
      </c>
      <c r="BH55" s="1">
        <v>13</v>
      </c>
      <c r="BI55" s="1">
        <v>13.6</v>
      </c>
      <c r="BJ55" s="1">
        <v>12</v>
      </c>
      <c r="BK55" s="1">
        <v>65535</v>
      </c>
      <c r="BL55" s="1">
        <v>11</v>
      </c>
      <c r="BM55" s="1">
        <v>13.2</v>
      </c>
      <c r="BN55" s="1">
        <v>12.8</v>
      </c>
      <c r="BO55" s="102"/>
      <c r="BP55" s="1">
        <v>11.6</v>
      </c>
      <c r="BQ55" s="1">
        <v>13.8</v>
      </c>
      <c r="BR55" s="1">
        <v>10</v>
      </c>
      <c r="BS55" s="1">
        <v>10</v>
      </c>
      <c r="BT55" s="1">
        <v>10</v>
      </c>
      <c r="BU55" s="1">
        <v>10</v>
      </c>
      <c r="BV55" s="1">
        <v>11.8</v>
      </c>
      <c r="BW55" s="1">
        <v>12</v>
      </c>
      <c r="BX55" s="1">
        <v>13.6</v>
      </c>
      <c r="BY55" s="1">
        <v>11.6</v>
      </c>
      <c r="BZ55" s="1">
        <v>10</v>
      </c>
      <c r="CA55" s="1">
        <v>12.8</v>
      </c>
      <c r="CB55" s="1">
        <v>65535</v>
      </c>
      <c r="CC55" s="1">
        <v>65535</v>
      </c>
      <c r="CD55" s="1">
        <v>12.8</v>
      </c>
      <c r="CE55" s="1">
        <v>10.199999999999999</v>
      </c>
      <c r="CF55" s="1">
        <v>11</v>
      </c>
      <c r="CG55" s="1">
        <v>14</v>
      </c>
      <c r="CH55" s="1">
        <v>14</v>
      </c>
      <c r="CI55" s="1">
        <v>13.2</v>
      </c>
      <c r="CJ55" s="1">
        <v>11.4</v>
      </c>
      <c r="CK55" s="1">
        <v>12.6</v>
      </c>
      <c r="CL55" s="1">
        <v>12</v>
      </c>
      <c r="CM55" s="1">
        <v>12</v>
      </c>
      <c r="CN55" s="1">
        <v>11.4</v>
      </c>
      <c r="CO55" s="1">
        <v>12</v>
      </c>
      <c r="CP55" s="1">
        <v>12</v>
      </c>
      <c r="CQ55" s="1">
        <v>12</v>
      </c>
      <c r="CR55" s="1">
        <v>12</v>
      </c>
      <c r="CS55" s="1">
        <v>13</v>
      </c>
      <c r="CT55" s="1">
        <v>15</v>
      </c>
      <c r="CU55" s="1">
        <v>12.8</v>
      </c>
      <c r="CV55" s="1">
        <v>11.8</v>
      </c>
      <c r="CW55" s="1">
        <v>11</v>
      </c>
      <c r="CX55" s="1">
        <v>10</v>
      </c>
      <c r="CY55" s="1">
        <v>12.4</v>
      </c>
      <c r="CZ55" s="1">
        <v>12</v>
      </c>
      <c r="DA55" s="1">
        <v>11.8</v>
      </c>
      <c r="DB55" s="1">
        <v>65535</v>
      </c>
      <c r="DC55" s="1">
        <v>65535</v>
      </c>
      <c r="DD55" s="1">
        <v>12</v>
      </c>
      <c r="DE55" s="1">
        <v>11.8</v>
      </c>
      <c r="DF55" s="1">
        <v>12.2</v>
      </c>
      <c r="DG55" s="1">
        <v>13.2</v>
      </c>
      <c r="DH55" s="1">
        <v>12.8</v>
      </c>
      <c r="DI55" s="1">
        <v>10.8</v>
      </c>
      <c r="DJ55" s="1">
        <v>10</v>
      </c>
      <c r="DK55" s="1">
        <v>13.2</v>
      </c>
      <c r="DL55" s="1">
        <v>12.8</v>
      </c>
      <c r="DM55" s="1">
        <v>15.2</v>
      </c>
      <c r="DN55" s="1">
        <v>12</v>
      </c>
      <c r="DO55" s="1">
        <v>65535</v>
      </c>
      <c r="DP55" s="1">
        <v>12</v>
      </c>
      <c r="DQ55" s="1">
        <v>11</v>
      </c>
      <c r="DR55" s="1">
        <v>12.8</v>
      </c>
      <c r="DS55" s="1">
        <v>12</v>
      </c>
      <c r="DT55" s="1">
        <v>13.6</v>
      </c>
      <c r="DU55" s="1">
        <v>12.4</v>
      </c>
      <c r="DV55" s="1">
        <v>13</v>
      </c>
      <c r="DW55" s="1">
        <v>13</v>
      </c>
      <c r="DX55" s="1">
        <v>13</v>
      </c>
      <c r="DY55" s="1">
        <v>9.4</v>
      </c>
      <c r="DZ55" s="1">
        <v>11</v>
      </c>
      <c r="EA55" s="1">
        <v>11.6</v>
      </c>
      <c r="EB55" s="1">
        <v>11</v>
      </c>
      <c r="EC55" s="1">
        <v>13</v>
      </c>
      <c r="ED55" s="1">
        <v>13</v>
      </c>
      <c r="EE55" s="1">
        <v>13.4</v>
      </c>
      <c r="EF55" s="1">
        <v>12.6</v>
      </c>
      <c r="EG55" s="1">
        <v>12.8</v>
      </c>
      <c r="EH55" s="1">
        <v>12</v>
      </c>
      <c r="EI55" s="1">
        <v>12.8</v>
      </c>
      <c r="EJ55" s="1">
        <v>11.8</v>
      </c>
      <c r="EK55" s="1">
        <v>11.6</v>
      </c>
      <c r="EL55" s="1">
        <v>11.8</v>
      </c>
      <c r="EM55" s="1">
        <v>11.6</v>
      </c>
      <c r="EN55" s="1">
        <v>11.4</v>
      </c>
      <c r="EO55" s="1">
        <v>13</v>
      </c>
      <c r="EP55" s="1">
        <v>12.8</v>
      </c>
      <c r="EQ55" s="1">
        <v>12</v>
      </c>
      <c r="ER55" s="1">
        <v>11.8</v>
      </c>
      <c r="ES55" s="1">
        <v>11.8</v>
      </c>
      <c r="ET55" s="1">
        <v>11.8</v>
      </c>
      <c r="EU55" s="1">
        <v>12</v>
      </c>
      <c r="EV55" s="1">
        <v>12.4</v>
      </c>
      <c r="EW55" s="1">
        <v>12.6</v>
      </c>
      <c r="EX55" s="1">
        <v>12.4</v>
      </c>
      <c r="EY55" s="1">
        <v>12.2</v>
      </c>
      <c r="EZ55" s="1">
        <v>11.4</v>
      </c>
      <c r="FA55" s="1">
        <v>11.6</v>
      </c>
      <c r="FB55" s="1">
        <v>11</v>
      </c>
      <c r="FC55" s="1">
        <v>11</v>
      </c>
      <c r="FD55" s="1">
        <v>65535</v>
      </c>
      <c r="FE55" s="1">
        <v>11</v>
      </c>
      <c r="FF55" s="1">
        <v>12</v>
      </c>
      <c r="FG55" s="1">
        <v>11.8</v>
      </c>
      <c r="FH55" s="1">
        <v>13.8</v>
      </c>
      <c r="FI55" s="1">
        <v>11</v>
      </c>
      <c r="FJ55" s="1">
        <v>11</v>
      </c>
      <c r="FK55" s="1">
        <v>10.199999999999999</v>
      </c>
      <c r="FL55" s="1">
        <v>10</v>
      </c>
      <c r="FM55" s="1">
        <v>13</v>
      </c>
      <c r="FN55" s="1">
        <v>13.8</v>
      </c>
      <c r="FO55" s="1">
        <v>13.6</v>
      </c>
      <c r="FP55" s="1">
        <v>11.6</v>
      </c>
      <c r="FQ55" s="1">
        <v>12.8</v>
      </c>
      <c r="FR55" s="1">
        <v>12.2</v>
      </c>
      <c r="FS55" s="1">
        <v>12.2</v>
      </c>
      <c r="FT55" s="1">
        <v>12</v>
      </c>
      <c r="FU55" s="1">
        <v>12</v>
      </c>
      <c r="FV55" s="1">
        <v>13.2</v>
      </c>
      <c r="FW55" s="1">
        <v>13</v>
      </c>
      <c r="FX55" s="1">
        <v>13.6</v>
      </c>
      <c r="FY55" s="1">
        <v>12</v>
      </c>
      <c r="FZ55" s="1">
        <v>12.4</v>
      </c>
      <c r="GA55" s="1">
        <v>13</v>
      </c>
      <c r="GB55" s="1">
        <v>65535</v>
      </c>
      <c r="GC55" s="1">
        <v>11.4</v>
      </c>
      <c r="GD55" s="1">
        <v>12.8</v>
      </c>
      <c r="GE55" s="1">
        <v>13</v>
      </c>
      <c r="GF55" s="1">
        <v>12.6</v>
      </c>
      <c r="GG55" s="1">
        <v>65535</v>
      </c>
      <c r="GH55" s="1">
        <v>11.8</v>
      </c>
      <c r="GI55" s="1">
        <v>11.8</v>
      </c>
      <c r="GJ55" s="1">
        <v>9.8000000000000007</v>
      </c>
      <c r="GK55" s="1">
        <v>10</v>
      </c>
      <c r="GL55" s="1">
        <v>12</v>
      </c>
      <c r="GM55" s="1">
        <v>65535</v>
      </c>
      <c r="GN55" s="1">
        <v>13.6</v>
      </c>
      <c r="GO55" s="1">
        <v>12.8</v>
      </c>
      <c r="GP55" s="1">
        <v>12.4</v>
      </c>
      <c r="GQ55" s="1">
        <v>12</v>
      </c>
      <c r="GR55" s="1">
        <v>10.6</v>
      </c>
      <c r="GS55" s="1">
        <v>10</v>
      </c>
      <c r="GT55" s="1">
        <v>13</v>
      </c>
      <c r="GU55" s="1">
        <v>13.2</v>
      </c>
      <c r="GV55" s="1">
        <v>11.6</v>
      </c>
      <c r="GW55" s="1">
        <v>11.8</v>
      </c>
      <c r="GX55" s="1">
        <v>65535</v>
      </c>
      <c r="GY55" s="1">
        <v>12.2</v>
      </c>
      <c r="GZ55" s="1">
        <v>12.4</v>
      </c>
      <c r="HA55" s="1">
        <v>12.8</v>
      </c>
      <c r="HB55" s="1">
        <v>12.4</v>
      </c>
      <c r="HC55" s="1">
        <v>13</v>
      </c>
      <c r="HD55" s="1">
        <v>13.6</v>
      </c>
      <c r="HE55" s="1">
        <v>12.6</v>
      </c>
      <c r="HF55" s="1">
        <v>9.6</v>
      </c>
      <c r="HG55" s="1">
        <v>9.8000000000000007</v>
      </c>
      <c r="HH55" s="1">
        <v>11.6</v>
      </c>
      <c r="HI55" s="1">
        <v>10.199999999999999</v>
      </c>
      <c r="HJ55" s="1">
        <v>10</v>
      </c>
      <c r="HK55" s="1">
        <v>13</v>
      </c>
      <c r="HL55" s="1">
        <v>12.8</v>
      </c>
      <c r="HM55" s="1">
        <v>11.8</v>
      </c>
      <c r="HN55" s="1">
        <v>10.4</v>
      </c>
      <c r="HO55" s="1">
        <v>12.8</v>
      </c>
      <c r="HP55" s="1">
        <v>12.4</v>
      </c>
      <c r="HQ55" s="1">
        <v>12.6</v>
      </c>
      <c r="HR55" s="1">
        <v>13</v>
      </c>
      <c r="HS55" s="1">
        <v>13</v>
      </c>
      <c r="HT55" s="1">
        <v>12.8</v>
      </c>
      <c r="HU55" s="1">
        <v>12.6</v>
      </c>
      <c r="HV55" s="1">
        <v>12.4</v>
      </c>
      <c r="HW55" s="1">
        <v>12.2</v>
      </c>
      <c r="HX55" s="1">
        <v>12.4</v>
      </c>
      <c r="HY55" s="1">
        <v>12.6</v>
      </c>
      <c r="HZ55" s="1">
        <v>12.4</v>
      </c>
      <c r="IA55" s="1">
        <v>10.8</v>
      </c>
      <c r="IB55" s="1">
        <v>9.4</v>
      </c>
      <c r="IC55" s="1">
        <v>9.4</v>
      </c>
      <c r="ID55" s="1">
        <v>11</v>
      </c>
      <c r="IE55" s="1">
        <v>11.8</v>
      </c>
      <c r="IF55" s="1">
        <v>12.8</v>
      </c>
      <c r="IG55" s="1">
        <v>12.6</v>
      </c>
      <c r="IH55" s="1">
        <v>10</v>
      </c>
      <c r="II55" s="1">
        <v>11.8</v>
      </c>
      <c r="IJ55" s="1">
        <v>12</v>
      </c>
      <c r="IK55" s="1">
        <v>12.2</v>
      </c>
      <c r="IL55" s="1">
        <v>11.8</v>
      </c>
      <c r="IM55" s="1">
        <v>12.2</v>
      </c>
      <c r="IN55" s="1">
        <v>12</v>
      </c>
      <c r="IO55" s="1">
        <v>12.2</v>
      </c>
      <c r="IP55" s="1">
        <v>11</v>
      </c>
      <c r="IQ55" s="1">
        <v>10.199999999999999</v>
      </c>
      <c r="IR55" s="1">
        <v>12</v>
      </c>
      <c r="IS55" s="1">
        <v>11.8</v>
      </c>
      <c r="IT55" s="1">
        <v>10.6</v>
      </c>
      <c r="IU55" s="1">
        <v>11</v>
      </c>
      <c r="IV55" s="1">
        <v>11.6</v>
      </c>
      <c r="IW55" s="1">
        <v>13</v>
      </c>
      <c r="IX55" s="1">
        <v>12.4</v>
      </c>
      <c r="IY55" s="1">
        <v>13</v>
      </c>
      <c r="IZ55" s="1">
        <v>13.2</v>
      </c>
      <c r="JA55" s="1">
        <v>11</v>
      </c>
      <c r="JB55" s="1">
        <v>12</v>
      </c>
      <c r="JC55" s="1">
        <v>12</v>
      </c>
      <c r="JD55" s="1">
        <v>12</v>
      </c>
      <c r="JE55" s="1">
        <v>10.8</v>
      </c>
      <c r="JF55" s="1">
        <v>12</v>
      </c>
      <c r="JG55" s="1">
        <v>11.6</v>
      </c>
      <c r="JH55" s="1">
        <v>10.199999999999999</v>
      </c>
      <c r="JI55" s="1">
        <v>10.6</v>
      </c>
      <c r="JJ55" s="1">
        <v>11.8</v>
      </c>
      <c r="JK55" s="1">
        <v>10</v>
      </c>
      <c r="JL55" s="1">
        <v>11.2</v>
      </c>
      <c r="JM55" s="1">
        <v>10</v>
      </c>
      <c r="JN55" s="1">
        <v>10.199999999999999</v>
      </c>
      <c r="JO55" s="1">
        <v>10.8</v>
      </c>
      <c r="JP55" s="1">
        <v>11.8</v>
      </c>
      <c r="JQ55" s="1">
        <v>13</v>
      </c>
      <c r="JR55" s="1">
        <v>11.2</v>
      </c>
      <c r="JS55" s="1">
        <v>10.199999999999999</v>
      </c>
      <c r="JT55" s="1">
        <v>9.4</v>
      </c>
      <c r="JU55" s="1">
        <v>9</v>
      </c>
      <c r="JV55" s="1">
        <v>9.6</v>
      </c>
      <c r="JW55" s="1">
        <v>10</v>
      </c>
      <c r="JX55" s="1">
        <v>65535</v>
      </c>
      <c r="JY55" s="1">
        <v>65535</v>
      </c>
      <c r="JZ55" s="1">
        <v>8.9</v>
      </c>
      <c r="KA55" s="1">
        <v>10.8</v>
      </c>
      <c r="KB55" s="1">
        <v>9.8000000000000007</v>
      </c>
      <c r="KC55" s="1">
        <v>10.6</v>
      </c>
      <c r="KD55" s="1">
        <v>12.4</v>
      </c>
      <c r="KE55" s="1">
        <v>65535</v>
      </c>
      <c r="KF55" s="1">
        <v>11</v>
      </c>
      <c r="KG55" s="1">
        <v>10</v>
      </c>
      <c r="KH55" s="1">
        <v>12.8</v>
      </c>
      <c r="KI55" s="1">
        <v>13.8</v>
      </c>
      <c r="KJ55" s="1">
        <v>8.8000000000000007</v>
      </c>
      <c r="KK55" s="1">
        <v>9.1999999999999993</v>
      </c>
      <c r="KL55" s="1">
        <v>9</v>
      </c>
      <c r="KM55" s="1">
        <v>9.1999999999999993</v>
      </c>
      <c r="KN55" s="1">
        <v>10.8</v>
      </c>
      <c r="KO55" s="1">
        <v>9.6</v>
      </c>
      <c r="KP55" s="1">
        <v>12.6</v>
      </c>
      <c r="KQ55" s="1">
        <v>9.8000000000000007</v>
      </c>
      <c r="KR55" s="1">
        <v>11</v>
      </c>
      <c r="KS55" s="1">
        <v>12</v>
      </c>
      <c r="KT55" s="1">
        <v>12</v>
      </c>
      <c r="KU55" s="1">
        <v>12.2</v>
      </c>
      <c r="KV55" s="1">
        <v>11</v>
      </c>
      <c r="KW55" s="1">
        <v>10</v>
      </c>
      <c r="KX55" s="1">
        <v>10</v>
      </c>
      <c r="KY55" s="1">
        <v>10.8</v>
      </c>
      <c r="KZ55" s="1">
        <v>8.8000000000000007</v>
      </c>
      <c r="LA55" s="1">
        <v>8.8000000000000007</v>
      </c>
      <c r="LB55" s="1">
        <v>9</v>
      </c>
      <c r="LC55" s="1">
        <v>9</v>
      </c>
      <c r="LD55" s="1">
        <v>8.8000000000000007</v>
      </c>
      <c r="LE55" s="1">
        <v>8.8000000000000007</v>
      </c>
      <c r="LF55" s="1">
        <v>10.199999999999999</v>
      </c>
      <c r="LG55" s="1">
        <v>11.4</v>
      </c>
      <c r="LH55" s="1">
        <v>12.8</v>
      </c>
      <c r="LI55" s="1">
        <v>12.6</v>
      </c>
      <c r="LJ55" s="1">
        <v>14.8</v>
      </c>
      <c r="LK55" s="1">
        <v>13.6</v>
      </c>
      <c r="LL55" s="1">
        <v>13</v>
      </c>
      <c r="LM55" s="1">
        <v>10</v>
      </c>
      <c r="LN55" s="1">
        <v>10.8</v>
      </c>
      <c r="LO55" s="1">
        <v>12</v>
      </c>
      <c r="LP55" s="1">
        <v>10.4</v>
      </c>
      <c r="LQ55" s="1">
        <v>8.8000000000000007</v>
      </c>
      <c r="LR55" s="1">
        <v>8.6</v>
      </c>
      <c r="LS55" s="1">
        <v>10.8</v>
      </c>
      <c r="LT55" s="1">
        <v>65535</v>
      </c>
      <c r="LU55" s="1">
        <v>9.6</v>
      </c>
      <c r="LV55" s="1">
        <v>9.6</v>
      </c>
      <c r="LW55" s="1">
        <v>8.8000000000000007</v>
      </c>
      <c r="LX55" s="1">
        <v>12</v>
      </c>
      <c r="LY55" s="1">
        <v>12</v>
      </c>
      <c r="LZ55" s="1">
        <v>12.4</v>
      </c>
      <c r="MA55" s="1">
        <v>13.4</v>
      </c>
      <c r="MB55" s="1">
        <v>11.4</v>
      </c>
      <c r="MC55" s="1">
        <v>10.6</v>
      </c>
      <c r="MD55" s="1">
        <v>12</v>
      </c>
      <c r="ME55" s="1">
        <v>11.8</v>
      </c>
      <c r="MF55" s="1">
        <v>14.2</v>
      </c>
      <c r="MG55" s="1">
        <v>13.2</v>
      </c>
      <c r="MH55" s="1">
        <v>10.8</v>
      </c>
      <c r="MI55" s="1">
        <v>9.6</v>
      </c>
      <c r="MJ55" s="1">
        <v>10</v>
      </c>
      <c r="MK55" s="1">
        <v>10.4</v>
      </c>
      <c r="ML55" s="1">
        <v>11</v>
      </c>
      <c r="MM55" s="1">
        <v>65535</v>
      </c>
      <c r="MN55" s="1">
        <v>9.6</v>
      </c>
      <c r="MO55" s="1">
        <v>9.8000000000000007</v>
      </c>
      <c r="MP55" s="1">
        <v>11.6</v>
      </c>
      <c r="MQ55" s="1">
        <v>8</v>
      </c>
      <c r="MR55" s="1">
        <v>9.8000000000000007</v>
      </c>
      <c r="MS55" s="1">
        <v>9.8000000000000007</v>
      </c>
      <c r="MT55" s="1">
        <v>13</v>
      </c>
      <c r="MU55" s="1">
        <v>11.8</v>
      </c>
      <c r="MV55" s="1">
        <v>11.8</v>
      </c>
      <c r="MW55" s="1">
        <v>11</v>
      </c>
      <c r="MX55" s="1">
        <v>12.2</v>
      </c>
      <c r="MY55" s="1">
        <v>12.4</v>
      </c>
      <c r="MZ55" s="1">
        <v>12.4</v>
      </c>
      <c r="NA55" s="1">
        <v>11.6</v>
      </c>
      <c r="NB55" s="1">
        <v>12</v>
      </c>
      <c r="NC55" s="1">
        <v>11</v>
      </c>
      <c r="ND55" s="1">
        <v>11.8</v>
      </c>
      <c r="NE55" s="1">
        <v>13.2</v>
      </c>
      <c r="NF55" s="1">
        <v>10.8</v>
      </c>
      <c r="NG55" s="1">
        <v>11.6</v>
      </c>
      <c r="NH55" s="1">
        <v>11.6</v>
      </c>
      <c r="NI55" s="1">
        <v>13.4</v>
      </c>
      <c r="NJ55" s="6">
        <f t="shared" si="13"/>
        <v>0.93548387096774188</v>
      </c>
      <c r="NK55" s="3">
        <f t="shared" si="14"/>
        <v>0.9642857142857143</v>
      </c>
      <c r="NL55" s="3">
        <f t="shared" si="15"/>
        <v>0.93548387096774188</v>
      </c>
      <c r="NM55" s="3">
        <f t="shared" si="16"/>
        <v>0.9</v>
      </c>
      <c r="NN55" s="3">
        <f t="shared" si="17"/>
        <v>1</v>
      </c>
      <c r="NO55" s="3">
        <f t="shared" si="18"/>
        <v>0.9</v>
      </c>
      <c r="NP55" s="3">
        <f t="shared" si="19"/>
        <v>0.93548387096774188</v>
      </c>
      <c r="NQ55" s="3">
        <f t="shared" si="20"/>
        <v>1</v>
      </c>
      <c r="NR55" s="3">
        <f t="shared" si="21"/>
        <v>1</v>
      </c>
      <c r="NS55" s="3">
        <f t="shared" si="22"/>
        <v>0.90322580645161288</v>
      </c>
      <c r="NT55" s="3">
        <f t="shared" si="23"/>
        <v>0.96666666666666667</v>
      </c>
      <c r="NU55" s="3">
        <f t="shared" si="24"/>
        <v>0.967741935483871</v>
      </c>
      <c r="NV55" s="3">
        <f t="shared" si="25"/>
        <v>0.9506849315068493</v>
      </c>
      <c r="NW55" s="5">
        <f t="shared" si="26"/>
        <v>10.73103448275862</v>
      </c>
      <c r="NX55" s="1">
        <f t="shared" si="27"/>
        <v>11.844444444444447</v>
      </c>
      <c r="NY55" s="1">
        <f t="shared" si="28"/>
        <v>11.993103448275861</v>
      </c>
      <c r="NZ55" s="1">
        <f t="shared" si="29"/>
        <v>12.244444444444445</v>
      </c>
      <c r="OA55" s="1">
        <f t="shared" si="30"/>
        <v>11.95483870967742</v>
      </c>
      <c r="OB55" s="1">
        <f t="shared" si="31"/>
        <v>12.259259259259258</v>
      </c>
      <c r="OC55" s="1">
        <f t="shared" si="32"/>
        <v>11.80689655172414</v>
      </c>
      <c r="OD55" s="1">
        <f t="shared" si="33"/>
        <v>11.825806451612904</v>
      </c>
      <c r="OE55" s="1">
        <f t="shared" si="34"/>
        <v>11.313333333333333</v>
      </c>
      <c r="OF55" s="1">
        <f t="shared" si="35"/>
        <v>10.589285714285714</v>
      </c>
      <c r="OG55" s="1">
        <f t="shared" si="36"/>
        <v>10.896551724137931</v>
      </c>
      <c r="OH55" s="1">
        <f t="shared" si="37"/>
        <v>11.373333333333337</v>
      </c>
      <c r="OI55" s="111">
        <v>10.456521739130434</v>
      </c>
      <c r="OJ55" s="112">
        <v>10.654166666666667</v>
      </c>
      <c r="OK55" s="112">
        <v>11.239130434782609</v>
      </c>
      <c r="OL55" s="112">
        <v>11.665217391304349</v>
      </c>
      <c r="OM55" s="112">
        <v>11.85416666666667</v>
      </c>
      <c r="ON55" s="112">
        <v>11.604000000000001</v>
      </c>
      <c r="OO55" s="112">
        <v>11.347999999999999</v>
      </c>
      <c r="OP55" s="112">
        <v>11.454166666666666</v>
      </c>
      <c r="OQ55" s="112">
        <v>11.272</v>
      </c>
      <c r="OR55" s="112">
        <v>11.125</v>
      </c>
      <c r="OS55" s="112">
        <v>11.1</v>
      </c>
      <c r="OT55" s="112">
        <v>10.891666666666667</v>
      </c>
      <c r="OU55" s="5">
        <f t="shared" si="0"/>
        <v>0.27451274362818623</v>
      </c>
      <c r="OV55" s="1">
        <f t="shared" si="1"/>
        <v>1.19027777777778</v>
      </c>
      <c r="OW55" s="1">
        <f t="shared" si="2"/>
        <v>0.75397301349325119</v>
      </c>
      <c r="OX55" s="1">
        <f t="shared" si="3"/>
        <v>0.57922705314009626</v>
      </c>
      <c r="OY55" s="1">
        <f t="shared" si="4"/>
        <v>0.10067204301074995</v>
      </c>
      <c r="OZ55" s="1">
        <f t="shared" si="5"/>
        <v>0.65525925925925677</v>
      </c>
      <c r="PA55" s="1">
        <f t="shared" si="6"/>
        <v>0.45889655172414123</v>
      </c>
      <c r="PB55" s="1">
        <f t="shared" si="7"/>
        <v>0.37163978494623784</v>
      </c>
      <c r="PC55" s="1">
        <f t="shared" si="8"/>
        <v>4.1333333333332334E-2</v>
      </c>
      <c r="PD55" s="1">
        <f t="shared" si="9"/>
        <v>-0.53571428571428648</v>
      </c>
      <c r="PE55" s="1">
        <f t="shared" si="10"/>
        <v>-0.20344827586206904</v>
      </c>
      <c r="PF55" s="1">
        <f t="shared" si="11"/>
        <v>0.48166666666666913</v>
      </c>
      <c r="PG55" s="111">
        <v>5</v>
      </c>
      <c r="PH55" s="112">
        <v>3.8</v>
      </c>
      <c r="PI55" s="112">
        <v>6.8</v>
      </c>
      <c r="PJ55" s="112">
        <v>7.6</v>
      </c>
      <c r="PK55" s="112">
        <v>7.8</v>
      </c>
      <c r="PL55" s="112">
        <v>5.8</v>
      </c>
      <c r="PM55" s="112">
        <v>5</v>
      </c>
      <c r="PN55" s="112">
        <v>7.2</v>
      </c>
      <c r="PO55" s="112">
        <v>7</v>
      </c>
      <c r="PP55" s="112">
        <v>6.8</v>
      </c>
      <c r="PQ55" s="112">
        <v>7</v>
      </c>
      <c r="PR55" s="137">
        <v>5.6</v>
      </c>
      <c r="PS55" s="5">
        <f t="array" ref="PS55">+IF(ISERROR($NW55)=FALSE,MIN(IF($H55:$AL55&lt;65534,$H55:$AL55,"")),NA())</f>
        <v>9</v>
      </c>
      <c r="PT55" s="1">
        <f t="array" ref="PT55">+IF(ISERROR($NX55)=FALSE,MIN(IF($AM55:$BN55&lt;65534,$AM55:$BN55,"")),NA())</f>
        <v>10</v>
      </c>
      <c r="PU55" s="1">
        <f t="array" ref="PU55">+IF(ISERROR($NY55)=FALSE,MIN(IF($BP55:$CT55&lt;65534,$BP55:$CT55,"")),NA())</f>
        <v>10</v>
      </c>
      <c r="PV55" s="1">
        <f t="array" ref="PV55">+IF(ISERROR($NZ55)=FALSE,MIN(IF($CU55:$DX55&lt;65534,$CU55:$DX55,"")),NA())</f>
        <v>10</v>
      </c>
      <c r="PW55" s="1">
        <f t="array" ref="PW55">+IF(ISERROR($OA55)=FALSE,MIN(IF($DY55:$FC55&lt;65534,$DY55:$FC55,"")),NA())</f>
        <v>9.4</v>
      </c>
      <c r="PX55" s="1">
        <f t="array" ref="PX55">+IF(ISERROR($OB55)=FALSE,MIN(IF($FD55:$GG55&lt;65534,$FD55:$GG55,"")),NA())</f>
        <v>10</v>
      </c>
      <c r="PY55" s="1">
        <f t="array" ref="PY55">+IF(ISERROR($OC55)=FALSE,MIN(IF($GH55:$HL55&lt;65534,$GH55:$HL55,"")),NA())</f>
        <v>9.6</v>
      </c>
      <c r="PZ55" s="1">
        <f t="array" ref="PZ55">+IF(ISERROR($OD55)=FALSE,MIN(IF($HM55:$IQ55&lt;65534,$HM55:$IQ55,"")),NA())</f>
        <v>9.4</v>
      </c>
      <c r="QA55" s="1">
        <f t="array" ref="QA55">+IF(ISERROR($OE55)=FALSE,MIN(IF($IR55:$JU55&lt;65534,$IR55:$JU55,"")),NA())</f>
        <v>9</v>
      </c>
      <c r="QB55" s="1">
        <f t="array" ref="QB55">+IF(ISERROR($OF55)=FALSE,MIN(IF($JV55:$KZ55&lt;65534,$JV55:$KZ55,"")),NA())</f>
        <v>8.8000000000000007</v>
      </c>
      <c r="QC55" s="1">
        <f t="array" ref="QC55">+IF(ISERROR($OG55)=FALSE,MIN(IF($LA55:$MD55&lt;65534,$LA55:$MD55,"")),NA())</f>
        <v>8.6</v>
      </c>
      <c r="QD55" s="1">
        <f t="array" ref="QD55">+IF(ISERROR($OH55)=FALSE,MIN(IF($ME55:$NI55&lt;65534,$ME55:$NI55,"")),NA())</f>
        <v>8</v>
      </c>
      <c r="QE55" s="5">
        <f t="shared" si="38"/>
        <v>-4</v>
      </c>
      <c r="QF55" s="1">
        <f t="shared" si="39"/>
        <v>-6.2</v>
      </c>
      <c r="QG55" s="1">
        <f t="shared" si="40"/>
        <v>-3.2</v>
      </c>
      <c r="QH55" s="1">
        <f t="shared" si="41"/>
        <v>-2.4000000000000004</v>
      </c>
      <c r="QI55" s="1">
        <f t="shared" si="42"/>
        <v>-1.6000000000000005</v>
      </c>
      <c r="QJ55" s="1">
        <f t="shared" si="43"/>
        <v>-4.2</v>
      </c>
      <c r="QK55" s="1">
        <f t="shared" si="44"/>
        <v>-4.5999999999999996</v>
      </c>
      <c r="QL55" s="1">
        <f t="shared" si="45"/>
        <v>-2.2000000000000002</v>
      </c>
      <c r="QM55" s="1">
        <f t="shared" si="46"/>
        <v>-2</v>
      </c>
      <c r="QN55" s="1">
        <f t="shared" si="47"/>
        <v>-2.0000000000000009</v>
      </c>
      <c r="QO55" s="1">
        <f t="shared" si="48"/>
        <v>-1.5999999999999996</v>
      </c>
      <c r="QP55" s="1">
        <f t="shared" si="49"/>
        <v>-2.4000000000000004</v>
      </c>
      <c r="QQ55" s="5" t="s">
        <v>892</v>
      </c>
    </row>
    <row r="56" spans="1:459" s="1" customFormat="1" x14ac:dyDescent="0.2">
      <c r="A56" s="155">
        <v>24015220</v>
      </c>
      <c r="B56" s="156">
        <v>-73.495777777777775</v>
      </c>
      <c r="C56" s="156">
        <v>5.5093888888888891</v>
      </c>
      <c r="D56" s="157">
        <v>2600</v>
      </c>
      <c r="E56" s="158" t="s">
        <v>86</v>
      </c>
      <c r="F56" s="158" t="s">
        <v>324</v>
      </c>
      <c r="G56" s="158" t="s">
        <v>308</v>
      </c>
      <c r="H56" s="1">
        <v>8</v>
      </c>
      <c r="I56" s="1">
        <v>8.8000000000000007</v>
      </c>
      <c r="J56" s="1">
        <v>8.1999999999999993</v>
      </c>
      <c r="K56" s="1">
        <v>5.6</v>
      </c>
      <c r="L56" s="1">
        <v>4.2</v>
      </c>
      <c r="M56" s="1">
        <v>7.2</v>
      </c>
      <c r="N56" s="1">
        <v>11.4</v>
      </c>
      <c r="O56" s="1">
        <v>9.4</v>
      </c>
      <c r="P56" s="1">
        <v>10.199999999999999</v>
      </c>
      <c r="Q56" s="1">
        <v>10.6</v>
      </c>
      <c r="R56" s="1">
        <v>10.199999999999999</v>
      </c>
      <c r="S56" s="1">
        <v>9</v>
      </c>
      <c r="T56" s="1">
        <v>10.199999999999999</v>
      </c>
      <c r="U56" s="1">
        <v>11.2</v>
      </c>
      <c r="V56" s="1">
        <v>10</v>
      </c>
      <c r="W56" s="1">
        <v>10.199999999999999</v>
      </c>
      <c r="X56" s="1">
        <v>10.8</v>
      </c>
      <c r="Y56" s="1">
        <v>10</v>
      </c>
      <c r="Z56" s="1">
        <v>10.8</v>
      </c>
      <c r="AA56" s="1">
        <v>11</v>
      </c>
      <c r="AB56" s="1">
        <v>5</v>
      </c>
      <c r="AC56" s="1">
        <v>9.8000000000000007</v>
      </c>
      <c r="AD56" s="1">
        <v>10.6</v>
      </c>
      <c r="AE56" s="1">
        <v>9.6</v>
      </c>
      <c r="AF56" s="1">
        <v>8</v>
      </c>
      <c r="AG56" s="1">
        <v>6.8</v>
      </c>
      <c r="AH56" s="1">
        <v>6</v>
      </c>
      <c r="AI56" s="1">
        <v>10.4</v>
      </c>
      <c r="AJ56" s="1">
        <v>11.6</v>
      </c>
      <c r="AK56" s="1">
        <v>11</v>
      </c>
      <c r="AL56" s="1">
        <v>9.1999999999999993</v>
      </c>
      <c r="AM56" s="1">
        <v>8</v>
      </c>
      <c r="AN56" s="1">
        <v>9</v>
      </c>
      <c r="AO56" s="1">
        <v>10</v>
      </c>
      <c r="AP56" s="1">
        <v>7.2</v>
      </c>
      <c r="AQ56" s="1">
        <v>8</v>
      </c>
      <c r="AR56" s="1">
        <v>8</v>
      </c>
      <c r="AS56" s="1">
        <v>12.2</v>
      </c>
      <c r="AT56" s="1">
        <v>12</v>
      </c>
      <c r="AU56" s="1">
        <v>11.8</v>
      </c>
      <c r="AV56" s="1">
        <v>9.6</v>
      </c>
      <c r="AW56" s="1">
        <v>6.8</v>
      </c>
      <c r="AX56" s="1">
        <v>9.1999999999999993</v>
      </c>
      <c r="AY56" s="1">
        <v>10.8</v>
      </c>
      <c r="AZ56" s="1">
        <v>9.1999999999999993</v>
      </c>
      <c r="BA56" s="1">
        <v>8.6</v>
      </c>
      <c r="BB56" s="1">
        <v>10</v>
      </c>
      <c r="BC56" s="1">
        <v>10.199999999999999</v>
      </c>
      <c r="BD56" s="1">
        <v>6.6</v>
      </c>
      <c r="BE56" s="1">
        <v>10.199999999999999</v>
      </c>
      <c r="BF56" s="1">
        <v>12.4</v>
      </c>
      <c r="BG56" s="1">
        <v>11</v>
      </c>
      <c r="BH56" s="1">
        <v>9.4</v>
      </c>
      <c r="BI56" s="1">
        <v>12</v>
      </c>
      <c r="BJ56" s="1">
        <v>12</v>
      </c>
      <c r="BK56" s="1">
        <v>8.6</v>
      </c>
      <c r="BL56" s="1">
        <v>9</v>
      </c>
      <c r="BM56" s="1">
        <v>11</v>
      </c>
      <c r="BN56" s="1">
        <v>9.8000000000000007</v>
      </c>
      <c r="BO56" s="102"/>
      <c r="BP56" s="1">
        <v>11.2</v>
      </c>
      <c r="BQ56" s="1">
        <v>11</v>
      </c>
      <c r="BR56" s="1">
        <v>8.8000000000000007</v>
      </c>
      <c r="BS56" s="1">
        <v>9</v>
      </c>
      <c r="BT56" s="1">
        <v>11</v>
      </c>
      <c r="BU56" s="1">
        <v>12.6</v>
      </c>
      <c r="BV56" s="1">
        <v>10.8</v>
      </c>
      <c r="BW56" s="1">
        <v>12</v>
      </c>
      <c r="BX56" s="1">
        <v>12.4</v>
      </c>
      <c r="BY56" s="1">
        <v>12.2</v>
      </c>
      <c r="BZ56" s="1">
        <v>11.8</v>
      </c>
      <c r="CA56" s="1">
        <v>12</v>
      </c>
      <c r="CB56" s="1">
        <v>12.4</v>
      </c>
      <c r="CC56" s="1">
        <v>13</v>
      </c>
      <c r="CD56" s="1">
        <v>12.2</v>
      </c>
      <c r="CE56" s="1">
        <v>13</v>
      </c>
      <c r="CF56" s="1">
        <v>12.6</v>
      </c>
      <c r="CG56" s="1">
        <v>12</v>
      </c>
      <c r="CH56" s="1">
        <v>12.8</v>
      </c>
      <c r="CI56" s="1">
        <v>11</v>
      </c>
      <c r="CJ56" s="1">
        <v>11.2</v>
      </c>
      <c r="CK56" s="1">
        <v>12</v>
      </c>
      <c r="CL56" s="1">
        <v>11.8</v>
      </c>
      <c r="CM56" s="1">
        <v>12.2</v>
      </c>
      <c r="CN56" s="1">
        <v>10</v>
      </c>
      <c r="CO56" s="1">
        <v>12.4</v>
      </c>
      <c r="CP56" s="1">
        <v>12</v>
      </c>
      <c r="CQ56" s="1">
        <v>10</v>
      </c>
      <c r="CR56" s="1">
        <v>12.4</v>
      </c>
      <c r="CS56" s="1">
        <v>12</v>
      </c>
      <c r="CT56" s="1">
        <v>12.2</v>
      </c>
      <c r="CU56" s="1">
        <v>11</v>
      </c>
      <c r="CV56" s="1">
        <v>10.6</v>
      </c>
      <c r="CW56" s="1">
        <v>8.4</v>
      </c>
      <c r="CX56" s="1">
        <v>9.4</v>
      </c>
      <c r="CY56" s="1">
        <v>11.2</v>
      </c>
      <c r="CZ56" s="1">
        <v>11.6</v>
      </c>
      <c r="DA56" s="1">
        <v>11.4</v>
      </c>
      <c r="DB56" s="1">
        <v>11.4</v>
      </c>
      <c r="DC56" s="1">
        <v>7.8</v>
      </c>
      <c r="DD56" s="1">
        <v>9.8000000000000007</v>
      </c>
      <c r="DE56" s="1">
        <v>11.2</v>
      </c>
      <c r="DF56" s="1">
        <v>12.6</v>
      </c>
      <c r="DG56" s="1">
        <v>10.8</v>
      </c>
      <c r="DH56" s="1">
        <v>8.8000000000000007</v>
      </c>
      <c r="DI56" s="1">
        <v>11</v>
      </c>
      <c r="DJ56" s="1">
        <v>12.4</v>
      </c>
      <c r="DK56" s="1">
        <v>10</v>
      </c>
      <c r="DL56" s="1">
        <v>12</v>
      </c>
      <c r="DM56" s="1">
        <v>11</v>
      </c>
      <c r="DN56" s="1">
        <v>11</v>
      </c>
      <c r="DO56" s="1">
        <v>11.8</v>
      </c>
      <c r="DP56" s="1">
        <v>12</v>
      </c>
      <c r="DQ56" s="1">
        <v>9</v>
      </c>
      <c r="DR56" s="1">
        <v>12</v>
      </c>
      <c r="DS56" s="1">
        <v>11.8</v>
      </c>
      <c r="DT56" s="1">
        <v>12</v>
      </c>
      <c r="DU56" s="1">
        <v>12</v>
      </c>
      <c r="DV56" s="1">
        <v>12.8</v>
      </c>
      <c r="DW56" s="1">
        <v>11</v>
      </c>
      <c r="DX56" s="1">
        <v>10</v>
      </c>
      <c r="DY56" s="1">
        <v>9</v>
      </c>
      <c r="DZ56" s="1">
        <v>9.1999999999999993</v>
      </c>
      <c r="EA56" s="1">
        <v>10.8</v>
      </c>
      <c r="EB56" s="1">
        <v>10.199999999999999</v>
      </c>
      <c r="EC56" s="1">
        <v>12.6</v>
      </c>
      <c r="ED56" s="1">
        <v>12</v>
      </c>
      <c r="EE56" s="1">
        <v>10.4</v>
      </c>
      <c r="EF56" s="1">
        <v>11.8</v>
      </c>
      <c r="EG56" s="1">
        <v>11.4</v>
      </c>
      <c r="EH56" s="1">
        <v>11.8</v>
      </c>
      <c r="EI56" s="1">
        <v>12</v>
      </c>
      <c r="EJ56" s="1">
        <v>11.8</v>
      </c>
      <c r="EK56" s="1">
        <v>11.6</v>
      </c>
      <c r="EL56" s="1">
        <v>12</v>
      </c>
      <c r="EM56" s="1">
        <v>11.4</v>
      </c>
      <c r="EN56" s="1">
        <v>11.6</v>
      </c>
      <c r="EO56" s="1">
        <v>11</v>
      </c>
      <c r="EP56" s="1">
        <v>12</v>
      </c>
      <c r="EQ56" s="1">
        <v>11.2</v>
      </c>
      <c r="ER56" s="1">
        <v>11.8</v>
      </c>
      <c r="ES56" s="1">
        <v>8.6</v>
      </c>
      <c r="ET56" s="1">
        <v>11.8</v>
      </c>
      <c r="EU56" s="1">
        <v>9.4</v>
      </c>
      <c r="EV56" s="1">
        <v>11</v>
      </c>
      <c r="EW56" s="1">
        <v>9.6</v>
      </c>
      <c r="EX56" s="1">
        <v>11</v>
      </c>
      <c r="EY56" s="1">
        <v>10</v>
      </c>
      <c r="EZ56" s="1">
        <v>9</v>
      </c>
      <c r="FA56" s="1">
        <v>10</v>
      </c>
      <c r="FB56" s="1">
        <v>11.4</v>
      </c>
      <c r="FC56" s="1">
        <v>10.8</v>
      </c>
      <c r="FD56" s="1">
        <v>11.2</v>
      </c>
      <c r="FE56" s="1">
        <v>9.8000000000000007</v>
      </c>
      <c r="FF56" s="1">
        <v>12</v>
      </c>
      <c r="FG56" s="1">
        <v>65535</v>
      </c>
      <c r="FH56" s="1">
        <v>65535</v>
      </c>
      <c r="FI56" s="1">
        <v>65535</v>
      </c>
      <c r="FJ56" s="1">
        <v>65535</v>
      </c>
      <c r="FK56" s="1">
        <v>65535</v>
      </c>
      <c r="FL56" s="1">
        <v>65535</v>
      </c>
      <c r="FM56" s="1">
        <v>65535</v>
      </c>
      <c r="FN56" s="1">
        <v>65535</v>
      </c>
      <c r="FO56" s="1">
        <v>65535</v>
      </c>
      <c r="FP56" s="1">
        <v>11</v>
      </c>
      <c r="FQ56" s="1">
        <v>13.3</v>
      </c>
      <c r="FR56" s="1">
        <v>9.3000000000000007</v>
      </c>
      <c r="FS56" s="1">
        <v>12</v>
      </c>
      <c r="FT56" s="1">
        <v>12.2</v>
      </c>
      <c r="FU56" s="1">
        <v>12.1</v>
      </c>
      <c r="FV56" s="1">
        <v>13.1</v>
      </c>
      <c r="FW56" s="1">
        <v>10.6</v>
      </c>
      <c r="FX56" s="1">
        <v>11.9</v>
      </c>
      <c r="FY56" s="1">
        <v>12.2</v>
      </c>
      <c r="FZ56" s="1">
        <v>11.4</v>
      </c>
      <c r="GA56" s="1">
        <v>11.3</v>
      </c>
      <c r="GB56" s="1">
        <v>13.4</v>
      </c>
      <c r="GC56" s="1">
        <v>11.2</v>
      </c>
      <c r="GD56" s="1">
        <v>10.1</v>
      </c>
      <c r="GE56" s="1">
        <v>11.4</v>
      </c>
      <c r="GF56" s="1">
        <v>11.2</v>
      </c>
      <c r="GG56" s="1">
        <v>12.1</v>
      </c>
      <c r="GH56" s="1">
        <v>12.21</v>
      </c>
      <c r="GI56" s="1">
        <v>11.2</v>
      </c>
      <c r="GJ56" s="1">
        <v>11.2</v>
      </c>
      <c r="GK56" s="1">
        <v>11.1</v>
      </c>
      <c r="GL56" s="1">
        <v>12.2</v>
      </c>
      <c r="GM56" s="1">
        <v>11.1</v>
      </c>
      <c r="GN56" s="1">
        <v>12</v>
      </c>
      <c r="GO56" s="1">
        <v>10</v>
      </c>
      <c r="GP56" s="1">
        <v>9.4</v>
      </c>
      <c r="GQ56" s="1">
        <v>9.3000000000000007</v>
      </c>
      <c r="GR56" s="1">
        <v>8.4</v>
      </c>
      <c r="GS56" s="1">
        <v>8.4</v>
      </c>
      <c r="GT56" s="1">
        <v>9.1999999999999993</v>
      </c>
      <c r="GU56" s="1">
        <v>9.1</v>
      </c>
      <c r="GV56" s="1">
        <v>7.4</v>
      </c>
      <c r="GW56" s="1">
        <v>3.4</v>
      </c>
      <c r="GX56" s="1">
        <v>7.1</v>
      </c>
      <c r="GY56" s="1">
        <v>9</v>
      </c>
      <c r="GZ56" s="1">
        <v>8.6</v>
      </c>
      <c r="HA56" s="1">
        <v>9.1</v>
      </c>
      <c r="HB56" s="1">
        <v>8.1999999999999993</v>
      </c>
      <c r="HC56" s="1">
        <v>9</v>
      </c>
      <c r="HD56" s="1">
        <v>8.4</v>
      </c>
      <c r="HE56" s="1">
        <v>7.2</v>
      </c>
      <c r="HF56" s="1">
        <v>4.3</v>
      </c>
      <c r="HG56" s="1">
        <v>8.4</v>
      </c>
      <c r="HH56" s="1">
        <v>7.4</v>
      </c>
      <c r="HI56" s="1">
        <v>5.2</v>
      </c>
      <c r="HJ56" s="1">
        <v>7.4</v>
      </c>
      <c r="HK56" s="1">
        <v>7.1</v>
      </c>
      <c r="HL56" s="1">
        <v>8</v>
      </c>
      <c r="HM56" s="1">
        <v>6.4</v>
      </c>
      <c r="HN56" s="1">
        <v>7.1</v>
      </c>
      <c r="HO56" s="1">
        <v>9.4</v>
      </c>
      <c r="HP56" s="1">
        <v>7.4</v>
      </c>
      <c r="HQ56" s="1">
        <v>8.4</v>
      </c>
      <c r="HR56" s="1">
        <v>8.1999999999999993</v>
      </c>
      <c r="HS56" s="1">
        <v>7.2</v>
      </c>
      <c r="HT56" s="1">
        <v>6.3</v>
      </c>
      <c r="HU56" s="1">
        <v>7.4</v>
      </c>
      <c r="HV56" s="1">
        <v>7.3</v>
      </c>
      <c r="HW56" s="1">
        <v>9</v>
      </c>
      <c r="HX56" s="1">
        <v>9.1</v>
      </c>
      <c r="HY56" s="1">
        <v>9</v>
      </c>
      <c r="HZ56" s="1">
        <v>9.1999999999999993</v>
      </c>
      <c r="IA56" s="1">
        <v>6.2</v>
      </c>
      <c r="IB56" s="1">
        <v>9.3000000000000007</v>
      </c>
      <c r="IC56" s="1">
        <v>6.4</v>
      </c>
      <c r="ID56" s="1">
        <v>8</v>
      </c>
      <c r="IE56" s="1">
        <v>5.4</v>
      </c>
      <c r="IF56" s="1">
        <v>8.1</v>
      </c>
      <c r="IG56" s="1">
        <v>7.1</v>
      </c>
      <c r="IH56" s="1">
        <v>6.1</v>
      </c>
      <c r="II56" s="1">
        <v>8.1</v>
      </c>
      <c r="IJ56" s="1">
        <v>8.4</v>
      </c>
      <c r="IK56" s="1">
        <v>8</v>
      </c>
      <c r="IL56" s="1">
        <v>8.1999999999999993</v>
      </c>
      <c r="IM56" s="1">
        <v>10.199999999999999</v>
      </c>
      <c r="IN56" s="1">
        <v>9.4</v>
      </c>
      <c r="IO56" s="1">
        <v>10</v>
      </c>
      <c r="IP56" s="1">
        <v>5.4</v>
      </c>
      <c r="IQ56" s="1">
        <v>7.2</v>
      </c>
      <c r="IR56" s="1">
        <v>11.2</v>
      </c>
      <c r="IS56" s="1">
        <v>11</v>
      </c>
      <c r="IT56" s="1">
        <v>7</v>
      </c>
      <c r="IU56" s="1">
        <v>10</v>
      </c>
      <c r="IV56" s="1">
        <v>10.199999999999999</v>
      </c>
      <c r="IW56" s="1">
        <v>10.4</v>
      </c>
      <c r="IX56" s="1">
        <v>9</v>
      </c>
      <c r="IY56" s="1">
        <v>8</v>
      </c>
      <c r="IZ56" s="1">
        <v>10.4</v>
      </c>
      <c r="JA56" s="1">
        <v>4.5999999999999996</v>
      </c>
      <c r="JB56" s="1">
        <v>9</v>
      </c>
      <c r="JC56" s="1">
        <v>10.199999999999999</v>
      </c>
      <c r="JD56" s="1">
        <v>11.6</v>
      </c>
      <c r="JE56" s="1">
        <v>11.8</v>
      </c>
      <c r="JF56" s="1">
        <v>9</v>
      </c>
      <c r="JG56" s="1">
        <v>9</v>
      </c>
      <c r="JH56" s="1">
        <v>10</v>
      </c>
      <c r="JI56" s="1">
        <v>7.8</v>
      </c>
      <c r="JJ56" s="1">
        <v>11</v>
      </c>
      <c r="JK56" s="1">
        <v>10</v>
      </c>
      <c r="JL56" s="1">
        <v>10.199999999999999</v>
      </c>
      <c r="JM56" s="1">
        <v>7.2</v>
      </c>
      <c r="JN56" s="1">
        <v>9.4</v>
      </c>
      <c r="JO56" s="1">
        <v>11.6</v>
      </c>
      <c r="JP56" s="1">
        <v>11</v>
      </c>
      <c r="JQ56" s="1">
        <v>9.6</v>
      </c>
      <c r="JR56" s="1">
        <v>6.4</v>
      </c>
      <c r="JS56" s="1">
        <v>6</v>
      </c>
      <c r="JT56" s="1">
        <v>9</v>
      </c>
      <c r="JU56" s="1">
        <v>11.6</v>
      </c>
      <c r="JV56" s="1">
        <v>7.2</v>
      </c>
      <c r="JW56" s="1">
        <v>7.8</v>
      </c>
      <c r="JX56" s="1">
        <v>8</v>
      </c>
      <c r="JY56" s="1">
        <v>9.1999999999999993</v>
      </c>
      <c r="JZ56" s="1">
        <v>5</v>
      </c>
      <c r="KA56" s="1">
        <v>6</v>
      </c>
      <c r="KB56" s="1">
        <v>9</v>
      </c>
      <c r="KC56" s="1">
        <v>9.6</v>
      </c>
      <c r="KD56" s="1">
        <v>6.8</v>
      </c>
      <c r="KE56" s="1">
        <v>9.1999999999999993</v>
      </c>
      <c r="KF56" s="1">
        <v>11</v>
      </c>
      <c r="KG56" s="1">
        <v>11.2</v>
      </c>
      <c r="KH56" s="1">
        <v>10</v>
      </c>
      <c r="KI56" s="1">
        <v>10</v>
      </c>
      <c r="KJ56" s="1">
        <v>5</v>
      </c>
      <c r="KK56" s="1">
        <v>9</v>
      </c>
      <c r="KL56" s="1">
        <v>5.8</v>
      </c>
      <c r="KM56" s="1">
        <v>8</v>
      </c>
      <c r="KN56" s="1">
        <v>10.6</v>
      </c>
      <c r="KO56" s="1">
        <v>7.6</v>
      </c>
      <c r="KP56" s="1">
        <v>9</v>
      </c>
      <c r="KQ56" s="1">
        <v>9</v>
      </c>
      <c r="KR56" s="1">
        <v>8</v>
      </c>
      <c r="KS56" s="1">
        <v>9.6</v>
      </c>
      <c r="KT56" s="1">
        <v>10.199999999999999</v>
      </c>
      <c r="KU56" s="1">
        <v>9.8000000000000007</v>
      </c>
      <c r="KV56" s="1">
        <v>9</v>
      </c>
      <c r="KW56" s="1">
        <v>9.1999999999999993</v>
      </c>
      <c r="KX56" s="1">
        <v>10</v>
      </c>
      <c r="KY56" s="1">
        <v>9.1999999999999993</v>
      </c>
      <c r="KZ56" s="1">
        <v>5</v>
      </c>
      <c r="LA56" s="1">
        <v>6.2</v>
      </c>
      <c r="LB56" s="1">
        <v>11</v>
      </c>
      <c r="LC56" s="1">
        <v>9.6</v>
      </c>
      <c r="LD56" s="1">
        <v>8.8000000000000007</v>
      </c>
      <c r="LE56" s="1">
        <v>12</v>
      </c>
      <c r="LF56" s="1">
        <v>7.6</v>
      </c>
      <c r="LG56" s="1">
        <v>11</v>
      </c>
      <c r="LH56" s="1">
        <v>11.8</v>
      </c>
      <c r="LI56" s="1">
        <v>11</v>
      </c>
      <c r="LJ56" s="1">
        <v>11.2</v>
      </c>
      <c r="LK56" s="1">
        <v>12</v>
      </c>
      <c r="LL56" s="1">
        <v>12.2</v>
      </c>
      <c r="LM56" s="1">
        <v>9.8000000000000007</v>
      </c>
      <c r="LN56" s="1">
        <v>8.1999999999999993</v>
      </c>
      <c r="LO56" s="1">
        <v>12</v>
      </c>
      <c r="LP56" s="1">
        <v>10.4</v>
      </c>
      <c r="LQ56" s="1">
        <v>8.4</v>
      </c>
      <c r="LR56" s="1">
        <v>7.4</v>
      </c>
      <c r="LS56" s="1">
        <v>11</v>
      </c>
      <c r="LT56" s="1">
        <v>11.8</v>
      </c>
      <c r="LU56" s="1">
        <v>9</v>
      </c>
      <c r="LV56" s="1">
        <v>10.6</v>
      </c>
      <c r="LW56" s="1">
        <v>8</v>
      </c>
      <c r="LX56" s="1">
        <v>9</v>
      </c>
      <c r="LY56" s="1">
        <v>9.6</v>
      </c>
      <c r="LZ56" s="1">
        <v>11</v>
      </c>
      <c r="MA56" s="1">
        <v>11</v>
      </c>
      <c r="MB56" s="1">
        <v>8</v>
      </c>
      <c r="MC56" s="1">
        <v>8.8000000000000007</v>
      </c>
      <c r="MD56" s="1">
        <v>8</v>
      </c>
      <c r="ME56" s="1">
        <v>12.2</v>
      </c>
      <c r="MF56" s="1">
        <v>11.6</v>
      </c>
      <c r="MG56" s="1">
        <v>9</v>
      </c>
      <c r="MH56" s="1">
        <v>8.1999999999999993</v>
      </c>
      <c r="MI56" s="1">
        <v>6.2</v>
      </c>
      <c r="MJ56" s="1">
        <v>5.6</v>
      </c>
      <c r="MK56" s="1">
        <v>7.4</v>
      </c>
      <c r="ML56" s="1">
        <v>9</v>
      </c>
      <c r="MM56" s="1">
        <v>10.4</v>
      </c>
      <c r="MN56" s="1">
        <v>7.4</v>
      </c>
      <c r="MO56" s="1">
        <v>9.8000000000000007</v>
      </c>
      <c r="MP56" s="1">
        <v>11</v>
      </c>
      <c r="MQ56" s="1">
        <v>7</v>
      </c>
      <c r="MR56" s="1">
        <v>8.4</v>
      </c>
      <c r="MS56" s="1">
        <v>12</v>
      </c>
      <c r="MT56" s="1">
        <v>11.8</v>
      </c>
      <c r="MU56" s="1">
        <v>10</v>
      </c>
      <c r="MV56" s="1">
        <v>8</v>
      </c>
      <c r="MW56" s="1">
        <v>9.1999999999999993</v>
      </c>
      <c r="MX56" s="1">
        <v>8.8000000000000007</v>
      </c>
      <c r="MY56" s="1">
        <v>9.6</v>
      </c>
      <c r="MZ56" s="1">
        <v>9.4</v>
      </c>
      <c r="NA56" s="1">
        <v>11</v>
      </c>
      <c r="NB56" s="1">
        <v>10.8</v>
      </c>
      <c r="NC56" s="1">
        <v>8.1999999999999993</v>
      </c>
      <c r="ND56" s="1">
        <v>9</v>
      </c>
      <c r="NE56" s="1">
        <v>10.8</v>
      </c>
      <c r="NF56" s="1">
        <v>6</v>
      </c>
      <c r="NG56" s="1">
        <v>8.1999999999999993</v>
      </c>
      <c r="NH56" s="1">
        <v>11.2</v>
      </c>
      <c r="NI56" s="1">
        <v>12</v>
      </c>
      <c r="NJ56" s="6">
        <f t="shared" si="13"/>
        <v>1</v>
      </c>
      <c r="NK56" s="3">
        <f t="shared" si="14"/>
        <v>1</v>
      </c>
      <c r="NL56" s="3">
        <f t="shared" si="15"/>
        <v>1</v>
      </c>
      <c r="NM56" s="3">
        <f t="shared" si="16"/>
        <v>1</v>
      </c>
      <c r="NN56" s="3">
        <f t="shared" si="17"/>
        <v>1</v>
      </c>
      <c r="NO56" s="3">
        <f t="shared" si="18"/>
        <v>0.7</v>
      </c>
      <c r="NP56" s="3">
        <f t="shared" si="19"/>
        <v>1</v>
      </c>
      <c r="NQ56" s="3">
        <f t="shared" si="20"/>
        <v>1</v>
      </c>
      <c r="NR56" s="3">
        <f t="shared" si="21"/>
        <v>1</v>
      </c>
      <c r="NS56" s="3">
        <f t="shared" si="22"/>
        <v>1</v>
      </c>
      <c r="NT56" s="3">
        <f t="shared" si="23"/>
        <v>1</v>
      </c>
      <c r="NU56" s="3">
        <f t="shared" si="24"/>
        <v>1</v>
      </c>
      <c r="NV56" s="3">
        <f t="shared" si="25"/>
        <v>0.97534246575342465</v>
      </c>
      <c r="NW56" s="5">
        <f t="shared" si="26"/>
        <v>9.193548387096774</v>
      </c>
      <c r="NX56" s="1">
        <f t="shared" si="27"/>
        <v>9.735714285714284</v>
      </c>
      <c r="NY56" s="1">
        <f t="shared" si="28"/>
        <v>11.677419354838708</v>
      </c>
      <c r="NZ56" s="1">
        <f t="shared" si="29"/>
        <v>10.926666666666669</v>
      </c>
      <c r="OA56" s="1">
        <f t="shared" si="30"/>
        <v>10.909677419354839</v>
      </c>
      <c r="OB56" s="1">
        <f t="shared" si="31"/>
        <v>11.56190476190476</v>
      </c>
      <c r="OC56" s="1">
        <f t="shared" si="32"/>
        <v>8.7099999999999991</v>
      </c>
      <c r="OD56" s="1">
        <f t="shared" si="33"/>
        <v>7.8354838709677406</v>
      </c>
      <c r="OE56" s="1">
        <f t="shared" si="34"/>
        <v>9.44</v>
      </c>
      <c r="OF56" s="1">
        <f t="shared" si="35"/>
        <v>8.5161290322580641</v>
      </c>
      <c r="OG56" s="1">
        <f t="shared" si="36"/>
        <v>9.8800000000000008</v>
      </c>
      <c r="OH56" s="1">
        <f t="shared" si="37"/>
        <v>9.3290322580645171</v>
      </c>
      <c r="OI56" s="111">
        <v>7.4111111111111105</v>
      </c>
      <c r="OJ56" s="112">
        <v>8.3892857142857142</v>
      </c>
      <c r="OK56" s="112">
        <v>8.8965517241379288</v>
      </c>
      <c r="OL56" s="112">
        <v>9.4214285714285673</v>
      </c>
      <c r="OM56" s="112">
        <v>9.5035714285714299</v>
      </c>
      <c r="ON56" s="112">
        <v>9.1862068965517221</v>
      </c>
      <c r="OO56" s="112">
        <v>8.6555555555555532</v>
      </c>
      <c r="OP56" s="112">
        <v>8.6206896551724146</v>
      </c>
      <c r="OQ56" s="112">
        <v>8.1464285714285722</v>
      </c>
      <c r="OR56" s="112">
        <v>8.4666666666666668</v>
      </c>
      <c r="OS56" s="112">
        <v>8.9071428571428566</v>
      </c>
      <c r="OT56" s="112">
        <v>7.8689655172413806</v>
      </c>
      <c r="OU56" s="5">
        <f t="shared" si="0"/>
        <v>1.7824372759856635</v>
      </c>
      <c r="OV56" s="1">
        <f t="shared" si="1"/>
        <v>1.3464285714285698</v>
      </c>
      <c r="OW56" s="1">
        <f t="shared" si="2"/>
        <v>2.7808676307007794</v>
      </c>
      <c r="OX56" s="1">
        <f t="shared" si="3"/>
        <v>1.5052380952381021</v>
      </c>
      <c r="OY56" s="1">
        <f t="shared" si="4"/>
        <v>1.4061059907834093</v>
      </c>
      <c r="OZ56" s="1">
        <f t="shared" si="5"/>
        <v>2.3756978653530378</v>
      </c>
      <c r="PA56" s="1">
        <f t="shared" si="6"/>
        <v>5.444444444444585E-2</v>
      </c>
      <c r="PB56" s="1">
        <f t="shared" si="7"/>
        <v>-0.78520578420467402</v>
      </c>
      <c r="PC56" s="1">
        <f t="shared" si="8"/>
        <v>1.2935714285714273</v>
      </c>
      <c r="PD56" s="1">
        <f t="shared" si="9"/>
        <v>4.9462365591397273E-2</v>
      </c>
      <c r="PE56" s="1">
        <f t="shared" si="10"/>
        <v>0.9728571428571442</v>
      </c>
      <c r="PF56" s="1">
        <f t="shared" si="11"/>
        <v>1.4600667408231365</v>
      </c>
      <c r="PG56" s="111">
        <v>-2</v>
      </c>
      <c r="PH56" s="112">
        <v>-2.9</v>
      </c>
      <c r="PI56" s="112">
        <v>1.2</v>
      </c>
      <c r="PJ56" s="112">
        <v>1</v>
      </c>
      <c r="PK56" s="112">
        <v>1.2</v>
      </c>
      <c r="PL56" s="112">
        <v>1.2</v>
      </c>
      <c r="PM56" s="112">
        <v>-1.4</v>
      </c>
      <c r="PN56" s="112">
        <v>0.4</v>
      </c>
      <c r="PO56" s="112">
        <v>1</v>
      </c>
      <c r="PP56" s="112">
        <v>1.2</v>
      </c>
      <c r="PQ56" s="112">
        <v>1</v>
      </c>
      <c r="PR56" s="137">
        <v>-4.2</v>
      </c>
      <c r="PS56" s="5">
        <f t="array" ref="PS56">+IF(ISERROR($NW56)=FALSE,MIN(IF($H56:$AL56&lt;65534,$H56:$AL56,"")),NA())</f>
        <v>4.2</v>
      </c>
      <c r="PT56" s="1">
        <f t="array" ref="PT56">+IF(ISERROR($NX56)=FALSE,MIN(IF($AM56:$BN56&lt;65534,$AM56:$BN56,"")),NA())</f>
        <v>6.6</v>
      </c>
      <c r="PU56" s="1">
        <f t="array" ref="PU56">+IF(ISERROR($NY56)=FALSE,MIN(IF($BP56:$CT56&lt;65534,$BP56:$CT56,"")),NA())</f>
        <v>8.8000000000000007</v>
      </c>
      <c r="PV56" s="1">
        <f t="array" ref="PV56">+IF(ISERROR($NZ56)=FALSE,MIN(IF($CU56:$DX56&lt;65534,$CU56:$DX56,"")),NA())</f>
        <v>7.8</v>
      </c>
      <c r="PW56" s="1">
        <f t="array" ref="PW56">+IF(ISERROR($OA56)=FALSE,MIN(IF($DY56:$FC56&lt;65534,$DY56:$FC56,"")),NA())</f>
        <v>8.6</v>
      </c>
      <c r="PX56" s="1">
        <f t="array" ref="PX56">+IF(ISERROR($OB56)=FALSE,MIN(IF($FD56:$GG56&lt;65534,$FD56:$GG56,"")),NA())</f>
        <v>9.3000000000000007</v>
      </c>
      <c r="PY56" s="1">
        <f t="array" ref="PY56">+IF(ISERROR($OC56)=FALSE,MIN(IF($GH56:$HL56&lt;65534,$GH56:$HL56,"")),NA())</f>
        <v>3.4</v>
      </c>
      <c r="PZ56" s="1">
        <f t="array" ref="PZ56">+IF(ISERROR($OD56)=FALSE,MIN(IF($HM56:$IQ56&lt;65534,$HM56:$IQ56,"")),NA())</f>
        <v>5.4</v>
      </c>
      <c r="QA56" s="1">
        <f t="array" ref="QA56">+IF(ISERROR($OE56)=FALSE,MIN(IF($IR56:$JU56&lt;65534,$IR56:$JU56,"")),NA())</f>
        <v>4.5999999999999996</v>
      </c>
      <c r="QB56" s="1">
        <f t="array" ref="QB56">+IF(ISERROR($OF56)=FALSE,MIN(IF($JV56:$KZ56&lt;65534,$JV56:$KZ56,"")),NA())</f>
        <v>5</v>
      </c>
      <c r="QC56" s="1">
        <f t="array" ref="QC56">+IF(ISERROR($OG56)=FALSE,MIN(IF($LA56:$MD56&lt;65534,$LA56:$MD56,"")),NA())</f>
        <v>6.2</v>
      </c>
      <c r="QD56" s="1">
        <f t="array" ref="QD56">+IF(ISERROR($OH56)=FALSE,MIN(IF($ME56:$NI56&lt;65534,$ME56:$NI56,"")),NA())</f>
        <v>5.6</v>
      </c>
      <c r="QE56" s="5">
        <f t="shared" si="38"/>
        <v>-6.2</v>
      </c>
      <c r="QF56" s="1">
        <f t="shared" si="39"/>
        <v>-9.5</v>
      </c>
      <c r="QG56" s="1">
        <f t="shared" si="40"/>
        <v>-7.6000000000000005</v>
      </c>
      <c r="QH56" s="1">
        <f t="shared" si="41"/>
        <v>-6.8</v>
      </c>
      <c r="QI56" s="1">
        <f t="shared" si="42"/>
        <v>-7.3999999999999995</v>
      </c>
      <c r="QJ56" s="1">
        <f t="shared" si="43"/>
        <v>-8.1000000000000014</v>
      </c>
      <c r="QK56" s="1">
        <f t="shared" si="44"/>
        <v>-4.8</v>
      </c>
      <c r="QL56" s="1">
        <f t="shared" si="45"/>
        <v>-5</v>
      </c>
      <c r="QM56" s="1">
        <f t="shared" si="46"/>
        <v>-3.5999999999999996</v>
      </c>
      <c r="QN56" s="1">
        <f t="shared" si="47"/>
        <v>-3.8</v>
      </c>
      <c r="QO56" s="1">
        <f t="shared" si="48"/>
        <v>-5.2</v>
      </c>
      <c r="QP56" s="1">
        <f t="shared" si="49"/>
        <v>-9.8000000000000007</v>
      </c>
      <c r="QQ56" s="5" t="s">
        <v>892</v>
      </c>
    </row>
    <row r="57" spans="1:459" s="1" customFormat="1" x14ac:dyDescent="0.2">
      <c r="A57" s="122">
        <v>24015300</v>
      </c>
      <c r="B57" s="123">
        <v>-73.543944444444449</v>
      </c>
      <c r="C57" s="123">
        <v>5.6558333333333337</v>
      </c>
      <c r="D57" s="124">
        <v>2215</v>
      </c>
      <c r="E57" s="125" t="s">
        <v>180</v>
      </c>
      <c r="F57" s="125" t="s">
        <v>180</v>
      </c>
      <c r="G57" s="125" t="s">
        <v>308</v>
      </c>
      <c r="H57" s="1">
        <v>8</v>
      </c>
      <c r="I57" s="1">
        <v>7.4</v>
      </c>
      <c r="J57" s="1">
        <v>7</v>
      </c>
      <c r="K57" s="1">
        <v>9</v>
      </c>
      <c r="L57" s="1">
        <v>6.6</v>
      </c>
      <c r="M57" s="1">
        <v>8.4</v>
      </c>
      <c r="N57" s="1">
        <v>7.6</v>
      </c>
      <c r="O57" s="1">
        <v>7</v>
      </c>
      <c r="P57" s="1">
        <v>7</v>
      </c>
      <c r="Q57" s="1">
        <v>8.6</v>
      </c>
      <c r="R57" s="1">
        <v>11</v>
      </c>
      <c r="S57" s="1">
        <v>9</v>
      </c>
      <c r="T57" s="1">
        <v>9</v>
      </c>
      <c r="U57" s="1">
        <v>9.1999999999999993</v>
      </c>
      <c r="V57" s="1">
        <v>8</v>
      </c>
      <c r="W57" s="1">
        <v>9</v>
      </c>
      <c r="X57" s="1">
        <v>8.1999999999999993</v>
      </c>
      <c r="Y57" s="1">
        <v>9</v>
      </c>
      <c r="Z57" s="1">
        <v>8.4</v>
      </c>
      <c r="AA57" s="1">
        <v>9</v>
      </c>
      <c r="AB57" s="1">
        <v>8.6</v>
      </c>
      <c r="AC57" s="1">
        <v>9</v>
      </c>
      <c r="AD57" s="1">
        <v>8.6</v>
      </c>
      <c r="AE57" s="1">
        <v>10</v>
      </c>
      <c r="AF57" s="1">
        <v>7.2</v>
      </c>
      <c r="AG57" s="1">
        <v>6.6</v>
      </c>
      <c r="AH57" s="1">
        <v>6</v>
      </c>
      <c r="AI57" s="1">
        <v>7</v>
      </c>
      <c r="AJ57" s="1">
        <v>9.4</v>
      </c>
      <c r="AK57" s="1">
        <v>8.4</v>
      </c>
      <c r="AL57" s="1">
        <v>7.6</v>
      </c>
      <c r="AM57" s="1">
        <v>8.1999999999999993</v>
      </c>
      <c r="AN57" s="1">
        <v>9</v>
      </c>
      <c r="AO57" s="1">
        <v>7.4</v>
      </c>
      <c r="AP57" s="1">
        <v>7.6</v>
      </c>
      <c r="AQ57" s="1">
        <v>8</v>
      </c>
      <c r="AR57" s="1">
        <v>8.6</v>
      </c>
      <c r="AS57" s="1">
        <v>9</v>
      </c>
      <c r="AT57" s="1">
        <v>9</v>
      </c>
      <c r="AU57" s="1">
        <v>8.6</v>
      </c>
      <c r="AV57" s="1">
        <v>8.4</v>
      </c>
      <c r="AW57" s="1">
        <v>7.6</v>
      </c>
      <c r="AX57" s="1">
        <v>8</v>
      </c>
      <c r="AY57" s="1">
        <v>9.6</v>
      </c>
      <c r="AZ57" s="1">
        <v>10</v>
      </c>
      <c r="BA57" s="1">
        <v>8</v>
      </c>
      <c r="BB57" s="1">
        <v>9</v>
      </c>
      <c r="BC57" s="1">
        <v>9.6</v>
      </c>
      <c r="BD57" s="1">
        <v>8.6</v>
      </c>
      <c r="BE57" s="1">
        <v>9</v>
      </c>
      <c r="BF57" s="1">
        <v>9.6</v>
      </c>
      <c r="BG57" s="1">
        <v>8.6</v>
      </c>
      <c r="BH57" s="1">
        <v>8</v>
      </c>
      <c r="BI57" s="1">
        <v>9.6</v>
      </c>
      <c r="BJ57" s="1">
        <v>10</v>
      </c>
      <c r="BK57" s="1">
        <v>8.6</v>
      </c>
      <c r="BL57" s="1">
        <v>7</v>
      </c>
      <c r="BM57" s="1">
        <v>8.6</v>
      </c>
      <c r="BN57" s="1">
        <v>9</v>
      </c>
      <c r="BO57" s="102"/>
      <c r="BP57" s="1">
        <v>7</v>
      </c>
      <c r="BQ57" s="1">
        <v>8.4</v>
      </c>
      <c r="BR57" s="1">
        <v>9</v>
      </c>
      <c r="BS57" s="1">
        <v>8</v>
      </c>
      <c r="BT57" s="1">
        <v>8.6</v>
      </c>
      <c r="BU57" s="1">
        <v>10</v>
      </c>
      <c r="BV57" s="1">
        <v>8.6</v>
      </c>
      <c r="BW57" s="1">
        <v>9.1999999999999993</v>
      </c>
      <c r="BX57" s="1">
        <v>10</v>
      </c>
      <c r="BY57" s="1">
        <v>9.6</v>
      </c>
      <c r="BZ57" s="1">
        <v>8.6</v>
      </c>
      <c r="CA57" s="1">
        <v>10</v>
      </c>
      <c r="CB57" s="1">
        <v>9.6</v>
      </c>
      <c r="CC57" s="1">
        <v>10.6</v>
      </c>
      <c r="CD57" s="1">
        <v>10</v>
      </c>
      <c r="CE57" s="1">
        <v>10</v>
      </c>
      <c r="CF57" s="1">
        <v>10</v>
      </c>
      <c r="CG57" s="1">
        <v>11</v>
      </c>
      <c r="CH57" s="1">
        <v>10</v>
      </c>
      <c r="CI57" s="1">
        <v>10.199999999999999</v>
      </c>
      <c r="CJ57" s="1">
        <v>13</v>
      </c>
      <c r="CK57" s="1">
        <v>13</v>
      </c>
      <c r="CL57" s="1">
        <v>12.6</v>
      </c>
      <c r="CM57" s="1">
        <v>13.6</v>
      </c>
      <c r="CN57" s="1">
        <v>11</v>
      </c>
      <c r="CO57" s="1">
        <v>12</v>
      </c>
      <c r="CP57" s="1">
        <v>12</v>
      </c>
      <c r="CQ57" s="1">
        <v>11</v>
      </c>
      <c r="CR57" s="1">
        <v>12</v>
      </c>
      <c r="CS57" s="1">
        <v>13</v>
      </c>
      <c r="CT57" s="1">
        <v>13</v>
      </c>
      <c r="CU57" s="1">
        <v>13</v>
      </c>
      <c r="CV57" s="1">
        <v>13</v>
      </c>
      <c r="CW57" s="1">
        <v>12.6</v>
      </c>
      <c r="CX57" s="1">
        <v>11</v>
      </c>
      <c r="CY57" s="1">
        <v>12</v>
      </c>
      <c r="CZ57" s="1">
        <v>65535</v>
      </c>
      <c r="DA57" s="1">
        <v>14</v>
      </c>
      <c r="DB57" s="1">
        <v>12</v>
      </c>
      <c r="DC57" s="1">
        <v>11</v>
      </c>
      <c r="DD57" s="1">
        <v>12</v>
      </c>
      <c r="DE57" s="1">
        <v>14</v>
      </c>
      <c r="DF57" s="1">
        <v>13.2</v>
      </c>
      <c r="DG57" s="1">
        <v>12</v>
      </c>
      <c r="DH57" s="1">
        <v>11</v>
      </c>
      <c r="DI57" s="1">
        <v>10</v>
      </c>
      <c r="DJ57" s="1">
        <v>13</v>
      </c>
      <c r="DK57" s="1">
        <v>12.6</v>
      </c>
      <c r="DL57" s="1">
        <v>13.6</v>
      </c>
      <c r="DM57" s="1">
        <v>11.6</v>
      </c>
      <c r="DN57" s="1">
        <v>13</v>
      </c>
      <c r="DO57" s="1">
        <v>13</v>
      </c>
      <c r="DP57" s="1">
        <v>13.4</v>
      </c>
      <c r="DQ57" s="1">
        <v>12</v>
      </c>
      <c r="DR57" s="1">
        <v>13.6</v>
      </c>
      <c r="DS57" s="1">
        <v>13</v>
      </c>
      <c r="DT57" s="1">
        <v>13.2</v>
      </c>
      <c r="DU57" s="1">
        <v>65535</v>
      </c>
      <c r="DV57" s="1">
        <v>13.6</v>
      </c>
      <c r="DW57" s="1">
        <v>10</v>
      </c>
      <c r="DX57" s="1">
        <v>11</v>
      </c>
      <c r="DY57" s="1">
        <v>7</v>
      </c>
      <c r="DZ57" s="1">
        <v>9</v>
      </c>
      <c r="EA57" s="1">
        <v>11</v>
      </c>
      <c r="EB57" s="1">
        <v>12</v>
      </c>
      <c r="EC57" s="1">
        <v>13</v>
      </c>
      <c r="ED57" s="1">
        <v>13.2</v>
      </c>
      <c r="EE57" s="1">
        <v>11</v>
      </c>
      <c r="EF57" s="1">
        <v>13</v>
      </c>
      <c r="EG57" s="1">
        <v>13.6</v>
      </c>
      <c r="EH57" s="1">
        <v>13.4</v>
      </c>
      <c r="EI57" s="1">
        <v>13</v>
      </c>
      <c r="EJ57" s="1">
        <v>13</v>
      </c>
      <c r="EK57" s="1">
        <v>13.2</v>
      </c>
      <c r="EL57" s="1">
        <v>13</v>
      </c>
      <c r="EM57" s="1">
        <v>12.6</v>
      </c>
      <c r="EN57" s="1">
        <v>12.6</v>
      </c>
      <c r="EO57" s="1">
        <v>12.6</v>
      </c>
      <c r="EP57" s="1">
        <v>13.2</v>
      </c>
      <c r="EQ57" s="1">
        <v>13</v>
      </c>
      <c r="ER57" s="1">
        <v>14</v>
      </c>
      <c r="ES57" s="1">
        <v>11</v>
      </c>
      <c r="ET57" s="1">
        <v>12</v>
      </c>
      <c r="EU57" s="1">
        <v>13</v>
      </c>
      <c r="EV57" s="1">
        <v>12.6</v>
      </c>
      <c r="EW57" s="1">
        <v>12</v>
      </c>
      <c r="EX57" s="1">
        <v>13</v>
      </c>
      <c r="EY57" s="1">
        <v>12.4</v>
      </c>
      <c r="EZ57" s="1">
        <v>12</v>
      </c>
      <c r="FA57" s="1">
        <v>13</v>
      </c>
      <c r="FB57" s="1">
        <v>12.4</v>
      </c>
      <c r="FC57" s="1">
        <v>12</v>
      </c>
      <c r="FD57" s="1">
        <v>13</v>
      </c>
      <c r="FE57" s="1">
        <v>11.6</v>
      </c>
      <c r="FF57" s="1">
        <v>11.4</v>
      </c>
      <c r="FG57" s="1">
        <v>10.6</v>
      </c>
      <c r="FH57" s="1">
        <v>12</v>
      </c>
      <c r="FI57" s="1">
        <v>10</v>
      </c>
      <c r="FJ57" s="1">
        <v>12</v>
      </c>
      <c r="FK57" s="1">
        <v>12</v>
      </c>
      <c r="FL57" s="1">
        <v>12</v>
      </c>
      <c r="FM57" s="1">
        <v>11.6</v>
      </c>
      <c r="FN57" s="1">
        <v>11</v>
      </c>
      <c r="FO57" s="1">
        <v>13</v>
      </c>
      <c r="FP57" s="1">
        <v>12</v>
      </c>
      <c r="FQ57" s="1">
        <v>13</v>
      </c>
      <c r="FR57" s="1">
        <v>10.6</v>
      </c>
      <c r="FS57" s="1">
        <v>11.6</v>
      </c>
      <c r="FT57" s="1">
        <v>13</v>
      </c>
      <c r="FU57" s="1">
        <v>13</v>
      </c>
      <c r="FV57" s="1">
        <v>12.6</v>
      </c>
      <c r="FW57" s="1">
        <v>12</v>
      </c>
      <c r="FX57" s="1">
        <v>13</v>
      </c>
      <c r="FY57" s="1">
        <v>13.4</v>
      </c>
      <c r="FZ57" s="1">
        <v>12</v>
      </c>
      <c r="GA57" s="1">
        <v>10.6</v>
      </c>
      <c r="GB57" s="1">
        <v>10.6</v>
      </c>
      <c r="GC57" s="1">
        <v>12</v>
      </c>
      <c r="GD57" s="1">
        <v>9.6</v>
      </c>
      <c r="GE57" s="1">
        <v>10.6</v>
      </c>
      <c r="GF57" s="1">
        <v>10.199999999999999</v>
      </c>
      <c r="GG57" s="1">
        <v>9.4</v>
      </c>
      <c r="GH57" s="1">
        <v>11.4</v>
      </c>
      <c r="GI57" s="1">
        <v>10</v>
      </c>
      <c r="GJ57" s="1">
        <v>11</v>
      </c>
      <c r="GK57" s="1">
        <v>65535</v>
      </c>
      <c r="GL57" s="1">
        <v>11.6</v>
      </c>
      <c r="GM57" s="1">
        <v>10.6</v>
      </c>
      <c r="GN57" s="1">
        <v>11</v>
      </c>
      <c r="GO57" s="1">
        <v>11.6</v>
      </c>
      <c r="GP57" s="1">
        <v>11</v>
      </c>
      <c r="GQ57" s="1">
        <v>10</v>
      </c>
      <c r="GR57" s="1">
        <v>10</v>
      </c>
      <c r="GS57" s="1">
        <v>10.4</v>
      </c>
      <c r="GT57" s="1">
        <v>10</v>
      </c>
      <c r="GU57" s="1">
        <v>12</v>
      </c>
      <c r="GV57" s="1">
        <v>10.6</v>
      </c>
      <c r="GW57" s="1">
        <v>7</v>
      </c>
      <c r="GX57" s="1">
        <v>9</v>
      </c>
      <c r="GY57" s="1">
        <v>12</v>
      </c>
      <c r="GZ57" s="1">
        <v>11</v>
      </c>
      <c r="HA57" s="1">
        <v>12</v>
      </c>
      <c r="HB57" s="1">
        <v>11.4</v>
      </c>
      <c r="HC57" s="1">
        <v>10</v>
      </c>
      <c r="HD57" s="1">
        <v>12</v>
      </c>
      <c r="HE57" s="1">
        <v>10.4</v>
      </c>
      <c r="HF57" s="1">
        <v>7</v>
      </c>
      <c r="HG57" s="1">
        <v>9</v>
      </c>
      <c r="HH57" s="1">
        <v>9.6</v>
      </c>
      <c r="HI57" s="1">
        <v>9.6</v>
      </c>
      <c r="HJ57" s="1">
        <v>9</v>
      </c>
      <c r="HK57" s="1">
        <v>9</v>
      </c>
      <c r="HL57" s="1">
        <v>10</v>
      </c>
      <c r="HM57" s="1">
        <v>9</v>
      </c>
      <c r="HN57" s="1">
        <v>10</v>
      </c>
      <c r="HO57" s="1">
        <v>10</v>
      </c>
      <c r="HP57" s="1">
        <v>11</v>
      </c>
      <c r="HQ57" s="1">
        <v>12</v>
      </c>
      <c r="HR57" s="1">
        <v>10</v>
      </c>
      <c r="HS57" s="1">
        <v>10</v>
      </c>
      <c r="HT57" s="1">
        <v>11</v>
      </c>
      <c r="HU57" s="1">
        <v>12</v>
      </c>
      <c r="HV57" s="1">
        <v>10.6</v>
      </c>
      <c r="HW57" s="1">
        <v>11</v>
      </c>
      <c r="HX57" s="1">
        <v>11</v>
      </c>
      <c r="HY57" s="1">
        <v>12</v>
      </c>
      <c r="HZ57" s="1">
        <v>11.4</v>
      </c>
      <c r="IA57" s="1">
        <v>10</v>
      </c>
      <c r="IB57" s="1">
        <v>9</v>
      </c>
      <c r="IC57" s="1">
        <v>11</v>
      </c>
      <c r="ID57" s="1">
        <v>11</v>
      </c>
      <c r="IE57" s="1">
        <v>10</v>
      </c>
      <c r="IF57" s="1">
        <v>10.4</v>
      </c>
      <c r="IG57" s="1">
        <v>9.1999999999999993</v>
      </c>
      <c r="IH57" s="1">
        <v>7.6</v>
      </c>
      <c r="II57" s="1">
        <v>10</v>
      </c>
      <c r="IJ57" s="1">
        <v>12</v>
      </c>
      <c r="IK57" s="1">
        <v>11</v>
      </c>
      <c r="IL57" s="1">
        <v>9.6</v>
      </c>
      <c r="IM57" s="1">
        <v>10</v>
      </c>
      <c r="IN57" s="1">
        <v>11</v>
      </c>
      <c r="IO57" s="1">
        <v>12</v>
      </c>
      <c r="IP57" s="1">
        <v>7</v>
      </c>
      <c r="IQ57" s="1">
        <v>7.2</v>
      </c>
      <c r="IR57" s="1">
        <v>11.6</v>
      </c>
      <c r="IS57" s="1">
        <v>65535</v>
      </c>
      <c r="IT57" s="1">
        <v>8</v>
      </c>
      <c r="IU57" s="1">
        <v>9</v>
      </c>
      <c r="IV57" s="1">
        <v>11</v>
      </c>
      <c r="IW57" s="1">
        <v>12</v>
      </c>
      <c r="IX57" s="1">
        <v>12.2</v>
      </c>
      <c r="IY57" s="1">
        <v>9</v>
      </c>
      <c r="IZ57" s="1">
        <v>11.2</v>
      </c>
      <c r="JA57" s="1">
        <v>7</v>
      </c>
      <c r="JB57" s="1">
        <v>9</v>
      </c>
      <c r="JC57" s="1">
        <v>11</v>
      </c>
      <c r="JD57" s="1">
        <v>12.6</v>
      </c>
      <c r="JE57" s="1">
        <v>13</v>
      </c>
      <c r="JF57" s="1">
        <v>11</v>
      </c>
      <c r="JG57" s="1">
        <v>11</v>
      </c>
      <c r="JH57" s="1">
        <v>10</v>
      </c>
      <c r="JI57" s="1">
        <v>11</v>
      </c>
      <c r="JJ57" s="1">
        <v>12</v>
      </c>
      <c r="JK57" s="1">
        <v>11.6</v>
      </c>
      <c r="JL57" s="1">
        <v>11.6</v>
      </c>
      <c r="JM57" s="1">
        <v>10.6</v>
      </c>
      <c r="JN57" s="1">
        <v>11.6</v>
      </c>
      <c r="JO57" s="1">
        <v>12.6</v>
      </c>
      <c r="JP57" s="1">
        <v>12</v>
      </c>
      <c r="JQ57" s="1">
        <v>12</v>
      </c>
      <c r="JR57" s="1">
        <v>8</v>
      </c>
      <c r="JS57" s="1">
        <v>9</v>
      </c>
      <c r="JT57" s="1">
        <v>11</v>
      </c>
      <c r="JU57" s="1">
        <v>11.2</v>
      </c>
      <c r="JV57" s="1">
        <v>11</v>
      </c>
      <c r="JW57" s="1">
        <v>65535</v>
      </c>
      <c r="JX57" s="1">
        <v>11.4</v>
      </c>
      <c r="JY57" s="1">
        <v>9.4</v>
      </c>
      <c r="JZ57" s="1">
        <v>8</v>
      </c>
      <c r="KA57" s="1">
        <v>10</v>
      </c>
      <c r="KB57" s="1">
        <v>10.199999999999999</v>
      </c>
      <c r="KC57" s="1">
        <v>10.6</v>
      </c>
      <c r="KD57" s="1">
        <v>9</v>
      </c>
      <c r="KE57" s="1">
        <v>10</v>
      </c>
      <c r="KF57" s="1">
        <v>11</v>
      </c>
      <c r="KG57" s="1">
        <v>12</v>
      </c>
      <c r="KH57" s="1">
        <v>11</v>
      </c>
      <c r="KI57" s="1">
        <v>11</v>
      </c>
      <c r="KJ57" s="1">
        <v>7</v>
      </c>
      <c r="KK57" s="1">
        <v>9</v>
      </c>
      <c r="KL57" s="1">
        <v>9.6</v>
      </c>
      <c r="KM57" s="1">
        <v>11</v>
      </c>
      <c r="KN57" s="1">
        <v>12</v>
      </c>
      <c r="KO57" s="1">
        <v>9.6</v>
      </c>
      <c r="KP57" s="1">
        <v>11</v>
      </c>
      <c r="KQ57" s="1">
        <v>12</v>
      </c>
      <c r="KR57" s="1">
        <v>11</v>
      </c>
      <c r="KS57" s="1">
        <v>11.4</v>
      </c>
      <c r="KT57" s="1">
        <v>11</v>
      </c>
      <c r="KU57" s="1">
        <v>11</v>
      </c>
      <c r="KV57" s="1">
        <v>11</v>
      </c>
      <c r="KW57" s="1">
        <v>10</v>
      </c>
      <c r="KX57" s="1">
        <v>9.4</v>
      </c>
      <c r="KY57" s="1">
        <v>10</v>
      </c>
      <c r="KZ57" s="1">
        <v>9</v>
      </c>
      <c r="LA57" s="1">
        <v>9.6</v>
      </c>
      <c r="LB57" s="1">
        <v>12</v>
      </c>
      <c r="LC57" s="1">
        <v>10</v>
      </c>
      <c r="LD57" s="1">
        <v>11</v>
      </c>
      <c r="LE57" s="1">
        <v>12.6</v>
      </c>
      <c r="LF57" s="1">
        <v>9</v>
      </c>
      <c r="LG57" s="1">
        <v>9.6</v>
      </c>
      <c r="LH57" s="1">
        <v>11</v>
      </c>
      <c r="LI57" s="1">
        <v>12</v>
      </c>
      <c r="LJ57" s="1">
        <v>13</v>
      </c>
      <c r="LK57" s="1">
        <v>13.2</v>
      </c>
      <c r="LL57" s="1">
        <v>65535</v>
      </c>
      <c r="LM57" s="1">
        <v>12</v>
      </c>
      <c r="LN57" s="1">
        <v>13</v>
      </c>
      <c r="LO57" s="1">
        <v>13.4</v>
      </c>
      <c r="LP57" s="1">
        <v>12</v>
      </c>
      <c r="LQ57" s="1">
        <v>10.6</v>
      </c>
      <c r="LR57" s="1">
        <v>10.4</v>
      </c>
      <c r="LS57" s="1">
        <v>12.6</v>
      </c>
      <c r="LT57" s="1">
        <v>12.6</v>
      </c>
      <c r="LU57" s="1">
        <v>10</v>
      </c>
      <c r="LV57" s="1">
        <v>11</v>
      </c>
      <c r="LW57" s="1">
        <v>10</v>
      </c>
      <c r="LX57" s="1">
        <v>12</v>
      </c>
      <c r="LY57" s="1">
        <v>11</v>
      </c>
      <c r="LZ57" s="1">
        <v>11.6</v>
      </c>
      <c r="MA57" s="1">
        <v>10</v>
      </c>
      <c r="MB57" s="1">
        <v>10</v>
      </c>
      <c r="MC57" s="1">
        <v>11</v>
      </c>
      <c r="MD57" s="1">
        <v>12</v>
      </c>
      <c r="ME57" s="1">
        <v>9</v>
      </c>
      <c r="MF57" s="1">
        <v>12</v>
      </c>
      <c r="MG57" s="1">
        <v>10</v>
      </c>
      <c r="MH57" s="1">
        <v>9.6</v>
      </c>
      <c r="MI57" s="1">
        <v>11</v>
      </c>
      <c r="MJ57" s="1">
        <v>9</v>
      </c>
      <c r="MK57" s="1">
        <v>10</v>
      </c>
      <c r="ML57" s="1">
        <v>12</v>
      </c>
      <c r="MM57" s="1">
        <v>12.2</v>
      </c>
      <c r="MN57" s="1">
        <v>8.1999999999999993</v>
      </c>
      <c r="MO57" s="1">
        <v>9.4</v>
      </c>
      <c r="MP57" s="1">
        <v>12</v>
      </c>
      <c r="MQ57" s="1">
        <v>9</v>
      </c>
      <c r="MR57" s="1">
        <v>10.6</v>
      </c>
      <c r="MS57" s="1">
        <v>13</v>
      </c>
      <c r="MT57" s="1">
        <v>12</v>
      </c>
      <c r="MU57" s="1">
        <v>10</v>
      </c>
      <c r="MV57" s="1">
        <v>10</v>
      </c>
      <c r="MW57" s="1">
        <v>10.6</v>
      </c>
      <c r="MX57" s="1">
        <v>9</v>
      </c>
      <c r="MY57" s="1">
        <v>10.4</v>
      </c>
      <c r="MZ57" s="1">
        <v>11</v>
      </c>
      <c r="NA57" s="1">
        <v>10</v>
      </c>
      <c r="NB57" s="1">
        <v>11.6</v>
      </c>
      <c r="NC57" s="1">
        <v>10</v>
      </c>
      <c r="ND57" s="1">
        <v>11</v>
      </c>
      <c r="NE57" s="1">
        <v>11.6</v>
      </c>
      <c r="NF57" s="1">
        <v>9</v>
      </c>
      <c r="NG57" s="1">
        <v>10</v>
      </c>
      <c r="NH57" s="1">
        <v>12</v>
      </c>
      <c r="NI57" s="1">
        <v>12</v>
      </c>
      <c r="NJ57" s="6">
        <f t="shared" si="13"/>
        <v>1</v>
      </c>
      <c r="NK57" s="3">
        <f t="shared" si="14"/>
        <v>1</v>
      </c>
      <c r="NL57" s="3">
        <f t="shared" si="15"/>
        <v>1</v>
      </c>
      <c r="NM57" s="3">
        <f t="shared" si="16"/>
        <v>0.93333333333333335</v>
      </c>
      <c r="NN57" s="3">
        <f t="shared" si="17"/>
        <v>1</v>
      </c>
      <c r="NO57" s="3">
        <f t="shared" si="18"/>
        <v>1</v>
      </c>
      <c r="NP57" s="3">
        <f t="shared" si="19"/>
        <v>0.967741935483871</v>
      </c>
      <c r="NQ57" s="3">
        <f t="shared" si="20"/>
        <v>1</v>
      </c>
      <c r="NR57" s="3">
        <f t="shared" si="21"/>
        <v>0.96666666666666667</v>
      </c>
      <c r="NS57" s="3">
        <f t="shared" si="22"/>
        <v>0.967741935483871</v>
      </c>
      <c r="NT57" s="3">
        <f t="shared" si="23"/>
        <v>0.96666666666666667</v>
      </c>
      <c r="NU57" s="3">
        <f t="shared" si="24"/>
        <v>1</v>
      </c>
      <c r="NV57" s="3">
        <f t="shared" si="25"/>
        <v>0.98356164383561639</v>
      </c>
      <c r="NW57" s="5">
        <f t="shared" si="26"/>
        <v>8.2193548387096769</v>
      </c>
      <c r="NX57" s="1">
        <f t="shared" si="27"/>
        <v>8.6499999999999986</v>
      </c>
      <c r="NY57" s="1">
        <f t="shared" si="28"/>
        <v>10.470967741935484</v>
      </c>
      <c r="NZ57" s="1">
        <f t="shared" si="29"/>
        <v>12.407142857142857</v>
      </c>
      <c r="OA57" s="1">
        <f t="shared" si="30"/>
        <v>12.316129032258063</v>
      </c>
      <c r="OB57" s="1">
        <f t="shared" si="31"/>
        <v>11.646666666666668</v>
      </c>
      <c r="OC57" s="1">
        <f t="shared" si="32"/>
        <v>10.306666666666668</v>
      </c>
      <c r="OD57" s="1">
        <f t="shared" si="33"/>
        <v>10.290322580645162</v>
      </c>
      <c r="OE57" s="1">
        <f t="shared" si="34"/>
        <v>10.786206896551722</v>
      </c>
      <c r="OF57" s="1">
        <f t="shared" si="35"/>
        <v>10.319999999999999</v>
      </c>
      <c r="OG57" s="1">
        <f t="shared" si="36"/>
        <v>11.317241379310346</v>
      </c>
      <c r="OH57" s="1">
        <f t="shared" si="37"/>
        <v>10.554838709677421</v>
      </c>
      <c r="OI57" s="111">
        <v>10</v>
      </c>
      <c r="OJ57" s="112">
        <v>10.681481481481482</v>
      </c>
      <c r="OK57" s="112">
        <v>11.289285714285715</v>
      </c>
      <c r="OL57" s="112">
        <v>11.77857142857143</v>
      </c>
      <c r="OM57" s="112">
        <v>11.78214285714286</v>
      </c>
      <c r="ON57" s="112">
        <v>11.334615384615383</v>
      </c>
      <c r="OO57" s="112">
        <v>10.803571428571429</v>
      </c>
      <c r="OP57" s="112">
        <v>10.924999999999999</v>
      </c>
      <c r="OQ57" s="112">
        <v>10.810714285714285</v>
      </c>
      <c r="OR57" s="112">
        <v>11.018518518518519</v>
      </c>
      <c r="OS57" s="112">
        <v>11.303846153846154</v>
      </c>
      <c r="OT57" s="112">
        <v>10.74</v>
      </c>
      <c r="OU57" s="5">
        <f t="shared" si="0"/>
        <v>-1.7806451612903231</v>
      </c>
      <c r="OV57" s="1">
        <f t="shared" si="1"/>
        <v>-2.0314814814814834</v>
      </c>
      <c r="OW57" s="1">
        <f t="shared" si="2"/>
        <v>-0.81831797235023096</v>
      </c>
      <c r="OX57" s="1">
        <f t="shared" si="3"/>
        <v>0.62857142857142634</v>
      </c>
      <c r="OY57" s="1">
        <f t="shared" si="4"/>
        <v>0.53398617511520285</v>
      </c>
      <c r="OZ57" s="1">
        <f t="shared" si="5"/>
        <v>0.31205128205128574</v>
      </c>
      <c r="PA57" s="1">
        <f t="shared" si="6"/>
        <v>-0.49690476190476041</v>
      </c>
      <c r="PB57" s="1">
        <f t="shared" si="7"/>
        <v>-0.63467741935483701</v>
      </c>
      <c r="PC57" s="1">
        <f t="shared" si="8"/>
        <v>-2.4507389162563342E-2</v>
      </c>
      <c r="PD57" s="1">
        <f t="shared" si="9"/>
        <v>-0.69851851851852054</v>
      </c>
      <c r="PE57" s="1">
        <f t="shared" si="10"/>
        <v>1.3395225464192251E-2</v>
      </c>
      <c r="PF57" s="1">
        <f t="shared" si="11"/>
        <v>-0.18516129032257922</v>
      </c>
      <c r="PG57" s="111">
        <v>3</v>
      </c>
      <c r="PH57" s="112">
        <v>3</v>
      </c>
      <c r="PI57" s="112">
        <v>3</v>
      </c>
      <c r="PJ57" s="112">
        <v>6</v>
      </c>
      <c r="PK57" s="112">
        <v>5</v>
      </c>
      <c r="PL57" s="112">
        <v>5.6</v>
      </c>
      <c r="PM57" s="112">
        <v>5</v>
      </c>
      <c r="PN57" s="112">
        <v>3.2</v>
      </c>
      <c r="PO57" s="112">
        <v>3.5</v>
      </c>
      <c r="PP57" s="112">
        <v>5</v>
      </c>
      <c r="PQ57" s="112">
        <v>5</v>
      </c>
      <c r="PR57" s="137">
        <v>3</v>
      </c>
      <c r="PS57" s="5">
        <f t="array" ref="PS57">+IF(ISERROR($NW57)=FALSE,MIN(IF($H57:$AL57&lt;65534,$H57:$AL57,"")),NA())</f>
        <v>6</v>
      </c>
      <c r="PT57" s="1">
        <f t="array" ref="PT57">+IF(ISERROR($NX57)=FALSE,MIN(IF($AM57:$BN57&lt;65534,$AM57:$BN57,"")),NA())</f>
        <v>7</v>
      </c>
      <c r="PU57" s="1">
        <f t="array" ref="PU57">+IF(ISERROR($NY57)=FALSE,MIN(IF($BP57:$CT57&lt;65534,$BP57:$CT57,"")),NA())</f>
        <v>7</v>
      </c>
      <c r="PV57" s="1">
        <f t="array" ref="PV57">+IF(ISERROR($NZ57)=FALSE,MIN(IF($CU57:$DX57&lt;65534,$CU57:$DX57,"")),NA())</f>
        <v>10</v>
      </c>
      <c r="PW57" s="1">
        <f t="array" ref="PW57">+IF(ISERROR($OA57)=FALSE,MIN(IF($DY57:$FC57&lt;65534,$DY57:$FC57,"")),NA())</f>
        <v>7</v>
      </c>
      <c r="PX57" s="1">
        <f t="array" ref="PX57">+IF(ISERROR($OB57)=FALSE,MIN(IF($FD57:$GG57&lt;65534,$FD57:$GG57,"")),NA())</f>
        <v>9.4</v>
      </c>
      <c r="PY57" s="1">
        <f t="array" ref="PY57">+IF(ISERROR($OC57)=FALSE,MIN(IF($GH57:$HL57&lt;65534,$GH57:$HL57,"")),NA())</f>
        <v>7</v>
      </c>
      <c r="PZ57" s="1">
        <f t="array" ref="PZ57">+IF(ISERROR($OD57)=FALSE,MIN(IF($HM57:$IQ57&lt;65534,$HM57:$IQ57,"")),NA())</f>
        <v>7</v>
      </c>
      <c r="QA57" s="1">
        <f t="array" ref="QA57">+IF(ISERROR($OE57)=FALSE,MIN(IF($IR57:$JU57&lt;65534,$IR57:$JU57,"")),NA())</f>
        <v>7</v>
      </c>
      <c r="QB57" s="1">
        <f t="array" ref="QB57">+IF(ISERROR($OF57)=FALSE,MIN(IF($JV57:$KZ57&lt;65534,$JV57:$KZ57,"")),NA())</f>
        <v>7</v>
      </c>
      <c r="QC57" s="1">
        <f t="array" ref="QC57">+IF(ISERROR($OG57)=FALSE,MIN(IF($LA57:$MD57&lt;65534,$LA57:$MD57,"")),NA())</f>
        <v>9</v>
      </c>
      <c r="QD57" s="1">
        <f t="array" ref="QD57">+IF(ISERROR($OH57)=FALSE,MIN(IF($ME57:$NI57&lt;65534,$ME57:$NI57,"")),NA())</f>
        <v>8.1999999999999993</v>
      </c>
      <c r="QE57" s="5">
        <f t="shared" si="38"/>
        <v>-3</v>
      </c>
      <c r="QF57" s="1">
        <f t="shared" si="39"/>
        <v>-4</v>
      </c>
      <c r="QG57" s="1">
        <f t="shared" si="40"/>
        <v>-4</v>
      </c>
      <c r="QH57" s="1">
        <f t="shared" si="41"/>
        <v>-4</v>
      </c>
      <c r="QI57" s="1">
        <f t="shared" si="42"/>
        <v>-2</v>
      </c>
      <c r="QJ57" s="1">
        <f t="shared" si="43"/>
        <v>-3.8000000000000007</v>
      </c>
      <c r="QK57" s="1">
        <f t="shared" si="44"/>
        <v>-2</v>
      </c>
      <c r="QL57" s="1">
        <f t="shared" si="45"/>
        <v>-3.8</v>
      </c>
      <c r="QM57" s="1">
        <f t="shared" si="46"/>
        <v>-3.5</v>
      </c>
      <c r="QN57" s="1">
        <f t="shared" si="47"/>
        <v>-2</v>
      </c>
      <c r="QO57" s="1">
        <f t="shared" si="48"/>
        <v>-4</v>
      </c>
      <c r="QP57" s="1">
        <f t="shared" si="49"/>
        <v>-5.1999999999999993</v>
      </c>
      <c r="QQ57" s="5" t="s">
        <v>892</v>
      </c>
    </row>
    <row r="58" spans="1:459" s="1" customFormat="1" x14ac:dyDescent="0.2">
      <c r="A58" s="122">
        <v>24015360</v>
      </c>
      <c r="B58" s="123">
        <v>-73.759</v>
      </c>
      <c r="C58" s="123">
        <v>5.6962222222222225</v>
      </c>
      <c r="D58" s="124">
        <v>2550</v>
      </c>
      <c r="E58" s="125" t="s">
        <v>325</v>
      </c>
      <c r="F58" s="125" t="s">
        <v>325</v>
      </c>
      <c r="G58" s="125" t="s">
        <v>308</v>
      </c>
      <c r="H58" s="1">
        <v>2</v>
      </c>
      <c r="I58" s="1">
        <v>65535</v>
      </c>
      <c r="J58" s="1">
        <v>3.4</v>
      </c>
      <c r="K58" s="1">
        <v>3.6</v>
      </c>
      <c r="L58" s="1">
        <v>2.2000000000000002</v>
      </c>
      <c r="M58" s="1">
        <v>4.8</v>
      </c>
      <c r="N58" s="1">
        <v>10.4</v>
      </c>
      <c r="O58" s="1">
        <v>5.4</v>
      </c>
      <c r="P58" s="1">
        <v>65535</v>
      </c>
      <c r="Q58" s="1">
        <v>6</v>
      </c>
      <c r="R58" s="1">
        <v>10.4</v>
      </c>
      <c r="S58" s="1">
        <v>7.4</v>
      </c>
      <c r="T58" s="1">
        <v>10.199999999999999</v>
      </c>
      <c r="U58" s="1">
        <v>10.199999999999999</v>
      </c>
      <c r="V58" s="1">
        <v>4.2</v>
      </c>
      <c r="W58" s="1">
        <v>5</v>
      </c>
      <c r="X58" s="1">
        <v>6.4</v>
      </c>
      <c r="Y58" s="1">
        <v>4.2</v>
      </c>
      <c r="Z58" s="1">
        <v>3.8</v>
      </c>
      <c r="AA58" s="1">
        <v>4.2</v>
      </c>
      <c r="AB58" s="1">
        <v>3.2</v>
      </c>
      <c r="AC58" s="1">
        <v>6</v>
      </c>
      <c r="AD58" s="1">
        <v>4.5999999999999996</v>
      </c>
      <c r="AE58" s="1">
        <v>6</v>
      </c>
      <c r="AF58" s="1">
        <v>2.8</v>
      </c>
      <c r="AG58" s="1">
        <v>4</v>
      </c>
      <c r="AH58" s="1">
        <v>2.2000000000000002</v>
      </c>
      <c r="AI58" s="1">
        <v>3.8</v>
      </c>
      <c r="AJ58" s="1">
        <v>11</v>
      </c>
      <c r="AK58" s="1">
        <v>7.4</v>
      </c>
      <c r="AL58" s="1">
        <v>6</v>
      </c>
      <c r="AM58" s="1">
        <v>7.6</v>
      </c>
      <c r="AN58" s="1">
        <v>7.2</v>
      </c>
      <c r="AO58" s="1">
        <v>8.1999999999999993</v>
      </c>
      <c r="AP58" s="1">
        <v>5.8</v>
      </c>
      <c r="AQ58" s="1">
        <v>9.6</v>
      </c>
      <c r="AR58" s="1">
        <v>10.6</v>
      </c>
      <c r="AS58" s="1">
        <v>11</v>
      </c>
      <c r="AT58" s="1">
        <v>11.8</v>
      </c>
      <c r="AU58" s="1">
        <v>11.6</v>
      </c>
      <c r="AV58" s="1">
        <v>5.6</v>
      </c>
      <c r="AW58" s="1">
        <v>7.8</v>
      </c>
      <c r="AX58" s="1">
        <v>5.4</v>
      </c>
      <c r="AY58" s="1">
        <v>5.8</v>
      </c>
      <c r="AZ58" s="1">
        <v>7.8</v>
      </c>
      <c r="BA58" s="1">
        <v>5</v>
      </c>
      <c r="BB58" s="1">
        <v>6.8</v>
      </c>
      <c r="BC58" s="1">
        <v>6</v>
      </c>
      <c r="BD58" s="1">
        <v>8</v>
      </c>
      <c r="BE58" s="1">
        <v>11.8</v>
      </c>
      <c r="BF58" s="1">
        <v>11.2</v>
      </c>
      <c r="BG58" s="1">
        <v>7.4</v>
      </c>
      <c r="BH58" s="1">
        <v>4.2</v>
      </c>
      <c r="BI58" s="1">
        <v>4.8</v>
      </c>
      <c r="BJ58" s="1">
        <v>11.4</v>
      </c>
      <c r="BK58" s="1">
        <v>9.6</v>
      </c>
      <c r="BL58" s="1">
        <v>7.2</v>
      </c>
      <c r="BM58" s="1">
        <v>8</v>
      </c>
      <c r="BN58" s="1">
        <v>9.8000000000000007</v>
      </c>
      <c r="BO58" s="102"/>
      <c r="BP58" s="1">
        <v>4.2</v>
      </c>
      <c r="BQ58" s="1">
        <v>4.8</v>
      </c>
      <c r="BR58" s="1">
        <v>3</v>
      </c>
      <c r="BS58" s="1">
        <v>4.2</v>
      </c>
      <c r="BT58" s="1">
        <v>10.8</v>
      </c>
      <c r="BU58" s="1">
        <v>12.6</v>
      </c>
      <c r="BV58" s="1">
        <v>8.6</v>
      </c>
      <c r="BW58" s="1">
        <v>8.8000000000000007</v>
      </c>
      <c r="BX58" s="1">
        <v>6.2</v>
      </c>
      <c r="BY58" s="1">
        <v>6.4</v>
      </c>
      <c r="BZ58" s="1">
        <v>10.199999999999999</v>
      </c>
      <c r="CA58" s="1">
        <v>9.8000000000000007</v>
      </c>
      <c r="CB58" s="1">
        <v>9.8000000000000007</v>
      </c>
      <c r="CC58" s="1">
        <v>10.4</v>
      </c>
      <c r="CD58" s="1">
        <v>12</v>
      </c>
      <c r="CE58" s="1">
        <v>11</v>
      </c>
      <c r="CF58" s="1">
        <v>12.2</v>
      </c>
      <c r="CG58" s="1">
        <v>9.1999999999999993</v>
      </c>
      <c r="CH58" s="1">
        <v>11.6</v>
      </c>
      <c r="CI58" s="1">
        <v>12</v>
      </c>
      <c r="CJ58" s="1">
        <v>10.8</v>
      </c>
      <c r="CK58" s="1">
        <v>10.6</v>
      </c>
      <c r="CL58" s="1">
        <v>11</v>
      </c>
      <c r="CM58" s="1">
        <v>10.199999999999999</v>
      </c>
      <c r="CN58" s="1">
        <v>6</v>
      </c>
      <c r="CO58" s="1">
        <v>10</v>
      </c>
      <c r="CP58" s="1">
        <v>10.199999999999999</v>
      </c>
      <c r="CQ58" s="1">
        <v>6</v>
      </c>
      <c r="CR58" s="1">
        <v>8.8000000000000007</v>
      </c>
      <c r="CS58" s="1">
        <v>11.8</v>
      </c>
      <c r="CT58" s="1">
        <v>11.2</v>
      </c>
      <c r="CU58" s="1">
        <v>11.2</v>
      </c>
      <c r="CV58" s="1">
        <v>11.6</v>
      </c>
      <c r="CW58" s="1">
        <v>9.6</v>
      </c>
      <c r="CX58" s="1">
        <v>8</v>
      </c>
      <c r="CY58" s="1">
        <v>11</v>
      </c>
      <c r="CZ58" s="1">
        <v>10.199999999999999</v>
      </c>
      <c r="DA58" s="1">
        <v>9.4</v>
      </c>
      <c r="DB58" s="1">
        <v>10.199999999999999</v>
      </c>
      <c r="DC58" s="1">
        <v>10.6</v>
      </c>
      <c r="DD58" s="1">
        <v>11</v>
      </c>
      <c r="DE58" s="1">
        <v>11</v>
      </c>
      <c r="DF58" s="1">
        <v>10.199999999999999</v>
      </c>
      <c r="DG58" s="1">
        <v>8.8000000000000007</v>
      </c>
      <c r="DH58" s="1">
        <v>6.8</v>
      </c>
      <c r="DI58" s="1">
        <v>10.6</v>
      </c>
      <c r="DJ58" s="1">
        <v>11.2</v>
      </c>
      <c r="DK58" s="1">
        <v>10.4</v>
      </c>
      <c r="DL58" s="1">
        <v>11.8</v>
      </c>
      <c r="DM58" s="1">
        <v>9.4</v>
      </c>
      <c r="DN58" s="1">
        <v>11.4</v>
      </c>
      <c r="DO58" s="1">
        <v>11.8</v>
      </c>
      <c r="DP58" s="1">
        <v>12</v>
      </c>
      <c r="DQ58" s="1">
        <v>9</v>
      </c>
      <c r="DR58" s="1">
        <v>10.4</v>
      </c>
      <c r="DS58" s="1">
        <v>9</v>
      </c>
      <c r="DT58" s="1">
        <v>10</v>
      </c>
      <c r="DU58" s="1">
        <v>11.2</v>
      </c>
      <c r="DV58" s="1">
        <v>10</v>
      </c>
      <c r="DW58" s="1">
        <v>7.2</v>
      </c>
      <c r="DX58" s="1">
        <v>4.5999999999999996</v>
      </c>
      <c r="DY58" s="1">
        <v>4</v>
      </c>
      <c r="DZ58" s="1">
        <v>4.2</v>
      </c>
      <c r="EA58" s="1">
        <v>6.8</v>
      </c>
      <c r="EB58" s="1">
        <v>7.6</v>
      </c>
      <c r="EC58" s="1">
        <v>10</v>
      </c>
      <c r="ED58" s="1">
        <v>10.199999999999999</v>
      </c>
      <c r="EE58" s="1">
        <v>6.2</v>
      </c>
      <c r="EF58" s="1">
        <v>9</v>
      </c>
      <c r="EG58" s="1">
        <v>10</v>
      </c>
      <c r="EH58" s="1">
        <v>11.6</v>
      </c>
      <c r="EI58" s="1">
        <v>11.6</v>
      </c>
      <c r="EJ58" s="1">
        <v>10.199999999999999</v>
      </c>
      <c r="EK58" s="1">
        <v>11.4</v>
      </c>
      <c r="EL58" s="1">
        <v>9.8000000000000007</v>
      </c>
      <c r="EM58" s="1">
        <v>10</v>
      </c>
      <c r="EN58" s="1">
        <v>7</v>
      </c>
      <c r="EO58" s="1">
        <v>10.4</v>
      </c>
      <c r="EP58" s="1">
        <v>11</v>
      </c>
      <c r="EQ58" s="1">
        <v>10.8</v>
      </c>
      <c r="ER58" s="1">
        <v>12.4</v>
      </c>
      <c r="ES58" s="1">
        <v>8</v>
      </c>
      <c r="ET58" s="1">
        <v>9.8000000000000007</v>
      </c>
      <c r="EU58" s="1">
        <v>9.8000000000000007</v>
      </c>
      <c r="EV58" s="1">
        <v>11.2</v>
      </c>
      <c r="EW58" s="1">
        <v>10.6</v>
      </c>
      <c r="EX58" s="1">
        <v>10</v>
      </c>
      <c r="EY58" s="1">
        <v>9</v>
      </c>
      <c r="EZ58" s="1">
        <v>8</v>
      </c>
      <c r="FA58" s="1">
        <v>8.8000000000000007</v>
      </c>
      <c r="FB58" s="1">
        <v>8.6</v>
      </c>
      <c r="FC58" s="1">
        <v>10</v>
      </c>
      <c r="FD58" s="1">
        <v>10.199999999999999</v>
      </c>
      <c r="FE58" s="1">
        <v>10.4</v>
      </c>
      <c r="FF58" s="1">
        <v>9.8000000000000007</v>
      </c>
      <c r="FG58" s="1">
        <v>6.2</v>
      </c>
      <c r="FH58" s="1">
        <v>8.4</v>
      </c>
      <c r="FI58" s="1">
        <v>5</v>
      </c>
      <c r="FJ58" s="1">
        <v>5.8</v>
      </c>
      <c r="FK58" s="1">
        <v>9.6</v>
      </c>
      <c r="FL58" s="1">
        <v>9</v>
      </c>
      <c r="FM58" s="1">
        <v>8.8000000000000007</v>
      </c>
      <c r="FN58" s="1">
        <v>8</v>
      </c>
      <c r="FO58" s="1">
        <v>9.8000000000000007</v>
      </c>
      <c r="FP58" s="1">
        <v>9.1999999999999993</v>
      </c>
      <c r="FQ58" s="1">
        <v>9.4</v>
      </c>
      <c r="FR58" s="1">
        <v>7.2</v>
      </c>
      <c r="FS58" s="1">
        <v>9.1999999999999993</v>
      </c>
      <c r="FT58" s="1">
        <v>10.8</v>
      </c>
      <c r="FU58" s="1">
        <v>11.2</v>
      </c>
      <c r="FV58" s="1">
        <v>7</v>
      </c>
      <c r="FW58" s="1">
        <v>9.8000000000000007</v>
      </c>
      <c r="FX58" s="1">
        <v>11.2</v>
      </c>
      <c r="FY58" s="1">
        <v>10</v>
      </c>
      <c r="FZ58" s="1">
        <v>8.1999999999999993</v>
      </c>
      <c r="GA58" s="1">
        <v>7.8</v>
      </c>
      <c r="GB58" s="1">
        <v>8</v>
      </c>
      <c r="GC58" s="1">
        <v>8.1999999999999993</v>
      </c>
      <c r="GD58" s="1">
        <v>8.4</v>
      </c>
      <c r="GE58" s="1">
        <v>9.1999999999999993</v>
      </c>
      <c r="GF58" s="1">
        <v>4.8</v>
      </c>
      <c r="GG58" s="1">
        <v>5.2</v>
      </c>
      <c r="GH58" s="1">
        <v>65535</v>
      </c>
      <c r="GI58" s="1">
        <v>6.8</v>
      </c>
      <c r="GJ58" s="1">
        <v>9.6</v>
      </c>
      <c r="GK58" s="1">
        <v>11</v>
      </c>
      <c r="GL58" s="1">
        <v>6.8</v>
      </c>
      <c r="GM58" s="1">
        <v>8.1999999999999993</v>
      </c>
      <c r="GN58" s="1">
        <v>6</v>
      </c>
      <c r="GO58" s="1">
        <v>8.4</v>
      </c>
      <c r="GP58" s="1">
        <v>6.8</v>
      </c>
      <c r="GQ58" s="1">
        <v>6.6</v>
      </c>
      <c r="GR58" s="1">
        <v>7</v>
      </c>
      <c r="GS58" s="1">
        <v>5.6</v>
      </c>
      <c r="GT58" s="1">
        <v>7.6</v>
      </c>
      <c r="GU58" s="1">
        <v>10</v>
      </c>
      <c r="GV58" s="1">
        <v>8.6</v>
      </c>
      <c r="GW58" s="1">
        <v>5</v>
      </c>
      <c r="GX58" s="1">
        <v>5.2</v>
      </c>
      <c r="GY58" s="1">
        <v>7.8</v>
      </c>
      <c r="GZ58" s="1">
        <v>10.6</v>
      </c>
      <c r="HA58" s="1">
        <v>8</v>
      </c>
      <c r="HB58" s="1">
        <v>10</v>
      </c>
      <c r="HC58" s="1">
        <v>7.6</v>
      </c>
      <c r="HD58" s="1">
        <v>9</v>
      </c>
      <c r="HE58" s="1">
        <v>6.6</v>
      </c>
      <c r="HF58" s="1">
        <v>3.8</v>
      </c>
      <c r="HG58" s="1">
        <v>6</v>
      </c>
      <c r="HH58" s="1">
        <v>6.8</v>
      </c>
      <c r="HI58" s="1">
        <v>3.6</v>
      </c>
      <c r="HJ58" s="1">
        <v>2.8</v>
      </c>
      <c r="HK58" s="1">
        <v>6</v>
      </c>
      <c r="HL58" s="1">
        <v>3.6</v>
      </c>
      <c r="HM58" s="1">
        <v>2</v>
      </c>
      <c r="HN58" s="1">
        <v>7.2</v>
      </c>
      <c r="HO58" s="1">
        <v>9</v>
      </c>
      <c r="HP58" s="1">
        <v>7</v>
      </c>
      <c r="HQ58" s="1">
        <v>9</v>
      </c>
      <c r="HR58" s="1">
        <v>7.4</v>
      </c>
      <c r="HS58" s="1">
        <v>5.4</v>
      </c>
      <c r="HT58" s="1">
        <v>6.4</v>
      </c>
      <c r="HU58" s="1">
        <v>7.2</v>
      </c>
      <c r="HV58" s="1">
        <v>4.8</v>
      </c>
      <c r="HW58" s="1">
        <v>7.4</v>
      </c>
      <c r="HX58" s="1">
        <v>65535</v>
      </c>
      <c r="HY58" s="1">
        <v>9.1999999999999993</v>
      </c>
      <c r="HZ58" s="1">
        <v>10.199999999999999</v>
      </c>
      <c r="IA58" s="1">
        <v>7.4</v>
      </c>
      <c r="IB58" s="1">
        <v>7.4</v>
      </c>
      <c r="IC58" s="1">
        <v>5.8</v>
      </c>
      <c r="ID58" s="1">
        <v>6.8</v>
      </c>
      <c r="IE58" s="1">
        <v>4.8</v>
      </c>
      <c r="IF58" s="1">
        <v>7.2</v>
      </c>
      <c r="IG58" s="1">
        <v>7.8</v>
      </c>
      <c r="IH58" s="1">
        <v>2.8</v>
      </c>
      <c r="II58" s="1">
        <v>6</v>
      </c>
      <c r="IJ58" s="1">
        <v>6.2</v>
      </c>
      <c r="IK58" s="1">
        <v>5.2</v>
      </c>
      <c r="IL58" s="1">
        <v>3.6</v>
      </c>
      <c r="IM58" s="1">
        <v>5</v>
      </c>
      <c r="IN58" s="1">
        <v>7.8</v>
      </c>
      <c r="IO58" s="1">
        <v>65535</v>
      </c>
      <c r="IP58" s="1">
        <v>-0.2</v>
      </c>
      <c r="IQ58" s="1">
        <v>65535</v>
      </c>
      <c r="IR58" s="1">
        <v>8.1999999999999993</v>
      </c>
      <c r="IS58" s="1">
        <v>5.2</v>
      </c>
      <c r="IT58" s="1">
        <v>2.2000000000000002</v>
      </c>
      <c r="IU58" s="1">
        <v>4.8</v>
      </c>
      <c r="IV58" s="1">
        <v>6.8</v>
      </c>
      <c r="IW58" s="1">
        <v>7.8</v>
      </c>
      <c r="IX58" s="1">
        <v>4</v>
      </c>
      <c r="IY58" s="1">
        <v>3.2</v>
      </c>
      <c r="IZ58" s="1">
        <v>7</v>
      </c>
      <c r="JA58" s="1">
        <v>3.8</v>
      </c>
      <c r="JB58" s="1">
        <v>2.8</v>
      </c>
      <c r="JC58" s="1">
        <v>65535</v>
      </c>
      <c r="JD58" s="1">
        <v>9</v>
      </c>
      <c r="JE58" s="1">
        <v>10.6</v>
      </c>
      <c r="JF58" s="1">
        <v>6.2</v>
      </c>
      <c r="JG58" s="1">
        <v>7.2</v>
      </c>
      <c r="JH58" s="1">
        <v>9.4</v>
      </c>
      <c r="JI58" s="1">
        <v>9.1999999999999993</v>
      </c>
      <c r="JJ58" s="1">
        <v>10.8</v>
      </c>
      <c r="JK58" s="1">
        <v>9.4</v>
      </c>
      <c r="JL58" s="1">
        <v>9.1999999999999993</v>
      </c>
      <c r="JM58" s="1">
        <v>9.8000000000000007</v>
      </c>
      <c r="JN58" s="1">
        <v>10.8</v>
      </c>
      <c r="JO58" s="1">
        <v>12</v>
      </c>
      <c r="JP58" s="1">
        <v>65535</v>
      </c>
      <c r="JQ58" s="1">
        <v>65535</v>
      </c>
      <c r="JR58" s="1">
        <v>4.2</v>
      </c>
      <c r="JS58" s="1">
        <v>65535</v>
      </c>
      <c r="JT58" s="1">
        <v>6.8</v>
      </c>
      <c r="JU58" s="1">
        <v>6</v>
      </c>
      <c r="JV58" s="1">
        <v>65535</v>
      </c>
      <c r="JW58" s="1">
        <v>65535</v>
      </c>
      <c r="JX58" s="1">
        <v>7.6</v>
      </c>
      <c r="JY58" s="1">
        <v>5</v>
      </c>
      <c r="JZ58" s="1">
        <v>4</v>
      </c>
      <c r="KA58" s="1">
        <v>7.8</v>
      </c>
      <c r="KB58" s="1">
        <v>65535</v>
      </c>
      <c r="KC58" s="1">
        <v>7.6</v>
      </c>
      <c r="KD58" s="1">
        <v>4.2</v>
      </c>
      <c r="KE58" s="1">
        <v>5.4</v>
      </c>
      <c r="KF58" s="1">
        <v>65535</v>
      </c>
      <c r="KG58" s="1">
        <v>6</v>
      </c>
      <c r="KH58" s="1">
        <v>11.2</v>
      </c>
      <c r="KI58" s="1">
        <v>65535</v>
      </c>
      <c r="KJ58" s="1">
        <v>4</v>
      </c>
      <c r="KK58" s="1">
        <v>7.8</v>
      </c>
      <c r="KL58" s="1">
        <v>65535</v>
      </c>
      <c r="KM58" s="1">
        <v>11.4</v>
      </c>
      <c r="KN58" s="1">
        <v>10</v>
      </c>
      <c r="KO58" s="1">
        <v>5.4</v>
      </c>
      <c r="KP58" s="1">
        <v>6.2</v>
      </c>
      <c r="KQ58" s="1">
        <v>9.8000000000000007</v>
      </c>
      <c r="KR58" s="1">
        <v>8.1999999999999993</v>
      </c>
      <c r="KS58" s="1">
        <v>10.8</v>
      </c>
      <c r="KT58" s="1">
        <v>9.6</v>
      </c>
      <c r="KU58" s="1">
        <v>6.2</v>
      </c>
      <c r="KV58" s="1">
        <v>7.8</v>
      </c>
      <c r="KW58" s="1">
        <v>6</v>
      </c>
      <c r="KX58" s="1">
        <v>5</v>
      </c>
      <c r="KY58" s="1">
        <v>8</v>
      </c>
      <c r="KZ58" s="1">
        <v>5.6</v>
      </c>
      <c r="LA58" s="1">
        <v>9</v>
      </c>
      <c r="LB58" s="1">
        <v>11</v>
      </c>
      <c r="LC58" s="1">
        <v>65535</v>
      </c>
      <c r="LD58" s="1">
        <v>11.8</v>
      </c>
      <c r="LE58" s="1">
        <v>11</v>
      </c>
      <c r="LF58" s="1">
        <v>5.8</v>
      </c>
      <c r="LG58" s="1">
        <v>7.8</v>
      </c>
      <c r="LH58" s="1">
        <v>10.6</v>
      </c>
      <c r="LI58" s="1">
        <v>10.4</v>
      </c>
      <c r="LJ58" s="1">
        <v>8.6</v>
      </c>
      <c r="LK58" s="1">
        <v>7.8</v>
      </c>
      <c r="LL58" s="1">
        <v>9</v>
      </c>
      <c r="LM58" s="1">
        <v>10.6</v>
      </c>
      <c r="LN58" s="1">
        <v>11</v>
      </c>
      <c r="LO58" s="1">
        <v>11.4</v>
      </c>
      <c r="LP58" s="1">
        <v>4.4000000000000004</v>
      </c>
      <c r="LQ58" s="1">
        <v>65535</v>
      </c>
      <c r="LR58" s="1">
        <v>6.4</v>
      </c>
      <c r="LS58" s="1">
        <v>8</v>
      </c>
      <c r="LT58" s="1">
        <v>10.8</v>
      </c>
      <c r="LU58" s="1">
        <v>11</v>
      </c>
      <c r="LV58" s="1">
        <v>6.8</v>
      </c>
      <c r="LW58" s="1">
        <v>6.4</v>
      </c>
      <c r="LX58" s="1">
        <v>9.6</v>
      </c>
      <c r="LY58" s="1">
        <v>10.8</v>
      </c>
      <c r="LZ58" s="1">
        <v>7.6</v>
      </c>
      <c r="MA58" s="1">
        <v>4</v>
      </c>
      <c r="MB58" s="1">
        <v>6</v>
      </c>
      <c r="MC58" s="1">
        <v>8.8000000000000007</v>
      </c>
      <c r="MD58" s="1">
        <v>9.4</v>
      </c>
      <c r="ME58" s="1">
        <v>9</v>
      </c>
      <c r="MF58" s="1">
        <v>65535</v>
      </c>
      <c r="MG58" s="1">
        <v>4.8</v>
      </c>
      <c r="MH58" s="1">
        <v>6.2</v>
      </c>
      <c r="MI58" s="1">
        <v>9.4</v>
      </c>
      <c r="MJ58" s="1">
        <v>9</v>
      </c>
      <c r="MK58" s="1">
        <v>9.4</v>
      </c>
      <c r="ML58" s="1">
        <v>10.4</v>
      </c>
      <c r="MM58" s="1">
        <v>8.8000000000000007</v>
      </c>
      <c r="MN58" s="1">
        <v>5.4</v>
      </c>
      <c r="MO58" s="1">
        <v>7.8</v>
      </c>
      <c r="MP58" s="1">
        <v>8.1999999999999993</v>
      </c>
      <c r="MQ58" s="1">
        <v>5.8</v>
      </c>
      <c r="MR58" s="1">
        <v>8.8000000000000007</v>
      </c>
      <c r="MS58" s="1">
        <v>65535</v>
      </c>
      <c r="MT58" s="1">
        <v>9.8000000000000007</v>
      </c>
      <c r="MU58" s="1">
        <v>9.1999999999999993</v>
      </c>
      <c r="MV58" s="1">
        <v>7</v>
      </c>
      <c r="MW58" s="1">
        <v>7.4</v>
      </c>
      <c r="MX58" s="1">
        <v>7.2</v>
      </c>
      <c r="MY58" s="1">
        <v>7.4</v>
      </c>
      <c r="MZ58" s="1">
        <v>7</v>
      </c>
      <c r="NA58" s="1">
        <v>6</v>
      </c>
      <c r="NB58" s="1">
        <v>6.2</v>
      </c>
      <c r="NC58" s="1">
        <v>8.1999999999999993</v>
      </c>
      <c r="ND58" s="1">
        <v>7.8</v>
      </c>
      <c r="NE58" s="1">
        <v>8.8000000000000007</v>
      </c>
      <c r="NF58" s="1">
        <v>6.8</v>
      </c>
      <c r="NG58" s="1">
        <v>8.1999999999999993</v>
      </c>
      <c r="NH58" s="1">
        <v>9</v>
      </c>
      <c r="NI58" s="1">
        <v>11.4</v>
      </c>
      <c r="NJ58" s="6">
        <f t="shared" si="13"/>
        <v>0.93548387096774188</v>
      </c>
      <c r="NK58" s="3">
        <f t="shared" si="14"/>
        <v>1</v>
      </c>
      <c r="NL58" s="3">
        <f t="shared" si="15"/>
        <v>1</v>
      </c>
      <c r="NM58" s="3">
        <f t="shared" si="16"/>
        <v>1</v>
      </c>
      <c r="NN58" s="3">
        <f t="shared" si="17"/>
        <v>1</v>
      </c>
      <c r="NO58" s="3">
        <f t="shared" si="18"/>
        <v>1</v>
      </c>
      <c r="NP58" s="3">
        <f t="shared" si="19"/>
        <v>0.967741935483871</v>
      </c>
      <c r="NQ58" s="3">
        <f t="shared" si="20"/>
        <v>0.90322580645161288</v>
      </c>
      <c r="NR58" s="3">
        <f t="shared" si="21"/>
        <v>0.8666666666666667</v>
      </c>
      <c r="NS58" s="3">
        <f t="shared" si="22"/>
        <v>0.80645161290322576</v>
      </c>
      <c r="NT58" s="3">
        <f t="shared" si="23"/>
        <v>0.93333333333333335</v>
      </c>
      <c r="NU58" s="3">
        <f t="shared" si="24"/>
        <v>0.93548387096774188</v>
      </c>
      <c r="NV58" s="3">
        <f t="shared" si="25"/>
        <v>0.9452054794520548</v>
      </c>
      <c r="NW58" s="5">
        <f t="shared" si="26"/>
        <v>5.544827586206897</v>
      </c>
      <c r="NX58" s="1">
        <f t="shared" si="27"/>
        <v>8.1071428571428559</v>
      </c>
      <c r="NY58" s="1">
        <f t="shared" si="28"/>
        <v>9.1741935483870964</v>
      </c>
      <c r="NZ58" s="1">
        <f t="shared" si="29"/>
        <v>9.9866666666666681</v>
      </c>
      <c r="OA58" s="1">
        <f t="shared" si="30"/>
        <v>9.2903225806451637</v>
      </c>
      <c r="OB58" s="1">
        <f t="shared" si="31"/>
        <v>8.5266666666666655</v>
      </c>
      <c r="OC58" s="1">
        <f t="shared" si="32"/>
        <v>7.046666666666666</v>
      </c>
      <c r="OD58" s="1">
        <f t="shared" si="33"/>
        <v>6.2785714285714302</v>
      </c>
      <c r="OE58" s="1">
        <f t="shared" si="34"/>
        <v>7.1692307692307704</v>
      </c>
      <c r="OF58" s="1">
        <f t="shared" si="35"/>
        <v>7.2240000000000002</v>
      </c>
      <c r="OG58" s="1">
        <f t="shared" si="36"/>
        <v>8.7785714285714302</v>
      </c>
      <c r="OH58" s="1">
        <f t="shared" si="37"/>
        <v>7.9448275862068964</v>
      </c>
      <c r="OI58" s="111" t="e">
        <f>NA()</f>
        <v>#N/A</v>
      </c>
      <c r="OJ58" s="112" t="e">
        <f>NA()</f>
        <v>#N/A</v>
      </c>
      <c r="OK58" s="112" t="e">
        <f>NA()</f>
        <v>#N/A</v>
      </c>
      <c r="OL58" s="112" t="e">
        <f>NA()</f>
        <v>#N/A</v>
      </c>
      <c r="OM58" s="112" t="e">
        <f>NA()</f>
        <v>#N/A</v>
      </c>
      <c r="ON58" s="112" t="e">
        <f>NA()</f>
        <v>#N/A</v>
      </c>
      <c r="OO58" s="112" t="e">
        <f>NA()</f>
        <v>#N/A</v>
      </c>
      <c r="OP58" s="112" t="e">
        <f>NA()</f>
        <v>#N/A</v>
      </c>
      <c r="OQ58" s="112" t="e">
        <f>NA()</f>
        <v>#N/A</v>
      </c>
      <c r="OR58" s="112" t="e">
        <f>NA()</f>
        <v>#N/A</v>
      </c>
      <c r="OS58" s="112" t="e">
        <f>NA()</f>
        <v>#N/A</v>
      </c>
      <c r="OT58" s="112" t="e">
        <f>NA()</f>
        <v>#N/A</v>
      </c>
      <c r="OU58" s="5" t="e">
        <f t="shared" si="0"/>
        <v>#N/A</v>
      </c>
      <c r="OV58" s="1" t="e">
        <f t="shared" si="1"/>
        <v>#N/A</v>
      </c>
      <c r="OW58" s="1" t="e">
        <f t="shared" si="2"/>
        <v>#N/A</v>
      </c>
      <c r="OX58" s="1" t="e">
        <f t="shared" si="3"/>
        <v>#N/A</v>
      </c>
      <c r="OY58" s="1" t="e">
        <f t="shared" si="4"/>
        <v>#N/A</v>
      </c>
      <c r="OZ58" s="1" t="e">
        <f t="shared" si="5"/>
        <v>#N/A</v>
      </c>
      <c r="PA58" s="1" t="e">
        <f t="shared" si="6"/>
        <v>#N/A</v>
      </c>
      <c r="PB58" s="1" t="e">
        <f t="shared" si="7"/>
        <v>#N/A</v>
      </c>
      <c r="PC58" s="1" t="e">
        <f t="shared" si="8"/>
        <v>#N/A</v>
      </c>
      <c r="PD58" s="1" t="e">
        <f t="shared" si="9"/>
        <v>#N/A</v>
      </c>
      <c r="PE58" s="1" t="e">
        <f t="shared" si="10"/>
        <v>#N/A</v>
      </c>
      <c r="PF58" s="1" t="e">
        <f t="shared" si="11"/>
        <v>#N/A</v>
      </c>
      <c r="PG58" s="111">
        <v>-1.6</v>
      </c>
      <c r="PH58" s="112">
        <v>-0.3</v>
      </c>
      <c r="PI58" s="112">
        <v>-0.5</v>
      </c>
      <c r="PJ58" s="112">
        <v>3</v>
      </c>
      <c r="PK58" s="112">
        <v>4</v>
      </c>
      <c r="PL58" s="112">
        <v>1.6</v>
      </c>
      <c r="PM58" s="112">
        <v>-0.6</v>
      </c>
      <c r="PN58" s="112">
        <v>-0.4</v>
      </c>
      <c r="PO58" s="112">
        <v>1</v>
      </c>
      <c r="PP58" s="112">
        <v>0.2</v>
      </c>
      <c r="PQ58" s="112">
        <v>0.4</v>
      </c>
      <c r="PR58" s="137">
        <v>-2.6</v>
      </c>
      <c r="PS58" s="5">
        <f t="array" ref="PS58">+IF(ISERROR($NW58)=FALSE,MIN(IF($H58:$AL58&lt;65534,$H58:$AL58,"")),NA())</f>
        <v>2</v>
      </c>
      <c r="PT58" s="1">
        <f t="array" ref="PT58">+IF(ISERROR($NX58)=FALSE,MIN(IF($AM58:$BN58&lt;65534,$AM58:$BN58,"")),NA())</f>
        <v>4.2</v>
      </c>
      <c r="PU58" s="1">
        <f t="array" ref="PU58">+IF(ISERROR($NY58)=FALSE,MIN(IF($BP58:$CT58&lt;65534,$BP58:$CT58,"")),NA())</f>
        <v>3</v>
      </c>
      <c r="PV58" s="1">
        <f t="array" ref="PV58">+IF(ISERROR($NZ58)=FALSE,MIN(IF($CU58:$DX58&lt;65534,$CU58:$DX58,"")),NA())</f>
        <v>4.5999999999999996</v>
      </c>
      <c r="PW58" s="1">
        <f t="array" ref="PW58">+IF(ISERROR($OA58)=FALSE,MIN(IF($DY58:$FC58&lt;65534,$DY58:$FC58,"")),NA())</f>
        <v>4</v>
      </c>
      <c r="PX58" s="1">
        <f t="array" ref="PX58">+IF(ISERROR($OB58)=FALSE,MIN(IF($FD58:$GG58&lt;65534,$FD58:$GG58,"")),NA())</f>
        <v>4.8</v>
      </c>
      <c r="PY58" s="1">
        <f t="array" ref="PY58">+IF(ISERROR($OC58)=FALSE,MIN(IF($GH58:$HL58&lt;65534,$GH58:$HL58,"")),NA())</f>
        <v>2.8</v>
      </c>
      <c r="PZ58" s="1">
        <f t="array" ref="PZ58">+IF(ISERROR($OD58)=FALSE,MIN(IF($HM58:$IQ58&lt;65534,$HM58:$IQ58,"")),NA())</f>
        <v>-0.2</v>
      </c>
      <c r="QA58" s="1">
        <f t="array" ref="QA58">+IF(ISERROR($OE58)=FALSE,MIN(IF($IR58:$JU58&lt;65534,$IR58:$JU58,"")),NA())</f>
        <v>2.2000000000000002</v>
      </c>
      <c r="QB58" s="1">
        <f t="array" ref="QB58">+IF(ISERROR($OF58)=FALSE,MIN(IF($JV58:$KZ58&lt;65534,$JV58:$KZ58,"")),NA())</f>
        <v>4</v>
      </c>
      <c r="QC58" s="1">
        <f t="array" ref="QC58">+IF(ISERROR($OG58)=FALSE,MIN(IF($LA58:$MD58&lt;65534,$LA58:$MD58,"")),NA())</f>
        <v>4</v>
      </c>
      <c r="QD58" s="1">
        <f t="array" ref="QD58">+IF(ISERROR($OH58)=FALSE,MIN(IF($ME58:$NI58&lt;65534,$ME58:$NI58,"")),NA())</f>
        <v>4.8</v>
      </c>
      <c r="QE58" s="5">
        <f t="shared" si="38"/>
        <v>-3.6</v>
      </c>
      <c r="QF58" s="1">
        <f t="shared" si="39"/>
        <v>-4.5</v>
      </c>
      <c r="QG58" s="1">
        <f t="shared" si="40"/>
        <v>-3.5</v>
      </c>
      <c r="QH58" s="1">
        <f t="shared" si="41"/>
        <v>-1.5999999999999996</v>
      </c>
      <c r="QI58" s="1">
        <f t="shared" si="42"/>
        <v>0</v>
      </c>
      <c r="QJ58" s="1">
        <f t="shared" si="43"/>
        <v>-3.1999999999999997</v>
      </c>
      <c r="QK58" s="1">
        <f t="shared" si="44"/>
        <v>-3.4</v>
      </c>
      <c r="QL58" s="1">
        <f t="shared" si="45"/>
        <v>-0.2</v>
      </c>
      <c r="QM58" s="1">
        <f t="shared" si="46"/>
        <v>-1.2000000000000002</v>
      </c>
      <c r="QN58" s="1">
        <f t="shared" si="47"/>
        <v>-3.8</v>
      </c>
      <c r="QO58" s="1">
        <f t="shared" si="48"/>
        <v>-3.6</v>
      </c>
      <c r="QP58" s="1">
        <f t="shared" si="49"/>
        <v>-7.4</v>
      </c>
      <c r="QQ58" s="5" t="s">
        <v>892</v>
      </c>
    </row>
    <row r="59" spans="1:459" s="1" customFormat="1" x14ac:dyDescent="0.2">
      <c r="A59" s="122">
        <v>24035020</v>
      </c>
      <c r="B59" s="123">
        <v>-72.810611111111115</v>
      </c>
      <c r="C59" s="123">
        <v>5.9072777777777778</v>
      </c>
      <c r="D59" s="124">
        <v>2575</v>
      </c>
      <c r="E59" s="125" t="s">
        <v>567</v>
      </c>
      <c r="F59" s="125" t="s">
        <v>567</v>
      </c>
      <c r="G59" s="125" t="s">
        <v>308</v>
      </c>
      <c r="H59" s="1">
        <v>65535</v>
      </c>
      <c r="I59" s="1">
        <v>65535</v>
      </c>
      <c r="J59" s="1">
        <v>8.6</v>
      </c>
      <c r="K59" s="1">
        <v>7.2</v>
      </c>
      <c r="L59" s="1">
        <v>6</v>
      </c>
      <c r="M59" s="1">
        <v>6.6</v>
      </c>
      <c r="N59" s="1">
        <v>7.2</v>
      </c>
      <c r="O59" s="1">
        <v>6.6</v>
      </c>
      <c r="P59" s="1">
        <v>7.2</v>
      </c>
      <c r="Q59" s="1">
        <v>9.6</v>
      </c>
      <c r="R59" s="1">
        <v>9.8000000000000007</v>
      </c>
      <c r="S59" s="1">
        <v>10</v>
      </c>
      <c r="T59" s="1">
        <v>9.6</v>
      </c>
      <c r="U59" s="1">
        <v>10.199999999999999</v>
      </c>
      <c r="V59" s="1">
        <v>8.6</v>
      </c>
      <c r="W59" s="1">
        <v>9</v>
      </c>
      <c r="X59" s="1">
        <v>8.8000000000000007</v>
      </c>
      <c r="Y59" s="1">
        <v>7.2</v>
      </c>
      <c r="Z59" s="1">
        <v>7.6</v>
      </c>
      <c r="AA59" s="1">
        <v>8.6</v>
      </c>
      <c r="AB59" s="1">
        <v>7.8</v>
      </c>
      <c r="AC59" s="1">
        <v>8</v>
      </c>
      <c r="AD59" s="1">
        <v>7.8</v>
      </c>
      <c r="AE59" s="1">
        <v>8</v>
      </c>
      <c r="AF59" s="1">
        <v>8.1999999999999993</v>
      </c>
      <c r="AG59" s="1">
        <v>8.4</v>
      </c>
      <c r="AH59" s="1">
        <v>9.4</v>
      </c>
      <c r="AI59" s="1">
        <v>9.1999999999999993</v>
      </c>
      <c r="AJ59" s="1">
        <v>65535</v>
      </c>
      <c r="AK59" s="1">
        <v>65535</v>
      </c>
      <c r="AL59" s="1">
        <v>9.8000000000000007</v>
      </c>
      <c r="AM59" s="1">
        <v>65535</v>
      </c>
      <c r="AN59" s="1">
        <v>65535</v>
      </c>
      <c r="AO59" s="1">
        <v>65535</v>
      </c>
      <c r="AP59" s="1">
        <v>65535</v>
      </c>
      <c r="AQ59" s="1">
        <v>65535</v>
      </c>
      <c r="AR59" s="1">
        <v>8.6</v>
      </c>
      <c r="AS59" s="1">
        <v>65535</v>
      </c>
      <c r="AT59" s="1">
        <v>11.2</v>
      </c>
      <c r="AU59" s="1">
        <v>11.6</v>
      </c>
      <c r="AV59" s="1">
        <v>9.8000000000000007</v>
      </c>
      <c r="AW59" s="1">
        <v>9.1999999999999993</v>
      </c>
      <c r="AX59" s="1">
        <v>10.199999999999999</v>
      </c>
      <c r="AY59" s="1">
        <v>9.8000000000000007</v>
      </c>
      <c r="AZ59" s="1">
        <v>10.199999999999999</v>
      </c>
      <c r="BA59" s="1">
        <v>65535</v>
      </c>
      <c r="BB59" s="1">
        <v>10.199999999999999</v>
      </c>
      <c r="BC59" s="1">
        <v>65535</v>
      </c>
      <c r="BD59" s="1">
        <v>8.6</v>
      </c>
      <c r="BE59" s="1">
        <v>65535</v>
      </c>
      <c r="BF59" s="1">
        <v>11.2</v>
      </c>
      <c r="BG59" s="1">
        <v>9.8000000000000007</v>
      </c>
      <c r="BH59" s="1">
        <v>8.8000000000000007</v>
      </c>
      <c r="BI59" s="1">
        <v>9.8000000000000007</v>
      </c>
      <c r="BJ59" s="1">
        <v>11.2</v>
      </c>
      <c r="BK59" s="1">
        <v>8.1999999999999993</v>
      </c>
      <c r="BL59" s="1">
        <v>8.8000000000000007</v>
      </c>
      <c r="BM59" s="1">
        <v>9.6</v>
      </c>
      <c r="BN59" s="1">
        <v>9.8000000000000007</v>
      </c>
      <c r="BO59" s="102"/>
      <c r="BP59" s="1">
        <v>65535</v>
      </c>
      <c r="BQ59" s="1">
        <v>11.2</v>
      </c>
      <c r="BR59" s="1">
        <v>11.6</v>
      </c>
      <c r="BS59" s="1">
        <v>9.8000000000000007</v>
      </c>
      <c r="BT59" s="1">
        <v>10</v>
      </c>
      <c r="BU59" s="1">
        <v>65535</v>
      </c>
      <c r="BV59" s="1">
        <v>12</v>
      </c>
      <c r="BW59" s="1">
        <v>65535</v>
      </c>
      <c r="BX59" s="1">
        <v>11.2</v>
      </c>
      <c r="BY59" s="1">
        <v>65535</v>
      </c>
      <c r="BZ59" s="1">
        <v>10.199999999999999</v>
      </c>
      <c r="CA59" s="1">
        <v>65535</v>
      </c>
      <c r="CB59" s="1">
        <v>11.2</v>
      </c>
      <c r="CC59" s="1">
        <v>8.6</v>
      </c>
      <c r="CD59" s="1">
        <v>11</v>
      </c>
      <c r="CE59" s="1">
        <v>65535</v>
      </c>
      <c r="CF59" s="1">
        <v>10.199999999999999</v>
      </c>
      <c r="CG59" s="1">
        <v>10.199999999999999</v>
      </c>
      <c r="CH59" s="1">
        <v>10.4</v>
      </c>
      <c r="CI59" s="1">
        <v>65535</v>
      </c>
      <c r="CJ59" s="1">
        <v>11.6</v>
      </c>
      <c r="CK59" s="1">
        <v>11.4</v>
      </c>
      <c r="CL59" s="1">
        <v>11.8</v>
      </c>
      <c r="CM59" s="1">
        <v>10.199999999999999</v>
      </c>
      <c r="CN59" s="1">
        <v>9.8000000000000007</v>
      </c>
      <c r="CO59" s="1">
        <v>65535</v>
      </c>
      <c r="CP59" s="1">
        <v>9.6</v>
      </c>
      <c r="CQ59" s="1">
        <v>65535</v>
      </c>
      <c r="CR59" s="1">
        <v>10.8</v>
      </c>
      <c r="CS59" s="1">
        <v>10.4</v>
      </c>
      <c r="CT59" s="1">
        <v>65535</v>
      </c>
      <c r="CU59" s="1">
        <v>65535</v>
      </c>
      <c r="CV59" s="1">
        <v>9.6</v>
      </c>
      <c r="CW59" s="1">
        <v>65535</v>
      </c>
      <c r="CX59" s="1">
        <v>11.2</v>
      </c>
      <c r="CY59" s="1">
        <v>65535</v>
      </c>
      <c r="CZ59" s="1">
        <v>65535</v>
      </c>
      <c r="DA59" s="1">
        <v>11.4</v>
      </c>
      <c r="DB59" s="1">
        <v>11.2</v>
      </c>
      <c r="DC59" s="1">
        <v>10</v>
      </c>
      <c r="DD59" s="1">
        <v>65535</v>
      </c>
      <c r="DE59" s="1">
        <v>11.6</v>
      </c>
      <c r="DF59" s="1">
        <v>9.8000000000000007</v>
      </c>
      <c r="DG59" s="1">
        <v>10.199999999999999</v>
      </c>
      <c r="DH59" s="1">
        <v>9.4</v>
      </c>
      <c r="DI59" s="1">
        <v>10.4</v>
      </c>
      <c r="DJ59" s="1">
        <v>11.2</v>
      </c>
      <c r="DK59" s="1">
        <v>11.8</v>
      </c>
      <c r="DL59" s="1">
        <v>65535</v>
      </c>
      <c r="DM59" s="1">
        <v>11.4</v>
      </c>
      <c r="DN59" s="1">
        <v>11.8</v>
      </c>
      <c r="DO59" s="1">
        <v>10.8</v>
      </c>
      <c r="DP59" s="1">
        <v>12</v>
      </c>
      <c r="DQ59" s="1">
        <v>10</v>
      </c>
      <c r="DR59" s="1">
        <v>65535</v>
      </c>
      <c r="DS59" s="1">
        <v>11.2</v>
      </c>
      <c r="DT59" s="1">
        <v>65535</v>
      </c>
      <c r="DU59" s="1">
        <v>11.4</v>
      </c>
      <c r="DV59" s="1">
        <v>9.6</v>
      </c>
      <c r="DW59" s="1">
        <v>9.6</v>
      </c>
      <c r="DX59" s="1">
        <v>8.8000000000000007</v>
      </c>
      <c r="DY59" s="1">
        <v>7.8</v>
      </c>
      <c r="DZ59" s="1">
        <v>65535</v>
      </c>
      <c r="EA59" s="1">
        <v>10.6</v>
      </c>
      <c r="EB59" s="1">
        <v>11.2</v>
      </c>
      <c r="EC59" s="1">
        <v>8.4</v>
      </c>
      <c r="ED59" s="1">
        <v>65535</v>
      </c>
      <c r="EE59" s="1">
        <v>9.4</v>
      </c>
      <c r="EF59" s="1">
        <v>8.8000000000000007</v>
      </c>
      <c r="EG59" s="1">
        <v>65535</v>
      </c>
      <c r="EH59" s="1">
        <v>11.2</v>
      </c>
      <c r="EI59" s="1">
        <v>10.6</v>
      </c>
      <c r="EJ59" s="1">
        <v>9</v>
      </c>
      <c r="EK59" s="1">
        <v>10.6</v>
      </c>
      <c r="EL59" s="1">
        <v>65535</v>
      </c>
      <c r="EM59" s="1">
        <v>9.6</v>
      </c>
      <c r="EN59" s="1">
        <v>10.199999999999999</v>
      </c>
      <c r="EO59" s="1">
        <v>8.6</v>
      </c>
      <c r="EP59" s="1">
        <v>9.8000000000000007</v>
      </c>
      <c r="EQ59" s="1">
        <v>65535</v>
      </c>
      <c r="ER59" s="1">
        <v>65535</v>
      </c>
      <c r="ES59" s="1">
        <v>8.6</v>
      </c>
      <c r="ET59" s="1">
        <v>10.6</v>
      </c>
      <c r="EU59" s="1">
        <v>9.8000000000000007</v>
      </c>
      <c r="EV59" s="1">
        <v>9</v>
      </c>
      <c r="EW59" s="1">
        <v>9.8000000000000007</v>
      </c>
      <c r="EX59" s="1">
        <v>8.6</v>
      </c>
      <c r="EY59" s="1">
        <v>65535</v>
      </c>
      <c r="EZ59" s="1">
        <v>10.4</v>
      </c>
      <c r="FA59" s="1">
        <v>8.8000000000000007</v>
      </c>
      <c r="FB59" s="1">
        <v>9.6</v>
      </c>
      <c r="FC59" s="1">
        <v>7.8</v>
      </c>
      <c r="FD59" s="1">
        <v>8.6</v>
      </c>
      <c r="FE59" s="1">
        <v>9.1999999999999993</v>
      </c>
      <c r="FF59" s="1">
        <v>8.4</v>
      </c>
      <c r="FG59" s="1">
        <v>65535</v>
      </c>
      <c r="FH59" s="1">
        <v>10.4</v>
      </c>
      <c r="FI59" s="1">
        <v>10.199999999999999</v>
      </c>
      <c r="FJ59" s="1">
        <v>8.4</v>
      </c>
      <c r="FK59" s="1">
        <v>8.6</v>
      </c>
      <c r="FL59" s="1">
        <v>9.1999999999999993</v>
      </c>
      <c r="FM59" s="1">
        <v>65535</v>
      </c>
      <c r="FN59" s="1">
        <v>8.4</v>
      </c>
      <c r="FO59" s="1">
        <v>9.4</v>
      </c>
      <c r="FP59" s="1">
        <v>65535</v>
      </c>
      <c r="FQ59" s="1">
        <v>9.4</v>
      </c>
      <c r="FR59" s="1">
        <v>8.6</v>
      </c>
      <c r="FS59" s="1">
        <v>8.6</v>
      </c>
      <c r="FT59" s="1">
        <v>9.1999999999999993</v>
      </c>
      <c r="FU59" s="1">
        <v>65535</v>
      </c>
      <c r="FV59" s="1">
        <v>7.8</v>
      </c>
      <c r="FW59" s="1">
        <v>8.1999999999999993</v>
      </c>
      <c r="FX59" s="1">
        <v>9.1999999999999993</v>
      </c>
      <c r="FY59" s="1">
        <v>9.8000000000000007</v>
      </c>
      <c r="FZ59" s="1">
        <v>8.6</v>
      </c>
      <c r="GA59" s="1">
        <v>9.4</v>
      </c>
      <c r="GB59" s="1">
        <v>9.8000000000000007</v>
      </c>
      <c r="GC59" s="1">
        <v>10.4</v>
      </c>
      <c r="GD59" s="1">
        <v>10</v>
      </c>
      <c r="GE59" s="1">
        <v>11.2</v>
      </c>
      <c r="GF59" s="1">
        <v>9.8000000000000007</v>
      </c>
      <c r="GG59" s="1">
        <v>9.6</v>
      </c>
      <c r="GH59" s="1">
        <v>65535</v>
      </c>
      <c r="GI59" s="1">
        <v>65535</v>
      </c>
      <c r="GJ59" s="1">
        <v>65535</v>
      </c>
      <c r="GK59" s="1">
        <v>65535</v>
      </c>
      <c r="GL59" s="1">
        <v>65535</v>
      </c>
      <c r="GM59" s="1">
        <v>65535</v>
      </c>
      <c r="GN59" s="1">
        <v>65535</v>
      </c>
      <c r="GO59" s="1">
        <v>65535</v>
      </c>
      <c r="GP59" s="1">
        <v>7.8</v>
      </c>
      <c r="GQ59" s="1">
        <v>6.8</v>
      </c>
      <c r="GR59" s="1">
        <v>7</v>
      </c>
      <c r="GS59" s="1">
        <v>65535</v>
      </c>
      <c r="GT59" s="1">
        <v>65535</v>
      </c>
      <c r="GU59" s="1">
        <v>65535</v>
      </c>
      <c r="GV59" s="1">
        <v>8.6</v>
      </c>
      <c r="GW59" s="1">
        <v>7.6</v>
      </c>
      <c r="GX59" s="1">
        <v>8.4</v>
      </c>
      <c r="GY59" s="1">
        <v>65535</v>
      </c>
      <c r="GZ59" s="1">
        <v>7.8</v>
      </c>
      <c r="HA59" s="1">
        <v>8.4</v>
      </c>
      <c r="HB59" s="1">
        <v>9.1999999999999993</v>
      </c>
      <c r="HC59" s="1">
        <v>8.4</v>
      </c>
      <c r="HD59" s="1">
        <v>8.1999999999999993</v>
      </c>
      <c r="HE59" s="1">
        <v>10.199999999999999</v>
      </c>
      <c r="HF59" s="1">
        <v>65535</v>
      </c>
      <c r="HG59" s="1">
        <v>8.4</v>
      </c>
      <c r="HH59" s="1">
        <v>7.2</v>
      </c>
      <c r="HI59" s="1">
        <v>7.8</v>
      </c>
      <c r="HJ59" s="1">
        <v>8.4</v>
      </c>
      <c r="HK59" s="1">
        <v>6.8</v>
      </c>
      <c r="HL59" s="1">
        <v>65535</v>
      </c>
      <c r="HM59" s="1">
        <v>7.6</v>
      </c>
      <c r="HN59" s="1">
        <v>8</v>
      </c>
      <c r="HO59" s="1">
        <v>7.6</v>
      </c>
      <c r="HP59" s="1">
        <v>8.8000000000000007</v>
      </c>
      <c r="HQ59" s="1">
        <v>65535</v>
      </c>
      <c r="HR59" s="1">
        <v>8.1999999999999993</v>
      </c>
      <c r="HS59" s="1">
        <v>8.6</v>
      </c>
      <c r="HT59" s="1">
        <v>65535</v>
      </c>
      <c r="HU59" s="1">
        <v>6.8</v>
      </c>
      <c r="HV59" s="1">
        <v>8.4</v>
      </c>
      <c r="HW59" s="1">
        <v>8.4</v>
      </c>
      <c r="HX59" s="1">
        <v>8.4</v>
      </c>
      <c r="HY59" s="1">
        <v>65535</v>
      </c>
      <c r="HZ59" s="1">
        <v>6.8</v>
      </c>
      <c r="IA59" s="1">
        <v>65535</v>
      </c>
      <c r="IB59" s="1">
        <v>65535</v>
      </c>
      <c r="IC59" s="1">
        <v>9.1999999999999993</v>
      </c>
      <c r="ID59" s="1">
        <v>11.2</v>
      </c>
      <c r="IE59" s="1">
        <v>9.1999999999999993</v>
      </c>
      <c r="IF59" s="1">
        <v>65535</v>
      </c>
      <c r="IG59" s="1">
        <v>65535</v>
      </c>
      <c r="IH59" s="1">
        <v>8.4</v>
      </c>
      <c r="II59" s="1">
        <v>8.1999999999999993</v>
      </c>
      <c r="IJ59" s="1">
        <v>9.1999999999999993</v>
      </c>
      <c r="IK59" s="1">
        <v>9.8000000000000007</v>
      </c>
      <c r="IL59" s="1">
        <v>65535</v>
      </c>
      <c r="IM59" s="1">
        <v>65535</v>
      </c>
      <c r="IN59" s="1">
        <v>65535</v>
      </c>
      <c r="IO59" s="1">
        <v>65535</v>
      </c>
      <c r="IP59" s="1">
        <v>65535</v>
      </c>
      <c r="IQ59" s="1">
        <v>65535</v>
      </c>
      <c r="IR59" s="1">
        <v>6.4</v>
      </c>
      <c r="IS59" s="1">
        <v>65535</v>
      </c>
      <c r="IT59" s="1">
        <v>65535</v>
      </c>
      <c r="IU59" s="1">
        <v>65535</v>
      </c>
      <c r="IV59" s="1">
        <v>65535</v>
      </c>
      <c r="IW59" s="1">
        <v>65535</v>
      </c>
      <c r="IX59" s="1">
        <v>65535</v>
      </c>
      <c r="IY59" s="1">
        <v>65535</v>
      </c>
      <c r="IZ59" s="1">
        <v>65535</v>
      </c>
      <c r="JA59" s="1">
        <v>65535</v>
      </c>
      <c r="JB59" s="1">
        <v>65535</v>
      </c>
      <c r="JC59" s="1">
        <v>65535</v>
      </c>
      <c r="JD59" s="1">
        <v>65535</v>
      </c>
      <c r="JE59" s="1">
        <v>65535</v>
      </c>
      <c r="JF59" s="1">
        <v>65535</v>
      </c>
      <c r="JG59" s="1">
        <v>65535</v>
      </c>
      <c r="JH59" s="1">
        <v>65535</v>
      </c>
      <c r="JI59" s="1">
        <v>65535</v>
      </c>
      <c r="JJ59" s="1">
        <v>65535</v>
      </c>
      <c r="JK59" s="1">
        <v>65535</v>
      </c>
      <c r="JL59" s="1">
        <v>65535</v>
      </c>
      <c r="JM59" s="1">
        <v>65535</v>
      </c>
      <c r="JN59" s="1">
        <v>65535</v>
      </c>
      <c r="JO59" s="1">
        <v>65535</v>
      </c>
      <c r="JP59" s="1">
        <v>65535</v>
      </c>
      <c r="JQ59" s="1">
        <v>65535</v>
      </c>
      <c r="JR59" s="1">
        <v>65535</v>
      </c>
      <c r="JS59" s="1">
        <v>65535</v>
      </c>
      <c r="JT59" s="1">
        <v>65535</v>
      </c>
      <c r="JU59" s="1">
        <v>65535</v>
      </c>
      <c r="JV59" s="1">
        <v>65535</v>
      </c>
      <c r="JW59" s="1">
        <v>65535</v>
      </c>
      <c r="JX59" s="1">
        <v>65535</v>
      </c>
      <c r="JY59" s="1">
        <v>65535</v>
      </c>
      <c r="JZ59" s="1">
        <v>65535</v>
      </c>
      <c r="KA59" s="1">
        <v>65535</v>
      </c>
      <c r="KB59" s="1">
        <v>65535</v>
      </c>
      <c r="KC59" s="1">
        <v>65535</v>
      </c>
      <c r="KD59" s="1">
        <v>65535</v>
      </c>
      <c r="KE59" s="1">
        <v>65535</v>
      </c>
      <c r="KF59" s="1">
        <v>65535</v>
      </c>
      <c r="KG59" s="1">
        <v>65535</v>
      </c>
      <c r="KH59" s="1">
        <v>65535</v>
      </c>
      <c r="KI59" s="1">
        <v>65535</v>
      </c>
      <c r="KJ59" s="1">
        <v>65535</v>
      </c>
      <c r="KK59" s="1">
        <v>65535</v>
      </c>
      <c r="KL59" s="1">
        <v>65535</v>
      </c>
      <c r="KM59" s="1">
        <v>65535</v>
      </c>
      <c r="KN59" s="1">
        <v>65535</v>
      </c>
      <c r="KO59" s="1">
        <v>65535</v>
      </c>
      <c r="KP59" s="1">
        <v>65535</v>
      </c>
      <c r="KQ59" s="1">
        <v>65535</v>
      </c>
      <c r="KR59" s="1">
        <v>65535</v>
      </c>
      <c r="KS59" s="1">
        <v>65535</v>
      </c>
      <c r="KT59" s="1">
        <v>65535</v>
      </c>
      <c r="KU59" s="1">
        <v>65535</v>
      </c>
      <c r="KV59" s="1">
        <v>65535</v>
      </c>
      <c r="KW59" s="1">
        <v>65535</v>
      </c>
      <c r="KX59" s="1">
        <v>65535</v>
      </c>
      <c r="KY59" s="1">
        <v>65535</v>
      </c>
      <c r="KZ59" s="1">
        <v>65535</v>
      </c>
      <c r="LA59" s="1">
        <v>65535</v>
      </c>
      <c r="LB59" s="1">
        <v>65535</v>
      </c>
      <c r="LC59" s="1">
        <v>65535</v>
      </c>
      <c r="LD59" s="1">
        <v>65535</v>
      </c>
      <c r="LE59" s="1">
        <v>65535</v>
      </c>
      <c r="LF59" s="1">
        <v>65535</v>
      </c>
      <c r="LG59" s="1">
        <v>65535</v>
      </c>
      <c r="LH59" s="1">
        <v>65535</v>
      </c>
      <c r="LI59" s="1">
        <v>65535</v>
      </c>
      <c r="LJ59" s="1">
        <v>65535</v>
      </c>
      <c r="LK59" s="1">
        <v>65535</v>
      </c>
      <c r="LL59" s="1">
        <v>65535</v>
      </c>
      <c r="LM59" s="1">
        <v>65535</v>
      </c>
      <c r="LN59" s="1">
        <v>65535</v>
      </c>
      <c r="LO59" s="1">
        <v>65535</v>
      </c>
      <c r="LP59" s="1">
        <v>65535</v>
      </c>
      <c r="LQ59" s="1">
        <v>65535</v>
      </c>
      <c r="LR59" s="1">
        <v>65535</v>
      </c>
      <c r="LS59" s="1">
        <v>65535</v>
      </c>
      <c r="LT59" s="1">
        <v>65535</v>
      </c>
      <c r="LU59" s="1">
        <v>65535</v>
      </c>
      <c r="LV59" s="1">
        <v>65535</v>
      </c>
      <c r="LW59" s="1">
        <v>65535</v>
      </c>
      <c r="LX59" s="1">
        <v>65535</v>
      </c>
      <c r="LY59" s="1">
        <v>65535</v>
      </c>
      <c r="LZ59" s="1">
        <v>65535</v>
      </c>
      <c r="MA59" s="1">
        <v>65535</v>
      </c>
      <c r="MB59" s="1">
        <v>65535</v>
      </c>
      <c r="MC59" s="1">
        <v>65535</v>
      </c>
      <c r="MD59" s="1">
        <v>65535</v>
      </c>
      <c r="ME59" s="1">
        <v>65535</v>
      </c>
      <c r="MF59" s="1">
        <v>65535</v>
      </c>
      <c r="MG59" s="1">
        <v>65535</v>
      </c>
      <c r="MH59" s="1">
        <v>65535</v>
      </c>
      <c r="MI59" s="1">
        <v>65535</v>
      </c>
      <c r="MJ59" s="1">
        <v>65535</v>
      </c>
      <c r="MK59" s="1">
        <v>65535</v>
      </c>
      <c r="ML59" s="1">
        <v>65535</v>
      </c>
      <c r="MM59" s="1">
        <v>65535</v>
      </c>
      <c r="MN59" s="1">
        <v>65535</v>
      </c>
      <c r="MO59" s="1">
        <v>65535</v>
      </c>
      <c r="MP59" s="1">
        <v>65535</v>
      </c>
      <c r="MQ59" s="1">
        <v>65535</v>
      </c>
      <c r="MR59" s="1">
        <v>65535</v>
      </c>
      <c r="MS59" s="1">
        <v>65535</v>
      </c>
      <c r="MT59" s="1">
        <v>65535</v>
      </c>
      <c r="MU59" s="1">
        <v>65535</v>
      </c>
      <c r="MV59" s="1">
        <v>65535</v>
      </c>
      <c r="MW59" s="1">
        <v>65535</v>
      </c>
      <c r="MX59" s="1">
        <v>65535</v>
      </c>
      <c r="MY59" s="1">
        <v>65535</v>
      </c>
      <c r="MZ59" s="1">
        <v>65535</v>
      </c>
      <c r="NA59" s="1">
        <v>65535</v>
      </c>
      <c r="NB59" s="1">
        <v>65535</v>
      </c>
      <c r="NC59" s="1">
        <v>65535</v>
      </c>
      <c r="ND59" s="1">
        <v>65535</v>
      </c>
      <c r="NE59" s="1">
        <v>65535</v>
      </c>
      <c r="NF59" s="1">
        <v>65535</v>
      </c>
      <c r="NG59" s="1">
        <v>65535</v>
      </c>
      <c r="NH59" s="1">
        <v>65535</v>
      </c>
      <c r="NI59" s="1">
        <v>65535</v>
      </c>
      <c r="NJ59" s="6">
        <f t="shared" si="13"/>
        <v>0.87096774193548387</v>
      </c>
      <c r="NK59" s="3">
        <f t="shared" si="14"/>
        <v>0.6785714285714286</v>
      </c>
      <c r="NL59" s="3">
        <f t="shared" si="15"/>
        <v>0.67741935483870963</v>
      </c>
      <c r="NM59" s="3">
        <f t="shared" si="16"/>
        <v>0.73333333333333328</v>
      </c>
      <c r="NN59" s="3">
        <f t="shared" si="17"/>
        <v>0.77419354838709675</v>
      </c>
      <c r="NO59" s="3">
        <f t="shared" si="18"/>
        <v>0.8666666666666667</v>
      </c>
      <c r="NP59" s="3">
        <f t="shared" si="19"/>
        <v>0.54838709677419351</v>
      </c>
      <c r="NQ59" s="3">
        <f t="shared" si="20"/>
        <v>0.58064516129032262</v>
      </c>
      <c r="NR59" s="3">
        <f t="shared" si="21"/>
        <v>3.3333333333333333E-2</v>
      </c>
      <c r="NS59" s="3">
        <f t="shared" si="22"/>
        <v>0</v>
      </c>
      <c r="NT59" s="3">
        <f t="shared" si="23"/>
        <v>0</v>
      </c>
      <c r="NU59" s="3">
        <f t="shared" si="24"/>
        <v>0</v>
      </c>
      <c r="NV59" s="3">
        <f t="shared" si="25"/>
        <v>0.47945205479452052</v>
      </c>
      <c r="NW59" s="5">
        <f t="shared" si="26"/>
        <v>8.3333333333333339</v>
      </c>
      <c r="NX59" s="1">
        <f t="shared" si="27"/>
        <v>9.821052631578949</v>
      </c>
      <c r="NY59" s="1">
        <f t="shared" si="28"/>
        <v>10.62857142857143</v>
      </c>
      <c r="NZ59" s="1">
        <f t="shared" si="29"/>
        <v>10.654545454545454</v>
      </c>
      <c r="OA59" s="1">
        <f t="shared" si="30"/>
        <v>9.5333333333333332</v>
      </c>
      <c r="OB59" s="1">
        <f t="shared" si="31"/>
        <v>9.2461538461538471</v>
      </c>
      <c r="OC59" s="1">
        <f t="shared" si="32"/>
        <v>8.0588235294117663</v>
      </c>
      <c r="OD59" s="1">
        <f t="shared" si="33"/>
        <v>8.4888888888888889</v>
      </c>
      <c r="OE59" s="1" t="e">
        <f t="shared" si="34"/>
        <v>#N/A</v>
      </c>
      <c r="OF59" s="1" t="e">
        <f t="shared" si="35"/>
        <v>#N/A</v>
      </c>
      <c r="OG59" s="1" t="e">
        <f t="shared" si="36"/>
        <v>#N/A</v>
      </c>
      <c r="OH59" s="1" t="e">
        <f t="shared" si="37"/>
        <v>#N/A</v>
      </c>
      <c r="OI59" s="111">
        <v>8.2285714285714295</v>
      </c>
      <c r="OJ59" s="112">
        <v>8.3428571428571434</v>
      </c>
      <c r="OK59" s="112">
        <v>8.7066666666666688</v>
      </c>
      <c r="OL59" s="112">
        <v>9.4250000000000025</v>
      </c>
      <c r="OM59" s="112">
        <v>9.4214285714285726</v>
      </c>
      <c r="ON59" s="112">
        <v>9.5374999999999996</v>
      </c>
      <c r="OO59" s="112">
        <v>9.0250000000000004</v>
      </c>
      <c r="OP59" s="112">
        <v>9.3125000000000018</v>
      </c>
      <c r="OQ59" s="112">
        <v>8.8466666666666658</v>
      </c>
      <c r="OR59" s="112">
        <v>9.2375000000000007</v>
      </c>
      <c r="OS59" s="112">
        <v>9.3562499999999993</v>
      </c>
      <c r="OT59" s="112">
        <v>8.6071428571428577</v>
      </c>
      <c r="OU59" s="5">
        <f t="shared" si="0"/>
        <v>0.10476190476190439</v>
      </c>
      <c r="OV59" s="1">
        <f t="shared" si="1"/>
        <v>1.4781954887218056</v>
      </c>
      <c r="OW59" s="1">
        <f t="shared" si="2"/>
        <v>1.9219047619047611</v>
      </c>
      <c r="OX59" s="1">
        <f t="shared" si="3"/>
        <v>1.2295454545454518</v>
      </c>
      <c r="OY59" s="1">
        <f t="shared" si="4"/>
        <v>0.11190476190476062</v>
      </c>
      <c r="OZ59" s="1">
        <f t="shared" si="5"/>
        <v>-0.29134615384615259</v>
      </c>
      <c r="PA59" s="1">
        <f t="shared" si="6"/>
        <v>-0.96617647058823408</v>
      </c>
      <c r="PB59" s="1">
        <f t="shared" si="7"/>
        <v>-0.82361111111111285</v>
      </c>
      <c r="PC59" s="1" t="e">
        <f t="shared" si="8"/>
        <v>#N/A</v>
      </c>
      <c r="PD59" s="1" t="e">
        <f t="shared" si="9"/>
        <v>#N/A</v>
      </c>
      <c r="PE59" s="1" t="e">
        <f t="shared" si="10"/>
        <v>#N/A</v>
      </c>
      <c r="PF59" s="1" t="e">
        <f t="shared" si="11"/>
        <v>#N/A</v>
      </c>
      <c r="PG59" s="111">
        <v>0.6</v>
      </c>
      <c r="PH59" s="112">
        <v>2</v>
      </c>
      <c r="PI59" s="112">
        <v>2</v>
      </c>
      <c r="PJ59" s="112">
        <v>2.8</v>
      </c>
      <c r="PK59" s="112">
        <v>2.8</v>
      </c>
      <c r="PL59" s="112">
        <v>3</v>
      </c>
      <c r="PM59" s="112">
        <v>4</v>
      </c>
      <c r="PN59" s="112">
        <v>3.6</v>
      </c>
      <c r="PO59" s="112">
        <v>3.2</v>
      </c>
      <c r="PP59" s="112">
        <v>4.3</v>
      </c>
      <c r="PQ59" s="112">
        <v>5</v>
      </c>
      <c r="PR59" s="137">
        <v>2.2000000000000002</v>
      </c>
      <c r="PS59" s="5">
        <f t="array" ref="PS59">+IF(ISERROR($NW59)=FALSE,MIN(IF($H59:$AL59&lt;65534,$H59:$AL59,"")),NA())</f>
        <v>6</v>
      </c>
      <c r="PT59" s="1">
        <f t="array" ref="PT59">+IF(ISERROR($NX59)=FALSE,MIN(IF($AM59:$BN59&lt;65534,$AM59:$BN59,"")),NA())</f>
        <v>8.1999999999999993</v>
      </c>
      <c r="PU59" s="1">
        <f t="array" ref="PU59">+IF(ISERROR($NY59)=FALSE,MIN(IF($BP59:$CT59&lt;65534,$BP59:$CT59,"")),NA())</f>
        <v>8.6</v>
      </c>
      <c r="PV59" s="1">
        <f t="array" ref="PV59">+IF(ISERROR($NZ59)=FALSE,MIN(IF($CU59:$DX59&lt;65534,$CU59:$DX59,"")),NA())</f>
        <v>8.8000000000000007</v>
      </c>
      <c r="PW59" s="1">
        <f t="array" ref="PW59">+IF(ISERROR($OA59)=FALSE,MIN(IF($DY59:$FC59&lt;65534,$DY59:$FC59,"")),NA())</f>
        <v>7.8</v>
      </c>
      <c r="PX59" s="1">
        <f t="array" ref="PX59">+IF(ISERROR($OB59)=FALSE,MIN(IF($FD59:$GG59&lt;65534,$FD59:$GG59,"")),NA())</f>
        <v>7.8</v>
      </c>
      <c r="PY59" s="1">
        <f t="array" ref="PY59">+IF(ISERROR($OC59)=FALSE,MIN(IF($GH59:$HL59&lt;65534,$GH59:$HL59,"")),NA())</f>
        <v>6.8</v>
      </c>
      <c r="PZ59" s="1">
        <f t="array" ref="PZ59">+IF(ISERROR($OD59)=FALSE,MIN(IF($HM59:$IQ59&lt;65534,$HM59:$IQ59,"")),NA())</f>
        <v>6.8</v>
      </c>
      <c r="QA59" s="1" t="e">
        <f t="array" ref="QA59">+IF(ISERROR($OE59)=FALSE,MIN(IF($IR59:$JU59&lt;65534,$IR59:$JU59,"")),NA())</f>
        <v>#N/A</v>
      </c>
      <c r="QB59" s="1" t="e">
        <f t="array" ref="QB59">+IF(ISERROR($OF59)=FALSE,MIN(IF($JV59:$KZ59&lt;65534,$JV59:$KZ59,"")),NA())</f>
        <v>#N/A</v>
      </c>
      <c r="QC59" s="1" t="e">
        <f t="array" ref="QC59">+IF(ISERROR($OG59)=FALSE,MIN(IF($LA59:$MD59&lt;65534,$LA59:$MD59,"")),NA())</f>
        <v>#N/A</v>
      </c>
      <c r="QD59" s="1" t="e">
        <f t="array" ref="QD59">+IF(ISERROR($OH59)=FALSE,MIN(IF($ME59:$NI59&lt;65534,$ME59:$NI59,"")),NA())</f>
        <v>#N/A</v>
      </c>
      <c r="QE59" s="5">
        <f t="shared" si="38"/>
        <v>-5.4</v>
      </c>
      <c r="QF59" s="1">
        <f t="shared" si="39"/>
        <v>-6.1999999999999993</v>
      </c>
      <c r="QG59" s="1">
        <f t="shared" si="40"/>
        <v>-6.6</v>
      </c>
      <c r="QH59" s="1">
        <f t="shared" si="41"/>
        <v>-6.0000000000000009</v>
      </c>
      <c r="QI59" s="1">
        <f t="shared" si="42"/>
        <v>-5</v>
      </c>
      <c r="QJ59" s="1">
        <f t="shared" si="43"/>
        <v>-4.8</v>
      </c>
      <c r="QK59" s="1">
        <f t="shared" si="44"/>
        <v>-2.8</v>
      </c>
      <c r="QL59" s="1">
        <f t="shared" si="45"/>
        <v>-3.1999999999999997</v>
      </c>
      <c r="QM59" s="1" t="e">
        <f t="shared" si="46"/>
        <v>#N/A</v>
      </c>
      <c r="QN59" s="1" t="e">
        <f t="shared" si="47"/>
        <v>#N/A</v>
      </c>
      <c r="QO59" s="1" t="e">
        <f t="shared" si="48"/>
        <v>#N/A</v>
      </c>
      <c r="QP59" s="1" t="e">
        <f t="shared" si="49"/>
        <v>#N/A</v>
      </c>
      <c r="QQ59" s="5" t="s">
        <v>892</v>
      </c>
    </row>
    <row r="60" spans="1:459" s="1" customFormat="1" x14ac:dyDescent="0.2">
      <c r="A60" s="155">
        <v>24035040</v>
      </c>
      <c r="B60" s="156">
        <v>-73.208777777777783</v>
      </c>
      <c r="C60" s="156">
        <v>5.5791944444444441</v>
      </c>
      <c r="D60" s="157">
        <v>2700</v>
      </c>
      <c r="E60" s="158" t="s">
        <v>193</v>
      </c>
      <c r="F60" s="158" t="s">
        <v>606</v>
      </c>
      <c r="G60" s="158" t="s">
        <v>308</v>
      </c>
      <c r="H60" s="1">
        <v>3.8</v>
      </c>
      <c r="I60" s="1">
        <v>0.4</v>
      </c>
      <c r="J60" s="1">
        <v>4.2</v>
      </c>
      <c r="K60" s="1">
        <v>4</v>
      </c>
      <c r="L60" s="1">
        <v>5</v>
      </c>
      <c r="M60" s="1">
        <v>6.6</v>
      </c>
      <c r="N60" s="1">
        <v>7.4</v>
      </c>
      <c r="O60" s="1">
        <v>7.2</v>
      </c>
      <c r="P60" s="1">
        <v>5.4</v>
      </c>
      <c r="Q60" s="1">
        <v>7.4</v>
      </c>
      <c r="R60" s="1">
        <v>6.2</v>
      </c>
      <c r="S60" s="1">
        <v>9.8000000000000007</v>
      </c>
      <c r="T60" s="1">
        <v>9</v>
      </c>
      <c r="U60" s="1">
        <v>10.4</v>
      </c>
      <c r="V60" s="1">
        <v>6</v>
      </c>
      <c r="W60" s="1">
        <v>9.4</v>
      </c>
      <c r="X60" s="1">
        <v>8.8000000000000007</v>
      </c>
      <c r="Y60" s="1">
        <v>4.4000000000000004</v>
      </c>
      <c r="Z60" s="1">
        <v>6.4</v>
      </c>
      <c r="AA60" s="1">
        <v>65535</v>
      </c>
      <c r="AB60" s="1">
        <v>4.5999999999999996</v>
      </c>
      <c r="AC60" s="1">
        <v>7.2</v>
      </c>
      <c r="AD60" s="1">
        <v>5.4</v>
      </c>
      <c r="AE60" s="1">
        <v>9.6</v>
      </c>
      <c r="AF60" s="1">
        <v>5.4</v>
      </c>
      <c r="AG60" s="1">
        <v>4</v>
      </c>
      <c r="AH60" s="1">
        <v>5.2</v>
      </c>
      <c r="AI60" s="1">
        <v>5.6</v>
      </c>
      <c r="AJ60" s="1">
        <v>11.4</v>
      </c>
      <c r="AK60" s="1">
        <v>9</v>
      </c>
      <c r="AL60" s="1">
        <v>7.6</v>
      </c>
      <c r="AM60" s="1">
        <v>9.8000000000000007</v>
      </c>
      <c r="AN60" s="1">
        <v>7.8</v>
      </c>
      <c r="AO60" s="1">
        <v>2</v>
      </c>
      <c r="AP60" s="1">
        <v>9</v>
      </c>
      <c r="AQ60" s="1">
        <v>9.4</v>
      </c>
      <c r="AR60" s="1">
        <v>12.4</v>
      </c>
      <c r="AS60" s="1">
        <v>10.8</v>
      </c>
      <c r="AT60" s="1">
        <v>11</v>
      </c>
      <c r="AU60" s="1">
        <v>9</v>
      </c>
      <c r="AV60" s="1">
        <v>7.8</v>
      </c>
      <c r="AW60" s="1">
        <v>6.2</v>
      </c>
      <c r="AX60" s="1">
        <v>7.8</v>
      </c>
      <c r="AY60" s="1">
        <v>6.2</v>
      </c>
      <c r="AZ60" s="1">
        <v>7.8</v>
      </c>
      <c r="BA60" s="1">
        <v>5.2</v>
      </c>
      <c r="BB60" s="1">
        <v>10.199999999999999</v>
      </c>
      <c r="BC60" s="1">
        <v>7.2</v>
      </c>
      <c r="BD60" s="1">
        <v>10.4</v>
      </c>
      <c r="BE60" s="1">
        <v>65535</v>
      </c>
      <c r="BF60" s="1">
        <v>11.2</v>
      </c>
      <c r="BG60" s="1">
        <v>8.6</v>
      </c>
      <c r="BH60" s="1">
        <v>7.8</v>
      </c>
      <c r="BI60" s="1">
        <v>11.2</v>
      </c>
      <c r="BJ60" s="1">
        <v>11.6</v>
      </c>
      <c r="BK60" s="1">
        <v>10</v>
      </c>
      <c r="BL60" s="1">
        <v>7.6</v>
      </c>
      <c r="BM60" s="1">
        <v>10.199999999999999</v>
      </c>
      <c r="BN60" s="1">
        <v>8</v>
      </c>
      <c r="BO60" s="102"/>
      <c r="BP60" s="1">
        <v>9.6</v>
      </c>
      <c r="BQ60" s="1">
        <v>65535</v>
      </c>
      <c r="BR60" s="1">
        <v>9.1999999999999993</v>
      </c>
      <c r="BS60" s="1">
        <v>9.8000000000000007</v>
      </c>
      <c r="BT60" s="1">
        <v>10.4</v>
      </c>
      <c r="BU60" s="1">
        <v>10.6</v>
      </c>
      <c r="BV60" s="1">
        <v>8</v>
      </c>
      <c r="BW60" s="1">
        <v>5.4</v>
      </c>
      <c r="BX60" s="1">
        <v>8.4</v>
      </c>
      <c r="BY60" s="1">
        <v>6.8</v>
      </c>
      <c r="BZ60" s="1">
        <v>11.8</v>
      </c>
      <c r="CA60" s="1">
        <v>10.4</v>
      </c>
      <c r="CB60" s="1">
        <v>65535</v>
      </c>
      <c r="CC60" s="1">
        <v>10.8</v>
      </c>
      <c r="CD60" s="1">
        <v>11.8</v>
      </c>
      <c r="CE60" s="1">
        <v>10</v>
      </c>
      <c r="CF60" s="1">
        <v>11.6</v>
      </c>
      <c r="CG60" s="1">
        <v>11.4</v>
      </c>
      <c r="CH60" s="1">
        <v>10.6</v>
      </c>
      <c r="CI60" s="1">
        <v>10</v>
      </c>
      <c r="CJ60" s="1">
        <v>11.2</v>
      </c>
      <c r="CK60" s="1">
        <v>11.4</v>
      </c>
      <c r="CL60" s="1">
        <v>65535</v>
      </c>
      <c r="CM60" s="1">
        <v>11</v>
      </c>
      <c r="CN60" s="1">
        <v>8.6</v>
      </c>
      <c r="CO60" s="1">
        <v>8.1999999999999993</v>
      </c>
      <c r="CP60" s="1">
        <v>10.4</v>
      </c>
      <c r="CQ60" s="1">
        <v>8.4</v>
      </c>
      <c r="CR60" s="1">
        <v>10.4</v>
      </c>
      <c r="CS60" s="1">
        <v>11.8</v>
      </c>
      <c r="CT60" s="1">
        <v>10.199999999999999</v>
      </c>
      <c r="CU60" s="1">
        <v>9.4</v>
      </c>
      <c r="CV60" s="1">
        <v>10.199999999999999</v>
      </c>
      <c r="CW60" s="1">
        <v>7.2</v>
      </c>
      <c r="CX60" s="1">
        <v>8.4</v>
      </c>
      <c r="CY60" s="1">
        <v>9.1999999999999993</v>
      </c>
      <c r="CZ60" s="1">
        <v>9.4</v>
      </c>
      <c r="DA60" s="1">
        <v>11.2</v>
      </c>
      <c r="DB60" s="1">
        <v>10.4</v>
      </c>
      <c r="DC60" s="1">
        <v>7.6</v>
      </c>
      <c r="DD60" s="1">
        <v>11.4</v>
      </c>
      <c r="DE60" s="1">
        <v>7.2</v>
      </c>
      <c r="DF60" s="1">
        <v>9.1999999999999993</v>
      </c>
      <c r="DG60" s="1">
        <v>9.8000000000000007</v>
      </c>
      <c r="DH60" s="1">
        <v>7.2</v>
      </c>
      <c r="DI60" s="1">
        <v>7</v>
      </c>
      <c r="DJ60" s="1">
        <v>12.2</v>
      </c>
      <c r="DK60" s="1">
        <v>10.6</v>
      </c>
      <c r="DL60" s="1">
        <v>10</v>
      </c>
      <c r="DM60" s="1">
        <v>10.199999999999999</v>
      </c>
      <c r="DN60" s="1">
        <v>10</v>
      </c>
      <c r="DO60" s="1">
        <v>11</v>
      </c>
      <c r="DP60" s="1">
        <v>10.8</v>
      </c>
      <c r="DQ60" s="1">
        <v>10.199999999999999</v>
      </c>
      <c r="DR60" s="1">
        <v>9.8000000000000007</v>
      </c>
      <c r="DS60" s="1">
        <v>10</v>
      </c>
      <c r="DT60" s="1">
        <v>9.8000000000000007</v>
      </c>
      <c r="DU60" s="1">
        <v>11.4</v>
      </c>
      <c r="DV60" s="1">
        <v>10</v>
      </c>
      <c r="DW60" s="1">
        <v>7.8</v>
      </c>
      <c r="DX60" s="1">
        <v>5</v>
      </c>
      <c r="DY60" s="1">
        <v>1.8</v>
      </c>
      <c r="DZ60" s="1">
        <v>65535</v>
      </c>
      <c r="EA60" s="1">
        <v>7.4</v>
      </c>
      <c r="EB60" s="1">
        <v>6.2</v>
      </c>
      <c r="EC60" s="1">
        <v>8.8000000000000007</v>
      </c>
      <c r="ED60" s="1">
        <v>65535</v>
      </c>
      <c r="EE60" s="1">
        <v>7.6</v>
      </c>
      <c r="EF60" s="1">
        <v>7</v>
      </c>
      <c r="EG60" s="1">
        <v>11</v>
      </c>
      <c r="EH60" s="1">
        <v>11.4</v>
      </c>
      <c r="EI60" s="1">
        <v>11.2</v>
      </c>
      <c r="EJ60" s="1">
        <v>9.6</v>
      </c>
      <c r="EK60" s="1">
        <v>9.8000000000000007</v>
      </c>
      <c r="EL60" s="1">
        <v>10.8</v>
      </c>
      <c r="EM60" s="1">
        <v>9.1999999999999993</v>
      </c>
      <c r="EN60" s="1">
        <v>9.4</v>
      </c>
      <c r="EO60" s="1">
        <v>9.8000000000000007</v>
      </c>
      <c r="EP60" s="1">
        <v>9.4</v>
      </c>
      <c r="EQ60" s="1">
        <v>10</v>
      </c>
      <c r="ER60" s="1">
        <v>10</v>
      </c>
      <c r="ES60" s="1">
        <v>7</v>
      </c>
      <c r="ET60" s="1">
        <v>10</v>
      </c>
      <c r="EU60" s="1">
        <v>9.1999999999999993</v>
      </c>
      <c r="EV60" s="1">
        <v>10</v>
      </c>
      <c r="EW60" s="1">
        <v>7.6</v>
      </c>
      <c r="EX60" s="1">
        <v>7.4</v>
      </c>
      <c r="EY60" s="1">
        <v>8.8000000000000007</v>
      </c>
      <c r="EZ60" s="1">
        <v>9.4</v>
      </c>
      <c r="FA60" s="1">
        <v>8.1999999999999993</v>
      </c>
      <c r="FB60" s="1">
        <v>10</v>
      </c>
      <c r="FC60" s="1">
        <v>11.2</v>
      </c>
      <c r="FD60" s="1">
        <v>10.6</v>
      </c>
      <c r="FE60" s="1">
        <v>10.199999999999999</v>
      </c>
      <c r="FF60" s="1">
        <v>9</v>
      </c>
      <c r="FG60" s="1">
        <v>65535</v>
      </c>
      <c r="FH60" s="1">
        <v>10.8</v>
      </c>
      <c r="FI60" s="1">
        <v>6.8</v>
      </c>
      <c r="FJ60" s="1">
        <v>8.8000000000000007</v>
      </c>
      <c r="FK60" s="1">
        <v>6.4</v>
      </c>
      <c r="FL60" s="1">
        <v>8.4</v>
      </c>
      <c r="FM60" s="1">
        <v>9.8000000000000007</v>
      </c>
      <c r="FN60" s="1">
        <v>8.8000000000000007</v>
      </c>
      <c r="FO60" s="1">
        <v>9.1999999999999993</v>
      </c>
      <c r="FP60" s="1">
        <v>9.6</v>
      </c>
      <c r="FQ60" s="1">
        <v>10</v>
      </c>
      <c r="FR60" s="1">
        <v>7.4</v>
      </c>
      <c r="FS60" s="1">
        <v>9</v>
      </c>
      <c r="FT60" s="1">
        <v>9.8000000000000007</v>
      </c>
      <c r="FU60" s="1">
        <v>9.6</v>
      </c>
      <c r="FV60" s="1">
        <v>7.8</v>
      </c>
      <c r="FW60" s="1">
        <v>10</v>
      </c>
      <c r="FX60" s="1">
        <v>8.8000000000000007</v>
      </c>
      <c r="FY60" s="1">
        <v>9.8000000000000007</v>
      </c>
      <c r="FZ60" s="1">
        <v>9.6</v>
      </c>
      <c r="GA60" s="1">
        <v>9.6</v>
      </c>
      <c r="GB60" s="1">
        <v>7.4</v>
      </c>
      <c r="GC60" s="1">
        <v>11.8</v>
      </c>
      <c r="GD60" s="1">
        <v>5.2</v>
      </c>
      <c r="GE60" s="1">
        <v>4.5999999999999996</v>
      </c>
      <c r="GF60" s="1">
        <v>6.8</v>
      </c>
      <c r="GG60" s="1">
        <v>7.8</v>
      </c>
      <c r="GH60" s="1">
        <v>65535</v>
      </c>
      <c r="GI60" s="1">
        <v>10</v>
      </c>
      <c r="GJ60" s="1">
        <v>10.199999999999999</v>
      </c>
      <c r="GK60" s="1">
        <v>9.8000000000000007</v>
      </c>
      <c r="GL60" s="1">
        <v>7.8</v>
      </c>
      <c r="GM60" s="1">
        <v>4.4000000000000004</v>
      </c>
      <c r="GN60" s="1">
        <v>65535</v>
      </c>
      <c r="GO60" s="1">
        <v>8.8000000000000007</v>
      </c>
      <c r="GP60" s="1">
        <v>6.8</v>
      </c>
      <c r="GQ60" s="1">
        <v>7.8</v>
      </c>
      <c r="GR60" s="1">
        <v>10.199999999999999</v>
      </c>
      <c r="GS60" s="1">
        <v>7.8</v>
      </c>
      <c r="GT60" s="1">
        <v>8</v>
      </c>
      <c r="GU60" s="1">
        <v>11.2</v>
      </c>
      <c r="GV60" s="1">
        <v>10.4</v>
      </c>
      <c r="GW60" s="1">
        <v>5</v>
      </c>
      <c r="GX60" s="1">
        <v>7.2</v>
      </c>
      <c r="GY60" s="1">
        <v>5.2</v>
      </c>
      <c r="GZ60" s="1">
        <v>10.8</v>
      </c>
      <c r="HA60" s="1">
        <v>65535</v>
      </c>
      <c r="HB60" s="1">
        <v>65535</v>
      </c>
      <c r="HC60" s="1">
        <v>7.2</v>
      </c>
      <c r="HD60" s="1">
        <v>9.4</v>
      </c>
      <c r="HE60" s="1">
        <v>10.4</v>
      </c>
      <c r="HF60" s="1">
        <v>4.8</v>
      </c>
      <c r="HG60" s="1">
        <v>8.6</v>
      </c>
      <c r="HH60" s="1">
        <v>8.4</v>
      </c>
      <c r="HI60" s="1">
        <v>8.1999999999999993</v>
      </c>
      <c r="HJ60" s="1">
        <v>5.4</v>
      </c>
      <c r="HK60" s="1">
        <v>6.2</v>
      </c>
      <c r="HL60" s="1">
        <v>7</v>
      </c>
      <c r="HM60" s="1">
        <v>5</v>
      </c>
      <c r="HN60" s="1">
        <v>9</v>
      </c>
      <c r="HO60" s="1">
        <v>6</v>
      </c>
      <c r="HP60" s="1">
        <v>7</v>
      </c>
      <c r="HQ60" s="1">
        <v>7.8</v>
      </c>
      <c r="HR60" s="1">
        <v>8.8000000000000007</v>
      </c>
      <c r="HS60" s="1">
        <v>65535</v>
      </c>
      <c r="HT60" s="1">
        <v>7</v>
      </c>
      <c r="HU60" s="1">
        <v>8.1999999999999993</v>
      </c>
      <c r="HV60" s="1">
        <v>7.8</v>
      </c>
      <c r="HW60" s="1">
        <v>11.2</v>
      </c>
      <c r="HX60" s="1">
        <v>7</v>
      </c>
      <c r="HY60" s="1">
        <v>8.8000000000000007</v>
      </c>
      <c r="HZ60" s="1">
        <v>8.6</v>
      </c>
      <c r="IA60" s="1">
        <v>8.8000000000000007</v>
      </c>
      <c r="IB60" s="1">
        <v>5.2</v>
      </c>
      <c r="IC60" s="1">
        <v>5.2</v>
      </c>
      <c r="ID60" s="1">
        <v>9.1999999999999993</v>
      </c>
      <c r="IE60" s="1">
        <v>5</v>
      </c>
      <c r="IF60" s="1">
        <v>9.1999999999999993</v>
      </c>
      <c r="IG60" s="1">
        <v>6.2</v>
      </c>
      <c r="IH60" s="1">
        <v>5</v>
      </c>
      <c r="II60" s="1">
        <v>5.2</v>
      </c>
      <c r="IJ60" s="1">
        <v>8.8000000000000007</v>
      </c>
      <c r="IK60" s="1">
        <v>6.8</v>
      </c>
      <c r="IL60" s="1">
        <v>6.2</v>
      </c>
      <c r="IM60" s="1">
        <v>7.8</v>
      </c>
      <c r="IN60" s="1">
        <v>8.4</v>
      </c>
      <c r="IO60" s="1">
        <v>6.6</v>
      </c>
      <c r="IP60" s="1">
        <v>1.8</v>
      </c>
      <c r="IQ60" s="1">
        <v>8.1999999999999993</v>
      </c>
      <c r="IR60" s="1">
        <v>9</v>
      </c>
      <c r="IS60" s="1">
        <v>6.6</v>
      </c>
      <c r="IT60" s="1">
        <v>4</v>
      </c>
      <c r="IU60" s="1">
        <v>7</v>
      </c>
      <c r="IV60" s="1">
        <v>4.4000000000000004</v>
      </c>
      <c r="IW60" s="1">
        <v>8</v>
      </c>
      <c r="IX60" s="1">
        <v>5</v>
      </c>
      <c r="IY60" s="1">
        <v>3</v>
      </c>
      <c r="IZ60" s="1">
        <v>5.8</v>
      </c>
      <c r="JA60" s="1">
        <v>3</v>
      </c>
      <c r="JB60" s="1">
        <v>8</v>
      </c>
      <c r="JC60" s="1">
        <v>6.2</v>
      </c>
      <c r="JD60" s="1">
        <v>7.8</v>
      </c>
      <c r="JE60" s="1">
        <v>65535</v>
      </c>
      <c r="JF60" s="1">
        <v>65535</v>
      </c>
      <c r="JG60" s="1">
        <v>8.4</v>
      </c>
      <c r="JH60" s="1">
        <v>9</v>
      </c>
      <c r="JI60" s="1">
        <v>6</v>
      </c>
      <c r="JJ60" s="1">
        <v>8.4</v>
      </c>
      <c r="JK60" s="1">
        <v>7</v>
      </c>
      <c r="JL60" s="1">
        <v>9.1999999999999993</v>
      </c>
      <c r="JM60" s="1">
        <v>7.8</v>
      </c>
      <c r="JN60" s="1">
        <v>10.4</v>
      </c>
      <c r="JO60" s="1">
        <v>9.4</v>
      </c>
      <c r="JP60" s="1">
        <v>10.199999999999999</v>
      </c>
      <c r="JQ60" s="1">
        <v>7.4</v>
      </c>
      <c r="JR60" s="1">
        <v>3.4</v>
      </c>
      <c r="JS60" s="1">
        <v>8.6</v>
      </c>
      <c r="JT60" s="1">
        <v>6.8</v>
      </c>
      <c r="JU60" s="1">
        <v>8.8000000000000007</v>
      </c>
      <c r="JV60" s="1">
        <v>6.6</v>
      </c>
      <c r="JW60" s="1">
        <v>6.2</v>
      </c>
      <c r="JX60" s="1">
        <v>5.4</v>
      </c>
      <c r="JY60" s="1">
        <v>6.4</v>
      </c>
      <c r="JZ60" s="1">
        <v>4.2</v>
      </c>
      <c r="KA60" s="1">
        <v>4.5999999999999996</v>
      </c>
      <c r="KB60" s="1">
        <v>6.2</v>
      </c>
      <c r="KC60" s="1">
        <v>5</v>
      </c>
      <c r="KD60" s="1">
        <v>6</v>
      </c>
      <c r="KE60" s="1">
        <v>8.6</v>
      </c>
      <c r="KF60" s="1">
        <v>8</v>
      </c>
      <c r="KG60" s="1">
        <v>9.8000000000000007</v>
      </c>
      <c r="KH60" s="1">
        <v>65535</v>
      </c>
      <c r="KI60" s="1">
        <v>7.2</v>
      </c>
      <c r="KJ60" s="1">
        <v>1.8</v>
      </c>
      <c r="KK60" s="1">
        <v>9</v>
      </c>
      <c r="KL60" s="1">
        <v>6</v>
      </c>
      <c r="KM60" s="1">
        <v>7</v>
      </c>
      <c r="KN60" s="1">
        <v>8.8000000000000007</v>
      </c>
      <c r="KO60" s="1">
        <v>7</v>
      </c>
      <c r="KP60" s="1">
        <v>6.8</v>
      </c>
      <c r="KQ60" s="1">
        <v>8</v>
      </c>
      <c r="KR60" s="1">
        <v>6.8</v>
      </c>
      <c r="KS60" s="1">
        <v>11</v>
      </c>
      <c r="KT60" s="1">
        <v>9.8000000000000007</v>
      </c>
      <c r="KU60" s="1">
        <v>8.1999999999999993</v>
      </c>
      <c r="KV60" s="1">
        <v>7</v>
      </c>
      <c r="KW60" s="1">
        <v>5.4</v>
      </c>
      <c r="KX60" s="1">
        <v>7.2</v>
      </c>
      <c r="KY60" s="1">
        <v>5.6</v>
      </c>
      <c r="KZ60" s="1">
        <v>4.2</v>
      </c>
      <c r="LA60" s="1">
        <v>4</v>
      </c>
      <c r="LB60" s="1">
        <v>10.4</v>
      </c>
      <c r="LC60" s="1">
        <v>9.8000000000000007</v>
      </c>
      <c r="LD60" s="1">
        <v>10.8</v>
      </c>
      <c r="LE60" s="1">
        <v>9</v>
      </c>
      <c r="LF60" s="1">
        <v>5</v>
      </c>
      <c r="LG60" s="1">
        <v>4.4000000000000004</v>
      </c>
      <c r="LH60" s="1">
        <v>8</v>
      </c>
      <c r="LI60" s="1">
        <v>8.1999999999999993</v>
      </c>
      <c r="LJ60" s="1">
        <v>9.6</v>
      </c>
      <c r="LK60" s="1">
        <v>9.1999999999999993</v>
      </c>
      <c r="LL60" s="1">
        <v>11.2</v>
      </c>
      <c r="LM60" s="1">
        <v>10.8</v>
      </c>
      <c r="LN60" s="1">
        <v>10.199999999999999</v>
      </c>
      <c r="LO60" s="1">
        <v>9.8000000000000007</v>
      </c>
      <c r="LP60" s="1">
        <v>9.4</v>
      </c>
      <c r="LQ60" s="1">
        <v>5.2</v>
      </c>
      <c r="LR60" s="1">
        <v>4.5999999999999996</v>
      </c>
      <c r="LS60" s="1">
        <v>7.9</v>
      </c>
      <c r="LT60" s="1">
        <v>10.4</v>
      </c>
      <c r="LU60" s="1">
        <v>9.1999999999999993</v>
      </c>
      <c r="LV60" s="1">
        <v>8.8000000000000007</v>
      </c>
      <c r="LW60" s="1">
        <v>10.8</v>
      </c>
      <c r="LX60" s="1">
        <v>9.8000000000000007</v>
      </c>
      <c r="LY60" s="1">
        <v>7</v>
      </c>
      <c r="LZ60" s="1">
        <v>6.2</v>
      </c>
      <c r="MA60" s="1">
        <v>6</v>
      </c>
      <c r="MB60" s="1">
        <v>5.2</v>
      </c>
      <c r="MC60" s="1">
        <v>9.1999999999999993</v>
      </c>
      <c r="MD60" s="1">
        <v>12</v>
      </c>
      <c r="ME60" s="1">
        <v>10.4</v>
      </c>
      <c r="MF60" s="1">
        <v>8.1999999999999993</v>
      </c>
      <c r="MG60" s="1">
        <v>4.4000000000000004</v>
      </c>
      <c r="MH60" s="1">
        <v>5.2</v>
      </c>
      <c r="MI60" s="1">
        <v>5</v>
      </c>
      <c r="MJ60" s="1">
        <v>3.2</v>
      </c>
      <c r="MK60" s="1">
        <v>4.2</v>
      </c>
      <c r="ML60" s="1">
        <v>11.4</v>
      </c>
      <c r="MM60" s="1">
        <v>9</v>
      </c>
      <c r="MN60" s="1">
        <v>4.8</v>
      </c>
      <c r="MO60" s="1">
        <v>8</v>
      </c>
      <c r="MP60" s="1">
        <v>8.6</v>
      </c>
      <c r="MQ60" s="1">
        <v>4.2</v>
      </c>
      <c r="MR60" s="1">
        <v>10</v>
      </c>
      <c r="MS60" s="1">
        <v>10.4</v>
      </c>
      <c r="MT60" s="1">
        <v>11</v>
      </c>
      <c r="MU60" s="1">
        <v>6</v>
      </c>
      <c r="MV60" s="1">
        <v>5.8</v>
      </c>
      <c r="MW60" s="1">
        <v>6.2</v>
      </c>
      <c r="MX60" s="1">
        <v>5.4</v>
      </c>
      <c r="MY60" s="1">
        <v>8.8000000000000007</v>
      </c>
      <c r="MZ60" s="1">
        <v>8.1999999999999993</v>
      </c>
      <c r="NA60" s="1">
        <v>7</v>
      </c>
      <c r="NB60" s="1">
        <v>8.8000000000000007</v>
      </c>
      <c r="NC60" s="1">
        <v>6.8</v>
      </c>
      <c r="ND60" s="1">
        <v>8.8000000000000007</v>
      </c>
      <c r="NE60" s="1">
        <v>9</v>
      </c>
      <c r="NF60" s="1">
        <v>4.8</v>
      </c>
      <c r="NG60" s="1">
        <v>6</v>
      </c>
      <c r="NH60" s="1">
        <v>8.1999999999999993</v>
      </c>
      <c r="NI60" s="1">
        <v>10.8</v>
      </c>
      <c r="NJ60" s="6">
        <f t="shared" si="13"/>
        <v>0.967741935483871</v>
      </c>
      <c r="NK60" s="3">
        <f t="shared" si="14"/>
        <v>0.9642857142857143</v>
      </c>
      <c r="NL60" s="3">
        <f t="shared" si="15"/>
        <v>0.90322580645161288</v>
      </c>
      <c r="NM60" s="3">
        <f t="shared" si="16"/>
        <v>1</v>
      </c>
      <c r="NN60" s="3">
        <f t="shared" si="17"/>
        <v>0.93548387096774188</v>
      </c>
      <c r="NO60" s="3">
        <f t="shared" si="18"/>
        <v>0.96666666666666667</v>
      </c>
      <c r="NP60" s="3">
        <f t="shared" si="19"/>
        <v>0.87096774193548387</v>
      </c>
      <c r="NQ60" s="3">
        <f t="shared" si="20"/>
        <v>0.967741935483871</v>
      </c>
      <c r="NR60" s="3">
        <f t="shared" si="21"/>
        <v>0.93333333333333335</v>
      </c>
      <c r="NS60" s="3">
        <f t="shared" si="22"/>
        <v>0.967741935483871</v>
      </c>
      <c r="NT60" s="3">
        <f t="shared" si="23"/>
        <v>1</v>
      </c>
      <c r="NU60" s="3">
        <f t="shared" si="24"/>
        <v>1</v>
      </c>
      <c r="NV60" s="3">
        <f t="shared" si="25"/>
        <v>0.95616438356164379</v>
      </c>
      <c r="NW60" s="5">
        <f t="shared" si="26"/>
        <v>6.5600000000000005</v>
      </c>
      <c r="NX60" s="1">
        <f t="shared" si="27"/>
        <v>8.7481481481481467</v>
      </c>
      <c r="NY60" s="1">
        <f t="shared" si="28"/>
        <v>9.9357142857142851</v>
      </c>
      <c r="NZ60" s="1">
        <f t="shared" si="29"/>
        <v>9.4533333333333349</v>
      </c>
      <c r="OA60" s="1">
        <f t="shared" si="30"/>
        <v>8.9379310344827587</v>
      </c>
      <c r="OB60" s="1">
        <f t="shared" si="31"/>
        <v>8.7379310344827594</v>
      </c>
      <c r="OC60" s="1">
        <f t="shared" si="32"/>
        <v>8.0370370370370363</v>
      </c>
      <c r="OD60" s="1">
        <f t="shared" si="33"/>
        <v>7.1933333333333325</v>
      </c>
      <c r="OE60" s="1">
        <f t="shared" si="34"/>
        <v>7.0928571428571443</v>
      </c>
      <c r="OF60" s="1">
        <f t="shared" si="35"/>
        <v>6.793333333333333</v>
      </c>
      <c r="OG60" s="1">
        <f t="shared" si="36"/>
        <v>8.4033333333333324</v>
      </c>
      <c r="OH60" s="1">
        <f t="shared" si="37"/>
        <v>7.3741935483870984</v>
      </c>
      <c r="OI60" s="111">
        <v>5.5352941176470596</v>
      </c>
      <c r="OJ60" s="112">
        <v>6.2187499999999991</v>
      </c>
      <c r="OK60" s="112">
        <v>7.5764705882352947</v>
      </c>
      <c r="OL60" s="112">
        <v>8.35</v>
      </c>
      <c r="OM60" s="112">
        <v>8.382352941176471</v>
      </c>
      <c r="ON60" s="112">
        <v>7.6000000000000005</v>
      </c>
      <c r="OO60" s="112">
        <v>7.2058823529411766</v>
      </c>
      <c r="OP60" s="112">
        <v>7.2999999999999989</v>
      </c>
      <c r="OQ60" s="112">
        <v>6.9812500000000011</v>
      </c>
      <c r="OR60" s="112">
        <v>7.447058823529412</v>
      </c>
      <c r="OS60" s="112">
        <v>7.84375</v>
      </c>
      <c r="OT60" s="112">
        <v>6.7199999999999989</v>
      </c>
      <c r="OU60" s="5">
        <f t="shared" si="0"/>
        <v>1.0247058823529409</v>
      </c>
      <c r="OV60" s="1">
        <f t="shared" si="1"/>
        <v>2.5293981481481476</v>
      </c>
      <c r="OW60" s="1">
        <f t="shared" si="2"/>
        <v>2.3592436974789903</v>
      </c>
      <c r="OX60" s="1">
        <f t="shared" si="3"/>
        <v>1.1033333333333353</v>
      </c>
      <c r="OY60" s="1">
        <f t="shared" si="4"/>
        <v>0.55557809330628771</v>
      </c>
      <c r="OZ60" s="1">
        <f t="shared" si="5"/>
        <v>1.1379310344827589</v>
      </c>
      <c r="PA60" s="1">
        <f t="shared" si="6"/>
        <v>0.83115468409585969</v>
      </c>
      <c r="PB60" s="1">
        <f t="shared" si="7"/>
        <v>-0.10666666666666647</v>
      </c>
      <c r="PC60" s="1">
        <f t="shared" si="8"/>
        <v>0.11160714285714324</v>
      </c>
      <c r="PD60" s="1">
        <f t="shared" si="9"/>
        <v>-0.65372549019607895</v>
      </c>
      <c r="PE60" s="1">
        <f t="shared" si="10"/>
        <v>0.55958333333333243</v>
      </c>
      <c r="PF60" s="1">
        <f t="shared" si="11"/>
        <v>0.65419354838709953</v>
      </c>
      <c r="PG60" s="111">
        <v>-4.8</v>
      </c>
      <c r="PH60" s="112">
        <v>-9.8000000000000007</v>
      </c>
      <c r="PI60" s="112">
        <v>-1.2</v>
      </c>
      <c r="PJ60" s="112">
        <v>0.2</v>
      </c>
      <c r="PK60" s="112">
        <v>1.8</v>
      </c>
      <c r="PL60" s="112">
        <v>2</v>
      </c>
      <c r="PM60" s="112">
        <v>1.2</v>
      </c>
      <c r="PN60" s="112">
        <v>-1.6</v>
      </c>
      <c r="PO60" s="112">
        <v>-1.4</v>
      </c>
      <c r="PP60" s="112">
        <v>1.2</v>
      </c>
      <c r="PQ60" s="112">
        <v>1</v>
      </c>
      <c r="PR60" s="137">
        <v>-2.4</v>
      </c>
      <c r="PS60" s="5">
        <f t="array" ref="PS60">+IF(ISERROR($NW60)=FALSE,MIN(IF($H60:$AL60&lt;65534,$H60:$AL60,"")),NA())</f>
        <v>0.4</v>
      </c>
      <c r="PT60" s="1">
        <f t="array" ref="PT60">+IF(ISERROR($NX60)=FALSE,MIN(IF($AM60:$BN60&lt;65534,$AM60:$BN60,"")),NA())</f>
        <v>2</v>
      </c>
      <c r="PU60" s="1">
        <f t="array" ref="PU60">+IF(ISERROR($NY60)=FALSE,MIN(IF($BP60:$CT60&lt;65534,$BP60:$CT60,"")),NA())</f>
        <v>5.4</v>
      </c>
      <c r="PV60" s="1">
        <f t="array" ref="PV60">+IF(ISERROR($NZ60)=FALSE,MIN(IF($CU60:$DX60&lt;65534,$CU60:$DX60,"")),NA())</f>
        <v>5</v>
      </c>
      <c r="PW60" s="1">
        <f t="array" ref="PW60">+IF(ISERROR($OA60)=FALSE,MIN(IF($DY60:$FC60&lt;65534,$DY60:$FC60,"")),NA())</f>
        <v>1.8</v>
      </c>
      <c r="PX60" s="1">
        <f t="array" ref="PX60">+IF(ISERROR($OB60)=FALSE,MIN(IF($FD60:$GG60&lt;65534,$FD60:$GG60,"")),NA())</f>
        <v>4.5999999999999996</v>
      </c>
      <c r="PY60" s="1">
        <f t="array" ref="PY60">+IF(ISERROR($OC60)=FALSE,MIN(IF($GH60:$HL60&lt;65534,$GH60:$HL60,"")),NA())</f>
        <v>4.4000000000000004</v>
      </c>
      <c r="PZ60" s="1">
        <f t="array" ref="PZ60">+IF(ISERROR($OD60)=FALSE,MIN(IF($HM60:$IQ60&lt;65534,$HM60:$IQ60,"")),NA())</f>
        <v>1.8</v>
      </c>
      <c r="QA60" s="1">
        <f t="array" ref="QA60">+IF(ISERROR($OE60)=FALSE,MIN(IF($IR60:$JU60&lt;65534,$IR60:$JU60,"")),NA())</f>
        <v>3</v>
      </c>
      <c r="QB60" s="1">
        <f t="array" ref="QB60">+IF(ISERROR($OF60)=FALSE,MIN(IF($JV60:$KZ60&lt;65534,$JV60:$KZ60,"")),NA())</f>
        <v>1.8</v>
      </c>
      <c r="QC60" s="1">
        <f t="array" ref="QC60">+IF(ISERROR($OG60)=FALSE,MIN(IF($LA60:$MD60&lt;65534,$LA60:$MD60,"")),NA())</f>
        <v>4</v>
      </c>
      <c r="QD60" s="1">
        <f t="array" ref="QD60">+IF(ISERROR($OH60)=FALSE,MIN(IF($ME60:$NI60&lt;65534,$ME60:$NI60,"")),NA())</f>
        <v>3.2</v>
      </c>
      <c r="QE60" s="5">
        <f t="shared" si="38"/>
        <v>-5.2</v>
      </c>
      <c r="QF60" s="1">
        <f t="shared" si="39"/>
        <v>-11.8</v>
      </c>
      <c r="QG60" s="1">
        <f t="shared" si="40"/>
        <v>-6.6000000000000005</v>
      </c>
      <c r="QH60" s="1">
        <f t="shared" si="41"/>
        <v>-4.8</v>
      </c>
      <c r="QI60" s="1">
        <f t="shared" si="42"/>
        <v>0</v>
      </c>
      <c r="QJ60" s="1">
        <f t="shared" si="43"/>
        <v>-2.5999999999999996</v>
      </c>
      <c r="QK60" s="1">
        <f t="shared" si="44"/>
        <v>-3.2</v>
      </c>
      <c r="QL60" s="1">
        <f t="shared" si="45"/>
        <v>-3.4000000000000004</v>
      </c>
      <c r="QM60" s="1">
        <f t="shared" si="46"/>
        <v>-4.4000000000000004</v>
      </c>
      <c r="QN60" s="1">
        <f t="shared" si="47"/>
        <v>-0.60000000000000009</v>
      </c>
      <c r="QO60" s="1">
        <f t="shared" si="48"/>
        <v>-3</v>
      </c>
      <c r="QP60" s="1">
        <f t="shared" si="49"/>
        <v>-5.6</v>
      </c>
      <c r="QQ60" s="5" t="s">
        <v>892</v>
      </c>
    </row>
    <row r="61" spans="1:459" s="1" customFormat="1" x14ac:dyDescent="0.2">
      <c r="A61" s="122">
        <v>24035070</v>
      </c>
      <c r="B61" s="123">
        <v>-72.409194444444452</v>
      </c>
      <c r="C61" s="123">
        <v>6.4634722222222223</v>
      </c>
      <c r="D61" s="124">
        <v>2963</v>
      </c>
      <c r="E61" s="125" t="s">
        <v>326</v>
      </c>
      <c r="F61" s="125" t="s">
        <v>326</v>
      </c>
      <c r="G61" s="125" t="s">
        <v>308</v>
      </c>
      <c r="H61" s="1">
        <v>7</v>
      </c>
      <c r="I61" s="1">
        <v>7.6</v>
      </c>
      <c r="J61" s="1">
        <v>6</v>
      </c>
      <c r="K61" s="1">
        <v>65535</v>
      </c>
      <c r="L61" s="1">
        <v>8.4</v>
      </c>
      <c r="M61" s="1">
        <v>7</v>
      </c>
      <c r="N61" s="1">
        <v>8.4</v>
      </c>
      <c r="O61" s="1">
        <v>7.6</v>
      </c>
      <c r="P61" s="1">
        <v>7.4</v>
      </c>
      <c r="Q61" s="1">
        <v>9.1999999999999993</v>
      </c>
      <c r="R61" s="1">
        <v>8.1999999999999993</v>
      </c>
      <c r="S61" s="1">
        <v>8</v>
      </c>
      <c r="T61" s="1">
        <v>8.1999999999999993</v>
      </c>
      <c r="U61" s="1">
        <v>7.8</v>
      </c>
      <c r="V61" s="1">
        <v>7.4</v>
      </c>
      <c r="W61" s="1">
        <v>8.1999999999999993</v>
      </c>
      <c r="X61" s="1">
        <v>7.4</v>
      </c>
      <c r="Y61" s="1">
        <v>6.8</v>
      </c>
      <c r="Z61" s="1">
        <v>7.2</v>
      </c>
      <c r="AA61" s="1">
        <v>7</v>
      </c>
      <c r="AB61" s="1">
        <v>7.4</v>
      </c>
      <c r="AC61" s="1">
        <v>6.8</v>
      </c>
      <c r="AD61" s="1">
        <v>7.6</v>
      </c>
      <c r="AE61" s="1">
        <v>7.8</v>
      </c>
      <c r="AF61" s="1">
        <v>8</v>
      </c>
      <c r="AG61" s="1">
        <v>7.6</v>
      </c>
      <c r="AH61" s="1">
        <v>7.2</v>
      </c>
      <c r="AI61" s="1">
        <v>8</v>
      </c>
      <c r="AJ61" s="1">
        <v>8</v>
      </c>
      <c r="AK61" s="1">
        <v>7.8</v>
      </c>
      <c r="AL61" s="1">
        <v>65535</v>
      </c>
      <c r="AM61" s="1">
        <v>7.4</v>
      </c>
      <c r="AN61" s="1">
        <v>7.6</v>
      </c>
      <c r="AO61" s="1">
        <v>7.2</v>
      </c>
      <c r="AP61" s="1">
        <v>8.1999999999999993</v>
      </c>
      <c r="AQ61" s="1">
        <v>8</v>
      </c>
      <c r="AR61" s="1">
        <v>7.8</v>
      </c>
      <c r="AS61" s="1">
        <v>9</v>
      </c>
      <c r="AT61" s="1">
        <v>10</v>
      </c>
      <c r="AU61" s="1">
        <v>8.4</v>
      </c>
      <c r="AV61" s="1">
        <v>65535</v>
      </c>
      <c r="AW61" s="1">
        <v>8.4</v>
      </c>
      <c r="AX61" s="1">
        <v>65535</v>
      </c>
      <c r="AY61" s="1">
        <v>65535</v>
      </c>
      <c r="AZ61" s="1">
        <v>8</v>
      </c>
      <c r="BA61" s="1">
        <v>8.6</v>
      </c>
      <c r="BB61" s="1">
        <v>8.4</v>
      </c>
      <c r="BC61" s="1">
        <v>8</v>
      </c>
      <c r="BD61" s="1">
        <v>9.1999999999999993</v>
      </c>
      <c r="BE61" s="1">
        <v>10.199999999999999</v>
      </c>
      <c r="BF61" s="1">
        <v>8.4</v>
      </c>
      <c r="BG61" s="1">
        <v>7.4</v>
      </c>
      <c r="BH61" s="1">
        <v>8</v>
      </c>
      <c r="BI61" s="1">
        <v>8.6</v>
      </c>
      <c r="BJ61" s="1">
        <v>8</v>
      </c>
      <c r="BK61" s="1">
        <v>6.4</v>
      </c>
      <c r="BL61" s="1">
        <v>6.2</v>
      </c>
      <c r="BM61" s="1">
        <v>7.6</v>
      </c>
      <c r="BN61" s="1">
        <v>8</v>
      </c>
      <c r="BO61" s="102"/>
      <c r="BP61" s="1">
        <v>8</v>
      </c>
      <c r="BQ61" s="1">
        <v>9.6</v>
      </c>
      <c r="BR61" s="1">
        <v>9.4</v>
      </c>
      <c r="BS61" s="1">
        <v>8.1999999999999993</v>
      </c>
      <c r="BT61" s="1">
        <v>9</v>
      </c>
      <c r="BU61" s="1">
        <v>8.1999999999999993</v>
      </c>
      <c r="BV61" s="1">
        <v>8.6</v>
      </c>
      <c r="BW61" s="1">
        <v>8</v>
      </c>
      <c r="BX61" s="1">
        <v>8</v>
      </c>
      <c r="BY61" s="1">
        <v>8.6</v>
      </c>
      <c r="BZ61" s="1">
        <v>9.1999999999999993</v>
      </c>
      <c r="CA61" s="1">
        <v>8.6</v>
      </c>
      <c r="CB61" s="1">
        <v>8.1999999999999993</v>
      </c>
      <c r="CC61" s="1">
        <v>9.8000000000000007</v>
      </c>
      <c r="CD61" s="1">
        <v>10</v>
      </c>
      <c r="CE61" s="1">
        <v>9</v>
      </c>
      <c r="CF61" s="1">
        <v>7.4</v>
      </c>
      <c r="CG61" s="1">
        <v>8</v>
      </c>
      <c r="CH61" s="1">
        <v>9.8000000000000007</v>
      </c>
      <c r="CI61" s="1">
        <v>9.4</v>
      </c>
      <c r="CJ61" s="1">
        <v>9.1999999999999993</v>
      </c>
      <c r="CK61" s="1">
        <v>10</v>
      </c>
      <c r="CL61" s="1">
        <v>10</v>
      </c>
      <c r="CM61" s="1">
        <v>8.1999999999999993</v>
      </c>
      <c r="CN61" s="1">
        <v>8.8000000000000007</v>
      </c>
      <c r="CO61" s="1">
        <v>9.6</v>
      </c>
      <c r="CP61" s="1">
        <v>10</v>
      </c>
      <c r="CQ61" s="1">
        <v>9</v>
      </c>
      <c r="CR61" s="1">
        <v>9.1999999999999993</v>
      </c>
      <c r="CS61" s="1">
        <v>9</v>
      </c>
      <c r="CT61" s="1">
        <v>9.8000000000000007</v>
      </c>
      <c r="CU61" s="1">
        <v>10.199999999999999</v>
      </c>
      <c r="CV61" s="1">
        <v>9.6</v>
      </c>
      <c r="CW61" s="1">
        <v>7.2</v>
      </c>
      <c r="CX61" s="1">
        <v>7.6</v>
      </c>
      <c r="CY61" s="1">
        <v>7.6</v>
      </c>
      <c r="CZ61" s="1">
        <v>7.2</v>
      </c>
      <c r="DA61" s="1">
        <v>8</v>
      </c>
      <c r="DB61" s="1">
        <v>8.1999999999999993</v>
      </c>
      <c r="DC61" s="1">
        <v>8</v>
      </c>
      <c r="DD61" s="1">
        <v>8.8000000000000007</v>
      </c>
      <c r="DE61" s="1">
        <v>9.1999999999999993</v>
      </c>
      <c r="DF61" s="1">
        <v>10.199999999999999</v>
      </c>
      <c r="DG61" s="1">
        <v>10.4</v>
      </c>
      <c r="DH61" s="1">
        <v>8</v>
      </c>
      <c r="DI61" s="1">
        <v>8.4</v>
      </c>
      <c r="DJ61" s="1">
        <v>9</v>
      </c>
      <c r="DK61" s="1">
        <v>9.1999999999999993</v>
      </c>
      <c r="DL61" s="1">
        <v>10</v>
      </c>
      <c r="DM61" s="1">
        <v>10.199999999999999</v>
      </c>
      <c r="DN61" s="1">
        <v>9.8000000000000007</v>
      </c>
      <c r="DO61" s="1">
        <v>10</v>
      </c>
      <c r="DP61" s="1">
        <v>9.8000000000000007</v>
      </c>
      <c r="DQ61" s="1">
        <v>9.6</v>
      </c>
      <c r="DR61" s="1">
        <v>10</v>
      </c>
      <c r="DS61" s="1">
        <v>9</v>
      </c>
      <c r="DT61" s="1">
        <v>9.4</v>
      </c>
      <c r="DU61" s="1">
        <v>9</v>
      </c>
      <c r="DV61" s="1">
        <v>10</v>
      </c>
      <c r="DW61" s="1">
        <v>8.4</v>
      </c>
      <c r="DX61" s="1">
        <v>8</v>
      </c>
      <c r="DY61" s="1">
        <v>8</v>
      </c>
      <c r="DZ61" s="1">
        <v>7.2</v>
      </c>
      <c r="EA61" s="1">
        <v>8.6</v>
      </c>
      <c r="EB61" s="1">
        <v>10.199999999999999</v>
      </c>
      <c r="EC61" s="1">
        <v>10.6</v>
      </c>
      <c r="ED61" s="1">
        <v>9</v>
      </c>
      <c r="EE61" s="1">
        <v>9.1999999999999993</v>
      </c>
      <c r="EF61" s="1">
        <v>9.6</v>
      </c>
      <c r="EG61" s="1">
        <v>9.1999999999999993</v>
      </c>
      <c r="EH61" s="1">
        <v>10.199999999999999</v>
      </c>
      <c r="EI61" s="1">
        <v>10.6</v>
      </c>
      <c r="EJ61" s="1">
        <v>10.4</v>
      </c>
      <c r="EK61" s="1">
        <v>10</v>
      </c>
      <c r="EL61" s="1">
        <v>10.199999999999999</v>
      </c>
      <c r="EM61" s="1">
        <v>9</v>
      </c>
      <c r="EN61" s="1">
        <v>8.8000000000000007</v>
      </c>
      <c r="EO61" s="1">
        <v>9</v>
      </c>
      <c r="EP61" s="1">
        <v>8.6</v>
      </c>
      <c r="EQ61" s="1">
        <v>8.8000000000000007</v>
      </c>
      <c r="ER61" s="1">
        <v>8.8000000000000007</v>
      </c>
      <c r="ES61" s="1">
        <v>9.1999999999999993</v>
      </c>
      <c r="ET61" s="1">
        <v>9.1999999999999993</v>
      </c>
      <c r="EU61" s="1">
        <v>9.1999999999999993</v>
      </c>
      <c r="EV61" s="1">
        <v>9</v>
      </c>
      <c r="EW61" s="1">
        <v>8.6</v>
      </c>
      <c r="EX61" s="1">
        <v>9</v>
      </c>
      <c r="EY61" s="1">
        <v>9.6</v>
      </c>
      <c r="EZ61" s="1">
        <v>9.6</v>
      </c>
      <c r="FA61" s="1">
        <v>9.4</v>
      </c>
      <c r="FB61" s="1">
        <v>9.1999999999999993</v>
      </c>
      <c r="FC61" s="1">
        <v>9</v>
      </c>
      <c r="FD61" s="1">
        <v>8.8000000000000007</v>
      </c>
      <c r="FE61" s="1">
        <v>9</v>
      </c>
      <c r="FF61" s="1">
        <v>9</v>
      </c>
      <c r="FG61" s="1">
        <v>9.1999999999999993</v>
      </c>
      <c r="FH61" s="1">
        <v>9.4</v>
      </c>
      <c r="FI61" s="1">
        <v>9</v>
      </c>
      <c r="FJ61" s="1">
        <v>10</v>
      </c>
      <c r="FK61" s="1">
        <v>8.4</v>
      </c>
      <c r="FL61" s="1">
        <v>9.1999999999999993</v>
      </c>
      <c r="FM61" s="1">
        <v>10.4</v>
      </c>
      <c r="FN61" s="1">
        <v>9</v>
      </c>
      <c r="FO61" s="1">
        <v>10</v>
      </c>
      <c r="FP61" s="1">
        <v>10.199999999999999</v>
      </c>
      <c r="FQ61" s="1">
        <v>10</v>
      </c>
      <c r="FR61" s="1">
        <v>8.8000000000000007</v>
      </c>
      <c r="FS61" s="1">
        <v>8.8000000000000007</v>
      </c>
      <c r="FT61" s="1">
        <v>9.8000000000000007</v>
      </c>
      <c r="FU61" s="1">
        <v>8.4</v>
      </c>
      <c r="FV61" s="1">
        <v>9.4</v>
      </c>
      <c r="FW61" s="1">
        <v>9.8000000000000007</v>
      </c>
      <c r="FX61" s="1">
        <v>8.8000000000000007</v>
      </c>
      <c r="FY61" s="1">
        <v>10</v>
      </c>
      <c r="FZ61" s="1">
        <v>9</v>
      </c>
      <c r="GA61" s="1">
        <v>8</v>
      </c>
      <c r="GB61" s="1">
        <v>9</v>
      </c>
      <c r="GC61" s="1">
        <v>10</v>
      </c>
      <c r="GD61" s="1">
        <v>8</v>
      </c>
      <c r="GE61" s="1">
        <v>8.1999999999999993</v>
      </c>
      <c r="GF61" s="1">
        <v>8.8000000000000007</v>
      </c>
      <c r="GG61" s="1">
        <v>9</v>
      </c>
      <c r="GH61" s="1">
        <v>10</v>
      </c>
      <c r="GI61" s="1">
        <v>9.6</v>
      </c>
      <c r="GJ61" s="1">
        <v>8.1999999999999993</v>
      </c>
      <c r="GK61" s="1">
        <v>8</v>
      </c>
      <c r="GL61" s="1">
        <v>9</v>
      </c>
      <c r="GM61" s="1">
        <v>8.8000000000000007</v>
      </c>
      <c r="GN61" s="1">
        <v>7.4</v>
      </c>
      <c r="GO61" s="1">
        <v>8</v>
      </c>
      <c r="GP61" s="1">
        <v>9.8000000000000007</v>
      </c>
      <c r="GQ61" s="1">
        <v>65535</v>
      </c>
      <c r="GR61" s="1">
        <v>65535</v>
      </c>
      <c r="GS61" s="1">
        <v>65535</v>
      </c>
      <c r="GT61" s="1">
        <v>65535</v>
      </c>
      <c r="GU61" s="1">
        <v>8.1999999999999993</v>
      </c>
      <c r="GV61" s="1">
        <v>7.4</v>
      </c>
      <c r="GW61" s="1">
        <v>7</v>
      </c>
      <c r="GX61" s="1">
        <v>7.4</v>
      </c>
      <c r="GY61" s="1">
        <v>8</v>
      </c>
      <c r="GZ61" s="1">
        <v>8.6</v>
      </c>
      <c r="HA61" s="1">
        <v>8.1999999999999993</v>
      </c>
      <c r="HB61" s="1">
        <v>9.4</v>
      </c>
      <c r="HC61" s="1">
        <v>9.1999999999999993</v>
      </c>
      <c r="HD61" s="1">
        <v>9.4</v>
      </c>
      <c r="HE61" s="1">
        <v>9</v>
      </c>
      <c r="HF61" s="1">
        <v>7.4</v>
      </c>
      <c r="HG61" s="1">
        <v>9</v>
      </c>
      <c r="HH61" s="1">
        <v>8</v>
      </c>
      <c r="HI61" s="1">
        <v>8.1999999999999993</v>
      </c>
      <c r="HJ61" s="1">
        <v>8</v>
      </c>
      <c r="HK61" s="1">
        <v>8.1999999999999993</v>
      </c>
      <c r="HL61" s="1">
        <v>9</v>
      </c>
      <c r="HM61" s="1">
        <v>8</v>
      </c>
      <c r="HN61" s="1">
        <v>8.1999999999999993</v>
      </c>
      <c r="HO61" s="1">
        <v>8</v>
      </c>
      <c r="HP61" s="1">
        <v>8.1999999999999993</v>
      </c>
      <c r="HQ61" s="1">
        <v>9</v>
      </c>
      <c r="HR61" s="1">
        <v>8.8000000000000007</v>
      </c>
      <c r="HS61" s="1">
        <v>7.8</v>
      </c>
      <c r="HT61" s="1">
        <v>8.4</v>
      </c>
      <c r="HU61" s="1">
        <v>8.8000000000000007</v>
      </c>
      <c r="HV61" s="1">
        <v>8.6</v>
      </c>
      <c r="HW61" s="1">
        <v>8.4</v>
      </c>
      <c r="HX61" s="1">
        <v>9</v>
      </c>
      <c r="HY61" s="1">
        <v>8.6</v>
      </c>
      <c r="HZ61" s="1">
        <v>9</v>
      </c>
      <c r="IA61" s="1">
        <v>9.1999999999999993</v>
      </c>
      <c r="IB61" s="1">
        <v>9</v>
      </c>
      <c r="IC61" s="1">
        <v>9</v>
      </c>
      <c r="ID61" s="1">
        <v>9.1999999999999993</v>
      </c>
      <c r="IE61" s="1">
        <v>8.8000000000000007</v>
      </c>
      <c r="IF61" s="1">
        <v>8.1999999999999993</v>
      </c>
      <c r="IG61" s="1">
        <v>7.8</v>
      </c>
      <c r="IH61" s="1">
        <v>7</v>
      </c>
      <c r="II61" s="1">
        <v>8</v>
      </c>
      <c r="IJ61" s="1">
        <v>7.8</v>
      </c>
      <c r="IK61" s="1">
        <v>9</v>
      </c>
      <c r="IL61" s="1">
        <v>7</v>
      </c>
      <c r="IM61" s="1">
        <v>8</v>
      </c>
      <c r="IN61" s="1">
        <v>9.8000000000000007</v>
      </c>
      <c r="IO61" s="1">
        <v>8</v>
      </c>
      <c r="IP61" s="1">
        <v>7.4</v>
      </c>
      <c r="IQ61" s="1">
        <v>8</v>
      </c>
      <c r="IR61" s="1">
        <v>9.1999999999999993</v>
      </c>
      <c r="IS61" s="1">
        <v>8</v>
      </c>
      <c r="IT61" s="1">
        <v>7.8</v>
      </c>
      <c r="IU61" s="1">
        <v>9</v>
      </c>
      <c r="IV61" s="1">
        <v>8</v>
      </c>
      <c r="IW61" s="1">
        <v>8</v>
      </c>
      <c r="IX61" s="1">
        <v>7</v>
      </c>
      <c r="IY61" s="1">
        <v>7.2</v>
      </c>
      <c r="IZ61" s="1">
        <v>8</v>
      </c>
      <c r="JA61" s="1">
        <v>7.8</v>
      </c>
      <c r="JB61" s="1">
        <v>9</v>
      </c>
      <c r="JC61" s="1">
        <v>8.8000000000000007</v>
      </c>
      <c r="JD61" s="1">
        <v>8</v>
      </c>
      <c r="JE61" s="1">
        <v>9</v>
      </c>
      <c r="JF61" s="1">
        <v>8.1999999999999993</v>
      </c>
      <c r="JG61" s="1">
        <v>10</v>
      </c>
      <c r="JH61" s="1">
        <v>10.199999999999999</v>
      </c>
      <c r="JI61" s="1">
        <v>9</v>
      </c>
      <c r="JJ61" s="1">
        <v>8.8000000000000007</v>
      </c>
      <c r="JK61" s="1">
        <v>8</v>
      </c>
      <c r="JL61" s="1">
        <v>9.8000000000000007</v>
      </c>
      <c r="JM61" s="1">
        <v>9.6</v>
      </c>
      <c r="JN61" s="1">
        <v>8</v>
      </c>
      <c r="JO61" s="1">
        <v>9.8000000000000007</v>
      </c>
      <c r="JP61" s="1">
        <v>9.4</v>
      </c>
      <c r="JQ61" s="1">
        <v>8</v>
      </c>
      <c r="JR61" s="1">
        <v>8.1999999999999993</v>
      </c>
      <c r="JS61" s="1">
        <v>8</v>
      </c>
      <c r="JT61" s="1">
        <v>7.8</v>
      </c>
      <c r="JU61" s="1">
        <v>8.1999999999999993</v>
      </c>
      <c r="JV61" s="1">
        <v>8</v>
      </c>
      <c r="JW61" s="1">
        <v>7.6</v>
      </c>
      <c r="JX61" s="1">
        <v>9</v>
      </c>
      <c r="JY61" s="1">
        <v>8.1999999999999993</v>
      </c>
      <c r="JZ61" s="1">
        <v>8</v>
      </c>
      <c r="KA61" s="1">
        <v>7.4</v>
      </c>
      <c r="KB61" s="1">
        <v>8.1999999999999993</v>
      </c>
      <c r="KC61" s="1">
        <v>9</v>
      </c>
      <c r="KD61" s="1">
        <v>8.1999999999999993</v>
      </c>
      <c r="KE61" s="1">
        <v>8.4</v>
      </c>
      <c r="KF61" s="1">
        <v>9.8000000000000007</v>
      </c>
      <c r="KG61" s="1">
        <v>8.8000000000000007</v>
      </c>
      <c r="KH61" s="1">
        <v>8.1999999999999993</v>
      </c>
      <c r="KI61" s="1">
        <v>9.4</v>
      </c>
      <c r="KJ61" s="1">
        <v>7</v>
      </c>
      <c r="KK61" s="1">
        <v>7.8</v>
      </c>
      <c r="KL61" s="1">
        <v>8.6</v>
      </c>
      <c r="KM61" s="1">
        <v>9.8000000000000007</v>
      </c>
      <c r="KN61" s="1">
        <v>9.1999999999999993</v>
      </c>
      <c r="KO61" s="1">
        <v>8.6</v>
      </c>
      <c r="KP61" s="1">
        <v>10</v>
      </c>
      <c r="KQ61" s="1">
        <v>9</v>
      </c>
      <c r="KR61" s="1">
        <v>8.8000000000000007</v>
      </c>
      <c r="KS61" s="1">
        <v>8.1999999999999993</v>
      </c>
      <c r="KT61" s="1">
        <v>8</v>
      </c>
      <c r="KU61" s="1">
        <v>8</v>
      </c>
      <c r="KV61" s="1">
        <v>8.1999999999999993</v>
      </c>
      <c r="KW61" s="1">
        <v>8</v>
      </c>
      <c r="KX61" s="1">
        <v>7.8</v>
      </c>
      <c r="KY61" s="1">
        <v>7.6</v>
      </c>
      <c r="KZ61" s="1">
        <v>7</v>
      </c>
      <c r="LA61" s="1">
        <v>7.8</v>
      </c>
      <c r="LB61" s="1">
        <v>8.6</v>
      </c>
      <c r="LC61" s="1">
        <v>8.4</v>
      </c>
      <c r="LD61" s="1">
        <v>9</v>
      </c>
      <c r="LE61" s="1">
        <v>8.8000000000000007</v>
      </c>
      <c r="LF61" s="1">
        <v>8</v>
      </c>
      <c r="LG61" s="1">
        <v>7.8</v>
      </c>
      <c r="LH61" s="1">
        <v>10</v>
      </c>
      <c r="LI61" s="1">
        <v>9</v>
      </c>
      <c r="LJ61" s="1">
        <v>8.4</v>
      </c>
      <c r="LK61" s="1">
        <v>8.8000000000000007</v>
      </c>
      <c r="LL61" s="1">
        <v>10</v>
      </c>
      <c r="LM61" s="1">
        <v>9.8000000000000007</v>
      </c>
      <c r="LN61" s="1">
        <v>10</v>
      </c>
      <c r="LO61" s="1">
        <v>7.8</v>
      </c>
      <c r="LP61" s="1">
        <v>10</v>
      </c>
      <c r="LQ61" s="1">
        <v>8</v>
      </c>
      <c r="LR61" s="1">
        <v>7</v>
      </c>
      <c r="LS61" s="1">
        <v>8.8000000000000007</v>
      </c>
      <c r="LT61" s="1">
        <v>7.6</v>
      </c>
      <c r="LU61" s="1">
        <v>7.8</v>
      </c>
      <c r="LV61" s="1">
        <v>9.6</v>
      </c>
      <c r="LW61" s="1">
        <v>8.1999999999999993</v>
      </c>
      <c r="LX61" s="1">
        <v>9</v>
      </c>
      <c r="LY61" s="1">
        <v>7.8</v>
      </c>
      <c r="LZ61" s="1">
        <v>9.8000000000000007</v>
      </c>
      <c r="MA61" s="1">
        <v>8.4</v>
      </c>
      <c r="MB61" s="1">
        <v>9.1999999999999993</v>
      </c>
      <c r="MC61" s="1">
        <v>8</v>
      </c>
      <c r="MD61" s="1">
        <v>7.8</v>
      </c>
      <c r="ME61" s="1">
        <v>7</v>
      </c>
      <c r="MF61" s="1">
        <v>7.4</v>
      </c>
      <c r="MG61" s="1">
        <v>7.8</v>
      </c>
      <c r="MH61" s="1">
        <v>7.6</v>
      </c>
      <c r="MI61" s="1">
        <v>7.4</v>
      </c>
      <c r="MJ61" s="1">
        <v>8</v>
      </c>
      <c r="MK61" s="1">
        <v>65535</v>
      </c>
      <c r="ML61" s="1">
        <v>7.8</v>
      </c>
      <c r="MM61" s="1">
        <v>8</v>
      </c>
      <c r="MN61" s="1">
        <v>7.6</v>
      </c>
      <c r="MO61" s="1">
        <v>7.2</v>
      </c>
      <c r="MP61" s="1">
        <v>7.4</v>
      </c>
      <c r="MQ61" s="1">
        <v>6</v>
      </c>
      <c r="MR61" s="1">
        <v>7.2</v>
      </c>
      <c r="MS61" s="1">
        <v>9</v>
      </c>
      <c r="MT61" s="1">
        <v>8.1999999999999993</v>
      </c>
      <c r="MU61" s="1">
        <v>8</v>
      </c>
      <c r="MV61" s="1">
        <v>8.4</v>
      </c>
      <c r="MW61" s="1">
        <v>8.1999999999999993</v>
      </c>
      <c r="MX61" s="1">
        <v>8</v>
      </c>
      <c r="MY61" s="1">
        <v>9.6</v>
      </c>
      <c r="MZ61" s="1">
        <v>9</v>
      </c>
      <c r="NA61" s="1">
        <v>7.4</v>
      </c>
      <c r="NB61" s="1">
        <v>8</v>
      </c>
      <c r="NC61" s="1">
        <v>9.8000000000000007</v>
      </c>
      <c r="ND61" s="1">
        <v>10</v>
      </c>
      <c r="NE61" s="1">
        <v>11</v>
      </c>
      <c r="NF61" s="1">
        <v>8</v>
      </c>
      <c r="NG61" s="1">
        <v>8.6</v>
      </c>
      <c r="NH61" s="1">
        <v>8.4</v>
      </c>
      <c r="NI61" s="1">
        <v>8.8000000000000007</v>
      </c>
      <c r="NJ61" s="6">
        <f t="shared" si="13"/>
        <v>0.93548387096774188</v>
      </c>
      <c r="NK61" s="3">
        <f t="shared" si="14"/>
        <v>0.8928571428571429</v>
      </c>
      <c r="NL61" s="3">
        <f t="shared" si="15"/>
        <v>1</v>
      </c>
      <c r="NM61" s="3">
        <f t="shared" si="16"/>
        <v>1</v>
      </c>
      <c r="NN61" s="3">
        <f t="shared" si="17"/>
        <v>1</v>
      </c>
      <c r="NO61" s="3">
        <f t="shared" si="18"/>
        <v>1</v>
      </c>
      <c r="NP61" s="3">
        <f t="shared" si="19"/>
        <v>0.87096774193548387</v>
      </c>
      <c r="NQ61" s="3">
        <f t="shared" si="20"/>
        <v>1</v>
      </c>
      <c r="NR61" s="3">
        <f t="shared" si="21"/>
        <v>1</v>
      </c>
      <c r="NS61" s="3">
        <f t="shared" si="22"/>
        <v>1</v>
      </c>
      <c r="NT61" s="3">
        <f t="shared" si="23"/>
        <v>1</v>
      </c>
      <c r="NU61" s="3">
        <f t="shared" si="24"/>
        <v>0.967741935483871</v>
      </c>
      <c r="NV61" s="3">
        <f t="shared" si="25"/>
        <v>0.9726027397260274</v>
      </c>
      <c r="NW61" s="5">
        <f t="shared" si="26"/>
        <v>7.6206896551724146</v>
      </c>
      <c r="NX61" s="1">
        <f t="shared" si="27"/>
        <v>8.1199999999999992</v>
      </c>
      <c r="NY61" s="1">
        <f t="shared" si="28"/>
        <v>8.9612903225806448</v>
      </c>
      <c r="NZ61" s="1">
        <f t="shared" si="29"/>
        <v>9</v>
      </c>
      <c r="OA61" s="1">
        <f t="shared" si="30"/>
        <v>9.2580645161290303</v>
      </c>
      <c r="OB61" s="1">
        <f t="shared" si="31"/>
        <v>9.1800000000000033</v>
      </c>
      <c r="OC61" s="1">
        <f t="shared" si="32"/>
        <v>8.4592592592592588</v>
      </c>
      <c r="OD61" s="1">
        <f t="shared" si="33"/>
        <v>8.387096774193548</v>
      </c>
      <c r="OE61" s="1">
        <f t="shared" si="34"/>
        <v>8.5266666666666673</v>
      </c>
      <c r="OF61" s="1">
        <f t="shared" si="35"/>
        <v>8.380645161290321</v>
      </c>
      <c r="OG61" s="1">
        <f t="shared" si="36"/>
        <v>8.6399999999999988</v>
      </c>
      <c r="OH61" s="1">
        <f t="shared" si="37"/>
        <v>8.16</v>
      </c>
      <c r="OI61" s="111">
        <v>7.3352941176470585</v>
      </c>
      <c r="OJ61" s="112">
        <v>7.5764705882352947</v>
      </c>
      <c r="OK61" s="112">
        <v>8.0882352941176485</v>
      </c>
      <c r="OL61" s="112">
        <v>8.7882352941176478</v>
      </c>
      <c r="OM61" s="112">
        <v>9.0588235294117645</v>
      </c>
      <c r="ON61" s="112">
        <v>8.7529411764705909</v>
      </c>
      <c r="OO61" s="112">
        <v>8.2562499999999996</v>
      </c>
      <c r="OP61" s="112">
        <v>8.1437500000000007</v>
      </c>
      <c r="OQ61" s="112">
        <v>8.16</v>
      </c>
      <c r="OR61" s="112">
        <v>8.2866666666666653</v>
      </c>
      <c r="OS61" s="112">
        <v>8.2312500000000011</v>
      </c>
      <c r="OT61" s="112">
        <v>7.617647058823529</v>
      </c>
      <c r="OU61" s="5">
        <f t="shared" si="0"/>
        <v>0.28539553752535607</v>
      </c>
      <c r="OV61" s="1">
        <f t="shared" si="1"/>
        <v>0.54352941176470448</v>
      </c>
      <c r="OW61" s="1">
        <f t="shared" si="2"/>
        <v>0.87305502846299632</v>
      </c>
      <c r="OX61" s="1">
        <f t="shared" si="3"/>
        <v>0.21176470588235219</v>
      </c>
      <c r="OY61" s="1">
        <f t="shared" si="4"/>
        <v>0.19924098671726576</v>
      </c>
      <c r="OZ61" s="1">
        <f t="shared" si="5"/>
        <v>0.42705882352941238</v>
      </c>
      <c r="PA61" s="1">
        <f t="shared" si="6"/>
        <v>0.20300925925925917</v>
      </c>
      <c r="PB61" s="1">
        <f t="shared" si="7"/>
        <v>0.24334677419354733</v>
      </c>
      <c r="PC61" s="1">
        <f t="shared" si="8"/>
        <v>0.36666666666666714</v>
      </c>
      <c r="PD61" s="1">
        <f t="shared" si="9"/>
        <v>9.3978494623655706E-2</v>
      </c>
      <c r="PE61" s="1">
        <f t="shared" si="10"/>
        <v>0.40874999999999773</v>
      </c>
      <c r="PF61" s="1">
        <f t="shared" si="11"/>
        <v>0.54235294117647115</v>
      </c>
      <c r="PG61" s="111">
        <v>2.4</v>
      </c>
      <c r="PH61" s="112">
        <v>2.4</v>
      </c>
      <c r="PI61" s="112">
        <v>2.6</v>
      </c>
      <c r="PJ61" s="112">
        <v>3.2</v>
      </c>
      <c r="PK61" s="112">
        <v>4.2</v>
      </c>
      <c r="PL61" s="112">
        <v>4</v>
      </c>
      <c r="PM61" s="112">
        <v>3.6</v>
      </c>
      <c r="PN61" s="112">
        <v>3.2</v>
      </c>
      <c r="PO61" s="112">
        <v>3.6</v>
      </c>
      <c r="PP61" s="112">
        <v>3.6</v>
      </c>
      <c r="PQ61" s="112">
        <v>4.2</v>
      </c>
      <c r="PR61" s="137">
        <v>2.4</v>
      </c>
      <c r="PS61" s="5">
        <f t="array" ref="PS61">+IF(ISERROR($NW61)=FALSE,MIN(IF($H61:$AL61&lt;65534,$H61:$AL61,"")),NA())</f>
        <v>6</v>
      </c>
      <c r="PT61" s="1">
        <f t="array" ref="PT61">+IF(ISERROR($NX61)=FALSE,MIN(IF($AM61:$BN61&lt;65534,$AM61:$BN61,"")),NA())</f>
        <v>6.2</v>
      </c>
      <c r="PU61" s="1">
        <f t="array" ref="PU61">+IF(ISERROR($NY61)=FALSE,MIN(IF($BP61:$CT61&lt;65534,$BP61:$CT61,"")),NA())</f>
        <v>7.4</v>
      </c>
      <c r="PV61" s="1">
        <f t="array" ref="PV61">+IF(ISERROR($NZ61)=FALSE,MIN(IF($CU61:$DX61&lt;65534,$CU61:$DX61,"")),NA())</f>
        <v>7.2</v>
      </c>
      <c r="PW61" s="1">
        <f t="array" ref="PW61">+IF(ISERROR($OA61)=FALSE,MIN(IF($DY61:$FC61&lt;65534,$DY61:$FC61,"")),NA())</f>
        <v>7.2</v>
      </c>
      <c r="PX61" s="1">
        <f t="array" ref="PX61">+IF(ISERROR($OB61)=FALSE,MIN(IF($FD61:$GG61&lt;65534,$FD61:$GG61,"")),NA())</f>
        <v>8</v>
      </c>
      <c r="PY61" s="1">
        <f t="array" ref="PY61">+IF(ISERROR($OC61)=FALSE,MIN(IF($GH61:$HL61&lt;65534,$GH61:$HL61,"")),NA())</f>
        <v>7</v>
      </c>
      <c r="PZ61" s="1">
        <f t="array" ref="PZ61">+IF(ISERROR($OD61)=FALSE,MIN(IF($HM61:$IQ61&lt;65534,$HM61:$IQ61,"")),NA())</f>
        <v>7</v>
      </c>
      <c r="QA61" s="1">
        <f t="array" ref="QA61">+IF(ISERROR($OE61)=FALSE,MIN(IF($IR61:$JU61&lt;65534,$IR61:$JU61,"")),NA())</f>
        <v>7</v>
      </c>
      <c r="QB61" s="1">
        <f t="array" ref="QB61">+IF(ISERROR($OF61)=FALSE,MIN(IF($JV61:$KZ61&lt;65534,$JV61:$KZ61,"")),NA())</f>
        <v>7</v>
      </c>
      <c r="QC61" s="1">
        <f t="array" ref="QC61">+IF(ISERROR($OG61)=FALSE,MIN(IF($LA61:$MD61&lt;65534,$LA61:$MD61,"")),NA())</f>
        <v>7</v>
      </c>
      <c r="QD61" s="1">
        <f t="array" ref="QD61">+IF(ISERROR($OH61)=FALSE,MIN(IF($ME61:$NI61&lt;65534,$ME61:$NI61,"")),NA())</f>
        <v>6</v>
      </c>
      <c r="QE61" s="5">
        <f t="shared" si="38"/>
        <v>-3.6</v>
      </c>
      <c r="QF61" s="1">
        <f t="shared" si="39"/>
        <v>-3.8000000000000003</v>
      </c>
      <c r="QG61" s="1">
        <f t="shared" si="40"/>
        <v>-4.8000000000000007</v>
      </c>
      <c r="QH61" s="1">
        <f t="shared" si="41"/>
        <v>-4</v>
      </c>
      <c r="QI61" s="1">
        <f t="shared" si="42"/>
        <v>-3</v>
      </c>
      <c r="QJ61" s="1">
        <f t="shared" si="43"/>
        <v>-4</v>
      </c>
      <c r="QK61" s="1">
        <f t="shared" si="44"/>
        <v>-3.4</v>
      </c>
      <c r="QL61" s="1">
        <f t="shared" si="45"/>
        <v>-3.8</v>
      </c>
      <c r="QM61" s="1">
        <f t="shared" si="46"/>
        <v>-3.4</v>
      </c>
      <c r="QN61" s="1">
        <f t="shared" si="47"/>
        <v>-3.4</v>
      </c>
      <c r="QO61" s="1">
        <f t="shared" si="48"/>
        <v>-2.8</v>
      </c>
      <c r="QP61" s="1">
        <f t="shared" si="49"/>
        <v>-3.6</v>
      </c>
      <c r="QQ61" s="5" t="s">
        <v>892</v>
      </c>
    </row>
    <row r="62" spans="1:459" s="1" customFormat="1" x14ac:dyDescent="0.2">
      <c r="A62" s="155">
        <v>24035120</v>
      </c>
      <c r="B62" s="156">
        <v>-73.074472222222212</v>
      </c>
      <c r="C62" s="156">
        <v>5.8024444444444443</v>
      </c>
      <c r="D62" s="157">
        <v>2485</v>
      </c>
      <c r="E62" s="158" t="s">
        <v>87</v>
      </c>
      <c r="F62" s="158" t="s">
        <v>434</v>
      </c>
      <c r="G62" s="158" t="s">
        <v>308</v>
      </c>
      <c r="H62" s="1">
        <v>1.2</v>
      </c>
      <c r="I62" s="1">
        <v>-0.2</v>
      </c>
      <c r="J62" s="1">
        <v>1</v>
      </c>
      <c r="K62" s="1">
        <v>1.4</v>
      </c>
      <c r="L62" s="1">
        <v>2.2000000000000002</v>
      </c>
      <c r="M62" s="1">
        <v>1.4</v>
      </c>
      <c r="N62" s="1">
        <v>6.6</v>
      </c>
      <c r="O62" s="1">
        <v>3.4</v>
      </c>
      <c r="P62" s="1">
        <v>2.6</v>
      </c>
      <c r="Q62" s="1">
        <v>7.2</v>
      </c>
      <c r="R62" s="1">
        <v>7</v>
      </c>
      <c r="S62" s="1">
        <v>7.6</v>
      </c>
      <c r="T62" s="1">
        <v>9.8000000000000007</v>
      </c>
      <c r="U62" s="1">
        <v>10.6</v>
      </c>
      <c r="V62" s="1">
        <v>7</v>
      </c>
      <c r="W62" s="1">
        <v>6.4</v>
      </c>
      <c r="X62" s="1">
        <v>65535</v>
      </c>
      <c r="Y62" s="1">
        <v>65535</v>
      </c>
      <c r="Z62" s="1">
        <v>65535</v>
      </c>
      <c r="AA62" s="1">
        <v>3.4</v>
      </c>
      <c r="AB62" s="1">
        <v>2.4</v>
      </c>
      <c r="AC62" s="1">
        <v>4.5999999999999996</v>
      </c>
      <c r="AD62" s="1">
        <v>3.2</v>
      </c>
      <c r="AE62" s="1">
        <v>4.5999999999999996</v>
      </c>
      <c r="AF62" s="1">
        <v>4</v>
      </c>
      <c r="AG62" s="1">
        <v>6</v>
      </c>
      <c r="AH62" s="1">
        <v>3.8</v>
      </c>
      <c r="AI62" s="1">
        <v>6.6</v>
      </c>
      <c r="AJ62" s="1">
        <v>8</v>
      </c>
      <c r="AK62" s="1">
        <v>8.1999999999999993</v>
      </c>
      <c r="AL62" s="1">
        <v>8.1999999999999993</v>
      </c>
      <c r="AM62" s="1">
        <v>6.6</v>
      </c>
      <c r="AN62" s="1">
        <v>8</v>
      </c>
      <c r="AO62" s="1">
        <v>6.8</v>
      </c>
      <c r="AP62" s="1">
        <v>4.5999999999999996</v>
      </c>
      <c r="AQ62" s="1">
        <v>6</v>
      </c>
      <c r="AR62" s="1">
        <v>6.2</v>
      </c>
      <c r="AS62" s="1">
        <v>8.6</v>
      </c>
      <c r="AT62" s="1">
        <v>12.8</v>
      </c>
      <c r="AU62" s="1">
        <v>11.8</v>
      </c>
      <c r="AV62" s="1">
        <v>7.8</v>
      </c>
      <c r="AW62" s="1">
        <v>6.4</v>
      </c>
      <c r="AX62" s="1">
        <v>8.4</v>
      </c>
      <c r="AY62" s="1">
        <v>9.1999999999999993</v>
      </c>
      <c r="AZ62" s="1">
        <v>4.4000000000000004</v>
      </c>
      <c r="BA62" s="1">
        <v>5.4</v>
      </c>
      <c r="BB62" s="1">
        <v>7.2</v>
      </c>
      <c r="BC62" s="1">
        <v>4</v>
      </c>
      <c r="BD62" s="1">
        <v>6.6</v>
      </c>
      <c r="BE62" s="1">
        <v>9.1999999999999993</v>
      </c>
      <c r="BF62" s="1">
        <v>9.8000000000000007</v>
      </c>
      <c r="BG62" s="1">
        <v>10.199999999999999</v>
      </c>
      <c r="BH62" s="1">
        <v>7</v>
      </c>
      <c r="BI62" s="1">
        <v>11.4</v>
      </c>
      <c r="BJ62" s="1">
        <v>11.6</v>
      </c>
      <c r="BK62" s="1">
        <v>8.4</v>
      </c>
      <c r="BL62" s="1">
        <v>9</v>
      </c>
      <c r="BM62" s="1">
        <v>11</v>
      </c>
      <c r="BN62" s="1">
        <v>8.6</v>
      </c>
      <c r="BO62" s="102"/>
      <c r="BP62" s="1">
        <v>9.4</v>
      </c>
      <c r="BQ62" s="1">
        <v>10.6</v>
      </c>
      <c r="BR62" s="1">
        <v>9.1999999999999993</v>
      </c>
      <c r="BS62" s="1">
        <v>7.2</v>
      </c>
      <c r="BT62" s="1">
        <v>10.8</v>
      </c>
      <c r="BU62" s="1">
        <v>11.8</v>
      </c>
      <c r="BV62" s="1">
        <v>7.8</v>
      </c>
      <c r="BW62" s="1">
        <v>7</v>
      </c>
      <c r="BX62" s="1">
        <v>8.4</v>
      </c>
      <c r="BY62" s="1">
        <v>7.2</v>
      </c>
      <c r="BZ62" s="1">
        <v>9</v>
      </c>
      <c r="CA62" s="1">
        <v>11.4</v>
      </c>
      <c r="CB62" s="1">
        <v>12.4</v>
      </c>
      <c r="CC62" s="1">
        <v>11.4</v>
      </c>
      <c r="CD62" s="1">
        <v>11</v>
      </c>
      <c r="CE62" s="1">
        <v>11.6</v>
      </c>
      <c r="CF62" s="1">
        <v>9.4</v>
      </c>
      <c r="CG62" s="1">
        <v>7.4</v>
      </c>
      <c r="CH62" s="1">
        <v>9.4</v>
      </c>
      <c r="CI62" s="1">
        <v>11.2</v>
      </c>
      <c r="CJ62" s="1">
        <v>11.8</v>
      </c>
      <c r="CK62" s="1">
        <v>11.6</v>
      </c>
      <c r="CL62" s="1">
        <v>11.6</v>
      </c>
      <c r="CM62" s="1">
        <v>9.4</v>
      </c>
      <c r="CN62" s="1">
        <v>9.1999999999999993</v>
      </c>
      <c r="CO62" s="1">
        <v>10.8</v>
      </c>
      <c r="CP62" s="1">
        <v>9.1999999999999993</v>
      </c>
      <c r="CQ62" s="1">
        <v>7.4</v>
      </c>
      <c r="CR62" s="1">
        <v>9.4</v>
      </c>
      <c r="CS62" s="1">
        <v>11.2</v>
      </c>
      <c r="CT62" s="1">
        <v>8.8000000000000007</v>
      </c>
      <c r="CU62" s="1">
        <v>10</v>
      </c>
      <c r="CV62" s="1">
        <v>10</v>
      </c>
      <c r="CW62" s="1">
        <v>8</v>
      </c>
      <c r="CX62" s="1">
        <v>10</v>
      </c>
      <c r="CY62" s="1">
        <v>7</v>
      </c>
      <c r="CZ62" s="1">
        <v>9.6</v>
      </c>
      <c r="DA62" s="1">
        <v>11</v>
      </c>
      <c r="DB62" s="1">
        <v>10.6</v>
      </c>
      <c r="DC62" s="1">
        <v>6.6</v>
      </c>
      <c r="DD62" s="1">
        <v>7.4</v>
      </c>
      <c r="DE62" s="1">
        <v>8.8000000000000007</v>
      </c>
      <c r="DF62" s="1">
        <v>9.6</v>
      </c>
      <c r="DG62" s="1">
        <v>8.4</v>
      </c>
      <c r="DH62" s="1">
        <v>7.8</v>
      </c>
      <c r="DI62" s="1">
        <v>9.8000000000000007</v>
      </c>
      <c r="DJ62" s="1">
        <v>10.4</v>
      </c>
      <c r="DK62" s="1">
        <v>11</v>
      </c>
      <c r="DL62" s="1">
        <v>12</v>
      </c>
      <c r="DM62" s="1">
        <v>11.6</v>
      </c>
      <c r="DN62" s="1">
        <v>11.4</v>
      </c>
      <c r="DO62" s="1">
        <v>12.6</v>
      </c>
      <c r="DP62" s="1">
        <v>12.6</v>
      </c>
      <c r="DQ62" s="1">
        <v>10.8</v>
      </c>
      <c r="DR62" s="1">
        <v>12.2</v>
      </c>
      <c r="DS62" s="1">
        <v>11.2</v>
      </c>
      <c r="DT62" s="1">
        <v>11.4</v>
      </c>
      <c r="DU62" s="1">
        <v>12</v>
      </c>
      <c r="DV62" s="1">
        <v>11.6</v>
      </c>
      <c r="DW62" s="1">
        <v>4.5999999999999996</v>
      </c>
      <c r="DX62" s="1">
        <v>3.6</v>
      </c>
      <c r="DY62" s="1">
        <v>2</v>
      </c>
      <c r="DZ62" s="1">
        <v>1.6</v>
      </c>
      <c r="EA62" s="1">
        <v>2.8</v>
      </c>
      <c r="EB62" s="1">
        <v>8.6</v>
      </c>
      <c r="EC62" s="1">
        <v>10</v>
      </c>
      <c r="ED62" s="1">
        <v>10.4</v>
      </c>
      <c r="EE62" s="1">
        <v>8.4</v>
      </c>
      <c r="EF62" s="1">
        <v>9.6</v>
      </c>
      <c r="EG62" s="1">
        <v>12</v>
      </c>
      <c r="EH62" s="1">
        <v>11.4</v>
      </c>
      <c r="EI62" s="1">
        <v>12</v>
      </c>
      <c r="EJ62" s="1">
        <v>9.8000000000000007</v>
      </c>
      <c r="EK62" s="1">
        <v>9.6</v>
      </c>
      <c r="EL62" s="1">
        <v>10.8</v>
      </c>
      <c r="EM62" s="1">
        <v>8.6</v>
      </c>
      <c r="EN62" s="1">
        <v>9.6</v>
      </c>
      <c r="EO62" s="1">
        <v>8.6</v>
      </c>
      <c r="EP62" s="1">
        <v>9</v>
      </c>
      <c r="EQ62" s="1">
        <v>10.199999999999999</v>
      </c>
      <c r="ER62" s="1">
        <v>10</v>
      </c>
      <c r="ES62" s="1">
        <v>6.2</v>
      </c>
      <c r="ET62" s="1">
        <v>8</v>
      </c>
      <c r="EU62" s="1">
        <v>9</v>
      </c>
      <c r="EV62" s="1">
        <v>11.4</v>
      </c>
      <c r="EW62" s="1">
        <v>9.4</v>
      </c>
      <c r="EX62" s="1">
        <v>9.6</v>
      </c>
      <c r="EY62" s="1">
        <v>9.8000000000000007</v>
      </c>
      <c r="EZ62" s="1">
        <v>8.1999999999999993</v>
      </c>
      <c r="FA62" s="1">
        <v>9.8000000000000007</v>
      </c>
      <c r="FB62" s="1">
        <v>10.4</v>
      </c>
      <c r="FC62" s="1">
        <v>12.8</v>
      </c>
      <c r="FD62" s="1">
        <v>12.4</v>
      </c>
      <c r="FE62" s="1">
        <v>9.8000000000000007</v>
      </c>
      <c r="FF62" s="1">
        <v>11</v>
      </c>
      <c r="FG62" s="1">
        <v>6.8</v>
      </c>
      <c r="FH62" s="1">
        <v>9.4</v>
      </c>
      <c r="FI62" s="1">
        <v>6.2</v>
      </c>
      <c r="FJ62" s="1">
        <v>8.1999999999999993</v>
      </c>
      <c r="FK62" s="1">
        <v>9.8000000000000007</v>
      </c>
      <c r="FL62" s="1">
        <v>7</v>
      </c>
      <c r="FM62" s="1">
        <v>7</v>
      </c>
      <c r="FN62" s="1">
        <v>7.4</v>
      </c>
      <c r="FO62" s="1">
        <v>10.199999999999999</v>
      </c>
      <c r="FP62" s="1">
        <v>8.1999999999999993</v>
      </c>
      <c r="FQ62" s="1">
        <v>10.199999999999999</v>
      </c>
      <c r="FR62" s="1">
        <v>7.4</v>
      </c>
      <c r="FS62" s="1">
        <v>7.8</v>
      </c>
      <c r="FT62" s="1">
        <v>9</v>
      </c>
      <c r="FU62" s="1">
        <v>9.1999999999999993</v>
      </c>
      <c r="FV62" s="1">
        <v>6.6</v>
      </c>
      <c r="FW62" s="1">
        <v>6.6</v>
      </c>
      <c r="FX62" s="1">
        <v>10.199999999999999</v>
      </c>
      <c r="FY62" s="1">
        <v>9.4</v>
      </c>
      <c r="FZ62" s="1">
        <v>8</v>
      </c>
      <c r="GA62" s="1">
        <v>10</v>
      </c>
      <c r="GB62" s="1">
        <v>4.4000000000000004</v>
      </c>
      <c r="GC62" s="1">
        <v>6.8</v>
      </c>
      <c r="GD62" s="1">
        <v>2.8</v>
      </c>
      <c r="GE62" s="1">
        <v>4</v>
      </c>
      <c r="GF62" s="1">
        <v>6</v>
      </c>
      <c r="GG62" s="1">
        <v>5.2</v>
      </c>
      <c r="GH62" s="1">
        <v>6.8</v>
      </c>
      <c r="GI62" s="1">
        <v>7.8</v>
      </c>
      <c r="GJ62" s="1">
        <v>7.8</v>
      </c>
      <c r="GK62" s="1">
        <v>10.4</v>
      </c>
      <c r="GL62" s="1">
        <v>6</v>
      </c>
      <c r="GM62" s="1">
        <v>4.2</v>
      </c>
      <c r="GN62" s="1">
        <v>1.6</v>
      </c>
      <c r="GO62" s="1">
        <v>3.8</v>
      </c>
      <c r="GP62" s="1">
        <v>6.8</v>
      </c>
      <c r="GQ62" s="1">
        <v>9.4</v>
      </c>
      <c r="GR62" s="1">
        <v>6.8</v>
      </c>
      <c r="GS62" s="1">
        <v>7</v>
      </c>
      <c r="GT62" s="1">
        <v>7.4</v>
      </c>
      <c r="GU62" s="1">
        <v>7.4</v>
      </c>
      <c r="GV62" s="1">
        <v>6</v>
      </c>
      <c r="GW62" s="1">
        <v>3</v>
      </c>
      <c r="GX62" s="1">
        <v>6.2</v>
      </c>
      <c r="GY62" s="1">
        <v>4.8</v>
      </c>
      <c r="GZ62" s="1">
        <v>7.4</v>
      </c>
      <c r="HA62" s="1">
        <v>8.6</v>
      </c>
      <c r="HB62" s="1">
        <v>6.6</v>
      </c>
      <c r="HC62" s="1">
        <v>9.6</v>
      </c>
      <c r="HD62" s="1">
        <v>9.1999999999999993</v>
      </c>
      <c r="HE62" s="1">
        <v>7.2</v>
      </c>
      <c r="HF62" s="1">
        <v>3.6</v>
      </c>
      <c r="HG62" s="1">
        <v>5.6</v>
      </c>
      <c r="HH62" s="1">
        <v>6.6</v>
      </c>
      <c r="HI62" s="1">
        <v>4.5999999999999996</v>
      </c>
      <c r="HJ62" s="1">
        <v>3.8</v>
      </c>
      <c r="HK62" s="1">
        <v>6.4</v>
      </c>
      <c r="HL62" s="1">
        <v>5.4</v>
      </c>
      <c r="HM62" s="1">
        <v>3.4</v>
      </c>
      <c r="HN62" s="1">
        <v>7.4</v>
      </c>
      <c r="HO62" s="1">
        <v>10.8</v>
      </c>
      <c r="HP62" s="1">
        <v>7.4</v>
      </c>
      <c r="HQ62" s="1">
        <v>9.4</v>
      </c>
      <c r="HR62" s="1">
        <v>7.4</v>
      </c>
      <c r="HS62" s="1">
        <v>6.8</v>
      </c>
      <c r="HT62" s="1">
        <v>5.6</v>
      </c>
      <c r="HU62" s="1">
        <v>5.2</v>
      </c>
      <c r="HV62" s="1">
        <v>4.2</v>
      </c>
      <c r="HW62" s="1">
        <v>7</v>
      </c>
      <c r="HX62" s="1">
        <v>5.8</v>
      </c>
      <c r="HY62" s="1">
        <v>8.6</v>
      </c>
      <c r="HZ62" s="1">
        <v>8.8000000000000007</v>
      </c>
      <c r="IA62" s="1">
        <v>9.4</v>
      </c>
      <c r="IB62" s="1">
        <v>4.5999999999999996</v>
      </c>
      <c r="IC62" s="1">
        <v>6</v>
      </c>
      <c r="ID62" s="1">
        <v>9.8000000000000007</v>
      </c>
      <c r="IE62" s="1">
        <v>4.8</v>
      </c>
      <c r="IF62" s="1">
        <v>6</v>
      </c>
      <c r="IG62" s="1">
        <v>5.4</v>
      </c>
      <c r="IH62" s="1">
        <v>4.4000000000000004</v>
      </c>
      <c r="II62" s="1">
        <v>5.4</v>
      </c>
      <c r="IJ62" s="1">
        <v>8</v>
      </c>
      <c r="IK62" s="1">
        <v>6.6</v>
      </c>
      <c r="IL62" s="1">
        <v>4.5999999999999996</v>
      </c>
      <c r="IM62" s="1">
        <v>6.4</v>
      </c>
      <c r="IN62" s="1">
        <v>8</v>
      </c>
      <c r="IO62" s="1">
        <v>4.8</v>
      </c>
      <c r="IP62" s="1">
        <v>0.8</v>
      </c>
      <c r="IQ62" s="1">
        <v>4</v>
      </c>
      <c r="IR62" s="1">
        <v>7.6</v>
      </c>
      <c r="IS62" s="1">
        <v>6.4</v>
      </c>
      <c r="IT62" s="1">
        <v>4</v>
      </c>
      <c r="IU62" s="1">
        <v>4.8</v>
      </c>
      <c r="IV62" s="1">
        <v>2.6</v>
      </c>
      <c r="IW62" s="1">
        <v>4.2</v>
      </c>
      <c r="IX62" s="1">
        <v>1.8</v>
      </c>
      <c r="IY62" s="1">
        <v>0.8</v>
      </c>
      <c r="IZ62" s="1">
        <v>3.2</v>
      </c>
      <c r="JA62" s="1">
        <v>3.4</v>
      </c>
      <c r="JB62" s="1">
        <v>6.4</v>
      </c>
      <c r="JC62" s="1">
        <v>4</v>
      </c>
      <c r="JD62" s="1">
        <v>7.2</v>
      </c>
      <c r="JE62" s="1">
        <v>8.6</v>
      </c>
      <c r="JF62" s="1">
        <v>5</v>
      </c>
      <c r="JG62" s="1">
        <v>5.4</v>
      </c>
      <c r="JH62" s="1">
        <v>7.2</v>
      </c>
      <c r="JI62" s="1">
        <v>5.4</v>
      </c>
      <c r="JJ62" s="1">
        <v>8.8000000000000007</v>
      </c>
      <c r="JK62" s="1">
        <v>6.8</v>
      </c>
      <c r="JL62" s="1">
        <v>6.8</v>
      </c>
      <c r="JM62" s="1">
        <v>8.4</v>
      </c>
      <c r="JN62" s="1">
        <v>10</v>
      </c>
      <c r="JO62" s="1">
        <v>10.6</v>
      </c>
      <c r="JP62" s="1">
        <v>10.8</v>
      </c>
      <c r="JQ62" s="1">
        <v>5.6</v>
      </c>
      <c r="JR62" s="1">
        <v>3</v>
      </c>
      <c r="JS62" s="1">
        <v>5.4</v>
      </c>
      <c r="JT62" s="1">
        <v>9.4</v>
      </c>
      <c r="JU62" s="1">
        <v>9.6</v>
      </c>
      <c r="JV62" s="1">
        <v>4.2</v>
      </c>
      <c r="JW62" s="1">
        <v>5.4</v>
      </c>
      <c r="JX62" s="1">
        <v>5.6</v>
      </c>
      <c r="JY62" s="1">
        <v>7</v>
      </c>
      <c r="JZ62" s="1">
        <v>4.2</v>
      </c>
      <c r="KA62" s="1">
        <v>5.6</v>
      </c>
      <c r="KB62" s="1">
        <v>4.2</v>
      </c>
      <c r="KC62" s="1">
        <v>5.4</v>
      </c>
      <c r="KD62" s="1">
        <v>5</v>
      </c>
      <c r="KE62" s="1">
        <v>4.2</v>
      </c>
      <c r="KF62" s="1">
        <v>8.1999999999999993</v>
      </c>
      <c r="KG62" s="1">
        <v>9.8000000000000007</v>
      </c>
      <c r="KH62" s="1">
        <v>8.1999999999999993</v>
      </c>
      <c r="KI62" s="1">
        <v>7.4</v>
      </c>
      <c r="KJ62" s="1">
        <v>2.4</v>
      </c>
      <c r="KK62" s="1">
        <v>6.2</v>
      </c>
      <c r="KL62" s="1">
        <v>4.5999999999999996</v>
      </c>
      <c r="KM62" s="1">
        <v>8.4</v>
      </c>
      <c r="KN62" s="1">
        <v>9.1999999999999993</v>
      </c>
      <c r="KO62" s="1">
        <v>5.8</v>
      </c>
      <c r="KP62" s="1">
        <v>6.8</v>
      </c>
      <c r="KQ62" s="1">
        <v>9.4</v>
      </c>
      <c r="KR62" s="1">
        <v>10.199999999999999</v>
      </c>
      <c r="KS62" s="1">
        <v>9.1999999999999993</v>
      </c>
      <c r="KT62" s="1">
        <v>7.4</v>
      </c>
      <c r="KU62" s="1">
        <v>6.6</v>
      </c>
      <c r="KV62" s="1">
        <v>8.1999999999999993</v>
      </c>
      <c r="KW62" s="1">
        <v>8.1999999999999993</v>
      </c>
      <c r="KX62" s="1">
        <v>5.8</v>
      </c>
      <c r="KY62" s="1">
        <v>5.2</v>
      </c>
      <c r="KZ62" s="1">
        <v>5</v>
      </c>
      <c r="LA62" s="1">
        <v>5.8</v>
      </c>
      <c r="LB62" s="1">
        <v>8.6</v>
      </c>
      <c r="LC62" s="1">
        <v>7.8</v>
      </c>
      <c r="LD62" s="1">
        <v>10.4</v>
      </c>
      <c r="LE62" s="1">
        <v>8.4</v>
      </c>
      <c r="LF62" s="1">
        <v>4</v>
      </c>
      <c r="LG62" s="1">
        <v>7.6</v>
      </c>
      <c r="LH62" s="1">
        <v>10.4</v>
      </c>
      <c r="LI62" s="1">
        <v>9</v>
      </c>
      <c r="LJ62" s="1">
        <v>11.2</v>
      </c>
      <c r="LK62" s="1">
        <v>10.4</v>
      </c>
      <c r="LL62" s="1">
        <v>12.8</v>
      </c>
      <c r="LM62" s="1">
        <v>12.4</v>
      </c>
      <c r="LN62" s="1">
        <v>10.8</v>
      </c>
      <c r="LO62" s="1">
        <v>8.1999999999999993</v>
      </c>
      <c r="LP62" s="1">
        <v>9.4</v>
      </c>
      <c r="LQ62" s="1">
        <v>5.6</v>
      </c>
      <c r="LR62" s="1">
        <v>6.2</v>
      </c>
      <c r="LS62" s="1">
        <v>6.6</v>
      </c>
      <c r="LT62" s="1">
        <v>6.6</v>
      </c>
      <c r="LU62" s="1">
        <v>8.4</v>
      </c>
      <c r="LV62" s="1">
        <v>10.199999999999999</v>
      </c>
      <c r="LW62" s="1">
        <v>10.6</v>
      </c>
      <c r="LX62" s="1">
        <v>10.6</v>
      </c>
      <c r="LY62" s="1">
        <v>6.2</v>
      </c>
      <c r="LZ62" s="1">
        <v>9.6</v>
      </c>
      <c r="MA62" s="1">
        <v>4.5999999999999996</v>
      </c>
      <c r="MB62" s="1">
        <v>3.8</v>
      </c>
      <c r="MC62" s="1">
        <v>6.6</v>
      </c>
      <c r="MD62" s="1">
        <v>7.8</v>
      </c>
      <c r="ME62" s="1">
        <v>11.2</v>
      </c>
      <c r="MF62" s="1">
        <v>7.2</v>
      </c>
      <c r="MG62" s="1">
        <v>3.6</v>
      </c>
      <c r="MH62" s="1">
        <v>6.4</v>
      </c>
      <c r="MI62" s="1">
        <v>7</v>
      </c>
      <c r="MJ62" s="1">
        <v>4</v>
      </c>
      <c r="MK62" s="1">
        <v>5.4</v>
      </c>
      <c r="ML62" s="1">
        <v>8.4</v>
      </c>
      <c r="MM62" s="1">
        <v>9.6</v>
      </c>
      <c r="MN62" s="1">
        <v>6.2</v>
      </c>
      <c r="MO62" s="1">
        <v>8</v>
      </c>
      <c r="MP62" s="1">
        <v>7</v>
      </c>
      <c r="MQ62" s="1">
        <v>5.6</v>
      </c>
      <c r="MR62" s="1">
        <v>8.1999999999999993</v>
      </c>
      <c r="MS62" s="1">
        <v>11.8</v>
      </c>
      <c r="MT62" s="1">
        <v>11</v>
      </c>
      <c r="MU62" s="1">
        <v>5.8</v>
      </c>
      <c r="MV62" s="1">
        <v>8.8000000000000007</v>
      </c>
      <c r="MW62" s="1">
        <v>7</v>
      </c>
      <c r="MX62" s="1">
        <v>5.6</v>
      </c>
      <c r="MY62" s="1">
        <v>8.6</v>
      </c>
      <c r="MZ62" s="1">
        <v>8.9</v>
      </c>
      <c r="NA62" s="1">
        <v>4.4000000000000004</v>
      </c>
      <c r="NB62" s="1">
        <v>3.2</v>
      </c>
      <c r="NC62" s="1">
        <v>6.4</v>
      </c>
      <c r="ND62" s="1">
        <v>8.4</v>
      </c>
      <c r="NE62" s="1">
        <v>7.2</v>
      </c>
      <c r="NF62" s="1">
        <v>7.2</v>
      </c>
      <c r="NG62" s="1">
        <v>7</v>
      </c>
      <c r="NH62" s="1">
        <v>10.4</v>
      </c>
      <c r="NI62" s="1">
        <v>8.6</v>
      </c>
      <c r="NJ62" s="6">
        <f t="shared" si="13"/>
        <v>0.90322580645161288</v>
      </c>
      <c r="NK62" s="3">
        <f t="shared" si="14"/>
        <v>1</v>
      </c>
      <c r="NL62" s="3">
        <f t="shared" si="15"/>
        <v>1</v>
      </c>
      <c r="NM62" s="3">
        <f t="shared" si="16"/>
        <v>1</v>
      </c>
      <c r="NN62" s="3">
        <f t="shared" si="17"/>
        <v>1</v>
      </c>
      <c r="NO62" s="3">
        <f t="shared" si="18"/>
        <v>1</v>
      </c>
      <c r="NP62" s="3">
        <f t="shared" si="19"/>
        <v>1</v>
      </c>
      <c r="NQ62" s="3">
        <f t="shared" si="20"/>
        <v>1</v>
      </c>
      <c r="NR62" s="3">
        <f t="shared" si="21"/>
        <v>1</v>
      </c>
      <c r="NS62" s="3">
        <f t="shared" si="22"/>
        <v>1</v>
      </c>
      <c r="NT62" s="3">
        <f t="shared" si="23"/>
        <v>1</v>
      </c>
      <c r="NU62" s="3">
        <f t="shared" si="24"/>
        <v>1</v>
      </c>
      <c r="NV62" s="3">
        <f t="shared" si="25"/>
        <v>0.99178082191780825</v>
      </c>
      <c r="NW62" s="5">
        <f t="shared" si="26"/>
        <v>4.9357142857142851</v>
      </c>
      <c r="NX62" s="1">
        <f t="shared" si="27"/>
        <v>8.1071428571428577</v>
      </c>
      <c r="NY62" s="1">
        <f t="shared" si="28"/>
        <v>9.8064516129032242</v>
      </c>
      <c r="NZ62" s="1">
        <f t="shared" si="29"/>
        <v>9.7866666666666671</v>
      </c>
      <c r="OA62" s="1">
        <f t="shared" si="30"/>
        <v>9.0193548387096758</v>
      </c>
      <c r="OB62" s="1">
        <f t="shared" si="31"/>
        <v>7.9</v>
      </c>
      <c r="OC62" s="1">
        <f t="shared" si="32"/>
        <v>6.3806451612903219</v>
      </c>
      <c r="OD62" s="1">
        <f t="shared" si="33"/>
        <v>6.3483870967741938</v>
      </c>
      <c r="OE62" s="1">
        <f t="shared" si="34"/>
        <v>6.1066666666666674</v>
      </c>
      <c r="OF62" s="1">
        <f t="shared" si="35"/>
        <v>6.5483870967741931</v>
      </c>
      <c r="OG62" s="1">
        <f t="shared" si="36"/>
        <v>8.3533333333333317</v>
      </c>
      <c r="OH62" s="1">
        <f t="shared" si="37"/>
        <v>7.3580645161290308</v>
      </c>
      <c r="OI62" s="111">
        <v>5</v>
      </c>
      <c r="OJ62" s="112">
        <v>5.5249999999999995</v>
      </c>
      <c r="OK62" s="112">
        <v>6.63</v>
      </c>
      <c r="OL62" s="112">
        <v>8.1866666666666674</v>
      </c>
      <c r="OM62" s="112">
        <v>7.9482758620689671</v>
      </c>
      <c r="ON62" s="112">
        <v>6.843333333333331</v>
      </c>
      <c r="OO62" s="112">
        <v>6.0310344827586198</v>
      </c>
      <c r="OP62" s="112">
        <v>6.1392857142857142</v>
      </c>
      <c r="OQ62" s="112">
        <v>5.9035714285714276</v>
      </c>
      <c r="OR62" s="112">
        <v>7.0964285714285724</v>
      </c>
      <c r="OS62" s="112">
        <v>7.4620689655172416</v>
      </c>
      <c r="OT62" s="112">
        <v>6.260714285714287</v>
      </c>
      <c r="OU62" s="5">
        <f t="shared" si="0"/>
        <v>-6.4285714285714946E-2</v>
      </c>
      <c r="OV62" s="1">
        <f t="shared" si="1"/>
        <v>2.5821428571428582</v>
      </c>
      <c r="OW62" s="1">
        <f t="shared" si="2"/>
        <v>3.1764516129032243</v>
      </c>
      <c r="OX62" s="1">
        <f t="shared" si="3"/>
        <v>1.5999999999999996</v>
      </c>
      <c r="OY62" s="1">
        <f t="shared" si="4"/>
        <v>1.0710789766407087</v>
      </c>
      <c r="OZ62" s="1">
        <f t="shared" si="5"/>
        <v>1.0566666666666693</v>
      </c>
      <c r="PA62" s="1">
        <f t="shared" si="6"/>
        <v>0.34961067853170213</v>
      </c>
      <c r="PB62" s="1">
        <f t="shared" si="7"/>
        <v>0.20910138248847954</v>
      </c>
      <c r="PC62" s="1">
        <f t="shared" si="8"/>
        <v>0.20309523809523977</v>
      </c>
      <c r="PD62" s="1">
        <f t="shared" si="9"/>
        <v>-0.54804147465437936</v>
      </c>
      <c r="PE62" s="1">
        <f t="shared" si="10"/>
        <v>0.89126436781609009</v>
      </c>
      <c r="PF62" s="1">
        <f t="shared" si="11"/>
        <v>1.0973502304147438</v>
      </c>
      <c r="PG62" s="111">
        <v>-6.6</v>
      </c>
      <c r="PH62" s="112">
        <v>-8</v>
      </c>
      <c r="PI62" s="112">
        <v>-4.4000000000000004</v>
      </c>
      <c r="PJ62" s="112">
        <v>1</v>
      </c>
      <c r="PK62" s="112">
        <v>0</v>
      </c>
      <c r="PL62" s="112">
        <v>-5.8</v>
      </c>
      <c r="PM62" s="112">
        <v>-1.4</v>
      </c>
      <c r="PN62" s="112">
        <v>-2</v>
      </c>
      <c r="PO62" s="112">
        <v>-0.2</v>
      </c>
      <c r="PP62" s="112">
        <v>-1.2</v>
      </c>
      <c r="PQ62" s="112">
        <v>-0.3</v>
      </c>
      <c r="PR62" s="137">
        <v>-4</v>
      </c>
      <c r="PS62" s="5">
        <f t="array" ref="PS62">+IF(ISERROR($NW62)=FALSE,MIN(IF($H62:$AL62&lt;65534,$H62:$AL62,"")),NA())</f>
        <v>-0.2</v>
      </c>
      <c r="PT62" s="1">
        <f t="array" ref="PT62">+IF(ISERROR($NX62)=FALSE,MIN(IF($AM62:$BN62&lt;65534,$AM62:$BN62,"")),NA())</f>
        <v>4</v>
      </c>
      <c r="PU62" s="1">
        <f t="array" ref="PU62">+IF(ISERROR($NY62)=FALSE,MIN(IF($BP62:$CT62&lt;65534,$BP62:$CT62,"")),NA())</f>
        <v>7</v>
      </c>
      <c r="PV62" s="1">
        <f t="array" ref="PV62">+IF(ISERROR($NZ62)=FALSE,MIN(IF($CU62:$DX62&lt;65534,$CU62:$DX62,"")),NA())</f>
        <v>3.6</v>
      </c>
      <c r="PW62" s="1">
        <f t="array" ref="PW62">+IF(ISERROR($OA62)=FALSE,MIN(IF($DY62:$FC62&lt;65534,$DY62:$FC62,"")),NA())</f>
        <v>1.6</v>
      </c>
      <c r="PX62" s="1">
        <f t="array" ref="PX62">+IF(ISERROR($OB62)=FALSE,MIN(IF($FD62:$GG62&lt;65534,$FD62:$GG62,"")),NA())</f>
        <v>2.8</v>
      </c>
      <c r="PY62" s="1">
        <f t="array" ref="PY62">+IF(ISERROR($OC62)=FALSE,MIN(IF($GH62:$HL62&lt;65534,$GH62:$HL62,"")),NA())</f>
        <v>1.6</v>
      </c>
      <c r="PZ62" s="1">
        <f t="array" ref="PZ62">+IF(ISERROR($OD62)=FALSE,MIN(IF($HM62:$IQ62&lt;65534,$HM62:$IQ62,"")),NA())</f>
        <v>0.8</v>
      </c>
      <c r="QA62" s="1">
        <f t="array" ref="QA62">+IF(ISERROR($OE62)=FALSE,MIN(IF($IR62:$JU62&lt;65534,$IR62:$JU62,"")),NA())</f>
        <v>0.8</v>
      </c>
      <c r="QB62" s="1">
        <f t="array" ref="QB62">+IF(ISERROR($OF62)=FALSE,MIN(IF($JV62:$KZ62&lt;65534,$JV62:$KZ62,"")),NA())</f>
        <v>2.4</v>
      </c>
      <c r="QC62" s="1">
        <f t="array" ref="QC62">+IF(ISERROR($OG62)=FALSE,MIN(IF($LA62:$MD62&lt;65534,$LA62:$MD62,"")),NA())</f>
        <v>3.8</v>
      </c>
      <c r="QD62" s="1">
        <f t="array" ref="QD62">+IF(ISERROR($OH62)=FALSE,MIN(IF($ME62:$NI62&lt;65534,$ME62:$NI62,"")),NA())</f>
        <v>3.2</v>
      </c>
      <c r="QE62" s="5">
        <f t="shared" si="38"/>
        <v>-6.3999999999999995</v>
      </c>
      <c r="QF62" s="1">
        <f t="shared" si="39"/>
        <v>-12</v>
      </c>
      <c r="QG62" s="1">
        <f t="shared" si="40"/>
        <v>-11.4</v>
      </c>
      <c r="QH62" s="1">
        <f t="shared" si="41"/>
        <v>-2.6</v>
      </c>
      <c r="QI62" s="1">
        <f t="shared" si="42"/>
        <v>-1.6</v>
      </c>
      <c r="QJ62" s="1">
        <f t="shared" si="43"/>
        <v>-8.6</v>
      </c>
      <c r="QK62" s="1">
        <f t="shared" si="44"/>
        <v>-3</v>
      </c>
      <c r="QL62" s="1">
        <f t="shared" si="45"/>
        <v>-2.8</v>
      </c>
      <c r="QM62" s="1">
        <f t="shared" si="46"/>
        <v>-1</v>
      </c>
      <c r="QN62" s="1">
        <f t="shared" si="47"/>
        <v>-3.5999999999999996</v>
      </c>
      <c r="QO62" s="1">
        <f t="shared" si="48"/>
        <v>-4.0999999999999996</v>
      </c>
      <c r="QP62" s="1">
        <f t="shared" si="49"/>
        <v>-7.2</v>
      </c>
      <c r="QQ62" s="5" t="s">
        <v>892</v>
      </c>
    </row>
    <row r="63" spans="1:459" s="1" customFormat="1" x14ac:dyDescent="0.2">
      <c r="A63" s="155">
        <v>24035130</v>
      </c>
      <c r="B63" s="156">
        <v>-73.360813055555553</v>
      </c>
      <c r="C63" s="156">
        <v>5.5430774999999999</v>
      </c>
      <c r="D63" s="157">
        <v>2690</v>
      </c>
      <c r="E63" s="158" t="s">
        <v>216</v>
      </c>
      <c r="F63" s="158" t="s">
        <v>171</v>
      </c>
      <c r="G63" s="158" t="s">
        <v>308</v>
      </c>
      <c r="H63" s="1">
        <v>9.4</v>
      </c>
      <c r="I63" s="1">
        <v>7.2</v>
      </c>
      <c r="J63" s="1">
        <v>4.8</v>
      </c>
      <c r="K63" s="1">
        <v>4</v>
      </c>
      <c r="L63" s="1">
        <v>4.4000000000000004</v>
      </c>
      <c r="M63" s="1">
        <v>6</v>
      </c>
      <c r="N63" s="1">
        <v>8.4</v>
      </c>
      <c r="O63" s="1">
        <v>6.8</v>
      </c>
      <c r="P63" s="1">
        <v>5.8</v>
      </c>
      <c r="Q63" s="1">
        <v>8.1999999999999993</v>
      </c>
      <c r="R63" s="1">
        <v>8.1999999999999993</v>
      </c>
      <c r="S63" s="1">
        <v>9.6</v>
      </c>
      <c r="T63" s="1">
        <v>10.4</v>
      </c>
      <c r="U63" s="1">
        <v>10.199999999999999</v>
      </c>
      <c r="V63" s="1">
        <v>9.8000000000000007</v>
      </c>
      <c r="W63" s="1">
        <v>10.4</v>
      </c>
      <c r="X63" s="1">
        <v>10.4</v>
      </c>
      <c r="Y63" s="1">
        <v>6.4</v>
      </c>
      <c r="Z63" s="1">
        <v>8.8000000000000007</v>
      </c>
      <c r="AA63" s="1">
        <v>9.8000000000000007</v>
      </c>
      <c r="AB63" s="1">
        <v>6.8</v>
      </c>
      <c r="AC63" s="1">
        <v>9.6</v>
      </c>
      <c r="AD63" s="1">
        <v>9.8000000000000007</v>
      </c>
      <c r="AE63" s="1">
        <v>6.8</v>
      </c>
      <c r="AF63" s="1">
        <v>7</v>
      </c>
      <c r="AG63" s="1">
        <v>9</v>
      </c>
      <c r="AH63" s="1">
        <v>6.4</v>
      </c>
      <c r="AI63" s="1">
        <v>8</v>
      </c>
      <c r="AJ63" s="1">
        <v>10.8</v>
      </c>
      <c r="AK63" s="1">
        <v>7.8</v>
      </c>
      <c r="AL63" s="1">
        <v>10.4</v>
      </c>
      <c r="AM63" s="1">
        <v>8.6</v>
      </c>
      <c r="AN63" s="1">
        <v>9.6</v>
      </c>
      <c r="AO63" s="1">
        <v>8.6</v>
      </c>
      <c r="AP63" s="1">
        <v>8</v>
      </c>
      <c r="AQ63" s="1">
        <v>6.8</v>
      </c>
      <c r="AR63" s="1">
        <v>11.4</v>
      </c>
      <c r="AS63" s="1">
        <v>10.8</v>
      </c>
      <c r="AT63" s="1">
        <v>11</v>
      </c>
      <c r="AU63" s="1">
        <v>11.6</v>
      </c>
      <c r="AV63" s="1">
        <v>10.8</v>
      </c>
      <c r="AW63" s="1">
        <v>8.8000000000000007</v>
      </c>
      <c r="AX63" s="1">
        <v>11</v>
      </c>
      <c r="AY63" s="1">
        <v>10.199999999999999</v>
      </c>
      <c r="AZ63" s="1">
        <v>10</v>
      </c>
      <c r="BA63" s="1">
        <v>6</v>
      </c>
      <c r="BB63" s="1">
        <v>11.2</v>
      </c>
      <c r="BC63" s="1">
        <v>10.199999999999999</v>
      </c>
      <c r="BD63" s="1">
        <v>11.2</v>
      </c>
      <c r="BE63" s="1">
        <v>11.2</v>
      </c>
      <c r="BF63" s="1">
        <v>11.6</v>
      </c>
      <c r="BG63" s="1">
        <v>11.2</v>
      </c>
      <c r="BH63" s="1">
        <v>10.4</v>
      </c>
      <c r="BI63" s="1">
        <v>11.8</v>
      </c>
      <c r="BJ63" s="1">
        <v>11.4</v>
      </c>
      <c r="BK63" s="1">
        <v>9</v>
      </c>
      <c r="BL63" s="1">
        <v>9.8000000000000007</v>
      </c>
      <c r="BM63" s="1">
        <v>10.199999999999999</v>
      </c>
      <c r="BN63" s="1">
        <v>8</v>
      </c>
      <c r="BO63" s="102"/>
      <c r="BP63" s="1">
        <v>11.2</v>
      </c>
      <c r="BQ63" s="1">
        <v>11.6</v>
      </c>
      <c r="BR63" s="1">
        <v>10.4</v>
      </c>
      <c r="BS63" s="1">
        <v>9.4</v>
      </c>
      <c r="BT63" s="1">
        <v>11.8</v>
      </c>
      <c r="BU63" s="1">
        <v>12.2</v>
      </c>
      <c r="BV63" s="1">
        <v>10.8</v>
      </c>
      <c r="BW63" s="1">
        <v>11.4</v>
      </c>
      <c r="BX63" s="1">
        <v>11.4</v>
      </c>
      <c r="BY63" s="1">
        <v>10.4</v>
      </c>
      <c r="BZ63" s="1">
        <v>11.6</v>
      </c>
      <c r="CA63" s="1">
        <v>11</v>
      </c>
      <c r="CB63" s="1">
        <v>11.8</v>
      </c>
      <c r="CC63" s="1">
        <v>11.6</v>
      </c>
      <c r="CD63" s="1">
        <v>10.4</v>
      </c>
      <c r="CE63" s="1">
        <v>11.8</v>
      </c>
      <c r="CF63" s="1">
        <v>11.4</v>
      </c>
      <c r="CG63" s="1">
        <v>11</v>
      </c>
      <c r="CH63" s="1">
        <v>11.6</v>
      </c>
      <c r="CI63" s="1">
        <v>10.6</v>
      </c>
      <c r="CJ63" s="1">
        <v>11.6</v>
      </c>
      <c r="CK63" s="1">
        <v>10.6</v>
      </c>
      <c r="CL63" s="1">
        <v>12</v>
      </c>
      <c r="CM63" s="1">
        <v>11</v>
      </c>
      <c r="CN63" s="1">
        <v>11</v>
      </c>
      <c r="CO63" s="1">
        <v>11.2</v>
      </c>
      <c r="CP63" s="1">
        <v>11.4</v>
      </c>
      <c r="CQ63" s="1">
        <v>7.8</v>
      </c>
      <c r="CR63" s="1">
        <v>12</v>
      </c>
      <c r="CS63" s="1">
        <v>11.2</v>
      </c>
      <c r="CT63" s="1">
        <v>11</v>
      </c>
      <c r="CU63" s="1">
        <v>11.4</v>
      </c>
      <c r="CV63" s="1">
        <v>9.4</v>
      </c>
      <c r="CW63" s="1">
        <v>8.8000000000000007</v>
      </c>
      <c r="CX63" s="1">
        <v>7.2</v>
      </c>
      <c r="CY63" s="1">
        <v>9.6</v>
      </c>
      <c r="CZ63" s="1">
        <v>10</v>
      </c>
      <c r="DA63" s="1">
        <v>10.4</v>
      </c>
      <c r="DB63" s="1">
        <v>11.2</v>
      </c>
      <c r="DC63" s="1">
        <v>8.1999999999999993</v>
      </c>
      <c r="DD63" s="1">
        <v>8.4</v>
      </c>
      <c r="DE63" s="1">
        <v>9.6</v>
      </c>
      <c r="DF63" s="1">
        <v>12</v>
      </c>
      <c r="DG63" s="1">
        <v>10</v>
      </c>
      <c r="DH63" s="1">
        <v>10.4</v>
      </c>
      <c r="DI63" s="1">
        <v>9.8000000000000007</v>
      </c>
      <c r="DJ63" s="1">
        <v>10.6</v>
      </c>
      <c r="DK63" s="1">
        <v>11.4</v>
      </c>
      <c r="DL63" s="1">
        <v>12.2</v>
      </c>
      <c r="DM63" s="1">
        <v>10.4</v>
      </c>
      <c r="DN63" s="1">
        <v>10.199999999999999</v>
      </c>
      <c r="DO63" s="1">
        <v>11.6</v>
      </c>
      <c r="DP63" s="1">
        <v>11.8</v>
      </c>
      <c r="DQ63" s="1">
        <v>10</v>
      </c>
      <c r="DR63" s="1">
        <v>11.2</v>
      </c>
      <c r="DS63" s="1">
        <v>10.4</v>
      </c>
      <c r="DT63" s="1">
        <v>11</v>
      </c>
      <c r="DU63" s="1">
        <v>11.6</v>
      </c>
      <c r="DV63" s="1">
        <v>10.8</v>
      </c>
      <c r="DW63" s="1">
        <v>8.8000000000000007</v>
      </c>
      <c r="DX63" s="1">
        <v>9</v>
      </c>
      <c r="DY63" s="1">
        <v>5.2</v>
      </c>
      <c r="DZ63" s="1">
        <v>6</v>
      </c>
      <c r="EA63" s="1">
        <v>8</v>
      </c>
      <c r="EB63" s="1">
        <v>9.6</v>
      </c>
      <c r="EC63" s="1">
        <v>11</v>
      </c>
      <c r="ED63" s="1">
        <v>11</v>
      </c>
      <c r="EE63" s="1">
        <v>10</v>
      </c>
      <c r="EF63" s="1">
        <v>10.4</v>
      </c>
      <c r="EG63" s="1">
        <v>11</v>
      </c>
      <c r="EH63" s="1">
        <v>10.4</v>
      </c>
      <c r="EI63" s="1">
        <v>11.8</v>
      </c>
      <c r="EJ63" s="1">
        <v>10.8</v>
      </c>
      <c r="EK63" s="1">
        <v>11</v>
      </c>
      <c r="EL63" s="1">
        <v>10.6</v>
      </c>
      <c r="EM63" s="1">
        <v>11</v>
      </c>
      <c r="EN63" s="1">
        <v>10.6</v>
      </c>
      <c r="EO63" s="1">
        <v>10.8</v>
      </c>
      <c r="EP63" s="1">
        <v>11.8</v>
      </c>
      <c r="EQ63" s="1">
        <v>11.4</v>
      </c>
      <c r="ER63" s="1">
        <v>11</v>
      </c>
      <c r="ES63" s="1">
        <v>6.4</v>
      </c>
      <c r="ET63" s="1">
        <v>10.8</v>
      </c>
      <c r="EU63" s="1">
        <v>10.199999999999999</v>
      </c>
      <c r="EV63" s="1">
        <v>10.199999999999999</v>
      </c>
      <c r="EW63" s="1">
        <v>9.6</v>
      </c>
      <c r="EX63" s="1">
        <v>10.4</v>
      </c>
      <c r="EY63" s="1">
        <v>10.6</v>
      </c>
      <c r="EZ63" s="1">
        <v>7.8</v>
      </c>
      <c r="FA63" s="1">
        <v>10.6</v>
      </c>
      <c r="FB63" s="1">
        <v>11</v>
      </c>
      <c r="FC63" s="1">
        <v>11.2</v>
      </c>
      <c r="FD63" s="1">
        <v>10.8</v>
      </c>
      <c r="FE63" s="1">
        <v>9.1999999999999993</v>
      </c>
      <c r="FF63" s="1">
        <v>9.6</v>
      </c>
      <c r="FG63" s="1">
        <v>8.1999999999999993</v>
      </c>
      <c r="FH63" s="1">
        <v>10.8</v>
      </c>
      <c r="FI63" s="1">
        <v>8</v>
      </c>
      <c r="FJ63" s="1">
        <v>10</v>
      </c>
      <c r="FK63" s="1">
        <v>7</v>
      </c>
      <c r="FL63" s="1">
        <v>9</v>
      </c>
      <c r="FM63" s="1">
        <v>10.6</v>
      </c>
      <c r="FN63" s="1">
        <v>10.4</v>
      </c>
      <c r="FO63" s="1">
        <v>11.2</v>
      </c>
      <c r="FP63" s="1">
        <v>9</v>
      </c>
      <c r="FQ63" s="1">
        <v>11</v>
      </c>
      <c r="FR63" s="1">
        <v>8.1999999999999993</v>
      </c>
      <c r="FS63" s="1">
        <v>8.1999999999999993</v>
      </c>
      <c r="FT63" s="1">
        <v>11.2</v>
      </c>
      <c r="FU63" s="1">
        <v>11</v>
      </c>
      <c r="FV63" s="1">
        <v>10.6</v>
      </c>
      <c r="FW63" s="1">
        <v>10.199999999999999</v>
      </c>
      <c r="FX63" s="1">
        <v>10</v>
      </c>
      <c r="FY63" s="1">
        <v>9.8000000000000007</v>
      </c>
      <c r="FZ63" s="1">
        <v>10.199999999999999</v>
      </c>
      <c r="GA63" s="1">
        <v>8.6</v>
      </c>
      <c r="GB63" s="1">
        <v>6.2</v>
      </c>
      <c r="GC63" s="1">
        <v>10.4</v>
      </c>
      <c r="GD63" s="1">
        <v>5.2</v>
      </c>
      <c r="GE63" s="1">
        <v>9.6</v>
      </c>
      <c r="GF63" s="1">
        <v>7</v>
      </c>
      <c r="GG63" s="1">
        <v>7.6</v>
      </c>
      <c r="GH63" s="1">
        <v>9.8000000000000007</v>
      </c>
      <c r="GI63" s="1">
        <v>9.8000000000000007</v>
      </c>
      <c r="GJ63" s="1">
        <v>8</v>
      </c>
      <c r="GK63" s="1">
        <v>11</v>
      </c>
      <c r="GL63" s="1">
        <v>8.6</v>
      </c>
      <c r="GM63" s="1">
        <v>5.4</v>
      </c>
      <c r="GN63" s="1">
        <v>6.8</v>
      </c>
      <c r="GO63" s="1">
        <v>8.4</v>
      </c>
      <c r="GP63" s="1">
        <v>7.8</v>
      </c>
      <c r="GQ63" s="1">
        <v>9</v>
      </c>
      <c r="GR63" s="1">
        <v>8.6</v>
      </c>
      <c r="GS63" s="1">
        <v>10.199999999999999</v>
      </c>
      <c r="GT63" s="1">
        <v>10.6</v>
      </c>
      <c r="GU63" s="1">
        <v>10</v>
      </c>
      <c r="GV63" s="1">
        <v>8.4</v>
      </c>
      <c r="GW63" s="1">
        <v>6.2</v>
      </c>
      <c r="GX63" s="1">
        <v>7.4</v>
      </c>
      <c r="GY63" s="1">
        <v>10</v>
      </c>
      <c r="GZ63" s="1">
        <v>9.4</v>
      </c>
      <c r="HA63" s="1">
        <v>9.1999999999999993</v>
      </c>
      <c r="HB63" s="1">
        <v>9.4</v>
      </c>
      <c r="HC63" s="1">
        <v>9.1999999999999993</v>
      </c>
      <c r="HD63" s="1">
        <v>10.199999999999999</v>
      </c>
      <c r="HE63" s="1">
        <v>8</v>
      </c>
      <c r="HF63" s="1">
        <v>4.2</v>
      </c>
      <c r="HG63" s="1">
        <v>9.8000000000000007</v>
      </c>
      <c r="HH63" s="1">
        <v>8.8000000000000007</v>
      </c>
      <c r="HI63" s="1">
        <v>7</v>
      </c>
      <c r="HJ63" s="1">
        <v>8</v>
      </c>
      <c r="HK63" s="1">
        <v>7.8</v>
      </c>
      <c r="HL63" s="1">
        <v>7</v>
      </c>
      <c r="HM63" s="1">
        <v>7</v>
      </c>
      <c r="HN63" s="1">
        <v>9.4</v>
      </c>
      <c r="HO63" s="1">
        <v>11</v>
      </c>
      <c r="HP63" s="1">
        <v>65535</v>
      </c>
      <c r="HQ63" s="1">
        <v>9.6</v>
      </c>
      <c r="HR63" s="1">
        <v>9.6</v>
      </c>
      <c r="HS63" s="1">
        <v>9.6</v>
      </c>
      <c r="HT63" s="1">
        <v>9.1999999999999993</v>
      </c>
      <c r="HU63" s="1">
        <v>7.8</v>
      </c>
      <c r="HV63" s="1">
        <v>8</v>
      </c>
      <c r="HW63" s="1">
        <v>9.4</v>
      </c>
      <c r="HX63" s="1">
        <v>10</v>
      </c>
      <c r="HY63" s="1">
        <v>10.4</v>
      </c>
      <c r="HZ63" s="1">
        <v>10.4</v>
      </c>
      <c r="IA63" s="1">
        <v>7.8</v>
      </c>
      <c r="IB63" s="1">
        <v>5.8</v>
      </c>
      <c r="IC63" s="1">
        <v>9.8000000000000007</v>
      </c>
      <c r="ID63" s="1">
        <v>10.4</v>
      </c>
      <c r="IE63" s="1">
        <v>5.4</v>
      </c>
      <c r="IF63" s="1">
        <v>7.8</v>
      </c>
      <c r="IG63" s="1">
        <v>8.6</v>
      </c>
      <c r="IH63" s="1">
        <v>4.8</v>
      </c>
      <c r="II63" s="1">
        <v>10.4</v>
      </c>
      <c r="IJ63" s="1">
        <v>10</v>
      </c>
      <c r="IK63" s="1">
        <v>9</v>
      </c>
      <c r="IL63" s="1">
        <v>6.8</v>
      </c>
      <c r="IM63" s="1">
        <v>10</v>
      </c>
      <c r="IN63" s="1">
        <v>7.4</v>
      </c>
      <c r="IO63" s="1">
        <v>8.8000000000000007</v>
      </c>
      <c r="IP63" s="1">
        <v>3.4</v>
      </c>
      <c r="IQ63" s="1">
        <v>6.8</v>
      </c>
      <c r="IR63" s="1">
        <v>8.1999999999999993</v>
      </c>
      <c r="IS63" s="1">
        <v>9.8000000000000007</v>
      </c>
      <c r="IT63" s="1">
        <v>5.2</v>
      </c>
      <c r="IU63" s="1">
        <v>10</v>
      </c>
      <c r="IV63" s="1">
        <v>8.6</v>
      </c>
      <c r="IW63" s="1">
        <v>8.1999999999999993</v>
      </c>
      <c r="IX63" s="1">
        <v>6.3</v>
      </c>
      <c r="IY63" s="1">
        <v>4.5999999999999996</v>
      </c>
      <c r="IZ63" s="1">
        <v>6</v>
      </c>
      <c r="JA63" s="1">
        <v>3.2</v>
      </c>
      <c r="JB63" s="1">
        <v>8</v>
      </c>
      <c r="JC63" s="1">
        <v>4.8</v>
      </c>
      <c r="JD63" s="1">
        <v>10.4</v>
      </c>
      <c r="JE63" s="1">
        <v>10.8</v>
      </c>
      <c r="JF63" s="1">
        <v>6.6</v>
      </c>
      <c r="JG63" s="1">
        <v>8</v>
      </c>
      <c r="JH63" s="1">
        <v>10.199999999999999</v>
      </c>
      <c r="JI63" s="1">
        <v>7</v>
      </c>
      <c r="JJ63" s="1">
        <v>11</v>
      </c>
      <c r="JK63" s="1">
        <v>7.2</v>
      </c>
      <c r="JL63" s="1">
        <v>9.6</v>
      </c>
      <c r="JM63" s="1">
        <v>8.1999999999999993</v>
      </c>
      <c r="JN63" s="1">
        <v>9.8000000000000007</v>
      </c>
      <c r="JO63" s="1">
        <v>10.8</v>
      </c>
      <c r="JP63" s="1">
        <v>10.199999999999999</v>
      </c>
      <c r="JQ63" s="1">
        <v>8.6</v>
      </c>
      <c r="JR63" s="1">
        <v>4.8</v>
      </c>
      <c r="JS63" s="1">
        <v>6.8</v>
      </c>
      <c r="JT63" s="1">
        <v>9.6</v>
      </c>
      <c r="JU63" s="1">
        <v>8.6</v>
      </c>
      <c r="JV63" s="1">
        <v>6.8</v>
      </c>
      <c r="JW63" s="1">
        <v>9.8000000000000007</v>
      </c>
      <c r="JX63" s="1">
        <v>7</v>
      </c>
      <c r="JY63" s="1">
        <v>7.6</v>
      </c>
      <c r="JZ63" s="1">
        <v>6</v>
      </c>
      <c r="KA63" s="1">
        <v>5</v>
      </c>
      <c r="KB63" s="1">
        <v>7.2</v>
      </c>
      <c r="KC63" s="1">
        <v>8</v>
      </c>
      <c r="KD63" s="1">
        <v>6.2</v>
      </c>
      <c r="KE63" s="1">
        <v>8.1999999999999993</v>
      </c>
      <c r="KF63" s="1">
        <v>9</v>
      </c>
      <c r="KG63" s="1">
        <v>12</v>
      </c>
      <c r="KH63" s="1">
        <v>9</v>
      </c>
      <c r="KI63" s="1">
        <v>8.1999999999999993</v>
      </c>
      <c r="KJ63" s="1">
        <v>4.8</v>
      </c>
      <c r="KK63" s="1">
        <v>10</v>
      </c>
      <c r="KL63" s="1">
        <v>7.2</v>
      </c>
      <c r="KM63" s="1">
        <v>10.4</v>
      </c>
      <c r="KN63" s="1">
        <v>9.4</v>
      </c>
      <c r="KO63" s="1">
        <v>8.1999999999999993</v>
      </c>
      <c r="KP63" s="1">
        <v>8</v>
      </c>
      <c r="KQ63" s="1">
        <v>7</v>
      </c>
      <c r="KR63" s="1">
        <v>6.8</v>
      </c>
      <c r="KS63" s="1">
        <v>9.4</v>
      </c>
      <c r="KT63" s="1">
        <v>10.6</v>
      </c>
      <c r="KU63" s="1">
        <v>8.1999999999999993</v>
      </c>
      <c r="KV63" s="1">
        <v>8.4</v>
      </c>
      <c r="KW63" s="1">
        <v>9.8000000000000007</v>
      </c>
      <c r="KX63" s="1">
        <v>7.8</v>
      </c>
      <c r="KY63" s="1">
        <v>8.6</v>
      </c>
      <c r="KZ63" s="1">
        <v>6.4</v>
      </c>
      <c r="LA63" s="1">
        <v>6.4</v>
      </c>
      <c r="LB63" s="1">
        <v>10.199999999999999</v>
      </c>
      <c r="LC63" s="1">
        <v>9.4</v>
      </c>
      <c r="LD63" s="1">
        <v>6.6</v>
      </c>
      <c r="LE63" s="1">
        <v>11.4</v>
      </c>
      <c r="LF63" s="1">
        <v>7</v>
      </c>
      <c r="LG63" s="1">
        <v>10</v>
      </c>
      <c r="LH63" s="1">
        <v>11.2</v>
      </c>
      <c r="LI63" s="1">
        <v>4.2</v>
      </c>
      <c r="LJ63" s="1">
        <v>4.8</v>
      </c>
      <c r="LK63" s="1">
        <v>6</v>
      </c>
      <c r="LL63" s="1">
        <v>11.2</v>
      </c>
      <c r="LM63" s="1">
        <v>9.6</v>
      </c>
      <c r="LN63" s="1">
        <v>11.2</v>
      </c>
      <c r="LO63" s="1">
        <v>9.8000000000000007</v>
      </c>
      <c r="LP63" s="1">
        <v>7.6</v>
      </c>
      <c r="LQ63" s="1">
        <v>5.2</v>
      </c>
      <c r="LR63" s="1">
        <v>6</v>
      </c>
      <c r="LS63" s="1">
        <v>8</v>
      </c>
      <c r="LT63" s="1">
        <v>8.6</v>
      </c>
      <c r="LU63" s="1">
        <v>8.1999999999999993</v>
      </c>
      <c r="LV63" s="1">
        <v>10.199999999999999</v>
      </c>
      <c r="LW63" s="1">
        <v>7.2</v>
      </c>
      <c r="LX63" s="1">
        <v>4.8</v>
      </c>
      <c r="LY63" s="1">
        <v>9</v>
      </c>
      <c r="LZ63" s="1">
        <v>10.4</v>
      </c>
      <c r="MA63" s="1">
        <v>5.6</v>
      </c>
      <c r="MB63" s="1">
        <v>6</v>
      </c>
      <c r="MC63" s="1">
        <v>9.4</v>
      </c>
      <c r="MD63" s="1">
        <v>9.6</v>
      </c>
      <c r="ME63" s="1">
        <v>5.4</v>
      </c>
      <c r="MF63" s="1">
        <v>11</v>
      </c>
      <c r="MG63" s="1">
        <v>9.6</v>
      </c>
      <c r="MH63" s="1">
        <v>9.4</v>
      </c>
      <c r="MI63" s="1">
        <v>7.2</v>
      </c>
      <c r="MJ63" s="1">
        <v>6.2</v>
      </c>
      <c r="MK63" s="1">
        <v>6.2</v>
      </c>
      <c r="ML63" s="1">
        <v>8.6</v>
      </c>
      <c r="MM63" s="1">
        <v>9.6</v>
      </c>
      <c r="MN63" s="1">
        <v>8</v>
      </c>
      <c r="MO63" s="1">
        <v>10.6</v>
      </c>
      <c r="MP63" s="1">
        <v>8.1999999999999993</v>
      </c>
      <c r="MQ63" s="1">
        <v>4.4000000000000004</v>
      </c>
      <c r="MR63" s="1">
        <v>8.8000000000000007</v>
      </c>
      <c r="MS63" s="1">
        <v>11</v>
      </c>
      <c r="MT63" s="1">
        <v>10.6</v>
      </c>
      <c r="MU63" s="1">
        <v>8.6</v>
      </c>
      <c r="MV63" s="1">
        <v>9.6</v>
      </c>
      <c r="MW63" s="1">
        <v>10</v>
      </c>
      <c r="MX63" s="1">
        <v>8.8000000000000007</v>
      </c>
      <c r="MY63" s="1">
        <v>6.2</v>
      </c>
      <c r="MZ63" s="1">
        <v>5.2</v>
      </c>
      <c r="NA63" s="1">
        <v>6.2</v>
      </c>
      <c r="NB63" s="1">
        <v>9.6</v>
      </c>
      <c r="NC63" s="1">
        <v>8.4</v>
      </c>
      <c r="ND63" s="1">
        <v>9.6</v>
      </c>
      <c r="NE63" s="1">
        <v>9.4</v>
      </c>
      <c r="NF63" s="1">
        <v>8.8000000000000007</v>
      </c>
      <c r="NG63" s="1">
        <v>7.7</v>
      </c>
      <c r="NH63" s="1">
        <v>10.199999999999999</v>
      </c>
      <c r="NI63" s="1">
        <v>11.2</v>
      </c>
      <c r="NJ63" s="6">
        <f t="shared" si="13"/>
        <v>1</v>
      </c>
      <c r="NK63" s="3">
        <f t="shared" si="14"/>
        <v>1</v>
      </c>
      <c r="NL63" s="3">
        <f t="shared" si="15"/>
        <v>1</v>
      </c>
      <c r="NM63" s="3">
        <f t="shared" si="16"/>
        <v>1</v>
      </c>
      <c r="NN63" s="3">
        <f t="shared" si="17"/>
        <v>1</v>
      </c>
      <c r="NO63" s="3">
        <f t="shared" si="18"/>
        <v>1</v>
      </c>
      <c r="NP63" s="3">
        <f t="shared" si="19"/>
        <v>1</v>
      </c>
      <c r="NQ63" s="3">
        <f t="shared" si="20"/>
        <v>0.967741935483871</v>
      </c>
      <c r="NR63" s="3">
        <f t="shared" si="21"/>
        <v>1</v>
      </c>
      <c r="NS63" s="3">
        <f t="shared" si="22"/>
        <v>1</v>
      </c>
      <c r="NT63" s="3">
        <f t="shared" si="23"/>
        <v>1</v>
      </c>
      <c r="NU63" s="3">
        <f t="shared" si="24"/>
        <v>1</v>
      </c>
      <c r="NV63" s="3">
        <f t="shared" si="25"/>
        <v>0.99726027397260275</v>
      </c>
      <c r="NW63" s="5">
        <f t="shared" si="26"/>
        <v>8.109677419354842</v>
      </c>
      <c r="NX63" s="1">
        <f t="shared" si="27"/>
        <v>10.014285714285711</v>
      </c>
      <c r="NY63" s="1">
        <f t="shared" si="28"/>
        <v>11.103225806451613</v>
      </c>
      <c r="NZ63" s="1">
        <f t="shared" si="29"/>
        <v>10.246666666666668</v>
      </c>
      <c r="OA63" s="1">
        <f t="shared" si="30"/>
        <v>10.070967741935485</v>
      </c>
      <c r="OB63" s="1">
        <f t="shared" si="31"/>
        <v>9.2933333333333312</v>
      </c>
      <c r="OC63" s="1">
        <f t="shared" si="32"/>
        <v>8.5161290322580623</v>
      </c>
      <c r="OD63" s="1">
        <f t="shared" si="33"/>
        <v>8.480000000000004</v>
      </c>
      <c r="OE63" s="1">
        <f t="shared" si="34"/>
        <v>8.0366666666666671</v>
      </c>
      <c r="OF63" s="1">
        <f t="shared" si="35"/>
        <v>8.0967741935483879</v>
      </c>
      <c r="OG63" s="1">
        <f t="shared" si="36"/>
        <v>8.1599999999999984</v>
      </c>
      <c r="OH63" s="1">
        <f t="shared" si="37"/>
        <v>8.5258064516129011</v>
      </c>
      <c r="OI63" s="111">
        <v>7.3413793103448279</v>
      </c>
      <c r="OJ63" s="112">
        <v>8.293103448275863</v>
      </c>
      <c r="OK63" s="112">
        <v>8.9793103448275868</v>
      </c>
      <c r="OL63" s="112">
        <v>9.8241379310344819</v>
      </c>
      <c r="OM63" s="112">
        <v>9.8137931034482744</v>
      </c>
      <c r="ON63" s="112">
        <v>9.2000000000000011</v>
      </c>
      <c r="OO63" s="112">
        <v>8.5586206896551715</v>
      </c>
      <c r="OP63" s="112">
        <v>8.5107142857142861</v>
      </c>
      <c r="OQ63" s="112">
        <v>8.2344827586206897</v>
      </c>
      <c r="OR63" s="112">
        <v>8.8068965517241384</v>
      </c>
      <c r="OS63" s="112">
        <v>9.0379310344827566</v>
      </c>
      <c r="OT63" s="112">
        <v>8.0551724137931036</v>
      </c>
      <c r="OU63" s="5">
        <f t="shared" si="0"/>
        <v>0.76829810901001405</v>
      </c>
      <c r="OV63" s="1">
        <f t="shared" si="1"/>
        <v>1.7211822660098477</v>
      </c>
      <c r="OW63" s="1">
        <f t="shared" si="2"/>
        <v>2.1239154616240263</v>
      </c>
      <c r="OX63" s="1">
        <f t="shared" si="3"/>
        <v>0.42252873563218607</v>
      </c>
      <c r="OY63" s="1">
        <f t="shared" si="4"/>
        <v>0.25717463848721067</v>
      </c>
      <c r="OZ63" s="1">
        <f t="shared" si="5"/>
        <v>9.333333333333016E-2</v>
      </c>
      <c r="PA63" s="1">
        <f t="shared" si="6"/>
        <v>-4.249165739710925E-2</v>
      </c>
      <c r="PB63" s="1">
        <f t="shared" si="7"/>
        <v>-3.0714285714282141E-2</v>
      </c>
      <c r="PC63" s="1">
        <f t="shared" si="8"/>
        <v>-0.19781609195402261</v>
      </c>
      <c r="PD63" s="1">
        <f t="shared" si="9"/>
        <v>-0.71012235817575053</v>
      </c>
      <c r="PE63" s="1">
        <f t="shared" si="10"/>
        <v>-0.87793103448275822</v>
      </c>
      <c r="PF63" s="1">
        <f t="shared" si="11"/>
        <v>0.47063403781979751</v>
      </c>
      <c r="PG63" s="111">
        <v>-0.6</v>
      </c>
      <c r="PH63" s="112">
        <v>-1.1000000000000001</v>
      </c>
      <c r="PI63" s="112">
        <v>-0.2</v>
      </c>
      <c r="PJ63" s="112">
        <v>3.8</v>
      </c>
      <c r="PK63" s="112">
        <v>4</v>
      </c>
      <c r="PL63" s="112">
        <v>2.2000000000000002</v>
      </c>
      <c r="PM63" s="112">
        <v>1.8</v>
      </c>
      <c r="PN63" s="112">
        <v>1</v>
      </c>
      <c r="PO63" s="112">
        <v>3</v>
      </c>
      <c r="PP63" s="112">
        <v>3.2</v>
      </c>
      <c r="PQ63" s="112">
        <v>2</v>
      </c>
      <c r="PR63" s="137">
        <v>0.4</v>
      </c>
      <c r="PS63" s="5">
        <f t="array" ref="PS63">+IF(ISERROR($NW63)=FALSE,MIN(IF($H63:$AL63&lt;65534,$H63:$AL63,"")),NA())</f>
        <v>4</v>
      </c>
      <c r="PT63" s="1">
        <f t="array" ref="PT63">+IF(ISERROR($NX63)=FALSE,MIN(IF($AM63:$BN63&lt;65534,$AM63:$BN63,"")),NA())</f>
        <v>6</v>
      </c>
      <c r="PU63" s="1">
        <f t="array" ref="PU63">+IF(ISERROR($NY63)=FALSE,MIN(IF($BP63:$CT63&lt;65534,$BP63:$CT63,"")),NA())</f>
        <v>7.8</v>
      </c>
      <c r="PV63" s="1">
        <f t="array" ref="PV63">+IF(ISERROR($NZ63)=FALSE,MIN(IF($CU63:$DX63&lt;65534,$CU63:$DX63,"")),NA())</f>
        <v>7.2</v>
      </c>
      <c r="PW63" s="1">
        <f t="array" ref="PW63">+IF(ISERROR($OA63)=FALSE,MIN(IF($DY63:$FC63&lt;65534,$DY63:$FC63,"")),NA())</f>
        <v>5.2</v>
      </c>
      <c r="PX63" s="1">
        <f t="array" ref="PX63">+IF(ISERROR($OB63)=FALSE,MIN(IF($FD63:$GG63&lt;65534,$FD63:$GG63,"")),NA())</f>
        <v>5.2</v>
      </c>
      <c r="PY63" s="1">
        <f t="array" ref="PY63">+IF(ISERROR($OC63)=FALSE,MIN(IF($GH63:$HL63&lt;65534,$GH63:$HL63,"")),NA())</f>
        <v>4.2</v>
      </c>
      <c r="PZ63" s="1">
        <f t="array" ref="PZ63">+IF(ISERROR($OD63)=FALSE,MIN(IF($HM63:$IQ63&lt;65534,$HM63:$IQ63,"")),NA())</f>
        <v>3.4</v>
      </c>
      <c r="QA63" s="1">
        <f t="array" ref="QA63">+IF(ISERROR($OE63)=FALSE,MIN(IF($IR63:$JU63&lt;65534,$IR63:$JU63,"")),NA())</f>
        <v>3.2</v>
      </c>
      <c r="QB63" s="1">
        <f t="array" ref="QB63">+IF(ISERROR($OF63)=FALSE,MIN(IF($JV63:$KZ63&lt;65534,$JV63:$KZ63,"")),NA())</f>
        <v>4.8</v>
      </c>
      <c r="QC63" s="1">
        <f t="array" ref="QC63">+IF(ISERROR($OG63)=FALSE,MIN(IF($LA63:$MD63&lt;65534,$LA63:$MD63,"")),NA())</f>
        <v>4.2</v>
      </c>
      <c r="QD63" s="1">
        <f t="array" ref="QD63">+IF(ISERROR($OH63)=FALSE,MIN(IF($ME63:$NI63&lt;65534,$ME63:$NI63,"")),NA())</f>
        <v>4.4000000000000004</v>
      </c>
      <c r="QE63" s="5">
        <f t="shared" si="38"/>
        <v>-4.5999999999999996</v>
      </c>
      <c r="QF63" s="1">
        <f t="shared" si="39"/>
        <v>-7.1</v>
      </c>
      <c r="QG63" s="1">
        <f t="shared" si="40"/>
        <v>-8</v>
      </c>
      <c r="QH63" s="1">
        <f t="shared" si="41"/>
        <v>-3.4000000000000004</v>
      </c>
      <c r="QI63" s="1">
        <f t="shared" si="42"/>
        <v>-1.2000000000000002</v>
      </c>
      <c r="QJ63" s="1">
        <f t="shared" si="43"/>
        <v>-3</v>
      </c>
      <c r="QK63" s="1">
        <f t="shared" si="44"/>
        <v>-2.4000000000000004</v>
      </c>
      <c r="QL63" s="1">
        <f t="shared" si="45"/>
        <v>-2.4</v>
      </c>
      <c r="QM63" s="1">
        <f t="shared" si="46"/>
        <v>-0.20000000000000018</v>
      </c>
      <c r="QN63" s="1">
        <f t="shared" si="47"/>
        <v>-1.5999999999999996</v>
      </c>
      <c r="QO63" s="1">
        <f t="shared" si="48"/>
        <v>-2.2000000000000002</v>
      </c>
      <c r="QP63" s="1">
        <f t="shared" si="49"/>
        <v>-4</v>
      </c>
      <c r="QQ63" s="5" t="s">
        <v>892</v>
      </c>
    </row>
    <row r="64" spans="1:459" s="1" customFormat="1" x14ac:dyDescent="0.2">
      <c r="A64" s="155">
        <v>24035170</v>
      </c>
      <c r="B64" s="156">
        <v>-73.116361111111104</v>
      </c>
      <c r="C64" s="156">
        <v>5.745916666666667</v>
      </c>
      <c r="D64" s="157">
        <v>2470</v>
      </c>
      <c r="E64" s="158" t="s">
        <v>215</v>
      </c>
      <c r="F64" s="158" t="s">
        <v>172</v>
      </c>
      <c r="G64" s="158" t="s">
        <v>308</v>
      </c>
      <c r="H64" s="1">
        <v>1.6</v>
      </c>
      <c r="I64" s="1">
        <v>1</v>
      </c>
      <c r="J64" s="1">
        <v>1.2</v>
      </c>
      <c r="K64" s="1">
        <v>1.2</v>
      </c>
      <c r="L64" s="1">
        <v>2.8</v>
      </c>
      <c r="M64" s="1">
        <v>6.8</v>
      </c>
      <c r="N64" s="1">
        <v>6.4</v>
      </c>
      <c r="O64" s="1">
        <v>3.4</v>
      </c>
      <c r="P64" s="1">
        <v>3.1</v>
      </c>
      <c r="Q64" s="1">
        <v>5.8</v>
      </c>
      <c r="R64" s="1">
        <v>6.4</v>
      </c>
      <c r="S64" s="1">
        <v>8.8000000000000007</v>
      </c>
      <c r="T64" s="1">
        <v>11.4</v>
      </c>
      <c r="U64" s="1">
        <v>10</v>
      </c>
      <c r="V64" s="1">
        <v>7.8</v>
      </c>
      <c r="W64" s="1">
        <v>7</v>
      </c>
      <c r="X64" s="1">
        <v>8.6</v>
      </c>
      <c r="Y64" s="1">
        <v>3.2</v>
      </c>
      <c r="Z64" s="1">
        <v>3.2</v>
      </c>
      <c r="AA64" s="1">
        <v>6.8</v>
      </c>
      <c r="AB64" s="1">
        <v>3.2</v>
      </c>
      <c r="AC64" s="1">
        <v>4.5999999999999996</v>
      </c>
      <c r="AD64" s="1">
        <v>3.4</v>
      </c>
      <c r="AE64" s="1">
        <v>4.4000000000000004</v>
      </c>
      <c r="AF64" s="1">
        <v>5</v>
      </c>
      <c r="AG64" s="1">
        <v>5.6</v>
      </c>
      <c r="AH64" s="1">
        <v>4.2</v>
      </c>
      <c r="AI64" s="1">
        <v>6.4</v>
      </c>
      <c r="AJ64" s="1">
        <v>12.2</v>
      </c>
      <c r="AK64" s="1">
        <v>9</v>
      </c>
      <c r="AL64" s="1">
        <v>7.4</v>
      </c>
      <c r="AM64" s="1">
        <v>7.3</v>
      </c>
      <c r="AN64" s="1">
        <v>9.1999999999999993</v>
      </c>
      <c r="AO64" s="1">
        <v>8.6</v>
      </c>
      <c r="AP64" s="1">
        <v>5</v>
      </c>
      <c r="AQ64" s="1">
        <v>7</v>
      </c>
      <c r="AR64" s="1">
        <v>10.4</v>
      </c>
      <c r="AS64" s="1">
        <v>12.8</v>
      </c>
      <c r="AT64" s="1">
        <v>12.6</v>
      </c>
      <c r="AU64" s="1">
        <v>11.8</v>
      </c>
      <c r="AV64" s="1">
        <v>8</v>
      </c>
      <c r="AW64" s="1">
        <v>5</v>
      </c>
      <c r="AX64" s="1">
        <v>6.8</v>
      </c>
      <c r="AY64" s="1">
        <v>8.8000000000000007</v>
      </c>
      <c r="AZ64" s="1">
        <v>5</v>
      </c>
      <c r="BA64" s="1">
        <v>4.5999999999999996</v>
      </c>
      <c r="BB64" s="1">
        <v>5.6</v>
      </c>
      <c r="BC64" s="1">
        <v>4.8</v>
      </c>
      <c r="BD64" s="1">
        <v>8.4</v>
      </c>
      <c r="BE64" s="1">
        <v>3.6</v>
      </c>
      <c r="BF64" s="1">
        <v>7.4</v>
      </c>
      <c r="BG64" s="1">
        <v>9.4</v>
      </c>
      <c r="BH64" s="1">
        <v>6</v>
      </c>
      <c r="BI64" s="1">
        <v>12</v>
      </c>
      <c r="BJ64" s="1">
        <v>12.8</v>
      </c>
      <c r="BK64" s="1">
        <v>11.6</v>
      </c>
      <c r="BL64" s="1">
        <v>10.3</v>
      </c>
      <c r="BM64" s="1">
        <v>12</v>
      </c>
      <c r="BN64" s="1">
        <v>7.2</v>
      </c>
      <c r="BO64" s="102"/>
      <c r="BP64" s="1">
        <v>7.2</v>
      </c>
      <c r="BQ64" s="1">
        <v>9.6</v>
      </c>
      <c r="BR64" s="1">
        <v>10</v>
      </c>
      <c r="BS64" s="1">
        <v>10.199999999999999</v>
      </c>
      <c r="BT64" s="1">
        <v>9.8000000000000007</v>
      </c>
      <c r="BU64" s="1">
        <v>11.6</v>
      </c>
      <c r="BV64" s="1">
        <v>8</v>
      </c>
      <c r="BW64" s="1">
        <v>8</v>
      </c>
      <c r="BX64" s="1">
        <v>7.4</v>
      </c>
      <c r="BY64" s="1">
        <v>6.8</v>
      </c>
      <c r="BZ64" s="1">
        <v>11</v>
      </c>
      <c r="CA64" s="1">
        <v>11.8</v>
      </c>
      <c r="CB64" s="1">
        <v>12.2</v>
      </c>
      <c r="CC64" s="1">
        <v>11</v>
      </c>
      <c r="CD64" s="1">
        <v>11</v>
      </c>
      <c r="CE64" s="1">
        <v>12.6</v>
      </c>
      <c r="CF64" s="1">
        <v>10.199999999999999</v>
      </c>
      <c r="CG64" s="1">
        <v>9</v>
      </c>
      <c r="CH64" s="1">
        <v>8.8000000000000007</v>
      </c>
      <c r="CI64" s="1">
        <v>8.6</v>
      </c>
      <c r="CJ64" s="1">
        <v>11.8</v>
      </c>
      <c r="CK64" s="1">
        <v>7.4</v>
      </c>
      <c r="CL64" s="1">
        <v>7.8</v>
      </c>
      <c r="CM64" s="1">
        <v>65535</v>
      </c>
      <c r="CN64" s="1">
        <v>8</v>
      </c>
      <c r="CO64" s="1">
        <v>8.4</v>
      </c>
      <c r="CP64" s="1">
        <v>4.8</v>
      </c>
      <c r="CQ64" s="1">
        <v>4.5999999999999996</v>
      </c>
      <c r="CR64" s="1">
        <v>65535</v>
      </c>
      <c r="CS64" s="1">
        <v>65535</v>
      </c>
      <c r="CT64" s="1">
        <v>65535</v>
      </c>
      <c r="CU64" s="1">
        <v>65535</v>
      </c>
      <c r="CV64" s="1">
        <v>65535</v>
      </c>
      <c r="CW64" s="1">
        <v>65535</v>
      </c>
      <c r="CX64" s="1">
        <v>65535</v>
      </c>
      <c r="CY64" s="1">
        <v>65535</v>
      </c>
      <c r="CZ64" s="1">
        <v>65535</v>
      </c>
      <c r="DA64" s="1">
        <v>65535</v>
      </c>
      <c r="DB64" s="1">
        <v>10.199999999999999</v>
      </c>
      <c r="DC64" s="1">
        <v>7.2</v>
      </c>
      <c r="DD64" s="1">
        <v>7.8</v>
      </c>
      <c r="DE64" s="1">
        <v>9</v>
      </c>
      <c r="DF64" s="1">
        <v>10</v>
      </c>
      <c r="DG64" s="1">
        <v>7.8</v>
      </c>
      <c r="DH64" s="1">
        <v>6.8</v>
      </c>
      <c r="DI64" s="1">
        <v>6.4</v>
      </c>
      <c r="DJ64" s="1">
        <v>7</v>
      </c>
      <c r="DK64" s="1">
        <v>6.4</v>
      </c>
      <c r="DL64" s="1">
        <v>12</v>
      </c>
      <c r="DM64" s="1">
        <v>11.6</v>
      </c>
      <c r="DN64" s="1">
        <v>11.8</v>
      </c>
      <c r="DO64" s="1">
        <v>12.8</v>
      </c>
      <c r="DP64" s="1">
        <v>7.8</v>
      </c>
      <c r="DQ64" s="1">
        <v>10.8</v>
      </c>
      <c r="DR64" s="1">
        <v>12</v>
      </c>
      <c r="DS64" s="1">
        <v>11.8</v>
      </c>
      <c r="DT64" s="1">
        <v>12.4</v>
      </c>
      <c r="DU64" s="1">
        <v>10.8</v>
      </c>
      <c r="DV64" s="1">
        <v>10</v>
      </c>
      <c r="DW64" s="1">
        <v>5</v>
      </c>
      <c r="DX64" s="1">
        <v>5</v>
      </c>
      <c r="DY64" s="1">
        <v>2</v>
      </c>
      <c r="DZ64" s="1">
        <v>2.8</v>
      </c>
      <c r="EA64" s="1">
        <v>6.8</v>
      </c>
      <c r="EB64" s="1">
        <v>10.4</v>
      </c>
      <c r="EC64" s="1">
        <v>10.4</v>
      </c>
      <c r="ED64" s="1">
        <v>10</v>
      </c>
      <c r="EE64" s="1">
        <v>7.2</v>
      </c>
      <c r="EF64" s="1">
        <v>9.8000000000000007</v>
      </c>
      <c r="EG64" s="1">
        <v>9.1999999999999993</v>
      </c>
      <c r="EH64" s="1">
        <v>9.6</v>
      </c>
      <c r="EI64" s="1">
        <v>11.8</v>
      </c>
      <c r="EJ64" s="1">
        <v>10</v>
      </c>
      <c r="EK64" s="1">
        <v>9.8000000000000007</v>
      </c>
      <c r="EL64" s="1">
        <v>10.6</v>
      </c>
      <c r="EM64" s="1">
        <v>9.4</v>
      </c>
      <c r="EN64" s="1">
        <v>11.4</v>
      </c>
      <c r="EO64" s="1">
        <v>9.6</v>
      </c>
      <c r="EP64" s="1">
        <v>11</v>
      </c>
      <c r="EQ64" s="1">
        <v>11.2</v>
      </c>
      <c r="ER64" s="1">
        <v>11.4</v>
      </c>
      <c r="ES64" s="1">
        <v>7</v>
      </c>
      <c r="ET64" s="1">
        <v>8.6</v>
      </c>
      <c r="EU64" s="1">
        <v>9.6</v>
      </c>
      <c r="EV64" s="1">
        <v>11.8</v>
      </c>
      <c r="EW64" s="1">
        <v>9.1999999999999993</v>
      </c>
      <c r="EX64" s="1">
        <v>10.199999999999999</v>
      </c>
      <c r="EY64" s="1">
        <v>9</v>
      </c>
      <c r="EZ64" s="1">
        <v>8</v>
      </c>
      <c r="FA64" s="1">
        <v>10.4</v>
      </c>
      <c r="FB64" s="1">
        <v>11.2</v>
      </c>
      <c r="FC64" s="1">
        <v>11</v>
      </c>
      <c r="FD64" s="1">
        <v>12.8</v>
      </c>
      <c r="FE64" s="1">
        <v>9.8000000000000007</v>
      </c>
      <c r="FF64" s="1">
        <v>9.6</v>
      </c>
      <c r="FG64" s="1">
        <v>7.4</v>
      </c>
      <c r="FH64" s="1">
        <v>9.8000000000000007</v>
      </c>
      <c r="FI64" s="1">
        <v>7.2</v>
      </c>
      <c r="FJ64" s="1">
        <v>9.4</v>
      </c>
      <c r="FK64" s="1">
        <v>9.1999999999999993</v>
      </c>
      <c r="FL64" s="1">
        <v>7.4</v>
      </c>
      <c r="FM64" s="1">
        <v>9.8000000000000007</v>
      </c>
      <c r="FN64" s="1">
        <v>7.8</v>
      </c>
      <c r="FO64" s="1">
        <v>12</v>
      </c>
      <c r="FP64" s="1">
        <v>8.8000000000000007</v>
      </c>
      <c r="FQ64" s="1">
        <v>10</v>
      </c>
      <c r="FR64" s="1">
        <v>8</v>
      </c>
      <c r="FS64" s="1">
        <v>8.6</v>
      </c>
      <c r="FT64" s="1">
        <v>10</v>
      </c>
      <c r="FU64" s="1">
        <v>9.6</v>
      </c>
      <c r="FV64" s="1">
        <v>7.6</v>
      </c>
      <c r="FW64" s="1">
        <v>7.4</v>
      </c>
      <c r="FX64" s="1">
        <v>10.8</v>
      </c>
      <c r="FY64" s="1">
        <v>10</v>
      </c>
      <c r="FZ64" s="1">
        <v>8</v>
      </c>
      <c r="GA64" s="1">
        <v>10.4</v>
      </c>
      <c r="GB64" s="1">
        <v>5.4</v>
      </c>
      <c r="GC64" s="1">
        <v>6.8</v>
      </c>
      <c r="GD64" s="1">
        <v>3.2</v>
      </c>
      <c r="GE64" s="1">
        <v>5</v>
      </c>
      <c r="GF64" s="1">
        <v>7</v>
      </c>
      <c r="GG64" s="1">
        <v>6.6</v>
      </c>
      <c r="GH64" s="1">
        <v>11.2</v>
      </c>
      <c r="GI64" s="1">
        <v>9.8000000000000007</v>
      </c>
      <c r="GJ64" s="1">
        <v>8</v>
      </c>
      <c r="GK64" s="1">
        <v>11.8</v>
      </c>
      <c r="GL64" s="1">
        <v>6.4</v>
      </c>
      <c r="GM64" s="1">
        <v>4.8</v>
      </c>
      <c r="GN64" s="1">
        <v>2</v>
      </c>
      <c r="GO64" s="1">
        <v>4.2</v>
      </c>
      <c r="GP64" s="1">
        <v>7.2</v>
      </c>
      <c r="GQ64" s="1">
        <v>8.8000000000000007</v>
      </c>
      <c r="GR64" s="1">
        <v>7</v>
      </c>
      <c r="GS64" s="1">
        <v>7.8</v>
      </c>
      <c r="GT64" s="1">
        <v>7.2</v>
      </c>
      <c r="GU64" s="1">
        <v>9.8000000000000007</v>
      </c>
      <c r="GV64" s="1">
        <v>6.2</v>
      </c>
      <c r="GW64" s="1">
        <v>4.5999999999999996</v>
      </c>
      <c r="GX64" s="1">
        <v>7</v>
      </c>
      <c r="GY64" s="1">
        <v>4.8</v>
      </c>
      <c r="GZ64" s="1">
        <v>7.4</v>
      </c>
      <c r="HA64" s="1">
        <v>9.6</v>
      </c>
      <c r="HB64" s="1">
        <v>7.2</v>
      </c>
      <c r="HC64" s="1">
        <v>8.4</v>
      </c>
      <c r="HD64" s="1">
        <v>9.6</v>
      </c>
      <c r="HE64" s="1">
        <v>7.8</v>
      </c>
      <c r="HF64" s="1">
        <v>4.2</v>
      </c>
      <c r="HG64" s="1">
        <v>7.6</v>
      </c>
      <c r="HH64" s="1">
        <v>6.4</v>
      </c>
      <c r="HI64" s="1">
        <v>6.4</v>
      </c>
      <c r="HJ64" s="1">
        <v>4.5999999999999996</v>
      </c>
      <c r="HK64" s="1">
        <v>5.2</v>
      </c>
      <c r="HL64" s="1">
        <v>4.8</v>
      </c>
      <c r="HM64" s="1">
        <v>4.2</v>
      </c>
      <c r="HN64" s="1">
        <v>8.8000000000000007</v>
      </c>
      <c r="HO64" s="1">
        <v>9.6</v>
      </c>
      <c r="HP64" s="1">
        <v>6</v>
      </c>
      <c r="HQ64" s="1">
        <v>10.4</v>
      </c>
      <c r="HR64" s="1">
        <v>8.6</v>
      </c>
      <c r="HS64" s="1">
        <v>7.2</v>
      </c>
      <c r="HT64" s="1">
        <v>5.4</v>
      </c>
      <c r="HU64" s="1">
        <v>5.8</v>
      </c>
      <c r="HV64" s="1">
        <v>4.5999999999999996</v>
      </c>
      <c r="HW64" s="1">
        <v>8</v>
      </c>
      <c r="HX64" s="1">
        <v>6</v>
      </c>
      <c r="HY64" s="1">
        <v>6.2</v>
      </c>
      <c r="HZ64" s="1">
        <v>9.8000000000000007</v>
      </c>
      <c r="IA64" s="1">
        <v>8.8000000000000007</v>
      </c>
      <c r="IB64" s="1">
        <v>5</v>
      </c>
      <c r="IC64" s="1">
        <v>10</v>
      </c>
      <c r="ID64" s="1">
        <v>10.8</v>
      </c>
      <c r="IE64" s="1">
        <v>4.8</v>
      </c>
      <c r="IF64" s="1">
        <v>6</v>
      </c>
      <c r="IG64" s="1">
        <v>5.8</v>
      </c>
      <c r="IH64" s="1">
        <v>5</v>
      </c>
      <c r="II64" s="1">
        <v>6</v>
      </c>
      <c r="IJ64" s="1">
        <v>6.8</v>
      </c>
      <c r="IK64" s="1">
        <v>6.4</v>
      </c>
      <c r="IL64" s="1">
        <v>5.2</v>
      </c>
      <c r="IM64" s="1">
        <v>7</v>
      </c>
      <c r="IN64" s="1">
        <v>8</v>
      </c>
      <c r="IO64" s="1">
        <v>5.2</v>
      </c>
      <c r="IP64" s="1">
        <v>2</v>
      </c>
      <c r="IQ64" s="1">
        <v>4.8</v>
      </c>
      <c r="IR64" s="1">
        <v>9.6</v>
      </c>
      <c r="IS64" s="1">
        <v>6</v>
      </c>
      <c r="IT64" s="1">
        <v>4.2</v>
      </c>
      <c r="IU64" s="1">
        <v>4.4000000000000004</v>
      </c>
      <c r="IV64" s="1">
        <v>1.8</v>
      </c>
      <c r="IW64" s="1">
        <v>6.2</v>
      </c>
      <c r="IX64" s="1">
        <v>3.2</v>
      </c>
      <c r="IY64" s="1">
        <v>0.2</v>
      </c>
      <c r="IZ64" s="1">
        <v>4.8</v>
      </c>
      <c r="JA64" s="1">
        <v>3</v>
      </c>
      <c r="JB64" s="1">
        <v>5.6</v>
      </c>
      <c r="JC64" s="1">
        <v>4.8</v>
      </c>
      <c r="JD64" s="1">
        <v>8</v>
      </c>
      <c r="JE64" s="1">
        <v>10</v>
      </c>
      <c r="JF64" s="1">
        <v>5</v>
      </c>
      <c r="JG64" s="1">
        <v>5.2</v>
      </c>
      <c r="JH64" s="1">
        <v>8</v>
      </c>
      <c r="JI64" s="1">
        <v>5.2</v>
      </c>
      <c r="JJ64" s="1">
        <v>11.6</v>
      </c>
      <c r="JK64" s="1">
        <v>9</v>
      </c>
      <c r="JL64" s="1">
        <v>10</v>
      </c>
      <c r="JM64" s="1">
        <v>10.199999999999999</v>
      </c>
      <c r="JN64" s="1">
        <v>10.4</v>
      </c>
      <c r="JO64" s="1">
        <v>11.6</v>
      </c>
      <c r="JP64" s="1">
        <v>11.4</v>
      </c>
      <c r="JQ64" s="1">
        <v>5.6</v>
      </c>
      <c r="JR64" s="1">
        <v>3</v>
      </c>
      <c r="JS64" s="1">
        <v>7.4</v>
      </c>
      <c r="JT64" s="1">
        <v>10</v>
      </c>
      <c r="JU64" s="1">
        <v>9.4</v>
      </c>
      <c r="JV64" s="1">
        <v>4</v>
      </c>
      <c r="JW64" s="1">
        <v>7</v>
      </c>
      <c r="JX64" s="1">
        <v>6</v>
      </c>
      <c r="JY64" s="1">
        <v>6</v>
      </c>
      <c r="JZ64" s="1">
        <v>4.8</v>
      </c>
      <c r="KA64" s="1">
        <v>7.4</v>
      </c>
      <c r="KB64" s="1">
        <v>6.8</v>
      </c>
      <c r="KC64" s="1">
        <v>6.4</v>
      </c>
      <c r="KD64" s="1">
        <v>6</v>
      </c>
      <c r="KE64" s="1">
        <v>5</v>
      </c>
      <c r="KF64" s="1">
        <v>9</v>
      </c>
      <c r="KG64" s="1">
        <v>10.6</v>
      </c>
      <c r="KH64" s="1">
        <v>8.6</v>
      </c>
      <c r="KI64" s="1">
        <v>7.2</v>
      </c>
      <c r="KJ64" s="1">
        <v>3</v>
      </c>
      <c r="KK64" s="1">
        <v>9.4</v>
      </c>
      <c r="KL64" s="1">
        <v>5.6</v>
      </c>
      <c r="KM64" s="1">
        <v>9</v>
      </c>
      <c r="KN64" s="1">
        <v>10</v>
      </c>
      <c r="KO64" s="1">
        <v>5</v>
      </c>
      <c r="KP64" s="1">
        <v>8</v>
      </c>
      <c r="KQ64" s="1">
        <v>7.4</v>
      </c>
      <c r="KR64" s="1">
        <v>10</v>
      </c>
      <c r="KS64" s="1">
        <v>10.199999999999999</v>
      </c>
      <c r="KT64" s="1">
        <v>7.6</v>
      </c>
      <c r="KU64" s="1">
        <v>6.2</v>
      </c>
      <c r="KV64" s="1">
        <v>7.8</v>
      </c>
      <c r="KW64" s="1">
        <v>9.1999999999999993</v>
      </c>
      <c r="KX64" s="1">
        <v>5.8</v>
      </c>
      <c r="KY64" s="1">
        <v>5.8</v>
      </c>
      <c r="KZ64" s="1">
        <v>5.6</v>
      </c>
      <c r="LA64" s="1">
        <v>6.8</v>
      </c>
      <c r="LB64" s="1">
        <v>11</v>
      </c>
      <c r="LC64" s="1">
        <v>8.4</v>
      </c>
      <c r="LD64" s="1">
        <v>12.2</v>
      </c>
      <c r="LE64" s="1">
        <v>8.4</v>
      </c>
      <c r="LF64" s="1">
        <v>5.8</v>
      </c>
      <c r="LG64" s="1">
        <v>8.4</v>
      </c>
      <c r="LH64" s="1">
        <v>9.4</v>
      </c>
      <c r="LI64" s="1">
        <v>9.1999999999999993</v>
      </c>
      <c r="LJ64" s="1">
        <v>9.8000000000000007</v>
      </c>
      <c r="LK64" s="1">
        <v>11</v>
      </c>
      <c r="LL64" s="1">
        <v>12.4</v>
      </c>
      <c r="LM64" s="1">
        <v>11.8</v>
      </c>
      <c r="LN64" s="1">
        <v>10.6</v>
      </c>
      <c r="LO64" s="1">
        <v>9.1999999999999993</v>
      </c>
      <c r="LP64" s="1">
        <v>11.2</v>
      </c>
      <c r="LQ64" s="1">
        <v>5.6</v>
      </c>
      <c r="LR64" s="1">
        <v>6.2</v>
      </c>
      <c r="LS64" s="1">
        <v>7.2</v>
      </c>
      <c r="LT64" s="1">
        <v>8.4</v>
      </c>
      <c r="LU64" s="1">
        <v>11.2</v>
      </c>
      <c r="LV64" s="1">
        <v>9.6</v>
      </c>
      <c r="LW64" s="1">
        <v>11.4</v>
      </c>
      <c r="LX64" s="1">
        <v>10.199999999999999</v>
      </c>
      <c r="LY64" s="1">
        <v>6.8</v>
      </c>
      <c r="LZ64" s="1">
        <v>9</v>
      </c>
      <c r="MA64" s="1">
        <v>4.5999999999999996</v>
      </c>
      <c r="MB64" s="1">
        <v>3.8</v>
      </c>
      <c r="MC64" s="1">
        <v>6.4</v>
      </c>
      <c r="MD64" s="1">
        <v>10.8</v>
      </c>
      <c r="ME64" s="1">
        <v>13.6</v>
      </c>
      <c r="MF64" s="1">
        <v>7</v>
      </c>
      <c r="MG64" s="1">
        <v>4.8</v>
      </c>
      <c r="MH64" s="1">
        <v>5.8</v>
      </c>
      <c r="MI64" s="1">
        <v>6.8</v>
      </c>
      <c r="MJ64" s="1">
        <v>5.2</v>
      </c>
      <c r="MK64" s="1">
        <v>6.4</v>
      </c>
      <c r="ML64" s="1">
        <v>10</v>
      </c>
      <c r="MM64" s="1">
        <v>10.8</v>
      </c>
      <c r="MN64" s="1">
        <v>6.8</v>
      </c>
      <c r="MO64" s="1">
        <v>9</v>
      </c>
      <c r="MP64" s="1">
        <v>8.4</v>
      </c>
      <c r="MQ64" s="1">
        <v>4.2</v>
      </c>
      <c r="MR64" s="1">
        <v>6.2</v>
      </c>
      <c r="MS64" s="1">
        <v>11.4</v>
      </c>
      <c r="MT64" s="1">
        <v>11.4</v>
      </c>
      <c r="MU64" s="1">
        <v>7</v>
      </c>
      <c r="MV64" s="1">
        <v>8</v>
      </c>
      <c r="MW64" s="1">
        <v>7.4</v>
      </c>
      <c r="MX64" s="1">
        <v>6.2</v>
      </c>
      <c r="MY64" s="1">
        <v>9.4</v>
      </c>
      <c r="MZ64" s="1">
        <v>9.8000000000000007</v>
      </c>
      <c r="NA64" s="1">
        <v>4.2</v>
      </c>
      <c r="NB64" s="1">
        <v>5.6</v>
      </c>
      <c r="NC64" s="1">
        <v>6.8</v>
      </c>
      <c r="ND64" s="1">
        <v>9</v>
      </c>
      <c r="NE64" s="1">
        <v>8</v>
      </c>
      <c r="NF64" s="1">
        <v>6.8</v>
      </c>
      <c r="NG64" s="1">
        <v>8.1999999999999993</v>
      </c>
      <c r="NH64" s="1">
        <v>11</v>
      </c>
      <c r="NI64" s="1">
        <v>10.4</v>
      </c>
      <c r="NJ64" s="6">
        <f t="shared" si="13"/>
        <v>1</v>
      </c>
      <c r="NK64" s="3">
        <f t="shared" si="14"/>
        <v>1</v>
      </c>
      <c r="NL64" s="3">
        <f t="shared" si="15"/>
        <v>0.87096774193548387</v>
      </c>
      <c r="NM64" s="3">
        <f t="shared" si="16"/>
        <v>0.76666666666666672</v>
      </c>
      <c r="NN64" s="3">
        <f t="shared" si="17"/>
        <v>1</v>
      </c>
      <c r="NO64" s="3">
        <f t="shared" si="18"/>
        <v>1</v>
      </c>
      <c r="NP64" s="3">
        <f t="shared" si="19"/>
        <v>1</v>
      </c>
      <c r="NQ64" s="3">
        <f t="shared" si="20"/>
        <v>1</v>
      </c>
      <c r="NR64" s="3">
        <f t="shared" si="21"/>
        <v>1</v>
      </c>
      <c r="NS64" s="3">
        <f t="shared" si="22"/>
        <v>1</v>
      </c>
      <c r="NT64" s="3">
        <f t="shared" si="23"/>
        <v>1</v>
      </c>
      <c r="NU64" s="3">
        <f t="shared" si="24"/>
        <v>1</v>
      </c>
      <c r="NV64" s="3">
        <f t="shared" si="25"/>
        <v>0.96986301369863015</v>
      </c>
      <c r="NW64" s="5">
        <f t="shared" si="26"/>
        <v>5.5451612903225804</v>
      </c>
      <c r="NX64" s="1">
        <f t="shared" si="27"/>
        <v>8.3571428571428577</v>
      </c>
      <c r="NY64" s="1">
        <f t="shared" si="28"/>
        <v>9.1703703703703727</v>
      </c>
      <c r="NZ64" s="1">
        <f t="shared" si="29"/>
        <v>9.234782608695653</v>
      </c>
      <c r="OA64" s="1">
        <f t="shared" si="30"/>
        <v>9.3677419354838687</v>
      </c>
      <c r="OB64" s="1">
        <f t="shared" si="31"/>
        <v>8.5133333333333336</v>
      </c>
      <c r="OC64" s="1">
        <f t="shared" si="32"/>
        <v>7.0258064516129028</v>
      </c>
      <c r="OD64" s="1">
        <f t="shared" si="33"/>
        <v>6.7161290322580651</v>
      </c>
      <c r="OE64" s="1">
        <f t="shared" si="34"/>
        <v>6.8266666666666671</v>
      </c>
      <c r="OF64" s="1">
        <f t="shared" si="35"/>
        <v>7.1096774193548393</v>
      </c>
      <c r="OG64" s="1">
        <f t="shared" si="36"/>
        <v>8.8933333333333326</v>
      </c>
      <c r="OH64" s="1">
        <f t="shared" si="37"/>
        <v>7.9225806451612915</v>
      </c>
      <c r="OI64" s="111">
        <v>5.7399999999999984</v>
      </c>
      <c r="OJ64" s="112">
        <v>6.4533333333333323</v>
      </c>
      <c r="OK64" s="112">
        <v>7.53</v>
      </c>
      <c r="OL64" s="112">
        <v>8.7800000000000011</v>
      </c>
      <c r="OM64" s="112">
        <v>8.7103448275862068</v>
      </c>
      <c r="ON64" s="112">
        <v>7.6000000000000005</v>
      </c>
      <c r="OO64" s="112">
        <v>6.7066666666666652</v>
      </c>
      <c r="OP64" s="112">
        <v>6.6933333333333316</v>
      </c>
      <c r="OQ64" s="112">
        <v>6.6499999999999995</v>
      </c>
      <c r="OR64" s="112">
        <v>7.876666666666666</v>
      </c>
      <c r="OS64" s="112">
        <v>8.3199999999999985</v>
      </c>
      <c r="OT64" s="112">
        <v>6.8433333333333328</v>
      </c>
      <c r="OU64" s="5">
        <f t="shared" si="0"/>
        <v>-0.19483870967741801</v>
      </c>
      <c r="OV64" s="1">
        <f t="shared" si="1"/>
        <v>1.9038095238095254</v>
      </c>
      <c r="OW64" s="1">
        <f t="shared" si="2"/>
        <v>1.6403703703703725</v>
      </c>
      <c r="OX64" s="1">
        <f t="shared" si="3"/>
        <v>0.4547826086956519</v>
      </c>
      <c r="OY64" s="1">
        <f t="shared" si="4"/>
        <v>0.65739710789766193</v>
      </c>
      <c r="OZ64" s="1">
        <f t="shared" si="5"/>
        <v>0.91333333333333311</v>
      </c>
      <c r="PA64" s="1">
        <f t="shared" si="6"/>
        <v>0.31913978494623763</v>
      </c>
      <c r="PB64" s="1">
        <f t="shared" si="7"/>
        <v>2.2795698924733543E-2</v>
      </c>
      <c r="PC64" s="1">
        <f t="shared" si="8"/>
        <v>0.17666666666666764</v>
      </c>
      <c r="PD64" s="1">
        <f t="shared" si="9"/>
        <v>-0.76698924731182672</v>
      </c>
      <c r="PE64" s="1">
        <f t="shared" si="10"/>
        <v>0.57333333333333414</v>
      </c>
      <c r="PF64" s="1">
        <f t="shared" si="11"/>
        <v>1.0792473118279586</v>
      </c>
      <c r="PG64" s="111">
        <v>-4</v>
      </c>
      <c r="PH64" s="112">
        <v>-8</v>
      </c>
      <c r="PI64" s="112">
        <v>-1.9</v>
      </c>
      <c r="PJ64" s="112">
        <v>1.4</v>
      </c>
      <c r="PK64" s="112">
        <v>1</v>
      </c>
      <c r="PL64" s="112">
        <v>-0.2</v>
      </c>
      <c r="PM64" s="112">
        <v>-1.4</v>
      </c>
      <c r="PN64" s="112">
        <v>-1.6</v>
      </c>
      <c r="PO64" s="112">
        <v>-0.4</v>
      </c>
      <c r="PP64" s="112">
        <v>-1.4</v>
      </c>
      <c r="PQ64" s="112">
        <v>0.2</v>
      </c>
      <c r="PR64" s="137">
        <v>-3.8</v>
      </c>
      <c r="PS64" s="5">
        <f t="array" ref="PS64">+IF(ISERROR($NW64)=FALSE,MIN(IF($H64:$AL64&lt;65534,$H64:$AL64,"")),NA())</f>
        <v>1</v>
      </c>
      <c r="PT64" s="1">
        <f t="array" ref="PT64">+IF(ISERROR($NX64)=FALSE,MIN(IF($AM64:$BN64&lt;65534,$AM64:$BN64,"")),NA())</f>
        <v>3.6</v>
      </c>
      <c r="PU64" s="1">
        <f t="array" ref="PU64">+IF(ISERROR($NY64)=FALSE,MIN(IF($BP64:$CT64&lt;65534,$BP64:$CT64,"")),NA())</f>
        <v>4.5999999999999996</v>
      </c>
      <c r="PV64" s="1">
        <f t="array" ref="PV64">+IF(ISERROR($NZ64)=FALSE,MIN(IF($CU64:$DX64&lt;65534,$CU64:$DX64,"")),NA())</f>
        <v>5</v>
      </c>
      <c r="PW64" s="1">
        <f t="array" ref="PW64">+IF(ISERROR($OA64)=FALSE,MIN(IF($DY64:$FC64&lt;65534,$DY64:$FC64,"")),NA())</f>
        <v>2</v>
      </c>
      <c r="PX64" s="1">
        <f t="array" ref="PX64">+IF(ISERROR($OB64)=FALSE,MIN(IF($FD64:$GG64&lt;65534,$FD64:$GG64,"")),NA())</f>
        <v>3.2</v>
      </c>
      <c r="PY64" s="1">
        <f t="array" ref="PY64">+IF(ISERROR($OC64)=FALSE,MIN(IF($GH64:$HL64&lt;65534,$GH64:$HL64,"")),NA())</f>
        <v>2</v>
      </c>
      <c r="PZ64" s="1">
        <f t="array" ref="PZ64">+IF(ISERROR($OD64)=FALSE,MIN(IF($HM64:$IQ64&lt;65534,$HM64:$IQ64,"")),NA())</f>
        <v>2</v>
      </c>
      <c r="QA64" s="1">
        <f t="array" ref="QA64">+IF(ISERROR($OE64)=FALSE,MIN(IF($IR64:$JU64&lt;65534,$IR64:$JU64,"")),NA())</f>
        <v>0.2</v>
      </c>
      <c r="QB64" s="1">
        <f t="array" ref="QB64">+IF(ISERROR($OF64)=FALSE,MIN(IF($JV64:$KZ64&lt;65534,$JV64:$KZ64,"")),NA())</f>
        <v>3</v>
      </c>
      <c r="QC64" s="1">
        <f t="array" ref="QC64">+IF(ISERROR($OG64)=FALSE,MIN(IF($LA64:$MD64&lt;65534,$LA64:$MD64,"")),NA())</f>
        <v>3.8</v>
      </c>
      <c r="QD64" s="1">
        <f t="array" ref="QD64">+IF(ISERROR($OH64)=FALSE,MIN(IF($ME64:$NI64&lt;65534,$ME64:$NI64,"")),NA())</f>
        <v>4.2</v>
      </c>
      <c r="QE64" s="5">
        <f t="shared" si="38"/>
        <v>-5</v>
      </c>
      <c r="QF64" s="1">
        <f t="shared" si="39"/>
        <v>-11.6</v>
      </c>
      <c r="QG64" s="1">
        <f t="shared" si="40"/>
        <v>-6.5</v>
      </c>
      <c r="QH64" s="1">
        <f t="shared" si="41"/>
        <v>-3.6</v>
      </c>
      <c r="QI64" s="1">
        <f t="shared" si="42"/>
        <v>-1</v>
      </c>
      <c r="QJ64" s="1">
        <f t="shared" si="43"/>
        <v>-3.4000000000000004</v>
      </c>
      <c r="QK64" s="1">
        <f t="shared" si="44"/>
        <v>-3.4</v>
      </c>
      <c r="QL64" s="1">
        <f t="shared" si="45"/>
        <v>-3.6</v>
      </c>
      <c r="QM64" s="1">
        <f t="shared" si="46"/>
        <v>-0.60000000000000009</v>
      </c>
      <c r="QN64" s="1">
        <f t="shared" si="47"/>
        <v>-4.4000000000000004</v>
      </c>
      <c r="QO64" s="1">
        <f t="shared" si="48"/>
        <v>-3.5999999999999996</v>
      </c>
      <c r="QP64" s="1">
        <f t="shared" si="49"/>
        <v>-8</v>
      </c>
      <c r="QQ64" s="5" t="s">
        <v>892</v>
      </c>
    </row>
    <row r="65" spans="1:459" s="1" customFormat="1" x14ac:dyDescent="0.2">
      <c r="A65" s="155">
        <v>24035250</v>
      </c>
      <c r="B65" s="156">
        <v>-72.466333333333338</v>
      </c>
      <c r="C65" s="156">
        <v>6.1883333333333335</v>
      </c>
      <c r="D65" s="157">
        <v>2888</v>
      </c>
      <c r="E65" s="158" t="s">
        <v>100</v>
      </c>
      <c r="F65" s="158" t="s">
        <v>100</v>
      </c>
      <c r="G65" s="158" t="s">
        <v>308</v>
      </c>
      <c r="H65" s="1">
        <v>7.2</v>
      </c>
      <c r="I65" s="1">
        <v>6.2</v>
      </c>
      <c r="J65" s="1">
        <v>6.4</v>
      </c>
      <c r="K65" s="1">
        <v>5.4</v>
      </c>
      <c r="L65" s="1">
        <v>5</v>
      </c>
      <c r="M65" s="1">
        <v>4.8</v>
      </c>
      <c r="N65" s="1">
        <v>6</v>
      </c>
      <c r="O65" s="1">
        <v>8</v>
      </c>
      <c r="P65" s="1">
        <v>5.4</v>
      </c>
      <c r="Q65" s="1">
        <v>4.2</v>
      </c>
      <c r="R65" s="1">
        <v>6</v>
      </c>
      <c r="S65" s="1">
        <v>6.2</v>
      </c>
      <c r="T65" s="1">
        <v>7</v>
      </c>
      <c r="U65" s="1">
        <v>7.4</v>
      </c>
      <c r="V65" s="1">
        <v>5.4</v>
      </c>
      <c r="W65" s="1">
        <v>6</v>
      </c>
      <c r="X65" s="1">
        <v>6.2</v>
      </c>
      <c r="Y65" s="1">
        <v>5.2</v>
      </c>
      <c r="Z65" s="1">
        <v>6</v>
      </c>
      <c r="AA65" s="1">
        <v>65535</v>
      </c>
      <c r="AB65" s="1">
        <v>4.8</v>
      </c>
      <c r="AC65" s="1">
        <v>4.8</v>
      </c>
      <c r="AD65" s="1">
        <v>6</v>
      </c>
      <c r="AE65" s="1">
        <v>6.2</v>
      </c>
      <c r="AF65" s="1">
        <v>7</v>
      </c>
      <c r="AG65" s="1">
        <v>5.6</v>
      </c>
      <c r="AH65" s="1">
        <v>5</v>
      </c>
      <c r="AI65" s="1">
        <v>6.2</v>
      </c>
      <c r="AJ65" s="1">
        <v>5.8</v>
      </c>
      <c r="AK65" s="1">
        <v>6.2</v>
      </c>
      <c r="AL65" s="1">
        <v>6.4</v>
      </c>
      <c r="AM65" s="1">
        <v>4</v>
      </c>
      <c r="AN65" s="1">
        <v>6</v>
      </c>
      <c r="AO65" s="1">
        <v>3.8</v>
      </c>
      <c r="AP65" s="1">
        <v>4</v>
      </c>
      <c r="AQ65" s="1">
        <v>5</v>
      </c>
      <c r="AR65" s="1">
        <v>6.8</v>
      </c>
      <c r="AS65" s="1">
        <v>5.2</v>
      </c>
      <c r="AT65" s="1">
        <v>8</v>
      </c>
      <c r="AU65" s="1">
        <v>8</v>
      </c>
      <c r="AV65" s="1">
        <v>7.8</v>
      </c>
      <c r="AW65" s="1">
        <v>6</v>
      </c>
      <c r="AX65" s="1">
        <v>5</v>
      </c>
      <c r="AY65" s="1">
        <v>5</v>
      </c>
      <c r="AZ65" s="1">
        <v>6</v>
      </c>
      <c r="BA65" s="1">
        <v>4.8</v>
      </c>
      <c r="BB65" s="1">
        <v>6</v>
      </c>
      <c r="BC65" s="1">
        <v>5.4</v>
      </c>
      <c r="BD65" s="1">
        <v>6.8</v>
      </c>
      <c r="BE65" s="1">
        <v>9</v>
      </c>
      <c r="BF65" s="1">
        <v>6.8</v>
      </c>
      <c r="BG65" s="1">
        <v>6</v>
      </c>
      <c r="BH65" s="1">
        <v>4.8</v>
      </c>
      <c r="BI65" s="1">
        <v>5.2</v>
      </c>
      <c r="BJ65" s="1">
        <v>6.2</v>
      </c>
      <c r="BK65" s="1">
        <v>3.8</v>
      </c>
      <c r="BL65" s="1">
        <v>3</v>
      </c>
      <c r="BM65" s="1">
        <v>5.8</v>
      </c>
      <c r="BN65" s="1">
        <v>6</v>
      </c>
      <c r="BO65" s="102"/>
      <c r="BP65" s="1">
        <v>5.8</v>
      </c>
      <c r="BQ65" s="1">
        <v>8</v>
      </c>
      <c r="BR65" s="1">
        <v>8.6</v>
      </c>
      <c r="BS65" s="1">
        <v>6.2</v>
      </c>
      <c r="BT65" s="1">
        <v>8</v>
      </c>
      <c r="BU65" s="1">
        <v>7</v>
      </c>
      <c r="BV65" s="1">
        <v>8</v>
      </c>
      <c r="BW65" s="1">
        <v>7</v>
      </c>
      <c r="BX65" s="1">
        <v>8</v>
      </c>
      <c r="BY65" s="1">
        <v>9</v>
      </c>
      <c r="BZ65" s="1">
        <v>8</v>
      </c>
      <c r="CA65" s="1">
        <v>6.4</v>
      </c>
      <c r="CB65" s="1">
        <v>5</v>
      </c>
      <c r="CC65" s="1">
        <v>6.2</v>
      </c>
      <c r="CD65" s="1">
        <v>6.4</v>
      </c>
      <c r="CE65" s="1">
        <v>7.4</v>
      </c>
      <c r="CF65" s="1">
        <v>6.2</v>
      </c>
      <c r="CG65" s="1">
        <v>7</v>
      </c>
      <c r="CH65" s="1">
        <v>10</v>
      </c>
      <c r="CI65" s="1">
        <v>6.8</v>
      </c>
      <c r="CJ65" s="1">
        <v>7</v>
      </c>
      <c r="CK65" s="1">
        <v>9</v>
      </c>
      <c r="CL65" s="1">
        <v>9.1999999999999993</v>
      </c>
      <c r="CM65" s="1">
        <v>6.6</v>
      </c>
      <c r="CN65" s="1">
        <v>5.8</v>
      </c>
      <c r="CO65" s="1">
        <v>7</v>
      </c>
      <c r="CP65" s="1">
        <v>7</v>
      </c>
      <c r="CQ65" s="1">
        <v>10</v>
      </c>
      <c r="CR65" s="1">
        <v>9.8000000000000007</v>
      </c>
      <c r="CS65" s="1">
        <v>9</v>
      </c>
      <c r="CT65" s="1">
        <v>8.6</v>
      </c>
      <c r="CU65" s="1">
        <v>9.8000000000000007</v>
      </c>
      <c r="CV65" s="1">
        <v>9</v>
      </c>
      <c r="CW65" s="1">
        <v>6.2</v>
      </c>
      <c r="CX65" s="1">
        <v>6.8</v>
      </c>
      <c r="CY65" s="1">
        <v>8.8000000000000007</v>
      </c>
      <c r="CZ65" s="1">
        <v>8</v>
      </c>
      <c r="DA65" s="1">
        <v>7</v>
      </c>
      <c r="DB65" s="1">
        <v>5.2</v>
      </c>
      <c r="DC65" s="1">
        <v>6</v>
      </c>
      <c r="DD65" s="1">
        <v>7</v>
      </c>
      <c r="DE65" s="1">
        <v>6.8</v>
      </c>
      <c r="DF65" s="1">
        <v>6.6</v>
      </c>
      <c r="DG65" s="1">
        <v>8</v>
      </c>
      <c r="DH65" s="1">
        <v>6</v>
      </c>
      <c r="DI65" s="1">
        <v>7.2</v>
      </c>
      <c r="DJ65" s="1">
        <v>8.1999999999999993</v>
      </c>
      <c r="DK65" s="1">
        <v>9.8000000000000007</v>
      </c>
      <c r="DL65" s="1">
        <v>10</v>
      </c>
      <c r="DM65" s="1">
        <v>9</v>
      </c>
      <c r="DN65" s="1">
        <v>7</v>
      </c>
      <c r="DO65" s="1">
        <v>7.8</v>
      </c>
      <c r="DP65" s="1">
        <v>7.2</v>
      </c>
      <c r="DQ65" s="1">
        <v>8</v>
      </c>
      <c r="DR65" s="1">
        <v>6.2</v>
      </c>
      <c r="DS65" s="1">
        <v>7.8</v>
      </c>
      <c r="DT65" s="1">
        <v>8</v>
      </c>
      <c r="DU65" s="1">
        <v>7.8</v>
      </c>
      <c r="DV65" s="1">
        <v>8.1999999999999993</v>
      </c>
      <c r="DW65" s="1">
        <v>9.8000000000000007</v>
      </c>
      <c r="DX65" s="1">
        <v>5</v>
      </c>
      <c r="DY65" s="1">
        <v>8</v>
      </c>
      <c r="DZ65" s="1">
        <v>7</v>
      </c>
      <c r="EA65" s="1">
        <v>8</v>
      </c>
      <c r="EB65" s="1">
        <v>10</v>
      </c>
      <c r="EC65" s="1">
        <v>9</v>
      </c>
      <c r="ED65" s="1">
        <v>9.8000000000000007</v>
      </c>
      <c r="EE65" s="1">
        <v>8.8000000000000007</v>
      </c>
      <c r="EF65" s="1">
        <v>7</v>
      </c>
      <c r="EG65" s="1">
        <v>6</v>
      </c>
      <c r="EH65" s="1">
        <v>9</v>
      </c>
      <c r="EI65" s="1">
        <v>7.8</v>
      </c>
      <c r="EJ65" s="1">
        <v>9</v>
      </c>
      <c r="EK65" s="1">
        <v>9.8000000000000007</v>
      </c>
      <c r="EL65" s="1">
        <v>10</v>
      </c>
      <c r="EM65" s="1">
        <v>9</v>
      </c>
      <c r="EN65" s="1">
        <v>9.8000000000000007</v>
      </c>
      <c r="EO65" s="1">
        <v>7</v>
      </c>
      <c r="EP65" s="1">
        <v>6</v>
      </c>
      <c r="EQ65" s="1">
        <v>5.8</v>
      </c>
      <c r="ER65" s="1">
        <v>8</v>
      </c>
      <c r="ES65" s="1">
        <v>5.8</v>
      </c>
      <c r="ET65" s="1">
        <v>7</v>
      </c>
      <c r="EU65" s="1">
        <v>8</v>
      </c>
      <c r="EV65" s="1">
        <v>9</v>
      </c>
      <c r="EW65" s="1">
        <v>9</v>
      </c>
      <c r="EX65" s="1">
        <v>65535</v>
      </c>
      <c r="EY65" s="1">
        <v>7.2</v>
      </c>
      <c r="EZ65" s="1">
        <v>8.8000000000000007</v>
      </c>
      <c r="FA65" s="1">
        <v>8</v>
      </c>
      <c r="FB65" s="1">
        <v>9</v>
      </c>
      <c r="FC65" s="1">
        <v>7.6</v>
      </c>
      <c r="FD65" s="1">
        <v>8</v>
      </c>
      <c r="FE65" s="1">
        <v>8.4</v>
      </c>
      <c r="FF65" s="1">
        <v>8.8000000000000007</v>
      </c>
      <c r="FG65" s="1">
        <v>6</v>
      </c>
      <c r="FH65" s="1">
        <v>6</v>
      </c>
      <c r="FI65" s="1">
        <v>7</v>
      </c>
      <c r="FJ65" s="1">
        <v>6.8</v>
      </c>
      <c r="FK65" s="1">
        <v>5.4</v>
      </c>
      <c r="FL65" s="1">
        <v>6</v>
      </c>
      <c r="FM65" s="1">
        <v>6</v>
      </c>
      <c r="FN65" s="1">
        <v>8</v>
      </c>
      <c r="FO65" s="1">
        <v>6.2</v>
      </c>
      <c r="FP65" s="1">
        <v>7</v>
      </c>
      <c r="FQ65" s="1">
        <v>10</v>
      </c>
      <c r="FR65" s="1">
        <v>7</v>
      </c>
      <c r="FS65" s="1">
        <v>9</v>
      </c>
      <c r="FT65" s="1">
        <v>7.8</v>
      </c>
      <c r="FU65" s="1">
        <v>8</v>
      </c>
      <c r="FV65" s="1">
        <v>9</v>
      </c>
      <c r="FW65" s="1">
        <v>8</v>
      </c>
      <c r="FX65" s="1">
        <v>9</v>
      </c>
      <c r="FY65" s="1">
        <v>9</v>
      </c>
      <c r="FZ65" s="1">
        <v>9</v>
      </c>
      <c r="GA65" s="1">
        <v>9.4</v>
      </c>
      <c r="GB65" s="1">
        <v>6</v>
      </c>
      <c r="GC65" s="1">
        <v>9</v>
      </c>
      <c r="GD65" s="1">
        <v>5.2</v>
      </c>
      <c r="GE65" s="1">
        <v>7.8</v>
      </c>
      <c r="GF65" s="1">
        <v>7</v>
      </c>
      <c r="GG65" s="1">
        <v>6.6</v>
      </c>
      <c r="GH65" s="1">
        <v>9.1999999999999993</v>
      </c>
      <c r="GI65" s="1">
        <v>8.8000000000000007</v>
      </c>
      <c r="GJ65" s="1">
        <v>7.2</v>
      </c>
      <c r="GK65" s="1">
        <v>7</v>
      </c>
      <c r="GL65" s="1">
        <v>6.8</v>
      </c>
      <c r="GM65" s="1">
        <v>7</v>
      </c>
      <c r="GN65" s="1">
        <v>9</v>
      </c>
      <c r="GO65" s="1">
        <v>7.4</v>
      </c>
      <c r="GP65" s="1">
        <v>8</v>
      </c>
      <c r="GQ65" s="1">
        <v>8</v>
      </c>
      <c r="GR65" s="1">
        <v>7</v>
      </c>
      <c r="GS65" s="1">
        <v>7</v>
      </c>
      <c r="GT65" s="1">
        <v>7.8</v>
      </c>
      <c r="GU65" s="1">
        <v>8.4</v>
      </c>
      <c r="GV65" s="1">
        <v>6</v>
      </c>
      <c r="GW65" s="1">
        <v>5</v>
      </c>
      <c r="GX65" s="1">
        <v>9</v>
      </c>
      <c r="GY65" s="1">
        <v>8.8000000000000007</v>
      </c>
      <c r="GZ65" s="1">
        <v>9</v>
      </c>
      <c r="HA65" s="1">
        <v>8.8000000000000007</v>
      </c>
      <c r="HB65" s="1">
        <v>6.8</v>
      </c>
      <c r="HC65" s="1">
        <v>5.2</v>
      </c>
      <c r="HD65" s="1">
        <v>8.8000000000000007</v>
      </c>
      <c r="HE65" s="1">
        <v>65535</v>
      </c>
      <c r="HF65" s="1">
        <v>5</v>
      </c>
      <c r="HG65" s="1">
        <v>7.8</v>
      </c>
      <c r="HH65" s="1">
        <v>9</v>
      </c>
      <c r="HI65" s="1">
        <v>7</v>
      </c>
      <c r="HJ65" s="1">
        <v>6</v>
      </c>
      <c r="HK65" s="1">
        <v>7.8</v>
      </c>
      <c r="HL65" s="1">
        <v>8</v>
      </c>
      <c r="HM65" s="1">
        <v>7</v>
      </c>
      <c r="HN65" s="1">
        <v>6</v>
      </c>
      <c r="HO65" s="1">
        <v>6.4</v>
      </c>
      <c r="HP65" s="1">
        <v>8</v>
      </c>
      <c r="HQ65" s="1">
        <v>6</v>
      </c>
      <c r="HR65" s="1">
        <v>7</v>
      </c>
      <c r="HS65" s="1">
        <v>7.2</v>
      </c>
      <c r="HT65" s="1">
        <v>5.6</v>
      </c>
      <c r="HU65" s="1">
        <v>6.8</v>
      </c>
      <c r="HV65" s="1">
        <v>6</v>
      </c>
      <c r="HW65" s="1">
        <v>8</v>
      </c>
      <c r="HX65" s="1">
        <v>8.8000000000000007</v>
      </c>
      <c r="HY65" s="1">
        <v>9</v>
      </c>
      <c r="HZ65" s="1">
        <v>6</v>
      </c>
      <c r="IA65" s="1">
        <v>7</v>
      </c>
      <c r="IB65" s="1">
        <v>6.8</v>
      </c>
      <c r="IC65" s="1">
        <v>7</v>
      </c>
      <c r="ID65" s="1">
        <v>7.8</v>
      </c>
      <c r="IE65" s="1">
        <v>7</v>
      </c>
      <c r="IF65" s="1">
        <v>7.2</v>
      </c>
      <c r="IG65" s="1">
        <v>7.4</v>
      </c>
      <c r="IH65" s="1">
        <v>6</v>
      </c>
      <c r="II65" s="1">
        <v>7.4</v>
      </c>
      <c r="IJ65" s="1">
        <v>8</v>
      </c>
      <c r="IK65" s="1">
        <v>7.4</v>
      </c>
      <c r="IL65" s="1">
        <v>5</v>
      </c>
      <c r="IM65" s="1">
        <v>6</v>
      </c>
      <c r="IN65" s="1">
        <v>6</v>
      </c>
      <c r="IO65" s="1">
        <v>8</v>
      </c>
      <c r="IP65" s="1">
        <v>4</v>
      </c>
      <c r="IQ65" s="1">
        <v>7</v>
      </c>
      <c r="IR65" s="1">
        <v>7.4</v>
      </c>
      <c r="IS65" s="1">
        <v>7</v>
      </c>
      <c r="IT65" s="1">
        <v>5</v>
      </c>
      <c r="IU65" s="1">
        <v>7</v>
      </c>
      <c r="IV65" s="1">
        <v>7.4</v>
      </c>
      <c r="IW65" s="1">
        <v>6</v>
      </c>
      <c r="IX65" s="1">
        <v>5</v>
      </c>
      <c r="IY65" s="1">
        <v>7.2</v>
      </c>
      <c r="IZ65" s="1">
        <v>6</v>
      </c>
      <c r="JA65" s="1">
        <v>4.8</v>
      </c>
      <c r="JB65" s="1">
        <v>7</v>
      </c>
      <c r="JC65" s="1">
        <v>6</v>
      </c>
      <c r="JD65" s="1">
        <v>6.2</v>
      </c>
      <c r="JE65" s="1">
        <v>7</v>
      </c>
      <c r="JF65" s="1">
        <v>8.8000000000000007</v>
      </c>
      <c r="JG65" s="1">
        <v>6</v>
      </c>
      <c r="JH65" s="1">
        <v>5.6</v>
      </c>
      <c r="JI65" s="1">
        <v>8</v>
      </c>
      <c r="JJ65" s="1">
        <v>7</v>
      </c>
      <c r="JK65" s="1">
        <v>5</v>
      </c>
      <c r="JL65" s="1">
        <v>6</v>
      </c>
      <c r="JM65" s="1">
        <v>5.2</v>
      </c>
      <c r="JN65" s="1">
        <v>5</v>
      </c>
      <c r="JO65" s="1">
        <v>7</v>
      </c>
      <c r="JP65" s="1">
        <v>6</v>
      </c>
      <c r="JQ65" s="1">
        <v>7</v>
      </c>
      <c r="JR65" s="1">
        <v>5</v>
      </c>
      <c r="JS65" s="1">
        <v>5</v>
      </c>
      <c r="JT65" s="1">
        <v>5.4</v>
      </c>
      <c r="JU65" s="1">
        <v>6.6</v>
      </c>
      <c r="JV65" s="1">
        <v>4.8</v>
      </c>
      <c r="JW65" s="1">
        <v>6</v>
      </c>
      <c r="JX65" s="1">
        <v>7.2</v>
      </c>
      <c r="JY65" s="1">
        <v>5.8</v>
      </c>
      <c r="JZ65" s="1">
        <v>5</v>
      </c>
      <c r="KA65" s="1">
        <v>4.5999999999999996</v>
      </c>
      <c r="KB65" s="1">
        <v>5.4</v>
      </c>
      <c r="KC65" s="1">
        <v>7</v>
      </c>
      <c r="KD65" s="1">
        <v>7</v>
      </c>
      <c r="KE65" s="1">
        <v>9</v>
      </c>
      <c r="KF65" s="1">
        <v>6</v>
      </c>
      <c r="KG65" s="1">
        <v>7</v>
      </c>
      <c r="KH65" s="1">
        <v>8</v>
      </c>
      <c r="KI65" s="1">
        <v>7</v>
      </c>
      <c r="KJ65" s="1">
        <v>4</v>
      </c>
      <c r="KK65" s="1">
        <v>5.2</v>
      </c>
      <c r="KL65" s="1">
        <v>7</v>
      </c>
      <c r="KM65" s="1">
        <v>8</v>
      </c>
      <c r="KN65" s="1">
        <v>7</v>
      </c>
      <c r="KO65" s="1">
        <v>5.4</v>
      </c>
      <c r="KP65" s="1">
        <v>5.8</v>
      </c>
      <c r="KQ65" s="1">
        <v>8</v>
      </c>
      <c r="KR65" s="1">
        <v>7</v>
      </c>
      <c r="KS65" s="1">
        <v>6</v>
      </c>
      <c r="KT65" s="1">
        <v>5.8</v>
      </c>
      <c r="KU65" s="1">
        <v>6.8</v>
      </c>
      <c r="KV65" s="1">
        <v>6</v>
      </c>
      <c r="KW65" s="1">
        <v>6.4</v>
      </c>
      <c r="KX65" s="1">
        <v>6.4</v>
      </c>
      <c r="KY65" s="1">
        <v>10</v>
      </c>
      <c r="KZ65" s="1">
        <v>7.8</v>
      </c>
      <c r="LA65" s="1">
        <v>5</v>
      </c>
      <c r="LB65" s="1">
        <v>5</v>
      </c>
      <c r="LC65" s="1">
        <v>4.8</v>
      </c>
      <c r="LD65" s="1">
        <v>7</v>
      </c>
      <c r="LE65" s="1">
        <v>7.2</v>
      </c>
      <c r="LF65" s="1">
        <v>7</v>
      </c>
      <c r="LG65" s="1">
        <v>6</v>
      </c>
      <c r="LH65" s="1">
        <v>6.2</v>
      </c>
      <c r="LI65" s="1">
        <v>6.8</v>
      </c>
      <c r="LJ65" s="1">
        <v>6</v>
      </c>
      <c r="LK65" s="1">
        <v>7.8</v>
      </c>
      <c r="LL65" s="1">
        <v>9</v>
      </c>
      <c r="LM65" s="1">
        <v>6.6</v>
      </c>
      <c r="LN65" s="1">
        <v>6</v>
      </c>
      <c r="LO65" s="1">
        <v>9</v>
      </c>
      <c r="LP65" s="1">
        <v>9.6</v>
      </c>
      <c r="LQ65" s="1">
        <v>8</v>
      </c>
      <c r="LR65" s="1">
        <v>6</v>
      </c>
      <c r="LS65" s="1">
        <v>6.2</v>
      </c>
      <c r="LT65" s="1">
        <v>5.4</v>
      </c>
      <c r="LU65" s="1">
        <v>6</v>
      </c>
      <c r="LV65" s="1">
        <v>9</v>
      </c>
      <c r="LW65" s="1">
        <v>8.8000000000000007</v>
      </c>
      <c r="LX65" s="1">
        <v>5</v>
      </c>
      <c r="LY65" s="1">
        <v>5.8</v>
      </c>
      <c r="LZ65" s="1">
        <v>6.4</v>
      </c>
      <c r="MA65" s="1">
        <v>6</v>
      </c>
      <c r="MB65" s="1">
        <v>7</v>
      </c>
      <c r="MC65" s="1">
        <v>5.8</v>
      </c>
      <c r="MD65" s="1">
        <v>6</v>
      </c>
      <c r="ME65" s="1">
        <v>5.4</v>
      </c>
      <c r="MF65" s="1">
        <v>9.1999999999999993</v>
      </c>
      <c r="MG65" s="1">
        <v>4.8</v>
      </c>
      <c r="MH65" s="1">
        <v>5.6</v>
      </c>
      <c r="MI65" s="1">
        <v>5</v>
      </c>
      <c r="MJ65" s="1">
        <v>4.4000000000000004</v>
      </c>
      <c r="MK65" s="1">
        <v>5.2</v>
      </c>
      <c r="ML65" s="1">
        <v>8.6</v>
      </c>
      <c r="MM65" s="1">
        <v>5</v>
      </c>
      <c r="MN65" s="1">
        <v>3</v>
      </c>
      <c r="MO65" s="1">
        <v>3.6</v>
      </c>
      <c r="MP65" s="1">
        <v>6.8</v>
      </c>
      <c r="MQ65" s="1">
        <v>5.8</v>
      </c>
      <c r="MR65" s="1">
        <v>8.6</v>
      </c>
      <c r="MS65" s="1">
        <v>9</v>
      </c>
      <c r="MT65" s="1">
        <v>7.8</v>
      </c>
      <c r="MU65" s="1">
        <v>4.8</v>
      </c>
      <c r="MV65" s="1">
        <v>3.2</v>
      </c>
      <c r="MW65" s="1">
        <v>5</v>
      </c>
      <c r="MX65" s="1">
        <v>7.8</v>
      </c>
      <c r="MY65" s="1">
        <v>8</v>
      </c>
      <c r="MZ65" s="1">
        <v>8.6</v>
      </c>
      <c r="NA65" s="1">
        <v>5.4</v>
      </c>
      <c r="NB65" s="1">
        <v>6</v>
      </c>
      <c r="NC65" s="1">
        <v>6.2</v>
      </c>
      <c r="ND65" s="1">
        <v>9.1999999999999993</v>
      </c>
      <c r="NE65" s="1">
        <v>7.2</v>
      </c>
      <c r="NF65" s="1">
        <v>5</v>
      </c>
      <c r="NG65" s="1">
        <v>4.8</v>
      </c>
      <c r="NH65" s="1">
        <v>5</v>
      </c>
      <c r="NI65" s="1">
        <v>6.4</v>
      </c>
      <c r="NJ65" s="6">
        <f t="shared" si="13"/>
        <v>0.967741935483871</v>
      </c>
      <c r="NK65" s="3">
        <f t="shared" si="14"/>
        <v>1</v>
      </c>
      <c r="NL65" s="3">
        <f t="shared" si="15"/>
        <v>1</v>
      </c>
      <c r="NM65" s="3">
        <f t="shared" si="16"/>
        <v>1</v>
      </c>
      <c r="NN65" s="3">
        <f t="shared" si="17"/>
        <v>0.967741935483871</v>
      </c>
      <c r="NO65" s="3">
        <f t="shared" si="18"/>
        <v>1</v>
      </c>
      <c r="NP65" s="3">
        <f t="shared" si="19"/>
        <v>0.967741935483871</v>
      </c>
      <c r="NQ65" s="3">
        <f t="shared" si="20"/>
        <v>1</v>
      </c>
      <c r="NR65" s="3">
        <f t="shared" si="21"/>
        <v>1</v>
      </c>
      <c r="NS65" s="3">
        <f t="shared" si="22"/>
        <v>1</v>
      </c>
      <c r="NT65" s="3">
        <f t="shared" si="23"/>
        <v>1</v>
      </c>
      <c r="NU65" s="3">
        <f t="shared" si="24"/>
        <v>1</v>
      </c>
      <c r="NV65" s="3">
        <f t="shared" si="25"/>
        <v>0.99178082191780825</v>
      </c>
      <c r="NW65" s="5">
        <f t="shared" si="26"/>
        <v>5.9333333333333336</v>
      </c>
      <c r="NX65" s="1">
        <f t="shared" si="27"/>
        <v>5.7214285714285706</v>
      </c>
      <c r="NY65" s="1">
        <f t="shared" si="28"/>
        <v>7.5483870967741948</v>
      </c>
      <c r="NZ65" s="1">
        <f t="shared" si="29"/>
        <v>7.6066666666666674</v>
      </c>
      <c r="OA65" s="1">
        <f t="shared" si="30"/>
        <v>8.14</v>
      </c>
      <c r="OB65" s="1">
        <f t="shared" si="31"/>
        <v>7.5466666666666669</v>
      </c>
      <c r="OC65" s="1">
        <f t="shared" si="32"/>
        <v>7.5533333333333363</v>
      </c>
      <c r="OD65" s="1">
        <f t="shared" si="33"/>
        <v>6.8645161290322578</v>
      </c>
      <c r="OE65" s="1">
        <f t="shared" si="34"/>
        <v>6.2533333333333321</v>
      </c>
      <c r="OF65" s="1">
        <f t="shared" si="35"/>
        <v>6.5290322580645181</v>
      </c>
      <c r="OG65" s="1">
        <f t="shared" si="36"/>
        <v>6.6800000000000015</v>
      </c>
      <c r="OH65" s="1">
        <f t="shared" si="37"/>
        <v>6.1419354838709674</v>
      </c>
      <c r="OI65" s="111">
        <v>5.2320000000000002</v>
      </c>
      <c r="OJ65" s="112">
        <v>5.7999999999999989</v>
      </c>
      <c r="OK65" s="112">
        <v>6.65</v>
      </c>
      <c r="OL65" s="112">
        <v>7.5269230769230751</v>
      </c>
      <c r="OM65" s="112">
        <v>7.7814814814814817</v>
      </c>
      <c r="ON65" s="112">
        <v>7.5071428571428571</v>
      </c>
      <c r="OO65" s="112">
        <v>7.05</v>
      </c>
      <c r="OP65" s="112">
        <v>7.0285714285714311</v>
      </c>
      <c r="OQ65" s="112">
        <v>6.6962962962962944</v>
      </c>
      <c r="OR65" s="112">
        <v>6.7888888888888896</v>
      </c>
      <c r="OS65" s="112">
        <v>6.6851851851851851</v>
      </c>
      <c r="OT65" s="112">
        <v>5.6740740740740749</v>
      </c>
      <c r="OU65" s="5">
        <f t="shared" si="0"/>
        <v>0.70133333333333336</v>
      </c>
      <c r="OV65" s="1">
        <f t="shared" si="1"/>
        <v>-7.8571428571428292E-2</v>
      </c>
      <c r="OW65" s="1">
        <f t="shared" si="2"/>
        <v>0.89838709677419448</v>
      </c>
      <c r="OX65" s="1">
        <f t="shared" si="3"/>
        <v>7.9743589743592302E-2</v>
      </c>
      <c r="OY65" s="1">
        <f t="shared" si="4"/>
        <v>0.3585185185185189</v>
      </c>
      <c r="OZ65" s="1">
        <f t="shared" si="5"/>
        <v>3.9523809523809739E-2</v>
      </c>
      <c r="PA65" s="1">
        <f t="shared" si="6"/>
        <v>0.50333333333333652</v>
      </c>
      <c r="PB65" s="1">
        <f t="shared" si="7"/>
        <v>-0.1640552995391733</v>
      </c>
      <c r="PC65" s="1">
        <f t="shared" si="8"/>
        <v>-0.44296296296296234</v>
      </c>
      <c r="PD65" s="1">
        <f t="shared" si="9"/>
        <v>-0.25985663082437149</v>
      </c>
      <c r="PE65" s="1">
        <f t="shared" si="10"/>
        <v>-5.1851851851836273E-3</v>
      </c>
      <c r="PF65" s="1">
        <f t="shared" si="11"/>
        <v>0.4678614097968925</v>
      </c>
      <c r="PG65" s="111">
        <v>0</v>
      </c>
      <c r="PH65" s="112">
        <v>-4.2</v>
      </c>
      <c r="PI65" s="112">
        <v>0</v>
      </c>
      <c r="PJ65" s="112">
        <v>0</v>
      </c>
      <c r="PK65" s="112">
        <v>2.2000000000000002</v>
      </c>
      <c r="PL65" s="112">
        <v>0</v>
      </c>
      <c r="PM65" s="112">
        <v>1.4</v>
      </c>
      <c r="PN65" s="112">
        <v>-1</v>
      </c>
      <c r="PO65" s="112">
        <v>-2</v>
      </c>
      <c r="PP65" s="112">
        <v>1</v>
      </c>
      <c r="PQ65" s="112">
        <v>2</v>
      </c>
      <c r="PR65" s="137">
        <v>-1.2</v>
      </c>
      <c r="PS65" s="5">
        <f t="array" ref="PS65">+IF(ISERROR($NW65)=FALSE,MIN(IF($H65:$AL65&lt;65534,$H65:$AL65,"")),NA())</f>
        <v>4.2</v>
      </c>
      <c r="PT65" s="1">
        <f t="array" ref="PT65">+IF(ISERROR($NX65)=FALSE,MIN(IF($AM65:$BN65&lt;65534,$AM65:$BN65,"")),NA())</f>
        <v>3</v>
      </c>
      <c r="PU65" s="1">
        <f t="array" ref="PU65">+IF(ISERROR($NY65)=FALSE,MIN(IF($BP65:$CT65&lt;65534,$BP65:$CT65,"")),NA())</f>
        <v>5</v>
      </c>
      <c r="PV65" s="1">
        <f t="array" ref="PV65">+IF(ISERROR($NZ65)=FALSE,MIN(IF($CU65:$DX65&lt;65534,$CU65:$DX65,"")),NA())</f>
        <v>5</v>
      </c>
      <c r="PW65" s="1">
        <f t="array" ref="PW65">+IF(ISERROR($OA65)=FALSE,MIN(IF($DY65:$FC65&lt;65534,$DY65:$FC65,"")),NA())</f>
        <v>5.8</v>
      </c>
      <c r="PX65" s="1">
        <f t="array" ref="PX65">+IF(ISERROR($OB65)=FALSE,MIN(IF($FD65:$GG65&lt;65534,$FD65:$GG65,"")),NA())</f>
        <v>5.2</v>
      </c>
      <c r="PY65" s="1">
        <f t="array" ref="PY65">+IF(ISERROR($OC65)=FALSE,MIN(IF($GH65:$HL65&lt;65534,$GH65:$HL65,"")),NA())</f>
        <v>5</v>
      </c>
      <c r="PZ65" s="1">
        <f t="array" ref="PZ65">+IF(ISERROR($OD65)=FALSE,MIN(IF($HM65:$IQ65&lt;65534,$HM65:$IQ65,"")),NA())</f>
        <v>4</v>
      </c>
      <c r="QA65" s="1">
        <f t="array" ref="QA65">+IF(ISERROR($OE65)=FALSE,MIN(IF($IR65:$JU65&lt;65534,$IR65:$JU65,"")),NA())</f>
        <v>4.8</v>
      </c>
      <c r="QB65" s="1">
        <f t="array" ref="QB65">+IF(ISERROR($OF65)=FALSE,MIN(IF($JV65:$KZ65&lt;65534,$JV65:$KZ65,"")),NA())</f>
        <v>4</v>
      </c>
      <c r="QC65" s="1">
        <f t="array" ref="QC65">+IF(ISERROR($OG65)=FALSE,MIN(IF($LA65:$MD65&lt;65534,$LA65:$MD65,"")),NA())</f>
        <v>4.8</v>
      </c>
      <c r="QD65" s="1">
        <f t="array" ref="QD65">+IF(ISERROR($OH65)=FALSE,MIN(IF($ME65:$NI65&lt;65534,$ME65:$NI65,"")),NA())</f>
        <v>3</v>
      </c>
      <c r="QE65" s="5">
        <f t="shared" si="38"/>
        <v>-4.2</v>
      </c>
      <c r="QF65" s="1">
        <f t="shared" si="39"/>
        <v>-7.2</v>
      </c>
      <c r="QG65" s="1">
        <f t="shared" si="40"/>
        <v>-5</v>
      </c>
      <c r="QH65" s="1">
        <f t="shared" si="41"/>
        <v>-5</v>
      </c>
      <c r="QI65" s="1">
        <f t="shared" si="42"/>
        <v>-3.5999999999999996</v>
      </c>
      <c r="QJ65" s="1">
        <f t="shared" si="43"/>
        <v>-5.2</v>
      </c>
      <c r="QK65" s="1">
        <f t="shared" si="44"/>
        <v>-3.6</v>
      </c>
      <c r="QL65" s="1">
        <f t="shared" si="45"/>
        <v>-5</v>
      </c>
      <c r="QM65" s="1">
        <f t="shared" si="46"/>
        <v>-6.8</v>
      </c>
      <c r="QN65" s="1">
        <f t="shared" si="47"/>
        <v>-3</v>
      </c>
      <c r="QO65" s="1">
        <f t="shared" si="48"/>
        <v>-2.8</v>
      </c>
      <c r="QP65" s="1">
        <f t="shared" si="49"/>
        <v>-4.2</v>
      </c>
      <c r="QQ65" s="5" t="s">
        <v>892</v>
      </c>
    </row>
    <row r="66" spans="1:459" s="1" customFormat="1" x14ac:dyDescent="0.2">
      <c r="A66" s="122">
        <v>24035310</v>
      </c>
      <c r="B66" s="123">
        <v>-72.504722222222227</v>
      </c>
      <c r="C66" s="123">
        <v>6.5495277777777776</v>
      </c>
      <c r="D66" s="124">
        <v>2350</v>
      </c>
      <c r="E66" s="125" t="s">
        <v>99</v>
      </c>
      <c r="F66" s="125" t="s">
        <v>99</v>
      </c>
      <c r="G66" s="125" t="s">
        <v>308</v>
      </c>
      <c r="H66" s="1">
        <v>9.1999999999999993</v>
      </c>
      <c r="I66" s="1">
        <v>9.6</v>
      </c>
      <c r="J66" s="1">
        <v>9</v>
      </c>
      <c r="K66" s="1">
        <v>8.8000000000000007</v>
      </c>
      <c r="L66" s="1">
        <v>9.1999999999999993</v>
      </c>
      <c r="M66" s="1">
        <v>65535</v>
      </c>
      <c r="N66" s="1">
        <v>8.8000000000000007</v>
      </c>
      <c r="O66" s="1">
        <v>8.6</v>
      </c>
      <c r="P66" s="1">
        <v>8.1999999999999993</v>
      </c>
      <c r="Q66" s="1">
        <v>8</v>
      </c>
      <c r="R66" s="1">
        <v>8.1999999999999993</v>
      </c>
      <c r="S66" s="1">
        <v>9.1999999999999993</v>
      </c>
      <c r="T66" s="1">
        <v>8.1999999999999993</v>
      </c>
      <c r="U66" s="1">
        <v>9.6</v>
      </c>
      <c r="V66" s="1">
        <v>9.1999999999999993</v>
      </c>
      <c r="W66" s="1">
        <v>8.4</v>
      </c>
      <c r="X66" s="1">
        <v>65535</v>
      </c>
      <c r="Y66" s="1">
        <v>9.6</v>
      </c>
      <c r="Z66" s="1">
        <v>8.8000000000000007</v>
      </c>
      <c r="AA66" s="1">
        <v>9.1999999999999993</v>
      </c>
      <c r="AB66" s="1">
        <v>8.6</v>
      </c>
      <c r="AC66" s="1">
        <v>9.4</v>
      </c>
      <c r="AD66" s="1">
        <v>9.8000000000000007</v>
      </c>
      <c r="AE66" s="1">
        <v>10</v>
      </c>
      <c r="AF66" s="1">
        <v>9.6</v>
      </c>
      <c r="AG66" s="1">
        <v>9.1999999999999993</v>
      </c>
      <c r="AH66" s="1">
        <v>8.8000000000000007</v>
      </c>
      <c r="AI66" s="1">
        <v>65535</v>
      </c>
      <c r="AJ66" s="1">
        <v>8.6</v>
      </c>
      <c r="AK66" s="1">
        <v>10.199999999999999</v>
      </c>
      <c r="AL66" s="1">
        <v>9.6</v>
      </c>
      <c r="AM66" s="1">
        <v>9.4</v>
      </c>
      <c r="AN66" s="1">
        <v>65535</v>
      </c>
      <c r="AO66" s="1">
        <v>9.8000000000000007</v>
      </c>
      <c r="AP66" s="1">
        <v>10.199999999999999</v>
      </c>
      <c r="AQ66" s="1">
        <v>9.1999999999999993</v>
      </c>
      <c r="AR66" s="1">
        <v>65535</v>
      </c>
      <c r="AS66" s="1">
        <v>8.6</v>
      </c>
      <c r="AT66" s="1">
        <v>9</v>
      </c>
      <c r="AU66" s="1">
        <v>8.1999999999999993</v>
      </c>
      <c r="AV66" s="1">
        <v>8.8000000000000007</v>
      </c>
      <c r="AW66" s="1">
        <v>9.1999999999999993</v>
      </c>
      <c r="AX66" s="1">
        <v>9.6</v>
      </c>
      <c r="AY66" s="1">
        <v>9.8000000000000007</v>
      </c>
      <c r="AZ66" s="1">
        <v>10</v>
      </c>
      <c r="BA66" s="1">
        <v>10.4</v>
      </c>
      <c r="BB66" s="1">
        <v>9.4</v>
      </c>
      <c r="BC66" s="1">
        <v>9</v>
      </c>
      <c r="BD66" s="1">
        <v>8.8000000000000007</v>
      </c>
      <c r="BE66" s="1">
        <v>9.6</v>
      </c>
      <c r="BF66" s="1">
        <v>8.6</v>
      </c>
      <c r="BG66" s="1">
        <v>8.6</v>
      </c>
      <c r="BH66" s="1">
        <v>9.4</v>
      </c>
      <c r="BI66" s="1">
        <v>8.4</v>
      </c>
      <c r="BJ66" s="1">
        <v>8.6</v>
      </c>
      <c r="BK66" s="1">
        <v>9.1999999999999993</v>
      </c>
      <c r="BL66" s="1">
        <v>8.8000000000000007</v>
      </c>
      <c r="BM66" s="1">
        <v>9.1999999999999993</v>
      </c>
      <c r="BN66" s="1">
        <v>8.4</v>
      </c>
      <c r="BO66" s="102"/>
      <c r="BP66" s="1">
        <v>9.6</v>
      </c>
      <c r="BQ66" s="1">
        <v>8.4</v>
      </c>
      <c r="BR66" s="1">
        <v>8.6</v>
      </c>
      <c r="BS66" s="1">
        <v>8.4</v>
      </c>
      <c r="BT66" s="1">
        <v>9.1999999999999993</v>
      </c>
      <c r="BU66" s="1">
        <v>9.1999999999999993</v>
      </c>
      <c r="BV66" s="1">
        <v>8.8000000000000007</v>
      </c>
      <c r="BW66" s="1">
        <v>9.4</v>
      </c>
      <c r="BX66" s="1">
        <v>9</v>
      </c>
      <c r="BY66" s="1">
        <v>8.6</v>
      </c>
      <c r="BZ66" s="1">
        <v>8.1999999999999993</v>
      </c>
      <c r="CA66" s="1">
        <v>9.4</v>
      </c>
      <c r="CB66" s="1">
        <v>9.6</v>
      </c>
      <c r="CC66" s="1">
        <v>10.6</v>
      </c>
      <c r="CD66" s="1">
        <v>8</v>
      </c>
      <c r="CE66" s="1">
        <v>9.4</v>
      </c>
      <c r="CF66" s="1">
        <v>9.8000000000000007</v>
      </c>
      <c r="CG66" s="1">
        <v>9.1999999999999993</v>
      </c>
      <c r="CH66" s="1">
        <v>8.8000000000000007</v>
      </c>
      <c r="CI66" s="1">
        <v>8.1999999999999993</v>
      </c>
      <c r="CJ66" s="1">
        <v>7.8</v>
      </c>
      <c r="CK66" s="1">
        <v>8.1999999999999993</v>
      </c>
      <c r="CL66" s="1">
        <v>7.8</v>
      </c>
      <c r="CM66" s="1">
        <v>8.4</v>
      </c>
      <c r="CN66" s="1">
        <v>7.8</v>
      </c>
      <c r="CO66" s="1">
        <v>8.6</v>
      </c>
      <c r="CP66" s="1">
        <v>11.2</v>
      </c>
      <c r="CQ66" s="1">
        <v>8.6</v>
      </c>
      <c r="CR66" s="1">
        <v>7.8</v>
      </c>
      <c r="CS66" s="1">
        <v>7.6</v>
      </c>
      <c r="CT66" s="1">
        <v>65535</v>
      </c>
      <c r="CU66" s="1">
        <v>7.4</v>
      </c>
      <c r="CV66" s="1">
        <v>7.8</v>
      </c>
      <c r="CW66" s="1">
        <v>8.4</v>
      </c>
      <c r="CX66" s="1">
        <v>9.8000000000000007</v>
      </c>
      <c r="CY66" s="1">
        <v>9.6</v>
      </c>
      <c r="CZ66" s="1">
        <v>9.1999999999999993</v>
      </c>
      <c r="DA66" s="1">
        <v>65535</v>
      </c>
      <c r="DB66" s="1">
        <v>9.1999999999999993</v>
      </c>
      <c r="DC66" s="1">
        <v>9.6</v>
      </c>
      <c r="DD66" s="1">
        <v>8.1999999999999993</v>
      </c>
      <c r="DE66" s="1">
        <v>9</v>
      </c>
      <c r="DF66" s="1">
        <v>9.8000000000000007</v>
      </c>
      <c r="DG66" s="1">
        <v>9.4</v>
      </c>
      <c r="DH66" s="1">
        <v>10.4</v>
      </c>
      <c r="DI66" s="1">
        <v>65535</v>
      </c>
      <c r="DJ66" s="1">
        <v>8.8000000000000007</v>
      </c>
      <c r="DK66" s="1">
        <v>9.1999999999999993</v>
      </c>
      <c r="DL66" s="1">
        <v>8.6</v>
      </c>
      <c r="DM66" s="1">
        <v>65535</v>
      </c>
      <c r="DN66" s="1">
        <v>9</v>
      </c>
      <c r="DO66" s="1">
        <v>8.4</v>
      </c>
      <c r="DP66" s="1">
        <v>7.8</v>
      </c>
      <c r="DQ66" s="1">
        <v>8.1999999999999993</v>
      </c>
      <c r="DR66" s="1">
        <v>8.4</v>
      </c>
      <c r="DS66" s="1">
        <v>65535</v>
      </c>
      <c r="DT66" s="1">
        <v>9.1999999999999993</v>
      </c>
      <c r="DU66" s="1">
        <v>8.8000000000000007</v>
      </c>
      <c r="DV66" s="1">
        <v>9.6</v>
      </c>
      <c r="DW66" s="1">
        <v>9.4</v>
      </c>
      <c r="DX66" s="1">
        <v>9.6</v>
      </c>
      <c r="DY66" s="1">
        <v>9.4</v>
      </c>
      <c r="DZ66" s="1">
        <v>65535</v>
      </c>
      <c r="EA66" s="1">
        <v>9.1999999999999993</v>
      </c>
      <c r="EB66" s="1">
        <v>65535</v>
      </c>
      <c r="EC66" s="1">
        <v>8.6</v>
      </c>
      <c r="ED66" s="1">
        <v>8.8000000000000007</v>
      </c>
      <c r="EE66" s="1">
        <v>9.4</v>
      </c>
      <c r="EF66" s="1">
        <v>8.1999999999999993</v>
      </c>
      <c r="EG66" s="1">
        <v>7.6</v>
      </c>
      <c r="EH66" s="1">
        <v>7.2</v>
      </c>
      <c r="EI66" s="1">
        <v>8.1999999999999993</v>
      </c>
      <c r="EJ66" s="1">
        <v>7.4</v>
      </c>
      <c r="EK66" s="1">
        <v>8.1999999999999993</v>
      </c>
      <c r="EL66" s="1">
        <v>8.8000000000000007</v>
      </c>
      <c r="EM66" s="1">
        <v>8.4</v>
      </c>
      <c r="EN66" s="1">
        <v>8.1999999999999993</v>
      </c>
      <c r="EO66" s="1">
        <v>9.1999999999999993</v>
      </c>
      <c r="EP66" s="1">
        <v>9.6</v>
      </c>
      <c r="EQ66" s="1">
        <v>8.8000000000000007</v>
      </c>
      <c r="ER66" s="1">
        <v>8</v>
      </c>
      <c r="ES66" s="1">
        <v>8.4</v>
      </c>
      <c r="ET66" s="1">
        <v>8.1999999999999993</v>
      </c>
      <c r="EU66" s="1">
        <v>65535</v>
      </c>
      <c r="EV66" s="1">
        <v>8</v>
      </c>
      <c r="EW66" s="1">
        <v>8.4</v>
      </c>
      <c r="EX66" s="1">
        <v>7.8</v>
      </c>
      <c r="EY66" s="1">
        <v>8</v>
      </c>
      <c r="EZ66" s="1">
        <v>8.1999999999999993</v>
      </c>
      <c r="FA66" s="1">
        <v>8.6</v>
      </c>
      <c r="FB66" s="1">
        <v>65535</v>
      </c>
      <c r="FC66" s="1">
        <v>9.4</v>
      </c>
      <c r="FD66" s="1">
        <v>7.6</v>
      </c>
      <c r="FE66" s="1">
        <v>7.8</v>
      </c>
      <c r="FF66" s="1">
        <v>65535</v>
      </c>
      <c r="FG66" s="1">
        <v>8.6</v>
      </c>
      <c r="FH66" s="1">
        <v>65535</v>
      </c>
      <c r="FI66" s="1">
        <v>8.1999999999999993</v>
      </c>
      <c r="FJ66" s="1">
        <v>9.4</v>
      </c>
      <c r="FK66" s="1">
        <v>8.6</v>
      </c>
      <c r="FL66" s="1">
        <v>65535</v>
      </c>
      <c r="FM66" s="1">
        <v>8.8000000000000007</v>
      </c>
      <c r="FN66" s="1">
        <v>9</v>
      </c>
      <c r="FO66" s="1">
        <v>8.6</v>
      </c>
      <c r="FP66" s="1">
        <v>65535</v>
      </c>
      <c r="FQ66" s="1">
        <v>8.6</v>
      </c>
      <c r="FR66" s="1">
        <v>9.1999999999999993</v>
      </c>
      <c r="FS66" s="1">
        <v>9.4</v>
      </c>
      <c r="FT66" s="1">
        <v>9</v>
      </c>
      <c r="FU66" s="1">
        <v>9.1999999999999993</v>
      </c>
      <c r="FV66" s="1">
        <v>8.6</v>
      </c>
      <c r="FW66" s="1">
        <v>9</v>
      </c>
      <c r="FX66" s="1">
        <v>65535</v>
      </c>
      <c r="FY66" s="1">
        <v>9.6</v>
      </c>
      <c r="FZ66" s="1">
        <v>9.6</v>
      </c>
      <c r="GA66" s="1">
        <v>65535</v>
      </c>
      <c r="GB66" s="1">
        <v>8.1999999999999993</v>
      </c>
      <c r="GC66" s="1">
        <v>9.1999999999999993</v>
      </c>
      <c r="GD66" s="1">
        <v>9.6</v>
      </c>
      <c r="GE66" s="1">
        <v>9.8000000000000007</v>
      </c>
      <c r="GF66" s="1">
        <v>65535</v>
      </c>
      <c r="GG66" s="1">
        <v>8.8000000000000007</v>
      </c>
      <c r="GH66" s="1">
        <v>9.1999999999999993</v>
      </c>
      <c r="GI66" s="1">
        <v>8.4</v>
      </c>
      <c r="GJ66" s="1">
        <v>8.8000000000000007</v>
      </c>
      <c r="GK66" s="1">
        <v>9.1999999999999993</v>
      </c>
      <c r="GL66" s="1">
        <v>9.6</v>
      </c>
      <c r="GM66" s="1">
        <v>65535</v>
      </c>
      <c r="GN66" s="1">
        <v>8.8000000000000007</v>
      </c>
      <c r="GO66" s="1">
        <v>9.8000000000000007</v>
      </c>
      <c r="GP66" s="1">
        <v>8.6</v>
      </c>
      <c r="GQ66" s="1">
        <v>8</v>
      </c>
      <c r="GR66" s="1">
        <v>8.6</v>
      </c>
      <c r="GS66" s="1">
        <v>9.4</v>
      </c>
      <c r="GT66" s="1">
        <v>8.1999999999999993</v>
      </c>
      <c r="GU66" s="1">
        <v>8.8000000000000007</v>
      </c>
      <c r="GV66" s="1">
        <v>9.8000000000000007</v>
      </c>
      <c r="GW66" s="1">
        <v>9.1999999999999993</v>
      </c>
      <c r="GX66" s="1">
        <v>8.6</v>
      </c>
      <c r="GY66" s="1">
        <v>9.6</v>
      </c>
      <c r="GZ66" s="1">
        <v>9.8000000000000007</v>
      </c>
      <c r="HA66" s="1">
        <v>8.6</v>
      </c>
      <c r="HB66" s="1">
        <v>9.1999999999999993</v>
      </c>
      <c r="HC66" s="1">
        <v>9.8000000000000007</v>
      </c>
      <c r="HD66" s="1">
        <v>9.1999999999999993</v>
      </c>
      <c r="HE66" s="1">
        <v>8.4</v>
      </c>
      <c r="HF66" s="1">
        <v>9.4</v>
      </c>
      <c r="HG66" s="1">
        <v>10.199999999999999</v>
      </c>
      <c r="HH66" s="1">
        <v>8.4</v>
      </c>
      <c r="HI66" s="1">
        <v>65535</v>
      </c>
      <c r="HJ66" s="1">
        <v>9.8000000000000007</v>
      </c>
      <c r="HK66" s="1">
        <v>8.8000000000000007</v>
      </c>
      <c r="HL66" s="1">
        <v>65535</v>
      </c>
      <c r="HM66" s="1">
        <v>9.1999999999999993</v>
      </c>
      <c r="HN66" s="1">
        <v>9.4</v>
      </c>
      <c r="HO66" s="1">
        <v>9</v>
      </c>
      <c r="HP66" s="1">
        <v>9.4</v>
      </c>
      <c r="HQ66" s="1">
        <v>9</v>
      </c>
      <c r="HR66" s="1">
        <v>10.4</v>
      </c>
      <c r="HS66" s="1">
        <v>4</v>
      </c>
      <c r="HT66" s="1">
        <v>9.1999999999999993</v>
      </c>
      <c r="HU66" s="1">
        <v>9</v>
      </c>
      <c r="HV66" s="1">
        <v>9.6</v>
      </c>
      <c r="HW66" s="1">
        <v>9.4</v>
      </c>
      <c r="HX66" s="1">
        <v>9.1999999999999993</v>
      </c>
      <c r="HY66" s="1">
        <v>9.6</v>
      </c>
      <c r="HZ66" s="1">
        <v>9.4</v>
      </c>
      <c r="IA66" s="1">
        <v>8.8000000000000007</v>
      </c>
      <c r="IB66" s="1">
        <v>9</v>
      </c>
      <c r="IC66" s="1">
        <v>8.8000000000000007</v>
      </c>
      <c r="ID66" s="1">
        <v>8.8000000000000007</v>
      </c>
      <c r="IE66" s="1">
        <v>9.1999999999999993</v>
      </c>
      <c r="IF66" s="1">
        <v>7.4</v>
      </c>
      <c r="IG66" s="1">
        <v>8.1999999999999993</v>
      </c>
      <c r="IH66" s="1">
        <v>8.6</v>
      </c>
      <c r="II66" s="1">
        <v>9.1999999999999993</v>
      </c>
      <c r="IJ66" s="1">
        <v>8.8000000000000007</v>
      </c>
      <c r="IK66" s="1">
        <v>8.6</v>
      </c>
      <c r="IL66" s="1">
        <v>9.1999999999999993</v>
      </c>
      <c r="IM66" s="1">
        <v>9.6</v>
      </c>
      <c r="IN66" s="1">
        <v>8.4</v>
      </c>
      <c r="IO66" s="1">
        <v>9.4</v>
      </c>
      <c r="IP66" s="1">
        <v>9.6</v>
      </c>
      <c r="IQ66" s="1">
        <v>9</v>
      </c>
      <c r="IR66" s="1">
        <v>9.1999999999999993</v>
      </c>
      <c r="IS66" s="1">
        <v>9.4</v>
      </c>
      <c r="IT66" s="1">
        <v>9</v>
      </c>
      <c r="IU66" s="1">
        <v>65535</v>
      </c>
      <c r="IV66" s="1">
        <v>9.4</v>
      </c>
      <c r="IW66" s="1">
        <v>65535</v>
      </c>
      <c r="IX66" s="1">
        <v>8.6</v>
      </c>
      <c r="IY66" s="1">
        <v>9.1999999999999993</v>
      </c>
      <c r="IZ66" s="1">
        <v>65535</v>
      </c>
      <c r="JA66" s="1">
        <v>9.6</v>
      </c>
      <c r="JB66" s="1">
        <v>8.6</v>
      </c>
      <c r="JC66" s="1">
        <v>9</v>
      </c>
      <c r="JD66" s="1">
        <v>8.6</v>
      </c>
      <c r="JE66" s="1">
        <v>9.1999999999999993</v>
      </c>
      <c r="JF66" s="1">
        <v>8.8000000000000007</v>
      </c>
      <c r="JG66" s="1">
        <v>8.4</v>
      </c>
      <c r="JH66" s="1">
        <v>8.6</v>
      </c>
      <c r="JI66" s="1">
        <v>8.1999999999999993</v>
      </c>
      <c r="JJ66" s="1">
        <v>8</v>
      </c>
      <c r="JK66" s="1">
        <v>9.1999999999999993</v>
      </c>
      <c r="JL66" s="1">
        <v>8.6</v>
      </c>
      <c r="JM66" s="1">
        <v>8.1999999999999993</v>
      </c>
      <c r="JN66" s="1">
        <v>8.8000000000000007</v>
      </c>
      <c r="JO66" s="1">
        <v>8.1999999999999993</v>
      </c>
      <c r="JP66" s="1">
        <v>7.6</v>
      </c>
      <c r="JQ66" s="1">
        <v>8.4</v>
      </c>
      <c r="JR66" s="1">
        <v>9</v>
      </c>
      <c r="JS66" s="1">
        <v>9.4</v>
      </c>
      <c r="JT66" s="1">
        <v>9</v>
      </c>
      <c r="JU66" s="1">
        <v>8.6</v>
      </c>
      <c r="JV66" s="1">
        <v>9.6</v>
      </c>
      <c r="JW66" s="1">
        <v>9</v>
      </c>
      <c r="JX66" s="1">
        <v>8.6</v>
      </c>
      <c r="JY66" s="1">
        <v>8.4</v>
      </c>
      <c r="JZ66" s="1">
        <v>8.6</v>
      </c>
      <c r="KA66" s="1">
        <v>9.4</v>
      </c>
      <c r="KB66" s="1">
        <v>9.6</v>
      </c>
      <c r="KC66" s="1">
        <v>9.4</v>
      </c>
      <c r="KD66" s="1">
        <v>8.8000000000000007</v>
      </c>
      <c r="KE66" s="1">
        <v>9.4</v>
      </c>
      <c r="KF66" s="1">
        <v>7.8</v>
      </c>
      <c r="KG66" s="1">
        <v>7.6</v>
      </c>
      <c r="KH66" s="1">
        <v>8.4</v>
      </c>
      <c r="KI66" s="1">
        <v>9.4</v>
      </c>
      <c r="KJ66" s="1">
        <v>9.6</v>
      </c>
      <c r="KK66" s="1">
        <v>9</v>
      </c>
      <c r="KL66" s="1">
        <v>9.1999999999999993</v>
      </c>
      <c r="KM66" s="1">
        <v>8.1999999999999993</v>
      </c>
      <c r="KN66" s="1">
        <v>9.4</v>
      </c>
      <c r="KO66" s="1">
        <v>8.6</v>
      </c>
      <c r="KP66" s="1">
        <v>8.1999999999999993</v>
      </c>
      <c r="KQ66" s="1">
        <v>9.1999999999999993</v>
      </c>
      <c r="KR66" s="1">
        <v>8.4</v>
      </c>
      <c r="KS66" s="1">
        <v>10.4</v>
      </c>
      <c r="KT66" s="1">
        <v>9.6</v>
      </c>
      <c r="KU66" s="1">
        <v>9.1999999999999993</v>
      </c>
      <c r="KV66" s="1">
        <v>65535</v>
      </c>
      <c r="KW66" s="1">
        <v>9.8000000000000007</v>
      </c>
      <c r="KX66" s="1">
        <v>9</v>
      </c>
      <c r="KY66" s="1">
        <v>65535</v>
      </c>
      <c r="KZ66" s="1">
        <v>65535</v>
      </c>
      <c r="LA66" s="1">
        <v>65535</v>
      </c>
      <c r="LB66" s="1">
        <v>65535</v>
      </c>
      <c r="LC66" s="1">
        <v>65535</v>
      </c>
      <c r="LD66" s="1">
        <v>65535</v>
      </c>
      <c r="LE66" s="1">
        <v>65535</v>
      </c>
      <c r="LF66" s="1">
        <v>65535</v>
      </c>
      <c r="LG66" s="1">
        <v>65535</v>
      </c>
      <c r="LH66" s="1">
        <v>65535</v>
      </c>
      <c r="LI66" s="1">
        <v>65535</v>
      </c>
      <c r="LJ66" s="1">
        <v>65535</v>
      </c>
      <c r="LK66" s="1">
        <v>65535</v>
      </c>
      <c r="LL66" s="1">
        <v>9.1999999999999993</v>
      </c>
      <c r="LM66" s="1">
        <v>9</v>
      </c>
      <c r="LN66" s="1">
        <v>8.6</v>
      </c>
      <c r="LO66" s="1">
        <v>9.4</v>
      </c>
      <c r="LP66" s="1">
        <v>8.8000000000000007</v>
      </c>
      <c r="LQ66" s="1">
        <v>9.4</v>
      </c>
      <c r="LR66" s="1">
        <v>10.199999999999999</v>
      </c>
      <c r="LS66" s="1">
        <v>9.6</v>
      </c>
      <c r="LT66" s="1">
        <v>11.2</v>
      </c>
      <c r="LU66" s="1">
        <v>9.1999999999999993</v>
      </c>
      <c r="LV66" s="1">
        <v>8.6</v>
      </c>
      <c r="LW66" s="1">
        <v>9.1999999999999993</v>
      </c>
      <c r="LX66" s="1">
        <v>8.8000000000000007</v>
      </c>
      <c r="LY66" s="1">
        <v>9.6</v>
      </c>
      <c r="LZ66" s="1">
        <v>9.8000000000000007</v>
      </c>
      <c r="MA66" s="1">
        <v>10.199999999999999</v>
      </c>
      <c r="MB66" s="1">
        <v>10.4</v>
      </c>
      <c r="MC66" s="1">
        <v>10.199999999999999</v>
      </c>
      <c r="MD66" s="1">
        <v>9.8000000000000007</v>
      </c>
      <c r="ME66" s="1">
        <v>10.6</v>
      </c>
      <c r="MF66" s="1">
        <v>10.4</v>
      </c>
      <c r="MG66" s="1">
        <v>9.4</v>
      </c>
      <c r="MH66" s="1">
        <v>9.8000000000000007</v>
      </c>
      <c r="MI66" s="1">
        <v>10.4</v>
      </c>
      <c r="MJ66" s="1">
        <v>9.8000000000000007</v>
      </c>
      <c r="MK66" s="1">
        <v>9.1999999999999993</v>
      </c>
      <c r="ML66" s="1">
        <v>9.8000000000000007</v>
      </c>
      <c r="MM66" s="1">
        <v>10.6</v>
      </c>
      <c r="MN66" s="1">
        <v>9.8000000000000007</v>
      </c>
      <c r="MO66" s="1">
        <v>9.1999999999999993</v>
      </c>
      <c r="MP66" s="1">
        <v>9</v>
      </c>
      <c r="MQ66" s="1">
        <v>9.6</v>
      </c>
      <c r="MR66" s="1">
        <v>9.8000000000000007</v>
      </c>
      <c r="MS66" s="1">
        <v>8.8000000000000007</v>
      </c>
      <c r="MT66" s="1">
        <v>9.6</v>
      </c>
      <c r="MU66" s="1">
        <v>9.8000000000000007</v>
      </c>
      <c r="MV66" s="1">
        <v>10.199999999999999</v>
      </c>
      <c r="MW66" s="1">
        <v>9.4</v>
      </c>
      <c r="MX66" s="1">
        <v>10</v>
      </c>
      <c r="MY66" s="1">
        <v>10.6</v>
      </c>
      <c r="MZ66" s="1">
        <v>9.4</v>
      </c>
      <c r="NA66" s="1">
        <v>10</v>
      </c>
      <c r="NB66" s="1">
        <v>10.6</v>
      </c>
      <c r="NC66" s="1">
        <v>65535</v>
      </c>
      <c r="ND66" s="1">
        <v>8.8000000000000007</v>
      </c>
      <c r="NE66" s="1">
        <v>9.4</v>
      </c>
      <c r="NF66" s="1">
        <v>10.199999999999999</v>
      </c>
      <c r="NG66" s="1">
        <v>65535</v>
      </c>
      <c r="NH66" s="1">
        <v>9.6</v>
      </c>
      <c r="NI66" s="1">
        <v>10</v>
      </c>
      <c r="NJ66" s="6">
        <f t="shared" si="13"/>
        <v>0.90322580645161288</v>
      </c>
      <c r="NK66" s="3">
        <f t="shared" si="14"/>
        <v>0.9285714285714286</v>
      </c>
      <c r="NL66" s="3">
        <f t="shared" si="15"/>
        <v>0.967741935483871</v>
      </c>
      <c r="NM66" s="3">
        <f t="shared" si="16"/>
        <v>0.8666666666666667</v>
      </c>
      <c r="NN66" s="3">
        <f t="shared" si="17"/>
        <v>0.87096774193548387</v>
      </c>
      <c r="NO66" s="3">
        <f t="shared" si="18"/>
        <v>0.76666666666666672</v>
      </c>
      <c r="NP66" s="3">
        <f t="shared" si="19"/>
        <v>0.90322580645161288</v>
      </c>
      <c r="NQ66" s="3">
        <f t="shared" si="20"/>
        <v>1</v>
      </c>
      <c r="NR66" s="3">
        <f t="shared" si="21"/>
        <v>0.9</v>
      </c>
      <c r="NS66" s="3">
        <f t="shared" si="22"/>
        <v>0.90322580645161288</v>
      </c>
      <c r="NT66" s="3">
        <f t="shared" si="23"/>
        <v>0.6333333333333333</v>
      </c>
      <c r="NU66" s="3">
        <f t="shared" si="24"/>
        <v>0.93548387096774188</v>
      </c>
      <c r="NV66" s="3">
        <f t="shared" si="25"/>
        <v>0.88219178082191785</v>
      </c>
      <c r="NW66" s="5">
        <f t="shared" si="26"/>
        <v>9.0571428571428552</v>
      </c>
      <c r="NX66" s="1">
        <f t="shared" si="27"/>
        <v>9.161538461538461</v>
      </c>
      <c r="NY66" s="1">
        <f t="shared" si="28"/>
        <v>8.8066666666666684</v>
      </c>
      <c r="NZ66" s="1">
        <f t="shared" si="29"/>
        <v>8.953846153846154</v>
      </c>
      <c r="OA66" s="1">
        <f t="shared" si="30"/>
        <v>8.4518518518518526</v>
      </c>
      <c r="OB66" s="1">
        <f t="shared" si="31"/>
        <v>8.8869565217391298</v>
      </c>
      <c r="OC66" s="1">
        <f t="shared" si="32"/>
        <v>9.0785714285714274</v>
      </c>
      <c r="OD66" s="1">
        <f t="shared" si="33"/>
        <v>8.9161290322580644</v>
      </c>
      <c r="OE66" s="1">
        <f t="shared" si="34"/>
        <v>8.7703703703703688</v>
      </c>
      <c r="OF66" s="1">
        <f t="shared" si="35"/>
        <v>8.992857142857142</v>
      </c>
      <c r="OG66" s="1">
        <f t="shared" si="36"/>
        <v>9.5368421052631565</v>
      </c>
      <c r="OH66" s="1">
        <f t="shared" si="37"/>
        <v>9.786206896551727</v>
      </c>
      <c r="OI66" s="111">
        <v>9.7607142857142843</v>
      </c>
      <c r="OJ66" s="112">
        <v>10.370370370370368</v>
      </c>
      <c r="OK66" s="112">
        <v>10.7</v>
      </c>
      <c r="OL66" s="112">
        <v>11.270000000000001</v>
      </c>
      <c r="OM66" s="112">
        <v>11.517241379310343</v>
      </c>
      <c r="ON66" s="112">
        <v>11</v>
      </c>
      <c r="OO66" s="112">
        <v>10.656666666666668</v>
      </c>
      <c r="OP66" s="112">
        <v>10.703448275862069</v>
      </c>
      <c r="OQ66" s="112">
        <v>10.646428571428572</v>
      </c>
      <c r="OR66" s="112">
        <v>10.671428571428569</v>
      </c>
      <c r="OS66" s="112">
        <v>10.548148148148149</v>
      </c>
      <c r="OT66" s="112">
        <v>9.7703703703703688</v>
      </c>
      <c r="OU66" s="5">
        <f t="shared" ref="OU66:OU129" si="50">+IF(ISBLANK(OI66)=FALSE,NW66-OI66,NA())</f>
        <v>-0.70357142857142918</v>
      </c>
      <c r="OV66" s="1">
        <f t="shared" ref="OV66:OV129" si="51">+IF(ISBLANK(OJ66)=FALSE,NX66-OJ66,NA())</f>
        <v>-1.2088319088319075</v>
      </c>
      <c r="OW66" s="1">
        <f t="shared" ref="OW66:OW129" si="52">+IF(ISBLANK(OK66)=FALSE,NY66-OK66,NA())</f>
        <v>-1.8933333333333309</v>
      </c>
      <c r="OX66" s="1">
        <f t="shared" ref="OX66:OX129" si="53">+IF(ISBLANK(OL66)=FALSE,NZ66-OL66,NA())</f>
        <v>-2.3161538461538473</v>
      </c>
      <c r="OY66" s="1">
        <f t="shared" ref="OY66:OY129" si="54">+IF(ISBLANK(OM66)=FALSE,OA66-OM66,NA())</f>
        <v>-3.0653895274584908</v>
      </c>
      <c r="OZ66" s="1">
        <f t="shared" ref="OZ66:OZ129" si="55">+IF(ISBLANK(ON66)=FALSE,OB66-ON66,NA())</f>
        <v>-2.1130434782608702</v>
      </c>
      <c r="PA66" s="1">
        <f t="shared" ref="PA66:PA129" si="56">+IF(ISBLANK(OO66)=FALSE,OC66-OO66,NA())</f>
        <v>-1.5780952380952407</v>
      </c>
      <c r="PB66" s="1">
        <f t="shared" ref="PB66:PB129" si="57">+IF(ISBLANK(OP66)=FALSE,OD66-OP66,NA())</f>
        <v>-1.7873192436040046</v>
      </c>
      <c r="PC66" s="1">
        <f t="shared" ref="PC66:PC129" si="58">+IF(ISBLANK(OQ66)=FALSE,OE66-OQ66,NA())</f>
        <v>-1.8760582010582034</v>
      </c>
      <c r="PD66" s="1">
        <f t="shared" ref="PD66:PD129" si="59">+IF(ISBLANK(OR66)=FALSE,OF66-OR66,NA())</f>
        <v>-1.678571428571427</v>
      </c>
      <c r="PE66" s="1">
        <f t="shared" ref="PE66:PE129" si="60">+IF(ISBLANK(OS66)=FALSE,OG66-OS66,NA())</f>
        <v>-1.0113060428849927</v>
      </c>
      <c r="PF66" s="1">
        <f t="shared" ref="PF66:PF129" si="61">+IF(ISBLANK(OT66)=FALSE,OH66-OT66,NA())</f>
        <v>1.5836526181358224E-2</v>
      </c>
      <c r="PG66" s="111">
        <v>4.5999999999999996</v>
      </c>
      <c r="PH66" s="112">
        <v>4.5999999999999996</v>
      </c>
      <c r="PI66" s="112">
        <v>5.8</v>
      </c>
      <c r="PJ66" s="112">
        <v>6</v>
      </c>
      <c r="PK66" s="112">
        <v>6.2</v>
      </c>
      <c r="PL66" s="112">
        <v>5.2</v>
      </c>
      <c r="PM66" s="112">
        <v>5</v>
      </c>
      <c r="PN66" s="112">
        <v>4</v>
      </c>
      <c r="PO66" s="112">
        <v>4.8</v>
      </c>
      <c r="PP66" s="112">
        <v>4.5999999999999996</v>
      </c>
      <c r="PQ66" s="112">
        <v>4.8</v>
      </c>
      <c r="PR66" s="137">
        <v>4</v>
      </c>
      <c r="PS66" s="5">
        <f t="array" ref="PS66">+IF(ISERROR($NW66)=FALSE,MIN(IF($H66:$AL66&lt;65534,$H66:$AL66,"")),NA())</f>
        <v>8</v>
      </c>
      <c r="PT66" s="1">
        <f t="array" ref="PT66">+IF(ISERROR($NX66)=FALSE,MIN(IF($AM66:$BN66&lt;65534,$AM66:$BN66,"")),NA())</f>
        <v>8.1999999999999993</v>
      </c>
      <c r="PU66" s="1">
        <f t="array" ref="PU66">+IF(ISERROR($NY66)=FALSE,MIN(IF($BP66:$CT66&lt;65534,$BP66:$CT66,"")),NA())</f>
        <v>7.6</v>
      </c>
      <c r="PV66" s="1">
        <f t="array" ref="PV66">+IF(ISERROR($NZ66)=FALSE,MIN(IF($CU66:$DX66&lt;65534,$CU66:$DX66,"")),NA())</f>
        <v>7.4</v>
      </c>
      <c r="PW66" s="1">
        <f t="array" ref="PW66">+IF(ISERROR($OA66)=FALSE,MIN(IF($DY66:$FC66&lt;65534,$DY66:$FC66,"")),NA())</f>
        <v>7.2</v>
      </c>
      <c r="PX66" s="1">
        <f t="array" ref="PX66">+IF(ISERROR($OB66)=FALSE,MIN(IF($FD66:$GG66&lt;65534,$FD66:$GG66,"")),NA())</f>
        <v>7.6</v>
      </c>
      <c r="PY66" s="1">
        <f t="array" ref="PY66">+IF(ISERROR($OC66)=FALSE,MIN(IF($GH66:$HL66&lt;65534,$GH66:$HL66,"")),NA())</f>
        <v>8</v>
      </c>
      <c r="PZ66" s="1">
        <f t="array" ref="PZ66">+IF(ISERROR($OD66)=FALSE,MIN(IF($HM66:$IQ66&lt;65534,$HM66:$IQ66,"")),NA())</f>
        <v>4</v>
      </c>
      <c r="QA66" s="1">
        <f t="array" ref="QA66">+IF(ISERROR($OE66)=FALSE,MIN(IF($IR66:$JU66&lt;65534,$IR66:$JU66,"")),NA())</f>
        <v>7.6</v>
      </c>
      <c r="QB66" s="1">
        <f t="array" ref="QB66">+IF(ISERROR($OF66)=FALSE,MIN(IF($JV66:$KZ66&lt;65534,$JV66:$KZ66,"")),NA())</f>
        <v>7.6</v>
      </c>
      <c r="QC66" s="1">
        <f t="array" ref="QC66">+IF(ISERROR($OG66)=FALSE,MIN(IF($LA66:$MD66&lt;65534,$LA66:$MD66,"")),NA())</f>
        <v>8.6</v>
      </c>
      <c r="QD66" s="1">
        <f t="array" ref="QD66">+IF(ISERROR($OH66)=FALSE,MIN(IF($ME66:$NI66&lt;65534,$ME66:$NI66,"")),NA())</f>
        <v>8.8000000000000007</v>
      </c>
      <c r="QE66" s="5">
        <f t="shared" si="38"/>
        <v>-3.4000000000000004</v>
      </c>
      <c r="QF66" s="1">
        <f t="shared" si="39"/>
        <v>-3.5999999999999996</v>
      </c>
      <c r="QG66" s="1">
        <f t="shared" si="40"/>
        <v>-1.7999999999999998</v>
      </c>
      <c r="QH66" s="1">
        <f t="shared" si="41"/>
        <v>-1.4000000000000004</v>
      </c>
      <c r="QI66" s="1">
        <f t="shared" si="42"/>
        <v>-1</v>
      </c>
      <c r="QJ66" s="1">
        <f t="shared" si="43"/>
        <v>-2.3999999999999995</v>
      </c>
      <c r="QK66" s="1">
        <f t="shared" si="44"/>
        <v>-3</v>
      </c>
      <c r="QL66" s="1">
        <f t="shared" si="45"/>
        <v>0</v>
      </c>
      <c r="QM66" s="1">
        <f t="shared" si="46"/>
        <v>-2.8</v>
      </c>
      <c r="QN66" s="1">
        <f t="shared" si="47"/>
        <v>-3</v>
      </c>
      <c r="QO66" s="1">
        <f t="shared" si="48"/>
        <v>-3.8</v>
      </c>
      <c r="QP66" s="1">
        <f t="shared" si="49"/>
        <v>-4.8000000000000007</v>
      </c>
      <c r="QQ66" s="5" t="s">
        <v>892</v>
      </c>
    </row>
    <row r="67" spans="1:459" s="1" customFormat="1" x14ac:dyDescent="0.2">
      <c r="A67" s="79">
        <v>24035330</v>
      </c>
      <c r="B67" s="106">
        <v>-72.582277777777776</v>
      </c>
      <c r="C67" s="106">
        <v>6.3289722222222222</v>
      </c>
      <c r="D67" s="105">
        <v>2150</v>
      </c>
      <c r="E67" s="97" t="s">
        <v>167</v>
      </c>
      <c r="F67" s="97" t="s">
        <v>167</v>
      </c>
      <c r="G67" s="97" t="s">
        <v>308</v>
      </c>
      <c r="H67" s="1">
        <v>9.8000000000000007</v>
      </c>
      <c r="I67" s="1">
        <v>8</v>
      </c>
      <c r="J67" s="1">
        <v>8.1999999999999993</v>
      </c>
      <c r="K67" s="1">
        <v>10.4</v>
      </c>
      <c r="L67" s="1">
        <v>10.4</v>
      </c>
      <c r="M67" s="1">
        <v>10.199999999999999</v>
      </c>
      <c r="N67" s="1">
        <v>10.8</v>
      </c>
      <c r="O67" s="1">
        <v>12</v>
      </c>
      <c r="P67" s="1">
        <v>12.8</v>
      </c>
      <c r="Q67" s="1">
        <v>12.6</v>
      </c>
      <c r="R67" s="1">
        <v>12.6</v>
      </c>
      <c r="S67" s="1">
        <v>12.6</v>
      </c>
      <c r="T67" s="1">
        <v>12.8</v>
      </c>
      <c r="U67" s="1">
        <v>10.6</v>
      </c>
      <c r="V67" s="1">
        <v>10</v>
      </c>
      <c r="W67" s="1">
        <v>10.199999999999999</v>
      </c>
      <c r="X67" s="1">
        <v>10</v>
      </c>
      <c r="Y67" s="1">
        <v>9.8000000000000007</v>
      </c>
      <c r="Z67" s="1">
        <v>10</v>
      </c>
      <c r="AA67" s="1">
        <v>10.8</v>
      </c>
      <c r="AB67" s="1">
        <v>10.199999999999999</v>
      </c>
      <c r="AC67" s="1">
        <v>10.4</v>
      </c>
      <c r="AD67" s="1">
        <v>10.199999999999999</v>
      </c>
      <c r="AE67" s="1">
        <v>10.199999999999999</v>
      </c>
      <c r="AF67" s="1">
        <v>11</v>
      </c>
      <c r="AG67" s="1">
        <v>11</v>
      </c>
      <c r="AH67" s="1">
        <v>10.8</v>
      </c>
      <c r="AI67" s="1">
        <v>11</v>
      </c>
      <c r="AJ67" s="1">
        <v>11</v>
      </c>
      <c r="AK67" s="1">
        <v>10.8</v>
      </c>
      <c r="AL67" s="1">
        <v>10.8</v>
      </c>
      <c r="AM67" s="1">
        <v>10.199999999999999</v>
      </c>
      <c r="AN67" s="1">
        <v>11</v>
      </c>
      <c r="AO67" s="1">
        <v>10.6</v>
      </c>
      <c r="AP67" s="1">
        <v>10</v>
      </c>
      <c r="AQ67" s="1">
        <v>11.6</v>
      </c>
      <c r="AR67" s="1">
        <v>12</v>
      </c>
      <c r="AS67" s="1">
        <v>12</v>
      </c>
      <c r="AT67" s="1">
        <v>13.8</v>
      </c>
      <c r="AU67" s="1">
        <v>12</v>
      </c>
      <c r="AV67" s="1">
        <v>11</v>
      </c>
      <c r="AW67" s="1">
        <v>11</v>
      </c>
      <c r="AX67" s="1">
        <v>11</v>
      </c>
      <c r="AY67" s="1">
        <v>11</v>
      </c>
      <c r="AZ67" s="1">
        <v>11</v>
      </c>
      <c r="BA67" s="1">
        <v>11</v>
      </c>
      <c r="BB67" s="1">
        <v>11.2</v>
      </c>
      <c r="BC67" s="1">
        <v>10.8</v>
      </c>
      <c r="BD67" s="1">
        <v>15</v>
      </c>
      <c r="BE67" s="1">
        <v>14.2</v>
      </c>
      <c r="BF67" s="1">
        <v>11.8</v>
      </c>
      <c r="BG67" s="1">
        <v>11</v>
      </c>
      <c r="BH67" s="1">
        <v>11</v>
      </c>
      <c r="BI67" s="1">
        <v>11.4</v>
      </c>
      <c r="BJ67" s="1">
        <v>12</v>
      </c>
      <c r="BK67" s="1">
        <v>8</v>
      </c>
      <c r="BL67" s="1">
        <v>9</v>
      </c>
      <c r="BM67" s="1">
        <v>9.8000000000000007</v>
      </c>
      <c r="BN67" s="1">
        <v>10</v>
      </c>
      <c r="BO67" s="102"/>
      <c r="BP67" s="1">
        <v>10</v>
      </c>
      <c r="BQ67" s="1">
        <v>11.6</v>
      </c>
      <c r="BR67" s="1">
        <v>13.6</v>
      </c>
      <c r="BS67" s="1">
        <v>12.6</v>
      </c>
      <c r="BT67" s="1">
        <v>12</v>
      </c>
      <c r="BU67" s="1">
        <v>12.2</v>
      </c>
      <c r="BV67" s="1">
        <v>12.2</v>
      </c>
      <c r="BW67" s="1">
        <v>11</v>
      </c>
      <c r="BX67" s="1">
        <v>12.4</v>
      </c>
      <c r="BY67" s="1">
        <v>12</v>
      </c>
      <c r="BZ67" s="1">
        <v>12.2</v>
      </c>
      <c r="CA67" s="1">
        <v>11.2</v>
      </c>
      <c r="CB67" s="1">
        <v>12</v>
      </c>
      <c r="CC67" s="1">
        <v>12.6</v>
      </c>
      <c r="CD67" s="1">
        <v>12.2</v>
      </c>
      <c r="CE67" s="1">
        <v>13.2</v>
      </c>
      <c r="CF67" s="1">
        <v>11.8</v>
      </c>
      <c r="CG67" s="1">
        <v>11</v>
      </c>
      <c r="CH67" s="1">
        <v>11.2</v>
      </c>
      <c r="CI67" s="1">
        <v>11.6</v>
      </c>
      <c r="CJ67" s="1">
        <v>11.8</v>
      </c>
      <c r="CK67" s="1">
        <v>11.8</v>
      </c>
      <c r="CL67" s="1">
        <v>13.6</v>
      </c>
      <c r="CM67" s="1">
        <v>11</v>
      </c>
      <c r="CN67" s="1">
        <v>11.2</v>
      </c>
      <c r="CO67" s="1">
        <v>10.6</v>
      </c>
      <c r="CP67" s="1">
        <v>10.199999999999999</v>
      </c>
      <c r="CQ67" s="1">
        <v>11</v>
      </c>
      <c r="CR67" s="1">
        <v>12</v>
      </c>
      <c r="CS67" s="1">
        <v>11.4</v>
      </c>
      <c r="CT67" s="1">
        <v>11.8</v>
      </c>
      <c r="CU67" s="1">
        <v>11.8</v>
      </c>
      <c r="CV67" s="1">
        <v>12</v>
      </c>
      <c r="CW67" s="1">
        <v>12</v>
      </c>
      <c r="CX67" s="1">
        <v>10.4</v>
      </c>
      <c r="CY67" s="1">
        <v>10.8</v>
      </c>
      <c r="CZ67" s="1">
        <v>11</v>
      </c>
      <c r="DA67" s="1">
        <v>11</v>
      </c>
      <c r="DB67" s="1">
        <v>11</v>
      </c>
      <c r="DC67" s="1">
        <v>12</v>
      </c>
      <c r="DD67" s="1">
        <v>14</v>
      </c>
      <c r="DE67" s="1">
        <v>13.6</v>
      </c>
      <c r="DF67" s="1">
        <v>10</v>
      </c>
      <c r="DG67" s="1">
        <v>13</v>
      </c>
      <c r="DH67" s="1">
        <v>11.4</v>
      </c>
      <c r="DI67" s="1">
        <v>11.2</v>
      </c>
      <c r="DJ67" s="1">
        <v>12.6</v>
      </c>
      <c r="DK67" s="1">
        <v>12</v>
      </c>
      <c r="DL67" s="1">
        <v>12.2</v>
      </c>
      <c r="DM67" s="1">
        <v>12</v>
      </c>
      <c r="DN67" s="1">
        <v>12</v>
      </c>
      <c r="DO67" s="1">
        <v>12</v>
      </c>
      <c r="DP67" s="1">
        <v>14</v>
      </c>
      <c r="DQ67" s="1">
        <v>12</v>
      </c>
      <c r="DR67" s="1">
        <v>13.6</v>
      </c>
      <c r="DS67" s="1">
        <v>12.8</v>
      </c>
      <c r="DT67" s="1">
        <v>12.6</v>
      </c>
      <c r="DU67" s="1">
        <v>12</v>
      </c>
      <c r="DV67" s="1">
        <v>12.4</v>
      </c>
      <c r="DW67" s="1">
        <v>10.8</v>
      </c>
      <c r="DX67" s="1">
        <v>10.4</v>
      </c>
      <c r="DY67" s="1">
        <v>10</v>
      </c>
      <c r="DZ67" s="1">
        <v>10</v>
      </c>
      <c r="EA67" s="1">
        <v>12</v>
      </c>
      <c r="EB67" s="1">
        <v>12</v>
      </c>
      <c r="EC67" s="1">
        <v>14</v>
      </c>
      <c r="ED67" s="1">
        <v>13</v>
      </c>
      <c r="EE67" s="1">
        <v>12</v>
      </c>
      <c r="EF67" s="1">
        <v>12.6</v>
      </c>
      <c r="EG67" s="1">
        <v>12.2</v>
      </c>
      <c r="EH67" s="1">
        <v>14</v>
      </c>
      <c r="EI67" s="1">
        <v>14</v>
      </c>
      <c r="EJ67" s="1">
        <v>13.6</v>
      </c>
      <c r="EK67" s="1">
        <v>12.4</v>
      </c>
      <c r="EL67" s="1">
        <v>13</v>
      </c>
      <c r="EM67" s="1">
        <v>11</v>
      </c>
      <c r="EN67" s="1">
        <v>11</v>
      </c>
      <c r="EO67" s="1">
        <v>11</v>
      </c>
      <c r="EP67" s="1">
        <v>11.2</v>
      </c>
      <c r="EQ67" s="1">
        <v>11</v>
      </c>
      <c r="ER67" s="1">
        <v>11</v>
      </c>
      <c r="ES67" s="1">
        <v>10.8</v>
      </c>
      <c r="ET67" s="1">
        <v>12</v>
      </c>
      <c r="EU67" s="1">
        <v>12</v>
      </c>
      <c r="EV67" s="1">
        <v>12</v>
      </c>
      <c r="EW67" s="1">
        <v>12</v>
      </c>
      <c r="EX67" s="1">
        <v>11.8</v>
      </c>
      <c r="EY67" s="1">
        <v>13.6</v>
      </c>
      <c r="EZ67" s="1">
        <v>12</v>
      </c>
      <c r="FA67" s="1">
        <v>12</v>
      </c>
      <c r="FB67" s="1">
        <v>12</v>
      </c>
      <c r="FC67" s="1">
        <v>11.2</v>
      </c>
      <c r="FD67" s="1">
        <v>11.8</v>
      </c>
      <c r="FE67" s="1">
        <v>12</v>
      </c>
      <c r="FF67" s="1">
        <v>12</v>
      </c>
      <c r="FG67" s="1">
        <v>10.199999999999999</v>
      </c>
      <c r="FH67" s="1">
        <v>11.8</v>
      </c>
      <c r="FI67" s="1">
        <v>11</v>
      </c>
      <c r="FJ67" s="1">
        <v>11</v>
      </c>
      <c r="FK67" s="1">
        <v>11.2</v>
      </c>
      <c r="FL67" s="1">
        <v>11</v>
      </c>
      <c r="FM67" s="1">
        <v>12</v>
      </c>
      <c r="FN67" s="1">
        <v>11.4</v>
      </c>
      <c r="FO67" s="1">
        <v>11.4</v>
      </c>
      <c r="FP67" s="1">
        <v>12.2</v>
      </c>
      <c r="FQ67" s="1">
        <v>13</v>
      </c>
      <c r="FR67" s="1">
        <v>12</v>
      </c>
      <c r="FS67" s="1">
        <v>11.6</v>
      </c>
      <c r="FT67" s="1">
        <v>12</v>
      </c>
      <c r="FU67" s="1">
        <v>12.2</v>
      </c>
      <c r="FV67" s="1">
        <v>12</v>
      </c>
      <c r="FW67" s="1">
        <v>13</v>
      </c>
      <c r="FX67" s="1">
        <v>11.6</v>
      </c>
      <c r="FY67" s="1">
        <v>11.8</v>
      </c>
      <c r="FZ67" s="1">
        <v>12</v>
      </c>
      <c r="GA67" s="1">
        <v>12</v>
      </c>
      <c r="GB67" s="1">
        <v>12</v>
      </c>
      <c r="GC67" s="1">
        <v>12.2</v>
      </c>
      <c r="GD67" s="1">
        <v>10.199999999999999</v>
      </c>
      <c r="GE67" s="1">
        <v>10.6</v>
      </c>
      <c r="GF67" s="1">
        <v>11.8</v>
      </c>
      <c r="GG67" s="1">
        <v>11</v>
      </c>
      <c r="GH67" s="1">
        <v>11</v>
      </c>
      <c r="GI67" s="1">
        <v>11.8</v>
      </c>
      <c r="GJ67" s="1">
        <v>11.2</v>
      </c>
      <c r="GK67" s="1">
        <v>10.8</v>
      </c>
      <c r="GL67" s="1">
        <v>10.6</v>
      </c>
      <c r="GM67" s="1">
        <v>10.8</v>
      </c>
      <c r="GN67" s="1">
        <v>9.8000000000000007</v>
      </c>
      <c r="GO67" s="1">
        <v>10</v>
      </c>
      <c r="GP67" s="1">
        <v>10</v>
      </c>
      <c r="GQ67" s="1">
        <v>11</v>
      </c>
      <c r="GR67" s="1">
        <v>11</v>
      </c>
      <c r="GS67" s="1">
        <v>11.2</v>
      </c>
      <c r="GT67" s="1">
        <v>11</v>
      </c>
      <c r="GU67" s="1">
        <v>11.4</v>
      </c>
      <c r="GV67" s="1">
        <v>11</v>
      </c>
      <c r="GW67" s="1">
        <v>10.6</v>
      </c>
      <c r="GX67" s="1">
        <v>10.5</v>
      </c>
      <c r="GY67" s="1">
        <v>10.199999999999999</v>
      </c>
      <c r="GZ67" s="1">
        <v>10.8</v>
      </c>
      <c r="HA67" s="1">
        <v>11</v>
      </c>
      <c r="HB67" s="1">
        <v>10.6</v>
      </c>
      <c r="HC67" s="1">
        <v>10.6</v>
      </c>
      <c r="HD67" s="1">
        <v>12</v>
      </c>
      <c r="HE67" s="1">
        <v>11</v>
      </c>
      <c r="HF67" s="1">
        <v>9.1999999999999993</v>
      </c>
      <c r="HG67" s="1">
        <v>12</v>
      </c>
      <c r="HH67" s="1">
        <v>11</v>
      </c>
      <c r="HI67" s="1">
        <v>11.8</v>
      </c>
      <c r="HJ67" s="1">
        <v>10</v>
      </c>
      <c r="HK67" s="1">
        <v>10</v>
      </c>
      <c r="HL67" s="1">
        <v>12.2</v>
      </c>
      <c r="HM67" s="1">
        <v>11</v>
      </c>
      <c r="HN67" s="1">
        <v>11</v>
      </c>
      <c r="HO67" s="1">
        <v>12</v>
      </c>
      <c r="HP67" s="1">
        <v>10.8</v>
      </c>
      <c r="HQ67" s="1">
        <v>65535</v>
      </c>
      <c r="HR67" s="1">
        <v>11</v>
      </c>
      <c r="HS67" s="1">
        <v>10</v>
      </c>
      <c r="HT67" s="1">
        <v>11</v>
      </c>
      <c r="HU67" s="1">
        <v>10.8</v>
      </c>
      <c r="HV67" s="1">
        <v>10.199999999999999</v>
      </c>
      <c r="HW67" s="1">
        <v>11</v>
      </c>
      <c r="HX67" s="1">
        <v>11.2</v>
      </c>
      <c r="HY67" s="1">
        <v>11</v>
      </c>
      <c r="HZ67" s="1">
        <v>11</v>
      </c>
      <c r="IA67" s="1">
        <v>10.8</v>
      </c>
      <c r="IB67" s="1">
        <v>10.8</v>
      </c>
      <c r="IC67" s="1">
        <v>10.8</v>
      </c>
      <c r="ID67" s="1">
        <v>11.8</v>
      </c>
      <c r="IE67" s="1">
        <v>10.8</v>
      </c>
      <c r="IF67" s="1">
        <v>11.8</v>
      </c>
      <c r="IG67" s="1">
        <v>10</v>
      </c>
      <c r="IH67" s="1">
        <v>10.199999999999999</v>
      </c>
      <c r="II67" s="1">
        <v>10</v>
      </c>
      <c r="IJ67" s="1">
        <v>10.199999999999999</v>
      </c>
      <c r="IK67" s="1">
        <v>10</v>
      </c>
      <c r="IL67" s="1">
        <v>10</v>
      </c>
      <c r="IM67" s="1">
        <v>11</v>
      </c>
      <c r="IN67" s="1">
        <v>11.2</v>
      </c>
      <c r="IO67" s="1">
        <v>11</v>
      </c>
      <c r="IP67" s="1">
        <v>9</v>
      </c>
      <c r="IQ67" s="1">
        <v>9.8000000000000007</v>
      </c>
      <c r="IR67" s="1">
        <v>10</v>
      </c>
      <c r="IS67" s="1">
        <v>10.199999999999999</v>
      </c>
      <c r="IT67" s="1">
        <v>10</v>
      </c>
      <c r="IU67" s="1">
        <v>10.199999999999999</v>
      </c>
      <c r="IV67" s="1">
        <v>10.6</v>
      </c>
      <c r="IW67" s="1">
        <v>10</v>
      </c>
      <c r="IX67" s="1">
        <v>10.199999999999999</v>
      </c>
      <c r="IY67" s="1">
        <v>10</v>
      </c>
      <c r="IZ67" s="1">
        <v>10</v>
      </c>
      <c r="JA67" s="1">
        <v>10.199999999999999</v>
      </c>
      <c r="JB67" s="1">
        <v>10</v>
      </c>
      <c r="JC67" s="1">
        <v>65535</v>
      </c>
      <c r="JD67" s="1">
        <v>10.6</v>
      </c>
      <c r="JE67" s="1">
        <v>10.8</v>
      </c>
      <c r="JF67" s="1">
        <v>10.8</v>
      </c>
      <c r="JG67" s="1">
        <v>11</v>
      </c>
      <c r="JH67" s="1">
        <v>11</v>
      </c>
      <c r="JI67" s="1">
        <v>11</v>
      </c>
      <c r="JJ67" s="1">
        <v>11.2</v>
      </c>
      <c r="JK67" s="1">
        <v>10.8</v>
      </c>
      <c r="JL67" s="1">
        <v>12.2</v>
      </c>
      <c r="JM67" s="1">
        <v>10</v>
      </c>
      <c r="JN67" s="1">
        <v>10</v>
      </c>
      <c r="JO67" s="1">
        <v>10.199999999999999</v>
      </c>
      <c r="JP67" s="1">
        <v>12</v>
      </c>
      <c r="JQ67" s="1">
        <v>10.199999999999999</v>
      </c>
      <c r="JR67" s="1">
        <v>10</v>
      </c>
      <c r="JS67" s="1">
        <v>11</v>
      </c>
      <c r="JT67" s="1">
        <v>11.2</v>
      </c>
      <c r="JU67" s="1">
        <v>11</v>
      </c>
      <c r="JV67" s="1">
        <v>11</v>
      </c>
      <c r="JW67" s="1">
        <v>11.2</v>
      </c>
      <c r="JX67" s="1">
        <v>11</v>
      </c>
      <c r="JY67" s="1">
        <v>10</v>
      </c>
      <c r="JZ67" s="1">
        <v>10.199999999999999</v>
      </c>
      <c r="KA67" s="1">
        <v>12.2</v>
      </c>
      <c r="KB67" s="1">
        <v>11</v>
      </c>
      <c r="KC67" s="1">
        <v>11</v>
      </c>
      <c r="KD67" s="1">
        <v>10.199999999999999</v>
      </c>
      <c r="KE67" s="1">
        <v>10</v>
      </c>
      <c r="KF67" s="1">
        <v>10.199999999999999</v>
      </c>
      <c r="KG67" s="1">
        <v>10.4</v>
      </c>
      <c r="KH67" s="1">
        <v>10.4</v>
      </c>
      <c r="KI67" s="1">
        <v>11.2</v>
      </c>
      <c r="KJ67" s="1">
        <v>10</v>
      </c>
      <c r="KK67" s="1">
        <v>11.2</v>
      </c>
      <c r="KL67" s="1">
        <v>12.2</v>
      </c>
      <c r="KM67" s="1">
        <v>12.8</v>
      </c>
      <c r="KN67" s="1">
        <v>11.6</v>
      </c>
      <c r="KO67" s="1">
        <v>11.8</v>
      </c>
      <c r="KP67" s="1">
        <v>13</v>
      </c>
      <c r="KQ67" s="1">
        <v>12</v>
      </c>
      <c r="KR67" s="1">
        <v>11.2</v>
      </c>
      <c r="KS67" s="1">
        <v>10.6</v>
      </c>
      <c r="KT67" s="1">
        <v>10</v>
      </c>
      <c r="KU67" s="1">
        <v>10.6</v>
      </c>
      <c r="KV67" s="1">
        <v>11</v>
      </c>
      <c r="KW67" s="1">
        <v>10.199999999999999</v>
      </c>
      <c r="KX67" s="1">
        <v>10</v>
      </c>
      <c r="KY67" s="1">
        <v>10.6</v>
      </c>
      <c r="KZ67" s="1">
        <v>10</v>
      </c>
      <c r="LA67" s="1">
        <v>9.8000000000000007</v>
      </c>
      <c r="LB67" s="1">
        <v>12</v>
      </c>
      <c r="LC67" s="1">
        <v>11.8</v>
      </c>
      <c r="LD67" s="1">
        <v>14</v>
      </c>
      <c r="LE67" s="1">
        <v>11.8</v>
      </c>
      <c r="LF67" s="1">
        <v>10.6</v>
      </c>
      <c r="LG67" s="1">
        <v>10</v>
      </c>
      <c r="LH67" s="1">
        <v>12</v>
      </c>
      <c r="LI67" s="1">
        <v>11.8</v>
      </c>
      <c r="LJ67" s="1">
        <v>13.8</v>
      </c>
      <c r="LK67" s="1">
        <v>11</v>
      </c>
      <c r="LL67" s="1">
        <v>11</v>
      </c>
      <c r="LM67" s="1">
        <v>13.6</v>
      </c>
      <c r="LN67" s="1">
        <v>13.2</v>
      </c>
      <c r="LO67" s="1">
        <v>13</v>
      </c>
      <c r="LP67" s="1">
        <v>12</v>
      </c>
      <c r="LQ67" s="1">
        <v>10.8</v>
      </c>
      <c r="LR67" s="1">
        <v>10</v>
      </c>
      <c r="LS67" s="1">
        <v>9.6</v>
      </c>
      <c r="LT67" s="1">
        <v>9</v>
      </c>
      <c r="LU67" s="1">
        <v>11</v>
      </c>
      <c r="LV67" s="1">
        <v>10</v>
      </c>
      <c r="LW67" s="1">
        <v>11.8</v>
      </c>
      <c r="LX67" s="1">
        <v>11</v>
      </c>
      <c r="LY67" s="1">
        <v>11</v>
      </c>
      <c r="LZ67" s="1">
        <v>10.8</v>
      </c>
      <c r="MA67" s="1">
        <v>11.6</v>
      </c>
      <c r="MB67" s="1">
        <v>12</v>
      </c>
      <c r="MC67" s="1">
        <v>11.8</v>
      </c>
      <c r="MD67" s="1">
        <v>11</v>
      </c>
      <c r="ME67" s="1">
        <v>11</v>
      </c>
      <c r="MF67" s="1">
        <v>11</v>
      </c>
      <c r="MG67" s="1">
        <v>10.8</v>
      </c>
      <c r="MH67" s="1">
        <v>10</v>
      </c>
      <c r="MI67" s="1">
        <v>10</v>
      </c>
      <c r="MJ67" s="1">
        <v>9.6</v>
      </c>
      <c r="MK67" s="1">
        <v>10.8</v>
      </c>
      <c r="ML67" s="1">
        <v>13</v>
      </c>
      <c r="MM67" s="1">
        <v>11</v>
      </c>
      <c r="MN67" s="1">
        <v>10</v>
      </c>
      <c r="MO67" s="1">
        <v>9.6</v>
      </c>
      <c r="MP67" s="1">
        <v>11.6</v>
      </c>
      <c r="MQ67" s="1">
        <v>10.199999999999999</v>
      </c>
      <c r="MR67" s="1">
        <v>11</v>
      </c>
      <c r="MS67" s="1">
        <v>12.6</v>
      </c>
      <c r="MT67" s="1">
        <v>12.6</v>
      </c>
      <c r="MU67" s="1">
        <v>10.8</v>
      </c>
      <c r="MV67" s="1">
        <v>10</v>
      </c>
      <c r="MW67" s="1">
        <v>10.199999999999999</v>
      </c>
      <c r="MX67" s="1">
        <v>10.8</v>
      </c>
      <c r="MY67" s="1">
        <v>10.6</v>
      </c>
      <c r="MZ67" s="1">
        <v>11.8</v>
      </c>
      <c r="NA67" s="1">
        <v>10</v>
      </c>
      <c r="NB67" s="1">
        <v>10</v>
      </c>
      <c r="NC67" s="1">
        <v>11.2</v>
      </c>
      <c r="ND67" s="1">
        <v>13.6</v>
      </c>
      <c r="NE67" s="1">
        <v>13.6</v>
      </c>
      <c r="NF67" s="1">
        <v>11</v>
      </c>
      <c r="NG67" s="1">
        <v>11</v>
      </c>
      <c r="NH67" s="1">
        <v>11</v>
      </c>
      <c r="NI67" s="1">
        <v>12</v>
      </c>
      <c r="NJ67" s="6">
        <f t="shared" ref="NJ67:NJ130" si="62">+COUNTIF($H67:$AL67,"&lt;65534")/COUNTA($H$1:$AL$1)</f>
        <v>1</v>
      </c>
      <c r="NK67" s="3">
        <f t="shared" ref="NK67:NK130" si="63">+COUNTIF($AM67:$BO67,"&lt;65534")/COUNTA($AM$1:$BO$1)</f>
        <v>1</v>
      </c>
      <c r="NL67" s="3">
        <f t="shared" ref="NL67:NL130" si="64">+COUNTIF($BP67:$CT67,"&lt;65534")/COUNTA($BP$1:$CT$1)</f>
        <v>1</v>
      </c>
      <c r="NM67" s="3">
        <f t="shared" ref="NM67:NM130" si="65">+COUNTIF($CU67:$DX67,"&lt;65534")/COUNTA($CU$1:$DX$1)</f>
        <v>1</v>
      </c>
      <c r="NN67" s="3">
        <f t="shared" ref="NN67:NN130" si="66">+COUNTIF($DY67:$FC67,"&lt;65534")/COUNTA($DY$1:$FC$1)</f>
        <v>1</v>
      </c>
      <c r="NO67" s="3">
        <f t="shared" ref="NO67:NO130" si="67">+COUNTIF($FD67:$GG67,"&lt;65534")/COUNTA($FD$1:$GG$1)</f>
        <v>1</v>
      </c>
      <c r="NP67" s="3">
        <f t="shared" ref="NP67:NP130" si="68">+COUNTIF($GH67:$HL67,"&lt;65534")/COUNTA($GH$1:$HL$1)</f>
        <v>1</v>
      </c>
      <c r="NQ67" s="3">
        <f t="shared" ref="NQ67:NQ130" si="69">+COUNTIF($HM67:$IQ67,"&lt;65534")/COUNTA($HM$1:$IQ$1)</f>
        <v>0.967741935483871</v>
      </c>
      <c r="NR67" s="3">
        <f t="shared" ref="NR67:NR130" si="70">+COUNTIF($IR67:$JU67,"&lt;65534")/COUNTA($IR$1:$JU$1)</f>
        <v>0.96666666666666667</v>
      </c>
      <c r="NS67" s="3">
        <f t="shared" ref="NS67:NS130" si="71">+COUNTIF($JV67:$KZ67,"&lt;65534")/COUNTA($JV$1:$KZ$1)</f>
        <v>1</v>
      </c>
      <c r="NT67" s="3">
        <f t="shared" ref="NT67:NT130" si="72">+COUNTIF($LA67:$MD67,"&lt;65534")/COUNTA($LA$1:$MD$1)</f>
        <v>1</v>
      </c>
      <c r="NU67" s="3">
        <f t="shared" ref="NU67:NU130" si="73">+COUNTIF($ME67:$NI67,"&lt;65534")/COUNTA($ME$1:$NI$1)</f>
        <v>1</v>
      </c>
      <c r="NV67" s="3">
        <f t="shared" ref="NV67:NV130" si="74">+COUNTIF($H67:$NI67,"&lt;65534")/COUNTA($H$1:$NI$1)</f>
        <v>0.9945205479452055</v>
      </c>
      <c r="NW67" s="5">
        <f t="shared" ref="NW67:NW130" si="75">+IF(NJ67&gt;=0.5,AVERAGEIF($H67:$AL67,"&lt;65534",$H67:$AL67),NA())</f>
        <v>10.709677419354838</v>
      </c>
      <c r="NX67" s="1">
        <f t="shared" ref="NX67:NX130" si="76">+IF(NK67&gt;=0.5,AVERAGEIF($AM67:$BO67,"&lt;65534",$AM67:$BO67),NA())</f>
        <v>11.228571428571428</v>
      </c>
      <c r="NY67" s="1">
        <f t="shared" ref="NY67:NY130" si="77">+IF(NL67&gt;=0.5,AVERAGEIF($BP67:$CT67,"&lt;65534",$BP67:$CT67),NA())</f>
        <v>11.774193548387096</v>
      </c>
      <c r="NZ67" s="1">
        <f t="shared" ref="NZ67:NZ130" si="78">+IF(NM67&gt;=0.5,AVERAGEIF($CU67:$DX67,"&lt;65534",$CU67:$DX67),NA())</f>
        <v>11.953333333333335</v>
      </c>
      <c r="OA67" s="1">
        <f t="shared" ref="OA67:OA130" si="79">+IF(NN67&gt;=0.5,AVERAGEIF($DY67:$FC67,"&lt;65534",$DY67:$FC67),NA())</f>
        <v>12.012903225806452</v>
      </c>
      <c r="OB67" s="1">
        <f t="shared" ref="OB67:OB130" si="80">+IF(NO67&gt;=0.5,AVERAGEIF($FD67:$GG67,"&lt;65534",$FD67:$GG67),NA())</f>
        <v>11.666666666666666</v>
      </c>
      <c r="OC67" s="1">
        <f t="shared" ref="OC67:OC130" si="81">+IF(NP67&gt;=0.5,AVERAGEIF($GH67:$HL67,"&lt;65534",$GH67:$HL67),NA())</f>
        <v>10.841935483870966</v>
      </c>
      <c r="OD67" s="1">
        <f t="shared" ref="OD67:OD130" si="82">+IF(NQ67&gt;=0.5,AVERAGEIF($HM67:$IQ67,"&lt;65534",$HM67:$IQ67),NA())</f>
        <v>10.706666666666669</v>
      </c>
      <c r="OE67" s="1">
        <f t="shared" ref="OE67:OE130" si="83">+IF(NR67&gt;=0.5,AVERAGEIF($IR67:$JU67,"&lt;65534",$IR67:$JU67),NA())</f>
        <v>10.565517241379309</v>
      </c>
      <c r="OF67" s="1">
        <f t="shared" ref="OF67:OF130" si="84">+IF(NS67&gt;=0.5,AVERAGEIF($JV67:$KZ67,"&lt;65534",$JV67:$KZ67),NA())</f>
        <v>10.929032258064517</v>
      </c>
      <c r="OG67" s="1">
        <f t="shared" ref="OG67:OG130" si="85">+IF(NT67&gt;=0.5,AVERAGEIF($LA67:$MD67,"&lt;65534",$LA67:$MD67),NA())</f>
        <v>11.426666666666668</v>
      </c>
      <c r="OH67" s="1">
        <f t="shared" ref="OH67:OH130" si="86">+IF(NU67&gt;=0.5,AVERAGEIF($ME67:$NI67,"&lt;65534",$ME67:$NI67),NA())</f>
        <v>11.045161290322582</v>
      </c>
      <c r="OI67" s="111">
        <v>10.666666666666666</v>
      </c>
      <c r="OJ67" s="112">
        <v>11.108333333333333</v>
      </c>
      <c r="OK67" s="112">
        <v>11.565384615384618</v>
      </c>
      <c r="OL67" s="112">
        <v>12.203846153846154</v>
      </c>
      <c r="OM67" s="112">
        <v>12.215384615384616</v>
      </c>
      <c r="ON67" s="112">
        <v>11.649999999999997</v>
      </c>
      <c r="OO67" s="112">
        <v>11.200000000000001</v>
      </c>
      <c r="OP67" s="112">
        <v>11.283999999999999</v>
      </c>
      <c r="OQ67" s="112">
        <v>11.152000000000003</v>
      </c>
      <c r="OR67" s="112">
        <v>11.66</v>
      </c>
      <c r="OS67" s="112">
        <v>11.750000000000002</v>
      </c>
      <c r="OT67" s="112">
        <v>11.126086956521737</v>
      </c>
      <c r="OU67" s="5">
        <f t="shared" si="50"/>
        <v>4.3010752688172005E-2</v>
      </c>
      <c r="OV67" s="1">
        <f t="shared" si="51"/>
        <v>0.12023809523809526</v>
      </c>
      <c r="OW67" s="1">
        <f t="shared" si="52"/>
        <v>0.20880893300247827</v>
      </c>
      <c r="OX67" s="1">
        <f t="shared" si="53"/>
        <v>-0.25051282051281909</v>
      </c>
      <c r="OY67" s="1">
        <f t="shared" si="54"/>
        <v>-0.20248138957816408</v>
      </c>
      <c r="OZ67" s="1">
        <f t="shared" si="55"/>
        <v>1.6666666666669272E-2</v>
      </c>
      <c r="PA67" s="1">
        <f t="shared" si="56"/>
        <v>-0.35806451612903523</v>
      </c>
      <c r="PB67" s="1">
        <f t="shared" si="57"/>
        <v>-0.57733333333333015</v>
      </c>
      <c r="PC67" s="1">
        <f t="shared" si="58"/>
        <v>-0.58648275862069355</v>
      </c>
      <c r="PD67" s="1">
        <f t="shared" si="59"/>
        <v>-0.73096774193548342</v>
      </c>
      <c r="PE67" s="1">
        <f t="shared" si="60"/>
        <v>-0.32333333333333414</v>
      </c>
      <c r="PF67" s="1">
        <f t="shared" si="61"/>
        <v>-8.0925666199155089E-2</v>
      </c>
      <c r="PG67" s="111">
        <v>5.6</v>
      </c>
      <c r="PH67" s="112">
        <v>6.2</v>
      </c>
      <c r="PI67" s="112">
        <v>6.6</v>
      </c>
      <c r="PJ67" s="112">
        <v>7</v>
      </c>
      <c r="PK67" s="112">
        <v>5</v>
      </c>
      <c r="PL67" s="112">
        <v>6</v>
      </c>
      <c r="PM67" s="112">
        <v>6.6</v>
      </c>
      <c r="PN67" s="112">
        <v>6.6</v>
      </c>
      <c r="PO67" s="112">
        <v>6.6</v>
      </c>
      <c r="PP67" s="112">
        <v>7</v>
      </c>
      <c r="PQ67" s="112">
        <v>7</v>
      </c>
      <c r="PR67" s="137">
        <v>6</v>
      </c>
      <c r="PS67" s="5">
        <f t="array" ref="PS67">+IF(ISERROR($NW67)=FALSE,MIN(IF($H67:$AL67&lt;65534,$H67:$AL67,"")),NA())</f>
        <v>8</v>
      </c>
      <c r="PT67" s="1">
        <f t="array" ref="PT67">+IF(ISERROR($NX67)=FALSE,MIN(IF($AM67:$BN67&lt;65534,$AM67:$BN67,"")),NA())</f>
        <v>8</v>
      </c>
      <c r="PU67" s="1">
        <f t="array" ref="PU67">+IF(ISERROR($NY67)=FALSE,MIN(IF($BP67:$CT67&lt;65534,$BP67:$CT67,"")),NA())</f>
        <v>10</v>
      </c>
      <c r="PV67" s="1">
        <f t="array" ref="PV67">+IF(ISERROR($NZ67)=FALSE,MIN(IF($CU67:$DX67&lt;65534,$CU67:$DX67,"")),NA())</f>
        <v>10</v>
      </c>
      <c r="PW67" s="1">
        <f t="array" ref="PW67">+IF(ISERROR($OA67)=FALSE,MIN(IF($DY67:$FC67&lt;65534,$DY67:$FC67,"")),NA())</f>
        <v>10</v>
      </c>
      <c r="PX67" s="1">
        <f t="array" ref="PX67">+IF(ISERROR($OB67)=FALSE,MIN(IF($FD67:$GG67&lt;65534,$FD67:$GG67,"")),NA())</f>
        <v>10.199999999999999</v>
      </c>
      <c r="PY67" s="1">
        <f t="array" ref="PY67">+IF(ISERROR($OC67)=FALSE,MIN(IF($GH67:$HL67&lt;65534,$GH67:$HL67,"")),NA())</f>
        <v>9.1999999999999993</v>
      </c>
      <c r="PZ67" s="1">
        <f t="array" ref="PZ67">+IF(ISERROR($OD67)=FALSE,MIN(IF($HM67:$IQ67&lt;65534,$HM67:$IQ67,"")),NA())</f>
        <v>9</v>
      </c>
      <c r="QA67" s="1">
        <f t="array" ref="QA67">+IF(ISERROR($OE67)=FALSE,MIN(IF($IR67:$JU67&lt;65534,$IR67:$JU67,"")),NA())</f>
        <v>10</v>
      </c>
      <c r="QB67" s="1">
        <f t="array" ref="QB67">+IF(ISERROR($OF67)=FALSE,MIN(IF($JV67:$KZ67&lt;65534,$JV67:$KZ67,"")),NA())</f>
        <v>10</v>
      </c>
      <c r="QC67" s="1">
        <f t="array" ref="QC67">+IF(ISERROR($OG67)=FALSE,MIN(IF($LA67:$MD67&lt;65534,$LA67:$MD67,"")),NA())</f>
        <v>9</v>
      </c>
      <c r="QD67" s="1">
        <f t="array" ref="QD67">+IF(ISERROR($OH67)=FALSE,MIN(IF($ME67:$NI67&lt;65534,$ME67:$NI67,"")),NA())</f>
        <v>9.6</v>
      </c>
      <c r="QE67" s="5">
        <f t="shared" ref="QE67:QE130" si="87">+IF(ISERROR(PG67-PS67)=FALSE,PG67-PS67,NA())</f>
        <v>-2.4000000000000004</v>
      </c>
      <c r="QF67" s="1">
        <f t="shared" ref="QF67:QF130" si="88">+IF(ISERROR(PH67-PT67)=FALSE,PH67-PT67,NA())</f>
        <v>-1.7999999999999998</v>
      </c>
      <c r="QG67" s="1">
        <f t="shared" ref="QG67:QG130" si="89">+IF(ISERROR(PI67-PU67)=FALSE,PI67-PU67,NA())</f>
        <v>-3.4000000000000004</v>
      </c>
      <c r="QH67" s="1">
        <f t="shared" ref="QH67:QH130" si="90">+IF(ISERROR(PJ67-PV67)=FALSE,PJ67-PV67,NA())</f>
        <v>-3</v>
      </c>
      <c r="QI67" s="1">
        <f t="shared" ref="QI67:QI130" si="91">+IF(ISERROR(PK67-PW67)=FALSE,PK67-PW67,NA())</f>
        <v>-5</v>
      </c>
      <c r="QJ67" s="1">
        <f t="shared" ref="QJ67:QJ130" si="92">+IF(ISERROR(PL67-PX67)=FALSE,PL67-PX67,NA())</f>
        <v>-4.1999999999999993</v>
      </c>
      <c r="QK67" s="1">
        <f t="shared" ref="QK67:QK130" si="93">+IF(ISERROR(PM67-PY67)=FALSE,PM67-PY67,NA())</f>
        <v>-2.5999999999999996</v>
      </c>
      <c r="QL67" s="1">
        <f t="shared" ref="QL67:QL130" si="94">+IF(ISERROR(PN67-PZ67)=FALSE,PN67-PZ67,NA())</f>
        <v>-2.4000000000000004</v>
      </c>
      <c r="QM67" s="1">
        <f t="shared" ref="QM67:QM130" si="95">+IF(ISERROR(PO67-QA67)=FALSE,PO67-QA67,NA())</f>
        <v>-3.4000000000000004</v>
      </c>
      <c r="QN67" s="1">
        <f t="shared" ref="QN67:QN130" si="96">+IF(ISERROR(PP67-QB67)=FALSE,PP67-QB67,NA())</f>
        <v>-3</v>
      </c>
      <c r="QO67" s="1">
        <f t="shared" ref="QO67:QO130" si="97">+IF(ISERROR(PQ67-QC67)=FALSE,PQ67-QC67,NA())</f>
        <v>-2</v>
      </c>
      <c r="QP67" s="1">
        <f t="shared" ref="QP67:QP130" si="98">+IF(ISERROR(PR67-QD67)=FALSE,PR67-QD67,NA())</f>
        <v>-3.5999999999999996</v>
      </c>
      <c r="QQ67" s="5" t="s">
        <v>892</v>
      </c>
    </row>
    <row r="68" spans="1:459" s="1" customFormat="1" x14ac:dyDescent="0.2">
      <c r="A68" s="155">
        <v>24035340</v>
      </c>
      <c r="B68" s="156">
        <v>-72.967916666666667</v>
      </c>
      <c r="C68" s="156">
        <v>5.6769444444444446</v>
      </c>
      <c r="D68" s="157">
        <v>2500</v>
      </c>
      <c r="E68" s="158" t="s">
        <v>218</v>
      </c>
      <c r="F68" s="158" t="s">
        <v>173</v>
      </c>
      <c r="G68" s="158" t="s">
        <v>308</v>
      </c>
      <c r="H68" s="1">
        <v>-1.4</v>
      </c>
      <c r="I68" s="1">
        <v>-2.6</v>
      </c>
      <c r="J68" s="1">
        <v>1.2</v>
      </c>
      <c r="K68" s="1">
        <v>1.8</v>
      </c>
      <c r="L68" s="1">
        <v>1.6</v>
      </c>
      <c r="M68" s="1">
        <v>3</v>
      </c>
      <c r="N68" s="1">
        <v>3.8</v>
      </c>
      <c r="O68" s="1">
        <v>5.6</v>
      </c>
      <c r="P68" s="1">
        <v>3.6</v>
      </c>
      <c r="Q68" s="1">
        <v>7</v>
      </c>
      <c r="R68" s="1">
        <v>8</v>
      </c>
      <c r="S68" s="1">
        <v>8.8000000000000007</v>
      </c>
      <c r="T68" s="1">
        <v>11</v>
      </c>
      <c r="U68" s="1">
        <v>8.6</v>
      </c>
      <c r="V68" s="1">
        <v>5.6</v>
      </c>
      <c r="W68" s="1">
        <v>6.2</v>
      </c>
      <c r="X68" s="1">
        <v>7.2</v>
      </c>
      <c r="Y68" s="1">
        <v>0</v>
      </c>
      <c r="Z68" s="1">
        <v>0.4</v>
      </c>
      <c r="AA68" s="1">
        <v>4.2</v>
      </c>
      <c r="AB68" s="1">
        <v>0.8</v>
      </c>
      <c r="AC68" s="1">
        <v>1.6</v>
      </c>
      <c r="AD68" s="1">
        <v>0.6</v>
      </c>
      <c r="AE68" s="1">
        <v>4.4000000000000004</v>
      </c>
      <c r="AF68" s="1">
        <v>2</v>
      </c>
      <c r="AG68" s="1">
        <v>2.2000000000000002</v>
      </c>
      <c r="AH68" s="1">
        <v>3</v>
      </c>
      <c r="AI68" s="1">
        <v>7</v>
      </c>
      <c r="AJ68" s="1">
        <v>11.8</v>
      </c>
      <c r="AK68" s="1">
        <v>9.4</v>
      </c>
      <c r="AL68" s="1">
        <v>4</v>
      </c>
      <c r="AM68" s="1">
        <v>2.8</v>
      </c>
      <c r="AN68" s="1">
        <v>7.2</v>
      </c>
      <c r="AO68" s="1">
        <v>1.6</v>
      </c>
      <c r="AP68" s="1">
        <v>3.6</v>
      </c>
      <c r="AQ68" s="1">
        <v>4.2</v>
      </c>
      <c r="AR68" s="1">
        <v>5</v>
      </c>
      <c r="AS68" s="1">
        <v>65535</v>
      </c>
      <c r="AT68" s="1">
        <v>65535</v>
      </c>
      <c r="AU68" s="1">
        <v>65535</v>
      </c>
      <c r="AV68" s="1">
        <v>65535</v>
      </c>
      <c r="AW68" s="1">
        <v>65535</v>
      </c>
      <c r="AX68" s="1">
        <v>65535</v>
      </c>
      <c r="AY68" s="1">
        <v>65535</v>
      </c>
      <c r="AZ68" s="1">
        <v>65535</v>
      </c>
      <c r="BA68" s="1">
        <v>65535</v>
      </c>
      <c r="BB68" s="1">
        <v>65535</v>
      </c>
      <c r="BC68" s="1">
        <v>3</v>
      </c>
      <c r="BD68" s="1">
        <v>4.5999999999999996</v>
      </c>
      <c r="BE68" s="1">
        <v>7.8</v>
      </c>
      <c r="BF68" s="1">
        <v>9.4</v>
      </c>
      <c r="BG68" s="1">
        <v>9</v>
      </c>
      <c r="BH68" s="1">
        <v>7</v>
      </c>
      <c r="BI68" s="1">
        <v>9</v>
      </c>
      <c r="BJ68" s="1">
        <v>65535</v>
      </c>
      <c r="BK68" s="1">
        <v>8.8000000000000007</v>
      </c>
      <c r="BL68" s="1">
        <v>6.8</v>
      </c>
      <c r="BM68" s="1">
        <v>9</v>
      </c>
      <c r="BN68" s="1">
        <v>7</v>
      </c>
      <c r="BO68" s="102"/>
      <c r="BP68" s="1">
        <v>8.1999999999999993</v>
      </c>
      <c r="BQ68" s="1">
        <v>12</v>
      </c>
      <c r="BR68" s="1">
        <v>8.8000000000000007</v>
      </c>
      <c r="BS68" s="1">
        <v>6.4</v>
      </c>
      <c r="BT68" s="1">
        <v>11.6</v>
      </c>
      <c r="BU68" s="1">
        <v>10.6</v>
      </c>
      <c r="BV68" s="1">
        <v>7.4</v>
      </c>
      <c r="BW68" s="1">
        <v>6.6</v>
      </c>
      <c r="BX68" s="1">
        <v>6.4</v>
      </c>
      <c r="BY68" s="1">
        <v>6.8</v>
      </c>
      <c r="BZ68" s="1">
        <v>7.2</v>
      </c>
      <c r="CA68" s="1">
        <v>65535</v>
      </c>
      <c r="CB68" s="1">
        <v>11</v>
      </c>
      <c r="CC68" s="1">
        <v>10.8</v>
      </c>
      <c r="CD68" s="1">
        <v>10</v>
      </c>
      <c r="CE68" s="1">
        <v>65535</v>
      </c>
      <c r="CF68" s="1">
        <v>11</v>
      </c>
      <c r="CG68" s="1">
        <v>9.6</v>
      </c>
      <c r="CH68" s="1">
        <v>8.6</v>
      </c>
      <c r="CI68" s="1">
        <v>10</v>
      </c>
      <c r="CJ68" s="1">
        <v>11.8</v>
      </c>
      <c r="CK68" s="1">
        <v>10.4</v>
      </c>
      <c r="CL68" s="1">
        <v>11.8</v>
      </c>
      <c r="CM68" s="1">
        <v>10</v>
      </c>
      <c r="CN68" s="1">
        <v>7.6</v>
      </c>
      <c r="CO68" s="1">
        <v>12</v>
      </c>
      <c r="CP68" s="1">
        <v>6.8</v>
      </c>
      <c r="CQ68" s="1">
        <v>4.5999999999999996</v>
      </c>
      <c r="CR68" s="1">
        <v>7</v>
      </c>
      <c r="CS68" s="1">
        <v>10</v>
      </c>
      <c r="CT68" s="1">
        <v>8</v>
      </c>
      <c r="CU68" s="1">
        <v>9.4</v>
      </c>
      <c r="CV68" s="1">
        <v>10</v>
      </c>
      <c r="CW68" s="1">
        <v>6.8</v>
      </c>
      <c r="CX68" s="1">
        <v>11.2</v>
      </c>
      <c r="CY68" s="1">
        <v>7.8</v>
      </c>
      <c r="CZ68" s="1">
        <v>13.2</v>
      </c>
      <c r="DA68" s="1">
        <v>10.4</v>
      </c>
      <c r="DB68" s="1">
        <v>10</v>
      </c>
      <c r="DC68" s="1">
        <v>7</v>
      </c>
      <c r="DD68" s="1">
        <v>65535</v>
      </c>
      <c r="DE68" s="1">
        <v>10</v>
      </c>
      <c r="DF68" s="1">
        <v>9.1999999999999993</v>
      </c>
      <c r="DG68" s="1">
        <v>7.6</v>
      </c>
      <c r="DH68" s="1">
        <v>5.2</v>
      </c>
      <c r="DI68" s="1">
        <v>10</v>
      </c>
      <c r="DJ68" s="1">
        <v>10.8</v>
      </c>
      <c r="DK68" s="1">
        <v>9.1999999999999993</v>
      </c>
      <c r="DL68" s="1">
        <v>10.4</v>
      </c>
      <c r="DM68" s="1">
        <v>11.2</v>
      </c>
      <c r="DN68" s="1">
        <v>12</v>
      </c>
      <c r="DO68" s="1">
        <v>13</v>
      </c>
      <c r="DP68" s="1">
        <v>11.6</v>
      </c>
      <c r="DQ68" s="1">
        <v>11.6</v>
      </c>
      <c r="DR68" s="1">
        <v>11.8</v>
      </c>
      <c r="DS68" s="1">
        <v>9.6</v>
      </c>
      <c r="DT68" s="1">
        <v>11.6</v>
      </c>
      <c r="DU68" s="1">
        <v>11.4</v>
      </c>
      <c r="DV68" s="1">
        <v>12.2</v>
      </c>
      <c r="DW68" s="1">
        <v>3</v>
      </c>
      <c r="DX68" s="1">
        <v>2</v>
      </c>
      <c r="DY68" s="1">
        <v>0</v>
      </c>
      <c r="DZ68" s="1">
        <v>0.2</v>
      </c>
      <c r="EA68" s="1">
        <v>5</v>
      </c>
      <c r="EB68" s="1">
        <v>8.1999999999999993</v>
      </c>
      <c r="EC68" s="1">
        <v>65535</v>
      </c>
      <c r="ED68" s="1">
        <v>11.4</v>
      </c>
      <c r="EE68" s="1">
        <v>7</v>
      </c>
      <c r="EF68" s="1">
        <v>9.4</v>
      </c>
      <c r="EG68" s="1">
        <v>11.6</v>
      </c>
      <c r="EH68" s="1">
        <v>12</v>
      </c>
      <c r="EI68" s="1">
        <v>12</v>
      </c>
      <c r="EJ68" s="1">
        <v>65535</v>
      </c>
      <c r="EK68" s="1">
        <v>11.2</v>
      </c>
      <c r="EL68" s="1">
        <v>10.4</v>
      </c>
      <c r="EM68" s="1">
        <v>9.8000000000000007</v>
      </c>
      <c r="EN68" s="1">
        <v>11.2</v>
      </c>
      <c r="EO68" s="1">
        <v>9.1999999999999993</v>
      </c>
      <c r="EP68" s="1">
        <v>9.6</v>
      </c>
      <c r="EQ68" s="1">
        <v>8.6</v>
      </c>
      <c r="ER68" s="1">
        <v>10.6</v>
      </c>
      <c r="ES68" s="1">
        <v>5</v>
      </c>
      <c r="ET68" s="1">
        <v>8.6</v>
      </c>
      <c r="EU68" s="1">
        <v>9.1999999999999993</v>
      </c>
      <c r="EV68" s="1">
        <v>11.6</v>
      </c>
      <c r="EW68" s="1">
        <v>7.6</v>
      </c>
      <c r="EX68" s="1">
        <v>10</v>
      </c>
      <c r="EY68" s="1">
        <v>10.199999999999999</v>
      </c>
      <c r="EZ68" s="1">
        <v>8.8000000000000007</v>
      </c>
      <c r="FA68" s="1">
        <v>9.1999999999999993</v>
      </c>
      <c r="FB68" s="1">
        <v>11.2</v>
      </c>
      <c r="FC68" s="1">
        <v>11.8</v>
      </c>
      <c r="FD68" s="1">
        <v>12</v>
      </c>
      <c r="FE68" s="1">
        <v>10</v>
      </c>
      <c r="FF68" s="1">
        <v>10.199999999999999</v>
      </c>
      <c r="FG68" s="1">
        <v>5.8</v>
      </c>
      <c r="FH68" s="1">
        <v>9.6</v>
      </c>
      <c r="FI68" s="1">
        <v>6.2</v>
      </c>
      <c r="FJ68" s="1">
        <v>9.6</v>
      </c>
      <c r="FK68" s="1">
        <v>9</v>
      </c>
      <c r="FL68" s="1">
        <v>9.8000000000000007</v>
      </c>
      <c r="FM68" s="1">
        <v>8.6</v>
      </c>
      <c r="FN68" s="1">
        <v>65535</v>
      </c>
      <c r="FO68" s="1">
        <v>11.2</v>
      </c>
      <c r="FP68" s="1">
        <v>10.199999999999999</v>
      </c>
      <c r="FQ68" s="1">
        <v>10.4</v>
      </c>
      <c r="FR68" s="1">
        <v>5.8</v>
      </c>
      <c r="FS68" s="1">
        <v>7.4</v>
      </c>
      <c r="FT68" s="1">
        <v>10</v>
      </c>
      <c r="FU68" s="1">
        <v>10.199999999999999</v>
      </c>
      <c r="FV68" s="1">
        <v>5.8</v>
      </c>
      <c r="FW68" s="1">
        <v>9</v>
      </c>
      <c r="FX68" s="1">
        <v>9.1999999999999993</v>
      </c>
      <c r="FY68" s="1">
        <v>9</v>
      </c>
      <c r="FZ68" s="1">
        <v>7.4</v>
      </c>
      <c r="GA68" s="1">
        <v>10</v>
      </c>
      <c r="GB68" s="1">
        <v>5.8</v>
      </c>
      <c r="GC68" s="1">
        <v>9.4</v>
      </c>
      <c r="GD68" s="1">
        <v>2</v>
      </c>
      <c r="GE68" s="1">
        <v>4.2</v>
      </c>
      <c r="GF68" s="1">
        <v>6.2</v>
      </c>
      <c r="GG68" s="1">
        <v>6.6</v>
      </c>
      <c r="GH68" s="1">
        <v>7.4</v>
      </c>
      <c r="GI68" s="1">
        <v>9.8000000000000007</v>
      </c>
      <c r="GJ68" s="1">
        <v>7.6</v>
      </c>
      <c r="GK68" s="1">
        <v>10</v>
      </c>
      <c r="GL68" s="1">
        <v>5.4</v>
      </c>
      <c r="GM68" s="1">
        <v>3.8</v>
      </c>
      <c r="GN68" s="1">
        <v>1.2</v>
      </c>
      <c r="GO68" s="1">
        <v>5</v>
      </c>
      <c r="GP68" s="1">
        <v>7.6</v>
      </c>
      <c r="GQ68" s="1">
        <v>9.1999999999999993</v>
      </c>
      <c r="GR68" s="1">
        <v>7</v>
      </c>
      <c r="GS68" s="1">
        <v>4.2</v>
      </c>
      <c r="GT68" s="1">
        <v>5.4</v>
      </c>
      <c r="GU68" s="1">
        <v>10.4</v>
      </c>
      <c r="GV68" s="1">
        <v>6.4</v>
      </c>
      <c r="GW68" s="1">
        <v>3</v>
      </c>
      <c r="GX68" s="1">
        <v>5</v>
      </c>
      <c r="GY68" s="1">
        <v>4.2</v>
      </c>
      <c r="GZ68" s="1">
        <v>9.8000000000000007</v>
      </c>
      <c r="HA68" s="1">
        <v>10.199999999999999</v>
      </c>
      <c r="HB68" s="1">
        <v>7.6</v>
      </c>
      <c r="HC68" s="1">
        <v>9</v>
      </c>
      <c r="HD68" s="1">
        <v>10</v>
      </c>
      <c r="HE68" s="1">
        <v>9</v>
      </c>
      <c r="HF68" s="1">
        <v>1.8</v>
      </c>
      <c r="HG68" s="1">
        <v>2.8</v>
      </c>
      <c r="HH68" s="1">
        <v>8.1999999999999993</v>
      </c>
      <c r="HI68" s="1">
        <v>7.8</v>
      </c>
      <c r="HJ68" s="1">
        <v>4.8</v>
      </c>
      <c r="HK68" s="1">
        <v>5.4</v>
      </c>
      <c r="HL68" s="1">
        <v>7.2</v>
      </c>
      <c r="HM68" s="1">
        <v>2.8</v>
      </c>
      <c r="HN68" s="1">
        <v>6</v>
      </c>
      <c r="HO68" s="1">
        <v>10.199999999999999</v>
      </c>
      <c r="HP68" s="1">
        <v>8.4</v>
      </c>
      <c r="HQ68" s="1">
        <v>9.1999999999999993</v>
      </c>
      <c r="HR68" s="1">
        <v>8.4</v>
      </c>
      <c r="HS68" s="1">
        <v>6.4</v>
      </c>
      <c r="HT68" s="1">
        <v>8</v>
      </c>
      <c r="HU68" s="1">
        <v>8</v>
      </c>
      <c r="HV68" s="1">
        <v>6.8</v>
      </c>
      <c r="HW68" s="1">
        <v>7.8</v>
      </c>
      <c r="HX68" s="1">
        <v>8.6</v>
      </c>
      <c r="HY68" s="1">
        <v>10.199999999999999</v>
      </c>
      <c r="HZ68" s="1">
        <v>10</v>
      </c>
      <c r="IA68" s="1">
        <v>9.1999999999999993</v>
      </c>
      <c r="IB68" s="1">
        <v>6.8</v>
      </c>
      <c r="IC68" s="1">
        <v>9.1999999999999993</v>
      </c>
      <c r="ID68" s="1">
        <v>10.4</v>
      </c>
      <c r="IE68" s="1">
        <v>4.5999999999999996</v>
      </c>
      <c r="IF68" s="1">
        <v>5.2</v>
      </c>
      <c r="IG68" s="1">
        <v>6.8</v>
      </c>
      <c r="IH68" s="1">
        <v>6</v>
      </c>
      <c r="II68" s="1">
        <v>6</v>
      </c>
      <c r="IJ68" s="1">
        <v>7.8</v>
      </c>
      <c r="IK68" s="1">
        <v>7</v>
      </c>
      <c r="IL68" s="1">
        <v>6.4</v>
      </c>
      <c r="IM68" s="1">
        <v>7.8</v>
      </c>
      <c r="IN68" s="1">
        <v>7.8</v>
      </c>
      <c r="IO68" s="1">
        <v>6</v>
      </c>
      <c r="IP68" s="1">
        <v>0.2</v>
      </c>
      <c r="IQ68" s="1">
        <v>4.2</v>
      </c>
      <c r="IR68" s="1">
        <v>6</v>
      </c>
      <c r="IS68" s="1">
        <v>7</v>
      </c>
      <c r="IT68" s="1">
        <v>3.2</v>
      </c>
      <c r="IU68" s="1">
        <v>5.6</v>
      </c>
      <c r="IV68" s="1">
        <v>2.4</v>
      </c>
      <c r="IW68" s="1">
        <v>5.2</v>
      </c>
      <c r="IX68" s="1">
        <v>1.2</v>
      </c>
      <c r="IY68" s="1">
        <v>-0.2</v>
      </c>
      <c r="IZ68" s="1">
        <v>6</v>
      </c>
      <c r="JA68" s="1">
        <v>1.2</v>
      </c>
      <c r="JB68" s="1">
        <v>4</v>
      </c>
      <c r="JC68" s="1">
        <v>3</v>
      </c>
      <c r="JD68" s="1">
        <v>6.4</v>
      </c>
      <c r="JE68" s="1">
        <v>9.8000000000000007</v>
      </c>
      <c r="JF68" s="1">
        <v>5.2</v>
      </c>
      <c r="JG68" s="1">
        <v>5.8</v>
      </c>
      <c r="JH68" s="1">
        <v>6.6</v>
      </c>
      <c r="JI68" s="1">
        <v>4.8</v>
      </c>
      <c r="JJ68" s="1">
        <v>11.6</v>
      </c>
      <c r="JK68" s="1">
        <v>7.8</v>
      </c>
      <c r="JL68" s="1">
        <v>11</v>
      </c>
      <c r="JM68" s="1">
        <v>8.1999999999999993</v>
      </c>
      <c r="JN68" s="1">
        <v>8.1999999999999993</v>
      </c>
      <c r="JO68" s="1">
        <v>10</v>
      </c>
      <c r="JP68" s="1">
        <v>9.4</v>
      </c>
      <c r="JQ68" s="1">
        <v>3.8</v>
      </c>
      <c r="JR68" s="1">
        <v>1.6</v>
      </c>
      <c r="JS68" s="1">
        <v>1.8</v>
      </c>
      <c r="JT68" s="1">
        <v>8.6</v>
      </c>
      <c r="JU68" s="1">
        <v>65535</v>
      </c>
      <c r="JV68" s="1">
        <v>3.6</v>
      </c>
      <c r="JW68" s="1">
        <v>3</v>
      </c>
      <c r="JX68" s="1">
        <v>5.6</v>
      </c>
      <c r="JY68" s="1">
        <v>7</v>
      </c>
      <c r="JZ68" s="1">
        <v>4</v>
      </c>
      <c r="KA68" s="1">
        <v>5.2</v>
      </c>
      <c r="KB68" s="1">
        <v>2.8</v>
      </c>
      <c r="KC68" s="1">
        <v>7</v>
      </c>
      <c r="KD68" s="1">
        <v>5</v>
      </c>
      <c r="KE68" s="1">
        <v>5.2</v>
      </c>
      <c r="KF68" s="1">
        <v>8</v>
      </c>
      <c r="KG68" s="1">
        <v>10.199999999999999</v>
      </c>
      <c r="KH68" s="1">
        <v>8</v>
      </c>
      <c r="KI68" s="1">
        <v>8</v>
      </c>
      <c r="KJ68" s="1">
        <v>2</v>
      </c>
      <c r="KK68" s="1">
        <v>5</v>
      </c>
      <c r="KL68" s="1">
        <v>3</v>
      </c>
      <c r="KM68" s="1">
        <v>7.8</v>
      </c>
      <c r="KN68" s="1">
        <v>10.199999999999999</v>
      </c>
      <c r="KO68" s="1">
        <v>65535</v>
      </c>
      <c r="KP68" s="1">
        <v>4.4000000000000004</v>
      </c>
      <c r="KQ68" s="1">
        <v>8.8000000000000007</v>
      </c>
      <c r="KR68" s="1">
        <v>8.1999999999999993</v>
      </c>
      <c r="KS68" s="1">
        <v>9.6</v>
      </c>
      <c r="KT68" s="1">
        <v>7.4</v>
      </c>
      <c r="KU68" s="1">
        <v>8.4</v>
      </c>
      <c r="KV68" s="1">
        <v>8.4</v>
      </c>
      <c r="KW68" s="1">
        <v>7.4</v>
      </c>
      <c r="KX68" s="1">
        <v>3</v>
      </c>
      <c r="KY68" s="1">
        <v>2.8</v>
      </c>
      <c r="KZ68" s="1">
        <v>2</v>
      </c>
      <c r="LA68" s="1">
        <v>4.2</v>
      </c>
      <c r="LB68" s="1">
        <v>11</v>
      </c>
      <c r="LC68" s="1">
        <v>6.6</v>
      </c>
      <c r="LD68" s="1">
        <v>10</v>
      </c>
      <c r="LE68" s="1">
        <v>6.8</v>
      </c>
      <c r="LF68" s="1">
        <v>2.6</v>
      </c>
      <c r="LG68" s="1">
        <v>5.8</v>
      </c>
      <c r="LH68" s="1">
        <v>7.8</v>
      </c>
      <c r="LI68" s="1">
        <v>8</v>
      </c>
      <c r="LJ68" s="1">
        <v>9.1999999999999993</v>
      </c>
      <c r="LK68" s="1">
        <v>10</v>
      </c>
      <c r="LL68" s="1">
        <v>12.6</v>
      </c>
      <c r="LM68" s="1">
        <v>11.2</v>
      </c>
      <c r="LN68" s="1">
        <v>10.199999999999999</v>
      </c>
      <c r="LO68" s="1">
        <v>9.1999999999999993</v>
      </c>
      <c r="LP68" s="1">
        <v>12</v>
      </c>
      <c r="LQ68" s="1">
        <v>6</v>
      </c>
      <c r="LR68" s="1">
        <v>8.6</v>
      </c>
      <c r="LS68" s="1">
        <v>11.2</v>
      </c>
      <c r="LT68" s="1">
        <v>11.2</v>
      </c>
      <c r="LU68" s="1">
        <v>11.8</v>
      </c>
      <c r="LV68" s="1">
        <v>10.6</v>
      </c>
      <c r="LW68" s="1">
        <v>10.199999999999999</v>
      </c>
      <c r="LX68" s="1">
        <v>8.4</v>
      </c>
      <c r="LY68" s="1">
        <v>5.2</v>
      </c>
      <c r="LZ68" s="1">
        <v>6.8</v>
      </c>
      <c r="MA68" s="1">
        <v>4.5999999999999996</v>
      </c>
      <c r="MB68" s="1">
        <v>4.5999999999999996</v>
      </c>
      <c r="MC68" s="1">
        <v>4</v>
      </c>
      <c r="MD68" s="1">
        <v>8.1999999999999993</v>
      </c>
      <c r="ME68" s="1">
        <v>11</v>
      </c>
      <c r="MF68" s="1">
        <v>7.6</v>
      </c>
      <c r="MG68" s="1">
        <v>2.4</v>
      </c>
      <c r="MH68" s="1">
        <v>3.6</v>
      </c>
      <c r="MI68" s="1">
        <v>2.4</v>
      </c>
      <c r="MJ68" s="1">
        <v>0.8</v>
      </c>
      <c r="MK68" s="1">
        <v>2.8</v>
      </c>
      <c r="ML68" s="1">
        <v>5</v>
      </c>
      <c r="MM68" s="1">
        <v>8.1999999999999993</v>
      </c>
      <c r="MN68" s="1">
        <v>4.2</v>
      </c>
      <c r="MO68" s="1">
        <v>6.2</v>
      </c>
      <c r="MP68" s="1">
        <v>7.4</v>
      </c>
      <c r="MQ68" s="1">
        <v>7.8</v>
      </c>
      <c r="MR68" s="1">
        <v>12</v>
      </c>
      <c r="MS68" s="1">
        <v>11</v>
      </c>
      <c r="MT68" s="1">
        <v>11.6</v>
      </c>
      <c r="MU68" s="1">
        <v>3</v>
      </c>
      <c r="MV68" s="1">
        <v>4.8</v>
      </c>
      <c r="MW68" s="1">
        <v>4.2</v>
      </c>
      <c r="MX68" s="1">
        <v>2.4</v>
      </c>
      <c r="MY68" s="1">
        <v>7.2</v>
      </c>
      <c r="MZ68" s="1">
        <v>11</v>
      </c>
      <c r="NA68" s="1">
        <v>65535</v>
      </c>
      <c r="NB68" s="1">
        <v>4.5999999999999996</v>
      </c>
      <c r="NC68" s="1">
        <v>5.2</v>
      </c>
      <c r="ND68" s="1">
        <v>9.8000000000000007</v>
      </c>
      <c r="NE68" s="1">
        <v>8.4</v>
      </c>
      <c r="NF68" s="1">
        <v>5</v>
      </c>
      <c r="NG68" s="1">
        <v>4.8</v>
      </c>
      <c r="NH68" s="1">
        <v>7.8</v>
      </c>
      <c r="NI68" s="1">
        <v>9</v>
      </c>
      <c r="NJ68" s="6">
        <f t="shared" si="62"/>
        <v>1</v>
      </c>
      <c r="NK68" s="3">
        <f t="shared" si="63"/>
        <v>0.6071428571428571</v>
      </c>
      <c r="NL68" s="3">
        <f t="shared" si="64"/>
        <v>0.93548387096774188</v>
      </c>
      <c r="NM68" s="3">
        <f t="shared" si="65"/>
        <v>0.96666666666666667</v>
      </c>
      <c r="NN68" s="3">
        <f t="shared" si="66"/>
        <v>0.93548387096774188</v>
      </c>
      <c r="NO68" s="3">
        <f t="shared" si="67"/>
        <v>0.96666666666666667</v>
      </c>
      <c r="NP68" s="3">
        <f t="shared" si="68"/>
        <v>1</v>
      </c>
      <c r="NQ68" s="3">
        <f t="shared" si="69"/>
        <v>1</v>
      </c>
      <c r="NR68" s="3">
        <f t="shared" si="70"/>
        <v>0.96666666666666667</v>
      </c>
      <c r="NS68" s="3">
        <f t="shared" si="71"/>
        <v>0.967741935483871</v>
      </c>
      <c r="NT68" s="3">
        <f t="shared" si="72"/>
        <v>1</v>
      </c>
      <c r="NU68" s="3">
        <f t="shared" si="73"/>
        <v>0.967741935483871</v>
      </c>
      <c r="NV68" s="3">
        <f t="shared" si="74"/>
        <v>0.9452054794520548</v>
      </c>
      <c r="NW68" s="5">
        <f t="shared" si="75"/>
        <v>4.2064516129032272</v>
      </c>
      <c r="NX68" s="1">
        <f t="shared" si="76"/>
        <v>6.2235294117647051</v>
      </c>
      <c r="NY68" s="1">
        <f t="shared" si="77"/>
        <v>9.068965517241379</v>
      </c>
      <c r="NZ68" s="1">
        <f t="shared" si="78"/>
        <v>9.6275862068965488</v>
      </c>
      <c r="OA68" s="1">
        <f t="shared" si="79"/>
        <v>8.986206896551721</v>
      </c>
      <c r="OB68" s="1">
        <f t="shared" si="80"/>
        <v>8.296551724137931</v>
      </c>
      <c r="OC68" s="1">
        <f t="shared" si="81"/>
        <v>6.651612903225808</v>
      </c>
      <c r="OD68" s="1">
        <f t="shared" si="82"/>
        <v>7.1677419354838703</v>
      </c>
      <c r="OE68" s="1">
        <f t="shared" si="83"/>
        <v>5.6965517241379304</v>
      </c>
      <c r="OF68" s="1">
        <f t="shared" si="84"/>
        <v>6.0333333333333341</v>
      </c>
      <c r="OG68" s="1">
        <f t="shared" si="85"/>
        <v>8.2866666666666653</v>
      </c>
      <c r="OH68" s="1">
        <f t="shared" si="86"/>
        <v>6.3733333333333348</v>
      </c>
      <c r="OI68" s="111">
        <v>3.4464285714285716</v>
      </c>
      <c r="OJ68" s="112">
        <v>4.2551724137931028</v>
      </c>
      <c r="OK68" s="112">
        <v>5.8999999999999986</v>
      </c>
      <c r="OL68" s="112">
        <v>7.5482758620689649</v>
      </c>
      <c r="OM68" s="112">
        <v>7.6310344827586194</v>
      </c>
      <c r="ON68" s="112">
        <v>6.7068965517241379</v>
      </c>
      <c r="OO68" s="112">
        <v>5.8551724137931016</v>
      </c>
      <c r="OP68" s="112">
        <v>5.8724137931034486</v>
      </c>
      <c r="OQ68" s="112">
        <v>5.5517241379310347</v>
      </c>
      <c r="OR68" s="112">
        <v>6.6999999999999984</v>
      </c>
      <c r="OS68" s="112">
        <v>7.1821428571428552</v>
      </c>
      <c r="OT68" s="112">
        <v>4.9571428571428573</v>
      </c>
      <c r="OU68" s="5">
        <f t="shared" si="50"/>
        <v>0.7600230414746556</v>
      </c>
      <c r="OV68" s="1">
        <f t="shared" si="51"/>
        <v>1.9683569979716022</v>
      </c>
      <c r="OW68" s="1">
        <f t="shared" si="52"/>
        <v>3.1689655172413804</v>
      </c>
      <c r="OX68" s="1">
        <f t="shared" si="53"/>
        <v>2.0793103448275838</v>
      </c>
      <c r="OY68" s="1">
        <f t="shared" si="54"/>
        <v>1.3551724137931016</v>
      </c>
      <c r="OZ68" s="1">
        <f t="shared" si="55"/>
        <v>1.5896551724137931</v>
      </c>
      <c r="PA68" s="1">
        <f t="shared" si="56"/>
        <v>0.7964404894327064</v>
      </c>
      <c r="PB68" s="1">
        <f t="shared" si="57"/>
        <v>1.2953281423804217</v>
      </c>
      <c r="PC68" s="1">
        <f t="shared" si="58"/>
        <v>0.14482758620689573</v>
      </c>
      <c r="PD68" s="1">
        <f t="shared" si="59"/>
        <v>-0.6666666666666643</v>
      </c>
      <c r="PE68" s="1">
        <f t="shared" si="60"/>
        <v>1.1045238095238101</v>
      </c>
      <c r="PF68" s="1">
        <f t="shared" si="61"/>
        <v>1.4161904761904776</v>
      </c>
      <c r="PG68" s="111">
        <v>-6.6</v>
      </c>
      <c r="PH68" s="112">
        <v>-8.8000000000000007</v>
      </c>
      <c r="PI68" s="112">
        <v>-6.8</v>
      </c>
      <c r="PJ68" s="112">
        <v>-4</v>
      </c>
      <c r="PK68" s="112">
        <v>-0.8</v>
      </c>
      <c r="PL68" s="112">
        <v>-0.9</v>
      </c>
      <c r="PM68" s="112">
        <v>-4</v>
      </c>
      <c r="PN68" s="112">
        <v>-3</v>
      </c>
      <c r="PO68" s="112">
        <v>-2.4</v>
      </c>
      <c r="PP68" s="112">
        <v>-2.6</v>
      </c>
      <c r="PQ68" s="112">
        <v>-1.2</v>
      </c>
      <c r="PR68" s="137">
        <v>-7</v>
      </c>
      <c r="PS68" s="5">
        <f t="array" ref="PS68">+IF(ISERROR($NW68)=FALSE,MIN(IF($H68:$AL68&lt;65534,$H68:$AL68,"")),NA())</f>
        <v>-2.6</v>
      </c>
      <c r="PT68" s="1">
        <f t="array" ref="PT68">+IF(ISERROR($NX68)=FALSE,MIN(IF($AM68:$BN68&lt;65534,$AM68:$BN68,"")),NA())</f>
        <v>1.6</v>
      </c>
      <c r="PU68" s="1">
        <f t="array" ref="PU68">+IF(ISERROR($NY68)=FALSE,MIN(IF($BP68:$CT68&lt;65534,$BP68:$CT68,"")),NA())</f>
        <v>4.5999999999999996</v>
      </c>
      <c r="PV68" s="1">
        <f t="array" ref="PV68">+IF(ISERROR($NZ68)=FALSE,MIN(IF($CU68:$DX68&lt;65534,$CU68:$DX68,"")),NA())</f>
        <v>2</v>
      </c>
      <c r="PW68" s="1">
        <f t="array" ref="PW68">+IF(ISERROR($OA68)=FALSE,MIN(IF($DY68:$FC68&lt;65534,$DY68:$FC68,"")),NA())</f>
        <v>0</v>
      </c>
      <c r="PX68" s="1">
        <f t="array" ref="PX68">+IF(ISERROR($OB68)=FALSE,MIN(IF($FD68:$GG68&lt;65534,$FD68:$GG68,"")),NA())</f>
        <v>2</v>
      </c>
      <c r="PY68" s="1">
        <f t="array" ref="PY68">+IF(ISERROR($OC68)=FALSE,MIN(IF($GH68:$HL68&lt;65534,$GH68:$HL68,"")),NA())</f>
        <v>1.2</v>
      </c>
      <c r="PZ68" s="1">
        <f t="array" ref="PZ68">+IF(ISERROR($OD68)=FALSE,MIN(IF($HM68:$IQ68&lt;65534,$HM68:$IQ68,"")),NA())</f>
        <v>0.2</v>
      </c>
      <c r="QA68" s="1">
        <f t="array" ref="QA68">+IF(ISERROR($OE68)=FALSE,MIN(IF($IR68:$JU68&lt;65534,$IR68:$JU68,"")),NA())</f>
        <v>-0.2</v>
      </c>
      <c r="QB68" s="1">
        <f t="array" ref="QB68">+IF(ISERROR($OF68)=FALSE,MIN(IF($JV68:$KZ68&lt;65534,$JV68:$KZ68,"")),NA())</f>
        <v>2</v>
      </c>
      <c r="QC68" s="1">
        <f t="array" ref="QC68">+IF(ISERROR($OG68)=FALSE,MIN(IF($LA68:$MD68&lt;65534,$LA68:$MD68,"")),NA())</f>
        <v>2.6</v>
      </c>
      <c r="QD68" s="1">
        <f t="array" ref="QD68">+IF(ISERROR($OH68)=FALSE,MIN(IF($ME68:$NI68&lt;65534,$ME68:$NI68,"")),NA())</f>
        <v>0.8</v>
      </c>
      <c r="QE68" s="5">
        <f t="shared" si="87"/>
        <v>-3.9999999999999996</v>
      </c>
      <c r="QF68" s="1">
        <f t="shared" si="88"/>
        <v>-10.4</v>
      </c>
      <c r="QG68" s="1">
        <f t="shared" si="89"/>
        <v>-11.399999999999999</v>
      </c>
      <c r="QH68" s="1">
        <f t="shared" si="90"/>
        <v>-6</v>
      </c>
      <c r="QI68" s="1">
        <f t="shared" si="91"/>
        <v>-0.8</v>
      </c>
      <c r="QJ68" s="1">
        <f t="shared" si="92"/>
        <v>-2.9</v>
      </c>
      <c r="QK68" s="1">
        <f t="shared" si="93"/>
        <v>-5.2</v>
      </c>
      <c r="QL68" s="1">
        <f t="shared" si="94"/>
        <v>-3.2</v>
      </c>
      <c r="QM68" s="1">
        <f t="shared" si="95"/>
        <v>-2.1999999999999997</v>
      </c>
      <c r="QN68" s="1">
        <f t="shared" si="96"/>
        <v>-4.5999999999999996</v>
      </c>
      <c r="QO68" s="1">
        <f t="shared" si="97"/>
        <v>-3.8</v>
      </c>
      <c r="QP68" s="1">
        <f t="shared" si="98"/>
        <v>-7.8</v>
      </c>
      <c r="QQ68" s="5" t="s">
        <v>892</v>
      </c>
    </row>
    <row r="69" spans="1:459" s="1" customFormat="1" x14ac:dyDescent="0.2">
      <c r="A69" s="155">
        <v>24035350</v>
      </c>
      <c r="B69" s="156">
        <v>-73.058333333333337</v>
      </c>
      <c r="C69" s="156">
        <v>5.9011388888888892</v>
      </c>
      <c r="D69" s="157">
        <v>3265</v>
      </c>
      <c r="E69" s="158" t="s">
        <v>375</v>
      </c>
      <c r="F69" s="158" t="s">
        <v>433</v>
      </c>
      <c r="G69" s="158" t="s">
        <v>308</v>
      </c>
      <c r="H69" s="1">
        <v>65535</v>
      </c>
      <c r="I69" s="1">
        <v>65535</v>
      </c>
      <c r="J69" s="1">
        <v>65535</v>
      </c>
      <c r="K69" s="1">
        <v>65535</v>
      </c>
      <c r="L69" s="1">
        <v>65535</v>
      </c>
      <c r="M69" s="1">
        <v>65535</v>
      </c>
      <c r="N69" s="1">
        <v>65535</v>
      </c>
      <c r="O69" s="1">
        <v>65535</v>
      </c>
      <c r="P69" s="1">
        <v>65535</v>
      </c>
      <c r="Q69" s="1">
        <v>65535</v>
      </c>
      <c r="R69" s="1">
        <v>65535</v>
      </c>
      <c r="S69" s="1">
        <v>65535</v>
      </c>
      <c r="T69" s="1">
        <v>65535</v>
      </c>
      <c r="U69" s="1">
        <v>65535</v>
      </c>
      <c r="V69" s="1">
        <v>65535</v>
      </c>
      <c r="W69" s="1">
        <v>65535</v>
      </c>
      <c r="X69" s="1">
        <v>65535</v>
      </c>
      <c r="Y69" s="1">
        <v>65535</v>
      </c>
      <c r="Z69" s="1">
        <v>65535</v>
      </c>
      <c r="AA69" s="1">
        <v>65535</v>
      </c>
      <c r="AB69" s="1">
        <v>65535</v>
      </c>
      <c r="AC69" s="1">
        <v>65535</v>
      </c>
      <c r="AD69" s="1">
        <v>65535</v>
      </c>
      <c r="AE69" s="1">
        <v>65535</v>
      </c>
      <c r="AF69" s="1">
        <v>65535</v>
      </c>
      <c r="AG69" s="1">
        <v>65535</v>
      </c>
      <c r="AH69" s="1">
        <v>65535</v>
      </c>
      <c r="AI69" s="1">
        <v>65535</v>
      </c>
      <c r="AJ69" s="1">
        <v>65535</v>
      </c>
      <c r="AK69" s="1">
        <v>65535</v>
      </c>
      <c r="AL69" s="1">
        <v>65535</v>
      </c>
      <c r="AM69" s="1">
        <v>65535</v>
      </c>
      <c r="AN69" s="1">
        <v>65535</v>
      </c>
      <c r="AO69" s="1">
        <v>65535</v>
      </c>
      <c r="AP69" s="1">
        <v>65535</v>
      </c>
      <c r="AQ69" s="1">
        <v>65535</v>
      </c>
      <c r="AR69" s="1">
        <v>65535</v>
      </c>
      <c r="AS69" s="1">
        <v>65535</v>
      </c>
      <c r="AT69" s="1">
        <v>65535</v>
      </c>
      <c r="AU69" s="1">
        <v>65535</v>
      </c>
      <c r="AV69" s="1">
        <v>65535</v>
      </c>
      <c r="AW69" s="1">
        <v>65535</v>
      </c>
      <c r="AX69" s="1">
        <v>65535</v>
      </c>
      <c r="AY69" s="1">
        <v>65535</v>
      </c>
      <c r="AZ69" s="1">
        <v>65535</v>
      </c>
      <c r="BA69" s="1">
        <v>65535</v>
      </c>
      <c r="BB69" s="1">
        <v>65535</v>
      </c>
      <c r="BC69" s="1">
        <v>65535</v>
      </c>
      <c r="BD69" s="1">
        <v>65535</v>
      </c>
      <c r="BE69" s="1">
        <v>65535</v>
      </c>
      <c r="BF69" s="1">
        <v>65535</v>
      </c>
      <c r="BG69" s="1">
        <v>65535</v>
      </c>
      <c r="BH69" s="1">
        <v>65535</v>
      </c>
      <c r="BI69" s="1">
        <v>65535</v>
      </c>
      <c r="BJ69" s="1">
        <v>65535</v>
      </c>
      <c r="BK69" s="1">
        <v>65535</v>
      </c>
      <c r="BL69" s="1">
        <v>65535</v>
      </c>
      <c r="BM69" s="1">
        <v>65535</v>
      </c>
      <c r="BN69" s="1">
        <v>65535</v>
      </c>
      <c r="BO69" s="102"/>
      <c r="BP69" s="1">
        <v>65535</v>
      </c>
      <c r="BQ69" s="1">
        <v>65535</v>
      </c>
      <c r="BR69" s="1">
        <v>65535</v>
      </c>
      <c r="BS69" s="1">
        <v>65535</v>
      </c>
      <c r="BT69" s="1">
        <v>65535</v>
      </c>
      <c r="BU69" s="1">
        <v>65535</v>
      </c>
      <c r="BV69" s="1">
        <v>65535</v>
      </c>
      <c r="BW69" s="1">
        <v>65535</v>
      </c>
      <c r="BX69" s="1">
        <v>65535</v>
      </c>
      <c r="BY69" s="1">
        <v>65535</v>
      </c>
      <c r="BZ69" s="1">
        <v>65535</v>
      </c>
      <c r="CA69" s="1">
        <v>65535</v>
      </c>
      <c r="CB69" s="1">
        <v>65535</v>
      </c>
      <c r="CC69" s="1">
        <v>65535</v>
      </c>
      <c r="CD69" s="1">
        <v>65535</v>
      </c>
      <c r="CE69" s="1">
        <v>65535</v>
      </c>
      <c r="CF69" s="1">
        <v>65535</v>
      </c>
      <c r="CG69" s="1">
        <v>65535</v>
      </c>
      <c r="CH69" s="1">
        <v>65535</v>
      </c>
      <c r="CI69" s="1">
        <v>65535</v>
      </c>
      <c r="CJ69" s="1">
        <v>65535</v>
      </c>
      <c r="CK69" s="1">
        <v>65535</v>
      </c>
      <c r="CL69" s="1">
        <v>65535</v>
      </c>
      <c r="CM69" s="1">
        <v>65535</v>
      </c>
      <c r="CN69" s="1">
        <v>65535</v>
      </c>
      <c r="CO69" s="1">
        <v>65535</v>
      </c>
      <c r="CP69" s="1">
        <v>65535</v>
      </c>
      <c r="CQ69" s="1">
        <v>65535</v>
      </c>
      <c r="CR69" s="1">
        <v>65535</v>
      </c>
      <c r="CS69" s="1">
        <v>65535</v>
      </c>
      <c r="CT69" s="1">
        <v>65535</v>
      </c>
      <c r="CU69" s="1">
        <v>65535</v>
      </c>
      <c r="CV69" s="1">
        <v>65535</v>
      </c>
      <c r="CW69" s="1">
        <v>65535</v>
      </c>
      <c r="CX69" s="1">
        <v>65535</v>
      </c>
      <c r="CY69" s="1">
        <v>65535</v>
      </c>
      <c r="CZ69" s="1">
        <v>65535</v>
      </c>
      <c r="DA69" s="1">
        <v>65535</v>
      </c>
      <c r="DB69" s="1">
        <v>65535</v>
      </c>
      <c r="DC69" s="1">
        <v>65535</v>
      </c>
      <c r="DD69" s="1">
        <v>65535</v>
      </c>
      <c r="DE69" s="1">
        <v>65535</v>
      </c>
      <c r="DF69" s="1">
        <v>65535</v>
      </c>
      <c r="DG69" s="1">
        <v>65535</v>
      </c>
      <c r="DH69" s="1">
        <v>65535</v>
      </c>
      <c r="DI69" s="1">
        <v>65535</v>
      </c>
      <c r="DJ69" s="1">
        <v>65535</v>
      </c>
      <c r="DK69" s="1">
        <v>65535</v>
      </c>
      <c r="DL69" s="1">
        <v>65535</v>
      </c>
      <c r="DM69" s="1">
        <v>65535</v>
      </c>
      <c r="DN69" s="1">
        <v>65535</v>
      </c>
      <c r="DO69" s="1">
        <v>65535</v>
      </c>
      <c r="DP69" s="1">
        <v>65535</v>
      </c>
      <c r="DQ69" s="1">
        <v>65535</v>
      </c>
      <c r="DR69" s="1">
        <v>65535</v>
      </c>
      <c r="DS69" s="1">
        <v>65535</v>
      </c>
      <c r="DT69" s="1">
        <v>65535</v>
      </c>
      <c r="DU69" s="1">
        <v>65535</v>
      </c>
      <c r="DV69" s="1">
        <v>65535</v>
      </c>
      <c r="DW69" s="1">
        <v>65535</v>
      </c>
      <c r="DX69" s="1">
        <v>65535</v>
      </c>
      <c r="DY69" s="1">
        <v>65535</v>
      </c>
      <c r="DZ69" s="1">
        <v>65535</v>
      </c>
      <c r="EA69" s="1">
        <v>65535</v>
      </c>
      <c r="EB69" s="1">
        <v>65535</v>
      </c>
      <c r="EC69" s="1">
        <v>65535</v>
      </c>
      <c r="ED69" s="1">
        <v>65535</v>
      </c>
      <c r="EE69" s="1">
        <v>65535</v>
      </c>
      <c r="EF69" s="1">
        <v>65535</v>
      </c>
      <c r="EG69" s="1">
        <v>65535</v>
      </c>
      <c r="EH69" s="1">
        <v>65535</v>
      </c>
      <c r="EI69" s="1">
        <v>65535</v>
      </c>
      <c r="EJ69" s="1">
        <v>65535</v>
      </c>
      <c r="EK69" s="1">
        <v>65535</v>
      </c>
      <c r="EL69" s="1">
        <v>65535</v>
      </c>
      <c r="EM69" s="1">
        <v>65535</v>
      </c>
      <c r="EN69" s="1">
        <v>65535</v>
      </c>
      <c r="EO69" s="1">
        <v>65535</v>
      </c>
      <c r="EP69" s="1">
        <v>65535</v>
      </c>
      <c r="EQ69" s="1">
        <v>65535</v>
      </c>
      <c r="ER69" s="1">
        <v>65535</v>
      </c>
      <c r="ES69" s="1">
        <v>65535</v>
      </c>
      <c r="ET69" s="1">
        <v>65535</v>
      </c>
      <c r="EU69" s="1">
        <v>65535</v>
      </c>
      <c r="EV69" s="1">
        <v>65535</v>
      </c>
      <c r="EW69" s="1">
        <v>65535</v>
      </c>
      <c r="EX69" s="1">
        <v>65535</v>
      </c>
      <c r="EY69" s="1">
        <v>65535</v>
      </c>
      <c r="EZ69" s="1">
        <v>65535</v>
      </c>
      <c r="FA69" s="1">
        <v>65535</v>
      </c>
      <c r="FB69" s="1">
        <v>65535</v>
      </c>
      <c r="FC69" s="1">
        <v>65535</v>
      </c>
      <c r="FD69" s="1">
        <v>65535</v>
      </c>
      <c r="FE69" s="1">
        <v>65535</v>
      </c>
      <c r="FF69" s="1">
        <v>65535</v>
      </c>
      <c r="FG69" s="1">
        <v>65535</v>
      </c>
      <c r="FH69" s="1">
        <v>65535</v>
      </c>
      <c r="FI69" s="1">
        <v>65535</v>
      </c>
      <c r="FJ69" s="1">
        <v>65535</v>
      </c>
      <c r="FK69" s="1">
        <v>65535</v>
      </c>
      <c r="FL69" s="1">
        <v>65535</v>
      </c>
      <c r="FM69" s="1">
        <v>65535</v>
      </c>
      <c r="FN69" s="1">
        <v>65535</v>
      </c>
      <c r="FO69" s="1">
        <v>65535</v>
      </c>
      <c r="FP69" s="1">
        <v>65535</v>
      </c>
      <c r="FQ69" s="1">
        <v>65535</v>
      </c>
      <c r="FR69" s="1">
        <v>65535</v>
      </c>
      <c r="FS69" s="1">
        <v>65535</v>
      </c>
      <c r="FT69" s="1">
        <v>65535</v>
      </c>
      <c r="FU69" s="1">
        <v>65535</v>
      </c>
      <c r="FV69" s="1">
        <v>65535</v>
      </c>
      <c r="FW69" s="1">
        <v>65535</v>
      </c>
      <c r="FX69" s="1">
        <v>65535</v>
      </c>
      <c r="FY69" s="1">
        <v>65535</v>
      </c>
      <c r="FZ69" s="1">
        <v>65535</v>
      </c>
      <c r="GA69" s="1">
        <v>65535</v>
      </c>
      <c r="GB69" s="1">
        <v>65535</v>
      </c>
      <c r="GC69" s="1">
        <v>65535</v>
      </c>
      <c r="GD69" s="1">
        <v>65535</v>
      </c>
      <c r="GE69" s="1">
        <v>65535</v>
      </c>
      <c r="GF69" s="1">
        <v>65535</v>
      </c>
      <c r="GG69" s="1">
        <v>65535</v>
      </c>
      <c r="GH69" s="1">
        <v>65535</v>
      </c>
      <c r="GI69" s="1">
        <v>65535</v>
      </c>
      <c r="GJ69" s="1">
        <v>65535</v>
      </c>
      <c r="GK69" s="1">
        <v>65535</v>
      </c>
      <c r="GL69" s="1">
        <v>65535</v>
      </c>
      <c r="GM69" s="1">
        <v>65535</v>
      </c>
      <c r="GN69" s="1">
        <v>65535</v>
      </c>
      <c r="GO69" s="1">
        <v>65535</v>
      </c>
      <c r="GP69" s="1">
        <v>65535</v>
      </c>
      <c r="GQ69" s="1">
        <v>65535</v>
      </c>
      <c r="GR69" s="1">
        <v>65535</v>
      </c>
      <c r="GS69" s="1">
        <v>65535</v>
      </c>
      <c r="GT69" s="1">
        <v>65535</v>
      </c>
      <c r="GU69" s="1">
        <v>65535</v>
      </c>
      <c r="GV69" s="1">
        <v>65535</v>
      </c>
      <c r="GW69" s="1">
        <v>65535</v>
      </c>
      <c r="GX69" s="1">
        <v>65535</v>
      </c>
      <c r="GY69" s="1">
        <v>65535</v>
      </c>
      <c r="GZ69" s="1">
        <v>65535</v>
      </c>
      <c r="HA69" s="1">
        <v>65535</v>
      </c>
      <c r="HB69" s="1">
        <v>65535</v>
      </c>
      <c r="HC69" s="1">
        <v>65535</v>
      </c>
      <c r="HD69" s="1">
        <v>65535</v>
      </c>
      <c r="HE69" s="1">
        <v>65535</v>
      </c>
      <c r="HF69" s="1">
        <v>65535</v>
      </c>
      <c r="HG69" s="1">
        <v>65535</v>
      </c>
      <c r="HH69" s="1">
        <v>65535</v>
      </c>
      <c r="HI69" s="1">
        <v>65535</v>
      </c>
      <c r="HJ69" s="1">
        <v>65535</v>
      </c>
      <c r="HK69" s="1">
        <v>65535</v>
      </c>
      <c r="HL69" s="1">
        <v>65535</v>
      </c>
      <c r="HM69" s="1">
        <v>65535</v>
      </c>
      <c r="HN69" s="1">
        <v>65535</v>
      </c>
      <c r="HO69" s="1">
        <v>65535</v>
      </c>
      <c r="HP69" s="1">
        <v>65535</v>
      </c>
      <c r="HQ69" s="1">
        <v>65535</v>
      </c>
      <c r="HR69" s="1">
        <v>65535</v>
      </c>
      <c r="HS69" s="1">
        <v>65535</v>
      </c>
      <c r="HT69" s="1">
        <v>65535</v>
      </c>
      <c r="HU69" s="1">
        <v>65535</v>
      </c>
      <c r="HV69" s="1">
        <v>65535</v>
      </c>
      <c r="HW69" s="1">
        <v>65535</v>
      </c>
      <c r="HX69" s="1">
        <v>65535</v>
      </c>
      <c r="HY69" s="1">
        <v>65535</v>
      </c>
      <c r="HZ69" s="1">
        <v>65535</v>
      </c>
      <c r="IA69" s="1">
        <v>65535</v>
      </c>
      <c r="IB69" s="1">
        <v>65535</v>
      </c>
      <c r="IC69" s="1">
        <v>65535</v>
      </c>
      <c r="ID69" s="1">
        <v>65535</v>
      </c>
      <c r="IE69" s="1">
        <v>65535</v>
      </c>
      <c r="IF69" s="1">
        <v>65535</v>
      </c>
      <c r="IG69" s="1">
        <v>65535</v>
      </c>
      <c r="IH69" s="1">
        <v>65535</v>
      </c>
      <c r="II69" s="1">
        <v>65535</v>
      </c>
      <c r="IJ69" s="1">
        <v>65535</v>
      </c>
      <c r="IK69" s="1">
        <v>65535</v>
      </c>
      <c r="IL69" s="1">
        <v>65535</v>
      </c>
      <c r="IM69" s="1">
        <v>65535</v>
      </c>
      <c r="IN69" s="1">
        <v>65535</v>
      </c>
      <c r="IO69" s="1">
        <v>65535</v>
      </c>
      <c r="IP69" s="1">
        <v>65535</v>
      </c>
      <c r="IQ69" s="1">
        <v>65535</v>
      </c>
      <c r="IR69" s="1">
        <v>65535</v>
      </c>
      <c r="IS69" s="1">
        <v>65535</v>
      </c>
      <c r="IT69" s="1">
        <v>65535</v>
      </c>
      <c r="IU69" s="1">
        <v>65535</v>
      </c>
      <c r="IV69" s="1">
        <v>65535</v>
      </c>
      <c r="IW69" s="1">
        <v>65535</v>
      </c>
      <c r="IX69" s="1">
        <v>65535</v>
      </c>
      <c r="IY69" s="1">
        <v>65535</v>
      </c>
      <c r="IZ69" s="1">
        <v>65535</v>
      </c>
      <c r="JA69" s="1">
        <v>65535</v>
      </c>
      <c r="JB69" s="1">
        <v>65535</v>
      </c>
      <c r="JC69" s="1">
        <v>65535</v>
      </c>
      <c r="JD69" s="1">
        <v>65535</v>
      </c>
      <c r="JE69" s="1">
        <v>65535</v>
      </c>
      <c r="JF69" s="1">
        <v>65535</v>
      </c>
      <c r="JG69" s="1">
        <v>65535</v>
      </c>
      <c r="JH69" s="1">
        <v>65535</v>
      </c>
      <c r="JI69" s="1">
        <v>65535</v>
      </c>
      <c r="JJ69" s="1">
        <v>65535</v>
      </c>
      <c r="JK69" s="1">
        <v>65535</v>
      </c>
      <c r="JL69" s="1">
        <v>65535</v>
      </c>
      <c r="JM69" s="1">
        <v>65535</v>
      </c>
      <c r="JN69" s="1">
        <v>65535</v>
      </c>
      <c r="JO69" s="1">
        <v>65535</v>
      </c>
      <c r="JP69" s="1">
        <v>65535</v>
      </c>
      <c r="JQ69" s="1">
        <v>65535</v>
      </c>
      <c r="JR69" s="1">
        <v>65535</v>
      </c>
      <c r="JS69" s="1">
        <v>65535</v>
      </c>
      <c r="JT69" s="1">
        <v>65535</v>
      </c>
      <c r="JU69" s="1">
        <v>65535</v>
      </c>
      <c r="JV69" s="1">
        <v>65535</v>
      </c>
      <c r="JW69" s="1">
        <v>65535</v>
      </c>
      <c r="JX69" s="1">
        <v>65535</v>
      </c>
      <c r="JY69" s="1">
        <v>65535</v>
      </c>
      <c r="JZ69" s="1">
        <v>65535</v>
      </c>
      <c r="KA69" s="1">
        <v>65535</v>
      </c>
      <c r="KB69" s="1">
        <v>65535</v>
      </c>
      <c r="KC69" s="1">
        <v>65535</v>
      </c>
      <c r="KD69" s="1">
        <v>65535</v>
      </c>
      <c r="KE69" s="1">
        <v>65535</v>
      </c>
      <c r="KF69" s="1">
        <v>65535</v>
      </c>
      <c r="KG69" s="1">
        <v>65535</v>
      </c>
      <c r="KH69" s="1">
        <v>65535</v>
      </c>
      <c r="KI69" s="1">
        <v>65535</v>
      </c>
      <c r="KJ69" s="1">
        <v>65535</v>
      </c>
      <c r="KK69" s="1">
        <v>65535</v>
      </c>
      <c r="KL69" s="1">
        <v>65535</v>
      </c>
      <c r="KM69" s="1">
        <v>65535</v>
      </c>
      <c r="KN69" s="1">
        <v>65535</v>
      </c>
      <c r="KO69" s="1">
        <v>65535</v>
      </c>
      <c r="KP69" s="1">
        <v>65535</v>
      </c>
      <c r="KQ69" s="1">
        <v>65535</v>
      </c>
      <c r="KR69" s="1">
        <v>65535</v>
      </c>
      <c r="KS69" s="1">
        <v>65535</v>
      </c>
      <c r="KT69" s="1">
        <v>65535</v>
      </c>
      <c r="KU69" s="1">
        <v>65535</v>
      </c>
      <c r="KV69" s="1">
        <v>65535</v>
      </c>
      <c r="KW69" s="1">
        <v>65535</v>
      </c>
      <c r="KX69" s="1">
        <v>65535</v>
      </c>
      <c r="KY69" s="1">
        <v>65535</v>
      </c>
      <c r="KZ69" s="1">
        <v>65535</v>
      </c>
      <c r="LA69" s="1">
        <v>65535</v>
      </c>
      <c r="LB69" s="1">
        <v>65535</v>
      </c>
      <c r="LC69" s="1">
        <v>65535</v>
      </c>
      <c r="LD69" s="1">
        <v>65535</v>
      </c>
      <c r="LE69" s="1">
        <v>65535</v>
      </c>
      <c r="LF69" s="1">
        <v>65535</v>
      </c>
      <c r="LG69" s="1">
        <v>65535</v>
      </c>
      <c r="LH69" s="1">
        <v>65535</v>
      </c>
      <c r="LI69" s="1">
        <v>65535</v>
      </c>
      <c r="LJ69" s="1">
        <v>65535</v>
      </c>
      <c r="LK69" s="1">
        <v>65535</v>
      </c>
      <c r="LL69" s="1">
        <v>65535</v>
      </c>
      <c r="LM69" s="1">
        <v>65535</v>
      </c>
      <c r="LN69" s="1">
        <v>65535</v>
      </c>
      <c r="LO69" s="1">
        <v>65535</v>
      </c>
      <c r="LP69" s="1">
        <v>65535</v>
      </c>
      <c r="LQ69" s="1">
        <v>65535</v>
      </c>
      <c r="LR69" s="1">
        <v>65535</v>
      </c>
      <c r="LS69" s="1">
        <v>65535</v>
      </c>
      <c r="LT69" s="1">
        <v>65535</v>
      </c>
      <c r="LU69" s="1">
        <v>65535</v>
      </c>
      <c r="LV69" s="1">
        <v>65535</v>
      </c>
      <c r="LW69" s="1">
        <v>65535</v>
      </c>
      <c r="LX69" s="1">
        <v>65535</v>
      </c>
      <c r="LY69" s="1">
        <v>65535</v>
      </c>
      <c r="LZ69" s="1">
        <v>65535</v>
      </c>
      <c r="MA69" s="1">
        <v>65535</v>
      </c>
      <c r="MB69" s="1">
        <v>65535</v>
      </c>
      <c r="MC69" s="1">
        <v>65535</v>
      </c>
      <c r="MD69" s="1">
        <v>65535</v>
      </c>
      <c r="ME69" s="1">
        <v>65535</v>
      </c>
      <c r="MF69" s="1">
        <v>65535</v>
      </c>
      <c r="MG69" s="1">
        <v>65535</v>
      </c>
      <c r="MH69" s="1">
        <v>65535</v>
      </c>
      <c r="MI69" s="1">
        <v>65535</v>
      </c>
      <c r="MJ69" s="1">
        <v>65535</v>
      </c>
      <c r="MK69" s="1">
        <v>65535</v>
      </c>
      <c r="ML69" s="1">
        <v>65535</v>
      </c>
      <c r="MM69" s="1">
        <v>65535</v>
      </c>
      <c r="MN69" s="1">
        <v>65535</v>
      </c>
      <c r="MO69" s="1">
        <v>65535</v>
      </c>
      <c r="MP69" s="1">
        <v>65535</v>
      </c>
      <c r="MQ69" s="1">
        <v>65535</v>
      </c>
      <c r="MR69" s="1">
        <v>65535</v>
      </c>
      <c r="MS69" s="1">
        <v>65535</v>
      </c>
      <c r="MT69" s="1">
        <v>65535</v>
      </c>
      <c r="MU69" s="1">
        <v>65535</v>
      </c>
      <c r="MV69" s="1">
        <v>65535</v>
      </c>
      <c r="MW69" s="1">
        <v>65535</v>
      </c>
      <c r="MX69" s="1">
        <v>65535</v>
      </c>
      <c r="MY69" s="1">
        <v>65535</v>
      </c>
      <c r="MZ69" s="1">
        <v>65535</v>
      </c>
      <c r="NA69" s="1">
        <v>65535</v>
      </c>
      <c r="NB69" s="1">
        <v>65535</v>
      </c>
      <c r="NC69" s="1">
        <v>65535</v>
      </c>
      <c r="ND69" s="1">
        <v>65535</v>
      </c>
      <c r="NE69" s="1">
        <v>65535</v>
      </c>
      <c r="NF69" s="1">
        <v>65535</v>
      </c>
      <c r="NG69" s="1">
        <v>65535</v>
      </c>
      <c r="NH69" s="1">
        <v>65535</v>
      </c>
      <c r="NI69" s="1">
        <v>65535</v>
      </c>
      <c r="NJ69" s="6">
        <f t="shared" si="62"/>
        <v>0</v>
      </c>
      <c r="NK69" s="3">
        <f t="shared" si="63"/>
        <v>0</v>
      </c>
      <c r="NL69" s="3">
        <f t="shared" si="64"/>
        <v>0</v>
      </c>
      <c r="NM69" s="3">
        <f t="shared" si="65"/>
        <v>0</v>
      </c>
      <c r="NN69" s="3">
        <f t="shared" si="66"/>
        <v>0</v>
      </c>
      <c r="NO69" s="3">
        <f t="shared" si="67"/>
        <v>0</v>
      </c>
      <c r="NP69" s="3">
        <f t="shared" si="68"/>
        <v>0</v>
      </c>
      <c r="NQ69" s="3">
        <f t="shared" si="69"/>
        <v>0</v>
      </c>
      <c r="NR69" s="3">
        <f t="shared" si="70"/>
        <v>0</v>
      </c>
      <c r="NS69" s="3">
        <f t="shared" si="71"/>
        <v>0</v>
      </c>
      <c r="NT69" s="3">
        <f t="shared" si="72"/>
        <v>0</v>
      </c>
      <c r="NU69" s="3">
        <f t="shared" si="73"/>
        <v>0</v>
      </c>
      <c r="NV69" s="3">
        <f t="shared" si="74"/>
        <v>0</v>
      </c>
      <c r="NW69" s="5" t="e">
        <f t="shared" si="75"/>
        <v>#N/A</v>
      </c>
      <c r="NX69" s="1" t="e">
        <f t="shared" si="76"/>
        <v>#N/A</v>
      </c>
      <c r="NY69" s="1" t="e">
        <f t="shared" si="77"/>
        <v>#N/A</v>
      </c>
      <c r="NZ69" s="1" t="e">
        <f t="shared" si="78"/>
        <v>#N/A</v>
      </c>
      <c r="OA69" s="1" t="e">
        <f t="shared" si="79"/>
        <v>#N/A</v>
      </c>
      <c r="OB69" s="1" t="e">
        <f t="shared" si="80"/>
        <v>#N/A</v>
      </c>
      <c r="OC69" s="1" t="e">
        <f t="shared" si="81"/>
        <v>#N/A</v>
      </c>
      <c r="OD69" s="1" t="e">
        <f t="shared" si="82"/>
        <v>#N/A</v>
      </c>
      <c r="OE69" s="1" t="e">
        <f t="shared" si="83"/>
        <v>#N/A</v>
      </c>
      <c r="OF69" s="1" t="e">
        <f t="shared" si="84"/>
        <v>#N/A</v>
      </c>
      <c r="OG69" s="1" t="e">
        <f t="shared" si="85"/>
        <v>#N/A</v>
      </c>
      <c r="OH69" s="1" t="e">
        <f t="shared" si="86"/>
        <v>#N/A</v>
      </c>
      <c r="OI69" s="111" t="e">
        <f>NA()</f>
        <v>#N/A</v>
      </c>
      <c r="OJ69" s="112" t="e">
        <f>NA()</f>
        <v>#N/A</v>
      </c>
      <c r="OK69" s="112" t="e">
        <f>NA()</f>
        <v>#N/A</v>
      </c>
      <c r="OL69" s="112" t="e">
        <f>NA()</f>
        <v>#N/A</v>
      </c>
      <c r="OM69" s="112" t="e">
        <f>NA()</f>
        <v>#N/A</v>
      </c>
      <c r="ON69" s="112" t="e">
        <f>NA()</f>
        <v>#N/A</v>
      </c>
      <c r="OO69" s="112" t="e">
        <f>NA()</f>
        <v>#N/A</v>
      </c>
      <c r="OP69" s="112" t="e">
        <f>NA()</f>
        <v>#N/A</v>
      </c>
      <c r="OQ69" s="112" t="e">
        <f>NA()</f>
        <v>#N/A</v>
      </c>
      <c r="OR69" s="112" t="e">
        <f>NA()</f>
        <v>#N/A</v>
      </c>
      <c r="OS69" s="112" t="e">
        <f>NA()</f>
        <v>#N/A</v>
      </c>
      <c r="OT69" s="112" t="e">
        <f>NA()</f>
        <v>#N/A</v>
      </c>
      <c r="OU69" s="5" t="e">
        <f t="shared" si="50"/>
        <v>#N/A</v>
      </c>
      <c r="OV69" s="1" t="e">
        <f t="shared" si="51"/>
        <v>#N/A</v>
      </c>
      <c r="OW69" s="1" t="e">
        <f t="shared" si="52"/>
        <v>#N/A</v>
      </c>
      <c r="OX69" s="1" t="e">
        <f t="shared" si="53"/>
        <v>#N/A</v>
      </c>
      <c r="OY69" s="1" t="e">
        <f t="shared" si="54"/>
        <v>#N/A</v>
      </c>
      <c r="OZ69" s="1" t="e">
        <f t="shared" si="55"/>
        <v>#N/A</v>
      </c>
      <c r="PA69" s="1" t="e">
        <f t="shared" si="56"/>
        <v>#N/A</v>
      </c>
      <c r="PB69" s="1" t="e">
        <f t="shared" si="57"/>
        <v>#N/A</v>
      </c>
      <c r="PC69" s="1" t="e">
        <f t="shared" si="58"/>
        <v>#N/A</v>
      </c>
      <c r="PD69" s="1" t="e">
        <f t="shared" si="59"/>
        <v>#N/A</v>
      </c>
      <c r="PE69" s="1" t="e">
        <f t="shared" si="60"/>
        <v>#N/A</v>
      </c>
      <c r="PF69" s="1" t="e">
        <f t="shared" si="61"/>
        <v>#N/A</v>
      </c>
      <c r="PG69" s="111">
        <v>0.4</v>
      </c>
      <c r="PH69" s="112">
        <v>1.2</v>
      </c>
      <c r="PI69" s="112">
        <v>0.6</v>
      </c>
      <c r="PJ69" s="112">
        <v>0.8</v>
      </c>
      <c r="PK69" s="112">
        <v>2.2000000000000002</v>
      </c>
      <c r="PL69" s="112">
        <v>0.8</v>
      </c>
      <c r="PM69" s="112">
        <v>0.4</v>
      </c>
      <c r="PN69" s="112">
        <v>0.8</v>
      </c>
      <c r="PO69" s="112">
        <v>0.4</v>
      </c>
      <c r="PP69" s="112">
        <v>0.1</v>
      </c>
      <c r="PQ69" s="112">
        <v>0.4</v>
      </c>
      <c r="PR69" s="137">
        <v>0.4</v>
      </c>
      <c r="PS69" s="5" t="e">
        <f t="array" ref="PS69">+IF(ISERROR($NW69)=FALSE,MIN(IF($H69:$AL69&lt;65534,$H69:$AL69,"")),NA())</f>
        <v>#N/A</v>
      </c>
      <c r="PT69" s="1" t="e">
        <f t="array" ref="PT69">+IF(ISERROR($NX69)=FALSE,MIN(IF($AM69:$BN69&lt;65534,$AM69:$BN69,"")),NA())</f>
        <v>#N/A</v>
      </c>
      <c r="PU69" s="1" t="e">
        <f t="array" ref="PU69">+IF(ISERROR($NY69)=FALSE,MIN(IF($BP69:$CT69&lt;65534,$BP69:$CT69,"")),NA())</f>
        <v>#N/A</v>
      </c>
      <c r="PV69" s="1" t="e">
        <f t="array" ref="PV69">+IF(ISERROR($NZ69)=FALSE,MIN(IF($CU69:$DX69&lt;65534,$CU69:$DX69,"")),NA())</f>
        <v>#N/A</v>
      </c>
      <c r="PW69" s="1" t="e">
        <f t="array" ref="PW69">+IF(ISERROR($OA69)=FALSE,MIN(IF($DY69:$FC69&lt;65534,$DY69:$FC69,"")),NA())</f>
        <v>#N/A</v>
      </c>
      <c r="PX69" s="1" t="e">
        <f t="array" ref="PX69">+IF(ISERROR($OB69)=FALSE,MIN(IF($FD69:$GG69&lt;65534,$FD69:$GG69,"")),NA())</f>
        <v>#N/A</v>
      </c>
      <c r="PY69" s="1" t="e">
        <f t="array" ref="PY69">+IF(ISERROR($OC69)=FALSE,MIN(IF($GH69:$HL69&lt;65534,$GH69:$HL69,"")),NA())</f>
        <v>#N/A</v>
      </c>
      <c r="PZ69" s="1" t="e">
        <f t="array" ref="PZ69">+IF(ISERROR($OD69)=FALSE,MIN(IF($HM69:$IQ69&lt;65534,$HM69:$IQ69,"")),NA())</f>
        <v>#N/A</v>
      </c>
      <c r="QA69" s="1" t="e">
        <f t="array" ref="QA69">+IF(ISERROR($OE69)=FALSE,MIN(IF($IR69:$JU69&lt;65534,$IR69:$JU69,"")),NA())</f>
        <v>#N/A</v>
      </c>
      <c r="QB69" s="1" t="e">
        <f t="array" ref="QB69">+IF(ISERROR($OF69)=FALSE,MIN(IF($JV69:$KZ69&lt;65534,$JV69:$KZ69,"")),NA())</f>
        <v>#N/A</v>
      </c>
      <c r="QC69" s="1" t="e">
        <f t="array" ref="QC69">+IF(ISERROR($OG69)=FALSE,MIN(IF($LA69:$MD69&lt;65534,$LA69:$MD69,"")),NA())</f>
        <v>#N/A</v>
      </c>
      <c r="QD69" s="1" t="e">
        <f t="array" ref="QD69">+IF(ISERROR($OH69)=FALSE,MIN(IF($ME69:$NI69&lt;65534,$ME69:$NI69,"")),NA())</f>
        <v>#N/A</v>
      </c>
      <c r="QE69" s="5" t="e">
        <f t="shared" si="87"/>
        <v>#N/A</v>
      </c>
      <c r="QF69" s="1" t="e">
        <f t="shared" si="88"/>
        <v>#N/A</v>
      </c>
      <c r="QG69" s="1" t="e">
        <f t="shared" si="89"/>
        <v>#N/A</v>
      </c>
      <c r="QH69" s="1" t="e">
        <f t="shared" si="90"/>
        <v>#N/A</v>
      </c>
      <c r="QI69" s="1" t="e">
        <f t="shared" si="91"/>
        <v>#N/A</v>
      </c>
      <c r="QJ69" s="1" t="e">
        <f t="shared" si="92"/>
        <v>#N/A</v>
      </c>
      <c r="QK69" s="1" t="e">
        <f t="shared" si="93"/>
        <v>#N/A</v>
      </c>
      <c r="QL69" s="1" t="e">
        <f t="shared" si="94"/>
        <v>#N/A</v>
      </c>
      <c r="QM69" s="1" t="e">
        <f t="shared" si="95"/>
        <v>#N/A</v>
      </c>
      <c r="QN69" s="1" t="e">
        <f t="shared" si="96"/>
        <v>#N/A</v>
      </c>
      <c r="QO69" s="1" t="e">
        <f t="shared" si="97"/>
        <v>#N/A</v>
      </c>
      <c r="QP69" s="1" t="e">
        <f t="shared" si="98"/>
        <v>#N/A</v>
      </c>
      <c r="QQ69" s="5" t="s">
        <v>892</v>
      </c>
    </row>
    <row r="70" spans="1:459" s="1" customFormat="1" x14ac:dyDescent="0.2">
      <c r="A70" s="155">
        <v>24035420</v>
      </c>
      <c r="B70" s="156">
        <v>-72.938500000000005</v>
      </c>
      <c r="C70" s="156">
        <v>5.96225</v>
      </c>
      <c r="D70" s="157">
        <v>2643</v>
      </c>
      <c r="E70" s="158" t="s">
        <v>234</v>
      </c>
      <c r="F70" s="158" t="s">
        <v>234</v>
      </c>
      <c r="G70" s="158" t="s">
        <v>308</v>
      </c>
      <c r="H70" s="1">
        <v>0.5</v>
      </c>
      <c r="I70" s="1">
        <v>65535</v>
      </c>
      <c r="J70" s="1">
        <v>0.2</v>
      </c>
      <c r="K70" s="1">
        <v>0.4</v>
      </c>
      <c r="L70" s="1">
        <v>2.6</v>
      </c>
      <c r="M70" s="1">
        <v>4</v>
      </c>
      <c r="N70" s="1">
        <v>3.6</v>
      </c>
      <c r="O70" s="1">
        <v>3.8</v>
      </c>
      <c r="P70" s="1">
        <v>2.6</v>
      </c>
      <c r="Q70" s="1">
        <v>7.4</v>
      </c>
      <c r="R70" s="1">
        <v>9.8000000000000007</v>
      </c>
      <c r="S70" s="1">
        <v>8.8000000000000007</v>
      </c>
      <c r="T70" s="1">
        <v>10</v>
      </c>
      <c r="U70" s="1">
        <v>9.1999999999999993</v>
      </c>
      <c r="V70" s="1">
        <v>6.4</v>
      </c>
      <c r="W70" s="1">
        <v>5.4</v>
      </c>
      <c r="X70" s="1">
        <v>4.3</v>
      </c>
      <c r="Y70" s="1">
        <v>2.4</v>
      </c>
      <c r="Z70" s="1">
        <v>2.4</v>
      </c>
      <c r="AA70" s="1">
        <v>4.8</v>
      </c>
      <c r="AB70" s="1">
        <v>1</v>
      </c>
      <c r="AC70" s="1">
        <v>2.4</v>
      </c>
      <c r="AD70" s="1">
        <v>1.8</v>
      </c>
      <c r="AE70" s="1">
        <v>3.6</v>
      </c>
      <c r="AF70" s="1">
        <v>3.8</v>
      </c>
      <c r="AG70" s="1">
        <v>4</v>
      </c>
      <c r="AH70" s="1">
        <v>1.8</v>
      </c>
      <c r="AI70" s="1">
        <v>4.2</v>
      </c>
      <c r="AJ70" s="1">
        <v>6.8</v>
      </c>
      <c r="AK70" s="1">
        <v>8</v>
      </c>
      <c r="AL70" s="1">
        <v>6</v>
      </c>
      <c r="AM70" s="1">
        <v>5.2</v>
      </c>
      <c r="AN70" s="1">
        <v>7.2</v>
      </c>
      <c r="AO70" s="1">
        <v>4.8</v>
      </c>
      <c r="AP70" s="1">
        <v>2.6</v>
      </c>
      <c r="AQ70" s="1">
        <v>3.8</v>
      </c>
      <c r="AR70" s="1">
        <v>6.8</v>
      </c>
      <c r="AS70" s="1">
        <v>9.8000000000000007</v>
      </c>
      <c r="AT70" s="1">
        <v>11</v>
      </c>
      <c r="AU70" s="1">
        <v>10.6</v>
      </c>
      <c r="AV70" s="1">
        <v>8</v>
      </c>
      <c r="AW70" s="1">
        <v>7</v>
      </c>
      <c r="AX70" s="1">
        <v>5.2</v>
      </c>
      <c r="AY70" s="1">
        <v>5.8</v>
      </c>
      <c r="AZ70" s="1">
        <v>4.2</v>
      </c>
      <c r="BA70" s="1">
        <v>5</v>
      </c>
      <c r="BB70" s="1">
        <v>8.4</v>
      </c>
      <c r="BC70" s="1">
        <v>3</v>
      </c>
      <c r="BD70" s="1">
        <v>6.2</v>
      </c>
      <c r="BE70" s="1">
        <v>5.8</v>
      </c>
      <c r="BF70" s="1">
        <v>6.8</v>
      </c>
      <c r="BG70" s="1">
        <v>7.4</v>
      </c>
      <c r="BH70" s="1">
        <v>5.8</v>
      </c>
      <c r="BI70" s="1">
        <v>8</v>
      </c>
      <c r="BJ70" s="1">
        <v>10.8</v>
      </c>
      <c r="BK70" s="1">
        <v>7</v>
      </c>
      <c r="BL70" s="1">
        <v>8.1999999999999993</v>
      </c>
      <c r="BM70" s="1">
        <v>9.8000000000000007</v>
      </c>
      <c r="BN70" s="1">
        <v>7.9</v>
      </c>
      <c r="BO70" s="102"/>
      <c r="BP70" s="1">
        <v>6.4</v>
      </c>
      <c r="BQ70" s="1">
        <v>8</v>
      </c>
      <c r="BR70" s="1">
        <v>9.4</v>
      </c>
      <c r="BS70" s="1">
        <v>3.8</v>
      </c>
      <c r="BT70" s="1">
        <v>5</v>
      </c>
      <c r="BU70" s="1">
        <v>7.8</v>
      </c>
      <c r="BV70" s="1">
        <v>10</v>
      </c>
      <c r="BW70" s="1">
        <v>6</v>
      </c>
      <c r="BX70" s="1">
        <v>7.2</v>
      </c>
      <c r="BY70" s="1">
        <v>6.4</v>
      </c>
      <c r="BZ70" s="1">
        <v>7.8</v>
      </c>
      <c r="CA70" s="1">
        <v>9.8000000000000007</v>
      </c>
      <c r="CB70" s="1">
        <v>65535</v>
      </c>
      <c r="CC70" s="1">
        <v>10.8</v>
      </c>
      <c r="CD70" s="1">
        <v>9.6</v>
      </c>
      <c r="CE70" s="1">
        <v>9.8000000000000007</v>
      </c>
      <c r="CF70" s="1">
        <v>10</v>
      </c>
      <c r="CG70" s="1">
        <v>8.4</v>
      </c>
      <c r="CH70" s="1">
        <v>7.2</v>
      </c>
      <c r="CI70" s="1">
        <v>10.8</v>
      </c>
      <c r="CJ70" s="1">
        <v>10.8</v>
      </c>
      <c r="CK70" s="1">
        <v>11</v>
      </c>
      <c r="CL70" s="1">
        <v>65535</v>
      </c>
      <c r="CM70" s="1">
        <v>7</v>
      </c>
      <c r="CN70" s="1">
        <v>8</v>
      </c>
      <c r="CO70" s="1">
        <v>9</v>
      </c>
      <c r="CP70" s="1">
        <v>10</v>
      </c>
      <c r="CQ70" s="1">
        <v>7.6</v>
      </c>
      <c r="CR70" s="1">
        <v>8.1999999999999993</v>
      </c>
      <c r="CS70" s="1">
        <v>10.199999999999999</v>
      </c>
      <c r="CT70" s="1">
        <v>8.1999999999999993</v>
      </c>
      <c r="CU70" s="1">
        <v>9</v>
      </c>
      <c r="CV70" s="1">
        <v>10</v>
      </c>
      <c r="CW70" s="1">
        <v>8</v>
      </c>
      <c r="CX70" s="1">
        <v>10</v>
      </c>
      <c r="CY70" s="1">
        <v>8.4</v>
      </c>
      <c r="CZ70" s="1">
        <v>10.199999999999999</v>
      </c>
      <c r="DA70" s="1">
        <v>11.6</v>
      </c>
      <c r="DB70" s="1">
        <v>10.4</v>
      </c>
      <c r="DC70" s="1">
        <v>8</v>
      </c>
      <c r="DD70" s="1">
        <v>11</v>
      </c>
      <c r="DE70" s="1">
        <v>8.8000000000000007</v>
      </c>
      <c r="DF70" s="1">
        <v>9</v>
      </c>
      <c r="DG70" s="1">
        <v>6</v>
      </c>
      <c r="DH70" s="1">
        <v>4.8</v>
      </c>
      <c r="DI70" s="1">
        <v>6.2</v>
      </c>
      <c r="DJ70" s="1">
        <v>10</v>
      </c>
      <c r="DK70" s="1">
        <v>11</v>
      </c>
      <c r="DL70" s="1">
        <v>12.2</v>
      </c>
      <c r="DM70" s="1">
        <v>10.199999999999999</v>
      </c>
      <c r="DN70" s="1">
        <v>11.4</v>
      </c>
      <c r="DO70" s="1">
        <v>12</v>
      </c>
      <c r="DP70" s="1">
        <v>11</v>
      </c>
      <c r="DQ70" s="1">
        <v>9.8000000000000007</v>
      </c>
      <c r="DR70" s="1">
        <v>11</v>
      </c>
      <c r="DS70" s="1">
        <v>65535</v>
      </c>
      <c r="DT70" s="1">
        <v>9.8000000000000007</v>
      </c>
      <c r="DU70" s="1">
        <v>10</v>
      </c>
      <c r="DV70" s="1">
        <v>9</v>
      </c>
      <c r="DW70" s="1">
        <v>3</v>
      </c>
      <c r="DX70" s="1">
        <v>2.2000000000000002</v>
      </c>
      <c r="DY70" s="1">
        <v>0.8</v>
      </c>
      <c r="DZ70" s="1">
        <v>0.2</v>
      </c>
      <c r="EA70" s="1">
        <v>5</v>
      </c>
      <c r="EB70" s="1">
        <v>8.1999999999999993</v>
      </c>
      <c r="EC70" s="1">
        <v>9</v>
      </c>
      <c r="ED70" s="1">
        <v>10</v>
      </c>
      <c r="EE70" s="1">
        <v>7.4</v>
      </c>
      <c r="EF70" s="1">
        <v>9.1999999999999993</v>
      </c>
      <c r="EG70" s="1">
        <v>11</v>
      </c>
      <c r="EH70" s="1">
        <v>10</v>
      </c>
      <c r="EI70" s="1">
        <v>12.4</v>
      </c>
      <c r="EJ70" s="1">
        <v>65535</v>
      </c>
      <c r="EK70" s="1">
        <v>9.4</v>
      </c>
      <c r="EL70" s="1">
        <v>65535</v>
      </c>
      <c r="EM70" s="1">
        <v>8</v>
      </c>
      <c r="EN70" s="1">
        <v>9.1999999999999993</v>
      </c>
      <c r="EO70" s="1">
        <v>9.1999999999999993</v>
      </c>
      <c r="EP70" s="1">
        <v>7.2</v>
      </c>
      <c r="EQ70" s="1">
        <v>10</v>
      </c>
      <c r="ER70" s="1">
        <v>9.1999999999999993</v>
      </c>
      <c r="ES70" s="1">
        <v>4.2</v>
      </c>
      <c r="ET70" s="1">
        <v>8</v>
      </c>
      <c r="EU70" s="1">
        <v>9.4</v>
      </c>
      <c r="EV70" s="1">
        <v>10.199999999999999</v>
      </c>
      <c r="EW70" s="1">
        <v>6.8</v>
      </c>
      <c r="EX70" s="1">
        <v>8</v>
      </c>
      <c r="EY70" s="1">
        <v>9.4</v>
      </c>
      <c r="EZ70" s="1">
        <v>8.8000000000000007</v>
      </c>
      <c r="FA70" s="1">
        <v>8</v>
      </c>
      <c r="FB70" s="1">
        <v>10.8</v>
      </c>
      <c r="FC70" s="1">
        <v>10.4</v>
      </c>
      <c r="FD70" s="1">
        <v>65535</v>
      </c>
      <c r="FE70" s="1">
        <v>8.8000000000000007</v>
      </c>
      <c r="FF70" s="1">
        <v>11</v>
      </c>
      <c r="FG70" s="1">
        <v>4.2</v>
      </c>
      <c r="FH70" s="1">
        <v>6.8</v>
      </c>
      <c r="FI70" s="1">
        <v>5.4</v>
      </c>
      <c r="FJ70" s="1">
        <v>8</v>
      </c>
      <c r="FK70" s="1">
        <v>9.1999999999999993</v>
      </c>
      <c r="FL70" s="1">
        <v>6.4</v>
      </c>
      <c r="FM70" s="1">
        <v>8.4</v>
      </c>
      <c r="FN70" s="1">
        <v>8</v>
      </c>
      <c r="FO70" s="1">
        <v>10</v>
      </c>
      <c r="FP70" s="1">
        <v>8.1999999999999993</v>
      </c>
      <c r="FQ70" s="1">
        <v>7.6</v>
      </c>
      <c r="FR70" s="1">
        <v>5</v>
      </c>
      <c r="FS70" s="1">
        <v>6.2</v>
      </c>
      <c r="FT70" s="1">
        <v>9.8000000000000007</v>
      </c>
      <c r="FU70" s="1">
        <v>8</v>
      </c>
      <c r="FV70" s="1">
        <v>6.2</v>
      </c>
      <c r="FW70" s="1">
        <v>8.1999999999999993</v>
      </c>
      <c r="FX70" s="1">
        <v>9</v>
      </c>
      <c r="FY70" s="1">
        <v>10</v>
      </c>
      <c r="FZ70" s="1">
        <v>8</v>
      </c>
      <c r="GA70" s="1">
        <v>10</v>
      </c>
      <c r="GB70" s="1">
        <v>5.2</v>
      </c>
      <c r="GC70" s="1">
        <v>65535</v>
      </c>
      <c r="GD70" s="1">
        <v>5</v>
      </c>
      <c r="GE70" s="1">
        <v>2</v>
      </c>
      <c r="GF70" s="1">
        <v>65535</v>
      </c>
      <c r="GG70" s="1">
        <v>65535</v>
      </c>
      <c r="GH70" s="1">
        <v>65535</v>
      </c>
      <c r="GI70" s="1">
        <v>65535</v>
      </c>
      <c r="GJ70" s="1">
        <v>65535</v>
      </c>
      <c r="GK70" s="1">
        <v>65535</v>
      </c>
      <c r="GL70" s="1">
        <v>65535</v>
      </c>
      <c r="GM70" s="1">
        <v>65535</v>
      </c>
      <c r="GN70" s="1">
        <v>65535</v>
      </c>
      <c r="GO70" s="1">
        <v>2</v>
      </c>
      <c r="GP70" s="1">
        <v>5.8</v>
      </c>
      <c r="GQ70" s="1">
        <v>8</v>
      </c>
      <c r="GR70" s="1">
        <v>9.1999999999999993</v>
      </c>
      <c r="GS70" s="1">
        <v>6.2</v>
      </c>
      <c r="GT70" s="1">
        <v>8</v>
      </c>
      <c r="GU70" s="1">
        <v>5.6</v>
      </c>
      <c r="GV70" s="1">
        <v>4.8</v>
      </c>
      <c r="GW70" s="1">
        <v>5.4</v>
      </c>
      <c r="GX70" s="1">
        <v>7</v>
      </c>
      <c r="GY70" s="1">
        <v>5</v>
      </c>
      <c r="GZ70" s="1">
        <v>65535</v>
      </c>
      <c r="HA70" s="1">
        <v>7.2</v>
      </c>
      <c r="HB70" s="1">
        <v>8</v>
      </c>
      <c r="HC70" s="1">
        <v>9</v>
      </c>
      <c r="HD70" s="1">
        <v>8.1999999999999993</v>
      </c>
      <c r="HE70" s="1">
        <v>7.8</v>
      </c>
      <c r="HF70" s="1">
        <v>1</v>
      </c>
      <c r="HG70" s="1">
        <v>4</v>
      </c>
      <c r="HH70" s="1">
        <v>5.4</v>
      </c>
      <c r="HI70" s="1">
        <v>5</v>
      </c>
      <c r="HJ70" s="1">
        <v>3.2</v>
      </c>
      <c r="HK70" s="1">
        <v>5.2</v>
      </c>
      <c r="HL70" s="1">
        <v>7</v>
      </c>
      <c r="HM70" s="1">
        <v>2.8</v>
      </c>
      <c r="HN70" s="1">
        <v>5.4</v>
      </c>
      <c r="HO70" s="1">
        <v>9.8000000000000007</v>
      </c>
      <c r="HP70" s="1">
        <v>7.2</v>
      </c>
      <c r="HQ70" s="1">
        <v>9.1999999999999993</v>
      </c>
      <c r="HR70" s="1">
        <v>7</v>
      </c>
      <c r="HS70" s="1">
        <v>5.8</v>
      </c>
      <c r="HT70" s="1">
        <v>7</v>
      </c>
      <c r="HU70" s="1">
        <v>6.2</v>
      </c>
      <c r="HV70" s="1">
        <v>3.8</v>
      </c>
      <c r="HW70" s="1">
        <v>5.8</v>
      </c>
      <c r="HX70" s="1">
        <v>4.8</v>
      </c>
      <c r="HY70" s="1">
        <v>8.6</v>
      </c>
      <c r="HZ70" s="1">
        <v>9</v>
      </c>
      <c r="IA70" s="1">
        <v>9</v>
      </c>
      <c r="IB70" s="1">
        <v>4.2</v>
      </c>
      <c r="IC70" s="1">
        <v>7.4</v>
      </c>
      <c r="ID70" s="1">
        <v>9.6</v>
      </c>
      <c r="IE70" s="1">
        <v>4.8</v>
      </c>
      <c r="IF70" s="1">
        <v>7</v>
      </c>
      <c r="IG70" s="1">
        <v>8.1999999999999993</v>
      </c>
      <c r="IH70" s="1">
        <v>4.2</v>
      </c>
      <c r="II70" s="1">
        <v>5.2</v>
      </c>
      <c r="IJ70" s="1">
        <v>6.4</v>
      </c>
      <c r="IK70" s="1">
        <v>7</v>
      </c>
      <c r="IL70" s="1">
        <v>4.8</v>
      </c>
      <c r="IM70" s="1">
        <v>6.2</v>
      </c>
      <c r="IN70" s="1">
        <v>8.4</v>
      </c>
      <c r="IO70" s="1">
        <v>3.6</v>
      </c>
      <c r="IP70" s="1">
        <v>1.4</v>
      </c>
      <c r="IQ70" s="1">
        <v>2.8</v>
      </c>
      <c r="IR70" s="1">
        <v>8</v>
      </c>
      <c r="IS70" s="1">
        <v>6.2</v>
      </c>
      <c r="IT70" s="1">
        <v>3.2</v>
      </c>
      <c r="IU70" s="1">
        <v>4.8</v>
      </c>
      <c r="IV70" s="1">
        <v>2</v>
      </c>
      <c r="IW70" s="1">
        <v>6</v>
      </c>
      <c r="IX70" s="1">
        <v>1.4</v>
      </c>
      <c r="IY70" s="1">
        <v>0.2</v>
      </c>
      <c r="IZ70" s="1">
        <v>5</v>
      </c>
      <c r="JA70" s="1">
        <v>1.8</v>
      </c>
      <c r="JB70" s="1">
        <v>3.6</v>
      </c>
      <c r="JC70" s="1">
        <v>4.2</v>
      </c>
      <c r="JD70" s="1">
        <v>6.2</v>
      </c>
      <c r="JE70" s="1">
        <v>8.8000000000000007</v>
      </c>
      <c r="JF70" s="1">
        <v>5</v>
      </c>
      <c r="JG70" s="1">
        <v>6.6</v>
      </c>
      <c r="JH70" s="1">
        <v>4.8</v>
      </c>
      <c r="JI70" s="1">
        <v>5.4</v>
      </c>
      <c r="JJ70" s="1">
        <v>9.1999999999999993</v>
      </c>
      <c r="JK70" s="1">
        <v>8</v>
      </c>
      <c r="JL70" s="1">
        <v>9.1999999999999993</v>
      </c>
      <c r="JM70" s="1">
        <v>8.6</v>
      </c>
      <c r="JN70" s="1">
        <v>10</v>
      </c>
      <c r="JO70" s="1">
        <v>9.1999999999999993</v>
      </c>
      <c r="JP70" s="1">
        <v>10</v>
      </c>
      <c r="JQ70" s="1">
        <v>5</v>
      </c>
      <c r="JR70" s="1">
        <v>2.8</v>
      </c>
      <c r="JS70" s="1">
        <v>3.8</v>
      </c>
      <c r="JT70" s="1">
        <v>9.1999999999999993</v>
      </c>
      <c r="JU70" s="1">
        <v>8.8000000000000007</v>
      </c>
      <c r="JV70" s="1">
        <v>3.8</v>
      </c>
      <c r="JW70" s="1">
        <v>5</v>
      </c>
      <c r="JX70" s="1">
        <v>3.8</v>
      </c>
      <c r="JY70" s="1">
        <v>6.2</v>
      </c>
      <c r="JZ70" s="1">
        <v>3</v>
      </c>
      <c r="KA70" s="1">
        <v>4</v>
      </c>
      <c r="KB70" s="1">
        <v>2</v>
      </c>
      <c r="KC70" s="1">
        <v>4.8</v>
      </c>
      <c r="KD70" s="1">
        <v>65535</v>
      </c>
      <c r="KE70" s="1">
        <v>5.2</v>
      </c>
      <c r="KF70" s="1">
        <v>9</v>
      </c>
      <c r="KG70" s="1">
        <v>10</v>
      </c>
      <c r="KH70" s="1">
        <v>8.1999999999999993</v>
      </c>
      <c r="KI70" s="1">
        <v>6</v>
      </c>
      <c r="KJ70" s="1">
        <v>2.8</v>
      </c>
      <c r="KK70" s="1">
        <v>6.8</v>
      </c>
      <c r="KL70" s="1">
        <v>5</v>
      </c>
      <c r="KM70" s="1">
        <v>8</v>
      </c>
      <c r="KN70" s="1">
        <v>9</v>
      </c>
      <c r="KO70" s="1">
        <v>4.8</v>
      </c>
      <c r="KP70" s="1">
        <v>7</v>
      </c>
      <c r="KQ70" s="1">
        <v>8.1999999999999993</v>
      </c>
      <c r="KR70" s="1">
        <v>9.6</v>
      </c>
      <c r="KS70" s="1">
        <v>8</v>
      </c>
      <c r="KT70" s="1">
        <v>8.1999999999999993</v>
      </c>
      <c r="KU70" s="1">
        <v>6.2</v>
      </c>
      <c r="KV70" s="1">
        <v>9</v>
      </c>
      <c r="KW70" s="1">
        <v>6</v>
      </c>
      <c r="KX70" s="1">
        <v>3</v>
      </c>
      <c r="KY70" s="1">
        <v>4.2</v>
      </c>
      <c r="KZ70" s="1">
        <v>3.8</v>
      </c>
      <c r="LA70" s="1">
        <v>5</v>
      </c>
      <c r="LB70" s="1">
        <v>9.6</v>
      </c>
      <c r="LC70" s="1">
        <v>7</v>
      </c>
      <c r="LD70" s="1">
        <v>9</v>
      </c>
      <c r="LE70" s="1">
        <v>8.1999999999999993</v>
      </c>
      <c r="LF70" s="1">
        <v>4.2</v>
      </c>
      <c r="LG70" s="1">
        <v>6</v>
      </c>
      <c r="LH70" s="1">
        <v>8</v>
      </c>
      <c r="LI70" s="1">
        <v>9</v>
      </c>
      <c r="LJ70" s="1">
        <v>10.4</v>
      </c>
      <c r="LK70" s="1">
        <v>9.1999999999999993</v>
      </c>
      <c r="LL70" s="1">
        <v>11</v>
      </c>
      <c r="LM70" s="1">
        <v>12</v>
      </c>
      <c r="LN70" s="1">
        <v>8.4</v>
      </c>
      <c r="LO70" s="1">
        <v>9.1999999999999993</v>
      </c>
      <c r="LP70" s="1">
        <v>10.8</v>
      </c>
      <c r="LQ70" s="1">
        <v>6</v>
      </c>
      <c r="LR70" s="1">
        <v>5.4</v>
      </c>
      <c r="LS70" s="1">
        <v>6.8</v>
      </c>
      <c r="LT70" s="1">
        <v>5.2</v>
      </c>
      <c r="LU70" s="1">
        <v>9.1999999999999993</v>
      </c>
      <c r="LV70" s="1">
        <v>65535</v>
      </c>
      <c r="LW70" s="1">
        <v>9</v>
      </c>
      <c r="LX70" s="1">
        <v>10.199999999999999</v>
      </c>
      <c r="LY70" s="1">
        <v>8.1999999999999993</v>
      </c>
      <c r="LZ70" s="1">
        <v>9.6</v>
      </c>
      <c r="MA70" s="1">
        <v>65535</v>
      </c>
      <c r="MB70" s="1">
        <v>3</v>
      </c>
      <c r="MC70" s="1">
        <v>7</v>
      </c>
      <c r="MD70" s="1">
        <v>9</v>
      </c>
      <c r="ME70" s="1">
        <v>8</v>
      </c>
      <c r="MF70" s="1">
        <v>7</v>
      </c>
      <c r="MG70" s="1">
        <v>3</v>
      </c>
      <c r="MH70" s="1">
        <v>5</v>
      </c>
      <c r="MI70" s="1">
        <v>2.4</v>
      </c>
      <c r="MJ70" s="1">
        <v>1</v>
      </c>
      <c r="MK70" s="1">
        <v>3.4</v>
      </c>
      <c r="ML70" s="1">
        <v>8</v>
      </c>
      <c r="MM70" s="1">
        <v>9</v>
      </c>
      <c r="MN70" s="1">
        <v>5</v>
      </c>
      <c r="MO70" s="1">
        <v>7.8</v>
      </c>
      <c r="MP70" s="1">
        <v>5.2</v>
      </c>
      <c r="MQ70" s="1">
        <v>7.4</v>
      </c>
      <c r="MR70" s="1">
        <v>10</v>
      </c>
      <c r="MS70" s="1">
        <v>9.1999999999999993</v>
      </c>
      <c r="MT70" s="1">
        <v>10.199999999999999</v>
      </c>
      <c r="MU70" s="1">
        <v>2.4</v>
      </c>
      <c r="MV70" s="1">
        <v>5</v>
      </c>
      <c r="MW70" s="1">
        <v>8</v>
      </c>
      <c r="MX70" s="1">
        <v>3</v>
      </c>
      <c r="MY70" s="1">
        <v>6.2</v>
      </c>
      <c r="MZ70" s="1">
        <v>8</v>
      </c>
      <c r="NA70" s="1">
        <v>3</v>
      </c>
      <c r="NB70" s="1">
        <v>4</v>
      </c>
      <c r="NC70" s="1">
        <v>5.8</v>
      </c>
      <c r="ND70" s="1">
        <v>6</v>
      </c>
      <c r="NE70" s="1">
        <v>5.4</v>
      </c>
      <c r="NF70" s="1">
        <v>2</v>
      </c>
      <c r="NG70" s="1">
        <v>5</v>
      </c>
      <c r="NH70" s="1">
        <v>8.8000000000000007</v>
      </c>
      <c r="NI70" s="1">
        <v>7</v>
      </c>
      <c r="NJ70" s="6">
        <f t="shared" si="62"/>
        <v>0.967741935483871</v>
      </c>
      <c r="NK70" s="3">
        <f t="shared" si="63"/>
        <v>1</v>
      </c>
      <c r="NL70" s="3">
        <f t="shared" si="64"/>
        <v>0.93548387096774188</v>
      </c>
      <c r="NM70" s="3">
        <f t="shared" si="65"/>
        <v>0.96666666666666667</v>
      </c>
      <c r="NN70" s="3">
        <f t="shared" si="66"/>
        <v>0.93548387096774188</v>
      </c>
      <c r="NO70" s="3">
        <f t="shared" si="67"/>
        <v>0.8666666666666667</v>
      </c>
      <c r="NP70" s="3">
        <f t="shared" si="68"/>
        <v>0.74193548387096775</v>
      </c>
      <c r="NQ70" s="3">
        <f t="shared" si="69"/>
        <v>1</v>
      </c>
      <c r="NR70" s="3">
        <f t="shared" si="70"/>
        <v>1</v>
      </c>
      <c r="NS70" s="3">
        <f t="shared" si="71"/>
        <v>0.967741935483871</v>
      </c>
      <c r="NT70" s="3">
        <f t="shared" si="72"/>
        <v>0.93333333333333335</v>
      </c>
      <c r="NU70" s="3">
        <f t="shared" si="73"/>
        <v>1</v>
      </c>
      <c r="NV70" s="3">
        <f t="shared" si="74"/>
        <v>0.94246575342465755</v>
      </c>
      <c r="NW70" s="5">
        <f t="shared" si="75"/>
        <v>4.4000000000000004</v>
      </c>
      <c r="NX70" s="1">
        <f t="shared" si="76"/>
        <v>6.8607142857142875</v>
      </c>
      <c r="NY70" s="1">
        <f t="shared" si="77"/>
        <v>8.4206896551724117</v>
      </c>
      <c r="NZ70" s="1">
        <f t="shared" si="78"/>
        <v>9.1034482758620676</v>
      </c>
      <c r="OA70" s="1">
        <f t="shared" si="79"/>
        <v>8.2551724137931046</v>
      </c>
      <c r="OB70" s="1">
        <f t="shared" si="80"/>
        <v>7.4846153846153829</v>
      </c>
      <c r="OC70" s="1">
        <f t="shared" si="81"/>
        <v>6</v>
      </c>
      <c r="OD70" s="1">
        <f t="shared" si="82"/>
        <v>6.2129032258064507</v>
      </c>
      <c r="OE70" s="1">
        <f t="shared" si="83"/>
        <v>5.9</v>
      </c>
      <c r="OF70" s="1">
        <f t="shared" si="84"/>
        <v>6.0199999999999987</v>
      </c>
      <c r="OG70" s="1">
        <f t="shared" si="85"/>
        <v>8.0571428571428569</v>
      </c>
      <c r="OH70" s="1">
        <f t="shared" si="86"/>
        <v>5.845161290322582</v>
      </c>
      <c r="OI70" s="111" t="e">
        <f>NA()</f>
        <v>#N/A</v>
      </c>
      <c r="OJ70" s="112" t="e">
        <f>NA()</f>
        <v>#N/A</v>
      </c>
      <c r="OK70" s="112" t="e">
        <f>NA()</f>
        <v>#N/A</v>
      </c>
      <c r="OL70" s="112" t="e">
        <f>NA()</f>
        <v>#N/A</v>
      </c>
      <c r="OM70" s="112" t="e">
        <f>NA()</f>
        <v>#N/A</v>
      </c>
      <c r="ON70" s="112" t="e">
        <f>NA()</f>
        <v>#N/A</v>
      </c>
      <c r="OO70" s="112" t="e">
        <f>NA()</f>
        <v>#N/A</v>
      </c>
      <c r="OP70" s="112" t="e">
        <f>NA()</f>
        <v>#N/A</v>
      </c>
      <c r="OQ70" s="112" t="e">
        <f>NA()</f>
        <v>#N/A</v>
      </c>
      <c r="OR70" s="112" t="e">
        <f>NA()</f>
        <v>#N/A</v>
      </c>
      <c r="OS70" s="112" t="e">
        <f>NA()</f>
        <v>#N/A</v>
      </c>
      <c r="OT70" s="112" t="e">
        <f>NA()</f>
        <v>#N/A</v>
      </c>
      <c r="OU70" s="5" t="e">
        <f t="shared" si="50"/>
        <v>#N/A</v>
      </c>
      <c r="OV70" s="1" t="e">
        <f t="shared" si="51"/>
        <v>#N/A</v>
      </c>
      <c r="OW70" s="1" t="e">
        <f t="shared" si="52"/>
        <v>#N/A</v>
      </c>
      <c r="OX70" s="1" t="e">
        <f t="shared" si="53"/>
        <v>#N/A</v>
      </c>
      <c r="OY70" s="1" t="e">
        <f t="shared" si="54"/>
        <v>#N/A</v>
      </c>
      <c r="OZ70" s="1" t="e">
        <f t="shared" si="55"/>
        <v>#N/A</v>
      </c>
      <c r="PA70" s="1" t="e">
        <f t="shared" si="56"/>
        <v>#N/A</v>
      </c>
      <c r="PB70" s="1" t="e">
        <f t="shared" si="57"/>
        <v>#N/A</v>
      </c>
      <c r="PC70" s="1" t="e">
        <f t="shared" si="58"/>
        <v>#N/A</v>
      </c>
      <c r="PD70" s="1" t="e">
        <f t="shared" si="59"/>
        <v>#N/A</v>
      </c>
      <c r="PE70" s="1" t="e">
        <f t="shared" si="60"/>
        <v>#N/A</v>
      </c>
      <c r="PF70" s="1" t="e">
        <f t="shared" si="61"/>
        <v>#N/A</v>
      </c>
      <c r="PG70" s="111">
        <v>-5.6</v>
      </c>
      <c r="PH70" s="112">
        <v>-3</v>
      </c>
      <c r="PI70" s="112">
        <v>-1.4</v>
      </c>
      <c r="PJ70" s="112">
        <v>0.1</v>
      </c>
      <c r="PK70" s="112">
        <v>0.2</v>
      </c>
      <c r="PL70" s="112">
        <v>-5.2</v>
      </c>
      <c r="PM70" s="112">
        <v>-1</v>
      </c>
      <c r="PN70" s="112">
        <v>-3</v>
      </c>
      <c r="PO70" s="112">
        <v>-3</v>
      </c>
      <c r="PP70" s="112">
        <v>0</v>
      </c>
      <c r="PQ70" s="112">
        <v>-0.5</v>
      </c>
      <c r="PR70" s="137">
        <v>-1.8</v>
      </c>
      <c r="PS70" s="5">
        <f t="array" ref="PS70">+IF(ISERROR($NW70)=FALSE,MIN(IF($H70:$AL70&lt;65534,$H70:$AL70,"")),NA())</f>
        <v>0.2</v>
      </c>
      <c r="PT70" s="1">
        <f t="array" ref="PT70">+IF(ISERROR($NX70)=FALSE,MIN(IF($AM70:$BN70&lt;65534,$AM70:$BN70,"")),NA())</f>
        <v>2.6</v>
      </c>
      <c r="PU70" s="1">
        <f t="array" ref="PU70">+IF(ISERROR($NY70)=FALSE,MIN(IF($BP70:$CT70&lt;65534,$BP70:$CT70,"")),NA())</f>
        <v>3.8</v>
      </c>
      <c r="PV70" s="1">
        <f t="array" ref="PV70">+IF(ISERROR($NZ70)=FALSE,MIN(IF($CU70:$DX70&lt;65534,$CU70:$DX70,"")),NA())</f>
        <v>2.2000000000000002</v>
      </c>
      <c r="PW70" s="1">
        <f t="array" ref="PW70">+IF(ISERROR($OA70)=FALSE,MIN(IF($DY70:$FC70&lt;65534,$DY70:$FC70,"")),NA())</f>
        <v>0.2</v>
      </c>
      <c r="PX70" s="1">
        <f t="array" ref="PX70">+IF(ISERROR($OB70)=FALSE,MIN(IF($FD70:$GG70&lt;65534,$FD70:$GG70,"")),NA())</f>
        <v>2</v>
      </c>
      <c r="PY70" s="1">
        <f t="array" ref="PY70">+IF(ISERROR($OC70)=FALSE,MIN(IF($GH70:$HL70&lt;65534,$GH70:$HL70,"")),NA())</f>
        <v>1</v>
      </c>
      <c r="PZ70" s="1">
        <f t="array" ref="PZ70">+IF(ISERROR($OD70)=FALSE,MIN(IF($HM70:$IQ70&lt;65534,$HM70:$IQ70,"")),NA())</f>
        <v>1.4</v>
      </c>
      <c r="QA70" s="1">
        <f t="array" ref="QA70">+IF(ISERROR($OE70)=FALSE,MIN(IF($IR70:$JU70&lt;65534,$IR70:$JU70,"")),NA())</f>
        <v>0.2</v>
      </c>
      <c r="QB70" s="1">
        <f t="array" ref="QB70">+IF(ISERROR($OF70)=FALSE,MIN(IF($JV70:$KZ70&lt;65534,$JV70:$KZ70,"")),NA())</f>
        <v>2</v>
      </c>
      <c r="QC70" s="1">
        <f t="array" ref="QC70">+IF(ISERROR($OG70)=FALSE,MIN(IF($LA70:$MD70&lt;65534,$LA70:$MD70,"")),NA())</f>
        <v>3</v>
      </c>
      <c r="QD70" s="1">
        <f t="array" ref="QD70">+IF(ISERROR($OH70)=FALSE,MIN(IF($ME70:$NI70&lt;65534,$ME70:$NI70,"")),NA())</f>
        <v>1</v>
      </c>
      <c r="QE70" s="5">
        <f t="shared" si="87"/>
        <v>-5.8</v>
      </c>
      <c r="QF70" s="1">
        <f t="shared" si="88"/>
        <v>-5.6</v>
      </c>
      <c r="QG70" s="1">
        <f t="shared" si="89"/>
        <v>-5.1999999999999993</v>
      </c>
      <c r="QH70" s="1">
        <f t="shared" si="90"/>
        <v>-2.1</v>
      </c>
      <c r="QI70" s="1">
        <f t="shared" si="91"/>
        <v>0</v>
      </c>
      <c r="QJ70" s="1">
        <f t="shared" si="92"/>
        <v>-7.2</v>
      </c>
      <c r="QK70" s="1">
        <f t="shared" si="93"/>
        <v>-2</v>
      </c>
      <c r="QL70" s="1">
        <f t="shared" si="94"/>
        <v>-4.4000000000000004</v>
      </c>
      <c r="QM70" s="1">
        <f t="shared" si="95"/>
        <v>-3.2</v>
      </c>
      <c r="QN70" s="1">
        <f t="shared" si="96"/>
        <v>-2</v>
      </c>
      <c r="QO70" s="1">
        <f t="shared" si="97"/>
        <v>-3.5</v>
      </c>
      <c r="QP70" s="1">
        <f t="shared" si="98"/>
        <v>-2.8</v>
      </c>
      <c r="QQ70" s="5" t="s">
        <v>892</v>
      </c>
    </row>
    <row r="71" spans="1:459" s="1" customFormat="1" x14ac:dyDescent="0.2">
      <c r="A71" s="122">
        <v>35075010</v>
      </c>
      <c r="B71" s="123">
        <v>-73.453777777777788</v>
      </c>
      <c r="C71" s="123">
        <v>5.3526944444444444</v>
      </c>
      <c r="D71" s="124">
        <v>2438</v>
      </c>
      <c r="E71" s="125" t="s">
        <v>327</v>
      </c>
      <c r="F71" s="125" t="s">
        <v>327</v>
      </c>
      <c r="G71" s="125" t="s">
        <v>308</v>
      </c>
      <c r="H71" s="1">
        <v>6.4</v>
      </c>
      <c r="I71" s="1">
        <v>7.2</v>
      </c>
      <c r="J71" s="1">
        <v>6.8</v>
      </c>
      <c r="K71" s="1">
        <v>7.2</v>
      </c>
      <c r="L71" s="1">
        <v>7.4</v>
      </c>
      <c r="M71" s="1">
        <v>10.199999999999999</v>
      </c>
      <c r="N71" s="1">
        <v>8.8000000000000007</v>
      </c>
      <c r="O71" s="1">
        <v>9.8000000000000007</v>
      </c>
      <c r="P71" s="1">
        <v>8.6</v>
      </c>
      <c r="Q71" s="1">
        <v>10.199999999999999</v>
      </c>
      <c r="R71" s="1">
        <v>10.6</v>
      </c>
      <c r="S71" s="1">
        <v>11.2</v>
      </c>
      <c r="T71" s="1">
        <v>10.6</v>
      </c>
      <c r="U71" s="1">
        <v>11</v>
      </c>
      <c r="V71" s="1">
        <v>10.8</v>
      </c>
      <c r="W71" s="1">
        <v>10.4</v>
      </c>
      <c r="X71" s="1">
        <v>11.6</v>
      </c>
      <c r="Y71" s="1">
        <v>9.8000000000000007</v>
      </c>
      <c r="Z71" s="1">
        <v>10.199999999999999</v>
      </c>
      <c r="AA71" s="1">
        <v>12.2</v>
      </c>
      <c r="AB71" s="1">
        <v>9.8000000000000007</v>
      </c>
      <c r="AC71" s="1">
        <v>10</v>
      </c>
      <c r="AD71" s="1">
        <v>11.8</v>
      </c>
      <c r="AE71" s="1">
        <v>10.4</v>
      </c>
      <c r="AF71" s="1">
        <v>9.8000000000000007</v>
      </c>
      <c r="AG71" s="1">
        <v>9.6</v>
      </c>
      <c r="AH71" s="1">
        <v>10.4</v>
      </c>
      <c r="AI71" s="1">
        <v>9.8000000000000007</v>
      </c>
      <c r="AJ71" s="1">
        <v>10.8</v>
      </c>
      <c r="AK71" s="1">
        <v>11.4</v>
      </c>
      <c r="AL71" s="1">
        <v>11.6</v>
      </c>
      <c r="AM71" s="1">
        <v>11.4</v>
      </c>
      <c r="AN71" s="1">
        <v>10.4</v>
      </c>
      <c r="AO71" s="1">
        <v>9.8000000000000007</v>
      </c>
      <c r="AP71" s="1">
        <v>9</v>
      </c>
      <c r="AQ71" s="1">
        <v>8.6</v>
      </c>
      <c r="AR71" s="1">
        <v>11.2</v>
      </c>
      <c r="AS71" s="1">
        <v>12.8</v>
      </c>
      <c r="AT71" s="1">
        <v>11.6</v>
      </c>
      <c r="AU71" s="1">
        <v>12.2</v>
      </c>
      <c r="AV71" s="1">
        <v>11.2</v>
      </c>
      <c r="AW71" s="1">
        <v>10.4</v>
      </c>
      <c r="AX71" s="1">
        <v>8.8000000000000007</v>
      </c>
      <c r="AY71" s="1">
        <v>9</v>
      </c>
      <c r="AZ71" s="1">
        <v>10.4</v>
      </c>
      <c r="BA71" s="1">
        <v>8.8000000000000007</v>
      </c>
      <c r="BB71" s="1">
        <v>9</v>
      </c>
      <c r="BC71" s="1">
        <v>10.4</v>
      </c>
      <c r="BD71" s="1">
        <v>9.6</v>
      </c>
      <c r="BE71" s="1">
        <v>11.2</v>
      </c>
      <c r="BF71" s="1">
        <v>12</v>
      </c>
      <c r="BG71" s="1">
        <v>11.2</v>
      </c>
      <c r="BH71" s="1">
        <v>12</v>
      </c>
      <c r="BI71" s="1">
        <v>11.8</v>
      </c>
      <c r="BJ71" s="1">
        <v>12.2</v>
      </c>
      <c r="BK71" s="1">
        <v>12</v>
      </c>
      <c r="BL71" s="1">
        <v>11.4</v>
      </c>
      <c r="BM71" s="1">
        <v>11.6</v>
      </c>
      <c r="BN71" s="1">
        <v>9.8000000000000007</v>
      </c>
      <c r="BO71" s="102"/>
      <c r="BP71" s="1">
        <v>10.6</v>
      </c>
      <c r="BQ71" s="1">
        <v>12.8</v>
      </c>
      <c r="BR71" s="1">
        <v>12.8</v>
      </c>
      <c r="BS71" s="1">
        <v>11</v>
      </c>
      <c r="BT71" s="1">
        <v>11.6</v>
      </c>
      <c r="BU71" s="1">
        <v>13.2</v>
      </c>
      <c r="BV71" s="1">
        <v>9.1999999999999993</v>
      </c>
      <c r="BW71" s="1">
        <v>12.2</v>
      </c>
      <c r="BX71" s="1">
        <v>12</v>
      </c>
      <c r="BY71" s="1">
        <v>12.8</v>
      </c>
      <c r="BZ71" s="1">
        <v>12.2</v>
      </c>
      <c r="CA71" s="1">
        <v>12.4</v>
      </c>
      <c r="CB71" s="1">
        <v>65535</v>
      </c>
      <c r="CC71" s="1">
        <v>12.4</v>
      </c>
      <c r="CD71" s="1">
        <v>12.6</v>
      </c>
      <c r="CE71" s="1">
        <v>12.8</v>
      </c>
      <c r="CF71" s="1">
        <v>12.4</v>
      </c>
      <c r="CG71" s="1">
        <v>12.8</v>
      </c>
      <c r="CH71" s="1">
        <v>12.4</v>
      </c>
      <c r="CI71" s="1">
        <v>11.4</v>
      </c>
      <c r="CJ71" s="1">
        <v>11.4</v>
      </c>
      <c r="CK71" s="1">
        <v>11.8</v>
      </c>
      <c r="CL71" s="1">
        <v>11.6</v>
      </c>
      <c r="CM71" s="1">
        <v>12.4</v>
      </c>
      <c r="CN71" s="1">
        <v>11.6</v>
      </c>
      <c r="CO71" s="1">
        <v>12.8</v>
      </c>
      <c r="CP71" s="1">
        <v>12.6</v>
      </c>
      <c r="CQ71" s="1">
        <v>10.4</v>
      </c>
      <c r="CR71" s="1">
        <v>11.4</v>
      </c>
      <c r="CS71" s="1">
        <v>12.8</v>
      </c>
      <c r="CT71" s="1">
        <v>12.4</v>
      </c>
      <c r="CU71" s="1">
        <v>12.2</v>
      </c>
      <c r="CV71" s="1">
        <v>9.4</v>
      </c>
      <c r="CW71" s="1">
        <v>9</v>
      </c>
      <c r="CX71" s="1">
        <v>10.4</v>
      </c>
      <c r="CY71" s="1">
        <v>11.8</v>
      </c>
      <c r="CZ71" s="1">
        <v>12.6</v>
      </c>
      <c r="DA71" s="1">
        <v>65535</v>
      </c>
      <c r="DB71" s="1">
        <v>11.2</v>
      </c>
      <c r="DC71" s="1">
        <v>9.8000000000000007</v>
      </c>
      <c r="DD71" s="1">
        <v>10.6</v>
      </c>
      <c r="DE71" s="1">
        <v>10.4</v>
      </c>
      <c r="DF71" s="1">
        <v>12.6</v>
      </c>
      <c r="DG71" s="1">
        <v>11.6</v>
      </c>
      <c r="DH71" s="1">
        <v>10</v>
      </c>
      <c r="DI71" s="1">
        <v>7.8</v>
      </c>
      <c r="DJ71" s="1">
        <v>6.4</v>
      </c>
      <c r="DK71" s="1">
        <v>11</v>
      </c>
      <c r="DL71" s="1">
        <v>12.4</v>
      </c>
      <c r="DM71" s="1">
        <v>11.8</v>
      </c>
      <c r="DN71" s="1">
        <v>11.6</v>
      </c>
      <c r="DO71" s="1">
        <v>12.2</v>
      </c>
      <c r="DP71" s="1">
        <v>12.6</v>
      </c>
      <c r="DQ71" s="1">
        <v>11</v>
      </c>
      <c r="DR71" s="1">
        <v>11.6</v>
      </c>
      <c r="DS71" s="1">
        <v>11.6</v>
      </c>
      <c r="DT71" s="1">
        <v>12.2</v>
      </c>
      <c r="DU71" s="1">
        <v>12.4</v>
      </c>
      <c r="DV71" s="1">
        <v>13.2</v>
      </c>
      <c r="DW71" s="1">
        <v>9.8000000000000007</v>
      </c>
      <c r="DX71" s="1">
        <v>9.6</v>
      </c>
      <c r="DY71" s="1">
        <v>7.2</v>
      </c>
      <c r="DZ71" s="1">
        <v>9.4</v>
      </c>
      <c r="EA71" s="1">
        <v>9.1999999999999993</v>
      </c>
      <c r="EB71" s="1">
        <v>11.8</v>
      </c>
      <c r="EC71" s="1">
        <v>12.4</v>
      </c>
      <c r="ED71" s="1">
        <v>12.4</v>
      </c>
      <c r="EE71" s="1">
        <v>11.8</v>
      </c>
      <c r="EF71" s="1">
        <v>12.2</v>
      </c>
      <c r="EG71" s="1">
        <v>10.4</v>
      </c>
      <c r="EH71" s="1">
        <v>11.4</v>
      </c>
      <c r="EI71" s="1">
        <v>12.4</v>
      </c>
      <c r="EJ71" s="1">
        <v>11.8</v>
      </c>
      <c r="EK71" s="1">
        <v>12.2</v>
      </c>
      <c r="EL71" s="1">
        <v>11.4</v>
      </c>
      <c r="EM71" s="1">
        <v>11.6</v>
      </c>
      <c r="EN71" s="1">
        <v>11.4</v>
      </c>
      <c r="EO71" s="1">
        <v>11.8</v>
      </c>
      <c r="EP71" s="1">
        <v>12.2</v>
      </c>
      <c r="EQ71" s="1">
        <v>12</v>
      </c>
      <c r="ER71" s="1">
        <v>12.4</v>
      </c>
      <c r="ES71" s="1">
        <v>9.8000000000000007</v>
      </c>
      <c r="ET71" s="1">
        <v>10.199999999999999</v>
      </c>
      <c r="EU71" s="1">
        <v>11.4</v>
      </c>
      <c r="EV71" s="1">
        <v>11</v>
      </c>
      <c r="EW71" s="1">
        <v>11</v>
      </c>
      <c r="EX71" s="1">
        <v>11.6</v>
      </c>
      <c r="EY71" s="1">
        <v>12</v>
      </c>
      <c r="EZ71" s="1">
        <v>10.6</v>
      </c>
      <c r="FA71" s="1">
        <v>11</v>
      </c>
      <c r="FB71" s="1">
        <v>11.6</v>
      </c>
      <c r="FC71" s="1">
        <v>12.4</v>
      </c>
      <c r="FD71" s="1">
        <v>12.4</v>
      </c>
      <c r="FE71" s="1">
        <v>11</v>
      </c>
      <c r="FF71" s="1">
        <v>11.6</v>
      </c>
      <c r="FG71" s="1">
        <v>11.8</v>
      </c>
      <c r="FH71" s="1">
        <v>11</v>
      </c>
      <c r="FI71" s="1">
        <v>10.199999999999999</v>
      </c>
      <c r="FJ71" s="1">
        <v>10.6</v>
      </c>
      <c r="FK71" s="1">
        <v>9.4</v>
      </c>
      <c r="FL71" s="1">
        <v>9.6</v>
      </c>
      <c r="FM71" s="1">
        <v>12.2</v>
      </c>
      <c r="FN71" s="1">
        <v>11.4</v>
      </c>
      <c r="FO71" s="1">
        <v>12.4</v>
      </c>
      <c r="FP71" s="1">
        <v>11.2</v>
      </c>
      <c r="FQ71" s="1">
        <v>11.2</v>
      </c>
      <c r="FR71" s="1">
        <v>11</v>
      </c>
      <c r="FS71" s="1">
        <v>11.4</v>
      </c>
      <c r="FT71" s="1">
        <v>11.2</v>
      </c>
      <c r="FU71" s="1">
        <v>11.8</v>
      </c>
      <c r="FV71" s="1">
        <v>10.4</v>
      </c>
      <c r="FW71" s="1">
        <v>10.6</v>
      </c>
      <c r="FX71" s="1">
        <v>11.4</v>
      </c>
      <c r="FY71" s="1">
        <v>11.6</v>
      </c>
      <c r="FZ71" s="1">
        <v>11.4</v>
      </c>
      <c r="GA71" s="1">
        <v>11.2</v>
      </c>
      <c r="GB71" s="1">
        <v>9.4</v>
      </c>
      <c r="GC71" s="1">
        <v>10.199999999999999</v>
      </c>
      <c r="GD71" s="1">
        <v>7.4</v>
      </c>
      <c r="GE71" s="1">
        <v>9.4</v>
      </c>
      <c r="GF71" s="1">
        <v>10.199999999999999</v>
      </c>
      <c r="GG71" s="1">
        <v>11.6</v>
      </c>
      <c r="GH71" s="1">
        <v>11.6</v>
      </c>
      <c r="GI71" s="1">
        <v>11.4</v>
      </c>
      <c r="GJ71" s="1">
        <v>11.6</v>
      </c>
      <c r="GK71" s="1">
        <v>11.8</v>
      </c>
      <c r="GL71" s="1">
        <v>10.4</v>
      </c>
      <c r="GM71" s="1">
        <v>8.1999999999999993</v>
      </c>
      <c r="GN71" s="1">
        <v>10.8</v>
      </c>
      <c r="GO71" s="1">
        <v>10.6</v>
      </c>
      <c r="GP71" s="1">
        <v>9.1999999999999993</v>
      </c>
      <c r="GQ71" s="1">
        <v>10</v>
      </c>
      <c r="GR71" s="1">
        <v>9.4</v>
      </c>
      <c r="GS71" s="1">
        <v>10.4</v>
      </c>
      <c r="GT71" s="1">
        <v>10.6</v>
      </c>
      <c r="GU71" s="1">
        <v>11.4</v>
      </c>
      <c r="GV71" s="1">
        <v>10.199999999999999</v>
      </c>
      <c r="GW71" s="1">
        <v>8.4</v>
      </c>
      <c r="GX71" s="1">
        <v>8.1999999999999993</v>
      </c>
      <c r="GY71" s="1">
        <v>10</v>
      </c>
      <c r="GZ71" s="1">
        <v>11</v>
      </c>
      <c r="HA71" s="1">
        <v>10.8</v>
      </c>
      <c r="HB71" s="1">
        <v>10.4</v>
      </c>
      <c r="HC71" s="1">
        <v>11</v>
      </c>
      <c r="HD71" s="1">
        <v>11.8</v>
      </c>
      <c r="HE71" s="1">
        <v>9.4</v>
      </c>
      <c r="HF71" s="1">
        <v>8.8000000000000007</v>
      </c>
      <c r="HG71" s="1">
        <v>9.4</v>
      </c>
      <c r="HH71" s="1">
        <v>9.6</v>
      </c>
      <c r="HI71" s="1">
        <v>10.4</v>
      </c>
      <c r="HJ71" s="1">
        <v>10.8</v>
      </c>
      <c r="HK71" s="1">
        <v>10.199999999999999</v>
      </c>
      <c r="HL71" s="1">
        <v>10.8</v>
      </c>
      <c r="HM71" s="1">
        <v>10.4</v>
      </c>
      <c r="HN71" s="1">
        <v>11.2</v>
      </c>
      <c r="HO71" s="1">
        <v>12.2</v>
      </c>
      <c r="HP71" s="1">
        <v>10.4</v>
      </c>
      <c r="HQ71" s="1">
        <v>11</v>
      </c>
      <c r="HR71" s="1">
        <v>10.4</v>
      </c>
      <c r="HS71" s="1">
        <v>10.6</v>
      </c>
      <c r="HT71" s="1">
        <v>10.4</v>
      </c>
      <c r="HU71" s="1">
        <v>9</v>
      </c>
      <c r="HV71" s="1">
        <v>10.4</v>
      </c>
      <c r="HW71" s="1">
        <v>11</v>
      </c>
      <c r="HX71" s="1">
        <v>11.2</v>
      </c>
      <c r="HY71" s="1">
        <v>11.6</v>
      </c>
      <c r="HZ71" s="1">
        <v>11.2</v>
      </c>
      <c r="IA71" s="1">
        <v>8.4</v>
      </c>
      <c r="IB71" s="1">
        <v>8</v>
      </c>
      <c r="IC71" s="1">
        <v>9</v>
      </c>
      <c r="ID71" s="1">
        <v>11</v>
      </c>
      <c r="IE71" s="1">
        <v>9.6</v>
      </c>
      <c r="IF71" s="1">
        <v>10.4</v>
      </c>
      <c r="IG71" s="1">
        <v>9.4</v>
      </c>
      <c r="IH71" s="1">
        <v>6.8</v>
      </c>
      <c r="II71" s="1">
        <v>8.1999999999999993</v>
      </c>
      <c r="IJ71" s="1">
        <v>11</v>
      </c>
      <c r="IK71" s="1">
        <v>10.8</v>
      </c>
      <c r="IL71" s="1">
        <v>8.8000000000000007</v>
      </c>
      <c r="IM71" s="1">
        <v>10.6</v>
      </c>
      <c r="IN71" s="1">
        <v>10</v>
      </c>
      <c r="IO71" s="1">
        <v>9.8000000000000007</v>
      </c>
      <c r="IP71" s="1">
        <v>6.4</v>
      </c>
      <c r="IQ71" s="1">
        <v>7.8</v>
      </c>
      <c r="IR71" s="1">
        <v>9</v>
      </c>
      <c r="IS71" s="1">
        <v>11.6</v>
      </c>
      <c r="IT71" s="1">
        <v>7.6</v>
      </c>
      <c r="IU71" s="1">
        <v>7.8</v>
      </c>
      <c r="IV71" s="1">
        <v>10.4</v>
      </c>
      <c r="IW71" s="1">
        <v>10</v>
      </c>
      <c r="IX71" s="1">
        <v>8.8000000000000007</v>
      </c>
      <c r="IY71" s="1">
        <v>7</v>
      </c>
      <c r="IZ71" s="1">
        <v>9.4</v>
      </c>
      <c r="JA71" s="1">
        <v>7.8</v>
      </c>
      <c r="JB71" s="1">
        <v>9.1999999999999993</v>
      </c>
      <c r="JC71" s="1">
        <v>10.6</v>
      </c>
      <c r="JD71" s="1">
        <v>11.6</v>
      </c>
      <c r="JE71" s="1">
        <v>12</v>
      </c>
      <c r="JF71" s="1">
        <v>9.8000000000000007</v>
      </c>
      <c r="JG71" s="1">
        <v>9.6</v>
      </c>
      <c r="JH71" s="1">
        <v>10.6</v>
      </c>
      <c r="JI71" s="1">
        <v>9.8000000000000007</v>
      </c>
      <c r="JJ71" s="1">
        <v>11.4</v>
      </c>
      <c r="JK71" s="1">
        <v>9.1999999999999993</v>
      </c>
      <c r="JL71" s="1">
        <v>10.6</v>
      </c>
      <c r="JM71" s="1">
        <v>10.4</v>
      </c>
      <c r="JN71" s="1">
        <v>11</v>
      </c>
      <c r="JO71" s="1">
        <v>11.4</v>
      </c>
      <c r="JP71" s="1">
        <v>11.8</v>
      </c>
      <c r="JQ71" s="1">
        <v>10.4</v>
      </c>
      <c r="JR71" s="1">
        <v>8</v>
      </c>
      <c r="JS71" s="1">
        <v>9.6</v>
      </c>
      <c r="JT71" s="1">
        <v>11.6</v>
      </c>
      <c r="JU71" s="1">
        <v>10</v>
      </c>
      <c r="JV71" s="1">
        <v>9</v>
      </c>
      <c r="JW71" s="1">
        <v>10.6</v>
      </c>
      <c r="JX71" s="1">
        <v>10.4</v>
      </c>
      <c r="JY71" s="1">
        <v>10</v>
      </c>
      <c r="JZ71" s="1">
        <v>8.4</v>
      </c>
      <c r="KA71" s="1">
        <v>8.1999999999999993</v>
      </c>
      <c r="KB71" s="1">
        <v>10.6</v>
      </c>
      <c r="KC71" s="1">
        <v>10.4</v>
      </c>
      <c r="KD71" s="1">
        <v>8.8000000000000007</v>
      </c>
      <c r="KE71" s="1">
        <v>9.8000000000000007</v>
      </c>
      <c r="KF71" s="1">
        <v>11</v>
      </c>
      <c r="KG71" s="1">
        <v>11.4</v>
      </c>
      <c r="KH71" s="1">
        <v>10.4</v>
      </c>
      <c r="KI71" s="1">
        <v>9.4</v>
      </c>
      <c r="KJ71" s="1">
        <v>8</v>
      </c>
      <c r="KK71" s="1">
        <v>8.8000000000000007</v>
      </c>
      <c r="KL71" s="1">
        <v>8.6</v>
      </c>
      <c r="KM71" s="1">
        <v>10.8</v>
      </c>
      <c r="KN71" s="1">
        <v>11.2</v>
      </c>
      <c r="KO71" s="1">
        <v>8.8000000000000007</v>
      </c>
      <c r="KP71" s="1">
        <v>9.4</v>
      </c>
      <c r="KQ71" s="1">
        <v>9.8000000000000007</v>
      </c>
      <c r="KR71" s="1">
        <v>7.4</v>
      </c>
      <c r="KS71" s="1">
        <v>11</v>
      </c>
      <c r="KT71" s="1">
        <v>11.2</v>
      </c>
      <c r="KU71" s="1">
        <v>9.4</v>
      </c>
      <c r="KV71" s="1">
        <v>10</v>
      </c>
      <c r="KW71" s="1">
        <v>9.8000000000000007</v>
      </c>
      <c r="KX71" s="1">
        <v>10.4</v>
      </c>
      <c r="KY71" s="1">
        <v>10.6</v>
      </c>
      <c r="KZ71" s="1">
        <v>10</v>
      </c>
      <c r="LA71" s="1">
        <v>8.4</v>
      </c>
      <c r="LB71" s="1">
        <v>9.6</v>
      </c>
      <c r="LC71" s="1">
        <v>11</v>
      </c>
      <c r="LD71" s="1">
        <v>12</v>
      </c>
      <c r="LE71" s="1">
        <v>11.6</v>
      </c>
      <c r="LF71" s="1">
        <v>10.4</v>
      </c>
      <c r="LG71" s="1">
        <v>11</v>
      </c>
      <c r="LH71" s="1">
        <v>12</v>
      </c>
      <c r="LI71" s="1">
        <v>11</v>
      </c>
      <c r="LJ71" s="1">
        <v>11.6</v>
      </c>
      <c r="LK71" s="1">
        <v>11.2</v>
      </c>
      <c r="LL71" s="1">
        <v>11.8</v>
      </c>
      <c r="LM71" s="1">
        <v>11.6</v>
      </c>
      <c r="LN71" s="1">
        <v>11.4</v>
      </c>
      <c r="LO71" s="1">
        <v>6.8</v>
      </c>
      <c r="LP71" s="1">
        <v>10</v>
      </c>
      <c r="LQ71" s="1">
        <v>65535</v>
      </c>
      <c r="LR71" s="1">
        <v>7.8</v>
      </c>
      <c r="LS71" s="1">
        <v>9</v>
      </c>
      <c r="LT71" s="1">
        <v>8.8000000000000007</v>
      </c>
      <c r="LU71" s="1">
        <v>10</v>
      </c>
      <c r="LV71" s="1">
        <v>9.1999999999999993</v>
      </c>
      <c r="LW71" s="1">
        <v>9</v>
      </c>
      <c r="LX71" s="1">
        <v>65535</v>
      </c>
      <c r="LY71" s="1">
        <v>10.6</v>
      </c>
      <c r="LZ71" s="1">
        <v>11.8</v>
      </c>
      <c r="MA71" s="1">
        <v>11</v>
      </c>
      <c r="MB71" s="1">
        <v>10.6</v>
      </c>
      <c r="MC71" s="1">
        <v>11.4</v>
      </c>
      <c r="MD71" s="1">
        <v>10.8</v>
      </c>
      <c r="ME71" s="1">
        <v>11.8</v>
      </c>
      <c r="MF71" s="1">
        <v>12</v>
      </c>
      <c r="MG71" s="1">
        <v>9.4</v>
      </c>
      <c r="MH71" s="1">
        <v>9.1999999999999993</v>
      </c>
      <c r="MI71" s="1">
        <v>10.8</v>
      </c>
      <c r="MJ71" s="1">
        <v>10.6</v>
      </c>
      <c r="MK71" s="1">
        <v>10.8</v>
      </c>
      <c r="ML71" s="1">
        <v>10.8</v>
      </c>
      <c r="MM71" s="1">
        <v>10.6</v>
      </c>
      <c r="MN71" s="1">
        <v>10</v>
      </c>
      <c r="MO71" s="1">
        <v>10.4</v>
      </c>
      <c r="MP71" s="1">
        <v>65535</v>
      </c>
      <c r="MQ71" s="1">
        <v>8.6</v>
      </c>
      <c r="MR71" s="1">
        <v>9.8000000000000007</v>
      </c>
      <c r="MS71" s="1">
        <v>12.2</v>
      </c>
      <c r="MT71" s="1">
        <v>11.6</v>
      </c>
      <c r="MU71" s="1">
        <v>11.2</v>
      </c>
      <c r="MV71" s="1">
        <v>9.8000000000000007</v>
      </c>
      <c r="MW71" s="1">
        <v>10</v>
      </c>
      <c r="MX71" s="1">
        <v>11</v>
      </c>
      <c r="MY71" s="1">
        <v>11.2</v>
      </c>
      <c r="MZ71" s="1">
        <v>11.4</v>
      </c>
      <c r="NA71" s="1">
        <v>11.6</v>
      </c>
      <c r="NB71" s="1">
        <v>10.6</v>
      </c>
      <c r="NC71" s="1">
        <v>65535</v>
      </c>
      <c r="ND71" s="1">
        <v>65535</v>
      </c>
      <c r="NE71" s="1">
        <v>10.4</v>
      </c>
      <c r="NF71" s="1">
        <v>9.1999999999999993</v>
      </c>
      <c r="NG71" s="1">
        <v>9.8000000000000007</v>
      </c>
      <c r="NH71" s="1">
        <v>10.8</v>
      </c>
      <c r="NI71" s="1">
        <v>12.4</v>
      </c>
      <c r="NJ71" s="6">
        <f t="shared" si="62"/>
        <v>1</v>
      </c>
      <c r="NK71" s="3">
        <f t="shared" si="63"/>
        <v>1</v>
      </c>
      <c r="NL71" s="3">
        <f t="shared" si="64"/>
        <v>0.967741935483871</v>
      </c>
      <c r="NM71" s="3">
        <f t="shared" si="65"/>
        <v>0.96666666666666667</v>
      </c>
      <c r="NN71" s="3">
        <f t="shared" si="66"/>
        <v>1</v>
      </c>
      <c r="NO71" s="3">
        <f t="shared" si="67"/>
        <v>1</v>
      </c>
      <c r="NP71" s="3">
        <f t="shared" si="68"/>
        <v>1</v>
      </c>
      <c r="NQ71" s="3">
        <f t="shared" si="69"/>
        <v>1</v>
      </c>
      <c r="NR71" s="3">
        <f t="shared" si="70"/>
        <v>1</v>
      </c>
      <c r="NS71" s="3">
        <f t="shared" si="71"/>
        <v>1</v>
      </c>
      <c r="NT71" s="3">
        <f t="shared" si="72"/>
        <v>0.93333333333333335</v>
      </c>
      <c r="NU71" s="3">
        <f t="shared" si="73"/>
        <v>0.90322580645161288</v>
      </c>
      <c r="NV71" s="3">
        <f t="shared" si="74"/>
        <v>0.98082191780821915</v>
      </c>
      <c r="NW71" s="5">
        <f t="shared" si="75"/>
        <v>9.8838709677419363</v>
      </c>
      <c r="NX71" s="1">
        <f t="shared" si="76"/>
        <v>10.707142857142857</v>
      </c>
      <c r="NY71" s="1">
        <f t="shared" si="77"/>
        <v>12.026666666666669</v>
      </c>
      <c r="NZ71" s="1">
        <f t="shared" si="78"/>
        <v>10.993103448275862</v>
      </c>
      <c r="OA71" s="1">
        <f t="shared" si="79"/>
        <v>11.290322580645164</v>
      </c>
      <c r="OB71" s="1">
        <f t="shared" si="80"/>
        <v>10.87333333333333</v>
      </c>
      <c r="OC71" s="1">
        <f t="shared" si="81"/>
        <v>10.27741935483871</v>
      </c>
      <c r="OD71" s="1">
        <f t="shared" si="82"/>
        <v>9.9032258064516121</v>
      </c>
      <c r="OE71" s="1">
        <f t="shared" si="83"/>
        <v>9.9333333333333353</v>
      </c>
      <c r="OF71" s="1">
        <f t="shared" si="84"/>
        <v>9.7935483870967772</v>
      </c>
      <c r="OG71" s="1">
        <f t="shared" si="85"/>
        <v>10.407142857142858</v>
      </c>
      <c r="OH71" s="1">
        <f t="shared" si="86"/>
        <v>10.642857142857142</v>
      </c>
      <c r="OI71" s="111">
        <v>9.0827586206896562</v>
      </c>
      <c r="OJ71" s="112">
        <v>9.7000000000000011</v>
      </c>
      <c r="OK71" s="112">
        <v>10.317241379310342</v>
      </c>
      <c r="OL71" s="112">
        <v>10.90344827586207</v>
      </c>
      <c r="OM71" s="112">
        <v>10.996551724137928</v>
      </c>
      <c r="ON71" s="112">
        <v>10.507407407407404</v>
      </c>
      <c r="OO71" s="112">
        <v>9.9689655172413776</v>
      </c>
      <c r="OP71" s="112">
        <v>9.8793103448275854</v>
      </c>
      <c r="OQ71" s="112">
        <v>9.4999999999999982</v>
      </c>
      <c r="OR71" s="112">
        <v>10.025925925925927</v>
      </c>
      <c r="OS71" s="112">
        <v>10.325925925925926</v>
      </c>
      <c r="OT71" s="112">
        <v>9.5551724137931036</v>
      </c>
      <c r="OU71" s="5">
        <f t="shared" si="50"/>
        <v>0.80111234705228007</v>
      </c>
      <c r="OV71" s="1">
        <f t="shared" si="51"/>
        <v>1.0071428571428562</v>
      </c>
      <c r="OW71" s="1">
        <f t="shared" si="52"/>
        <v>1.7094252873563267</v>
      </c>
      <c r="OX71" s="1">
        <f t="shared" si="53"/>
        <v>8.9655172413792172E-2</v>
      </c>
      <c r="OY71" s="1">
        <f t="shared" si="54"/>
        <v>0.29377085650723522</v>
      </c>
      <c r="OZ71" s="1">
        <f t="shared" si="55"/>
        <v>0.3659259259259251</v>
      </c>
      <c r="PA71" s="1">
        <f t="shared" si="56"/>
        <v>0.30845383759733203</v>
      </c>
      <c r="PB71" s="1">
        <f t="shared" si="57"/>
        <v>2.391546162402669E-2</v>
      </c>
      <c r="PC71" s="1">
        <f t="shared" si="58"/>
        <v>0.43333333333333712</v>
      </c>
      <c r="PD71" s="1">
        <f t="shared" si="59"/>
        <v>-0.2323775388291498</v>
      </c>
      <c r="PE71" s="1">
        <f t="shared" si="60"/>
        <v>8.1216931216932409E-2</v>
      </c>
      <c r="PF71" s="1">
        <f t="shared" si="61"/>
        <v>1.0876847290640388</v>
      </c>
      <c r="PG71" s="111">
        <v>0.8</v>
      </c>
      <c r="PH71" s="112">
        <v>3</v>
      </c>
      <c r="PI71" s="112">
        <v>5.4</v>
      </c>
      <c r="PJ71" s="112">
        <v>2.5</v>
      </c>
      <c r="PK71" s="112">
        <v>6</v>
      </c>
      <c r="PL71" s="112">
        <v>5.8</v>
      </c>
      <c r="PM71" s="112">
        <v>4.2</v>
      </c>
      <c r="PN71" s="112">
        <v>2</v>
      </c>
      <c r="PO71" s="112">
        <v>3.8</v>
      </c>
      <c r="PP71" s="112">
        <v>4.2</v>
      </c>
      <c r="PQ71" s="112">
        <v>4.5999999999999996</v>
      </c>
      <c r="PR71" s="137">
        <v>3.4</v>
      </c>
      <c r="PS71" s="5">
        <f t="array" ref="PS71">+IF(ISERROR($NW71)=FALSE,MIN(IF($H71:$AL71&lt;65534,$H71:$AL71,"")),NA())</f>
        <v>6.4</v>
      </c>
      <c r="PT71" s="1">
        <f t="array" ref="PT71">+IF(ISERROR($NX71)=FALSE,MIN(IF($AM71:$BN71&lt;65534,$AM71:$BN71,"")),NA())</f>
        <v>8.6</v>
      </c>
      <c r="PU71" s="1">
        <f t="array" ref="PU71">+IF(ISERROR($NY71)=FALSE,MIN(IF($BP71:$CT71&lt;65534,$BP71:$CT71,"")),NA())</f>
        <v>9.1999999999999993</v>
      </c>
      <c r="PV71" s="1">
        <f t="array" ref="PV71">+IF(ISERROR($NZ71)=FALSE,MIN(IF($CU71:$DX71&lt;65534,$CU71:$DX71,"")),NA())</f>
        <v>6.4</v>
      </c>
      <c r="PW71" s="1">
        <f t="array" ref="PW71">+IF(ISERROR($OA71)=FALSE,MIN(IF($DY71:$FC71&lt;65534,$DY71:$FC71,"")),NA())</f>
        <v>7.2</v>
      </c>
      <c r="PX71" s="1">
        <f t="array" ref="PX71">+IF(ISERROR($OB71)=FALSE,MIN(IF($FD71:$GG71&lt;65534,$FD71:$GG71,"")),NA())</f>
        <v>7.4</v>
      </c>
      <c r="PY71" s="1">
        <f t="array" ref="PY71">+IF(ISERROR($OC71)=FALSE,MIN(IF($GH71:$HL71&lt;65534,$GH71:$HL71,"")),NA())</f>
        <v>8.1999999999999993</v>
      </c>
      <c r="PZ71" s="1">
        <f t="array" ref="PZ71">+IF(ISERROR($OD71)=FALSE,MIN(IF($HM71:$IQ71&lt;65534,$HM71:$IQ71,"")),NA())</f>
        <v>6.4</v>
      </c>
      <c r="QA71" s="1">
        <f t="array" ref="QA71">+IF(ISERROR($OE71)=FALSE,MIN(IF($IR71:$JU71&lt;65534,$IR71:$JU71,"")),NA())</f>
        <v>7</v>
      </c>
      <c r="QB71" s="1">
        <f t="array" ref="QB71">+IF(ISERROR($OF71)=FALSE,MIN(IF($JV71:$KZ71&lt;65534,$JV71:$KZ71,"")),NA())</f>
        <v>7.4</v>
      </c>
      <c r="QC71" s="1">
        <f t="array" ref="QC71">+IF(ISERROR($OG71)=FALSE,MIN(IF($LA71:$MD71&lt;65534,$LA71:$MD71,"")),NA())</f>
        <v>6.8</v>
      </c>
      <c r="QD71" s="1">
        <f t="array" ref="QD71">+IF(ISERROR($OH71)=FALSE,MIN(IF($ME71:$NI71&lt;65534,$ME71:$NI71,"")),NA())</f>
        <v>8.6</v>
      </c>
      <c r="QE71" s="5">
        <f t="shared" si="87"/>
        <v>-5.6000000000000005</v>
      </c>
      <c r="QF71" s="1">
        <f t="shared" si="88"/>
        <v>-5.6</v>
      </c>
      <c r="QG71" s="1">
        <f t="shared" si="89"/>
        <v>-3.7999999999999989</v>
      </c>
      <c r="QH71" s="1">
        <f t="shared" si="90"/>
        <v>-3.9000000000000004</v>
      </c>
      <c r="QI71" s="1">
        <f t="shared" si="91"/>
        <v>-1.2000000000000002</v>
      </c>
      <c r="QJ71" s="1">
        <f t="shared" si="92"/>
        <v>-1.6000000000000005</v>
      </c>
      <c r="QK71" s="1">
        <f t="shared" si="93"/>
        <v>-3.9999999999999991</v>
      </c>
      <c r="QL71" s="1">
        <f t="shared" si="94"/>
        <v>-4.4000000000000004</v>
      </c>
      <c r="QM71" s="1">
        <f t="shared" si="95"/>
        <v>-3.2</v>
      </c>
      <c r="QN71" s="1">
        <f t="shared" si="96"/>
        <v>-3.2</v>
      </c>
      <c r="QO71" s="1">
        <f t="shared" si="97"/>
        <v>-2.2000000000000002</v>
      </c>
      <c r="QP71" s="1">
        <f t="shared" si="98"/>
        <v>-5.1999999999999993</v>
      </c>
      <c r="QQ71" s="5" t="s">
        <v>892</v>
      </c>
    </row>
    <row r="72" spans="1:459" s="1" customFormat="1" x14ac:dyDescent="0.2">
      <c r="A72" s="79">
        <v>35075020</v>
      </c>
      <c r="B72" s="106">
        <v>-73.44916666666667</v>
      </c>
      <c r="C72" s="106">
        <v>5.0222777777777781</v>
      </c>
      <c r="D72" s="105">
        <v>1930</v>
      </c>
      <c r="E72" s="97" t="s">
        <v>91</v>
      </c>
      <c r="F72" s="97" t="s">
        <v>91</v>
      </c>
      <c r="G72" s="97" t="s">
        <v>308</v>
      </c>
      <c r="H72" s="1">
        <v>11.2</v>
      </c>
      <c r="I72" s="1">
        <v>11.2</v>
      </c>
      <c r="J72" s="1">
        <v>13.6</v>
      </c>
      <c r="K72" s="1">
        <v>14</v>
      </c>
      <c r="L72" s="1">
        <v>12.4</v>
      </c>
      <c r="M72" s="1">
        <v>12.8</v>
      </c>
      <c r="N72" s="1">
        <v>13.2</v>
      </c>
      <c r="O72" s="1">
        <v>14.4</v>
      </c>
      <c r="P72" s="1">
        <v>13.8</v>
      </c>
      <c r="Q72" s="1">
        <v>14.8</v>
      </c>
      <c r="R72" s="1">
        <v>15</v>
      </c>
      <c r="S72" s="1">
        <v>15</v>
      </c>
      <c r="T72" s="1">
        <v>14.8</v>
      </c>
      <c r="U72" s="1">
        <v>15.2</v>
      </c>
      <c r="V72" s="1">
        <v>15</v>
      </c>
      <c r="W72" s="1">
        <v>14.6</v>
      </c>
      <c r="X72" s="1">
        <v>14.6</v>
      </c>
      <c r="Y72" s="1">
        <v>14.6</v>
      </c>
      <c r="Z72" s="1">
        <v>15.4</v>
      </c>
      <c r="AA72" s="1">
        <v>15.8</v>
      </c>
      <c r="AB72" s="1">
        <v>13.6</v>
      </c>
      <c r="AC72" s="1">
        <v>14.2</v>
      </c>
      <c r="AD72" s="1">
        <v>14.8</v>
      </c>
      <c r="AE72" s="1">
        <v>14.8</v>
      </c>
      <c r="AF72" s="1">
        <v>14.6</v>
      </c>
      <c r="AG72" s="1">
        <v>14.6</v>
      </c>
      <c r="AH72" s="1">
        <v>15</v>
      </c>
      <c r="AI72" s="1">
        <v>15.2</v>
      </c>
      <c r="AJ72" s="1">
        <v>14.6</v>
      </c>
      <c r="AK72" s="1">
        <v>15.4</v>
      </c>
      <c r="AL72" s="1">
        <v>15.8</v>
      </c>
      <c r="AM72" s="1">
        <v>16</v>
      </c>
      <c r="AN72" s="1">
        <v>14.2</v>
      </c>
      <c r="AO72" s="1">
        <v>14</v>
      </c>
      <c r="AP72" s="1">
        <v>13.6</v>
      </c>
      <c r="AQ72" s="1">
        <v>14.4</v>
      </c>
      <c r="AR72" s="1">
        <v>15.8</v>
      </c>
      <c r="AS72" s="1">
        <v>16</v>
      </c>
      <c r="AT72" s="1">
        <v>15.8</v>
      </c>
      <c r="AU72" s="1">
        <v>16</v>
      </c>
      <c r="AV72" s="1">
        <v>14.4</v>
      </c>
      <c r="AW72" s="1">
        <v>13.4</v>
      </c>
      <c r="AX72" s="1">
        <v>12.8</v>
      </c>
      <c r="AY72" s="1">
        <v>14</v>
      </c>
      <c r="AZ72" s="1">
        <v>15</v>
      </c>
      <c r="BA72" s="1">
        <v>14.2</v>
      </c>
      <c r="BB72" s="1">
        <v>15.2</v>
      </c>
      <c r="BC72" s="1">
        <v>14.8</v>
      </c>
      <c r="BD72" s="1">
        <v>15.4</v>
      </c>
      <c r="BE72" s="1">
        <v>15.8</v>
      </c>
      <c r="BF72" s="1">
        <v>15</v>
      </c>
      <c r="BG72" s="1">
        <v>15.8</v>
      </c>
      <c r="BH72" s="1">
        <v>15.4</v>
      </c>
      <c r="BI72" s="1">
        <v>15.2</v>
      </c>
      <c r="BJ72" s="1">
        <v>15.2</v>
      </c>
      <c r="BK72" s="1">
        <v>15.4</v>
      </c>
      <c r="BL72" s="1">
        <v>14.4</v>
      </c>
      <c r="BM72" s="1">
        <v>14.2</v>
      </c>
      <c r="BN72" s="1">
        <v>14.4</v>
      </c>
      <c r="BO72" s="102"/>
      <c r="BP72" s="1">
        <v>15</v>
      </c>
      <c r="BQ72" s="1">
        <v>16.2</v>
      </c>
      <c r="BR72" s="1">
        <v>17</v>
      </c>
      <c r="BS72" s="1">
        <v>15.8</v>
      </c>
      <c r="BT72" s="1">
        <v>16</v>
      </c>
      <c r="BU72" s="1">
        <v>16.8</v>
      </c>
      <c r="BV72" s="1">
        <v>16.399999999999999</v>
      </c>
      <c r="BW72" s="1">
        <v>16.399999999999999</v>
      </c>
      <c r="BX72" s="1">
        <v>15.8</v>
      </c>
      <c r="BY72" s="1">
        <v>16.2</v>
      </c>
      <c r="BZ72" s="1">
        <v>16.399999999999999</v>
      </c>
      <c r="CA72" s="1">
        <v>15.4</v>
      </c>
      <c r="CB72" s="1">
        <v>15.8</v>
      </c>
      <c r="CC72" s="1">
        <v>13.6</v>
      </c>
      <c r="CD72" s="1">
        <v>15.8</v>
      </c>
      <c r="CE72" s="1">
        <v>16.8</v>
      </c>
      <c r="CF72" s="1">
        <v>16.399999999999999</v>
      </c>
      <c r="CG72" s="1">
        <v>16.8</v>
      </c>
      <c r="CH72" s="1">
        <v>16.600000000000001</v>
      </c>
      <c r="CI72" s="1">
        <v>15.4</v>
      </c>
      <c r="CJ72" s="1">
        <v>15.8</v>
      </c>
      <c r="CK72" s="1">
        <v>16.600000000000001</v>
      </c>
      <c r="CL72" s="1">
        <v>16.2</v>
      </c>
      <c r="CM72" s="1">
        <v>16.600000000000001</v>
      </c>
      <c r="CN72" s="1">
        <v>14.8</v>
      </c>
      <c r="CO72" s="1">
        <v>16</v>
      </c>
      <c r="CP72" s="1">
        <v>16.600000000000001</v>
      </c>
      <c r="CQ72" s="1">
        <v>15.8</v>
      </c>
      <c r="CR72" s="1">
        <v>16.399999999999999</v>
      </c>
      <c r="CS72" s="1">
        <v>16.2</v>
      </c>
      <c r="CT72" s="1">
        <v>15.6</v>
      </c>
      <c r="CU72" s="1">
        <v>14.8</v>
      </c>
      <c r="CV72" s="1">
        <v>16.2</v>
      </c>
      <c r="CW72" s="1">
        <v>16.600000000000001</v>
      </c>
      <c r="CX72" s="1">
        <v>16.399999999999999</v>
      </c>
      <c r="CY72" s="1">
        <v>16.2</v>
      </c>
      <c r="CZ72" s="1">
        <v>16.600000000000001</v>
      </c>
      <c r="DA72" s="1">
        <v>16.399999999999999</v>
      </c>
      <c r="DB72" s="1">
        <v>16.8</v>
      </c>
      <c r="DC72" s="1">
        <v>16</v>
      </c>
      <c r="DD72" s="1">
        <v>14.2</v>
      </c>
      <c r="DE72" s="1">
        <v>16.2</v>
      </c>
      <c r="DF72" s="1">
        <v>16.399999999999999</v>
      </c>
      <c r="DG72" s="1">
        <v>15.4</v>
      </c>
      <c r="DH72" s="1">
        <v>14.4</v>
      </c>
      <c r="DI72" s="1">
        <v>15.6</v>
      </c>
      <c r="DJ72" s="1">
        <v>16.2</v>
      </c>
      <c r="DK72" s="1">
        <v>15</v>
      </c>
      <c r="DL72" s="1">
        <v>16</v>
      </c>
      <c r="DM72" s="1">
        <v>65535</v>
      </c>
      <c r="DN72" s="1">
        <v>15.6</v>
      </c>
      <c r="DO72" s="1">
        <v>16</v>
      </c>
      <c r="DP72" s="1">
        <v>15.6</v>
      </c>
      <c r="DQ72" s="1">
        <v>15.4</v>
      </c>
      <c r="DR72" s="1">
        <v>16</v>
      </c>
      <c r="DS72" s="1">
        <v>65535</v>
      </c>
      <c r="DT72" s="1">
        <v>14.8</v>
      </c>
      <c r="DU72" s="1">
        <v>15</v>
      </c>
      <c r="DV72" s="1">
        <v>16.399999999999999</v>
      </c>
      <c r="DW72" s="1">
        <v>14</v>
      </c>
      <c r="DX72" s="1">
        <v>13.4</v>
      </c>
      <c r="DY72" s="1">
        <v>12.4</v>
      </c>
      <c r="DZ72" s="1">
        <v>14.8</v>
      </c>
      <c r="EA72" s="1">
        <v>14.6</v>
      </c>
      <c r="EB72" s="1">
        <v>14.8</v>
      </c>
      <c r="EC72" s="1">
        <v>15.2</v>
      </c>
      <c r="ED72" s="1">
        <v>15.8</v>
      </c>
      <c r="EE72" s="1">
        <v>15</v>
      </c>
      <c r="EF72" s="1">
        <v>15.4</v>
      </c>
      <c r="EG72" s="1">
        <v>15</v>
      </c>
      <c r="EH72" s="1">
        <v>15.6</v>
      </c>
      <c r="EI72" s="1">
        <v>15.8</v>
      </c>
      <c r="EJ72" s="1">
        <v>15.6</v>
      </c>
      <c r="EK72" s="1">
        <v>16</v>
      </c>
      <c r="EL72" s="1">
        <v>14.8</v>
      </c>
      <c r="EM72" s="1">
        <v>15.2</v>
      </c>
      <c r="EN72" s="1">
        <v>15.2</v>
      </c>
      <c r="EO72" s="1">
        <v>15.6</v>
      </c>
      <c r="EP72" s="1">
        <v>15.4</v>
      </c>
      <c r="EQ72" s="1">
        <v>15.8</v>
      </c>
      <c r="ER72" s="1">
        <v>14.8</v>
      </c>
      <c r="ES72" s="1">
        <v>13.8</v>
      </c>
      <c r="ET72" s="1">
        <v>15</v>
      </c>
      <c r="EU72" s="1">
        <v>15.4</v>
      </c>
      <c r="EV72" s="1">
        <v>14.2</v>
      </c>
      <c r="EW72" s="1">
        <v>14.6</v>
      </c>
      <c r="EX72" s="1">
        <v>14.6</v>
      </c>
      <c r="EY72" s="1">
        <v>15</v>
      </c>
      <c r="EZ72" s="1">
        <v>14.8</v>
      </c>
      <c r="FA72" s="1">
        <v>15</v>
      </c>
      <c r="FB72" s="1">
        <v>15.2</v>
      </c>
      <c r="FC72" s="1">
        <v>15.4</v>
      </c>
      <c r="FD72" s="1">
        <v>15.4</v>
      </c>
      <c r="FE72" s="1">
        <v>13.8</v>
      </c>
      <c r="FF72" s="1">
        <v>15.2</v>
      </c>
      <c r="FG72" s="1">
        <v>15</v>
      </c>
      <c r="FH72" s="1">
        <v>14.6</v>
      </c>
      <c r="FI72" s="1">
        <v>14.8</v>
      </c>
      <c r="FJ72" s="1">
        <v>14.6</v>
      </c>
      <c r="FK72" s="1">
        <v>14</v>
      </c>
      <c r="FL72" s="1">
        <v>14.8</v>
      </c>
      <c r="FM72" s="1">
        <v>15.6</v>
      </c>
      <c r="FN72" s="1">
        <v>15</v>
      </c>
      <c r="FO72" s="1">
        <v>15.4</v>
      </c>
      <c r="FP72" s="1">
        <v>14.8</v>
      </c>
      <c r="FQ72" s="1">
        <v>15</v>
      </c>
      <c r="FR72" s="1">
        <v>15.2</v>
      </c>
      <c r="FS72" s="1">
        <v>14.8</v>
      </c>
      <c r="FT72" s="1">
        <v>14.8</v>
      </c>
      <c r="FU72" s="1">
        <v>15</v>
      </c>
      <c r="FV72" s="1">
        <v>14.4</v>
      </c>
      <c r="FW72" s="1">
        <v>15</v>
      </c>
      <c r="FX72" s="1">
        <v>14.8</v>
      </c>
      <c r="FY72" s="1">
        <v>15</v>
      </c>
      <c r="FZ72" s="1">
        <v>14.8</v>
      </c>
      <c r="GA72" s="1">
        <v>15</v>
      </c>
      <c r="GB72" s="1">
        <v>13.4</v>
      </c>
      <c r="GC72" s="1">
        <v>14.8</v>
      </c>
      <c r="GD72" s="1">
        <v>11.6</v>
      </c>
      <c r="GE72" s="1">
        <v>14</v>
      </c>
      <c r="GF72" s="1">
        <v>14.4</v>
      </c>
      <c r="GG72" s="1">
        <v>14.2</v>
      </c>
      <c r="GH72" s="1">
        <v>15</v>
      </c>
      <c r="GI72" s="1">
        <v>14</v>
      </c>
      <c r="GJ72" s="1">
        <v>14.8</v>
      </c>
      <c r="GK72" s="1">
        <v>15</v>
      </c>
      <c r="GL72" s="1">
        <v>13.8</v>
      </c>
      <c r="GM72" s="1">
        <v>12</v>
      </c>
      <c r="GN72" s="1">
        <v>12.2</v>
      </c>
      <c r="GO72" s="1">
        <v>13.2</v>
      </c>
      <c r="GP72" s="1">
        <v>13.8</v>
      </c>
      <c r="GQ72" s="1">
        <v>14</v>
      </c>
      <c r="GR72" s="1">
        <v>14.2</v>
      </c>
      <c r="GS72" s="1">
        <v>14</v>
      </c>
      <c r="GT72" s="1">
        <v>7</v>
      </c>
      <c r="GU72" s="1">
        <v>14.8</v>
      </c>
      <c r="GV72" s="1">
        <v>14.2</v>
      </c>
      <c r="GW72" s="1">
        <v>13.4</v>
      </c>
      <c r="GX72" s="1">
        <v>12.6</v>
      </c>
      <c r="GY72" s="1">
        <v>14</v>
      </c>
      <c r="GZ72" s="1">
        <v>14.2</v>
      </c>
      <c r="HA72" s="1">
        <v>14</v>
      </c>
      <c r="HB72" s="1">
        <v>13.8</v>
      </c>
      <c r="HC72" s="1">
        <v>13.6</v>
      </c>
      <c r="HD72" s="1">
        <v>15.2</v>
      </c>
      <c r="HE72" s="1">
        <v>65535</v>
      </c>
      <c r="HF72" s="1">
        <v>12.2</v>
      </c>
      <c r="HG72" s="1">
        <v>13.2</v>
      </c>
      <c r="HH72" s="1">
        <v>13.8</v>
      </c>
      <c r="HI72" s="1">
        <v>14</v>
      </c>
      <c r="HJ72" s="1">
        <v>14</v>
      </c>
      <c r="HK72" s="1">
        <v>14.4</v>
      </c>
      <c r="HL72" s="1">
        <v>13.4</v>
      </c>
      <c r="HM72" s="1">
        <v>14.2</v>
      </c>
      <c r="HN72" s="1">
        <v>14</v>
      </c>
      <c r="HO72" s="1">
        <v>15</v>
      </c>
      <c r="HP72" s="1">
        <v>13.8</v>
      </c>
      <c r="HQ72" s="1">
        <v>14</v>
      </c>
      <c r="HR72" s="1">
        <v>14</v>
      </c>
      <c r="HS72" s="1">
        <v>14.2</v>
      </c>
      <c r="HT72" s="1">
        <v>14.4</v>
      </c>
      <c r="HU72" s="1">
        <v>13.2</v>
      </c>
      <c r="HV72" s="1">
        <v>13.8</v>
      </c>
      <c r="HW72" s="1">
        <v>14.6</v>
      </c>
      <c r="HX72" s="1">
        <v>14</v>
      </c>
      <c r="HY72" s="1">
        <v>14.4</v>
      </c>
      <c r="HZ72" s="1">
        <v>15</v>
      </c>
      <c r="IA72" s="1">
        <v>12.8</v>
      </c>
      <c r="IB72" s="1">
        <v>11.2</v>
      </c>
      <c r="IC72" s="1">
        <v>12</v>
      </c>
      <c r="ID72" s="1">
        <v>12.2</v>
      </c>
      <c r="IE72" s="1">
        <v>14.4</v>
      </c>
      <c r="IF72" s="1">
        <v>13.2</v>
      </c>
      <c r="IG72" s="1">
        <v>13</v>
      </c>
      <c r="IH72" s="1">
        <v>12</v>
      </c>
      <c r="II72" s="1">
        <v>13.4</v>
      </c>
      <c r="IJ72" s="1">
        <v>13.6</v>
      </c>
      <c r="IK72" s="1">
        <v>14.2</v>
      </c>
      <c r="IL72" s="1">
        <v>13</v>
      </c>
      <c r="IM72" s="1">
        <v>14</v>
      </c>
      <c r="IN72" s="1">
        <v>14.2</v>
      </c>
      <c r="IO72" s="1">
        <v>14.8</v>
      </c>
      <c r="IP72" s="1">
        <v>10.8</v>
      </c>
      <c r="IQ72" s="1">
        <v>13</v>
      </c>
      <c r="IR72" s="1">
        <v>13</v>
      </c>
      <c r="IS72" s="1">
        <v>14.8</v>
      </c>
      <c r="IT72" s="1">
        <v>12</v>
      </c>
      <c r="IU72" s="1">
        <v>14.2</v>
      </c>
      <c r="IV72" s="1">
        <v>14.6</v>
      </c>
      <c r="IW72" s="1">
        <v>13.2</v>
      </c>
      <c r="IX72" s="1">
        <v>14</v>
      </c>
      <c r="IY72" s="1">
        <v>13</v>
      </c>
      <c r="IZ72" s="1">
        <v>13.6</v>
      </c>
      <c r="JA72" s="1">
        <v>12.2</v>
      </c>
      <c r="JB72" s="1">
        <v>14.8</v>
      </c>
      <c r="JC72" s="1">
        <v>14.8</v>
      </c>
      <c r="JD72" s="1">
        <v>65535</v>
      </c>
      <c r="JE72" s="1">
        <v>15</v>
      </c>
      <c r="JF72" s="1">
        <v>13.6</v>
      </c>
      <c r="JG72" s="1">
        <v>13.8</v>
      </c>
      <c r="JH72" s="1">
        <v>15.2</v>
      </c>
      <c r="JI72" s="1">
        <v>14</v>
      </c>
      <c r="JJ72" s="1">
        <v>15.2</v>
      </c>
      <c r="JK72" s="1">
        <v>13.6</v>
      </c>
      <c r="JL72" s="1">
        <v>13.8</v>
      </c>
      <c r="JM72" s="1">
        <v>13.8</v>
      </c>
      <c r="JN72" s="1">
        <v>13.6</v>
      </c>
      <c r="JO72" s="1">
        <v>14.6</v>
      </c>
      <c r="JP72" s="1">
        <v>14.8</v>
      </c>
      <c r="JQ72" s="1">
        <v>13.6</v>
      </c>
      <c r="JR72" s="1">
        <v>65535</v>
      </c>
      <c r="JS72" s="1">
        <v>13.6</v>
      </c>
      <c r="JT72" s="1">
        <v>14.8</v>
      </c>
      <c r="JU72" s="1">
        <v>14</v>
      </c>
      <c r="JV72" s="1">
        <v>13.6</v>
      </c>
      <c r="JW72" s="1">
        <v>14.8</v>
      </c>
      <c r="JX72" s="1">
        <v>15.2</v>
      </c>
      <c r="JY72" s="1">
        <v>13.6</v>
      </c>
      <c r="JZ72" s="1">
        <v>13.8</v>
      </c>
      <c r="KA72" s="1">
        <v>12.2</v>
      </c>
      <c r="KB72" s="1">
        <v>14</v>
      </c>
      <c r="KC72" s="1">
        <v>14.6</v>
      </c>
      <c r="KD72" s="1">
        <v>12.8</v>
      </c>
      <c r="KE72" s="1">
        <v>14</v>
      </c>
      <c r="KF72" s="1">
        <v>15</v>
      </c>
      <c r="KG72" s="1">
        <v>14.8</v>
      </c>
      <c r="KH72" s="1">
        <v>13.6</v>
      </c>
      <c r="KI72" s="1">
        <v>13.8</v>
      </c>
      <c r="KJ72" s="1">
        <v>13.4</v>
      </c>
      <c r="KK72" s="1">
        <v>14.4</v>
      </c>
      <c r="KL72" s="1">
        <v>12.6</v>
      </c>
      <c r="KM72" s="1">
        <v>14</v>
      </c>
      <c r="KN72" s="1">
        <v>14.2</v>
      </c>
      <c r="KO72" s="1">
        <v>13</v>
      </c>
      <c r="KP72" s="1">
        <v>13.8</v>
      </c>
      <c r="KQ72" s="1">
        <v>14.2</v>
      </c>
      <c r="KR72" s="1">
        <v>15.4</v>
      </c>
      <c r="KS72" s="1">
        <v>14.6</v>
      </c>
      <c r="KT72" s="1">
        <v>13</v>
      </c>
      <c r="KU72" s="1">
        <v>13.6</v>
      </c>
      <c r="KV72" s="1">
        <v>13.4</v>
      </c>
      <c r="KW72" s="1">
        <v>13.8</v>
      </c>
      <c r="KX72" s="1">
        <v>14</v>
      </c>
      <c r="KY72" s="1">
        <v>14.4</v>
      </c>
      <c r="KZ72" s="1">
        <v>13</v>
      </c>
      <c r="LA72" s="1">
        <v>13.2</v>
      </c>
      <c r="LB72" s="1">
        <v>15.4</v>
      </c>
      <c r="LC72" s="1">
        <v>13.6</v>
      </c>
      <c r="LD72" s="1">
        <v>13.8</v>
      </c>
      <c r="LE72" s="1">
        <v>15.8</v>
      </c>
      <c r="LF72" s="1">
        <v>14.4</v>
      </c>
      <c r="LG72" s="1">
        <v>14</v>
      </c>
      <c r="LH72" s="1">
        <v>15.6</v>
      </c>
      <c r="LI72" s="1">
        <v>15</v>
      </c>
      <c r="LJ72" s="1">
        <v>14.8</v>
      </c>
      <c r="LK72" s="1">
        <v>15.4</v>
      </c>
      <c r="LL72" s="1">
        <v>13</v>
      </c>
      <c r="LM72" s="1">
        <v>15</v>
      </c>
      <c r="LN72" s="1">
        <v>16</v>
      </c>
      <c r="LO72" s="1">
        <v>15.8</v>
      </c>
      <c r="LP72" s="1">
        <v>14.2</v>
      </c>
      <c r="LQ72" s="1">
        <v>13.8</v>
      </c>
      <c r="LR72" s="1">
        <v>13.6</v>
      </c>
      <c r="LS72" s="1">
        <v>15</v>
      </c>
      <c r="LT72" s="1">
        <v>15.2</v>
      </c>
      <c r="LU72" s="1">
        <v>15.6</v>
      </c>
      <c r="LV72" s="1">
        <v>15</v>
      </c>
      <c r="LW72" s="1">
        <v>13.6</v>
      </c>
      <c r="LX72" s="1">
        <v>15.8</v>
      </c>
      <c r="LY72" s="1">
        <v>13.4</v>
      </c>
      <c r="LZ72" s="1">
        <v>15.4</v>
      </c>
      <c r="MA72" s="1">
        <v>12.8</v>
      </c>
      <c r="MB72" s="1">
        <v>14</v>
      </c>
      <c r="MC72" s="1">
        <v>14.4</v>
      </c>
      <c r="MD72" s="1">
        <v>15.4</v>
      </c>
      <c r="ME72" s="1">
        <v>14.2</v>
      </c>
      <c r="MF72" s="1">
        <v>14.4</v>
      </c>
      <c r="MG72" s="1">
        <v>13.8</v>
      </c>
      <c r="MH72" s="1">
        <v>13.8</v>
      </c>
      <c r="MI72" s="1">
        <v>15.2</v>
      </c>
      <c r="MJ72" s="1">
        <v>13.4</v>
      </c>
      <c r="MK72" s="1">
        <v>14.8</v>
      </c>
      <c r="ML72" s="1">
        <v>16</v>
      </c>
      <c r="MM72" s="1">
        <v>15.2</v>
      </c>
      <c r="MN72" s="1">
        <v>12.8</v>
      </c>
      <c r="MO72" s="1">
        <v>13</v>
      </c>
      <c r="MP72" s="1">
        <v>13.8</v>
      </c>
      <c r="MQ72" s="1">
        <v>15</v>
      </c>
      <c r="MR72" s="1">
        <v>14.8</v>
      </c>
      <c r="MS72" s="1">
        <v>15</v>
      </c>
      <c r="MT72" s="1">
        <v>15.4</v>
      </c>
      <c r="MU72" s="1">
        <v>14</v>
      </c>
      <c r="MV72" s="1">
        <v>13.4</v>
      </c>
      <c r="MW72" s="1">
        <v>14.4</v>
      </c>
      <c r="MX72" s="1">
        <v>14.2</v>
      </c>
      <c r="MY72" s="1">
        <v>15.6</v>
      </c>
      <c r="MZ72" s="1">
        <v>15.4</v>
      </c>
      <c r="NA72" s="1">
        <v>14</v>
      </c>
      <c r="NB72" s="1">
        <v>65535</v>
      </c>
      <c r="NC72" s="1">
        <v>15.4</v>
      </c>
      <c r="ND72" s="1">
        <v>15.6</v>
      </c>
      <c r="NE72" s="1">
        <v>15</v>
      </c>
      <c r="NF72" s="1">
        <v>14</v>
      </c>
      <c r="NG72" s="1">
        <v>14</v>
      </c>
      <c r="NH72" s="1">
        <v>15.4</v>
      </c>
      <c r="NI72" s="1">
        <v>16</v>
      </c>
      <c r="NJ72" s="6">
        <f t="shared" si="62"/>
        <v>1</v>
      </c>
      <c r="NK72" s="3">
        <f t="shared" si="63"/>
        <v>1</v>
      </c>
      <c r="NL72" s="3">
        <f t="shared" si="64"/>
        <v>1</v>
      </c>
      <c r="NM72" s="3">
        <f t="shared" si="65"/>
        <v>0.93333333333333335</v>
      </c>
      <c r="NN72" s="3">
        <f t="shared" si="66"/>
        <v>1</v>
      </c>
      <c r="NO72" s="3">
        <f t="shared" si="67"/>
        <v>1</v>
      </c>
      <c r="NP72" s="3">
        <f t="shared" si="68"/>
        <v>0.967741935483871</v>
      </c>
      <c r="NQ72" s="3">
        <f t="shared" si="69"/>
        <v>1</v>
      </c>
      <c r="NR72" s="3">
        <f t="shared" si="70"/>
        <v>0.93333333333333335</v>
      </c>
      <c r="NS72" s="3">
        <f t="shared" si="71"/>
        <v>1</v>
      </c>
      <c r="NT72" s="3">
        <f t="shared" si="72"/>
        <v>1</v>
      </c>
      <c r="NU72" s="3">
        <f t="shared" si="73"/>
        <v>0.967741935483871</v>
      </c>
      <c r="NV72" s="3">
        <f t="shared" si="74"/>
        <v>0.98356164383561639</v>
      </c>
      <c r="NW72" s="5">
        <f t="shared" si="75"/>
        <v>14.322580645161292</v>
      </c>
      <c r="NX72" s="1">
        <f t="shared" si="76"/>
        <v>14.849999999999996</v>
      </c>
      <c r="NY72" s="1">
        <f t="shared" si="77"/>
        <v>16.038709677419359</v>
      </c>
      <c r="NZ72" s="1">
        <f t="shared" si="78"/>
        <v>15.628571428571428</v>
      </c>
      <c r="OA72" s="1">
        <f t="shared" si="79"/>
        <v>15.025806451612903</v>
      </c>
      <c r="OB72" s="1">
        <f t="shared" si="80"/>
        <v>14.639999999999999</v>
      </c>
      <c r="OC72" s="1">
        <f t="shared" si="81"/>
        <v>13.593333333333332</v>
      </c>
      <c r="OD72" s="1">
        <f t="shared" si="82"/>
        <v>13.561290322580644</v>
      </c>
      <c r="OE72" s="1">
        <f t="shared" si="83"/>
        <v>13.971428571428577</v>
      </c>
      <c r="OF72" s="1">
        <f t="shared" si="84"/>
        <v>13.890322580645162</v>
      </c>
      <c r="OG72" s="1">
        <f t="shared" si="85"/>
        <v>14.6</v>
      </c>
      <c r="OH72" s="1">
        <f t="shared" si="86"/>
        <v>14.566666666666666</v>
      </c>
      <c r="OI72" s="111">
        <v>13.314285714285715</v>
      </c>
      <c r="OJ72" s="112">
        <v>13.84</v>
      </c>
      <c r="OK72" s="112">
        <v>14.47142857142857</v>
      </c>
      <c r="OL72" s="112">
        <v>14.645454545454548</v>
      </c>
      <c r="OM72" s="112">
        <v>14.395238095238096</v>
      </c>
      <c r="ON72" s="112">
        <v>13.827272727272726</v>
      </c>
      <c r="OO72" s="112">
        <v>13.336363636363638</v>
      </c>
      <c r="OP72" s="112">
        <v>13.461904761904764</v>
      </c>
      <c r="OQ72" s="112">
        <v>13.322727272727271</v>
      </c>
      <c r="OR72" s="112">
        <v>13.842857142857145</v>
      </c>
      <c r="OS72" s="112">
        <v>14.09047619047619</v>
      </c>
      <c r="OT72" s="112">
        <v>13.618181818181819</v>
      </c>
      <c r="OU72" s="5">
        <f t="shared" si="50"/>
        <v>1.0082949308755769</v>
      </c>
      <c r="OV72" s="1">
        <f t="shared" si="51"/>
        <v>1.0099999999999962</v>
      </c>
      <c r="OW72" s="1">
        <f t="shared" si="52"/>
        <v>1.567281105990789</v>
      </c>
      <c r="OX72" s="1">
        <f t="shared" si="53"/>
        <v>0.98311688311687995</v>
      </c>
      <c r="OY72" s="1">
        <f t="shared" si="54"/>
        <v>0.63056835637480724</v>
      </c>
      <c r="OZ72" s="1">
        <f t="shared" si="55"/>
        <v>0.81272727272727252</v>
      </c>
      <c r="PA72" s="1">
        <f t="shared" si="56"/>
        <v>0.25696969696969418</v>
      </c>
      <c r="PB72" s="1">
        <f t="shared" si="57"/>
        <v>9.9385560675880669E-2</v>
      </c>
      <c r="PC72" s="1">
        <f t="shared" si="58"/>
        <v>0.64870129870130633</v>
      </c>
      <c r="PD72" s="1">
        <f t="shared" si="59"/>
        <v>4.7465437788016374E-2</v>
      </c>
      <c r="PE72" s="1">
        <f t="shared" si="60"/>
        <v>0.50952380952380949</v>
      </c>
      <c r="PF72" s="1">
        <f t="shared" si="61"/>
        <v>0.94848484848484738</v>
      </c>
      <c r="PG72" s="111">
        <v>8</v>
      </c>
      <c r="PH72" s="112">
        <v>8.8000000000000007</v>
      </c>
      <c r="PI72" s="112">
        <v>10.199999999999999</v>
      </c>
      <c r="PJ72" s="112">
        <v>9.1999999999999993</v>
      </c>
      <c r="PK72" s="112">
        <v>7.6</v>
      </c>
      <c r="PL72" s="112">
        <v>8.4</v>
      </c>
      <c r="PM72" s="112">
        <v>7</v>
      </c>
      <c r="PN72" s="112">
        <v>7</v>
      </c>
      <c r="PO72" s="112">
        <v>7.3</v>
      </c>
      <c r="PP72" s="112">
        <v>9.4</v>
      </c>
      <c r="PQ72" s="112">
        <v>8.4</v>
      </c>
      <c r="PR72" s="137">
        <v>7.2</v>
      </c>
      <c r="PS72" s="5">
        <f t="array" ref="PS72">+IF(ISERROR($NW72)=FALSE,MIN(IF($H72:$AL72&lt;65534,$H72:$AL72,"")),NA())</f>
        <v>11.2</v>
      </c>
      <c r="PT72" s="1">
        <f t="array" ref="PT72">+IF(ISERROR($NX72)=FALSE,MIN(IF($AM72:$BN72&lt;65534,$AM72:$BN72,"")),NA())</f>
        <v>12.8</v>
      </c>
      <c r="PU72" s="1">
        <f t="array" ref="PU72">+IF(ISERROR($NY72)=FALSE,MIN(IF($BP72:$CT72&lt;65534,$BP72:$CT72,"")),NA())</f>
        <v>13.6</v>
      </c>
      <c r="PV72" s="1">
        <f t="array" ref="PV72">+IF(ISERROR($NZ72)=FALSE,MIN(IF($CU72:$DX72&lt;65534,$CU72:$DX72,"")),NA())</f>
        <v>13.4</v>
      </c>
      <c r="PW72" s="1">
        <f t="array" ref="PW72">+IF(ISERROR($OA72)=FALSE,MIN(IF($DY72:$FC72&lt;65534,$DY72:$FC72,"")),NA())</f>
        <v>12.4</v>
      </c>
      <c r="PX72" s="1">
        <f t="array" ref="PX72">+IF(ISERROR($OB72)=FALSE,MIN(IF($FD72:$GG72&lt;65534,$FD72:$GG72,"")),NA())</f>
        <v>11.6</v>
      </c>
      <c r="PY72" s="1">
        <f t="array" ref="PY72">+IF(ISERROR($OC72)=FALSE,MIN(IF($GH72:$HL72&lt;65534,$GH72:$HL72,"")),NA())</f>
        <v>7</v>
      </c>
      <c r="PZ72" s="1">
        <f t="array" ref="PZ72">+IF(ISERROR($OD72)=FALSE,MIN(IF($HM72:$IQ72&lt;65534,$HM72:$IQ72,"")),NA())</f>
        <v>10.8</v>
      </c>
      <c r="QA72" s="1">
        <f t="array" ref="QA72">+IF(ISERROR($OE72)=FALSE,MIN(IF($IR72:$JU72&lt;65534,$IR72:$JU72,"")),NA())</f>
        <v>12</v>
      </c>
      <c r="QB72" s="1">
        <f t="array" ref="QB72">+IF(ISERROR($OF72)=FALSE,MIN(IF($JV72:$KZ72&lt;65534,$JV72:$KZ72,"")),NA())</f>
        <v>12.2</v>
      </c>
      <c r="QC72" s="1">
        <f t="array" ref="QC72">+IF(ISERROR($OG72)=FALSE,MIN(IF($LA72:$MD72&lt;65534,$LA72:$MD72,"")),NA())</f>
        <v>12.8</v>
      </c>
      <c r="QD72" s="1">
        <f t="array" ref="QD72">+IF(ISERROR($OH72)=FALSE,MIN(IF($ME72:$NI72&lt;65534,$ME72:$NI72,"")),NA())</f>
        <v>12.8</v>
      </c>
      <c r="QE72" s="5">
        <f t="shared" si="87"/>
        <v>-3.1999999999999993</v>
      </c>
      <c r="QF72" s="1">
        <f t="shared" si="88"/>
        <v>-4</v>
      </c>
      <c r="QG72" s="1">
        <f t="shared" si="89"/>
        <v>-3.4000000000000004</v>
      </c>
      <c r="QH72" s="1">
        <f t="shared" si="90"/>
        <v>-4.2000000000000011</v>
      </c>
      <c r="QI72" s="1">
        <f t="shared" si="91"/>
        <v>-4.8000000000000007</v>
      </c>
      <c r="QJ72" s="1">
        <f t="shared" si="92"/>
        <v>-3.1999999999999993</v>
      </c>
      <c r="QK72" s="1">
        <f t="shared" si="93"/>
        <v>0</v>
      </c>
      <c r="QL72" s="1">
        <f t="shared" si="94"/>
        <v>-3.8000000000000007</v>
      </c>
      <c r="QM72" s="1">
        <f t="shared" si="95"/>
        <v>-4.7</v>
      </c>
      <c r="QN72" s="1">
        <f t="shared" si="96"/>
        <v>-2.7999999999999989</v>
      </c>
      <c r="QO72" s="1">
        <f t="shared" si="97"/>
        <v>-4.4000000000000004</v>
      </c>
      <c r="QP72" s="1">
        <f t="shared" si="98"/>
        <v>-5.6000000000000005</v>
      </c>
      <c r="QQ72" s="5" t="s">
        <v>892</v>
      </c>
    </row>
    <row r="73" spans="1:459" s="1" customFormat="1" x14ac:dyDescent="0.2">
      <c r="A73" s="122">
        <v>35075030</v>
      </c>
      <c r="B73" s="123">
        <v>-73.349416666666656</v>
      </c>
      <c r="C73" s="123">
        <v>5.4222222222222225</v>
      </c>
      <c r="D73" s="124">
        <v>2200</v>
      </c>
      <c r="E73" s="125" t="s">
        <v>587</v>
      </c>
      <c r="F73" s="125" t="s">
        <v>607</v>
      </c>
      <c r="G73" s="125" t="s">
        <v>308</v>
      </c>
      <c r="H73" s="1">
        <v>7.2</v>
      </c>
      <c r="I73" s="1">
        <v>7.8</v>
      </c>
      <c r="J73" s="1">
        <v>9</v>
      </c>
      <c r="K73" s="1">
        <v>10.4</v>
      </c>
      <c r="L73" s="1">
        <v>8.1999999999999993</v>
      </c>
      <c r="M73" s="1">
        <v>9.8000000000000007</v>
      </c>
      <c r="N73" s="1">
        <v>11</v>
      </c>
      <c r="O73" s="1">
        <v>8.4</v>
      </c>
      <c r="P73" s="1">
        <v>8.1999999999999993</v>
      </c>
      <c r="Q73" s="1">
        <v>11.2</v>
      </c>
      <c r="R73" s="1">
        <v>10.199999999999999</v>
      </c>
      <c r="S73" s="1">
        <v>11</v>
      </c>
      <c r="T73" s="1">
        <v>13.2</v>
      </c>
      <c r="U73" s="1">
        <v>13.2</v>
      </c>
      <c r="V73" s="1">
        <v>13.4</v>
      </c>
      <c r="W73" s="1">
        <v>12.2</v>
      </c>
      <c r="X73" s="1">
        <v>13.6</v>
      </c>
      <c r="Y73" s="1">
        <v>12.4</v>
      </c>
      <c r="Z73" s="1">
        <v>12.4</v>
      </c>
      <c r="AA73" s="1">
        <v>65535</v>
      </c>
      <c r="AB73" s="1">
        <v>12.6</v>
      </c>
      <c r="AC73" s="1">
        <v>12.4</v>
      </c>
      <c r="AD73" s="1">
        <v>12.2</v>
      </c>
      <c r="AE73" s="1">
        <v>11.8</v>
      </c>
      <c r="AF73" s="1">
        <v>12.2</v>
      </c>
      <c r="AG73" s="1">
        <v>11.8</v>
      </c>
      <c r="AH73" s="1">
        <v>12.4</v>
      </c>
      <c r="AI73" s="1">
        <v>11.4</v>
      </c>
      <c r="AJ73" s="1">
        <v>13.2</v>
      </c>
      <c r="AK73" s="1">
        <v>12.8</v>
      </c>
      <c r="AL73" s="1">
        <v>12.4</v>
      </c>
      <c r="AM73" s="1">
        <v>13.2</v>
      </c>
      <c r="AN73" s="1">
        <v>12.2</v>
      </c>
      <c r="AO73" s="1">
        <v>12.4</v>
      </c>
      <c r="AP73" s="1">
        <v>10.8</v>
      </c>
      <c r="AQ73" s="1">
        <v>12</v>
      </c>
      <c r="AR73" s="1">
        <v>13.6</v>
      </c>
      <c r="AS73" s="1">
        <v>14.2</v>
      </c>
      <c r="AT73" s="1">
        <v>14</v>
      </c>
      <c r="AU73" s="1">
        <v>14.8</v>
      </c>
      <c r="AV73" s="1">
        <v>13.2</v>
      </c>
      <c r="AW73" s="1">
        <v>12.6</v>
      </c>
      <c r="AX73" s="1">
        <v>13</v>
      </c>
      <c r="AY73" s="1">
        <v>12.8</v>
      </c>
      <c r="AZ73" s="1">
        <v>11.6</v>
      </c>
      <c r="BA73" s="1">
        <v>11.4</v>
      </c>
      <c r="BB73" s="1">
        <v>12.4</v>
      </c>
      <c r="BC73" s="1">
        <v>12.6</v>
      </c>
      <c r="BD73" s="1">
        <v>13.8</v>
      </c>
      <c r="BE73" s="1">
        <v>14.6</v>
      </c>
      <c r="BF73" s="1">
        <v>14.2</v>
      </c>
      <c r="BG73" s="1">
        <v>14.2</v>
      </c>
      <c r="BH73" s="1">
        <v>13.6</v>
      </c>
      <c r="BI73" s="1">
        <v>14.2</v>
      </c>
      <c r="BJ73" s="1">
        <v>14.4</v>
      </c>
      <c r="BK73" s="1">
        <v>12.8</v>
      </c>
      <c r="BL73" s="1">
        <v>13.6</v>
      </c>
      <c r="BM73" s="1">
        <v>14.4</v>
      </c>
      <c r="BN73" s="1">
        <v>11.2</v>
      </c>
      <c r="BO73" s="102"/>
      <c r="BP73" s="1">
        <v>12</v>
      </c>
      <c r="BQ73" s="1">
        <v>14</v>
      </c>
      <c r="BR73" s="1">
        <v>14.2</v>
      </c>
      <c r="BS73" s="1">
        <v>12.4</v>
      </c>
      <c r="BT73" s="1">
        <v>13.8</v>
      </c>
      <c r="BU73" s="1">
        <v>14.8</v>
      </c>
      <c r="BV73" s="1">
        <v>13.2</v>
      </c>
      <c r="BW73" s="1">
        <v>14.4</v>
      </c>
      <c r="BX73" s="1">
        <v>14.6</v>
      </c>
      <c r="BY73" s="1">
        <v>14.8</v>
      </c>
      <c r="BZ73" s="1">
        <v>15</v>
      </c>
      <c r="CA73" s="1">
        <v>14.6</v>
      </c>
      <c r="CB73" s="1">
        <v>14.6</v>
      </c>
      <c r="CC73" s="1">
        <v>14</v>
      </c>
      <c r="CD73" s="1">
        <v>14.2</v>
      </c>
      <c r="CE73" s="1">
        <v>14.8</v>
      </c>
      <c r="CF73" s="1">
        <v>14.8</v>
      </c>
      <c r="CG73" s="1">
        <v>13.8</v>
      </c>
      <c r="CH73" s="1">
        <v>14.8</v>
      </c>
      <c r="CI73" s="1">
        <v>13.2</v>
      </c>
      <c r="CJ73" s="1">
        <v>14</v>
      </c>
      <c r="CK73" s="1">
        <v>13.8</v>
      </c>
      <c r="CL73" s="1">
        <v>14</v>
      </c>
      <c r="CM73" s="1">
        <v>13.8</v>
      </c>
      <c r="CN73" s="1">
        <v>14.2</v>
      </c>
      <c r="CO73" s="1">
        <v>14.8</v>
      </c>
      <c r="CP73" s="1">
        <v>13.8</v>
      </c>
      <c r="CQ73" s="1">
        <v>11.6</v>
      </c>
      <c r="CR73" s="1">
        <v>13.4</v>
      </c>
      <c r="CS73" s="1">
        <v>13.6</v>
      </c>
      <c r="CT73" s="1">
        <v>14.6</v>
      </c>
      <c r="CU73" s="1">
        <v>14</v>
      </c>
      <c r="CV73" s="1">
        <v>12.6</v>
      </c>
      <c r="CW73" s="1">
        <v>12.2</v>
      </c>
      <c r="CX73" s="1">
        <v>12.8</v>
      </c>
      <c r="CY73" s="1">
        <v>13</v>
      </c>
      <c r="CZ73" s="1">
        <v>14.8</v>
      </c>
      <c r="DA73" s="1">
        <v>14.8</v>
      </c>
      <c r="DB73" s="1">
        <v>13.4</v>
      </c>
      <c r="DC73" s="1">
        <v>11.4</v>
      </c>
      <c r="DD73" s="1">
        <v>12</v>
      </c>
      <c r="DE73" s="1">
        <v>12.4</v>
      </c>
      <c r="DF73" s="1">
        <v>13.8</v>
      </c>
      <c r="DG73" s="1">
        <v>14</v>
      </c>
      <c r="DH73" s="1">
        <v>13.2</v>
      </c>
      <c r="DI73" s="1">
        <v>13.2</v>
      </c>
      <c r="DJ73" s="1">
        <v>14.2</v>
      </c>
      <c r="DK73" s="1">
        <v>13</v>
      </c>
      <c r="DL73" s="1">
        <v>14.2</v>
      </c>
      <c r="DM73" s="1">
        <v>12.8</v>
      </c>
      <c r="DN73" s="1">
        <v>13.4</v>
      </c>
      <c r="DO73" s="1">
        <v>14.6</v>
      </c>
      <c r="DP73" s="1">
        <v>14.8</v>
      </c>
      <c r="DQ73" s="1">
        <v>11.6</v>
      </c>
      <c r="DR73" s="1">
        <v>12</v>
      </c>
      <c r="DS73" s="1">
        <v>13.8</v>
      </c>
      <c r="DT73" s="1">
        <v>14.2</v>
      </c>
      <c r="DU73" s="1">
        <v>14.4</v>
      </c>
      <c r="DV73" s="1">
        <v>14.8</v>
      </c>
      <c r="DW73" s="1">
        <v>12.6</v>
      </c>
      <c r="DX73" s="1">
        <v>12</v>
      </c>
      <c r="DY73" s="1">
        <v>7.8</v>
      </c>
      <c r="DZ73" s="1">
        <v>9.1999999999999993</v>
      </c>
      <c r="EA73" s="1">
        <v>12.4</v>
      </c>
      <c r="EB73" s="1">
        <v>14</v>
      </c>
      <c r="EC73" s="1">
        <v>14.2</v>
      </c>
      <c r="ED73" s="1">
        <v>14.4</v>
      </c>
      <c r="EE73" s="1">
        <v>12.8</v>
      </c>
      <c r="EF73" s="1">
        <v>13.4</v>
      </c>
      <c r="EG73" s="1">
        <v>13.4</v>
      </c>
      <c r="EH73" s="1">
        <v>14</v>
      </c>
      <c r="EI73" s="1">
        <v>14.2</v>
      </c>
      <c r="EJ73" s="1">
        <v>14.6</v>
      </c>
      <c r="EK73" s="1">
        <v>14.8</v>
      </c>
      <c r="EL73" s="1">
        <v>14</v>
      </c>
      <c r="EM73" s="1">
        <v>14.2</v>
      </c>
      <c r="EN73" s="1">
        <v>13.4</v>
      </c>
      <c r="EO73" s="1">
        <v>13.8</v>
      </c>
      <c r="EP73" s="1">
        <v>14.2</v>
      </c>
      <c r="EQ73" s="1">
        <v>14.4</v>
      </c>
      <c r="ER73" s="1">
        <v>14</v>
      </c>
      <c r="ES73" s="1">
        <v>11</v>
      </c>
      <c r="ET73" s="1">
        <v>12.8</v>
      </c>
      <c r="EU73" s="1">
        <v>13.4</v>
      </c>
      <c r="EV73" s="1">
        <v>13.2</v>
      </c>
      <c r="EW73" s="1">
        <v>12</v>
      </c>
      <c r="EX73" s="1">
        <v>14.2</v>
      </c>
      <c r="EY73" s="1">
        <v>13.4</v>
      </c>
      <c r="EZ73" s="1">
        <v>13.2</v>
      </c>
      <c r="FA73" s="1">
        <v>14</v>
      </c>
      <c r="FB73" s="1">
        <v>14.2</v>
      </c>
      <c r="FC73" s="1">
        <v>14.4</v>
      </c>
      <c r="FD73" s="1">
        <v>14.4</v>
      </c>
      <c r="FE73" s="1">
        <v>13</v>
      </c>
      <c r="FF73" s="1">
        <v>13.2</v>
      </c>
      <c r="FG73" s="1">
        <v>12</v>
      </c>
      <c r="FH73" s="1">
        <v>13.4</v>
      </c>
      <c r="FI73" s="1">
        <v>12.4</v>
      </c>
      <c r="FJ73" s="1">
        <v>12.8</v>
      </c>
      <c r="FK73" s="1">
        <v>10.4</v>
      </c>
      <c r="FL73" s="1">
        <v>11.4</v>
      </c>
      <c r="FM73" s="1">
        <v>13.8</v>
      </c>
      <c r="FN73" s="1">
        <v>13.6</v>
      </c>
      <c r="FO73" s="1">
        <v>14.6</v>
      </c>
      <c r="FP73" s="1">
        <v>13.2</v>
      </c>
      <c r="FQ73" s="1">
        <v>14.2</v>
      </c>
      <c r="FR73" s="1">
        <v>13.6</v>
      </c>
      <c r="FS73" s="1">
        <v>13.4</v>
      </c>
      <c r="FT73" s="1">
        <v>13.8</v>
      </c>
      <c r="FU73" s="1">
        <v>13.8</v>
      </c>
      <c r="FV73" s="1">
        <v>13.4</v>
      </c>
      <c r="FW73" s="1">
        <v>13.6</v>
      </c>
      <c r="FX73" s="1">
        <v>12.4</v>
      </c>
      <c r="FY73" s="1">
        <v>13.6</v>
      </c>
      <c r="FZ73" s="1">
        <v>13.8</v>
      </c>
      <c r="GA73" s="1">
        <v>13.4</v>
      </c>
      <c r="GB73" s="1">
        <v>10.6</v>
      </c>
      <c r="GC73" s="1">
        <v>11.4</v>
      </c>
      <c r="GD73" s="1">
        <v>8.8000000000000007</v>
      </c>
      <c r="GE73" s="1">
        <v>9.1999999999999993</v>
      </c>
      <c r="GF73" s="1">
        <v>11</v>
      </c>
      <c r="GG73" s="1">
        <v>12</v>
      </c>
      <c r="GH73" s="1">
        <v>13.8</v>
      </c>
      <c r="GI73" s="1">
        <v>13.4</v>
      </c>
      <c r="GJ73" s="1">
        <v>13.6</v>
      </c>
      <c r="GK73" s="1">
        <v>13.6</v>
      </c>
      <c r="GL73" s="1">
        <v>12.8</v>
      </c>
      <c r="GM73" s="1">
        <v>10.6</v>
      </c>
      <c r="GN73" s="1">
        <v>12.2</v>
      </c>
      <c r="GO73" s="1">
        <v>12.2</v>
      </c>
      <c r="GP73" s="1">
        <v>11.2</v>
      </c>
      <c r="GQ73" s="1">
        <v>12.2</v>
      </c>
      <c r="GR73" s="1">
        <v>12.4</v>
      </c>
      <c r="GS73" s="1">
        <v>13.2</v>
      </c>
      <c r="GT73" s="1">
        <v>13.6</v>
      </c>
      <c r="GU73" s="1">
        <v>12.4</v>
      </c>
      <c r="GV73" s="1">
        <v>12.2</v>
      </c>
      <c r="GW73" s="1">
        <v>10.199999999999999</v>
      </c>
      <c r="GX73" s="1">
        <v>10</v>
      </c>
      <c r="GY73" s="1">
        <v>11.2</v>
      </c>
      <c r="GZ73" s="1">
        <v>12.6</v>
      </c>
      <c r="HA73" s="1">
        <v>12.8</v>
      </c>
      <c r="HB73" s="1">
        <v>12.6</v>
      </c>
      <c r="HC73" s="1">
        <v>13</v>
      </c>
      <c r="HD73" s="1">
        <v>13.2</v>
      </c>
      <c r="HE73" s="1">
        <v>11.2</v>
      </c>
      <c r="HF73" s="1">
        <v>10.4</v>
      </c>
      <c r="HG73" s="1">
        <v>10.6</v>
      </c>
      <c r="HH73" s="1">
        <v>12</v>
      </c>
      <c r="HI73" s="1">
        <v>12.4</v>
      </c>
      <c r="HJ73" s="1">
        <v>12.2</v>
      </c>
      <c r="HK73" s="1">
        <v>12</v>
      </c>
      <c r="HL73" s="1">
        <v>11</v>
      </c>
      <c r="HM73" s="1">
        <v>12.4</v>
      </c>
      <c r="HN73" s="1">
        <v>12.8</v>
      </c>
      <c r="HO73" s="1">
        <v>13.2</v>
      </c>
      <c r="HP73" s="1">
        <v>11.2</v>
      </c>
      <c r="HQ73" s="1">
        <v>13.2</v>
      </c>
      <c r="HR73" s="1">
        <v>12.4</v>
      </c>
      <c r="HS73" s="1">
        <v>12</v>
      </c>
      <c r="HT73" s="1">
        <v>12.6</v>
      </c>
      <c r="HU73" s="1">
        <v>10</v>
      </c>
      <c r="HV73" s="1">
        <v>11.8</v>
      </c>
      <c r="HW73" s="1">
        <v>13.4</v>
      </c>
      <c r="HX73" s="1">
        <v>13.2</v>
      </c>
      <c r="HY73" s="1">
        <v>13.6</v>
      </c>
      <c r="HZ73" s="1">
        <v>13.4</v>
      </c>
      <c r="IA73" s="1">
        <v>10.4</v>
      </c>
      <c r="IB73" s="1">
        <v>8.4</v>
      </c>
      <c r="IC73" s="1">
        <v>10.4</v>
      </c>
      <c r="ID73" s="1">
        <v>13</v>
      </c>
      <c r="IE73" s="1">
        <v>11</v>
      </c>
      <c r="IF73" s="1">
        <v>10.8</v>
      </c>
      <c r="IG73" s="1">
        <v>11.2</v>
      </c>
      <c r="IH73" s="1">
        <v>7.2</v>
      </c>
      <c r="II73" s="1">
        <v>8.6</v>
      </c>
      <c r="IJ73" s="1">
        <v>12.8</v>
      </c>
      <c r="IK73" s="1">
        <v>8.1999999999999993</v>
      </c>
      <c r="IL73" s="1">
        <v>10</v>
      </c>
      <c r="IM73" s="1">
        <v>11.4</v>
      </c>
      <c r="IN73" s="1">
        <v>12</v>
      </c>
      <c r="IO73" s="1">
        <v>11.2</v>
      </c>
      <c r="IP73" s="1">
        <v>6.4</v>
      </c>
      <c r="IQ73" s="1">
        <v>10</v>
      </c>
      <c r="IR73" s="1">
        <v>12</v>
      </c>
      <c r="IS73" s="1">
        <v>13.2</v>
      </c>
      <c r="IT73" s="1">
        <v>7.4</v>
      </c>
      <c r="IU73" s="1">
        <v>8.8000000000000007</v>
      </c>
      <c r="IV73" s="1">
        <v>12.8</v>
      </c>
      <c r="IW73" s="1">
        <v>13</v>
      </c>
      <c r="IX73" s="1">
        <v>10</v>
      </c>
      <c r="IY73" s="1">
        <v>7.6</v>
      </c>
      <c r="IZ73" s="1">
        <v>8.1999999999999993</v>
      </c>
      <c r="JA73" s="1">
        <v>6.8</v>
      </c>
      <c r="JB73" s="1">
        <v>7.4</v>
      </c>
      <c r="JC73" s="1">
        <v>12.6</v>
      </c>
      <c r="JD73" s="1">
        <v>12.8</v>
      </c>
      <c r="JE73" s="1">
        <v>13.4</v>
      </c>
      <c r="JF73" s="1">
        <v>10</v>
      </c>
      <c r="JG73" s="1">
        <v>10.199999999999999</v>
      </c>
      <c r="JH73" s="1">
        <v>11.8</v>
      </c>
      <c r="JI73" s="1">
        <v>9.1999999999999993</v>
      </c>
      <c r="JJ73" s="1">
        <v>12</v>
      </c>
      <c r="JK73" s="1">
        <v>9</v>
      </c>
      <c r="JL73" s="1">
        <v>10.199999999999999</v>
      </c>
      <c r="JM73" s="1">
        <v>10.199999999999999</v>
      </c>
      <c r="JN73" s="1">
        <v>11.4</v>
      </c>
      <c r="JO73" s="1">
        <v>13</v>
      </c>
      <c r="JP73" s="1">
        <v>12.8</v>
      </c>
      <c r="JQ73" s="1">
        <v>12.4</v>
      </c>
      <c r="JR73" s="1">
        <v>7.6</v>
      </c>
      <c r="JS73" s="1">
        <v>9.8000000000000007</v>
      </c>
      <c r="JT73" s="1">
        <v>10.4</v>
      </c>
      <c r="JU73" s="1">
        <v>12</v>
      </c>
      <c r="JV73" s="1">
        <v>10</v>
      </c>
      <c r="JW73" s="1">
        <v>11.2</v>
      </c>
      <c r="JX73" s="1">
        <v>12.6</v>
      </c>
      <c r="JY73" s="1">
        <v>10</v>
      </c>
      <c r="JZ73" s="1">
        <v>9.8000000000000007</v>
      </c>
      <c r="KA73" s="1">
        <v>8</v>
      </c>
      <c r="KB73" s="1">
        <v>10.199999999999999</v>
      </c>
      <c r="KC73" s="1">
        <v>12.8</v>
      </c>
      <c r="KD73" s="1">
        <v>9.4</v>
      </c>
      <c r="KE73" s="1">
        <v>10.8</v>
      </c>
      <c r="KF73" s="1">
        <v>11.8</v>
      </c>
      <c r="KG73" s="1">
        <v>12.8</v>
      </c>
      <c r="KH73" s="1">
        <v>12.6</v>
      </c>
      <c r="KI73" s="1">
        <v>10</v>
      </c>
      <c r="KJ73" s="1">
        <v>9.1999999999999993</v>
      </c>
      <c r="KK73" s="1">
        <v>10.199999999999999</v>
      </c>
      <c r="KL73" s="1">
        <v>9.8000000000000007</v>
      </c>
      <c r="KM73" s="1">
        <v>11.4</v>
      </c>
      <c r="KN73" s="1">
        <v>13.2</v>
      </c>
      <c r="KO73" s="1">
        <v>10.4</v>
      </c>
      <c r="KP73" s="1">
        <v>10.199999999999999</v>
      </c>
      <c r="KQ73" s="1">
        <v>9.1999999999999993</v>
      </c>
      <c r="KR73" s="1">
        <v>9.4</v>
      </c>
      <c r="KS73" s="1">
        <v>11.4</v>
      </c>
      <c r="KT73" s="1">
        <v>12.6</v>
      </c>
      <c r="KU73" s="1">
        <v>11</v>
      </c>
      <c r="KV73" s="1">
        <v>11.2</v>
      </c>
      <c r="KW73" s="1">
        <v>12.8</v>
      </c>
      <c r="KX73" s="1">
        <v>12.4</v>
      </c>
      <c r="KY73" s="1">
        <v>12.8</v>
      </c>
      <c r="KZ73" s="1">
        <v>11.8</v>
      </c>
      <c r="LA73" s="1">
        <v>9</v>
      </c>
      <c r="LB73" s="1">
        <v>11.4</v>
      </c>
      <c r="LC73" s="1">
        <v>12.8</v>
      </c>
      <c r="LD73" s="1">
        <v>13.8</v>
      </c>
      <c r="LE73" s="1">
        <v>14</v>
      </c>
      <c r="LF73" s="1">
        <v>11.2</v>
      </c>
      <c r="LG73" s="1">
        <v>13.4</v>
      </c>
      <c r="LH73" s="1">
        <v>13.8</v>
      </c>
      <c r="LI73" s="1">
        <v>12.6</v>
      </c>
      <c r="LJ73" s="1">
        <v>13</v>
      </c>
      <c r="LK73" s="1">
        <v>14.2</v>
      </c>
      <c r="LL73" s="1">
        <v>14.2</v>
      </c>
      <c r="LM73" s="1">
        <v>12.4</v>
      </c>
      <c r="LN73" s="1">
        <v>12.8</v>
      </c>
      <c r="LO73" s="1">
        <v>12.6</v>
      </c>
      <c r="LP73" s="1">
        <v>12</v>
      </c>
      <c r="LQ73" s="1">
        <v>8.1999999999999993</v>
      </c>
      <c r="LR73" s="1">
        <v>8.6</v>
      </c>
      <c r="LS73" s="1">
        <v>9.8000000000000007</v>
      </c>
      <c r="LT73" s="1">
        <v>13.4</v>
      </c>
      <c r="LU73" s="1">
        <v>13.2</v>
      </c>
      <c r="LV73" s="1">
        <v>13.4</v>
      </c>
      <c r="LW73" s="1">
        <v>10.8</v>
      </c>
      <c r="LX73" s="1">
        <v>11.8</v>
      </c>
      <c r="LY73" s="1">
        <v>12.2</v>
      </c>
      <c r="LZ73" s="1">
        <v>13.8</v>
      </c>
      <c r="MA73" s="1">
        <v>11.2</v>
      </c>
      <c r="MB73" s="1">
        <v>11.6</v>
      </c>
      <c r="MC73" s="1">
        <v>12.2</v>
      </c>
      <c r="MD73" s="1">
        <v>13.6</v>
      </c>
      <c r="ME73" s="1">
        <v>13.8</v>
      </c>
      <c r="MF73" s="1">
        <v>13.6</v>
      </c>
      <c r="MG73" s="1">
        <v>11.2</v>
      </c>
      <c r="MH73" s="1">
        <v>12.4</v>
      </c>
      <c r="MI73" s="1">
        <v>12.6</v>
      </c>
      <c r="MJ73" s="1">
        <v>10</v>
      </c>
      <c r="MK73" s="1">
        <v>12</v>
      </c>
      <c r="ML73" s="1">
        <v>11.2</v>
      </c>
      <c r="MM73" s="1">
        <v>12.4</v>
      </c>
      <c r="MN73" s="1">
        <v>12.2</v>
      </c>
      <c r="MO73" s="1">
        <v>12.2</v>
      </c>
      <c r="MP73" s="1">
        <v>10.199999999999999</v>
      </c>
      <c r="MQ73" s="1">
        <v>8.8000000000000007</v>
      </c>
      <c r="MR73" s="1">
        <v>9</v>
      </c>
      <c r="MS73" s="1">
        <v>14</v>
      </c>
      <c r="MT73" s="1">
        <v>13.6</v>
      </c>
      <c r="MU73" s="1">
        <v>13.4</v>
      </c>
      <c r="MV73" s="1">
        <v>12.6</v>
      </c>
      <c r="MW73" s="1">
        <v>12.4</v>
      </c>
      <c r="MX73" s="1">
        <v>12.4</v>
      </c>
      <c r="MY73" s="1">
        <v>13.4</v>
      </c>
      <c r="MZ73" s="1">
        <v>13.4</v>
      </c>
      <c r="NA73" s="1">
        <v>13.6</v>
      </c>
      <c r="NB73" s="1">
        <v>13.6</v>
      </c>
      <c r="NC73" s="1">
        <v>12.8</v>
      </c>
      <c r="ND73" s="1">
        <v>12.6</v>
      </c>
      <c r="NE73" s="1">
        <v>13</v>
      </c>
      <c r="NF73" s="1">
        <v>10.4</v>
      </c>
      <c r="NG73" s="1">
        <v>11.2</v>
      </c>
      <c r="NH73" s="1">
        <v>14.6</v>
      </c>
      <c r="NI73" s="1">
        <v>13.8</v>
      </c>
      <c r="NJ73" s="6">
        <f t="shared" si="62"/>
        <v>0.967741935483871</v>
      </c>
      <c r="NK73" s="3">
        <f t="shared" si="63"/>
        <v>1</v>
      </c>
      <c r="NL73" s="3">
        <f t="shared" si="64"/>
        <v>1</v>
      </c>
      <c r="NM73" s="3">
        <f t="shared" si="65"/>
        <v>1</v>
      </c>
      <c r="NN73" s="3">
        <f t="shared" si="66"/>
        <v>1</v>
      </c>
      <c r="NO73" s="3">
        <f t="shared" si="67"/>
        <v>1</v>
      </c>
      <c r="NP73" s="3">
        <f t="shared" si="68"/>
        <v>1</v>
      </c>
      <c r="NQ73" s="3">
        <f t="shared" si="69"/>
        <v>1</v>
      </c>
      <c r="NR73" s="3">
        <f t="shared" si="70"/>
        <v>1</v>
      </c>
      <c r="NS73" s="3">
        <f t="shared" si="71"/>
        <v>1</v>
      </c>
      <c r="NT73" s="3">
        <f t="shared" si="72"/>
        <v>1</v>
      </c>
      <c r="NU73" s="3">
        <f t="shared" si="73"/>
        <v>1</v>
      </c>
      <c r="NV73" s="3">
        <f t="shared" si="74"/>
        <v>0.99726027397260275</v>
      </c>
      <c r="NW73" s="5">
        <f t="shared" si="75"/>
        <v>11.266666666666664</v>
      </c>
      <c r="NX73" s="1">
        <f t="shared" si="76"/>
        <v>13.135714285714284</v>
      </c>
      <c r="NY73" s="1">
        <f t="shared" si="77"/>
        <v>13.987096774193551</v>
      </c>
      <c r="NZ73" s="1">
        <f t="shared" si="78"/>
        <v>13.333333333333336</v>
      </c>
      <c r="OA73" s="1">
        <f t="shared" si="79"/>
        <v>13.322580645161288</v>
      </c>
      <c r="OB73" s="1">
        <f t="shared" si="80"/>
        <v>12.673333333333334</v>
      </c>
      <c r="OC73" s="1">
        <f t="shared" si="81"/>
        <v>12.154838709677415</v>
      </c>
      <c r="OD73" s="1">
        <f t="shared" si="82"/>
        <v>11.232258064516129</v>
      </c>
      <c r="OE73" s="1">
        <f t="shared" si="83"/>
        <v>10.599999999999998</v>
      </c>
      <c r="OF73" s="1">
        <f t="shared" si="84"/>
        <v>11</v>
      </c>
      <c r="OG73" s="1">
        <f t="shared" si="85"/>
        <v>12.233333333333333</v>
      </c>
      <c r="OH73" s="1">
        <f t="shared" si="86"/>
        <v>12.335483870967744</v>
      </c>
      <c r="OI73" s="111">
        <v>10.576470588235296</v>
      </c>
      <c r="OJ73" s="112">
        <v>11.070588235294119</v>
      </c>
      <c r="OK73" s="112">
        <v>12.011111111111109</v>
      </c>
      <c r="OL73" s="112">
        <v>12.566666666666668</v>
      </c>
      <c r="OM73" s="112">
        <v>12.716666666666667</v>
      </c>
      <c r="ON73" s="112">
        <v>12.238888888888891</v>
      </c>
      <c r="OO73" s="112">
        <v>11.894736842105264</v>
      </c>
      <c r="OP73" s="112">
        <v>11.663157894736841</v>
      </c>
      <c r="OQ73" s="112">
        <v>11.299999999999999</v>
      </c>
      <c r="OR73" s="112">
        <v>11.661111111111111</v>
      </c>
      <c r="OS73" s="112">
        <v>12.068421052631582</v>
      </c>
      <c r="OT73" s="112">
        <v>11.463157894736842</v>
      </c>
      <c r="OU73" s="5">
        <f t="shared" si="50"/>
        <v>0.69019607843136832</v>
      </c>
      <c r="OV73" s="1">
        <f t="shared" si="51"/>
        <v>2.0651260504201652</v>
      </c>
      <c r="OW73" s="1">
        <f t="shared" si="52"/>
        <v>1.9759856630824419</v>
      </c>
      <c r="OX73" s="1">
        <f t="shared" si="53"/>
        <v>0.7666666666666675</v>
      </c>
      <c r="OY73" s="1">
        <f t="shared" si="54"/>
        <v>0.60591397849462147</v>
      </c>
      <c r="OZ73" s="1">
        <f t="shared" si="55"/>
        <v>0.43444444444444308</v>
      </c>
      <c r="PA73" s="1">
        <f t="shared" si="56"/>
        <v>0.26010186757215159</v>
      </c>
      <c r="PB73" s="1">
        <f t="shared" si="57"/>
        <v>-0.43089983022071188</v>
      </c>
      <c r="PC73" s="1">
        <f t="shared" si="58"/>
        <v>-0.70000000000000107</v>
      </c>
      <c r="PD73" s="1">
        <f t="shared" si="59"/>
        <v>-0.66111111111111143</v>
      </c>
      <c r="PE73" s="1">
        <f t="shared" si="60"/>
        <v>0.1649122807017509</v>
      </c>
      <c r="PF73" s="1">
        <f t="shared" si="61"/>
        <v>0.87232597623090236</v>
      </c>
      <c r="PG73" s="111">
        <v>3.4</v>
      </c>
      <c r="PH73" s="112">
        <v>3</v>
      </c>
      <c r="PI73" s="112">
        <v>4.2</v>
      </c>
      <c r="PJ73" s="112">
        <v>7.2</v>
      </c>
      <c r="PK73" s="112">
        <v>7</v>
      </c>
      <c r="PL73" s="112">
        <v>6.4</v>
      </c>
      <c r="PM73" s="112">
        <v>2</v>
      </c>
      <c r="PN73" s="112">
        <v>3</v>
      </c>
      <c r="PO73" s="112">
        <v>1.2</v>
      </c>
      <c r="PP73" s="112">
        <v>5.8</v>
      </c>
      <c r="PQ73" s="112">
        <v>5.2</v>
      </c>
      <c r="PR73" s="137">
        <v>4</v>
      </c>
      <c r="PS73" s="5">
        <f t="array" ref="PS73">+IF(ISERROR($NW73)=FALSE,MIN(IF($H73:$AL73&lt;65534,$H73:$AL73,"")),NA())</f>
        <v>7.2</v>
      </c>
      <c r="PT73" s="1">
        <f t="array" ref="PT73">+IF(ISERROR($NX73)=FALSE,MIN(IF($AM73:$BN73&lt;65534,$AM73:$BN73,"")),NA())</f>
        <v>10.8</v>
      </c>
      <c r="PU73" s="1">
        <f t="array" ref="PU73">+IF(ISERROR($NY73)=FALSE,MIN(IF($BP73:$CT73&lt;65534,$BP73:$CT73,"")),NA())</f>
        <v>11.6</v>
      </c>
      <c r="PV73" s="1">
        <f t="array" ref="PV73">+IF(ISERROR($NZ73)=FALSE,MIN(IF($CU73:$DX73&lt;65534,$CU73:$DX73,"")),NA())</f>
        <v>11.4</v>
      </c>
      <c r="PW73" s="1">
        <f t="array" ref="PW73">+IF(ISERROR($OA73)=FALSE,MIN(IF($DY73:$FC73&lt;65534,$DY73:$FC73,"")),NA())</f>
        <v>7.8</v>
      </c>
      <c r="PX73" s="1">
        <f t="array" ref="PX73">+IF(ISERROR($OB73)=FALSE,MIN(IF($FD73:$GG73&lt;65534,$FD73:$GG73,"")),NA())</f>
        <v>8.8000000000000007</v>
      </c>
      <c r="PY73" s="1">
        <f t="array" ref="PY73">+IF(ISERROR($OC73)=FALSE,MIN(IF($GH73:$HL73&lt;65534,$GH73:$HL73,"")),NA())</f>
        <v>10</v>
      </c>
      <c r="PZ73" s="1">
        <f t="array" ref="PZ73">+IF(ISERROR($OD73)=FALSE,MIN(IF($HM73:$IQ73&lt;65534,$HM73:$IQ73,"")),NA())</f>
        <v>6.4</v>
      </c>
      <c r="QA73" s="1">
        <f t="array" ref="QA73">+IF(ISERROR($OE73)=FALSE,MIN(IF($IR73:$JU73&lt;65534,$IR73:$JU73,"")),NA())</f>
        <v>6.8</v>
      </c>
      <c r="QB73" s="1">
        <f t="array" ref="QB73">+IF(ISERROR($OF73)=FALSE,MIN(IF($JV73:$KZ73&lt;65534,$JV73:$KZ73,"")),NA())</f>
        <v>8</v>
      </c>
      <c r="QC73" s="1">
        <f t="array" ref="QC73">+IF(ISERROR($OG73)=FALSE,MIN(IF($LA73:$MD73&lt;65534,$LA73:$MD73,"")),NA())</f>
        <v>8.1999999999999993</v>
      </c>
      <c r="QD73" s="1">
        <f t="array" ref="QD73">+IF(ISERROR($OH73)=FALSE,MIN(IF($ME73:$NI73&lt;65534,$ME73:$NI73,"")),NA())</f>
        <v>8.8000000000000007</v>
      </c>
      <c r="QE73" s="5">
        <f t="shared" si="87"/>
        <v>-3.8000000000000003</v>
      </c>
      <c r="QF73" s="1">
        <f t="shared" si="88"/>
        <v>-7.8000000000000007</v>
      </c>
      <c r="QG73" s="1">
        <f t="shared" si="89"/>
        <v>-7.3999999999999995</v>
      </c>
      <c r="QH73" s="1">
        <f t="shared" si="90"/>
        <v>-4.2</v>
      </c>
      <c r="QI73" s="1">
        <f t="shared" si="91"/>
        <v>-0.79999999999999982</v>
      </c>
      <c r="QJ73" s="1">
        <f t="shared" si="92"/>
        <v>-2.4000000000000004</v>
      </c>
      <c r="QK73" s="1">
        <f t="shared" si="93"/>
        <v>-8</v>
      </c>
      <c r="QL73" s="1">
        <f t="shared" si="94"/>
        <v>-3.4000000000000004</v>
      </c>
      <c r="QM73" s="1">
        <f t="shared" si="95"/>
        <v>-5.6</v>
      </c>
      <c r="QN73" s="1">
        <f t="shared" si="96"/>
        <v>-2.2000000000000002</v>
      </c>
      <c r="QO73" s="1">
        <f t="shared" si="97"/>
        <v>-2.9999999999999991</v>
      </c>
      <c r="QP73" s="1">
        <f t="shared" si="98"/>
        <v>-4.8000000000000007</v>
      </c>
      <c r="QQ73" s="5" t="s">
        <v>892</v>
      </c>
    </row>
    <row r="74" spans="1:459" s="1" customFormat="1" x14ac:dyDescent="0.2">
      <c r="A74" s="79">
        <v>35075040</v>
      </c>
      <c r="B74" s="106">
        <v>-73.316749999999999</v>
      </c>
      <c r="C74" s="106">
        <v>4.9743611111111115</v>
      </c>
      <c r="D74" s="105">
        <v>1300</v>
      </c>
      <c r="E74" s="97" t="s">
        <v>481</v>
      </c>
      <c r="F74" s="97" t="s">
        <v>174</v>
      </c>
      <c r="G74" s="97" t="s">
        <v>308</v>
      </c>
      <c r="H74" s="1">
        <v>10.199999999999999</v>
      </c>
      <c r="I74" s="1">
        <v>10</v>
      </c>
      <c r="J74" s="1">
        <v>13.2</v>
      </c>
      <c r="K74" s="1">
        <v>65535</v>
      </c>
      <c r="L74" s="1">
        <v>10.6</v>
      </c>
      <c r="M74" s="1">
        <v>14</v>
      </c>
      <c r="N74" s="1">
        <v>13</v>
      </c>
      <c r="O74" s="1">
        <v>13</v>
      </c>
      <c r="P74" s="1">
        <v>13.2</v>
      </c>
      <c r="Q74" s="1">
        <v>13.8</v>
      </c>
      <c r="R74" s="1">
        <v>13.6</v>
      </c>
      <c r="S74" s="1">
        <v>14.2</v>
      </c>
      <c r="T74" s="1">
        <v>13.8</v>
      </c>
      <c r="U74" s="1">
        <v>14.6</v>
      </c>
      <c r="V74" s="1">
        <v>13.4</v>
      </c>
      <c r="W74" s="1">
        <v>13.6</v>
      </c>
      <c r="X74" s="1">
        <v>14</v>
      </c>
      <c r="Y74" s="1">
        <v>14.4</v>
      </c>
      <c r="Z74" s="1">
        <v>65535</v>
      </c>
      <c r="AA74" s="1">
        <v>14.6</v>
      </c>
      <c r="AB74" s="1">
        <v>13</v>
      </c>
      <c r="AC74" s="1">
        <v>14</v>
      </c>
      <c r="AD74" s="1">
        <v>13.6</v>
      </c>
      <c r="AE74" s="1">
        <v>13.8</v>
      </c>
      <c r="AF74" s="1">
        <v>14.2</v>
      </c>
      <c r="AG74" s="1">
        <v>13.8</v>
      </c>
      <c r="AH74" s="1">
        <v>14.4</v>
      </c>
      <c r="AI74" s="1">
        <v>14.8</v>
      </c>
      <c r="AJ74" s="1">
        <v>14</v>
      </c>
      <c r="AK74" s="1">
        <v>14.8</v>
      </c>
      <c r="AL74" s="1">
        <v>14.4</v>
      </c>
      <c r="AM74" s="1">
        <v>14.8</v>
      </c>
      <c r="AN74" s="1">
        <v>13.6</v>
      </c>
      <c r="AO74" s="1">
        <v>13.4</v>
      </c>
      <c r="AP74" s="1">
        <v>12.8</v>
      </c>
      <c r="AQ74" s="1">
        <v>13.8</v>
      </c>
      <c r="AR74" s="1">
        <v>14.4</v>
      </c>
      <c r="AS74" s="1">
        <v>15</v>
      </c>
      <c r="AT74" s="1">
        <v>14.8</v>
      </c>
      <c r="AU74" s="1">
        <v>15</v>
      </c>
      <c r="AV74" s="1">
        <v>13</v>
      </c>
      <c r="AW74" s="1">
        <v>12.4</v>
      </c>
      <c r="AX74" s="1">
        <v>12.2</v>
      </c>
      <c r="AY74" s="1">
        <v>11.8</v>
      </c>
      <c r="AZ74" s="1">
        <v>14.4</v>
      </c>
      <c r="BA74" s="1">
        <v>12.8</v>
      </c>
      <c r="BB74" s="1">
        <v>14.8</v>
      </c>
      <c r="BC74" s="1">
        <v>13.6</v>
      </c>
      <c r="BD74" s="1">
        <v>16</v>
      </c>
      <c r="BE74" s="1">
        <v>14.8</v>
      </c>
      <c r="BF74" s="1">
        <v>14.4</v>
      </c>
      <c r="BG74" s="1">
        <v>14.8</v>
      </c>
      <c r="BH74" s="1">
        <v>13.8</v>
      </c>
      <c r="BI74" s="1">
        <v>15</v>
      </c>
      <c r="BJ74" s="1">
        <v>15.2</v>
      </c>
      <c r="BK74" s="1">
        <v>13.2</v>
      </c>
      <c r="BL74" s="1">
        <v>12.8</v>
      </c>
      <c r="BM74" s="1">
        <v>14.4</v>
      </c>
      <c r="BN74" s="1">
        <v>13</v>
      </c>
      <c r="BO74" s="102"/>
      <c r="BP74" s="1">
        <v>14.8</v>
      </c>
      <c r="BQ74" s="1">
        <v>15</v>
      </c>
      <c r="BR74" s="1">
        <v>15.2</v>
      </c>
      <c r="BS74" s="1">
        <v>13.8</v>
      </c>
      <c r="BT74" s="1">
        <v>14.8</v>
      </c>
      <c r="BU74" s="1">
        <v>15</v>
      </c>
      <c r="BV74" s="1">
        <v>15.6</v>
      </c>
      <c r="BW74" s="1">
        <v>15.2</v>
      </c>
      <c r="BX74" s="1">
        <v>14.6</v>
      </c>
      <c r="BY74" s="1">
        <v>15</v>
      </c>
      <c r="BZ74" s="1">
        <v>14.8</v>
      </c>
      <c r="CA74" s="1">
        <v>14.4</v>
      </c>
      <c r="CB74" s="1">
        <v>15.2</v>
      </c>
      <c r="CC74" s="1">
        <v>14.8</v>
      </c>
      <c r="CD74" s="1">
        <v>15</v>
      </c>
      <c r="CE74" s="1">
        <v>14.6</v>
      </c>
      <c r="CF74" s="1">
        <v>15.2</v>
      </c>
      <c r="CG74" s="1">
        <v>65535</v>
      </c>
      <c r="CH74" s="1">
        <v>15</v>
      </c>
      <c r="CI74" s="1">
        <v>14.4</v>
      </c>
      <c r="CJ74" s="1">
        <v>14.6</v>
      </c>
      <c r="CK74" s="1">
        <v>14.8</v>
      </c>
      <c r="CL74" s="1">
        <v>15.2</v>
      </c>
      <c r="CM74" s="1">
        <v>14.6</v>
      </c>
      <c r="CN74" s="1">
        <v>14</v>
      </c>
      <c r="CO74" s="1">
        <v>15</v>
      </c>
      <c r="CP74" s="1">
        <v>15.6</v>
      </c>
      <c r="CQ74" s="1">
        <v>14.4</v>
      </c>
      <c r="CR74" s="1">
        <v>15.2</v>
      </c>
      <c r="CS74" s="1">
        <v>14.8</v>
      </c>
      <c r="CT74" s="1">
        <v>14.4</v>
      </c>
      <c r="CU74" s="1">
        <v>14</v>
      </c>
      <c r="CV74" s="1">
        <v>15.2</v>
      </c>
      <c r="CW74" s="1">
        <v>15.6</v>
      </c>
      <c r="CX74" s="1">
        <v>15</v>
      </c>
      <c r="CY74" s="1">
        <v>15.4</v>
      </c>
      <c r="CZ74" s="1">
        <v>15.6</v>
      </c>
      <c r="DA74" s="1">
        <v>15.2</v>
      </c>
      <c r="DB74" s="1">
        <v>15.6</v>
      </c>
      <c r="DC74" s="1">
        <v>15.8</v>
      </c>
      <c r="DD74" s="1">
        <v>13.4</v>
      </c>
      <c r="DE74" s="1">
        <v>14.2</v>
      </c>
      <c r="DF74" s="1">
        <v>15.2</v>
      </c>
      <c r="DG74" s="1">
        <v>15.4</v>
      </c>
      <c r="DH74" s="1">
        <v>13.8</v>
      </c>
      <c r="DI74" s="1">
        <v>15.2</v>
      </c>
      <c r="DJ74" s="1">
        <v>14.8</v>
      </c>
      <c r="DK74" s="1">
        <v>14.4</v>
      </c>
      <c r="DL74" s="1">
        <v>15</v>
      </c>
      <c r="DM74" s="1">
        <v>13.8</v>
      </c>
      <c r="DN74" s="1">
        <v>65535</v>
      </c>
      <c r="DO74" s="1">
        <v>15.2</v>
      </c>
      <c r="DP74" s="1">
        <v>15.6</v>
      </c>
      <c r="DQ74" s="1">
        <v>14.6</v>
      </c>
      <c r="DR74" s="1">
        <v>15.2</v>
      </c>
      <c r="DS74" s="1">
        <v>13.8</v>
      </c>
      <c r="DT74" s="1">
        <v>14.8</v>
      </c>
      <c r="DU74" s="1">
        <v>15</v>
      </c>
      <c r="DV74" s="1">
        <v>15.2</v>
      </c>
      <c r="DW74" s="1">
        <v>13.2</v>
      </c>
      <c r="DX74" s="1">
        <v>13</v>
      </c>
      <c r="DY74" s="1">
        <v>11.4</v>
      </c>
      <c r="DZ74" s="1">
        <v>13.2</v>
      </c>
      <c r="EA74" s="1">
        <v>14.8</v>
      </c>
      <c r="EB74" s="1">
        <v>14.2</v>
      </c>
      <c r="EC74" s="1">
        <v>14.4</v>
      </c>
      <c r="ED74" s="1">
        <v>15</v>
      </c>
      <c r="EE74" s="1">
        <v>13.6</v>
      </c>
      <c r="EF74" s="1">
        <v>14.8</v>
      </c>
      <c r="EG74" s="1">
        <v>15</v>
      </c>
      <c r="EH74" s="1">
        <v>14.8</v>
      </c>
      <c r="EI74" s="1">
        <v>15</v>
      </c>
      <c r="EJ74" s="1">
        <v>14.8</v>
      </c>
      <c r="EK74" s="1">
        <v>15</v>
      </c>
      <c r="EL74" s="1">
        <v>13.8</v>
      </c>
      <c r="EM74" s="1">
        <v>14.8</v>
      </c>
      <c r="EN74" s="1">
        <v>14.4</v>
      </c>
      <c r="EO74" s="1">
        <v>15</v>
      </c>
      <c r="EP74" s="1">
        <v>15.2</v>
      </c>
      <c r="EQ74" s="1">
        <v>14.8</v>
      </c>
      <c r="ER74" s="1">
        <v>14.6</v>
      </c>
      <c r="ES74" s="1">
        <v>13.4</v>
      </c>
      <c r="ET74" s="1">
        <v>14.4</v>
      </c>
      <c r="EU74" s="1">
        <v>14.8</v>
      </c>
      <c r="EV74" s="1">
        <v>14.4</v>
      </c>
      <c r="EW74" s="1">
        <v>13.6</v>
      </c>
      <c r="EX74" s="1">
        <v>13.8</v>
      </c>
      <c r="EY74" s="1">
        <v>14.4</v>
      </c>
      <c r="EZ74" s="1">
        <v>14.6</v>
      </c>
      <c r="FA74" s="1">
        <v>14.8</v>
      </c>
      <c r="FB74" s="1">
        <v>13.8</v>
      </c>
      <c r="FC74" s="1">
        <v>14.4</v>
      </c>
      <c r="FD74" s="1">
        <v>14.8</v>
      </c>
      <c r="FE74" s="1">
        <v>13</v>
      </c>
      <c r="FF74" s="1">
        <v>14.6</v>
      </c>
      <c r="FG74" s="1">
        <v>14.8</v>
      </c>
      <c r="FH74" s="1">
        <v>13.6</v>
      </c>
      <c r="FI74" s="1">
        <v>14.4</v>
      </c>
      <c r="FJ74" s="1">
        <v>13.8</v>
      </c>
      <c r="FK74" s="1">
        <v>13.4</v>
      </c>
      <c r="FL74" s="1">
        <v>14.4</v>
      </c>
      <c r="FM74" s="1">
        <v>14.8</v>
      </c>
      <c r="FN74" s="1">
        <v>13.6</v>
      </c>
      <c r="FO74" s="1">
        <v>65535</v>
      </c>
      <c r="FP74" s="1">
        <v>65535</v>
      </c>
      <c r="FQ74" s="1">
        <v>15</v>
      </c>
      <c r="FR74" s="1">
        <v>14.4</v>
      </c>
      <c r="FS74" s="1">
        <v>14.2</v>
      </c>
      <c r="FT74" s="1">
        <v>14.6</v>
      </c>
      <c r="FU74" s="1">
        <v>14</v>
      </c>
      <c r="FV74" s="1">
        <v>13.2</v>
      </c>
      <c r="FW74" s="1">
        <v>14.8</v>
      </c>
      <c r="FX74" s="1">
        <v>14.4</v>
      </c>
      <c r="FY74" s="1">
        <v>14.6</v>
      </c>
      <c r="FZ74" s="1">
        <v>14.2</v>
      </c>
      <c r="GA74" s="1">
        <v>14</v>
      </c>
      <c r="GB74" s="1">
        <v>13.2</v>
      </c>
      <c r="GC74" s="1">
        <v>14</v>
      </c>
      <c r="GD74" s="1">
        <v>11.8</v>
      </c>
      <c r="GE74" s="1">
        <v>15.4</v>
      </c>
      <c r="GF74" s="1">
        <v>15.8</v>
      </c>
      <c r="GG74" s="1">
        <v>6.6</v>
      </c>
      <c r="GH74" s="1">
        <v>15.8</v>
      </c>
      <c r="GI74" s="1">
        <v>16.2</v>
      </c>
      <c r="GJ74" s="1">
        <v>13.6</v>
      </c>
      <c r="GK74" s="1">
        <v>12.6</v>
      </c>
      <c r="GL74" s="1">
        <v>13.2</v>
      </c>
      <c r="GM74" s="1">
        <v>11.2</v>
      </c>
      <c r="GN74" s="1">
        <v>14</v>
      </c>
      <c r="GO74" s="1">
        <v>12.2</v>
      </c>
      <c r="GP74" s="1">
        <v>13.6</v>
      </c>
      <c r="GQ74" s="1">
        <v>13.8</v>
      </c>
      <c r="GR74" s="1">
        <v>12.8</v>
      </c>
      <c r="GS74" s="1">
        <v>14.8</v>
      </c>
      <c r="GT74" s="1">
        <v>15.4</v>
      </c>
      <c r="GU74" s="1">
        <v>15.4</v>
      </c>
      <c r="GV74" s="1">
        <v>13.8</v>
      </c>
      <c r="GW74" s="1">
        <v>13.4</v>
      </c>
      <c r="GX74" s="1">
        <v>12</v>
      </c>
      <c r="GY74" s="1">
        <v>12.8</v>
      </c>
      <c r="GZ74" s="1">
        <v>14</v>
      </c>
      <c r="HA74" s="1">
        <v>14.4</v>
      </c>
      <c r="HB74" s="1">
        <v>13.4</v>
      </c>
      <c r="HC74" s="1">
        <v>15</v>
      </c>
      <c r="HD74" s="1">
        <v>14.6</v>
      </c>
      <c r="HE74" s="1">
        <v>13.2</v>
      </c>
      <c r="HF74" s="1">
        <v>12.2</v>
      </c>
      <c r="HG74" s="1">
        <v>13.6</v>
      </c>
      <c r="HH74" s="1">
        <v>12.8</v>
      </c>
      <c r="HI74" s="1">
        <v>14</v>
      </c>
      <c r="HJ74" s="1">
        <v>13.8</v>
      </c>
      <c r="HK74" s="1">
        <v>14</v>
      </c>
      <c r="HL74" s="1">
        <v>14.4</v>
      </c>
      <c r="HM74" s="1">
        <v>14.2</v>
      </c>
      <c r="HN74" s="1">
        <v>13.8</v>
      </c>
      <c r="HO74" s="1">
        <v>14</v>
      </c>
      <c r="HP74" s="1">
        <v>13.6</v>
      </c>
      <c r="HQ74" s="1">
        <v>14.2</v>
      </c>
      <c r="HR74" s="1">
        <v>14</v>
      </c>
      <c r="HS74" s="1">
        <v>13.8</v>
      </c>
      <c r="HT74" s="1">
        <v>14.4</v>
      </c>
      <c r="HU74" s="1">
        <v>13.6</v>
      </c>
      <c r="HV74" s="1">
        <v>13.8</v>
      </c>
      <c r="HW74" s="1">
        <v>14.6</v>
      </c>
      <c r="HX74" s="1">
        <v>13.6</v>
      </c>
      <c r="HY74" s="1">
        <v>14.6</v>
      </c>
      <c r="HZ74" s="1">
        <v>14.4</v>
      </c>
      <c r="IA74" s="1">
        <v>13</v>
      </c>
      <c r="IB74" s="1">
        <v>65535</v>
      </c>
      <c r="IC74" s="1">
        <v>12.6</v>
      </c>
      <c r="ID74" s="1">
        <v>13.8</v>
      </c>
      <c r="IE74" s="1">
        <v>14.2</v>
      </c>
      <c r="IF74" s="1">
        <v>12.6</v>
      </c>
      <c r="IG74" s="1">
        <v>12.8</v>
      </c>
      <c r="IH74" s="1">
        <v>11.8</v>
      </c>
      <c r="II74" s="1">
        <v>13.6</v>
      </c>
      <c r="IJ74" s="1">
        <v>14</v>
      </c>
      <c r="IK74" s="1">
        <v>14</v>
      </c>
      <c r="IL74" s="1">
        <v>13.8</v>
      </c>
      <c r="IM74" s="1">
        <v>13.8</v>
      </c>
      <c r="IN74" s="1">
        <v>14</v>
      </c>
      <c r="IO74" s="1">
        <v>13.6</v>
      </c>
      <c r="IP74" s="1">
        <v>10.4</v>
      </c>
      <c r="IQ74" s="1">
        <v>12.8</v>
      </c>
      <c r="IR74" s="1">
        <v>14.6</v>
      </c>
      <c r="IS74" s="1">
        <v>14.8</v>
      </c>
      <c r="IT74" s="1">
        <v>12</v>
      </c>
      <c r="IU74" s="1">
        <v>14</v>
      </c>
      <c r="IV74" s="1">
        <v>14.2</v>
      </c>
      <c r="IW74" s="1">
        <v>13.2</v>
      </c>
      <c r="IX74" s="1">
        <v>14.2</v>
      </c>
      <c r="IY74" s="1">
        <v>12</v>
      </c>
      <c r="IZ74" s="1">
        <v>13.6</v>
      </c>
      <c r="JA74" s="1">
        <v>12</v>
      </c>
      <c r="JB74" s="1">
        <v>14</v>
      </c>
      <c r="JC74" s="1">
        <v>14.2</v>
      </c>
      <c r="JD74" s="1">
        <v>13.8</v>
      </c>
      <c r="JE74" s="1">
        <v>14.8</v>
      </c>
      <c r="JF74" s="1">
        <v>13</v>
      </c>
      <c r="JG74" s="1">
        <v>14.2</v>
      </c>
      <c r="JH74" s="1">
        <v>14.4</v>
      </c>
      <c r="JI74" s="1">
        <v>13.6</v>
      </c>
      <c r="JJ74" s="1">
        <v>14.2</v>
      </c>
      <c r="JK74" s="1">
        <v>13.6</v>
      </c>
      <c r="JL74" s="1">
        <v>13</v>
      </c>
      <c r="JM74" s="1">
        <v>12.6</v>
      </c>
      <c r="JN74" s="1">
        <v>14.4</v>
      </c>
      <c r="JO74" s="1">
        <v>12.6</v>
      </c>
      <c r="JP74" s="1">
        <v>14.4</v>
      </c>
      <c r="JQ74" s="1">
        <v>13.8</v>
      </c>
      <c r="JR74" s="1">
        <v>12.8</v>
      </c>
      <c r="JS74" s="1">
        <v>13.2</v>
      </c>
      <c r="JT74" s="1">
        <v>14.8</v>
      </c>
      <c r="JU74" s="1">
        <v>13.2</v>
      </c>
      <c r="JV74" s="1">
        <v>13.6</v>
      </c>
      <c r="JW74" s="1">
        <v>13.8</v>
      </c>
      <c r="JX74" s="1">
        <v>14.2</v>
      </c>
      <c r="JY74" s="1">
        <v>13</v>
      </c>
      <c r="JZ74" s="1">
        <v>12.4</v>
      </c>
      <c r="KA74" s="1">
        <v>12</v>
      </c>
      <c r="KB74" s="1">
        <v>14</v>
      </c>
      <c r="KC74" s="1">
        <v>14</v>
      </c>
      <c r="KD74" s="1">
        <v>13</v>
      </c>
      <c r="KE74" s="1">
        <v>13.8</v>
      </c>
      <c r="KF74" s="1">
        <v>14.2</v>
      </c>
      <c r="KG74" s="1">
        <v>14.4</v>
      </c>
      <c r="KH74" s="1">
        <v>13.2</v>
      </c>
      <c r="KI74" s="1">
        <v>13</v>
      </c>
      <c r="KJ74" s="1">
        <v>13.2</v>
      </c>
      <c r="KK74" s="1">
        <v>14</v>
      </c>
      <c r="KL74" s="1">
        <v>12.2</v>
      </c>
      <c r="KM74" s="1">
        <v>13.2</v>
      </c>
      <c r="KN74" s="1">
        <v>14</v>
      </c>
      <c r="KO74" s="1">
        <v>13</v>
      </c>
      <c r="KP74" s="1">
        <v>13.2</v>
      </c>
      <c r="KQ74" s="1">
        <v>13.8</v>
      </c>
      <c r="KR74" s="1">
        <v>14.4</v>
      </c>
      <c r="KS74" s="1">
        <v>14.2</v>
      </c>
      <c r="KT74" s="1">
        <v>14.4</v>
      </c>
      <c r="KU74" s="1">
        <v>13.2</v>
      </c>
      <c r="KV74" s="1">
        <v>12.8</v>
      </c>
      <c r="KW74" s="1">
        <v>12.8</v>
      </c>
      <c r="KX74" s="1">
        <v>13.6</v>
      </c>
      <c r="KY74" s="1">
        <v>14.6</v>
      </c>
      <c r="KZ74" s="1">
        <v>13</v>
      </c>
      <c r="LA74" s="1">
        <v>12.6</v>
      </c>
      <c r="LB74" s="1">
        <v>14.6</v>
      </c>
      <c r="LC74" s="1">
        <v>13.4</v>
      </c>
      <c r="LD74" s="1">
        <v>13.6</v>
      </c>
      <c r="LE74" s="1">
        <v>15</v>
      </c>
      <c r="LF74" s="1">
        <v>14.2</v>
      </c>
      <c r="LG74" s="1">
        <v>14.4</v>
      </c>
      <c r="LH74" s="1">
        <v>14.8</v>
      </c>
      <c r="LI74" s="1">
        <v>16</v>
      </c>
      <c r="LJ74" s="1">
        <v>14.2</v>
      </c>
      <c r="LK74" s="1">
        <v>16.8</v>
      </c>
      <c r="LL74" s="1">
        <v>15.2</v>
      </c>
      <c r="LM74" s="1">
        <v>14.8</v>
      </c>
      <c r="LN74" s="1">
        <v>15.2</v>
      </c>
      <c r="LO74" s="1">
        <v>15</v>
      </c>
      <c r="LP74" s="1">
        <v>15.2</v>
      </c>
      <c r="LQ74" s="1">
        <v>14.8</v>
      </c>
      <c r="LR74" s="1">
        <v>14.6</v>
      </c>
      <c r="LS74" s="1">
        <v>15</v>
      </c>
      <c r="LT74" s="1">
        <v>15.2</v>
      </c>
      <c r="LU74" s="1">
        <v>15</v>
      </c>
      <c r="LV74" s="1">
        <v>14.4</v>
      </c>
      <c r="LW74" s="1">
        <v>14</v>
      </c>
      <c r="LX74" s="1">
        <v>15.2</v>
      </c>
      <c r="LY74" s="1">
        <v>13.8</v>
      </c>
      <c r="LZ74" s="1">
        <v>15.2</v>
      </c>
      <c r="MA74" s="1">
        <v>15.6</v>
      </c>
      <c r="MB74" s="1">
        <v>14</v>
      </c>
      <c r="MC74" s="1">
        <v>14.6</v>
      </c>
      <c r="MD74" s="1">
        <v>14.8</v>
      </c>
      <c r="ME74" s="1">
        <v>14.4</v>
      </c>
      <c r="MF74" s="1">
        <v>15</v>
      </c>
      <c r="MG74" s="1">
        <v>13.6</v>
      </c>
      <c r="MH74" s="1">
        <v>13.4</v>
      </c>
      <c r="MI74" s="1">
        <v>14</v>
      </c>
      <c r="MJ74" s="1">
        <v>13.2</v>
      </c>
      <c r="MK74" s="1">
        <v>13.2</v>
      </c>
      <c r="ML74" s="1">
        <v>15.2</v>
      </c>
      <c r="MM74" s="1">
        <v>17.2</v>
      </c>
      <c r="MN74" s="1">
        <v>12.2</v>
      </c>
      <c r="MO74" s="1">
        <v>13.6</v>
      </c>
      <c r="MP74" s="1">
        <v>14</v>
      </c>
      <c r="MQ74" s="1">
        <v>14.8</v>
      </c>
      <c r="MR74" s="1">
        <v>15</v>
      </c>
      <c r="MS74" s="1">
        <v>15.2</v>
      </c>
      <c r="MT74" s="1">
        <v>15.6</v>
      </c>
      <c r="MU74" s="1">
        <v>14</v>
      </c>
      <c r="MV74" s="1">
        <v>12.8</v>
      </c>
      <c r="MW74" s="1">
        <v>13.8</v>
      </c>
      <c r="MX74" s="1">
        <v>15.2</v>
      </c>
      <c r="MY74" s="1">
        <v>15</v>
      </c>
      <c r="MZ74" s="1">
        <v>14.8</v>
      </c>
      <c r="NA74" s="1">
        <v>14</v>
      </c>
      <c r="NB74" s="1">
        <v>15</v>
      </c>
      <c r="NC74" s="1">
        <v>15</v>
      </c>
      <c r="ND74" s="1">
        <v>15.2</v>
      </c>
      <c r="NE74" s="1">
        <v>14.2</v>
      </c>
      <c r="NF74" s="1">
        <v>14.4</v>
      </c>
      <c r="NG74" s="1">
        <v>13.8</v>
      </c>
      <c r="NH74" s="1">
        <v>16.600000000000001</v>
      </c>
      <c r="NI74" s="1">
        <v>11.2</v>
      </c>
      <c r="NJ74" s="6">
        <f t="shared" si="62"/>
        <v>0.93548387096774188</v>
      </c>
      <c r="NK74" s="3">
        <f t="shared" si="63"/>
        <v>1</v>
      </c>
      <c r="NL74" s="3">
        <f t="shared" si="64"/>
        <v>0.967741935483871</v>
      </c>
      <c r="NM74" s="3">
        <f t="shared" si="65"/>
        <v>0.96666666666666667</v>
      </c>
      <c r="NN74" s="3">
        <f t="shared" si="66"/>
        <v>1</v>
      </c>
      <c r="NO74" s="3">
        <f t="shared" si="67"/>
        <v>0.93333333333333335</v>
      </c>
      <c r="NP74" s="3">
        <f t="shared" si="68"/>
        <v>1</v>
      </c>
      <c r="NQ74" s="3">
        <f t="shared" si="69"/>
        <v>0.967741935483871</v>
      </c>
      <c r="NR74" s="3">
        <f t="shared" si="70"/>
        <v>1</v>
      </c>
      <c r="NS74" s="3">
        <f t="shared" si="71"/>
        <v>1</v>
      </c>
      <c r="NT74" s="3">
        <f t="shared" si="72"/>
        <v>1</v>
      </c>
      <c r="NU74" s="3">
        <f t="shared" si="73"/>
        <v>1</v>
      </c>
      <c r="NV74" s="3">
        <f t="shared" si="74"/>
        <v>0.98082191780821915</v>
      </c>
      <c r="NW74" s="5">
        <f t="shared" si="75"/>
        <v>13.517241379310345</v>
      </c>
      <c r="NX74" s="1">
        <f t="shared" si="76"/>
        <v>13.928571428571429</v>
      </c>
      <c r="NY74" s="1">
        <f t="shared" si="77"/>
        <v>14.833333333333334</v>
      </c>
      <c r="NZ74" s="1">
        <f t="shared" si="78"/>
        <v>14.765517241379312</v>
      </c>
      <c r="OA74" s="1">
        <f t="shared" si="79"/>
        <v>14.354838709677422</v>
      </c>
      <c r="OB74" s="1">
        <f t="shared" si="80"/>
        <v>13.907142857142858</v>
      </c>
      <c r="OC74" s="1">
        <f t="shared" si="81"/>
        <v>13.74193548387097</v>
      </c>
      <c r="OD74" s="1">
        <f t="shared" si="82"/>
        <v>13.580000000000004</v>
      </c>
      <c r="OE74" s="1">
        <f t="shared" si="83"/>
        <v>13.640000000000002</v>
      </c>
      <c r="OF74" s="1">
        <f t="shared" si="84"/>
        <v>13.490322580645159</v>
      </c>
      <c r="OG74" s="1">
        <f t="shared" si="85"/>
        <v>14.706666666666669</v>
      </c>
      <c r="OH74" s="1">
        <f t="shared" si="86"/>
        <v>14.341935483870966</v>
      </c>
      <c r="OI74" s="111">
        <v>12.914999999999997</v>
      </c>
      <c r="OJ74" s="112">
        <v>13.434999999999999</v>
      </c>
      <c r="OK74" s="112">
        <v>14.115</v>
      </c>
      <c r="OL74" s="112">
        <v>14.600000000000003</v>
      </c>
      <c r="OM74" s="112">
        <v>14.427272727272726</v>
      </c>
      <c r="ON74" s="112">
        <v>13.890909090909092</v>
      </c>
      <c r="OO74" s="112">
        <v>13.3</v>
      </c>
      <c r="OP74" s="112">
        <v>13.308695652173913</v>
      </c>
      <c r="OQ74" s="112">
        <v>13.310000000000002</v>
      </c>
      <c r="OR74" s="112">
        <v>13.609523809523811</v>
      </c>
      <c r="OS74" s="112">
        <v>14.049999999999995</v>
      </c>
      <c r="OT74" s="112">
        <v>13.469999999999999</v>
      </c>
      <c r="OU74" s="5">
        <f t="shared" si="50"/>
        <v>0.60224137931034782</v>
      </c>
      <c r="OV74" s="1">
        <f t="shared" si="51"/>
        <v>0.4935714285714301</v>
      </c>
      <c r="OW74" s="1">
        <f t="shared" si="52"/>
        <v>0.71833333333333371</v>
      </c>
      <c r="OX74" s="1">
        <f t="shared" si="53"/>
        <v>0.1655172413793089</v>
      </c>
      <c r="OY74" s="1">
        <f t="shared" si="54"/>
        <v>-7.2434017595304212E-2</v>
      </c>
      <c r="OZ74" s="1">
        <f t="shared" si="55"/>
        <v>1.6233766233765934E-2</v>
      </c>
      <c r="PA74" s="1">
        <f t="shared" si="56"/>
        <v>0.44193548387096904</v>
      </c>
      <c r="PB74" s="1">
        <f t="shared" si="57"/>
        <v>0.27130434782609036</v>
      </c>
      <c r="PC74" s="1">
        <f t="shared" si="58"/>
        <v>0.33000000000000007</v>
      </c>
      <c r="PD74" s="1">
        <f t="shared" si="59"/>
        <v>-0.11920122887865148</v>
      </c>
      <c r="PE74" s="1">
        <f t="shared" si="60"/>
        <v>0.65666666666667339</v>
      </c>
      <c r="PF74" s="1">
        <f t="shared" si="61"/>
        <v>0.87193548387096698</v>
      </c>
      <c r="PG74" s="111">
        <v>9</v>
      </c>
      <c r="PH74" s="112">
        <v>9.1999999999999993</v>
      </c>
      <c r="PI74" s="112">
        <v>9.6</v>
      </c>
      <c r="PJ74" s="112">
        <v>10.6</v>
      </c>
      <c r="PK74" s="112">
        <v>11</v>
      </c>
      <c r="PL74" s="112">
        <v>6.6</v>
      </c>
      <c r="PM74" s="112">
        <v>9.4</v>
      </c>
      <c r="PN74" s="112">
        <v>8.4</v>
      </c>
      <c r="PO74" s="112">
        <v>9.4</v>
      </c>
      <c r="PP74" s="112">
        <v>9.6</v>
      </c>
      <c r="PQ74" s="112">
        <v>6.4</v>
      </c>
      <c r="PR74" s="137">
        <v>10</v>
      </c>
      <c r="PS74" s="5">
        <f t="array" ref="PS74">+IF(ISERROR($NW74)=FALSE,MIN(IF($H74:$AL74&lt;65534,$H74:$AL74,"")),NA())</f>
        <v>10</v>
      </c>
      <c r="PT74" s="1">
        <f t="array" ref="PT74">+IF(ISERROR($NX74)=FALSE,MIN(IF($AM74:$BN74&lt;65534,$AM74:$BN74,"")),NA())</f>
        <v>11.8</v>
      </c>
      <c r="PU74" s="1">
        <f t="array" ref="PU74">+IF(ISERROR($NY74)=FALSE,MIN(IF($BP74:$CT74&lt;65534,$BP74:$CT74,"")),NA())</f>
        <v>13.8</v>
      </c>
      <c r="PV74" s="1">
        <f t="array" ref="PV74">+IF(ISERROR($NZ74)=FALSE,MIN(IF($CU74:$DX74&lt;65534,$CU74:$DX74,"")),NA())</f>
        <v>13</v>
      </c>
      <c r="PW74" s="1">
        <f t="array" ref="PW74">+IF(ISERROR($OA74)=FALSE,MIN(IF($DY74:$FC74&lt;65534,$DY74:$FC74,"")),NA())</f>
        <v>11.4</v>
      </c>
      <c r="PX74" s="1">
        <f t="array" ref="PX74">+IF(ISERROR($OB74)=FALSE,MIN(IF($FD74:$GG74&lt;65534,$FD74:$GG74,"")),NA())</f>
        <v>6.6</v>
      </c>
      <c r="PY74" s="1">
        <f t="array" ref="PY74">+IF(ISERROR($OC74)=FALSE,MIN(IF($GH74:$HL74&lt;65534,$GH74:$HL74,"")),NA())</f>
        <v>11.2</v>
      </c>
      <c r="PZ74" s="1">
        <f t="array" ref="PZ74">+IF(ISERROR($OD74)=FALSE,MIN(IF($HM74:$IQ74&lt;65534,$HM74:$IQ74,"")),NA())</f>
        <v>10.4</v>
      </c>
      <c r="QA74" s="1">
        <f t="array" ref="QA74">+IF(ISERROR($OE74)=FALSE,MIN(IF($IR74:$JU74&lt;65534,$IR74:$JU74,"")),NA())</f>
        <v>12</v>
      </c>
      <c r="QB74" s="1">
        <f t="array" ref="QB74">+IF(ISERROR($OF74)=FALSE,MIN(IF($JV74:$KZ74&lt;65534,$JV74:$KZ74,"")),NA())</f>
        <v>12</v>
      </c>
      <c r="QC74" s="1">
        <f t="array" ref="QC74">+IF(ISERROR($OG74)=FALSE,MIN(IF($LA74:$MD74&lt;65534,$LA74:$MD74,"")),NA())</f>
        <v>12.6</v>
      </c>
      <c r="QD74" s="1">
        <f t="array" ref="QD74">+IF(ISERROR($OH74)=FALSE,MIN(IF($ME74:$NI74&lt;65534,$ME74:$NI74,"")),NA())</f>
        <v>11.2</v>
      </c>
      <c r="QE74" s="5">
        <f t="shared" si="87"/>
        <v>-1</v>
      </c>
      <c r="QF74" s="1">
        <f t="shared" si="88"/>
        <v>-2.6000000000000014</v>
      </c>
      <c r="QG74" s="1">
        <f t="shared" si="89"/>
        <v>-4.2000000000000011</v>
      </c>
      <c r="QH74" s="1">
        <f t="shared" si="90"/>
        <v>-2.4000000000000004</v>
      </c>
      <c r="QI74" s="1">
        <f t="shared" si="91"/>
        <v>-0.40000000000000036</v>
      </c>
      <c r="QJ74" s="1">
        <f t="shared" si="92"/>
        <v>0</v>
      </c>
      <c r="QK74" s="1">
        <f t="shared" si="93"/>
        <v>-1.7999999999999989</v>
      </c>
      <c r="QL74" s="1">
        <f t="shared" si="94"/>
        <v>-2</v>
      </c>
      <c r="QM74" s="1">
        <f t="shared" si="95"/>
        <v>-2.5999999999999996</v>
      </c>
      <c r="QN74" s="1">
        <f t="shared" si="96"/>
        <v>-2.4000000000000004</v>
      </c>
      <c r="QO74" s="1">
        <f t="shared" si="97"/>
        <v>-6.1999999999999993</v>
      </c>
      <c r="QP74" s="1">
        <f t="shared" si="98"/>
        <v>-1.1999999999999993</v>
      </c>
      <c r="QQ74" s="5" t="s">
        <v>892</v>
      </c>
    </row>
    <row r="75" spans="1:459" s="1" customFormat="1" x14ac:dyDescent="0.2">
      <c r="A75" s="79">
        <v>35085020</v>
      </c>
      <c r="B75" s="106">
        <v>-73.203611111111115</v>
      </c>
      <c r="C75" s="106">
        <v>5.3584166666666659</v>
      </c>
      <c r="D75" s="105">
        <v>2120</v>
      </c>
      <c r="E75" s="97" t="s">
        <v>328</v>
      </c>
      <c r="F75" s="97" t="s">
        <v>328</v>
      </c>
      <c r="G75" s="97" t="s">
        <v>308</v>
      </c>
      <c r="H75" s="1">
        <v>65535</v>
      </c>
      <c r="I75" s="1">
        <v>65535</v>
      </c>
      <c r="J75" s="1">
        <v>65535</v>
      </c>
      <c r="K75" s="1">
        <v>65535</v>
      </c>
      <c r="L75" s="1">
        <v>65535</v>
      </c>
      <c r="M75" s="1">
        <v>65535</v>
      </c>
      <c r="N75" s="1">
        <v>65535</v>
      </c>
      <c r="O75" s="1">
        <v>65535</v>
      </c>
      <c r="P75" s="1">
        <v>65535</v>
      </c>
      <c r="Q75" s="1">
        <v>65535</v>
      </c>
      <c r="R75" s="1">
        <v>65535</v>
      </c>
      <c r="S75" s="1">
        <v>65535</v>
      </c>
      <c r="T75" s="1">
        <v>65535</v>
      </c>
      <c r="U75" s="1">
        <v>65535</v>
      </c>
      <c r="V75" s="1">
        <v>65535</v>
      </c>
      <c r="W75" s="1">
        <v>65535</v>
      </c>
      <c r="X75" s="1">
        <v>65535</v>
      </c>
      <c r="Y75" s="1">
        <v>65535</v>
      </c>
      <c r="Z75" s="1">
        <v>65535</v>
      </c>
      <c r="AA75" s="1">
        <v>65535</v>
      </c>
      <c r="AB75" s="1">
        <v>65535</v>
      </c>
      <c r="AC75" s="1">
        <v>65535</v>
      </c>
      <c r="AD75" s="1">
        <v>65535</v>
      </c>
      <c r="AE75" s="1">
        <v>65535</v>
      </c>
      <c r="AF75" s="1">
        <v>65535</v>
      </c>
      <c r="AG75" s="1">
        <v>65535</v>
      </c>
      <c r="AH75" s="1">
        <v>65535</v>
      </c>
      <c r="AI75" s="1">
        <v>65535</v>
      </c>
      <c r="AJ75" s="1">
        <v>65535</v>
      </c>
      <c r="AK75" s="1">
        <v>65535</v>
      </c>
      <c r="AL75" s="1">
        <v>65535</v>
      </c>
      <c r="AM75" s="1">
        <v>65535</v>
      </c>
      <c r="AN75" s="1">
        <v>65535</v>
      </c>
      <c r="AO75" s="1">
        <v>65535</v>
      </c>
      <c r="AP75" s="1">
        <v>65535</v>
      </c>
      <c r="AQ75" s="1">
        <v>65535</v>
      </c>
      <c r="AR75" s="1">
        <v>65535</v>
      </c>
      <c r="AS75" s="1">
        <v>65535</v>
      </c>
      <c r="AT75" s="1">
        <v>65535</v>
      </c>
      <c r="AU75" s="1">
        <v>65535</v>
      </c>
      <c r="AV75" s="1">
        <v>65535</v>
      </c>
      <c r="AW75" s="1">
        <v>65535</v>
      </c>
      <c r="AX75" s="1">
        <v>65535</v>
      </c>
      <c r="AY75" s="1">
        <v>65535</v>
      </c>
      <c r="AZ75" s="1">
        <v>65535</v>
      </c>
      <c r="BA75" s="1">
        <v>65535</v>
      </c>
      <c r="BB75" s="1">
        <v>65535</v>
      </c>
      <c r="BC75" s="1">
        <v>65535</v>
      </c>
      <c r="BD75" s="1">
        <v>65535</v>
      </c>
      <c r="BE75" s="1">
        <v>65535</v>
      </c>
      <c r="BF75" s="1">
        <v>65535</v>
      </c>
      <c r="BG75" s="1">
        <v>65535</v>
      </c>
      <c r="BH75" s="1">
        <v>65535</v>
      </c>
      <c r="BI75" s="1">
        <v>65535</v>
      </c>
      <c r="BJ75" s="1">
        <v>65535</v>
      </c>
      <c r="BK75" s="1">
        <v>65535</v>
      </c>
      <c r="BL75" s="1">
        <v>65535</v>
      </c>
      <c r="BM75" s="1">
        <v>65535</v>
      </c>
      <c r="BN75" s="1">
        <v>65535</v>
      </c>
      <c r="BO75" s="102"/>
      <c r="BP75" s="1">
        <v>65535</v>
      </c>
      <c r="BQ75" s="1">
        <v>65535</v>
      </c>
      <c r="BR75" s="1">
        <v>65535</v>
      </c>
      <c r="BS75" s="1">
        <v>65535</v>
      </c>
      <c r="BT75" s="1">
        <v>65535</v>
      </c>
      <c r="BU75" s="1">
        <v>65535</v>
      </c>
      <c r="BV75" s="1">
        <v>65535</v>
      </c>
      <c r="BW75" s="1">
        <v>65535</v>
      </c>
      <c r="BX75" s="1">
        <v>65535</v>
      </c>
      <c r="BY75" s="1">
        <v>65535</v>
      </c>
      <c r="BZ75" s="1">
        <v>65535</v>
      </c>
      <c r="CA75" s="1">
        <v>65535</v>
      </c>
      <c r="CB75" s="1">
        <v>65535</v>
      </c>
      <c r="CC75" s="1">
        <v>65535</v>
      </c>
      <c r="CD75" s="1">
        <v>65535</v>
      </c>
      <c r="CE75" s="1">
        <v>65535</v>
      </c>
      <c r="CF75" s="1">
        <v>65535</v>
      </c>
      <c r="CG75" s="1">
        <v>65535</v>
      </c>
      <c r="CH75" s="1">
        <v>65535</v>
      </c>
      <c r="CI75" s="1">
        <v>65535</v>
      </c>
      <c r="CJ75" s="1">
        <v>65535</v>
      </c>
      <c r="CK75" s="1">
        <v>65535</v>
      </c>
      <c r="CL75" s="1">
        <v>65535</v>
      </c>
      <c r="CM75" s="1">
        <v>65535</v>
      </c>
      <c r="CN75" s="1">
        <v>65535</v>
      </c>
      <c r="CO75" s="1">
        <v>65535</v>
      </c>
      <c r="CP75" s="1">
        <v>65535</v>
      </c>
      <c r="CQ75" s="1">
        <v>65535</v>
      </c>
      <c r="CR75" s="1">
        <v>65535</v>
      </c>
      <c r="CS75" s="1">
        <v>65535</v>
      </c>
      <c r="CT75" s="1">
        <v>65535</v>
      </c>
      <c r="CU75" s="1">
        <v>65535</v>
      </c>
      <c r="CV75" s="1">
        <v>65535</v>
      </c>
      <c r="CW75" s="1">
        <v>65535</v>
      </c>
      <c r="CX75" s="1">
        <v>65535</v>
      </c>
      <c r="CY75" s="1">
        <v>65535</v>
      </c>
      <c r="CZ75" s="1">
        <v>65535</v>
      </c>
      <c r="DA75" s="1">
        <v>65535</v>
      </c>
      <c r="DB75" s="1">
        <v>65535</v>
      </c>
      <c r="DC75" s="1">
        <v>65535</v>
      </c>
      <c r="DD75" s="1">
        <v>65535</v>
      </c>
      <c r="DE75" s="1">
        <v>65535</v>
      </c>
      <c r="DF75" s="1">
        <v>65535</v>
      </c>
      <c r="DG75" s="1">
        <v>65535</v>
      </c>
      <c r="DH75" s="1">
        <v>65535</v>
      </c>
      <c r="DI75" s="1">
        <v>65535</v>
      </c>
      <c r="DJ75" s="1">
        <v>65535</v>
      </c>
      <c r="DK75" s="1">
        <v>65535</v>
      </c>
      <c r="DL75" s="1">
        <v>65535</v>
      </c>
      <c r="DM75" s="1">
        <v>65535</v>
      </c>
      <c r="DN75" s="1">
        <v>65535</v>
      </c>
      <c r="DO75" s="1">
        <v>65535</v>
      </c>
      <c r="DP75" s="1">
        <v>65535</v>
      </c>
      <c r="DQ75" s="1">
        <v>65535</v>
      </c>
      <c r="DR75" s="1">
        <v>65535</v>
      </c>
      <c r="DS75" s="1">
        <v>65535</v>
      </c>
      <c r="DT75" s="1">
        <v>65535</v>
      </c>
      <c r="DU75" s="1">
        <v>65535</v>
      </c>
      <c r="DV75" s="1">
        <v>65535</v>
      </c>
      <c r="DW75" s="1">
        <v>65535</v>
      </c>
      <c r="DX75" s="1">
        <v>65535</v>
      </c>
      <c r="DY75" s="1">
        <v>65535</v>
      </c>
      <c r="DZ75" s="1">
        <v>65535</v>
      </c>
      <c r="EA75" s="1">
        <v>65535</v>
      </c>
      <c r="EB75" s="1">
        <v>65535</v>
      </c>
      <c r="EC75" s="1">
        <v>65535</v>
      </c>
      <c r="ED75" s="1">
        <v>65535</v>
      </c>
      <c r="EE75" s="1">
        <v>65535</v>
      </c>
      <c r="EF75" s="1">
        <v>65535</v>
      </c>
      <c r="EG75" s="1">
        <v>65535</v>
      </c>
      <c r="EH75" s="1">
        <v>65535</v>
      </c>
      <c r="EI75" s="1">
        <v>65535</v>
      </c>
      <c r="EJ75" s="1">
        <v>65535</v>
      </c>
      <c r="EK75" s="1">
        <v>65535</v>
      </c>
      <c r="EL75" s="1">
        <v>65535</v>
      </c>
      <c r="EM75" s="1">
        <v>65535</v>
      </c>
      <c r="EN75" s="1">
        <v>65535</v>
      </c>
      <c r="EO75" s="1">
        <v>65535</v>
      </c>
      <c r="EP75" s="1">
        <v>65535</v>
      </c>
      <c r="EQ75" s="1">
        <v>65535</v>
      </c>
      <c r="ER75" s="1">
        <v>65535</v>
      </c>
      <c r="ES75" s="1">
        <v>65535</v>
      </c>
      <c r="ET75" s="1">
        <v>65535</v>
      </c>
      <c r="EU75" s="1">
        <v>65535</v>
      </c>
      <c r="EV75" s="1">
        <v>65535</v>
      </c>
      <c r="EW75" s="1">
        <v>65535</v>
      </c>
      <c r="EX75" s="1">
        <v>65535</v>
      </c>
      <c r="EY75" s="1">
        <v>65535</v>
      </c>
      <c r="EZ75" s="1">
        <v>65535</v>
      </c>
      <c r="FA75" s="1">
        <v>65535</v>
      </c>
      <c r="FB75" s="1">
        <v>65535</v>
      </c>
      <c r="FC75" s="1">
        <v>65535</v>
      </c>
      <c r="FD75" s="1">
        <v>65535</v>
      </c>
      <c r="FE75" s="1">
        <v>65535</v>
      </c>
      <c r="FF75" s="1">
        <v>65535</v>
      </c>
      <c r="FG75" s="1">
        <v>65535</v>
      </c>
      <c r="FH75" s="1">
        <v>65535</v>
      </c>
      <c r="FI75" s="1">
        <v>65535</v>
      </c>
      <c r="FJ75" s="1">
        <v>65535</v>
      </c>
      <c r="FK75" s="1">
        <v>65535</v>
      </c>
      <c r="FL75" s="1">
        <v>65535</v>
      </c>
      <c r="FM75" s="1">
        <v>65535</v>
      </c>
      <c r="FN75" s="1">
        <v>65535</v>
      </c>
      <c r="FO75" s="1">
        <v>65535</v>
      </c>
      <c r="FP75" s="1">
        <v>65535</v>
      </c>
      <c r="FQ75" s="1">
        <v>65535</v>
      </c>
      <c r="FR75" s="1">
        <v>65535</v>
      </c>
      <c r="FS75" s="1">
        <v>65535</v>
      </c>
      <c r="FT75" s="1">
        <v>65535</v>
      </c>
      <c r="FU75" s="1">
        <v>65535</v>
      </c>
      <c r="FV75" s="1">
        <v>65535</v>
      </c>
      <c r="FW75" s="1">
        <v>65535</v>
      </c>
      <c r="FX75" s="1">
        <v>65535</v>
      </c>
      <c r="FY75" s="1">
        <v>65535</v>
      </c>
      <c r="FZ75" s="1">
        <v>65535</v>
      </c>
      <c r="GA75" s="1">
        <v>65535</v>
      </c>
      <c r="GB75" s="1">
        <v>65535</v>
      </c>
      <c r="GC75" s="1">
        <v>65535</v>
      </c>
      <c r="GD75" s="1">
        <v>65535</v>
      </c>
      <c r="GE75" s="1">
        <v>65535</v>
      </c>
      <c r="GF75" s="1">
        <v>65535</v>
      </c>
      <c r="GG75" s="1">
        <v>65535</v>
      </c>
      <c r="GH75" s="1">
        <v>65535</v>
      </c>
      <c r="GI75" s="1">
        <v>65535</v>
      </c>
      <c r="GJ75" s="1">
        <v>65535</v>
      </c>
      <c r="GK75" s="1">
        <v>65535</v>
      </c>
      <c r="GL75" s="1">
        <v>65535</v>
      </c>
      <c r="GM75" s="1">
        <v>65535</v>
      </c>
      <c r="GN75" s="1">
        <v>65535</v>
      </c>
      <c r="GO75" s="1">
        <v>65535</v>
      </c>
      <c r="GP75" s="1">
        <v>65535</v>
      </c>
      <c r="GQ75" s="1">
        <v>65535</v>
      </c>
      <c r="GR75" s="1">
        <v>65535</v>
      </c>
      <c r="GS75" s="1">
        <v>65535</v>
      </c>
      <c r="GT75" s="1">
        <v>65535</v>
      </c>
      <c r="GU75" s="1">
        <v>65535</v>
      </c>
      <c r="GV75" s="1">
        <v>65535</v>
      </c>
      <c r="GW75" s="1">
        <v>65535</v>
      </c>
      <c r="GX75" s="1">
        <v>65535</v>
      </c>
      <c r="GY75" s="1">
        <v>65535</v>
      </c>
      <c r="GZ75" s="1">
        <v>65535</v>
      </c>
      <c r="HA75" s="1">
        <v>65535</v>
      </c>
      <c r="HB75" s="1">
        <v>65535</v>
      </c>
      <c r="HC75" s="1">
        <v>65535</v>
      </c>
      <c r="HD75" s="1">
        <v>65535</v>
      </c>
      <c r="HE75" s="1">
        <v>65535</v>
      </c>
      <c r="HF75" s="1">
        <v>65535</v>
      </c>
      <c r="HG75" s="1">
        <v>65535</v>
      </c>
      <c r="HH75" s="1">
        <v>65535</v>
      </c>
      <c r="HI75" s="1">
        <v>65535</v>
      </c>
      <c r="HJ75" s="1">
        <v>65535</v>
      </c>
      <c r="HK75" s="1">
        <v>65535</v>
      </c>
      <c r="HL75" s="1">
        <v>65535</v>
      </c>
      <c r="HM75" s="1">
        <v>65535</v>
      </c>
      <c r="HN75" s="1">
        <v>65535</v>
      </c>
      <c r="HO75" s="1">
        <v>65535</v>
      </c>
      <c r="HP75" s="1">
        <v>65535</v>
      </c>
      <c r="HQ75" s="1">
        <v>65535</v>
      </c>
      <c r="HR75" s="1">
        <v>65535</v>
      </c>
      <c r="HS75" s="1">
        <v>65535</v>
      </c>
      <c r="HT75" s="1">
        <v>65535</v>
      </c>
      <c r="HU75" s="1">
        <v>65535</v>
      </c>
      <c r="HV75" s="1">
        <v>65535</v>
      </c>
      <c r="HW75" s="1">
        <v>65535</v>
      </c>
      <c r="HX75" s="1">
        <v>65535</v>
      </c>
      <c r="HY75" s="1">
        <v>65535</v>
      </c>
      <c r="HZ75" s="1">
        <v>65535</v>
      </c>
      <c r="IA75" s="1">
        <v>65535</v>
      </c>
      <c r="IB75" s="1">
        <v>65535</v>
      </c>
      <c r="IC75" s="1">
        <v>65535</v>
      </c>
      <c r="ID75" s="1">
        <v>65535</v>
      </c>
      <c r="IE75" s="1">
        <v>65535</v>
      </c>
      <c r="IF75" s="1">
        <v>65535</v>
      </c>
      <c r="IG75" s="1">
        <v>65535</v>
      </c>
      <c r="IH75" s="1">
        <v>65535</v>
      </c>
      <c r="II75" s="1">
        <v>65535</v>
      </c>
      <c r="IJ75" s="1">
        <v>65535</v>
      </c>
      <c r="IK75" s="1">
        <v>65535</v>
      </c>
      <c r="IL75" s="1">
        <v>65535</v>
      </c>
      <c r="IM75" s="1">
        <v>65535</v>
      </c>
      <c r="IN75" s="1">
        <v>65535</v>
      </c>
      <c r="IO75" s="1">
        <v>65535</v>
      </c>
      <c r="IP75" s="1">
        <v>65535</v>
      </c>
      <c r="IQ75" s="1">
        <v>65535</v>
      </c>
      <c r="IR75" s="1">
        <v>65535</v>
      </c>
      <c r="IS75" s="1">
        <v>65535</v>
      </c>
      <c r="IT75" s="1">
        <v>65535</v>
      </c>
      <c r="IU75" s="1">
        <v>65535</v>
      </c>
      <c r="IV75" s="1">
        <v>65535</v>
      </c>
      <c r="IW75" s="1">
        <v>65535</v>
      </c>
      <c r="IX75" s="1">
        <v>65535</v>
      </c>
      <c r="IY75" s="1">
        <v>65535</v>
      </c>
      <c r="IZ75" s="1">
        <v>65535</v>
      </c>
      <c r="JA75" s="1">
        <v>65535</v>
      </c>
      <c r="JB75" s="1">
        <v>65535</v>
      </c>
      <c r="JC75" s="1">
        <v>65535</v>
      </c>
      <c r="JD75" s="1">
        <v>65535</v>
      </c>
      <c r="JE75" s="1">
        <v>65535</v>
      </c>
      <c r="JF75" s="1">
        <v>65535</v>
      </c>
      <c r="JG75" s="1">
        <v>65535</v>
      </c>
      <c r="JH75" s="1">
        <v>65535</v>
      </c>
      <c r="JI75" s="1">
        <v>65535</v>
      </c>
      <c r="JJ75" s="1">
        <v>65535</v>
      </c>
      <c r="JK75" s="1">
        <v>65535</v>
      </c>
      <c r="JL75" s="1">
        <v>65535</v>
      </c>
      <c r="JM75" s="1">
        <v>65535</v>
      </c>
      <c r="JN75" s="1">
        <v>65535</v>
      </c>
      <c r="JO75" s="1">
        <v>65535</v>
      </c>
      <c r="JP75" s="1">
        <v>65535</v>
      </c>
      <c r="JQ75" s="1">
        <v>65535</v>
      </c>
      <c r="JR75" s="1">
        <v>65535</v>
      </c>
      <c r="JS75" s="1">
        <v>65535</v>
      </c>
      <c r="JT75" s="1">
        <v>65535</v>
      </c>
      <c r="JU75" s="1">
        <v>65535</v>
      </c>
      <c r="JV75" s="1">
        <v>65535</v>
      </c>
      <c r="JW75" s="1">
        <v>65535</v>
      </c>
      <c r="JX75" s="1">
        <v>65535</v>
      </c>
      <c r="JY75" s="1">
        <v>65535</v>
      </c>
      <c r="JZ75" s="1">
        <v>65535</v>
      </c>
      <c r="KA75" s="1">
        <v>65535</v>
      </c>
      <c r="KB75" s="1">
        <v>65535</v>
      </c>
      <c r="KC75" s="1">
        <v>65535</v>
      </c>
      <c r="KD75" s="1">
        <v>65535</v>
      </c>
      <c r="KE75" s="1">
        <v>65535</v>
      </c>
      <c r="KF75" s="1">
        <v>65535</v>
      </c>
      <c r="KG75" s="1">
        <v>65535</v>
      </c>
      <c r="KH75" s="1">
        <v>65535</v>
      </c>
      <c r="KI75" s="1">
        <v>65535</v>
      </c>
      <c r="KJ75" s="1">
        <v>65535</v>
      </c>
      <c r="KK75" s="1">
        <v>65535</v>
      </c>
      <c r="KL75" s="1">
        <v>65535</v>
      </c>
      <c r="KM75" s="1">
        <v>65535</v>
      </c>
      <c r="KN75" s="1">
        <v>65535</v>
      </c>
      <c r="KO75" s="1">
        <v>65535</v>
      </c>
      <c r="KP75" s="1">
        <v>65535</v>
      </c>
      <c r="KQ75" s="1">
        <v>65535</v>
      </c>
      <c r="KR75" s="1">
        <v>65535</v>
      </c>
      <c r="KS75" s="1">
        <v>65535</v>
      </c>
      <c r="KT75" s="1">
        <v>65535</v>
      </c>
      <c r="KU75" s="1">
        <v>65535</v>
      </c>
      <c r="KV75" s="1">
        <v>65535</v>
      </c>
      <c r="KW75" s="1">
        <v>65535</v>
      </c>
      <c r="KX75" s="1">
        <v>65535</v>
      </c>
      <c r="KY75" s="1">
        <v>65535</v>
      </c>
      <c r="KZ75" s="1">
        <v>65535</v>
      </c>
      <c r="LA75" s="1">
        <v>65535</v>
      </c>
      <c r="LB75" s="1">
        <v>65535</v>
      </c>
      <c r="LC75" s="1">
        <v>65535</v>
      </c>
      <c r="LD75" s="1">
        <v>65535</v>
      </c>
      <c r="LE75" s="1">
        <v>65535</v>
      </c>
      <c r="LF75" s="1">
        <v>65535</v>
      </c>
      <c r="LG75" s="1">
        <v>65535</v>
      </c>
      <c r="LH75" s="1">
        <v>65535</v>
      </c>
      <c r="LI75" s="1">
        <v>65535</v>
      </c>
      <c r="LJ75" s="1">
        <v>65535</v>
      </c>
      <c r="LK75" s="1">
        <v>65535</v>
      </c>
      <c r="LL75" s="1">
        <v>65535</v>
      </c>
      <c r="LM75" s="1">
        <v>65535</v>
      </c>
      <c r="LN75" s="1">
        <v>65535</v>
      </c>
      <c r="LO75" s="1">
        <v>65535</v>
      </c>
      <c r="LP75" s="1">
        <v>65535</v>
      </c>
      <c r="LQ75" s="1">
        <v>65535</v>
      </c>
      <c r="LR75" s="1">
        <v>65535</v>
      </c>
      <c r="LS75" s="1">
        <v>65535</v>
      </c>
      <c r="LT75" s="1">
        <v>65535</v>
      </c>
      <c r="LU75" s="1">
        <v>65535</v>
      </c>
      <c r="LV75" s="1">
        <v>65535</v>
      </c>
      <c r="LW75" s="1">
        <v>65535</v>
      </c>
      <c r="LX75" s="1">
        <v>65535</v>
      </c>
      <c r="LY75" s="1">
        <v>65535</v>
      </c>
      <c r="LZ75" s="1">
        <v>65535</v>
      </c>
      <c r="MA75" s="1">
        <v>65535</v>
      </c>
      <c r="MB75" s="1">
        <v>65535</v>
      </c>
      <c r="MC75" s="1">
        <v>65535</v>
      </c>
      <c r="MD75" s="1">
        <v>65535</v>
      </c>
      <c r="ME75" s="1">
        <v>65535</v>
      </c>
      <c r="MF75" s="1">
        <v>65535</v>
      </c>
      <c r="MG75" s="1">
        <v>65535</v>
      </c>
      <c r="MH75" s="1">
        <v>65535</v>
      </c>
      <c r="MI75" s="1">
        <v>65535</v>
      </c>
      <c r="MJ75" s="1">
        <v>65535</v>
      </c>
      <c r="MK75" s="1">
        <v>65535</v>
      </c>
      <c r="ML75" s="1">
        <v>65535</v>
      </c>
      <c r="MM75" s="1">
        <v>65535</v>
      </c>
      <c r="MN75" s="1">
        <v>65535</v>
      </c>
      <c r="MO75" s="1">
        <v>65535</v>
      </c>
      <c r="MP75" s="1">
        <v>65535</v>
      </c>
      <c r="MQ75" s="1">
        <v>65535</v>
      </c>
      <c r="MR75" s="1">
        <v>65535</v>
      </c>
      <c r="MS75" s="1">
        <v>65535</v>
      </c>
      <c r="MT75" s="1">
        <v>65535</v>
      </c>
      <c r="MU75" s="1">
        <v>65535</v>
      </c>
      <c r="MV75" s="1">
        <v>65535</v>
      </c>
      <c r="MW75" s="1">
        <v>65535</v>
      </c>
      <c r="MX75" s="1">
        <v>65535</v>
      </c>
      <c r="MY75" s="1">
        <v>65535</v>
      </c>
      <c r="MZ75" s="1">
        <v>65535</v>
      </c>
      <c r="NA75" s="1">
        <v>65535</v>
      </c>
      <c r="NB75" s="1">
        <v>65535</v>
      </c>
      <c r="NC75" s="1">
        <v>65535</v>
      </c>
      <c r="ND75" s="1">
        <v>65535</v>
      </c>
      <c r="NE75" s="1">
        <v>65535</v>
      </c>
      <c r="NF75" s="1">
        <v>65535</v>
      </c>
      <c r="NG75" s="1">
        <v>65535</v>
      </c>
      <c r="NH75" s="1">
        <v>65535</v>
      </c>
      <c r="NI75" s="1">
        <v>65535</v>
      </c>
      <c r="NJ75" s="6">
        <f t="shared" si="62"/>
        <v>0</v>
      </c>
      <c r="NK75" s="3">
        <f t="shared" si="63"/>
        <v>0</v>
      </c>
      <c r="NL75" s="3">
        <f t="shared" si="64"/>
        <v>0</v>
      </c>
      <c r="NM75" s="3">
        <f t="shared" si="65"/>
        <v>0</v>
      </c>
      <c r="NN75" s="3">
        <f t="shared" si="66"/>
        <v>0</v>
      </c>
      <c r="NO75" s="3">
        <f t="shared" si="67"/>
        <v>0</v>
      </c>
      <c r="NP75" s="3">
        <f t="shared" si="68"/>
        <v>0</v>
      </c>
      <c r="NQ75" s="3">
        <f t="shared" si="69"/>
        <v>0</v>
      </c>
      <c r="NR75" s="3">
        <f t="shared" si="70"/>
        <v>0</v>
      </c>
      <c r="NS75" s="3">
        <f t="shared" si="71"/>
        <v>0</v>
      </c>
      <c r="NT75" s="3">
        <f t="shared" si="72"/>
        <v>0</v>
      </c>
      <c r="NU75" s="3">
        <f t="shared" si="73"/>
        <v>0</v>
      </c>
      <c r="NV75" s="3">
        <f t="shared" si="74"/>
        <v>0</v>
      </c>
      <c r="NW75" s="5" t="e">
        <f t="shared" si="75"/>
        <v>#N/A</v>
      </c>
      <c r="NX75" s="1" t="e">
        <f t="shared" si="76"/>
        <v>#N/A</v>
      </c>
      <c r="NY75" s="1" t="e">
        <f t="shared" si="77"/>
        <v>#N/A</v>
      </c>
      <c r="NZ75" s="1" t="e">
        <f t="shared" si="78"/>
        <v>#N/A</v>
      </c>
      <c r="OA75" s="1" t="e">
        <f t="shared" si="79"/>
        <v>#N/A</v>
      </c>
      <c r="OB75" s="1" t="e">
        <f t="shared" si="80"/>
        <v>#N/A</v>
      </c>
      <c r="OC75" s="1" t="e">
        <f t="shared" si="81"/>
        <v>#N/A</v>
      </c>
      <c r="OD75" s="1" t="e">
        <f t="shared" si="82"/>
        <v>#N/A</v>
      </c>
      <c r="OE75" s="1" t="e">
        <f t="shared" si="83"/>
        <v>#N/A</v>
      </c>
      <c r="OF75" s="1" t="e">
        <f t="shared" si="84"/>
        <v>#N/A</v>
      </c>
      <c r="OG75" s="1" t="e">
        <f t="shared" si="85"/>
        <v>#N/A</v>
      </c>
      <c r="OH75" s="1" t="e">
        <f t="shared" si="86"/>
        <v>#N/A</v>
      </c>
      <c r="OI75" s="111">
        <v>12.15185185185185</v>
      </c>
      <c r="OJ75" s="112">
        <v>12.570370370370371</v>
      </c>
      <c r="OK75" s="112">
        <v>12.777777777777775</v>
      </c>
      <c r="OL75" s="112">
        <v>12.969230769230766</v>
      </c>
      <c r="OM75" s="112">
        <v>12.80740740740741</v>
      </c>
      <c r="ON75" s="112">
        <v>12.280769230769231</v>
      </c>
      <c r="OO75" s="112">
        <v>11.87142857142857</v>
      </c>
      <c r="OP75" s="112">
        <v>11.837037037037037</v>
      </c>
      <c r="OQ75" s="112">
        <v>12.196296296296296</v>
      </c>
      <c r="OR75" s="112">
        <v>12.530769230769231</v>
      </c>
      <c r="OS75" s="112">
        <v>12.770370370370371</v>
      </c>
      <c r="OT75" s="112">
        <v>12.503703703703705</v>
      </c>
      <c r="OU75" s="5" t="e">
        <f t="shared" si="50"/>
        <v>#N/A</v>
      </c>
      <c r="OV75" s="1" t="e">
        <f t="shared" si="51"/>
        <v>#N/A</v>
      </c>
      <c r="OW75" s="1" t="e">
        <f t="shared" si="52"/>
        <v>#N/A</v>
      </c>
      <c r="OX75" s="1" t="e">
        <f t="shared" si="53"/>
        <v>#N/A</v>
      </c>
      <c r="OY75" s="1" t="e">
        <f t="shared" si="54"/>
        <v>#N/A</v>
      </c>
      <c r="OZ75" s="1" t="e">
        <f t="shared" si="55"/>
        <v>#N/A</v>
      </c>
      <c r="PA75" s="1" t="e">
        <f t="shared" si="56"/>
        <v>#N/A</v>
      </c>
      <c r="PB75" s="1" t="e">
        <f t="shared" si="57"/>
        <v>#N/A</v>
      </c>
      <c r="PC75" s="1" t="e">
        <f t="shared" si="58"/>
        <v>#N/A</v>
      </c>
      <c r="PD75" s="1" t="e">
        <f t="shared" si="59"/>
        <v>#N/A</v>
      </c>
      <c r="PE75" s="1" t="e">
        <f t="shared" si="60"/>
        <v>#N/A</v>
      </c>
      <c r="PF75" s="1" t="e">
        <f t="shared" si="61"/>
        <v>#N/A</v>
      </c>
      <c r="PG75" s="111">
        <v>8.8000000000000007</v>
      </c>
      <c r="PH75" s="112">
        <v>8</v>
      </c>
      <c r="PI75" s="112">
        <v>8.5</v>
      </c>
      <c r="PJ75" s="112">
        <v>9.6</v>
      </c>
      <c r="PK75" s="112">
        <v>8.4</v>
      </c>
      <c r="PL75" s="112">
        <v>8.8000000000000007</v>
      </c>
      <c r="PM75" s="112">
        <v>8.6</v>
      </c>
      <c r="PN75" s="112">
        <v>8.4</v>
      </c>
      <c r="PO75" s="112">
        <v>8.6</v>
      </c>
      <c r="PP75" s="112">
        <v>7.5</v>
      </c>
      <c r="PQ75" s="112">
        <v>9.4</v>
      </c>
      <c r="PR75" s="137">
        <v>8</v>
      </c>
      <c r="PS75" s="5" t="e">
        <f t="array" ref="PS75">+IF(ISERROR($NW75)=FALSE,MIN(IF($H75:$AL75&lt;65534,$H75:$AL75,"")),NA())</f>
        <v>#N/A</v>
      </c>
      <c r="PT75" s="1" t="e">
        <f t="array" ref="PT75">+IF(ISERROR($NX75)=FALSE,MIN(IF($AM75:$BN75&lt;65534,$AM75:$BN75,"")),NA())</f>
        <v>#N/A</v>
      </c>
      <c r="PU75" s="1" t="e">
        <f t="array" ref="PU75">+IF(ISERROR($NY75)=FALSE,MIN(IF($BP75:$CT75&lt;65534,$BP75:$CT75,"")),NA())</f>
        <v>#N/A</v>
      </c>
      <c r="PV75" s="1" t="e">
        <f t="array" ref="PV75">+IF(ISERROR($NZ75)=FALSE,MIN(IF($CU75:$DX75&lt;65534,$CU75:$DX75,"")),NA())</f>
        <v>#N/A</v>
      </c>
      <c r="PW75" s="1" t="e">
        <f t="array" ref="PW75">+IF(ISERROR($OA75)=FALSE,MIN(IF($DY75:$FC75&lt;65534,$DY75:$FC75,"")),NA())</f>
        <v>#N/A</v>
      </c>
      <c r="PX75" s="1" t="e">
        <f t="array" ref="PX75">+IF(ISERROR($OB75)=FALSE,MIN(IF($FD75:$GG75&lt;65534,$FD75:$GG75,"")),NA())</f>
        <v>#N/A</v>
      </c>
      <c r="PY75" s="1" t="e">
        <f t="array" ref="PY75">+IF(ISERROR($OC75)=FALSE,MIN(IF($GH75:$HL75&lt;65534,$GH75:$HL75,"")),NA())</f>
        <v>#N/A</v>
      </c>
      <c r="PZ75" s="1" t="e">
        <f t="array" ref="PZ75">+IF(ISERROR($OD75)=FALSE,MIN(IF($HM75:$IQ75&lt;65534,$HM75:$IQ75,"")),NA())</f>
        <v>#N/A</v>
      </c>
      <c r="QA75" s="1" t="e">
        <f t="array" ref="QA75">+IF(ISERROR($OE75)=FALSE,MIN(IF($IR75:$JU75&lt;65534,$IR75:$JU75,"")),NA())</f>
        <v>#N/A</v>
      </c>
      <c r="QB75" s="1" t="e">
        <f t="array" ref="QB75">+IF(ISERROR($OF75)=FALSE,MIN(IF($JV75:$KZ75&lt;65534,$JV75:$KZ75,"")),NA())</f>
        <v>#N/A</v>
      </c>
      <c r="QC75" s="1" t="e">
        <f t="array" ref="QC75">+IF(ISERROR($OG75)=FALSE,MIN(IF($LA75:$MD75&lt;65534,$LA75:$MD75,"")),NA())</f>
        <v>#N/A</v>
      </c>
      <c r="QD75" s="1" t="e">
        <f t="array" ref="QD75">+IF(ISERROR($OH75)=FALSE,MIN(IF($ME75:$NI75&lt;65534,$ME75:$NI75,"")),NA())</f>
        <v>#N/A</v>
      </c>
      <c r="QE75" s="5" t="e">
        <f t="shared" si="87"/>
        <v>#N/A</v>
      </c>
      <c r="QF75" s="1" t="e">
        <f t="shared" si="88"/>
        <v>#N/A</v>
      </c>
      <c r="QG75" s="1" t="e">
        <f t="shared" si="89"/>
        <v>#N/A</v>
      </c>
      <c r="QH75" s="1" t="e">
        <f t="shared" si="90"/>
        <v>#N/A</v>
      </c>
      <c r="QI75" s="1" t="e">
        <f t="shared" si="91"/>
        <v>#N/A</v>
      </c>
      <c r="QJ75" s="1" t="e">
        <f t="shared" si="92"/>
        <v>#N/A</v>
      </c>
      <c r="QK75" s="1" t="e">
        <f t="shared" si="93"/>
        <v>#N/A</v>
      </c>
      <c r="QL75" s="1" t="e">
        <f t="shared" si="94"/>
        <v>#N/A</v>
      </c>
      <c r="QM75" s="1" t="e">
        <f t="shared" si="95"/>
        <v>#N/A</v>
      </c>
      <c r="QN75" s="1" t="e">
        <f t="shared" si="96"/>
        <v>#N/A</v>
      </c>
      <c r="QO75" s="1" t="e">
        <f t="shared" si="97"/>
        <v>#N/A</v>
      </c>
      <c r="QP75" s="1" t="e">
        <f t="shared" si="98"/>
        <v>#N/A</v>
      </c>
      <c r="QQ75" s="5" t="s">
        <v>892</v>
      </c>
    </row>
    <row r="76" spans="1:459" s="1" customFormat="1" x14ac:dyDescent="0.2">
      <c r="A76" s="79">
        <v>35085040</v>
      </c>
      <c r="B76" s="106">
        <v>-73.14477777777779</v>
      </c>
      <c r="C76" s="106">
        <v>5.1925555555555558</v>
      </c>
      <c r="D76" s="105">
        <v>1640</v>
      </c>
      <c r="E76" s="97" t="s">
        <v>516</v>
      </c>
      <c r="F76" s="97" t="s">
        <v>517</v>
      </c>
      <c r="G76" s="97" t="s">
        <v>308</v>
      </c>
      <c r="H76" s="1">
        <v>12.6</v>
      </c>
      <c r="I76" s="1">
        <v>11.4</v>
      </c>
      <c r="J76" s="1">
        <v>12.8</v>
      </c>
      <c r="K76" s="1">
        <v>14.8</v>
      </c>
      <c r="L76" s="1">
        <v>14.2</v>
      </c>
      <c r="M76" s="1">
        <v>14.4</v>
      </c>
      <c r="N76" s="1">
        <v>15</v>
      </c>
      <c r="O76" s="1">
        <v>13.2</v>
      </c>
      <c r="P76" s="1">
        <v>13.2</v>
      </c>
      <c r="Q76" s="1">
        <v>14.4</v>
      </c>
      <c r="R76" s="1">
        <v>15.8</v>
      </c>
      <c r="S76" s="1">
        <v>16.399999999999999</v>
      </c>
      <c r="T76" s="1">
        <v>15.8</v>
      </c>
      <c r="U76" s="1">
        <v>14.6</v>
      </c>
      <c r="V76" s="1">
        <v>15.4</v>
      </c>
      <c r="W76" s="1">
        <v>14.8</v>
      </c>
      <c r="X76" s="1">
        <v>15.6</v>
      </c>
      <c r="Y76" s="1">
        <v>14.8</v>
      </c>
      <c r="Z76" s="1">
        <v>15.2</v>
      </c>
      <c r="AA76" s="1">
        <v>16.2</v>
      </c>
      <c r="AB76" s="1">
        <v>14</v>
      </c>
      <c r="AC76" s="1">
        <v>15.4</v>
      </c>
      <c r="AD76" s="1">
        <v>14.4</v>
      </c>
      <c r="AE76" s="1">
        <v>14.8</v>
      </c>
      <c r="AF76" s="1">
        <v>14.4</v>
      </c>
      <c r="AG76" s="1">
        <v>14.2</v>
      </c>
      <c r="AH76" s="1">
        <v>15.4</v>
      </c>
      <c r="AI76" s="1">
        <v>16.8</v>
      </c>
      <c r="AJ76" s="1">
        <v>15.2</v>
      </c>
      <c r="AK76" s="1">
        <v>15.4</v>
      </c>
      <c r="AL76" s="1">
        <v>15</v>
      </c>
      <c r="AM76" s="1">
        <v>15</v>
      </c>
      <c r="AN76" s="1">
        <v>15</v>
      </c>
      <c r="AO76" s="1">
        <v>13.2</v>
      </c>
      <c r="AP76" s="1">
        <v>14.6</v>
      </c>
      <c r="AQ76" s="1">
        <v>14.8</v>
      </c>
      <c r="AR76" s="1">
        <v>17</v>
      </c>
      <c r="AS76" s="1">
        <v>16.399999999999999</v>
      </c>
      <c r="AT76" s="1">
        <v>16.8</v>
      </c>
      <c r="AU76" s="1">
        <v>17.2</v>
      </c>
      <c r="AV76" s="1">
        <v>16.399999999999999</v>
      </c>
      <c r="AW76" s="1">
        <v>13.6</v>
      </c>
      <c r="AX76" s="1">
        <v>13.8</v>
      </c>
      <c r="AY76" s="1">
        <v>14.6</v>
      </c>
      <c r="AZ76" s="1">
        <v>15</v>
      </c>
      <c r="BA76" s="1">
        <v>15</v>
      </c>
      <c r="BB76" s="1">
        <v>15.4</v>
      </c>
      <c r="BC76" s="1">
        <v>15.6</v>
      </c>
      <c r="BD76" s="1">
        <v>17.2</v>
      </c>
      <c r="BE76" s="1">
        <v>16.600000000000001</v>
      </c>
      <c r="BF76" s="1">
        <v>15.8</v>
      </c>
      <c r="BG76" s="1">
        <v>16.399999999999999</v>
      </c>
      <c r="BH76" s="1">
        <v>16.2</v>
      </c>
      <c r="BI76" s="1">
        <v>16.8</v>
      </c>
      <c r="BJ76" s="1">
        <v>16.600000000000001</v>
      </c>
      <c r="BK76" s="1">
        <v>14.8</v>
      </c>
      <c r="BL76" s="1">
        <v>14.6</v>
      </c>
      <c r="BM76" s="1">
        <v>14.8</v>
      </c>
      <c r="BN76" s="1">
        <v>15.2</v>
      </c>
      <c r="BO76" s="102"/>
      <c r="BP76" s="1">
        <v>16</v>
      </c>
      <c r="BQ76" s="1">
        <v>17.399999999999999</v>
      </c>
      <c r="BR76" s="1">
        <v>16.8</v>
      </c>
      <c r="BS76" s="1">
        <v>15.6</v>
      </c>
      <c r="BT76" s="1">
        <v>17</v>
      </c>
      <c r="BU76" s="1">
        <v>17.399999999999999</v>
      </c>
      <c r="BV76" s="1">
        <v>16.600000000000001</v>
      </c>
      <c r="BW76" s="1">
        <v>17</v>
      </c>
      <c r="BX76" s="1">
        <v>17</v>
      </c>
      <c r="BY76" s="1">
        <v>16.600000000000001</v>
      </c>
      <c r="BZ76" s="1">
        <v>16.600000000000001</v>
      </c>
      <c r="CA76" s="1">
        <v>16.8</v>
      </c>
      <c r="CB76" s="1">
        <v>17</v>
      </c>
      <c r="CC76" s="1">
        <v>16.8</v>
      </c>
      <c r="CD76" s="1">
        <v>16.8</v>
      </c>
      <c r="CE76" s="1">
        <v>17</v>
      </c>
      <c r="CF76" s="1">
        <v>16.8</v>
      </c>
      <c r="CG76" s="1">
        <v>16.600000000000001</v>
      </c>
      <c r="CH76" s="1">
        <v>16.8</v>
      </c>
      <c r="CI76" s="1">
        <v>15.8</v>
      </c>
      <c r="CJ76" s="1">
        <v>16.2</v>
      </c>
      <c r="CK76" s="1">
        <v>16.600000000000001</v>
      </c>
      <c r="CL76" s="1">
        <v>17.2</v>
      </c>
      <c r="CM76" s="1">
        <v>16.8</v>
      </c>
      <c r="CN76" s="1">
        <v>17.2</v>
      </c>
      <c r="CO76" s="1">
        <v>16.2</v>
      </c>
      <c r="CP76" s="1">
        <v>17.600000000000001</v>
      </c>
      <c r="CQ76" s="1">
        <v>16.8</v>
      </c>
      <c r="CR76" s="1">
        <v>17</v>
      </c>
      <c r="CS76" s="1">
        <v>16.2</v>
      </c>
      <c r="CT76" s="1">
        <v>16.600000000000001</v>
      </c>
      <c r="CU76" s="1">
        <v>15.8</v>
      </c>
      <c r="CV76" s="1">
        <v>15.8</v>
      </c>
      <c r="CW76" s="1">
        <v>17</v>
      </c>
      <c r="CX76" s="1">
        <v>16</v>
      </c>
      <c r="CY76" s="1">
        <v>16.399999999999999</v>
      </c>
      <c r="CZ76" s="1">
        <v>17.399999999999999</v>
      </c>
      <c r="DA76" s="1">
        <v>17.600000000000001</v>
      </c>
      <c r="DB76" s="1">
        <v>16.399999999999999</v>
      </c>
      <c r="DC76" s="1">
        <v>15.8</v>
      </c>
      <c r="DD76" s="1">
        <v>15.2</v>
      </c>
      <c r="DE76" s="1">
        <v>16.600000000000001</v>
      </c>
      <c r="DF76" s="1">
        <v>16.8</v>
      </c>
      <c r="DG76" s="1">
        <v>16</v>
      </c>
      <c r="DH76" s="1">
        <v>15</v>
      </c>
      <c r="DI76" s="1">
        <v>15.6</v>
      </c>
      <c r="DJ76" s="1">
        <v>18.399999999999999</v>
      </c>
      <c r="DK76" s="1">
        <v>15.8</v>
      </c>
      <c r="DL76" s="1">
        <v>16</v>
      </c>
      <c r="DM76" s="1">
        <v>15.6</v>
      </c>
      <c r="DN76" s="1">
        <v>15.2</v>
      </c>
      <c r="DO76" s="1">
        <v>15.4</v>
      </c>
      <c r="DP76" s="1">
        <v>16.2</v>
      </c>
      <c r="DQ76" s="1">
        <v>15.2</v>
      </c>
      <c r="DR76" s="1">
        <v>15.6</v>
      </c>
      <c r="DS76" s="1">
        <v>15.4</v>
      </c>
      <c r="DT76" s="1">
        <v>15.2</v>
      </c>
      <c r="DU76" s="1">
        <v>16.2</v>
      </c>
      <c r="DV76" s="1">
        <v>17.2</v>
      </c>
      <c r="DW76" s="1">
        <v>16.8</v>
      </c>
      <c r="DX76" s="1">
        <v>14.6</v>
      </c>
      <c r="DY76" s="1">
        <v>13.8</v>
      </c>
      <c r="DZ76" s="1">
        <v>14.8</v>
      </c>
      <c r="EA76" s="1">
        <v>15.4</v>
      </c>
      <c r="EB76" s="1">
        <v>16.2</v>
      </c>
      <c r="EC76" s="1">
        <v>16</v>
      </c>
      <c r="ED76" s="1">
        <v>16</v>
      </c>
      <c r="EE76" s="1">
        <v>16.399999999999999</v>
      </c>
      <c r="EF76" s="1">
        <v>16</v>
      </c>
      <c r="EG76" s="1">
        <v>15.4</v>
      </c>
      <c r="EH76" s="1">
        <v>15.8</v>
      </c>
      <c r="EI76" s="1">
        <v>16</v>
      </c>
      <c r="EJ76" s="1">
        <v>16.399999999999999</v>
      </c>
      <c r="EK76" s="1">
        <v>16.8</v>
      </c>
      <c r="EL76" s="1">
        <v>14.8</v>
      </c>
      <c r="EM76" s="1">
        <v>15.6</v>
      </c>
      <c r="EN76" s="1">
        <v>15</v>
      </c>
      <c r="EO76" s="1">
        <v>16</v>
      </c>
      <c r="EP76" s="1">
        <v>16.600000000000001</v>
      </c>
      <c r="EQ76" s="1">
        <v>16.600000000000001</v>
      </c>
      <c r="ER76" s="1">
        <v>15.8</v>
      </c>
      <c r="ES76" s="1">
        <v>14</v>
      </c>
      <c r="ET76" s="1">
        <v>14.6</v>
      </c>
      <c r="EU76" s="1">
        <v>15.8</v>
      </c>
      <c r="EV76" s="1">
        <v>14.8</v>
      </c>
      <c r="EW76" s="1">
        <v>15</v>
      </c>
      <c r="EX76" s="1">
        <v>15</v>
      </c>
      <c r="EY76" s="1">
        <v>15</v>
      </c>
      <c r="EZ76" s="1">
        <v>16.2</v>
      </c>
      <c r="FA76" s="1">
        <v>15.6</v>
      </c>
      <c r="FB76" s="1">
        <v>16</v>
      </c>
      <c r="FC76" s="1">
        <v>16.2</v>
      </c>
      <c r="FD76" s="1">
        <v>16.600000000000001</v>
      </c>
      <c r="FE76" s="1">
        <v>14.2</v>
      </c>
      <c r="FF76" s="1">
        <v>14.6</v>
      </c>
      <c r="FG76" s="1">
        <v>16.399999999999999</v>
      </c>
      <c r="FH76" s="1">
        <v>14.8</v>
      </c>
      <c r="FI76" s="1">
        <v>15.4</v>
      </c>
      <c r="FJ76" s="1">
        <v>15.4</v>
      </c>
      <c r="FK76" s="1">
        <v>14.2</v>
      </c>
      <c r="FL76" s="1">
        <v>15.4</v>
      </c>
      <c r="FM76" s="1">
        <v>15.6</v>
      </c>
      <c r="FN76" s="1">
        <v>15.2</v>
      </c>
      <c r="FO76" s="1">
        <v>16.2</v>
      </c>
      <c r="FP76" s="1">
        <v>16.2</v>
      </c>
      <c r="FQ76" s="1">
        <v>16.2</v>
      </c>
      <c r="FR76" s="1">
        <v>16</v>
      </c>
      <c r="FS76" s="1">
        <v>15.6</v>
      </c>
      <c r="FT76" s="1">
        <v>15.8</v>
      </c>
      <c r="FU76" s="1">
        <v>15.8</v>
      </c>
      <c r="FV76" s="1">
        <v>14.4</v>
      </c>
      <c r="FW76" s="1">
        <v>15.2</v>
      </c>
      <c r="FX76" s="1">
        <v>15.4</v>
      </c>
      <c r="FY76" s="1">
        <v>15.4</v>
      </c>
      <c r="FZ76" s="1">
        <v>14.8</v>
      </c>
      <c r="GA76" s="1">
        <v>15.4</v>
      </c>
      <c r="GB76" s="1">
        <v>13.4</v>
      </c>
      <c r="GC76" s="1">
        <v>14</v>
      </c>
      <c r="GD76" s="1">
        <v>12.2</v>
      </c>
      <c r="GE76" s="1">
        <v>13</v>
      </c>
      <c r="GF76" s="1">
        <v>15</v>
      </c>
      <c r="GG76" s="1">
        <v>15</v>
      </c>
      <c r="GH76" s="1">
        <v>15.6</v>
      </c>
      <c r="GI76" s="1">
        <v>15</v>
      </c>
      <c r="GJ76" s="1">
        <v>15.2</v>
      </c>
      <c r="GK76" s="1">
        <v>14.2</v>
      </c>
      <c r="GL76" s="1">
        <v>14.8</v>
      </c>
      <c r="GM76" s="1">
        <v>13</v>
      </c>
      <c r="GN76" s="1">
        <v>14.4</v>
      </c>
      <c r="GO76" s="1">
        <v>15.2</v>
      </c>
      <c r="GP76" s="1">
        <v>14.8</v>
      </c>
      <c r="GQ76" s="1">
        <v>14.2</v>
      </c>
      <c r="GR76" s="1">
        <v>14.2</v>
      </c>
      <c r="GS76" s="1">
        <v>14.4</v>
      </c>
      <c r="GT76" s="1">
        <v>15.8</v>
      </c>
      <c r="GU76" s="1">
        <v>15.4</v>
      </c>
      <c r="GV76" s="1">
        <v>15.2</v>
      </c>
      <c r="GW76" s="1">
        <v>15</v>
      </c>
      <c r="GX76" s="1">
        <v>13.2</v>
      </c>
      <c r="GY76" s="1">
        <v>14.2</v>
      </c>
      <c r="GZ76" s="1">
        <v>15</v>
      </c>
      <c r="HA76" s="1">
        <v>14.8</v>
      </c>
      <c r="HB76" s="1">
        <v>14.4</v>
      </c>
      <c r="HC76" s="1">
        <v>15.8</v>
      </c>
      <c r="HD76" s="1">
        <v>15.8</v>
      </c>
      <c r="HE76" s="1">
        <v>14.8</v>
      </c>
      <c r="HF76" s="1">
        <v>13.4</v>
      </c>
      <c r="HG76" s="1">
        <v>12.8</v>
      </c>
      <c r="HH76" s="1">
        <v>13.2</v>
      </c>
      <c r="HI76" s="1">
        <v>14.8</v>
      </c>
      <c r="HJ76" s="1">
        <v>15.2</v>
      </c>
      <c r="HK76" s="1">
        <v>15.2</v>
      </c>
      <c r="HL76" s="1">
        <v>15</v>
      </c>
      <c r="HM76" s="1">
        <v>14.4</v>
      </c>
      <c r="HN76" s="1">
        <v>14.2</v>
      </c>
      <c r="HO76" s="1">
        <v>15.6</v>
      </c>
      <c r="HP76" s="1">
        <v>14</v>
      </c>
      <c r="HQ76" s="1">
        <v>15.2</v>
      </c>
      <c r="HR76" s="1">
        <v>14.4</v>
      </c>
      <c r="HS76" s="1">
        <v>14.4</v>
      </c>
      <c r="HT76" s="1">
        <v>15.2</v>
      </c>
      <c r="HU76" s="1">
        <v>13.8</v>
      </c>
      <c r="HV76" s="1">
        <v>14.8</v>
      </c>
      <c r="HW76" s="1">
        <v>15.8</v>
      </c>
      <c r="HX76" s="1">
        <v>14.8</v>
      </c>
      <c r="HY76" s="1">
        <v>15.4</v>
      </c>
      <c r="HZ76" s="1">
        <v>15.8</v>
      </c>
      <c r="IA76" s="1">
        <v>12.8</v>
      </c>
      <c r="IB76" s="1">
        <v>12.8</v>
      </c>
      <c r="IC76" s="1">
        <v>12.8</v>
      </c>
      <c r="ID76" s="1">
        <v>15.2</v>
      </c>
      <c r="IE76" s="1">
        <v>14.4</v>
      </c>
      <c r="IF76" s="1">
        <v>13.2</v>
      </c>
      <c r="IG76" s="1">
        <v>13.8</v>
      </c>
      <c r="IH76" s="1">
        <v>12.8</v>
      </c>
      <c r="II76" s="1">
        <v>13.2</v>
      </c>
      <c r="IJ76" s="1">
        <v>15.2</v>
      </c>
      <c r="IK76" s="1">
        <v>14.6</v>
      </c>
      <c r="IL76" s="1">
        <v>14.2</v>
      </c>
      <c r="IM76" s="1">
        <v>14.8</v>
      </c>
      <c r="IN76" s="1">
        <v>14.2</v>
      </c>
      <c r="IO76" s="1">
        <v>14.4</v>
      </c>
      <c r="IP76" s="1">
        <v>12</v>
      </c>
      <c r="IQ76" s="1">
        <v>12</v>
      </c>
      <c r="IR76" s="1">
        <v>15</v>
      </c>
      <c r="IS76" s="1">
        <v>16.2</v>
      </c>
      <c r="IT76" s="1">
        <v>13.6</v>
      </c>
      <c r="IU76" s="1">
        <v>13.4</v>
      </c>
      <c r="IV76" s="1">
        <v>15.4</v>
      </c>
      <c r="IW76" s="1">
        <v>14.4</v>
      </c>
      <c r="IX76" s="1">
        <v>13.8</v>
      </c>
      <c r="IY76" s="1">
        <v>13.4</v>
      </c>
      <c r="IZ76" s="1">
        <v>15.6</v>
      </c>
      <c r="JA76" s="1">
        <v>12.8</v>
      </c>
      <c r="JB76" s="1">
        <v>13.2</v>
      </c>
      <c r="JC76" s="1">
        <v>15.4</v>
      </c>
      <c r="JD76" s="1">
        <v>15.2</v>
      </c>
      <c r="JE76" s="1">
        <v>15.2</v>
      </c>
      <c r="JF76" s="1">
        <v>14.8</v>
      </c>
      <c r="JG76" s="1">
        <v>14.4</v>
      </c>
      <c r="JH76" s="1">
        <v>15.2</v>
      </c>
      <c r="JI76" s="1">
        <v>13.8</v>
      </c>
      <c r="JJ76" s="1">
        <v>14.8</v>
      </c>
      <c r="JK76" s="1">
        <v>14.8</v>
      </c>
      <c r="JL76" s="1">
        <v>14.2</v>
      </c>
      <c r="JM76" s="1">
        <v>14.4</v>
      </c>
      <c r="JN76" s="1">
        <v>15.8</v>
      </c>
      <c r="JO76" s="1">
        <v>14.2</v>
      </c>
      <c r="JP76" s="1">
        <v>14</v>
      </c>
      <c r="JQ76" s="1">
        <v>15</v>
      </c>
      <c r="JR76" s="1">
        <v>14</v>
      </c>
      <c r="JS76" s="1">
        <v>13.2</v>
      </c>
      <c r="JT76" s="1">
        <v>15.4</v>
      </c>
      <c r="JU76" s="1">
        <v>13.8</v>
      </c>
      <c r="JV76" s="1">
        <v>14.6</v>
      </c>
      <c r="JW76" s="1">
        <v>14.4</v>
      </c>
      <c r="JX76" s="1">
        <v>14.4</v>
      </c>
      <c r="JY76" s="1">
        <v>13.8</v>
      </c>
      <c r="JZ76" s="1">
        <v>14</v>
      </c>
      <c r="KA76" s="1">
        <v>13.4</v>
      </c>
      <c r="KB76" s="1">
        <v>15</v>
      </c>
      <c r="KC76" s="1">
        <v>14.6</v>
      </c>
      <c r="KD76" s="1">
        <v>13.4</v>
      </c>
      <c r="KE76" s="1">
        <v>14</v>
      </c>
      <c r="KF76" s="1">
        <v>14.2</v>
      </c>
      <c r="KG76" s="1">
        <v>14.2</v>
      </c>
      <c r="KH76" s="1">
        <v>15</v>
      </c>
      <c r="KI76" s="1">
        <v>14</v>
      </c>
      <c r="KJ76" s="1">
        <v>14</v>
      </c>
      <c r="KK76" s="1">
        <v>13.8</v>
      </c>
      <c r="KL76" s="1">
        <v>13</v>
      </c>
      <c r="KM76" s="1">
        <v>14</v>
      </c>
      <c r="KN76" s="1">
        <v>14.8</v>
      </c>
      <c r="KO76" s="1">
        <v>14.2</v>
      </c>
      <c r="KP76" s="1">
        <v>13.8</v>
      </c>
      <c r="KQ76" s="1">
        <v>14.2</v>
      </c>
      <c r="KR76" s="1">
        <v>14.2</v>
      </c>
      <c r="KS76" s="1">
        <v>14.6</v>
      </c>
      <c r="KT76" s="1">
        <v>15.2</v>
      </c>
      <c r="KU76" s="1">
        <v>14.8</v>
      </c>
      <c r="KV76" s="1">
        <v>14.8</v>
      </c>
      <c r="KW76" s="1">
        <v>14.4</v>
      </c>
      <c r="KX76" s="1">
        <v>14.2</v>
      </c>
      <c r="KY76" s="1">
        <v>14.8</v>
      </c>
      <c r="KZ76" s="1">
        <v>14.4</v>
      </c>
      <c r="LA76" s="1">
        <v>13.4</v>
      </c>
      <c r="LB76" s="1">
        <v>13.8</v>
      </c>
      <c r="LC76" s="1">
        <v>14.6</v>
      </c>
      <c r="LD76" s="1">
        <v>15</v>
      </c>
      <c r="LE76" s="1">
        <v>16.8</v>
      </c>
      <c r="LF76" s="1">
        <v>15.2</v>
      </c>
      <c r="LG76" s="1">
        <v>15.2</v>
      </c>
      <c r="LH76" s="1">
        <v>15.8</v>
      </c>
      <c r="LI76" s="1">
        <v>16.2</v>
      </c>
      <c r="LJ76" s="1">
        <v>15.2</v>
      </c>
      <c r="LK76" s="1">
        <v>15.4</v>
      </c>
      <c r="LL76" s="1">
        <v>16</v>
      </c>
      <c r="LM76" s="1">
        <v>15.8</v>
      </c>
      <c r="LN76" s="1">
        <v>16.8</v>
      </c>
      <c r="LO76" s="1">
        <v>16</v>
      </c>
      <c r="LP76" s="1">
        <v>15.2</v>
      </c>
      <c r="LQ76" s="1">
        <v>15</v>
      </c>
      <c r="LR76" s="1">
        <v>15.8</v>
      </c>
      <c r="LS76" s="1">
        <v>15.2</v>
      </c>
      <c r="LT76" s="1">
        <v>16.8</v>
      </c>
      <c r="LU76" s="1">
        <v>17.2</v>
      </c>
      <c r="LV76" s="1">
        <v>16.399999999999999</v>
      </c>
      <c r="LW76" s="1">
        <v>14.4</v>
      </c>
      <c r="LX76" s="1">
        <v>16.2</v>
      </c>
      <c r="LY76" s="1">
        <v>16</v>
      </c>
      <c r="LZ76" s="1">
        <v>15.8</v>
      </c>
      <c r="MA76" s="1">
        <v>15.4</v>
      </c>
      <c r="MB76" s="1">
        <v>14.8</v>
      </c>
      <c r="MC76" s="1">
        <v>14.8</v>
      </c>
      <c r="MD76" s="1">
        <v>15</v>
      </c>
      <c r="ME76" s="1">
        <v>15.4</v>
      </c>
      <c r="MF76" s="1">
        <v>16.600000000000001</v>
      </c>
      <c r="MG76" s="1">
        <v>14.4</v>
      </c>
      <c r="MH76" s="1">
        <v>15</v>
      </c>
      <c r="MI76" s="1">
        <v>14.6</v>
      </c>
      <c r="MJ76" s="1">
        <v>14.2</v>
      </c>
      <c r="MK76" s="1">
        <v>13.6</v>
      </c>
      <c r="ML76" s="1">
        <v>16.399999999999999</v>
      </c>
      <c r="MM76" s="1">
        <v>15.6</v>
      </c>
      <c r="MN76" s="1">
        <v>13.2</v>
      </c>
      <c r="MO76" s="1">
        <v>14.4</v>
      </c>
      <c r="MP76" s="1">
        <v>15</v>
      </c>
      <c r="MQ76" s="1">
        <v>15.4</v>
      </c>
      <c r="MR76" s="1">
        <v>16.600000000000001</v>
      </c>
      <c r="MS76" s="1">
        <v>15.6</v>
      </c>
      <c r="MT76" s="1">
        <v>16</v>
      </c>
      <c r="MU76" s="1">
        <v>15</v>
      </c>
      <c r="MV76" s="1">
        <v>13.4</v>
      </c>
      <c r="MW76" s="1">
        <v>14.6</v>
      </c>
      <c r="MX76" s="1">
        <v>16</v>
      </c>
      <c r="MY76" s="1">
        <v>15.8</v>
      </c>
      <c r="MZ76" s="1">
        <v>16.399999999999999</v>
      </c>
      <c r="NA76" s="1">
        <v>15.6</v>
      </c>
      <c r="NB76" s="1">
        <v>14.8</v>
      </c>
      <c r="NC76" s="1">
        <v>16.2</v>
      </c>
      <c r="ND76" s="1">
        <v>16.399999999999999</v>
      </c>
      <c r="NE76" s="1">
        <v>15.6</v>
      </c>
      <c r="NF76" s="1">
        <v>14.8</v>
      </c>
      <c r="NG76" s="1">
        <v>15.2</v>
      </c>
      <c r="NH76" s="1">
        <v>16.8</v>
      </c>
      <c r="NI76" s="1">
        <v>17.2</v>
      </c>
      <c r="NJ76" s="6">
        <f t="shared" si="62"/>
        <v>1</v>
      </c>
      <c r="NK76" s="3">
        <f t="shared" si="63"/>
        <v>1</v>
      </c>
      <c r="NL76" s="3">
        <f t="shared" si="64"/>
        <v>1</v>
      </c>
      <c r="NM76" s="3">
        <f t="shared" si="65"/>
        <v>1</v>
      </c>
      <c r="NN76" s="3">
        <f t="shared" si="66"/>
        <v>1</v>
      </c>
      <c r="NO76" s="3">
        <f t="shared" si="67"/>
        <v>1</v>
      </c>
      <c r="NP76" s="3">
        <f t="shared" si="68"/>
        <v>1</v>
      </c>
      <c r="NQ76" s="3">
        <f t="shared" si="69"/>
        <v>1</v>
      </c>
      <c r="NR76" s="3">
        <f t="shared" si="70"/>
        <v>1</v>
      </c>
      <c r="NS76" s="3">
        <f t="shared" si="71"/>
        <v>1</v>
      </c>
      <c r="NT76" s="3">
        <f t="shared" si="72"/>
        <v>1</v>
      </c>
      <c r="NU76" s="3">
        <f t="shared" si="73"/>
        <v>1</v>
      </c>
      <c r="NV76" s="3">
        <f t="shared" si="74"/>
        <v>1</v>
      </c>
      <c r="NW76" s="5">
        <f t="shared" si="75"/>
        <v>14.696774193548384</v>
      </c>
      <c r="NX76" s="1">
        <f t="shared" si="76"/>
        <v>15.514285714285718</v>
      </c>
      <c r="NY76" s="1">
        <f t="shared" si="77"/>
        <v>16.735483870967744</v>
      </c>
      <c r="NZ76" s="1">
        <f t="shared" si="78"/>
        <v>16.073333333333334</v>
      </c>
      <c r="OA76" s="1">
        <f t="shared" si="79"/>
        <v>15.600000000000005</v>
      </c>
      <c r="OB76" s="1">
        <f t="shared" si="80"/>
        <v>15.093333333333328</v>
      </c>
      <c r="OC76" s="1">
        <f t="shared" si="81"/>
        <v>14.64516129032258</v>
      </c>
      <c r="OD76" s="1">
        <f t="shared" si="82"/>
        <v>14.200000000000001</v>
      </c>
      <c r="OE76" s="1">
        <f t="shared" si="83"/>
        <v>14.479999999999999</v>
      </c>
      <c r="OF76" s="1">
        <f t="shared" si="84"/>
        <v>14.264516129032257</v>
      </c>
      <c r="OG76" s="1">
        <f t="shared" si="85"/>
        <v>15.506666666666664</v>
      </c>
      <c r="OH76" s="1">
        <f t="shared" si="86"/>
        <v>15.348387096774195</v>
      </c>
      <c r="OI76" s="111">
        <v>14.183333333333334</v>
      </c>
      <c r="OJ76" s="112">
        <v>14.688888888888888</v>
      </c>
      <c r="OK76" s="112">
        <v>15.023529411764704</v>
      </c>
      <c r="OL76" s="112">
        <v>15.142105263157895</v>
      </c>
      <c r="OM76" s="112">
        <v>14.709523809523811</v>
      </c>
      <c r="ON76" s="112">
        <v>14.376190476190475</v>
      </c>
      <c r="OO76" s="112">
        <v>14.114285714285716</v>
      </c>
      <c r="OP76" s="112">
        <v>14.179999999999998</v>
      </c>
      <c r="OQ76" s="112">
        <v>14.214285714285717</v>
      </c>
      <c r="OR76" s="112">
        <v>14.480952380952383</v>
      </c>
      <c r="OS76" s="112">
        <v>14.642857142857146</v>
      </c>
      <c r="OT76" s="112">
        <v>14.516666666666667</v>
      </c>
      <c r="OU76" s="5">
        <f t="shared" si="50"/>
        <v>0.51344086021505042</v>
      </c>
      <c r="OV76" s="1">
        <f t="shared" si="51"/>
        <v>0.82539682539682957</v>
      </c>
      <c r="OW76" s="1">
        <f t="shared" si="52"/>
        <v>1.7119544592030405</v>
      </c>
      <c r="OX76" s="1">
        <f t="shared" si="53"/>
        <v>0.93122807017543963</v>
      </c>
      <c r="OY76" s="1">
        <f t="shared" si="54"/>
        <v>0.89047619047619442</v>
      </c>
      <c r="OZ76" s="1">
        <f t="shared" si="55"/>
        <v>0.71714285714285353</v>
      </c>
      <c r="PA76" s="1">
        <f t="shared" si="56"/>
        <v>0.53087557603686442</v>
      </c>
      <c r="PB76" s="1">
        <f t="shared" si="57"/>
        <v>2.0000000000003126E-2</v>
      </c>
      <c r="PC76" s="1">
        <f t="shared" si="58"/>
        <v>0.26571428571428157</v>
      </c>
      <c r="PD76" s="1">
        <f t="shared" si="59"/>
        <v>-0.2164362519201255</v>
      </c>
      <c r="PE76" s="1">
        <f t="shared" si="60"/>
        <v>0.86380952380951825</v>
      </c>
      <c r="PF76" s="1">
        <f t="shared" si="61"/>
        <v>0.83172043010752716</v>
      </c>
      <c r="PG76" s="111">
        <v>7.5</v>
      </c>
      <c r="PH76" s="112">
        <v>8.5</v>
      </c>
      <c r="PI76" s="112">
        <v>7.5</v>
      </c>
      <c r="PJ76" s="112">
        <v>8</v>
      </c>
      <c r="PK76" s="112">
        <v>7.5</v>
      </c>
      <c r="PL76" s="112">
        <v>7.5</v>
      </c>
      <c r="PM76" s="112">
        <v>8</v>
      </c>
      <c r="PN76" s="112">
        <v>8.5</v>
      </c>
      <c r="PO76" s="112">
        <v>8</v>
      </c>
      <c r="PP76" s="112">
        <v>8.5</v>
      </c>
      <c r="PQ76" s="112">
        <v>7.5</v>
      </c>
      <c r="PR76" s="137">
        <v>9.5</v>
      </c>
      <c r="PS76" s="5">
        <f t="array" ref="PS76">+IF(ISERROR($NW76)=FALSE,MIN(IF($H76:$AL76&lt;65534,$H76:$AL76,"")),NA())</f>
        <v>11.4</v>
      </c>
      <c r="PT76" s="1">
        <f t="array" ref="PT76">+IF(ISERROR($NX76)=FALSE,MIN(IF($AM76:$BN76&lt;65534,$AM76:$BN76,"")),NA())</f>
        <v>13.2</v>
      </c>
      <c r="PU76" s="1">
        <f t="array" ref="PU76">+IF(ISERROR($NY76)=FALSE,MIN(IF($BP76:$CT76&lt;65534,$BP76:$CT76,"")),NA())</f>
        <v>15.6</v>
      </c>
      <c r="PV76" s="1">
        <f t="array" ref="PV76">+IF(ISERROR($NZ76)=FALSE,MIN(IF($CU76:$DX76&lt;65534,$CU76:$DX76,"")),NA())</f>
        <v>14.6</v>
      </c>
      <c r="PW76" s="1">
        <f t="array" ref="PW76">+IF(ISERROR($OA76)=FALSE,MIN(IF($DY76:$FC76&lt;65534,$DY76:$FC76,"")),NA())</f>
        <v>13.8</v>
      </c>
      <c r="PX76" s="1">
        <f t="array" ref="PX76">+IF(ISERROR($OB76)=FALSE,MIN(IF($FD76:$GG76&lt;65534,$FD76:$GG76,"")),NA())</f>
        <v>12.2</v>
      </c>
      <c r="PY76" s="1">
        <f t="array" ref="PY76">+IF(ISERROR($OC76)=FALSE,MIN(IF($GH76:$HL76&lt;65534,$GH76:$HL76,"")),NA())</f>
        <v>12.8</v>
      </c>
      <c r="PZ76" s="1">
        <f t="array" ref="PZ76">+IF(ISERROR($OD76)=FALSE,MIN(IF($HM76:$IQ76&lt;65534,$HM76:$IQ76,"")),NA())</f>
        <v>12</v>
      </c>
      <c r="QA76" s="1">
        <f t="array" ref="QA76">+IF(ISERROR($OE76)=FALSE,MIN(IF($IR76:$JU76&lt;65534,$IR76:$JU76,"")),NA())</f>
        <v>12.8</v>
      </c>
      <c r="QB76" s="1">
        <f t="array" ref="QB76">+IF(ISERROR($OF76)=FALSE,MIN(IF($JV76:$KZ76&lt;65534,$JV76:$KZ76,"")),NA())</f>
        <v>13</v>
      </c>
      <c r="QC76" s="1">
        <f t="array" ref="QC76">+IF(ISERROR($OG76)=FALSE,MIN(IF($LA76:$MD76&lt;65534,$LA76:$MD76,"")),NA())</f>
        <v>13.4</v>
      </c>
      <c r="QD76" s="1">
        <f t="array" ref="QD76">+IF(ISERROR($OH76)=FALSE,MIN(IF($ME76:$NI76&lt;65534,$ME76:$NI76,"")),NA())</f>
        <v>13.2</v>
      </c>
      <c r="QE76" s="5">
        <f t="shared" si="87"/>
        <v>-3.9000000000000004</v>
      </c>
      <c r="QF76" s="1">
        <f t="shared" si="88"/>
        <v>-4.6999999999999993</v>
      </c>
      <c r="QG76" s="1">
        <f t="shared" si="89"/>
        <v>-8.1</v>
      </c>
      <c r="QH76" s="1">
        <f t="shared" si="90"/>
        <v>-6.6</v>
      </c>
      <c r="QI76" s="1">
        <f t="shared" si="91"/>
        <v>-6.3000000000000007</v>
      </c>
      <c r="QJ76" s="1">
        <f t="shared" si="92"/>
        <v>-4.6999999999999993</v>
      </c>
      <c r="QK76" s="1">
        <f t="shared" si="93"/>
        <v>-4.8000000000000007</v>
      </c>
      <c r="QL76" s="1">
        <f t="shared" si="94"/>
        <v>-3.5</v>
      </c>
      <c r="QM76" s="1">
        <f t="shared" si="95"/>
        <v>-4.8000000000000007</v>
      </c>
      <c r="QN76" s="1">
        <f t="shared" si="96"/>
        <v>-4.5</v>
      </c>
      <c r="QO76" s="1">
        <f t="shared" si="97"/>
        <v>-5.9</v>
      </c>
      <c r="QP76" s="1">
        <f t="shared" si="98"/>
        <v>-3.6999999999999993</v>
      </c>
      <c r="QQ76" s="5" t="s">
        <v>892</v>
      </c>
    </row>
    <row r="77" spans="1:459" s="1" customFormat="1" x14ac:dyDescent="0.2">
      <c r="A77" s="79">
        <v>35085050</v>
      </c>
      <c r="B77" s="106">
        <v>-73.103666666666655</v>
      </c>
      <c r="C77" s="106">
        <v>5.0344999999999995</v>
      </c>
      <c r="D77" s="105">
        <v>1300</v>
      </c>
      <c r="E77" s="97" t="s">
        <v>92</v>
      </c>
      <c r="F77" s="97" t="s">
        <v>92</v>
      </c>
      <c r="G77" s="97" t="s">
        <v>308</v>
      </c>
      <c r="H77" s="1">
        <v>14.8</v>
      </c>
      <c r="I77" s="1">
        <v>14.6</v>
      </c>
      <c r="J77" s="1">
        <v>65535</v>
      </c>
      <c r="K77" s="1">
        <v>15.8</v>
      </c>
      <c r="L77" s="1">
        <v>65535</v>
      </c>
      <c r="M77" s="1">
        <v>19.600000000000001</v>
      </c>
      <c r="N77" s="1">
        <v>17.600000000000001</v>
      </c>
      <c r="O77" s="1">
        <v>17.600000000000001</v>
      </c>
      <c r="P77" s="1">
        <v>16.8</v>
      </c>
      <c r="Q77" s="1">
        <v>18</v>
      </c>
      <c r="R77" s="1">
        <v>17.8</v>
      </c>
      <c r="S77" s="1">
        <v>19</v>
      </c>
      <c r="T77" s="1">
        <v>18</v>
      </c>
      <c r="U77" s="1">
        <v>18</v>
      </c>
      <c r="V77" s="1">
        <v>17.600000000000001</v>
      </c>
      <c r="W77" s="1">
        <v>18.2</v>
      </c>
      <c r="X77" s="1">
        <v>18</v>
      </c>
      <c r="Y77" s="1">
        <v>18.600000000000001</v>
      </c>
      <c r="Z77" s="1">
        <v>19</v>
      </c>
      <c r="AA77" s="1">
        <v>20</v>
      </c>
      <c r="AB77" s="1">
        <v>18</v>
      </c>
      <c r="AC77" s="1">
        <v>19.399999999999999</v>
      </c>
      <c r="AD77" s="1">
        <v>17.600000000000001</v>
      </c>
      <c r="AE77" s="1">
        <v>18.8</v>
      </c>
      <c r="AF77" s="1">
        <v>19</v>
      </c>
      <c r="AG77" s="1">
        <v>18.2</v>
      </c>
      <c r="AH77" s="1">
        <v>19.399999999999999</v>
      </c>
      <c r="AI77" s="1">
        <v>19</v>
      </c>
      <c r="AJ77" s="1">
        <v>19.600000000000001</v>
      </c>
      <c r="AK77" s="1">
        <v>20</v>
      </c>
      <c r="AL77" s="1">
        <v>18.399999999999999</v>
      </c>
      <c r="AM77" s="1">
        <v>19.600000000000001</v>
      </c>
      <c r="AN77" s="1">
        <v>17.399999999999999</v>
      </c>
      <c r="AO77" s="1">
        <v>17.8</v>
      </c>
      <c r="AP77" s="1">
        <v>17.399999999999999</v>
      </c>
      <c r="AQ77" s="1">
        <v>18.399999999999999</v>
      </c>
      <c r="AR77" s="1">
        <v>18.8</v>
      </c>
      <c r="AS77" s="1">
        <v>19.600000000000001</v>
      </c>
      <c r="AT77" s="1">
        <v>20.2</v>
      </c>
      <c r="AU77" s="1">
        <v>20</v>
      </c>
      <c r="AV77" s="1">
        <v>17.600000000000001</v>
      </c>
      <c r="AW77" s="1">
        <v>16.600000000000001</v>
      </c>
      <c r="AX77" s="1">
        <v>17</v>
      </c>
      <c r="AY77" s="1">
        <v>17.8</v>
      </c>
      <c r="AZ77" s="1">
        <v>19</v>
      </c>
      <c r="BA77" s="1">
        <v>18.600000000000001</v>
      </c>
      <c r="BB77" s="1">
        <v>18.600000000000001</v>
      </c>
      <c r="BC77" s="1">
        <v>19</v>
      </c>
      <c r="BD77" s="1">
        <v>20.2</v>
      </c>
      <c r="BE77" s="1">
        <v>19.8</v>
      </c>
      <c r="BF77" s="1">
        <v>20</v>
      </c>
      <c r="BG77" s="1">
        <v>19.2</v>
      </c>
      <c r="BH77" s="1">
        <v>18.600000000000001</v>
      </c>
      <c r="BI77" s="1">
        <v>18.600000000000001</v>
      </c>
      <c r="BJ77" s="1">
        <v>20.6</v>
      </c>
      <c r="BK77" s="1">
        <v>18.2</v>
      </c>
      <c r="BL77" s="1">
        <v>17.600000000000001</v>
      </c>
      <c r="BM77" s="1">
        <v>65535</v>
      </c>
      <c r="BN77" s="1">
        <v>17.399999999999999</v>
      </c>
      <c r="BO77" s="102"/>
      <c r="BP77" s="1">
        <v>19.2</v>
      </c>
      <c r="BQ77" s="1">
        <v>20.8</v>
      </c>
      <c r="BR77" s="1">
        <v>19.8</v>
      </c>
      <c r="BS77" s="1">
        <v>65535</v>
      </c>
      <c r="BT77" s="1">
        <v>65535</v>
      </c>
      <c r="BU77" s="1">
        <v>20.399999999999999</v>
      </c>
      <c r="BV77" s="1">
        <v>20.399999999999999</v>
      </c>
      <c r="BW77" s="1">
        <v>20</v>
      </c>
      <c r="BX77" s="1">
        <v>20.399999999999999</v>
      </c>
      <c r="BY77" s="1">
        <v>19.600000000000001</v>
      </c>
      <c r="BZ77" s="1">
        <v>19.8</v>
      </c>
      <c r="CA77" s="1">
        <v>65535</v>
      </c>
      <c r="CB77" s="1">
        <v>20</v>
      </c>
      <c r="CC77" s="1">
        <v>19.399999999999999</v>
      </c>
      <c r="CD77" s="1">
        <v>20.2</v>
      </c>
      <c r="CE77" s="1">
        <v>19.2</v>
      </c>
      <c r="CF77" s="1">
        <v>20</v>
      </c>
      <c r="CG77" s="1">
        <v>19.600000000000001</v>
      </c>
      <c r="CH77" s="1">
        <v>20</v>
      </c>
      <c r="CI77" s="1">
        <v>18.2</v>
      </c>
      <c r="CJ77" s="1">
        <v>65535</v>
      </c>
      <c r="CK77" s="1">
        <v>20.2</v>
      </c>
      <c r="CL77" s="1">
        <v>65535</v>
      </c>
      <c r="CM77" s="1">
        <v>18.2</v>
      </c>
      <c r="CN77" s="1">
        <v>18.2</v>
      </c>
      <c r="CO77" s="1">
        <v>21.2</v>
      </c>
      <c r="CP77" s="1">
        <v>19.8</v>
      </c>
      <c r="CQ77" s="1">
        <v>19.600000000000001</v>
      </c>
      <c r="CR77" s="1">
        <v>19.8</v>
      </c>
      <c r="CS77" s="1">
        <v>19.600000000000001</v>
      </c>
      <c r="CT77" s="1">
        <v>65535</v>
      </c>
      <c r="CU77" s="1">
        <v>18.2</v>
      </c>
      <c r="CV77" s="1">
        <v>18.8</v>
      </c>
      <c r="CW77" s="1">
        <v>20.2</v>
      </c>
      <c r="CX77" s="1">
        <v>19.600000000000001</v>
      </c>
      <c r="CY77" s="1">
        <v>20</v>
      </c>
      <c r="CZ77" s="1">
        <v>20.2</v>
      </c>
      <c r="DA77" s="1">
        <v>20.399999999999999</v>
      </c>
      <c r="DB77" s="1">
        <v>20.399999999999999</v>
      </c>
      <c r="DC77" s="1">
        <v>20</v>
      </c>
      <c r="DD77" s="1">
        <v>17.8</v>
      </c>
      <c r="DE77" s="1">
        <v>19.600000000000001</v>
      </c>
      <c r="DF77" s="1">
        <v>19.399999999999999</v>
      </c>
      <c r="DG77" s="1">
        <v>19.399999999999999</v>
      </c>
      <c r="DH77" s="1">
        <v>18.2</v>
      </c>
      <c r="DI77" s="1">
        <v>65535</v>
      </c>
      <c r="DJ77" s="1">
        <v>19.2</v>
      </c>
      <c r="DK77" s="1">
        <v>19.2</v>
      </c>
      <c r="DL77" s="1">
        <v>19.399999999999999</v>
      </c>
      <c r="DM77" s="1">
        <v>18.399999999999999</v>
      </c>
      <c r="DN77" s="1">
        <v>19.8</v>
      </c>
      <c r="DO77" s="1">
        <v>19.600000000000001</v>
      </c>
      <c r="DP77" s="1">
        <v>19.2</v>
      </c>
      <c r="DQ77" s="1">
        <v>18.8</v>
      </c>
      <c r="DR77" s="1">
        <v>19.8</v>
      </c>
      <c r="DS77" s="1">
        <v>18</v>
      </c>
      <c r="DT77" s="1">
        <v>18.399999999999999</v>
      </c>
      <c r="DU77" s="1">
        <v>19.2</v>
      </c>
      <c r="DV77" s="1">
        <v>20</v>
      </c>
      <c r="DW77" s="1">
        <v>17.2</v>
      </c>
      <c r="DX77" s="1">
        <v>17.399999999999999</v>
      </c>
      <c r="DY77" s="1">
        <v>15.8</v>
      </c>
      <c r="DZ77" s="1">
        <v>17.600000000000001</v>
      </c>
      <c r="EA77" s="1">
        <v>19.399999999999999</v>
      </c>
      <c r="EB77" s="1">
        <v>19.600000000000001</v>
      </c>
      <c r="EC77" s="1">
        <v>65535</v>
      </c>
      <c r="ED77" s="1">
        <v>19</v>
      </c>
      <c r="EE77" s="1">
        <v>17.600000000000001</v>
      </c>
      <c r="EF77" s="1">
        <v>18.8</v>
      </c>
      <c r="EG77" s="1">
        <v>19</v>
      </c>
      <c r="EH77" s="1">
        <v>18.399999999999999</v>
      </c>
      <c r="EI77" s="1">
        <v>19</v>
      </c>
      <c r="EJ77" s="1">
        <v>19</v>
      </c>
      <c r="EK77" s="1">
        <v>19.8</v>
      </c>
      <c r="EL77" s="1">
        <v>65535</v>
      </c>
      <c r="EM77" s="1">
        <v>18.399999999999999</v>
      </c>
      <c r="EN77" s="1">
        <v>18.399999999999999</v>
      </c>
      <c r="EO77" s="1">
        <v>19.600000000000001</v>
      </c>
      <c r="EP77" s="1">
        <v>19</v>
      </c>
      <c r="EQ77" s="1">
        <v>19.2</v>
      </c>
      <c r="ER77" s="1">
        <v>17.8</v>
      </c>
      <c r="ES77" s="1">
        <v>17.399999999999999</v>
      </c>
      <c r="ET77" s="1">
        <v>18.2</v>
      </c>
      <c r="EU77" s="1">
        <v>19</v>
      </c>
      <c r="EV77" s="1">
        <v>17.600000000000001</v>
      </c>
      <c r="EW77" s="1">
        <v>18</v>
      </c>
      <c r="EX77" s="1">
        <v>17.8</v>
      </c>
      <c r="EY77" s="1">
        <v>19.2</v>
      </c>
      <c r="EZ77" s="1">
        <v>18.399999999999999</v>
      </c>
      <c r="FA77" s="1">
        <v>17.8</v>
      </c>
      <c r="FB77" s="1">
        <v>18.399999999999999</v>
      </c>
      <c r="FC77" s="1">
        <v>18.2</v>
      </c>
      <c r="FD77" s="1">
        <v>18.8</v>
      </c>
      <c r="FE77" s="1">
        <v>17</v>
      </c>
      <c r="FF77" s="1">
        <v>18.8</v>
      </c>
      <c r="FG77" s="1">
        <v>18.8</v>
      </c>
      <c r="FH77" s="1">
        <v>17.2</v>
      </c>
      <c r="FI77" s="1">
        <v>18.8</v>
      </c>
      <c r="FJ77" s="1">
        <v>17.600000000000001</v>
      </c>
      <c r="FK77" s="1">
        <v>17.8</v>
      </c>
      <c r="FL77" s="1">
        <v>18.8</v>
      </c>
      <c r="FM77" s="1">
        <v>18.8</v>
      </c>
      <c r="FN77" s="1">
        <v>17.399999999999999</v>
      </c>
      <c r="FO77" s="1">
        <v>17.600000000000001</v>
      </c>
      <c r="FP77" s="1">
        <v>17.600000000000001</v>
      </c>
      <c r="FQ77" s="1">
        <v>17.8</v>
      </c>
      <c r="FR77" s="1">
        <v>65535</v>
      </c>
      <c r="FS77" s="1">
        <v>65535</v>
      </c>
      <c r="FT77" s="1">
        <v>17.8</v>
      </c>
      <c r="FU77" s="1">
        <v>18</v>
      </c>
      <c r="FV77" s="1">
        <v>17.399999999999999</v>
      </c>
      <c r="FW77" s="1">
        <v>17.600000000000001</v>
      </c>
      <c r="FX77" s="1">
        <v>18.399999999999999</v>
      </c>
      <c r="FY77" s="1">
        <v>18.600000000000001</v>
      </c>
      <c r="FZ77" s="1">
        <v>18.600000000000001</v>
      </c>
      <c r="GA77" s="1">
        <v>18</v>
      </c>
      <c r="GB77" s="1">
        <v>16.600000000000001</v>
      </c>
      <c r="GC77" s="1">
        <v>16.600000000000001</v>
      </c>
      <c r="GD77" s="1">
        <v>15.2</v>
      </c>
      <c r="GE77" s="1">
        <v>15.4</v>
      </c>
      <c r="GF77" s="1">
        <v>15.4</v>
      </c>
      <c r="GG77" s="1">
        <v>18.2</v>
      </c>
      <c r="GH77" s="1">
        <v>18.2</v>
      </c>
      <c r="GI77" s="1">
        <v>17.399999999999999</v>
      </c>
      <c r="GJ77" s="1">
        <v>17.2</v>
      </c>
      <c r="GK77" s="1">
        <v>15.4</v>
      </c>
      <c r="GL77" s="1">
        <v>18.399999999999999</v>
      </c>
      <c r="GM77" s="1">
        <v>15.2</v>
      </c>
      <c r="GN77" s="1">
        <v>17.8</v>
      </c>
      <c r="GO77" s="1">
        <v>65535</v>
      </c>
      <c r="GP77" s="1">
        <v>17.8</v>
      </c>
      <c r="GQ77" s="1">
        <v>16.8</v>
      </c>
      <c r="GR77" s="1">
        <v>16</v>
      </c>
      <c r="GS77" s="1">
        <v>18.399999999999999</v>
      </c>
      <c r="GT77" s="1">
        <v>18.600000000000001</v>
      </c>
      <c r="GU77" s="1">
        <v>65535</v>
      </c>
      <c r="GV77" s="1">
        <v>17.399999999999999</v>
      </c>
      <c r="GW77" s="1">
        <v>18.399999999999999</v>
      </c>
      <c r="GX77" s="1">
        <v>15.8</v>
      </c>
      <c r="GY77" s="1">
        <v>18.399999999999999</v>
      </c>
      <c r="GZ77" s="1">
        <v>18.2</v>
      </c>
      <c r="HA77" s="1">
        <v>18.2</v>
      </c>
      <c r="HB77" s="1">
        <v>17.8</v>
      </c>
      <c r="HC77" s="1">
        <v>19.2</v>
      </c>
      <c r="HD77" s="1">
        <v>18</v>
      </c>
      <c r="HE77" s="1">
        <v>17</v>
      </c>
      <c r="HF77" s="1">
        <v>15.8</v>
      </c>
      <c r="HG77" s="1">
        <v>17.399999999999999</v>
      </c>
      <c r="HH77" s="1">
        <v>15.4</v>
      </c>
      <c r="HI77" s="1">
        <v>18.2</v>
      </c>
      <c r="HJ77" s="1">
        <v>17.8</v>
      </c>
      <c r="HK77" s="1">
        <v>18.399999999999999</v>
      </c>
      <c r="HL77" s="1">
        <v>18.2</v>
      </c>
      <c r="HM77" s="1">
        <v>16.8</v>
      </c>
      <c r="HN77" s="1">
        <v>17.399999999999999</v>
      </c>
      <c r="HO77" s="1">
        <v>18.8</v>
      </c>
      <c r="HP77" s="1">
        <v>17.399999999999999</v>
      </c>
      <c r="HQ77" s="1">
        <v>17.8</v>
      </c>
      <c r="HR77" s="1">
        <v>17.399999999999999</v>
      </c>
      <c r="HS77" s="1">
        <v>16</v>
      </c>
      <c r="HT77" s="1">
        <v>18.399999999999999</v>
      </c>
      <c r="HU77" s="1">
        <v>16.600000000000001</v>
      </c>
      <c r="HV77" s="1">
        <v>18</v>
      </c>
      <c r="HW77" s="1">
        <v>18.2</v>
      </c>
      <c r="HX77" s="1">
        <v>17.2</v>
      </c>
      <c r="HY77" s="1">
        <v>18.600000000000001</v>
      </c>
      <c r="HZ77" s="1">
        <v>17</v>
      </c>
      <c r="IA77" s="1">
        <v>16</v>
      </c>
      <c r="IB77" s="1">
        <v>15.8</v>
      </c>
      <c r="IC77" s="1">
        <v>16.600000000000001</v>
      </c>
      <c r="ID77" s="1">
        <v>17</v>
      </c>
      <c r="IE77" s="1">
        <v>17</v>
      </c>
      <c r="IF77" s="1">
        <v>15.6</v>
      </c>
      <c r="IG77" s="1">
        <v>15.4</v>
      </c>
      <c r="IH77" s="1">
        <v>15.6</v>
      </c>
      <c r="II77" s="1">
        <v>17.399999999999999</v>
      </c>
      <c r="IJ77" s="1">
        <v>17.399999999999999</v>
      </c>
      <c r="IK77" s="1">
        <v>16.600000000000001</v>
      </c>
      <c r="IL77" s="1">
        <v>17.2</v>
      </c>
      <c r="IM77" s="1">
        <v>17.8</v>
      </c>
      <c r="IN77" s="1">
        <v>17.600000000000001</v>
      </c>
      <c r="IO77" s="1">
        <v>17.2</v>
      </c>
      <c r="IP77" s="1">
        <v>15.4</v>
      </c>
      <c r="IQ77" s="1">
        <v>17.399999999999999</v>
      </c>
      <c r="IR77" s="1">
        <v>17.399999999999999</v>
      </c>
      <c r="IS77" s="1">
        <v>65535</v>
      </c>
      <c r="IT77" s="1">
        <v>15.8</v>
      </c>
      <c r="IU77" s="1">
        <v>18.2</v>
      </c>
      <c r="IV77" s="1">
        <v>18</v>
      </c>
      <c r="IW77" s="1">
        <v>18</v>
      </c>
      <c r="IX77" s="1">
        <v>65535</v>
      </c>
      <c r="IY77" s="1">
        <v>65535</v>
      </c>
      <c r="IZ77" s="1">
        <v>65535</v>
      </c>
      <c r="JA77" s="1">
        <v>15.4</v>
      </c>
      <c r="JB77" s="1">
        <v>17.399999999999999</v>
      </c>
      <c r="JC77" s="1">
        <v>17.2</v>
      </c>
      <c r="JD77" s="1">
        <v>65535</v>
      </c>
      <c r="JE77" s="1">
        <v>65535</v>
      </c>
      <c r="JF77" s="1">
        <v>17</v>
      </c>
      <c r="JG77" s="1">
        <v>17</v>
      </c>
      <c r="JH77" s="1">
        <v>18.2</v>
      </c>
      <c r="JI77" s="1">
        <v>16.600000000000001</v>
      </c>
      <c r="JJ77" s="1">
        <v>18.2</v>
      </c>
      <c r="JK77" s="1">
        <v>18</v>
      </c>
      <c r="JL77" s="1">
        <v>16.399999999999999</v>
      </c>
      <c r="JM77" s="1">
        <v>17</v>
      </c>
      <c r="JN77" s="1">
        <v>18.399999999999999</v>
      </c>
      <c r="JO77" s="1">
        <v>16</v>
      </c>
      <c r="JP77" s="1">
        <v>18</v>
      </c>
      <c r="JQ77" s="1">
        <v>18</v>
      </c>
      <c r="JR77" s="1">
        <v>16.399999999999999</v>
      </c>
      <c r="JS77" s="1">
        <v>17</v>
      </c>
      <c r="JT77" s="1">
        <v>18.600000000000001</v>
      </c>
      <c r="JU77" s="1">
        <v>16.8</v>
      </c>
      <c r="JV77" s="1">
        <v>17.399999999999999</v>
      </c>
      <c r="JW77" s="1">
        <v>17.2</v>
      </c>
      <c r="JX77" s="1">
        <v>18.8</v>
      </c>
      <c r="JY77" s="1">
        <v>15.8</v>
      </c>
      <c r="JZ77" s="1">
        <v>16.8</v>
      </c>
      <c r="KA77" s="1">
        <v>16</v>
      </c>
      <c r="KB77" s="1">
        <v>18</v>
      </c>
      <c r="KC77" s="1">
        <v>17.600000000000001</v>
      </c>
      <c r="KD77" s="1">
        <v>19</v>
      </c>
      <c r="KE77" s="1">
        <v>17</v>
      </c>
      <c r="KF77" s="1">
        <v>18.399999999999999</v>
      </c>
      <c r="KG77" s="1">
        <v>18.399999999999999</v>
      </c>
      <c r="KH77" s="1">
        <v>17.8</v>
      </c>
      <c r="KI77" s="1">
        <v>17.2</v>
      </c>
      <c r="KJ77" s="1">
        <v>17</v>
      </c>
      <c r="KK77" s="1">
        <v>18</v>
      </c>
      <c r="KL77" s="1">
        <v>15.8</v>
      </c>
      <c r="KM77" s="1">
        <v>17.2</v>
      </c>
      <c r="KN77" s="1">
        <v>17.600000000000001</v>
      </c>
      <c r="KO77" s="1">
        <v>16.8</v>
      </c>
      <c r="KP77" s="1">
        <v>16.600000000000001</v>
      </c>
      <c r="KQ77" s="1">
        <v>17.2</v>
      </c>
      <c r="KR77" s="1">
        <v>18</v>
      </c>
      <c r="KS77" s="1">
        <v>17.600000000000001</v>
      </c>
      <c r="KT77" s="1">
        <v>17.399999999999999</v>
      </c>
      <c r="KU77" s="1">
        <v>16.8</v>
      </c>
      <c r="KV77" s="1">
        <v>17</v>
      </c>
      <c r="KW77" s="1">
        <v>17.2</v>
      </c>
      <c r="KX77" s="1">
        <v>17.2</v>
      </c>
      <c r="KY77" s="1">
        <v>18.8</v>
      </c>
      <c r="KZ77" s="1">
        <v>17</v>
      </c>
      <c r="LA77" s="1">
        <v>65535</v>
      </c>
      <c r="LB77" s="1">
        <v>18.399999999999999</v>
      </c>
      <c r="LC77" s="1">
        <v>17</v>
      </c>
      <c r="LD77" s="1">
        <v>17.600000000000001</v>
      </c>
      <c r="LE77" s="1">
        <v>19.399999999999999</v>
      </c>
      <c r="LF77" s="1">
        <v>18.8</v>
      </c>
      <c r="LG77" s="1">
        <v>18.600000000000001</v>
      </c>
      <c r="LH77" s="1">
        <v>18.399999999999999</v>
      </c>
      <c r="LI77" s="1">
        <v>19.8</v>
      </c>
      <c r="LJ77" s="1">
        <v>17.600000000000001</v>
      </c>
      <c r="LK77" s="1">
        <v>19</v>
      </c>
      <c r="LL77" s="1">
        <v>19.399999999999999</v>
      </c>
      <c r="LM77" s="1">
        <v>19.2</v>
      </c>
      <c r="LN77" s="1">
        <v>19.399999999999999</v>
      </c>
      <c r="LO77" s="1">
        <v>19</v>
      </c>
      <c r="LP77" s="1">
        <v>18.600000000000001</v>
      </c>
      <c r="LQ77" s="1">
        <v>17.2</v>
      </c>
      <c r="LR77" s="1">
        <v>18.8</v>
      </c>
      <c r="LS77" s="1">
        <v>19</v>
      </c>
      <c r="LT77" s="1">
        <v>19.600000000000001</v>
      </c>
      <c r="LU77" s="1">
        <v>19.8</v>
      </c>
      <c r="LV77" s="1">
        <v>19</v>
      </c>
      <c r="LW77" s="1">
        <v>17.399999999999999</v>
      </c>
      <c r="LX77" s="1">
        <v>18.399999999999999</v>
      </c>
      <c r="LY77" s="1">
        <v>18.399999999999999</v>
      </c>
      <c r="LZ77" s="1">
        <v>19.2</v>
      </c>
      <c r="MA77" s="1">
        <v>19.399999999999999</v>
      </c>
      <c r="MB77" s="1">
        <v>18.8</v>
      </c>
      <c r="MC77" s="1">
        <v>18.8</v>
      </c>
      <c r="MD77" s="1">
        <v>18.600000000000001</v>
      </c>
      <c r="ME77" s="1">
        <v>18.8</v>
      </c>
      <c r="MF77" s="1">
        <v>20.2</v>
      </c>
      <c r="MG77" s="1">
        <v>16.8</v>
      </c>
      <c r="MH77" s="1">
        <v>17.8</v>
      </c>
      <c r="MI77" s="1">
        <v>19.600000000000001</v>
      </c>
      <c r="MJ77" s="1">
        <v>17.399999999999999</v>
      </c>
      <c r="MK77" s="1">
        <v>18</v>
      </c>
      <c r="ML77" s="1">
        <v>19.8</v>
      </c>
      <c r="MM77" s="1">
        <v>17.8</v>
      </c>
      <c r="MN77" s="1">
        <v>16.2</v>
      </c>
      <c r="MO77" s="1">
        <v>17.2</v>
      </c>
      <c r="MP77" s="1">
        <v>18.399999999999999</v>
      </c>
      <c r="MQ77" s="1">
        <v>19.600000000000001</v>
      </c>
      <c r="MR77" s="1">
        <v>19.2</v>
      </c>
      <c r="MS77" s="1">
        <v>19.600000000000001</v>
      </c>
      <c r="MT77" s="1">
        <v>18.600000000000001</v>
      </c>
      <c r="MU77" s="1">
        <v>17.8</v>
      </c>
      <c r="MV77" s="1">
        <v>16.399999999999999</v>
      </c>
      <c r="MW77" s="1">
        <v>18.2</v>
      </c>
      <c r="MX77" s="1">
        <v>18.8</v>
      </c>
      <c r="MY77" s="1">
        <v>19.2</v>
      </c>
      <c r="MZ77" s="1">
        <v>19</v>
      </c>
      <c r="NA77" s="1">
        <v>19.2</v>
      </c>
      <c r="NB77" s="1">
        <v>19.399999999999999</v>
      </c>
      <c r="NC77" s="1">
        <v>19</v>
      </c>
      <c r="ND77" s="1">
        <v>19.2</v>
      </c>
      <c r="NE77" s="1">
        <v>18.600000000000001</v>
      </c>
      <c r="NF77" s="1">
        <v>19.2</v>
      </c>
      <c r="NG77" s="1">
        <v>17.600000000000001</v>
      </c>
      <c r="NH77" s="1">
        <v>19.8</v>
      </c>
      <c r="NI77" s="1">
        <v>19.8</v>
      </c>
      <c r="NJ77" s="6">
        <f t="shared" si="62"/>
        <v>0.93548387096774188</v>
      </c>
      <c r="NK77" s="3">
        <f t="shared" si="63"/>
        <v>0.9642857142857143</v>
      </c>
      <c r="NL77" s="3">
        <f t="shared" si="64"/>
        <v>0.80645161290322576</v>
      </c>
      <c r="NM77" s="3">
        <f t="shared" si="65"/>
        <v>0.96666666666666667</v>
      </c>
      <c r="NN77" s="3">
        <f t="shared" si="66"/>
        <v>0.93548387096774188</v>
      </c>
      <c r="NO77" s="3">
        <f t="shared" si="67"/>
        <v>0.93333333333333335</v>
      </c>
      <c r="NP77" s="3">
        <f t="shared" si="68"/>
        <v>0.93548387096774188</v>
      </c>
      <c r="NQ77" s="3">
        <f t="shared" si="69"/>
        <v>1</v>
      </c>
      <c r="NR77" s="3">
        <f t="shared" si="70"/>
        <v>0.8</v>
      </c>
      <c r="NS77" s="3">
        <f t="shared" si="71"/>
        <v>1</v>
      </c>
      <c r="NT77" s="3">
        <f t="shared" si="72"/>
        <v>0.96666666666666667</v>
      </c>
      <c r="NU77" s="3">
        <f t="shared" si="73"/>
        <v>1</v>
      </c>
      <c r="NV77" s="3">
        <f t="shared" si="74"/>
        <v>0.93698630136986305</v>
      </c>
      <c r="NW77" s="5">
        <f t="shared" si="75"/>
        <v>18.151724137931033</v>
      </c>
      <c r="NX77" s="1">
        <f t="shared" si="76"/>
        <v>18.651851851851855</v>
      </c>
      <c r="NY77" s="1">
        <f t="shared" si="77"/>
        <v>19.744</v>
      </c>
      <c r="NZ77" s="1">
        <f t="shared" si="78"/>
        <v>19.165517241379312</v>
      </c>
      <c r="OA77" s="1">
        <f t="shared" si="79"/>
        <v>18.462068965517243</v>
      </c>
      <c r="OB77" s="1">
        <f t="shared" si="80"/>
        <v>17.664285714285715</v>
      </c>
      <c r="OC77" s="1">
        <f t="shared" si="81"/>
        <v>17.475862068965515</v>
      </c>
      <c r="OD77" s="1">
        <f t="shared" si="82"/>
        <v>17.051612903225806</v>
      </c>
      <c r="OE77" s="1">
        <f t="shared" si="83"/>
        <v>17.291666666666664</v>
      </c>
      <c r="OF77" s="1">
        <f t="shared" si="84"/>
        <v>17.374193548387098</v>
      </c>
      <c r="OG77" s="1">
        <f t="shared" si="85"/>
        <v>18.710344827586209</v>
      </c>
      <c r="OH77" s="1">
        <f t="shared" si="86"/>
        <v>18.587096774193547</v>
      </c>
      <c r="OI77" s="111">
        <v>16.59090909090909</v>
      </c>
      <c r="OJ77" s="112">
        <v>17.173913043478262</v>
      </c>
      <c r="OK77" s="112">
        <v>17.665217391304349</v>
      </c>
      <c r="OL77" s="112">
        <v>17.904347826086955</v>
      </c>
      <c r="OM77" s="112">
        <v>17.634782608695652</v>
      </c>
      <c r="ON77" s="112">
        <v>17.165217391304349</v>
      </c>
      <c r="OO77" s="112">
        <v>16.717391304347831</v>
      </c>
      <c r="OP77" s="112">
        <v>16.795652173913044</v>
      </c>
      <c r="OQ77" s="112">
        <v>16.769565217391303</v>
      </c>
      <c r="OR77" s="112">
        <v>17.195652173913043</v>
      </c>
      <c r="OS77" s="112">
        <v>17.421739130434784</v>
      </c>
      <c r="OT77" s="112">
        <v>16.954545454545453</v>
      </c>
      <c r="OU77" s="5">
        <f t="shared" si="50"/>
        <v>1.5608150470219435</v>
      </c>
      <c r="OV77" s="1">
        <f t="shared" si="51"/>
        <v>1.4779388083735938</v>
      </c>
      <c r="OW77" s="1">
        <f t="shared" si="52"/>
        <v>2.0787826086956507</v>
      </c>
      <c r="OX77" s="1">
        <f t="shared" si="53"/>
        <v>1.2611694152923576</v>
      </c>
      <c r="OY77" s="1">
        <f t="shared" si="54"/>
        <v>0.8272863568215918</v>
      </c>
      <c r="OZ77" s="1">
        <f t="shared" si="55"/>
        <v>0.4990683229813655</v>
      </c>
      <c r="PA77" s="1">
        <f t="shared" si="56"/>
        <v>0.75847076461768381</v>
      </c>
      <c r="PB77" s="1">
        <f t="shared" si="57"/>
        <v>0.25596072931276126</v>
      </c>
      <c r="PC77" s="1">
        <f t="shared" si="58"/>
        <v>0.52210144927536106</v>
      </c>
      <c r="PD77" s="1">
        <f t="shared" si="59"/>
        <v>0.17854137447405449</v>
      </c>
      <c r="PE77" s="1">
        <f t="shared" si="60"/>
        <v>1.288605697151425</v>
      </c>
      <c r="PF77" s="1">
        <f t="shared" si="61"/>
        <v>1.6325513196480941</v>
      </c>
      <c r="PG77" s="111">
        <v>12</v>
      </c>
      <c r="PH77" s="112">
        <v>12.8</v>
      </c>
      <c r="PI77" s="112">
        <v>12</v>
      </c>
      <c r="PJ77" s="112">
        <v>13</v>
      </c>
      <c r="PK77" s="112">
        <v>12.8</v>
      </c>
      <c r="PL77" s="112">
        <v>11.6</v>
      </c>
      <c r="PM77" s="112">
        <v>11</v>
      </c>
      <c r="PN77" s="112">
        <v>11.4</v>
      </c>
      <c r="PO77" s="112">
        <v>13.4</v>
      </c>
      <c r="PP77" s="112">
        <v>14.2</v>
      </c>
      <c r="PQ77" s="112">
        <v>13.4</v>
      </c>
      <c r="PR77" s="137">
        <v>13</v>
      </c>
      <c r="PS77" s="5">
        <f t="array" ref="PS77">+IF(ISERROR($NW77)=FALSE,MIN(IF($H77:$AL77&lt;65534,$H77:$AL77,"")),NA())</f>
        <v>14.6</v>
      </c>
      <c r="PT77" s="1">
        <f t="array" ref="PT77">+IF(ISERROR($NX77)=FALSE,MIN(IF($AM77:$BN77&lt;65534,$AM77:$BN77,"")),NA())</f>
        <v>16.600000000000001</v>
      </c>
      <c r="PU77" s="1">
        <f t="array" ref="PU77">+IF(ISERROR($NY77)=FALSE,MIN(IF($BP77:$CT77&lt;65534,$BP77:$CT77,"")),NA())</f>
        <v>18.2</v>
      </c>
      <c r="PV77" s="1">
        <f t="array" ref="PV77">+IF(ISERROR($NZ77)=FALSE,MIN(IF($CU77:$DX77&lt;65534,$CU77:$DX77,"")),NA())</f>
        <v>17.2</v>
      </c>
      <c r="PW77" s="1">
        <f t="array" ref="PW77">+IF(ISERROR($OA77)=FALSE,MIN(IF($DY77:$FC77&lt;65534,$DY77:$FC77,"")),NA())</f>
        <v>15.8</v>
      </c>
      <c r="PX77" s="1">
        <f t="array" ref="PX77">+IF(ISERROR($OB77)=FALSE,MIN(IF($FD77:$GG77&lt;65534,$FD77:$GG77,"")),NA())</f>
        <v>15.2</v>
      </c>
      <c r="PY77" s="1">
        <f t="array" ref="PY77">+IF(ISERROR($OC77)=FALSE,MIN(IF($GH77:$HL77&lt;65534,$GH77:$HL77,"")),NA())</f>
        <v>15.2</v>
      </c>
      <c r="PZ77" s="1">
        <f t="array" ref="PZ77">+IF(ISERROR($OD77)=FALSE,MIN(IF($HM77:$IQ77&lt;65534,$HM77:$IQ77,"")),NA())</f>
        <v>15.4</v>
      </c>
      <c r="QA77" s="1">
        <f t="array" ref="QA77">+IF(ISERROR($OE77)=FALSE,MIN(IF($IR77:$JU77&lt;65534,$IR77:$JU77,"")),NA())</f>
        <v>15.4</v>
      </c>
      <c r="QB77" s="1">
        <f t="array" ref="QB77">+IF(ISERROR($OF77)=FALSE,MIN(IF($JV77:$KZ77&lt;65534,$JV77:$KZ77,"")),NA())</f>
        <v>15.8</v>
      </c>
      <c r="QC77" s="1">
        <f t="array" ref="QC77">+IF(ISERROR($OG77)=FALSE,MIN(IF($LA77:$MD77&lt;65534,$LA77:$MD77,"")),NA())</f>
        <v>17</v>
      </c>
      <c r="QD77" s="1">
        <f t="array" ref="QD77">+IF(ISERROR($OH77)=FALSE,MIN(IF($ME77:$NI77&lt;65534,$ME77:$NI77,"")),NA())</f>
        <v>16.2</v>
      </c>
      <c r="QE77" s="5">
        <f t="shared" si="87"/>
        <v>-2.5999999999999996</v>
      </c>
      <c r="QF77" s="1">
        <f t="shared" si="88"/>
        <v>-3.8000000000000007</v>
      </c>
      <c r="QG77" s="1">
        <f t="shared" si="89"/>
        <v>-6.1999999999999993</v>
      </c>
      <c r="QH77" s="1">
        <f t="shared" si="90"/>
        <v>-4.1999999999999993</v>
      </c>
      <c r="QI77" s="1">
        <f t="shared" si="91"/>
        <v>-3</v>
      </c>
      <c r="QJ77" s="1">
        <f t="shared" si="92"/>
        <v>-3.5999999999999996</v>
      </c>
      <c r="QK77" s="1">
        <f t="shared" si="93"/>
        <v>-4.1999999999999993</v>
      </c>
      <c r="QL77" s="1">
        <f t="shared" si="94"/>
        <v>-4</v>
      </c>
      <c r="QM77" s="1">
        <f t="shared" si="95"/>
        <v>-2</v>
      </c>
      <c r="QN77" s="1">
        <f t="shared" si="96"/>
        <v>-1.6000000000000014</v>
      </c>
      <c r="QO77" s="1">
        <f t="shared" si="97"/>
        <v>-3.5999999999999996</v>
      </c>
      <c r="QP77" s="1">
        <f t="shared" si="98"/>
        <v>-3.1999999999999993</v>
      </c>
      <c r="QQ77" s="5" t="s">
        <v>892</v>
      </c>
    </row>
    <row r="78" spans="1:459" s="1" customFormat="1" x14ac:dyDescent="0.2">
      <c r="A78" s="79">
        <v>35195050</v>
      </c>
      <c r="B78" s="106">
        <v>-72.717222222222219</v>
      </c>
      <c r="C78" s="106">
        <v>5.4072777777777778</v>
      </c>
      <c r="D78" s="105">
        <v>1550</v>
      </c>
      <c r="E78" s="97" t="s">
        <v>102</v>
      </c>
      <c r="F78" s="97" t="s">
        <v>175</v>
      </c>
      <c r="G78" s="97" t="s">
        <v>308</v>
      </c>
      <c r="H78" s="1">
        <v>12.6</v>
      </c>
      <c r="I78" s="1">
        <v>13.6</v>
      </c>
      <c r="J78" s="1">
        <v>11.8</v>
      </c>
      <c r="K78" s="1">
        <v>14.8</v>
      </c>
      <c r="L78" s="1">
        <v>15</v>
      </c>
      <c r="M78" s="1">
        <v>15.6</v>
      </c>
      <c r="N78" s="1">
        <v>16.8</v>
      </c>
      <c r="O78" s="1">
        <v>13.8</v>
      </c>
      <c r="P78" s="1">
        <v>14.2</v>
      </c>
      <c r="Q78" s="1">
        <v>13.8</v>
      </c>
      <c r="R78" s="1">
        <v>15.8</v>
      </c>
      <c r="S78" s="1">
        <v>15.8</v>
      </c>
      <c r="T78" s="1">
        <v>15.6</v>
      </c>
      <c r="U78" s="1">
        <v>65535</v>
      </c>
      <c r="V78" s="1">
        <v>14.8</v>
      </c>
      <c r="W78" s="1">
        <v>15.8</v>
      </c>
      <c r="X78" s="1">
        <v>13.6</v>
      </c>
      <c r="Y78" s="1">
        <v>15.4</v>
      </c>
      <c r="Z78" s="1">
        <v>13.8</v>
      </c>
      <c r="AA78" s="1">
        <v>15.8</v>
      </c>
      <c r="AB78" s="1">
        <v>16</v>
      </c>
      <c r="AC78" s="1">
        <v>14.8</v>
      </c>
      <c r="AD78" s="1">
        <v>15.8</v>
      </c>
      <c r="AE78" s="1">
        <v>15.4</v>
      </c>
      <c r="AF78" s="1">
        <v>16.399999999999999</v>
      </c>
      <c r="AG78" s="1">
        <v>14.2</v>
      </c>
      <c r="AH78" s="1">
        <v>15</v>
      </c>
      <c r="AI78" s="1">
        <v>15</v>
      </c>
      <c r="AJ78" s="1">
        <v>16.399999999999999</v>
      </c>
      <c r="AK78" s="1">
        <v>17.399999999999999</v>
      </c>
      <c r="AL78" s="1">
        <v>14.8</v>
      </c>
      <c r="AM78" s="1">
        <v>65535</v>
      </c>
      <c r="AN78" s="1">
        <v>12.8</v>
      </c>
      <c r="AO78" s="1">
        <v>13.8</v>
      </c>
      <c r="AP78" s="1">
        <v>14.8</v>
      </c>
      <c r="AQ78" s="1">
        <v>14.8</v>
      </c>
      <c r="AR78" s="1">
        <v>14.8</v>
      </c>
      <c r="AS78" s="1">
        <v>65535</v>
      </c>
      <c r="AT78" s="1">
        <v>16.8</v>
      </c>
      <c r="AU78" s="1">
        <v>17</v>
      </c>
      <c r="AV78" s="1">
        <v>14.6</v>
      </c>
      <c r="AW78" s="1">
        <v>13.4</v>
      </c>
      <c r="AX78" s="1">
        <v>14</v>
      </c>
      <c r="AY78" s="1">
        <v>15.4</v>
      </c>
      <c r="AZ78" s="1">
        <v>17.2</v>
      </c>
      <c r="BA78" s="1">
        <v>14.8</v>
      </c>
      <c r="BB78" s="1">
        <v>14.4</v>
      </c>
      <c r="BC78" s="1">
        <v>15.2</v>
      </c>
      <c r="BD78" s="1">
        <v>15.8</v>
      </c>
      <c r="BE78" s="1">
        <v>16</v>
      </c>
      <c r="BF78" s="1">
        <v>17.399999999999999</v>
      </c>
      <c r="BG78" s="1">
        <v>15.2</v>
      </c>
      <c r="BH78" s="1">
        <v>15.2</v>
      </c>
      <c r="BI78" s="1">
        <v>16.399999999999999</v>
      </c>
      <c r="BJ78" s="1">
        <v>17</v>
      </c>
      <c r="BK78" s="1">
        <v>12.6</v>
      </c>
      <c r="BL78" s="1">
        <v>13</v>
      </c>
      <c r="BM78" s="1">
        <v>17</v>
      </c>
      <c r="BN78" s="1">
        <v>14.8</v>
      </c>
      <c r="BO78" s="102"/>
      <c r="BP78" s="1">
        <v>65535</v>
      </c>
      <c r="BQ78" s="1">
        <v>16.600000000000001</v>
      </c>
      <c r="BR78" s="1">
        <v>17</v>
      </c>
      <c r="BS78" s="1">
        <v>15.6</v>
      </c>
      <c r="BT78" s="1">
        <v>16.8</v>
      </c>
      <c r="BU78" s="1">
        <v>17.399999999999999</v>
      </c>
      <c r="BV78" s="1">
        <v>17.8</v>
      </c>
      <c r="BW78" s="1">
        <v>15.4</v>
      </c>
      <c r="BX78" s="1">
        <v>17.2</v>
      </c>
      <c r="BY78" s="1">
        <v>16.8</v>
      </c>
      <c r="BZ78" s="1">
        <v>17.600000000000001</v>
      </c>
      <c r="CA78" s="1">
        <v>15.8</v>
      </c>
      <c r="CB78" s="1">
        <v>17.2</v>
      </c>
      <c r="CC78" s="1">
        <v>17</v>
      </c>
      <c r="CD78" s="1">
        <v>17</v>
      </c>
      <c r="CE78" s="1">
        <v>16.8</v>
      </c>
      <c r="CF78" s="1">
        <v>16.2</v>
      </c>
      <c r="CG78" s="1">
        <v>16.399999999999999</v>
      </c>
      <c r="CH78" s="1">
        <v>17.600000000000001</v>
      </c>
      <c r="CI78" s="1">
        <v>15.8</v>
      </c>
      <c r="CJ78" s="1">
        <v>17</v>
      </c>
      <c r="CK78" s="1">
        <v>17.2</v>
      </c>
      <c r="CL78" s="1">
        <v>16.8</v>
      </c>
      <c r="CM78" s="1">
        <v>15</v>
      </c>
      <c r="CN78" s="1">
        <v>65535</v>
      </c>
      <c r="CO78" s="1">
        <v>65535</v>
      </c>
      <c r="CP78" s="1">
        <v>16</v>
      </c>
      <c r="CQ78" s="1">
        <v>15.8</v>
      </c>
      <c r="CR78" s="1">
        <v>17</v>
      </c>
      <c r="CS78" s="1">
        <v>17.2</v>
      </c>
      <c r="CT78" s="1">
        <v>16.8</v>
      </c>
      <c r="CU78" s="1">
        <v>16.399999999999999</v>
      </c>
      <c r="CV78" s="1">
        <v>16.399999999999999</v>
      </c>
      <c r="CW78" s="1">
        <v>15.6</v>
      </c>
      <c r="CX78" s="1">
        <v>15.8</v>
      </c>
      <c r="CY78" s="1">
        <v>15</v>
      </c>
      <c r="CZ78" s="1">
        <v>15.4</v>
      </c>
      <c r="DA78" s="1">
        <v>16.8</v>
      </c>
      <c r="DB78" s="1">
        <v>16.399999999999999</v>
      </c>
      <c r="DC78" s="1">
        <v>16</v>
      </c>
      <c r="DD78" s="1">
        <v>16.8</v>
      </c>
      <c r="DE78" s="1">
        <v>16.600000000000001</v>
      </c>
      <c r="DF78" s="1">
        <v>16</v>
      </c>
      <c r="DG78" s="1">
        <v>16.600000000000001</v>
      </c>
      <c r="DH78" s="1">
        <v>65535</v>
      </c>
      <c r="DI78" s="1">
        <v>15</v>
      </c>
      <c r="DJ78" s="1">
        <v>16</v>
      </c>
      <c r="DK78" s="1">
        <v>16.399999999999999</v>
      </c>
      <c r="DL78" s="1">
        <v>65535</v>
      </c>
      <c r="DM78" s="1">
        <v>65535</v>
      </c>
      <c r="DN78" s="1">
        <v>65535</v>
      </c>
      <c r="DO78" s="1">
        <v>65535</v>
      </c>
      <c r="DP78" s="1">
        <v>17.2</v>
      </c>
      <c r="DQ78" s="1">
        <v>16.399999999999999</v>
      </c>
      <c r="DR78" s="1">
        <v>65535</v>
      </c>
      <c r="DS78" s="1">
        <v>15.8</v>
      </c>
      <c r="DT78" s="1">
        <v>15.8</v>
      </c>
      <c r="DU78" s="1">
        <v>17</v>
      </c>
      <c r="DV78" s="1">
        <v>17.600000000000001</v>
      </c>
      <c r="DW78" s="1">
        <v>15.4</v>
      </c>
      <c r="DX78" s="1">
        <v>14</v>
      </c>
      <c r="DY78" s="1">
        <v>14</v>
      </c>
      <c r="DZ78" s="1">
        <v>65535</v>
      </c>
      <c r="EA78" s="1">
        <v>14.8</v>
      </c>
      <c r="EB78" s="1">
        <v>14.8</v>
      </c>
      <c r="EC78" s="1">
        <v>16.8</v>
      </c>
      <c r="ED78" s="1">
        <v>17.600000000000001</v>
      </c>
      <c r="EE78" s="1">
        <v>15.6</v>
      </c>
      <c r="EF78" s="1">
        <v>17</v>
      </c>
      <c r="EG78" s="1">
        <v>65535</v>
      </c>
      <c r="EH78" s="1">
        <v>16.399999999999999</v>
      </c>
      <c r="EI78" s="1">
        <v>16</v>
      </c>
      <c r="EJ78" s="1">
        <v>16.2</v>
      </c>
      <c r="EK78" s="1">
        <v>17.399999999999999</v>
      </c>
      <c r="EL78" s="1">
        <v>15.8</v>
      </c>
      <c r="EM78" s="1">
        <v>17.2</v>
      </c>
      <c r="EN78" s="1">
        <v>15.8</v>
      </c>
      <c r="EO78" s="1">
        <v>17</v>
      </c>
      <c r="EP78" s="1">
        <v>16.600000000000001</v>
      </c>
      <c r="EQ78" s="1">
        <v>15.8</v>
      </c>
      <c r="ER78" s="1">
        <v>15.4</v>
      </c>
      <c r="ES78" s="1">
        <v>14.6</v>
      </c>
      <c r="ET78" s="1">
        <v>15.2</v>
      </c>
      <c r="EU78" s="1">
        <v>16.2</v>
      </c>
      <c r="EV78" s="1">
        <v>15.6</v>
      </c>
      <c r="EW78" s="1">
        <v>16</v>
      </c>
      <c r="EX78" s="1">
        <v>16.600000000000001</v>
      </c>
      <c r="EY78" s="1">
        <v>16.2</v>
      </c>
      <c r="EZ78" s="1">
        <v>16.2</v>
      </c>
      <c r="FA78" s="1">
        <v>15.6</v>
      </c>
      <c r="FB78" s="1">
        <v>17.2</v>
      </c>
      <c r="FC78" s="1">
        <v>15.6</v>
      </c>
      <c r="FD78" s="1">
        <v>16.399999999999999</v>
      </c>
      <c r="FE78" s="1">
        <v>16.8</v>
      </c>
      <c r="FF78" s="1">
        <v>16</v>
      </c>
      <c r="FG78" s="1">
        <v>16.2</v>
      </c>
      <c r="FH78" s="1">
        <v>16.8</v>
      </c>
      <c r="FI78" s="1">
        <v>14.8</v>
      </c>
      <c r="FJ78" s="1">
        <v>14.2</v>
      </c>
      <c r="FK78" s="1">
        <v>14</v>
      </c>
      <c r="FL78" s="1">
        <v>16</v>
      </c>
      <c r="FM78" s="1">
        <v>16.8</v>
      </c>
      <c r="FN78" s="1">
        <v>16</v>
      </c>
      <c r="FO78" s="1">
        <v>16.600000000000001</v>
      </c>
      <c r="FP78" s="1">
        <v>17.2</v>
      </c>
      <c r="FQ78" s="1">
        <v>16.8</v>
      </c>
      <c r="FR78" s="1">
        <v>15</v>
      </c>
      <c r="FS78" s="1">
        <v>16.399999999999999</v>
      </c>
      <c r="FT78" s="1">
        <v>15.8</v>
      </c>
      <c r="FU78" s="1">
        <v>16.8</v>
      </c>
      <c r="FV78" s="1">
        <v>15.8</v>
      </c>
      <c r="FW78" s="1">
        <v>16.399999999999999</v>
      </c>
      <c r="FX78" s="1">
        <v>16.600000000000001</v>
      </c>
      <c r="FY78" s="1">
        <v>16.600000000000001</v>
      </c>
      <c r="FZ78" s="1">
        <v>15.8</v>
      </c>
      <c r="GA78" s="1">
        <v>15.6</v>
      </c>
      <c r="GB78" s="1">
        <v>14</v>
      </c>
      <c r="GC78" s="1">
        <v>16</v>
      </c>
      <c r="GD78" s="1">
        <v>13</v>
      </c>
      <c r="GE78" s="1">
        <v>14.6</v>
      </c>
      <c r="GF78" s="1">
        <v>15.2</v>
      </c>
      <c r="GG78" s="1">
        <v>15.4</v>
      </c>
      <c r="GH78" s="1">
        <v>16.600000000000001</v>
      </c>
      <c r="GI78" s="1">
        <v>15.6</v>
      </c>
      <c r="GJ78" s="1">
        <v>16</v>
      </c>
      <c r="GK78" s="1">
        <v>65535</v>
      </c>
      <c r="GL78" s="1">
        <v>13.4</v>
      </c>
      <c r="GM78" s="1">
        <v>14.2</v>
      </c>
      <c r="GN78" s="1">
        <v>13.8</v>
      </c>
      <c r="GO78" s="1">
        <v>13.8</v>
      </c>
      <c r="GP78" s="1">
        <v>15.4</v>
      </c>
      <c r="GQ78" s="1">
        <v>65535</v>
      </c>
      <c r="GR78" s="1">
        <v>14.2</v>
      </c>
      <c r="GS78" s="1">
        <v>15.4</v>
      </c>
      <c r="GT78" s="1">
        <v>16.399999999999999</v>
      </c>
      <c r="GU78" s="1">
        <v>16.2</v>
      </c>
      <c r="GV78" s="1">
        <v>14.6</v>
      </c>
      <c r="GW78" s="1">
        <v>14.8</v>
      </c>
      <c r="GX78" s="1">
        <v>14.2</v>
      </c>
      <c r="GY78" s="1">
        <v>14.8</v>
      </c>
      <c r="GZ78" s="1">
        <v>15.2</v>
      </c>
      <c r="HA78" s="1">
        <v>15.8</v>
      </c>
      <c r="HB78" s="1">
        <v>14.2</v>
      </c>
      <c r="HC78" s="1">
        <v>16.8</v>
      </c>
      <c r="HD78" s="1">
        <v>16.2</v>
      </c>
      <c r="HE78" s="1">
        <v>15.4</v>
      </c>
      <c r="HF78" s="1">
        <v>14</v>
      </c>
      <c r="HG78" s="1">
        <v>14.6</v>
      </c>
      <c r="HH78" s="1">
        <v>14.2</v>
      </c>
      <c r="HI78" s="1">
        <v>65535</v>
      </c>
      <c r="HJ78" s="1">
        <v>65535</v>
      </c>
      <c r="HK78" s="1">
        <v>15</v>
      </c>
      <c r="HL78" s="1">
        <v>15.6</v>
      </c>
      <c r="HM78" s="1">
        <v>15.4</v>
      </c>
      <c r="HN78" s="1">
        <v>14.8</v>
      </c>
      <c r="HO78" s="1">
        <v>16.2</v>
      </c>
      <c r="HP78" s="1">
        <v>15.2</v>
      </c>
      <c r="HQ78" s="1">
        <v>16</v>
      </c>
      <c r="HR78" s="1">
        <v>15.6</v>
      </c>
      <c r="HS78" s="1">
        <v>65535</v>
      </c>
      <c r="HT78" s="1">
        <v>14.8</v>
      </c>
      <c r="HU78" s="1">
        <v>15.8</v>
      </c>
      <c r="HV78" s="1">
        <v>65535</v>
      </c>
      <c r="HW78" s="1">
        <v>65535</v>
      </c>
      <c r="HX78" s="1">
        <v>65535</v>
      </c>
      <c r="HY78" s="1">
        <v>16.8</v>
      </c>
      <c r="HZ78" s="1">
        <v>65535</v>
      </c>
      <c r="IA78" s="1">
        <v>14.6</v>
      </c>
      <c r="IB78" s="1">
        <v>14.4</v>
      </c>
      <c r="IC78" s="1">
        <v>14.8</v>
      </c>
      <c r="ID78" s="1">
        <v>15.2</v>
      </c>
      <c r="IE78" s="1">
        <v>15.2</v>
      </c>
      <c r="IF78" s="1">
        <v>14</v>
      </c>
      <c r="IG78" s="1">
        <v>13.8</v>
      </c>
      <c r="IH78" s="1">
        <v>13.6</v>
      </c>
      <c r="II78" s="1">
        <v>15.8</v>
      </c>
      <c r="IJ78" s="1">
        <v>15.6</v>
      </c>
      <c r="IK78" s="1">
        <v>15.6</v>
      </c>
      <c r="IL78" s="1">
        <v>14.8</v>
      </c>
      <c r="IM78" s="1">
        <v>15</v>
      </c>
      <c r="IN78" s="1">
        <v>14.6</v>
      </c>
      <c r="IO78" s="1">
        <v>15.8</v>
      </c>
      <c r="IP78" s="1">
        <v>12.8</v>
      </c>
      <c r="IQ78" s="1">
        <v>65535</v>
      </c>
      <c r="IR78" s="1">
        <v>16</v>
      </c>
      <c r="IS78" s="1">
        <v>15.8</v>
      </c>
      <c r="IT78" s="1">
        <v>14.6</v>
      </c>
      <c r="IU78" s="1">
        <v>15.8</v>
      </c>
      <c r="IV78" s="1">
        <v>14.8</v>
      </c>
      <c r="IW78" s="1">
        <v>14.8</v>
      </c>
      <c r="IX78" s="1">
        <v>14.6</v>
      </c>
      <c r="IY78" s="1">
        <v>15</v>
      </c>
      <c r="IZ78" s="1">
        <v>65535</v>
      </c>
      <c r="JA78" s="1">
        <v>13.4</v>
      </c>
      <c r="JB78" s="1">
        <v>16.2</v>
      </c>
      <c r="JC78" s="1">
        <v>15.8</v>
      </c>
      <c r="JD78" s="1">
        <v>65535</v>
      </c>
      <c r="JE78" s="1">
        <v>65535</v>
      </c>
      <c r="JF78" s="1">
        <v>15</v>
      </c>
      <c r="JG78" s="1">
        <v>15.4</v>
      </c>
      <c r="JH78" s="1">
        <v>15.6</v>
      </c>
      <c r="JI78" s="1">
        <v>14.8</v>
      </c>
      <c r="JJ78" s="1">
        <v>16</v>
      </c>
      <c r="JK78" s="1">
        <v>15.4</v>
      </c>
      <c r="JL78" s="1">
        <v>15</v>
      </c>
      <c r="JM78" s="1">
        <v>15.8</v>
      </c>
      <c r="JN78" s="1">
        <v>15.4</v>
      </c>
      <c r="JO78" s="1">
        <v>15.2</v>
      </c>
      <c r="JP78" s="1">
        <v>14.8</v>
      </c>
      <c r="JQ78" s="1">
        <v>14.6</v>
      </c>
      <c r="JR78" s="1">
        <v>14.2</v>
      </c>
      <c r="JS78" s="1">
        <v>14.8</v>
      </c>
      <c r="JT78" s="1">
        <v>15</v>
      </c>
      <c r="JU78" s="1">
        <v>65535</v>
      </c>
      <c r="JV78" s="1">
        <v>14.2</v>
      </c>
      <c r="JW78" s="1">
        <v>14.2</v>
      </c>
      <c r="JX78" s="1">
        <v>14.8</v>
      </c>
      <c r="JY78" s="1">
        <v>15.4</v>
      </c>
      <c r="JZ78" s="1">
        <v>14.6</v>
      </c>
      <c r="KA78" s="1">
        <v>65535</v>
      </c>
      <c r="KB78" s="1">
        <v>13.8</v>
      </c>
      <c r="KC78" s="1">
        <v>14.4</v>
      </c>
      <c r="KD78" s="1">
        <v>15.4</v>
      </c>
      <c r="KE78" s="1">
        <v>14.2</v>
      </c>
      <c r="KF78" s="1">
        <v>14</v>
      </c>
      <c r="KG78" s="1">
        <v>15.2</v>
      </c>
      <c r="KH78" s="1">
        <v>65535</v>
      </c>
      <c r="KI78" s="1">
        <v>14.8</v>
      </c>
      <c r="KJ78" s="1">
        <v>14.8</v>
      </c>
      <c r="KK78" s="1">
        <v>16.2</v>
      </c>
      <c r="KL78" s="1">
        <v>14.2</v>
      </c>
      <c r="KM78" s="1">
        <v>15</v>
      </c>
      <c r="KN78" s="1">
        <v>65535</v>
      </c>
      <c r="KO78" s="1">
        <v>15.2</v>
      </c>
      <c r="KP78" s="1">
        <v>14.8</v>
      </c>
      <c r="KQ78" s="1">
        <v>15</v>
      </c>
      <c r="KR78" s="1">
        <v>15.4</v>
      </c>
      <c r="KS78" s="1">
        <v>14.4</v>
      </c>
      <c r="KT78" s="1">
        <v>15.4</v>
      </c>
      <c r="KU78" s="1">
        <v>14.8</v>
      </c>
      <c r="KV78" s="1">
        <v>65535</v>
      </c>
      <c r="KW78" s="1">
        <v>14.8</v>
      </c>
      <c r="KX78" s="1">
        <v>14.8</v>
      </c>
      <c r="KY78" s="1">
        <v>15.4</v>
      </c>
      <c r="KZ78" s="1">
        <v>14</v>
      </c>
      <c r="LA78" s="1">
        <v>14</v>
      </c>
      <c r="LB78" s="1">
        <v>15.2</v>
      </c>
      <c r="LC78" s="1">
        <v>15.4</v>
      </c>
      <c r="LD78" s="1">
        <v>14.8</v>
      </c>
      <c r="LE78" s="1">
        <v>14.6</v>
      </c>
      <c r="LF78" s="1">
        <v>15</v>
      </c>
      <c r="LG78" s="1">
        <v>14.8</v>
      </c>
      <c r="LH78" s="1">
        <v>15.2</v>
      </c>
      <c r="LI78" s="1">
        <v>14.8</v>
      </c>
      <c r="LJ78" s="1">
        <v>15.2</v>
      </c>
      <c r="LK78" s="1">
        <v>14.8</v>
      </c>
      <c r="LL78" s="1">
        <v>15.2</v>
      </c>
      <c r="LM78" s="1">
        <v>16.8</v>
      </c>
      <c r="LN78" s="1">
        <v>17</v>
      </c>
      <c r="LO78" s="1">
        <v>16.600000000000001</v>
      </c>
      <c r="LP78" s="1">
        <v>15.8</v>
      </c>
      <c r="LQ78" s="1">
        <v>15.6</v>
      </c>
      <c r="LR78" s="1">
        <v>15.6</v>
      </c>
      <c r="LS78" s="1">
        <v>17</v>
      </c>
      <c r="LT78" s="1">
        <v>16.8</v>
      </c>
      <c r="LU78" s="1">
        <v>17.600000000000001</v>
      </c>
      <c r="LV78" s="1">
        <v>15.8</v>
      </c>
      <c r="LW78" s="1">
        <v>15.8</v>
      </c>
      <c r="LX78" s="1">
        <v>16.2</v>
      </c>
      <c r="LY78" s="1">
        <v>15</v>
      </c>
      <c r="LZ78" s="1">
        <v>16.8</v>
      </c>
      <c r="MA78" s="1">
        <v>16.8</v>
      </c>
      <c r="MB78" s="1">
        <v>7</v>
      </c>
      <c r="MC78" s="1">
        <v>14.8</v>
      </c>
      <c r="MD78" s="1">
        <v>15.2</v>
      </c>
      <c r="ME78" s="1">
        <v>16.8</v>
      </c>
      <c r="MF78" s="1">
        <v>15.6</v>
      </c>
      <c r="MG78" s="1">
        <v>15.8</v>
      </c>
      <c r="MH78" s="1">
        <v>16</v>
      </c>
      <c r="MI78" s="1">
        <v>14.2</v>
      </c>
      <c r="MJ78" s="1">
        <v>15</v>
      </c>
      <c r="MK78" s="1">
        <v>14.8</v>
      </c>
      <c r="ML78" s="1">
        <v>15.6</v>
      </c>
      <c r="MM78" s="1">
        <v>14.8</v>
      </c>
      <c r="MN78" s="1">
        <v>15</v>
      </c>
      <c r="MO78" s="1">
        <v>15</v>
      </c>
      <c r="MP78" s="1">
        <v>14.8</v>
      </c>
      <c r="MQ78" s="1">
        <v>14</v>
      </c>
      <c r="MR78" s="1">
        <v>14.6</v>
      </c>
      <c r="MS78" s="1">
        <v>14</v>
      </c>
      <c r="MT78" s="1">
        <v>16.2</v>
      </c>
      <c r="MU78" s="1">
        <v>65535</v>
      </c>
      <c r="MV78" s="1">
        <v>14</v>
      </c>
      <c r="MW78" s="1">
        <v>14.2</v>
      </c>
      <c r="MX78" s="1">
        <v>14.2</v>
      </c>
      <c r="MY78" s="1">
        <v>15.8</v>
      </c>
      <c r="MZ78" s="1">
        <v>14</v>
      </c>
      <c r="NA78" s="1">
        <v>14</v>
      </c>
      <c r="NB78" s="1">
        <v>14.2</v>
      </c>
      <c r="NC78" s="1">
        <v>65535</v>
      </c>
      <c r="ND78" s="1">
        <v>16</v>
      </c>
      <c r="NE78" s="1">
        <v>15.8</v>
      </c>
      <c r="NF78" s="1">
        <v>14</v>
      </c>
      <c r="NG78" s="1">
        <v>14.2</v>
      </c>
      <c r="NH78" s="1">
        <v>14.2</v>
      </c>
      <c r="NI78" s="1">
        <v>65535</v>
      </c>
      <c r="NJ78" s="6">
        <f t="shared" si="62"/>
        <v>0.967741935483871</v>
      </c>
      <c r="NK78" s="3">
        <f t="shared" si="63"/>
        <v>0.9285714285714286</v>
      </c>
      <c r="NL78" s="3">
        <f t="shared" si="64"/>
        <v>0.90322580645161288</v>
      </c>
      <c r="NM78" s="3">
        <f t="shared" si="65"/>
        <v>0.8</v>
      </c>
      <c r="NN78" s="3">
        <f t="shared" si="66"/>
        <v>0.93548387096774188</v>
      </c>
      <c r="NO78" s="3">
        <f t="shared" si="67"/>
        <v>1</v>
      </c>
      <c r="NP78" s="3">
        <f t="shared" si="68"/>
        <v>0.87096774193548387</v>
      </c>
      <c r="NQ78" s="3">
        <f t="shared" si="69"/>
        <v>0.80645161290322576</v>
      </c>
      <c r="NR78" s="3">
        <f t="shared" si="70"/>
        <v>0.8666666666666667</v>
      </c>
      <c r="NS78" s="3">
        <f t="shared" si="71"/>
        <v>0.87096774193548387</v>
      </c>
      <c r="NT78" s="3">
        <f t="shared" si="72"/>
        <v>1</v>
      </c>
      <c r="NU78" s="3">
        <f t="shared" si="73"/>
        <v>0.90322580645161288</v>
      </c>
      <c r="NV78" s="3">
        <f t="shared" si="74"/>
        <v>0.90410958904109584</v>
      </c>
      <c r="NW78" s="5">
        <f t="shared" si="75"/>
        <v>14.986666666666666</v>
      </c>
      <c r="NX78" s="1">
        <f t="shared" si="76"/>
        <v>15.161538461538461</v>
      </c>
      <c r="NY78" s="1">
        <f t="shared" si="77"/>
        <v>16.671428571428574</v>
      </c>
      <c r="NZ78" s="1">
        <f t="shared" si="78"/>
        <v>16.099999999999998</v>
      </c>
      <c r="OA78" s="1">
        <f t="shared" si="79"/>
        <v>16.04137931034483</v>
      </c>
      <c r="OB78" s="1">
        <f t="shared" si="80"/>
        <v>15.786666666666669</v>
      </c>
      <c r="OC78" s="1">
        <f t="shared" si="81"/>
        <v>15.05185185185185</v>
      </c>
      <c r="OD78" s="1">
        <f t="shared" si="82"/>
        <v>15.048000000000004</v>
      </c>
      <c r="OE78" s="1">
        <f t="shared" si="83"/>
        <v>15.146153846153847</v>
      </c>
      <c r="OF78" s="1">
        <f t="shared" si="84"/>
        <v>14.785185185185183</v>
      </c>
      <c r="OG78" s="1">
        <f t="shared" si="85"/>
        <v>15.373333333333337</v>
      </c>
      <c r="OH78" s="1">
        <f t="shared" si="86"/>
        <v>14.885714285714284</v>
      </c>
      <c r="OI78" s="111">
        <v>13.430769230769231</v>
      </c>
      <c r="OJ78" s="112">
        <v>14.107692307692306</v>
      </c>
      <c r="OK78" s="112">
        <v>14.561538461538463</v>
      </c>
      <c r="OL78" s="112">
        <v>15</v>
      </c>
      <c r="OM78" s="112">
        <v>14.973333333333331</v>
      </c>
      <c r="ON78" s="112">
        <v>14.713333333333335</v>
      </c>
      <c r="OO78" s="112">
        <v>14.253333333333337</v>
      </c>
      <c r="OP78" s="112">
        <v>14.233333333333331</v>
      </c>
      <c r="OQ78" s="112">
        <v>14.12</v>
      </c>
      <c r="OR78" s="112">
        <v>14.299999999999999</v>
      </c>
      <c r="OS78" s="112">
        <v>14.415384615384616</v>
      </c>
      <c r="OT78" s="112">
        <v>13.62857142857143</v>
      </c>
      <c r="OU78" s="5">
        <f t="shared" si="50"/>
        <v>1.5558974358974353</v>
      </c>
      <c r="OV78" s="1">
        <f t="shared" si="51"/>
        <v>1.0538461538461554</v>
      </c>
      <c r="OW78" s="1">
        <f t="shared" si="52"/>
        <v>2.1098901098901113</v>
      </c>
      <c r="OX78" s="1">
        <f t="shared" si="53"/>
        <v>1.0999999999999979</v>
      </c>
      <c r="OY78" s="1">
        <f t="shared" si="54"/>
        <v>1.0680459770114989</v>
      </c>
      <c r="OZ78" s="1">
        <f t="shared" si="55"/>
        <v>1.0733333333333341</v>
      </c>
      <c r="PA78" s="1">
        <f t="shared" si="56"/>
        <v>0.79851851851851308</v>
      </c>
      <c r="PB78" s="1">
        <f t="shared" si="57"/>
        <v>0.81466666666667287</v>
      </c>
      <c r="PC78" s="1">
        <f t="shared" si="58"/>
        <v>1.0261538461538482</v>
      </c>
      <c r="PD78" s="1">
        <f t="shared" si="59"/>
        <v>0.48518518518518405</v>
      </c>
      <c r="PE78" s="1">
        <f t="shared" si="60"/>
        <v>0.95794871794872094</v>
      </c>
      <c r="PF78" s="1">
        <f t="shared" si="61"/>
        <v>1.2571428571428545</v>
      </c>
      <c r="PG78" s="111">
        <v>8.1999999999999993</v>
      </c>
      <c r="PH78" s="112">
        <v>10</v>
      </c>
      <c r="PI78" s="112">
        <v>8.6</v>
      </c>
      <c r="PJ78" s="112">
        <v>11.2</v>
      </c>
      <c r="PK78" s="112">
        <v>10.8</v>
      </c>
      <c r="PL78" s="112">
        <v>10</v>
      </c>
      <c r="PM78" s="112">
        <v>9.8000000000000007</v>
      </c>
      <c r="PN78" s="112">
        <v>10</v>
      </c>
      <c r="PO78" s="112">
        <v>8.4</v>
      </c>
      <c r="PP78" s="112">
        <v>5.8</v>
      </c>
      <c r="PQ78" s="112">
        <v>7</v>
      </c>
      <c r="PR78" s="137">
        <v>8.6</v>
      </c>
      <c r="PS78" s="5">
        <f t="array" ref="PS78">+IF(ISERROR($NW78)=FALSE,MIN(IF($H78:$AL78&lt;65534,$H78:$AL78,"")),NA())</f>
        <v>11.8</v>
      </c>
      <c r="PT78" s="1">
        <f t="array" ref="PT78">+IF(ISERROR($NX78)=FALSE,MIN(IF($AM78:$BN78&lt;65534,$AM78:$BN78,"")),NA())</f>
        <v>12.6</v>
      </c>
      <c r="PU78" s="1">
        <f t="array" ref="PU78">+IF(ISERROR($NY78)=FALSE,MIN(IF($BP78:$CT78&lt;65534,$BP78:$CT78,"")),NA())</f>
        <v>15</v>
      </c>
      <c r="PV78" s="1">
        <f t="array" ref="PV78">+IF(ISERROR($NZ78)=FALSE,MIN(IF($CU78:$DX78&lt;65534,$CU78:$DX78,"")),NA())</f>
        <v>14</v>
      </c>
      <c r="PW78" s="1">
        <f t="array" ref="PW78">+IF(ISERROR($OA78)=FALSE,MIN(IF($DY78:$FC78&lt;65534,$DY78:$FC78,"")),NA())</f>
        <v>14</v>
      </c>
      <c r="PX78" s="1">
        <f t="array" ref="PX78">+IF(ISERROR($OB78)=FALSE,MIN(IF($FD78:$GG78&lt;65534,$FD78:$GG78,"")),NA())</f>
        <v>13</v>
      </c>
      <c r="PY78" s="1">
        <f t="array" ref="PY78">+IF(ISERROR($OC78)=FALSE,MIN(IF($GH78:$HL78&lt;65534,$GH78:$HL78,"")),NA())</f>
        <v>13.4</v>
      </c>
      <c r="PZ78" s="1">
        <f t="array" ref="PZ78">+IF(ISERROR($OD78)=FALSE,MIN(IF($HM78:$IQ78&lt;65534,$HM78:$IQ78,"")),NA())</f>
        <v>12.8</v>
      </c>
      <c r="QA78" s="1">
        <f t="array" ref="QA78">+IF(ISERROR($OE78)=FALSE,MIN(IF($IR78:$JU78&lt;65534,$IR78:$JU78,"")),NA())</f>
        <v>13.4</v>
      </c>
      <c r="QB78" s="1">
        <f t="array" ref="QB78">+IF(ISERROR($OF78)=FALSE,MIN(IF($JV78:$KZ78&lt;65534,$JV78:$KZ78,"")),NA())</f>
        <v>13.8</v>
      </c>
      <c r="QC78" s="1">
        <f t="array" ref="QC78">+IF(ISERROR($OG78)=FALSE,MIN(IF($LA78:$MD78&lt;65534,$LA78:$MD78,"")),NA())</f>
        <v>7</v>
      </c>
      <c r="QD78" s="1">
        <f t="array" ref="QD78">+IF(ISERROR($OH78)=FALSE,MIN(IF($ME78:$NI78&lt;65534,$ME78:$NI78,"")),NA())</f>
        <v>14</v>
      </c>
      <c r="QE78" s="5">
        <f t="shared" si="87"/>
        <v>-3.6000000000000014</v>
      </c>
      <c r="QF78" s="1">
        <f t="shared" si="88"/>
        <v>-2.5999999999999996</v>
      </c>
      <c r="QG78" s="1">
        <f t="shared" si="89"/>
        <v>-6.4</v>
      </c>
      <c r="QH78" s="1">
        <f t="shared" si="90"/>
        <v>-2.8000000000000007</v>
      </c>
      <c r="QI78" s="1">
        <f t="shared" si="91"/>
        <v>-3.1999999999999993</v>
      </c>
      <c r="QJ78" s="1">
        <f t="shared" si="92"/>
        <v>-3</v>
      </c>
      <c r="QK78" s="1">
        <f t="shared" si="93"/>
        <v>-3.5999999999999996</v>
      </c>
      <c r="QL78" s="1">
        <f t="shared" si="94"/>
        <v>-2.8000000000000007</v>
      </c>
      <c r="QM78" s="1">
        <f t="shared" si="95"/>
        <v>-5</v>
      </c>
      <c r="QN78" s="1">
        <f t="shared" si="96"/>
        <v>-8</v>
      </c>
      <c r="QO78" s="1">
        <f t="shared" si="97"/>
        <v>0</v>
      </c>
      <c r="QP78" s="1">
        <f t="shared" si="98"/>
        <v>-5.4</v>
      </c>
      <c r="QQ78" s="5" t="s">
        <v>892</v>
      </c>
    </row>
    <row r="79" spans="1:459" s="1" customFormat="1" x14ac:dyDescent="0.2">
      <c r="A79" s="79">
        <v>37035010</v>
      </c>
      <c r="B79" s="106">
        <v>-72.115833333333327</v>
      </c>
      <c r="C79" s="106">
        <v>7.0061111111111112</v>
      </c>
      <c r="D79" s="105">
        <v>370</v>
      </c>
      <c r="E79" s="97" t="s">
        <v>74</v>
      </c>
      <c r="F79" s="97" t="s">
        <v>329</v>
      </c>
      <c r="G79" s="97" t="s">
        <v>308</v>
      </c>
      <c r="H79" s="1">
        <v>18.600000000000001</v>
      </c>
      <c r="I79" s="1">
        <v>18.600000000000001</v>
      </c>
      <c r="J79" s="1">
        <v>20</v>
      </c>
      <c r="K79" s="1">
        <v>19.2</v>
      </c>
      <c r="L79" s="1">
        <v>18</v>
      </c>
      <c r="M79" s="1">
        <v>65535</v>
      </c>
      <c r="N79" s="1">
        <v>19.2</v>
      </c>
      <c r="O79" s="1">
        <v>20</v>
      </c>
      <c r="P79" s="1">
        <v>20.6</v>
      </c>
      <c r="Q79" s="1">
        <v>21.2</v>
      </c>
      <c r="R79" s="1">
        <v>21.2</v>
      </c>
      <c r="S79" s="1">
        <v>21.8</v>
      </c>
      <c r="T79" s="1">
        <v>65535</v>
      </c>
      <c r="U79" s="1">
        <v>65535</v>
      </c>
      <c r="V79" s="1">
        <v>65535</v>
      </c>
      <c r="W79" s="1">
        <v>65535</v>
      </c>
      <c r="X79" s="1">
        <v>65535</v>
      </c>
      <c r="Y79" s="1">
        <v>65535</v>
      </c>
      <c r="Z79" s="1">
        <v>65535</v>
      </c>
      <c r="AA79" s="1">
        <v>65535</v>
      </c>
      <c r="AB79" s="1">
        <v>65535</v>
      </c>
      <c r="AC79" s="1">
        <v>65535</v>
      </c>
      <c r="AD79" s="1">
        <v>65535</v>
      </c>
      <c r="AE79" s="1">
        <v>65535</v>
      </c>
      <c r="AF79" s="1">
        <v>20</v>
      </c>
      <c r="AG79" s="1">
        <v>20.6</v>
      </c>
      <c r="AH79" s="1">
        <v>21</v>
      </c>
      <c r="AI79" s="1">
        <v>19.600000000000001</v>
      </c>
      <c r="AJ79" s="1">
        <v>20.399999999999999</v>
      </c>
      <c r="AK79" s="1">
        <v>21.4</v>
      </c>
      <c r="AL79" s="1">
        <v>20</v>
      </c>
      <c r="AM79" s="1">
        <v>19</v>
      </c>
      <c r="AN79" s="1">
        <v>20.2</v>
      </c>
      <c r="AO79" s="1">
        <v>20</v>
      </c>
      <c r="AP79" s="1">
        <v>20.6</v>
      </c>
      <c r="AQ79" s="1">
        <v>20</v>
      </c>
      <c r="AR79" s="1">
        <v>21</v>
      </c>
      <c r="AS79" s="1">
        <v>19.8</v>
      </c>
      <c r="AT79" s="1">
        <v>21.4</v>
      </c>
      <c r="AU79" s="1">
        <v>22</v>
      </c>
      <c r="AV79" s="1">
        <v>22.4</v>
      </c>
      <c r="AW79" s="1">
        <v>20.2</v>
      </c>
      <c r="AX79" s="1">
        <v>18.600000000000001</v>
      </c>
      <c r="AY79" s="1">
        <v>22</v>
      </c>
      <c r="AZ79" s="1">
        <v>20.399999999999999</v>
      </c>
      <c r="BA79" s="1">
        <v>19.8</v>
      </c>
      <c r="BB79" s="1">
        <v>21</v>
      </c>
      <c r="BC79" s="1">
        <v>21.8</v>
      </c>
      <c r="BD79" s="1">
        <v>21.6</v>
      </c>
      <c r="BE79" s="1">
        <v>21.4</v>
      </c>
      <c r="BF79" s="1">
        <v>21</v>
      </c>
      <c r="BG79" s="1">
        <v>21.2</v>
      </c>
      <c r="BH79" s="1">
        <v>22.2</v>
      </c>
      <c r="BI79" s="1">
        <v>21.4</v>
      </c>
      <c r="BJ79" s="1">
        <v>20</v>
      </c>
      <c r="BK79" s="1">
        <v>17</v>
      </c>
      <c r="BL79" s="1">
        <v>17</v>
      </c>
      <c r="BM79" s="1">
        <v>19</v>
      </c>
      <c r="BN79" s="1">
        <v>21.2</v>
      </c>
      <c r="BO79" s="102"/>
      <c r="BP79" s="1">
        <v>21</v>
      </c>
      <c r="BQ79" s="1">
        <v>22</v>
      </c>
      <c r="BR79" s="1">
        <v>21</v>
      </c>
      <c r="BS79" s="1">
        <v>20.8</v>
      </c>
      <c r="BT79" s="1">
        <v>22</v>
      </c>
      <c r="BU79" s="1">
        <v>21.6</v>
      </c>
      <c r="BV79" s="1">
        <v>21.2</v>
      </c>
      <c r="BW79" s="1">
        <v>22.2</v>
      </c>
      <c r="BX79" s="1">
        <v>22</v>
      </c>
      <c r="BY79" s="1">
        <v>22</v>
      </c>
      <c r="BZ79" s="1">
        <v>21.4</v>
      </c>
      <c r="CA79" s="1">
        <v>21.2</v>
      </c>
      <c r="CB79" s="1">
        <v>21.8</v>
      </c>
      <c r="CC79" s="1">
        <v>22</v>
      </c>
      <c r="CD79" s="1">
        <v>21.8</v>
      </c>
      <c r="CE79" s="1">
        <v>21.6</v>
      </c>
      <c r="CF79" s="1">
        <v>22</v>
      </c>
      <c r="CG79" s="1">
        <v>22</v>
      </c>
      <c r="CH79" s="1">
        <v>21.6</v>
      </c>
      <c r="CI79" s="1">
        <v>21.8</v>
      </c>
      <c r="CJ79" s="1">
        <v>22.2</v>
      </c>
      <c r="CK79" s="1">
        <v>22.2</v>
      </c>
      <c r="CL79" s="1">
        <v>21.8</v>
      </c>
      <c r="CM79" s="1">
        <v>20.399999999999999</v>
      </c>
      <c r="CN79" s="1">
        <v>19.8</v>
      </c>
      <c r="CO79" s="1">
        <v>21.8</v>
      </c>
      <c r="CP79" s="1">
        <v>20.399999999999999</v>
      </c>
      <c r="CQ79" s="1">
        <v>21.6</v>
      </c>
      <c r="CR79" s="1">
        <v>22.6</v>
      </c>
      <c r="CS79" s="1">
        <v>65535</v>
      </c>
      <c r="CT79" s="1">
        <v>22.6</v>
      </c>
      <c r="CU79" s="1">
        <v>23.2</v>
      </c>
      <c r="CV79" s="1">
        <v>21.2</v>
      </c>
      <c r="CW79" s="1">
        <v>19.600000000000001</v>
      </c>
      <c r="CX79" s="1">
        <v>21.6</v>
      </c>
      <c r="CY79" s="1">
        <v>21.6</v>
      </c>
      <c r="CZ79" s="1">
        <v>22.2</v>
      </c>
      <c r="DA79" s="1">
        <v>21.2</v>
      </c>
      <c r="DB79" s="1">
        <v>21.8</v>
      </c>
      <c r="DC79" s="1">
        <v>20.2</v>
      </c>
      <c r="DD79" s="1">
        <v>22.2</v>
      </c>
      <c r="DE79" s="1">
        <v>22.4</v>
      </c>
      <c r="DF79" s="1">
        <v>21.8</v>
      </c>
      <c r="DG79" s="1">
        <v>23</v>
      </c>
      <c r="DH79" s="1">
        <v>21</v>
      </c>
      <c r="DI79" s="1">
        <v>21.8</v>
      </c>
      <c r="DJ79" s="1">
        <v>22.6</v>
      </c>
      <c r="DK79" s="1">
        <v>23</v>
      </c>
      <c r="DL79" s="1">
        <v>22.4</v>
      </c>
      <c r="DM79" s="1">
        <v>21.8</v>
      </c>
      <c r="DN79" s="1">
        <v>22.2</v>
      </c>
      <c r="DO79" s="1">
        <v>22.4</v>
      </c>
      <c r="DP79" s="1">
        <v>22.2</v>
      </c>
      <c r="DQ79" s="1">
        <v>22</v>
      </c>
      <c r="DR79" s="1">
        <v>22.4</v>
      </c>
      <c r="DS79" s="1">
        <v>21.4</v>
      </c>
      <c r="DT79" s="1">
        <v>22.2</v>
      </c>
      <c r="DU79" s="1">
        <v>22.2</v>
      </c>
      <c r="DV79" s="1">
        <v>22.6</v>
      </c>
      <c r="DW79" s="1">
        <v>21.2</v>
      </c>
      <c r="DX79" s="1">
        <v>65535</v>
      </c>
      <c r="DY79" s="1">
        <v>21</v>
      </c>
      <c r="DZ79" s="1">
        <v>20.8</v>
      </c>
      <c r="EA79" s="1">
        <v>22.6</v>
      </c>
      <c r="EB79" s="1">
        <v>22.6</v>
      </c>
      <c r="EC79" s="1">
        <v>22.4</v>
      </c>
      <c r="ED79" s="1">
        <v>23</v>
      </c>
      <c r="EE79" s="1">
        <v>21</v>
      </c>
      <c r="EF79" s="1">
        <v>21.8</v>
      </c>
      <c r="EG79" s="1">
        <v>22.2</v>
      </c>
      <c r="EH79" s="1">
        <v>21.6</v>
      </c>
      <c r="EI79" s="1">
        <v>22.2</v>
      </c>
      <c r="EJ79" s="1">
        <v>21.6</v>
      </c>
      <c r="EK79" s="1">
        <v>22.2</v>
      </c>
      <c r="EL79" s="1">
        <v>21.2</v>
      </c>
      <c r="EM79" s="1">
        <v>21.6</v>
      </c>
      <c r="EN79" s="1">
        <v>21.4</v>
      </c>
      <c r="EO79" s="1">
        <v>21.2</v>
      </c>
      <c r="EP79" s="1">
        <v>21.6</v>
      </c>
      <c r="EQ79" s="1">
        <v>65535</v>
      </c>
      <c r="ER79" s="1">
        <v>20.8</v>
      </c>
      <c r="ES79" s="1">
        <v>21</v>
      </c>
      <c r="ET79" s="1">
        <v>21.6</v>
      </c>
      <c r="EU79" s="1">
        <v>22</v>
      </c>
      <c r="EV79" s="1">
        <v>21.4</v>
      </c>
      <c r="EW79" s="1">
        <v>22</v>
      </c>
      <c r="EX79" s="1">
        <v>20.399999999999999</v>
      </c>
      <c r="EY79" s="1">
        <v>21.4</v>
      </c>
      <c r="EZ79" s="1">
        <v>21</v>
      </c>
      <c r="FA79" s="1">
        <v>21</v>
      </c>
      <c r="FB79" s="1">
        <v>22</v>
      </c>
      <c r="FC79" s="1">
        <v>20.399999999999999</v>
      </c>
      <c r="FD79" s="1">
        <v>21.8</v>
      </c>
      <c r="FE79" s="1">
        <v>21.8</v>
      </c>
      <c r="FF79" s="1">
        <v>21.6</v>
      </c>
      <c r="FG79" s="1">
        <v>20.8</v>
      </c>
      <c r="FH79" s="1">
        <v>19</v>
      </c>
      <c r="FI79" s="1">
        <v>20.8</v>
      </c>
      <c r="FJ79" s="1">
        <v>21</v>
      </c>
      <c r="FK79" s="1">
        <v>20</v>
      </c>
      <c r="FL79" s="1">
        <v>20</v>
      </c>
      <c r="FM79" s="1">
        <v>21.8</v>
      </c>
      <c r="FN79" s="1">
        <v>21.6</v>
      </c>
      <c r="FO79" s="1">
        <v>20.8</v>
      </c>
      <c r="FP79" s="1">
        <v>20.2</v>
      </c>
      <c r="FQ79" s="1">
        <v>65535</v>
      </c>
      <c r="FR79" s="1">
        <v>21</v>
      </c>
      <c r="FS79" s="1">
        <v>21</v>
      </c>
      <c r="FT79" s="1">
        <v>65535</v>
      </c>
      <c r="FU79" s="1">
        <v>65535</v>
      </c>
      <c r="FV79" s="1">
        <v>65535</v>
      </c>
      <c r="FW79" s="1">
        <v>65535</v>
      </c>
      <c r="FX79" s="1">
        <v>65535</v>
      </c>
      <c r="FY79" s="1">
        <v>65535</v>
      </c>
      <c r="FZ79" s="1">
        <v>65535</v>
      </c>
      <c r="GA79" s="1">
        <v>65535</v>
      </c>
      <c r="GB79" s="1">
        <v>65535</v>
      </c>
      <c r="GC79" s="1">
        <v>65535</v>
      </c>
      <c r="GD79" s="1">
        <v>65535</v>
      </c>
      <c r="GE79" s="1">
        <v>65535</v>
      </c>
      <c r="GF79" s="1">
        <v>65535</v>
      </c>
      <c r="GG79" s="1">
        <v>65535</v>
      </c>
      <c r="GH79" s="1">
        <v>65535</v>
      </c>
      <c r="GI79" s="1">
        <v>65535</v>
      </c>
      <c r="GJ79" s="1">
        <v>18.600000000000001</v>
      </c>
      <c r="GK79" s="1">
        <v>18</v>
      </c>
      <c r="GL79" s="1">
        <v>20.8</v>
      </c>
      <c r="GM79" s="1">
        <v>20.2</v>
      </c>
      <c r="GN79" s="1">
        <v>21.8</v>
      </c>
      <c r="GO79" s="1">
        <v>20.399999999999999</v>
      </c>
      <c r="GP79" s="1">
        <v>21</v>
      </c>
      <c r="GQ79" s="1">
        <v>20.399999999999999</v>
      </c>
      <c r="GR79" s="1">
        <v>20.399999999999999</v>
      </c>
      <c r="GS79" s="1">
        <v>21.2</v>
      </c>
      <c r="GT79" s="1">
        <v>22</v>
      </c>
      <c r="GU79" s="1">
        <v>20.399999999999999</v>
      </c>
      <c r="GV79" s="1">
        <v>19.600000000000001</v>
      </c>
      <c r="GW79" s="1">
        <v>19.8</v>
      </c>
      <c r="GX79" s="1">
        <v>20</v>
      </c>
      <c r="GY79" s="1">
        <v>21.4</v>
      </c>
      <c r="GZ79" s="1">
        <v>21.4</v>
      </c>
      <c r="HA79" s="1">
        <v>21</v>
      </c>
      <c r="HB79" s="1">
        <v>20.8</v>
      </c>
      <c r="HC79" s="1">
        <v>21.6</v>
      </c>
      <c r="HD79" s="1">
        <v>20.399999999999999</v>
      </c>
      <c r="HE79" s="1">
        <v>20.8</v>
      </c>
      <c r="HF79" s="1">
        <v>19.8</v>
      </c>
      <c r="HG79" s="1">
        <v>21.4</v>
      </c>
      <c r="HH79" s="1">
        <v>19.600000000000001</v>
      </c>
      <c r="HI79" s="1">
        <v>20</v>
      </c>
      <c r="HJ79" s="1">
        <v>22</v>
      </c>
      <c r="HK79" s="1">
        <v>22.2</v>
      </c>
      <c r="HL79" s="1">
        <v>21.4</v>
      </c>
      <c r="HM79" s="1">
        <v>22</v>
      </c>
      <c r="HN79" s="1">
        <v>20.8</v>
      </c>
      <c r="HO79" s="1">
        <v>21.8</v>
      </c>
      <c r="HP79" s="1">
        <v>19.8</v>
      </c>
      <c r="HQ79" s="1">
        <v>20.6</v>
      </c>
      <c r="HR79" s="1">
        <v>21</v>
      </c>
      <c r="HS79" s="1">
        <v>20</v>
      </c>
      <c r="HT79" s="1">
        <v>20.8</v>
      </c>
      <c r="HU79" s="1">
        <v>20.399999999999999</v>
      </c>
      <c r="HV79" s="1">
        <v>21</v>
      </c>
      <c r="HW79" s="1">
        <v>20.8</v>
      </c>
      <c r="HX79" s="1">
        <v>21</v>
      </c>
      <c r="HY79" s="1">
        <v>22.4</v>
      </c>
      <c r="HZ79" s="1">
        <v>21.8</v>
      </c>
      <c r="IA79" s="1">
        <v>20.399999999999999</v>
      </c>
      <c r="IB79" s="1">
        <v>20.6</v>
      </c>
      <c r="IC79" s="1">
        <v>20</v>
      </c>
      <c r="ID79" s="1">
        <v>20.399999999999999</v>
      </c>
      <c r="IE79" s="1">
        <v>21</v>
      </c>
      <c r="IF79" s="1">
        <v>21.2</v>
      </c>
      <c r="IG79" s="1">
        <v>19.8</v>
      </c>
      <c r="IH79" s="1">
        <v>19.600000000000001</v>
      </c>
      <c r="II79" s="1">
        <v>21.2</v>
      </c>
      <c r="IJ79" s="1">
        <v>22</v>
      </c>
      <c r="IK79" s="1">
        <v>20.6</v>
      </c>
      <c r="IL79" s="1">
        <v>65535</v>
      </c>
      <c r="IM79" s="1">
        <v>65535</v>
      </c>
      <c r="IN79" s="1">
        <v>65535</v>
      </c>
      <c r="IO79" s="1">
        <v>65535</v>
      </c>
      <c r="IP79" s="1">
        <v>65535</v>
      </c>
      <c r="IQ79" s="1">
        <v>65535</v>
      </c>
      <c r="IR79" s="1">
        <v>65535</v>
      </c>
      <c r="IS79" s="1">
        <v>20.2</v>
      </c>
      <c r="IT79" s="1">
        <v>20.2</v>
      </c>
      <c r="IU79" s="1">
        <v>21.6</v>
      </c>
      <c r="IV79" s="1">
        <v>22</v>
      </c>
      <c r="IW79" s="1">
        <v>19.2</v>
      </c>
      <c r="IX79" s="1">
        <v>20</v>
      </c>
      <c r="IY79" s="1">
        <v>20.8</v>
      </c>
      <c r="IZ79" s="1">
        <v>20</v>
      </c>
      <c r="JA79" s="1">
        <v>19.8</v>
      </c>
      <c r="JB79" s="1">
        <v>21.8</v>
      </c>
      <c r="JC79" s="1">
        <v>22.4</v>
      </c>
      <c r="JD79" s="1">
        <v>21</v>
      </c>
      <c r="JE79" s="1">
        <v>22</v>
      </c>
      <c r="JF79" s="1">
        <v>21.2</v>
      </c>
      <c r="JG79" s="1">
        <v>22.6</v>
      </c>
      <c r="JH79" s="1">
        <v>21.8</v>
      </c>
      <c r="JI79" s="1">
        <v>22.2</v>
      </c>
      <c r="JJ79" s="1">
        <v>23</v>
      </c>
      <c r="JK79" s="1">
        <v>22</v>
      </c>
      <c r="JL79" s="1">
        <v>21.8</v>
      </c>
      <c r="JM79" s="1">
        <v>20.399999999999999</v>
      </c>
      <c r="JN79" s="1">
        <v>20</v>
      </c>
      <c r="JO79" s="1">
        <v>21.6</v>
      </c>
      <c r="JP79" s="1">
        <v>21.4</v>
      </c>
      <c r="JQ79" s="1">
        <v>21.2</v>
      </c>
      <c r="JR79" s="1">
        <v>20.6</v>
      </c>
      <c r="JS79" s="1">
        <v>20.8</v>
      </c>
      <c r="JT79" s="1">
        <v>22</v>
      </c>
      <c r="JU79" s="1">
        <v>20.399999999999999</v>
      </c>
      <c r="JV79" s="1">
        <v>20.6</v>
      </c>
      <c r="JW79" s="1">
        <v>21</v>
      </c>
      <c r="JX79" s="1">
        <v>21.2</v>
      </c>
      <c r="JY79" s="1">
        <v>19.2</v>
      </c>
      <c r="JZ79" s="1">
        <v>20.2</v>
      </c>
      <c r="KA79" s="1">
        <v>20.8</v>
      </c>
      <c r="KB79" s="1">
        <v>22.2</v>
      </c>
      <c r="KC79" s="1">
        <v>20.2</v>
      </c>
      <c r="KD79" s="1">
        <v>20.6</v>
      </c>
      <c r="KE79" s="1">
        <v>21.6</v>
      </c>
      <c r="KF79" s="1">
        <v>21.8</v>
      </c>
      <c r="KG79" s="1">
        <v>21.6</v>
      </c>
      <c r="KH79" s="1">
        <v>20.8</v>
      </c>
      <c r="KI79" s="1">
        <v>20.2</v>
      </c>
      <c r="KJ79" s="1">
        <v>20.2</v>
      </c>
      <c r="KK79" s="1">
        <v>20.6</v>
      </c>
      <c r="KL79" s="1">
        <v>22.2</v>
      </c>
      <c r="KM79" s="1">
        <v>21.2</v>
      </c>
      <c r="KN79" s="1">
        <v>21.4</v>
      </c>
      <c r="KO79" s="1">
        <v>21.6</v>
      </c>
      <c r="KP79" s="1">
        <v>20</v>
      </c>
      <c r="KQ79" s="1">
        <v>20.8</v>
      </c>
      <c r="KR79" s="1">
        <v>20.2</v>
      </c>
      <c r="KS79" s="1">
        <v>20</v>
      </c>
      <c r="KT79" s="1">
        <v>21.6</v>
      </c>
      <c r="KU79" s="1">
        <v>20</v>
      </c>
      <c r="KV79" s="1">
        <v>20</v>
      </c>
      <c r="KW79" s="1">
        <v>20.6</v>
      </c>
      <c r="KX79" s="1">
        <v>21.2</v>
      </c>
      <c r="KY79" s="1">
        <v>21.6</v>
      </c>
      <c r="KZ79" s="1">
        <v>22.6</v>
      </c>
      <c r="LA79" s="1">
        <v>21</v>
      </c>
      <c r="LB79" s="1">
        <v>21</v>
      </c>
      <c r="LC79" s="1">
        <v>21.4</v>
      </c>
      <c r="LD79" s="1">
        <v>21.2</v>
      </c>
      <c r="LE79" s="1">
        <v>21.4</v>
      </c>
      <c r="LF79" s="1">
        <v>21.2</v>
      </c>
      <c r="LG79" s="1">
        <v>21</v>
      </c>
      <c r="LH79" s="1">
        <v>22.2</v>
      </c>
      <c r="LI79" s="1">
        <v>21.8</v>
      </c>
      <c r="LJ79" s="1">
        <v>21.8</v>
      </c>
      <c r="LK79" s="1">
        <v>21.8</v>
      </c>
      <c r="LL79" s="1">
        <v>21.4</v>
      </c>
      <c r="LM79" s="1">
        <v>21.2</v>
      </c>
      <c r="LN79" s="1">
        <v>22</v>
      </c>
      <c r="LO79" s="1">
        <v>22.4</v>
      </c>
      <c r="LP79" s="1">
        <v>20.8</v>
      </c>
      <c r="LQ79" s="1">
        <v>21.6</v>
      </c>
      <c r="LR79" s="1">
        <v>22.4</v>
      </c>
      <c r="LS79" s="1">
        <v>22.6</v>
      </c>
      <c r="LT79" s="1">
        <v>21.4</v>
      </c>
      <c r="LU79" s="1">
        <v>22</v>
      </c>
      <c r="LV79" s="1">
        <v>21.8</v>
      </c>
      <c r="LW79" s="1">
        <v>22</v>
      </c>
      <c r="LX79" s="1">
        <v>20.399999999999999</v>
      </c>
      <c r="LY79" s="1">
        <v>21</v>
      </c>
      <c r="LZ79" s="1">
        <v>21.6</v>
      </c>
      <c r="MA79" s="1">
        <v>21.2</v>
      </c>
      <c r="MB79" s="1">
        <v>21.6</v>
      </c>
      <c r="MC79" s="1">
        <v>21.2</v>
      </c>
      <c r="MD79" s="1">
        <v>21.8</v>
      </c>
      <c r="ME79" s="1">
        <v>22.8</v>
      </c>
      <c r="MF79" s="1">
        <v>21.6</v>
      </c>
      <c r="MG79" s="1">
        <v>21.8</v>
      </c>
      <c r="MH79" s="1">
        <v>21.4</v>
      </c>
      <c r="MI79" s="1">
        <v>22.2</v>
      </c>
      <c r="MJ79" s="1">
        <v>19</v>
      </c>
      <c r="MK79" s="1">
        <v>20.6</v>
      </c>
      <c r="ML79" s="1">
        <v>21.6</v>
      </c>
      <c r="MM79" s="1">
        <v>21.8</v>
      </c>
      <c r="MN79" s="1">
        <v>19.8</v>
      </c>
      <c r="MO79" s="1">
        <v>20</v>
      </c>
      <c r="MP79" s="1">
        <v>20.399999999999999</v>
      </c>
      <c r="MQ79" s="1">
        <v>22.4</v>
      </c>
      <c r="MR79" s="1">
        <v>21.6</v>
      </c>
      <c r="MS79" s="1">
        <v>22.2</v>
      </c>
      <c r="MT79" s="1">
        <v>21</v>
      </c>
      <c r="MU79" s="1">
        <v>21.4</v>
      </c>
      <c r="MV79" s="1">
        <v>21.4</v>
      </c>
      <c r="MW79" s="1">
        <v>20.2</v>
      </c>
      <c r="MX79" s="1">
        <v>22</v>
      </c>
      <c r="MY79" s="1">
        <v>22</v>
      </c>
      <c r="MZ79" s="1">
        <v>21.8</v>
      </c>
      <c r="NA79" s="1">
        <v>19.8</v>
      </c>
      <c r="NB79" s="1">
        <v>65535</v>
      </c>
      <c r="NC79" s="1">
        <v>65535</v>
      </c>
      <c r="ND79" s="1">
        <v>65535</v>
      </c>
      <c r="NE79" s="1">
        <v>20.399999999999999</v>
      </c>
      <c r="NF79" s="1">
        <v>20.8</v>
      </c>
      <c r="NG79" s="1">
        <v>20</v>
      </c>
      <c r="NH79" s="1">
        <v>20.2</v>
      </c>
      <c r="NI79" s="1">
        <v>20.6</v>
      </c>
      <c r="NJ79" s="6">
        <f t="shared" si="62"/>
        <v>0.58064516129032262</v>
      </c>
      <c r="NK79" s="3">
        <f t="shared" si="63"/>
        <v>1</v>
      </c>
      <c r="NL79" s="3">
        <f t="shared" si="64"/>
        <v>0.967741935483871</v>
      </c>
      <c r="NM79" s="3">
        <f t="shared" si="65"/>
        <v>0.96666666666666667</v>
      </c>
      <c r="NN79" s="3">
        <f t="shared" si="66"/>
        <v>0.967741935483871</v>
      </c>
      <c r="NO79" s="3">
        <f t="shared" si="67"/>
        <v>0.5</v>
      </c>
      <c r="NP79" s="3">
        <f t="shared" si="68"/>
        <v>0.93548387096774188</v>
      </c>
      <c r="NQ79" s="3">
        <f t="shared" si="69"/>
        <v>0.80645161290322576</v>
      </c>
      <c r="NR79" s="3">
        <f t="shared" si="70"/>
        <v>0.96666666666666667</v>
      </c>
      <c r="NS79" s="3">
        <f t="shared" si="71"/>
        <v>1</v>
      </c>
      <c r="NT79" s="3">
        <f t="shared" si="72"/>
        <v>1</v>
      </c>
      <c r="NU79" s="3">
        <f t="shared" si="73"/>
        <v>0.90322580645161288</v>
      </c>
      <c r="NV79" s="3">
        <f t="shared" si="74"/>
        <v>0.88219178082191785</v>
      </c>
      <c r="NW79" s="5">
        <f t="shared" si="75"/>
        <v>20.077777777777776</v>
      </c>
      <c r="NX79" s="1">
        <f t="shared" si="76"/>
        <v>20.471428571428572</v>
      </c>
      <c r="NY79" s="1">
        <f t="shared" si="77"/>
        <v>21.613333333333333</v>
      </c>
      <c r="NZ79" s="1">
        <f t="shared" si="78"/>
        <v>21.910344827586211</v>
      </c>
      <c r="OA79" s="1">
        <f t="shared" si="79"/>
        <v>21.566666666666663</v>
      </c>
      <c r="OB79" s="1">
        <f t="shared" si="80"/>
        <v>20.880000000000003</v>
      </c>
      <c r="OC79" s="1">
        <f t="shared" si="81"/>
        <v>20.634482758620688</v>
      </c>
      <c r="OD79" s="1">
        <f t="shared" si="82"/>
        <v>20.84</v>
      </c>
      <c r="OE79" s="1">
        <f t="shared" si="83"/>
        <v>21.172413793103448</v>
      </c>
      <c r="OF79" s="1">
        <f t="shared" si="84"/>
        <v>20.896774193548389</v>
      </c>
      <c r="OG79" s="1">
        <f t="shared" si="85"/>
        <v>21.540000000000003</v>
      </c>
      <c r="OH79" s="1">
        <f t="shared" si="86"/>
        <v>21.1</v>
      </c>
      <c r="OI79" s="111">
        <v>19.183333333333334</v>
      </c>
      <c r="OJ79" s="112">
        <v>19.600000000000005</v>
      </c>
      <c r="OK79" s="112">
        <v>20.161111111111115</v>
      </c>
      <c r="OL79" s="112">
        <v>20.736842105263158</v>
      </c>
      <c r="OM79" s="112">
        <v>20.670000000000005</v>
      </c>
      <c r="ON79" s="112">
        <v>20.365000000000002</v>
      </c>
      <c r="OO79" s="112">
        <v>20.342105263157897</v>
      </c>
      <c r="OP79" s="112">
        <v>20.568421052631582</v>
      </c>
      <c r="OQ79" s="112">
        <v>20.511111111111113</v>
      </c>
      <c r="OR79" s="112">
        <v>20.479999999999997</v>
      </c>
      <c r="OS79" s="112">
        <v>20.384999999999998</v>
      </c>
      <c r="OT79" s="112">
        <v>20.078947368421051</v>
      </c>
      <c r="OU79" s="5">
        <f t="shared" si="50"/>
        <v>0.89444444444444215</v>
      </c>
      <c r="OV79" s="1">
        <f t="shared" si="51"/>
        <v>0.87142857142856656</v>
      </c>
      <c r="OW79" s="1">
        <f t="shared" si="52"/>
        <v>1.4522222222222183</v>
      </c>
      <c r="OX79" s="1">
        <f t="shared" si="53"/>
        <v>1.1735027223230539</v>
      </c>
      <c r="OY79" s="1">
        <f t="shared" si="54"/>
        <v>0.89666666666665762</v>
      </c>
      <c r="OZ79" s="1">
        <f t="shared" si="55"/>
        <v>0.51500000000000057</v>
      </c>
      <c r="PA79" s="1">
        <f t="shared" si="56"/>
        <v>0.2923774954627909</v>
      </c>
      <c r="PB79" s="1">
        <f t="shared" si="57"/>
        <v>0.27157894736841826</v>
      </c>
      <c r="PC79" s="1">
        <f t="shared" si="58"/>
        <v>0.66130268199233555</v>
      </c>
      <c r="PD79" s="1">
        <f t="shared" si="59"/>
        <v>0.41677419354839174</v>
      </c>
      <c r="PE79" s="1">
        <f t="shared" si="60"/>
        <v>1.1550000000000047</v>
      </c>
      <c r="PF79" s="1">
        <f t="shared" si="61"/>
        <v>1.0210526315789501</v>
      </c>
      <c r="PG79" s="111">
        <v>13.2</v>
      </c>
      <c r="PH79" s="112">
        <v>12.8</v>
      </c>
      <c r="PI79" s="112">
        <v>13.8</v>
      </c>
      <c r="PJ79" s="112">
        <v>13.2</v>
      </c>
      <c r="PK79" s="112">
        <v>14.6</v>
      </c>
      <c r="PL79" s="112">
        <v>12.2</v>
      </c>
      <c r="PM79" s="112">
        <v>16</v>
      </c>
      <c r="PN79" s="112">
        <v>16.2</v>
      </c>
      <c r="PO79" s="112">
        <v>16.399999999999999</v>
      </c>
      <c r="PP79" s="112">
        <v>13</v>
      </c>
      <c r="PQ79" s="112">
        <v>14</v>
      </c>
      <c r="PR79" s="137">
        <v>14</v>
      </c>
      <c r="PS79" s="5">
        <f t="array" ref="PS79">+IF(ISERROR($NW79)=FALSE,MIN(IF($H79:$AL79&lt;65534,$H79:$AL79,"")),NA())</f>
        <v>18</v>
      </c>
      <c r="PT79" s="1">
        <f t="array" ref="PT79">+IF(ISERROR($NX79)=FALSE,MIN(IF($AM79:$BN79&lt;65534,$AM79:$BN79,"")),NA())</f>
        <v>17</v>
      </c>
      <c r="PU79" s="1">
        <f t="array" ref="PU79">+IF(ISERROR($NY79)=FALSE,MIN(IF($BP79:$CT79&lt;65534,$BP79:$CT79,"")),NA())</f>
        <v>19.8</v>
      </c>
      <c r="PV79" s="1">
        <f t="array" ref="PV79">+IF(ISERROR($NZ79)=FALSE,MIN(IF($CU79:$DX79&lt;65534,$CU79:$DX79,"")),NA())</f>
        <v>19.600000000000001</v>
      </c>
      <c r="PW79" s="1">
        <f t="array" ref="PW79">+IF(ISERROR($OA79)=FALSE,MIN(IF($DY79:$FC79&lt;65534,$DY79:$FC79,"")),NA())</f>
        <v>20.399999999999999</v>
      </c>
      <c r="PX79" s="1">
        <f t="array" ref="PX79">+IF(ISERROR($OB79)=FALSE,MIN(IF($FD79:$GG79&lt;65534,$FD79:$GG79,"")),NA())</f>
        <v>19</v>
      </c>
      <c r="PY79" s="1">
        <f t="array" ref="PY79">+IF(ISERROR($OC79)=FALSE,MIN(IF($GH79:$HL79&lt;65534,$GH79:$HL79,"")),NA())</f>
        <v>18</v>
      </c>
      <c r="PZ79" s="1">
        <f t="array" ref="PZ79">+IF(ISERROR($OD79)=FALSE,MIN(IF($HM79:$IQ79&lt;65534,$HM79:$IQ79,"")),NA())</f>
        <v>19.600000000000001</v>
      </c>
      <c r="QA79" s="1">
        <f t="array" ref="QA79">+IF(ISERROR($OE79)=FALSE,MIN(IF($IR79:$JU79&lt;65534,$IR79:$JU79,"")),NA())</f>
        <v>19.2</v>
      </c>
      <c r="QB79" s="1">
        <f t="array" ref="QB79">+IF(ISERROR($OF79)=FALSE,MIN(IF($JV79:$KZ79&lt;65534,$JV79:$KZ79,"")),NA())</f>
        <v>19.2</v>
      </c>
      <c r="QC79" s="1">
        <f t="array" ref="QC79">+IF(ISERROR($OG79)=FALSE,MIN(IF($LA79:$MD79&lt;65534,$LA79:$MD79,"")),NA())</f>
        <v>20.399999999999999</v>
      </c>
      <c r="QD79" s="1">
        <f t="array" ref="QD79">+IF(ISERROR($OH79)=FALSE,MIN(IF($ME79:$NI79&lt;65534,$ME79:$NI79,"")),NA())</f>
        <v>19</v>
      </c>
      <c r="QE79" s="5">
        <f t="shared" si="87"/>
        <v>-4.8000000000000007</v>
      </c>
      <c r="QF79" s="1">
        <f t="shared" si="88"/>
        <v>-4.1999999999999993</v>
      </c>
      <c r="QG79" s="1">
        <f t="shared" si="89"/>
        <v>-6</v>
      </c>
      <c r="QH79" s="1">
        <f t="shared" si="90"/>
        <v>-6.4000000000000021</v>
      </c>
      <c r="QI79" s="1">
        <f t="shared" si="91"/>
        <v>-5.7999999999999989</v>
      </c>
      <c r="QJ79" s="1">
        <f t="shared" si="92"/>
        <v>-6.8000000000000007</v>
      </c>
      <c r="QK79" s="1">
        <f t="shared" si="93"/>
        <v>-2</v>
      </c>
      <c r="QL79" s="1">
        <f t="shared" si="94"/>
        <v>-3.4000000000000021</v>
      </c>
      <c r="QM79" s="1">
        <f t="shared" si="95"/>
        <v>-2.8000000000000007</v>
      </c>
      <c r="QN79" s="1">
        <f t="shared" si="96"/>
        <v>-6.1999999999999993</v>
      </c>
      <c r="QO79" s="1">
        <f t="shared" si="97"/>
        <v>-6.3999999999999986</v>
      </c>
      <c r="QP79" s="1">
        <f t="shared" si="98"/>
        <v>-5</v>
      </c>
      <c r="QQ79" s="5" t="s">
        <v>892</v>
      </c>
    </row>
    <row r="80" spans="1:459" s="1" customFormat="1" x14ac:dyDescent="0.2">
      <c r="A80" s="79">
        <v>23055040</v>
      </c>
      <c r="B80" s="106">
        <v>-74.99922222222223</v>
      </c>
      <c r="C80" s="106">
        <v>5.4194444444444452</v>
      </c>
      <c r="D80" s="105">
        <v>1532</v>
      </c>
      <c r="E80" s="97" t="s">
        <v>330</v>
      </c>
      <c r="F80" s="97" t="s">
        <v>330</v>
      </c>
      <c r="G80" s="97" t="s">
        <v>22</v>
      </c>
      <c r="H80" s="1">
        <v>16.100000000000001</v>
      </c>
      <c r="I80" s="1">
        <v>16</v>
      </c>
      <c r="J80" s="1">
        <v>17</v>
      </c>
      <c r="K80" s="1">
        <v>18.100000000000001</v>
      </c>
      <c r="L80" s="1">
        <v>18</v>
      </c>
      <c r="M80" s="1">
        <v>18.2</v>
      </c>
      <c r="N80" s="1">
        <v>16.399999999999999</v>
      </c>
      <c r="O80" s="1">
        <v>16.3</v>
      </c>
      <c r="P80" s="1">
        <v>16</v>
      </c>
      <c r="Q80" s="1">
        <v>15.4</v>
      </c>
      <c r="R80" s="1">
        <v>15.2</v>
      </c>
      <c r="S80" s="1">
        <v>15.4</v>
      </c>
      <c r="T80" s="1">
        <v>16.399999999999999</v>
      </c>
      <c r="U80" s="1">
        <v>16.3</v>
      </c>
      <c r="V80" s="1">
        <v>16.399999999999999</v>
      </c>
      <c r="W80" s="1">
        <v>17.100000000000001</v>
      </c>
      <c r="X80" s="1">
        <v>17.100000000000001</v>
      </c>
      <c r="Y80" s="1">
        <v>17.399999999999999</v>
      </c>
      <c r="Z80" s="1">
        <v>17.399999999999999</v>
      </c>
      <c r="AA80" s="1">
        <v>18</v>
      </c>
      <c r="AB80" s="1">
        <v>18</v>
      </c>
      <c r="AC80" s="1">
        <v>17.2</v>
      </c>
      <c r="AD80" s="1">
        <v>17.3</v>
      </c>
      <c r="AE80" s="1">
        <v>17.2</v>
      </c>
      <c r="AF80" s="1">
        <v>18</v>
      </c>
      <c r="AG80" s="1">
        <v>18</v>
      </c>
      <c r="AH80" s="1">
        <v>18.3</v>
      </c>
      <c r="AI80" s="1">
        <v>17.2</v>
      </c>
      <c r="AJ80" s="1">
        <v>17.100000000000001</v>
      </c>
      <c r="AK80" s="1">
        <v>16.3</v>
      </c>
      <c r="AL80" s="1">
        <v>16.399999999999999</v>
      </c>
      <c r="AM80" s="1">
        <v>16.3</v>
      </c>
      <c r="AN80" s="1">
        <v>17.2</v>
      </c>
      <c r="AO80" s="1">
        <v>16.3</v>
      </c>
      <c r="AP80" s="1">
        <v>18.100000000000001</v>
      </c>
      <c r="AQ80" s="1">
        <v>17</v>
      </c>
      <c r="AR80" s="1">
        <v>17</v>
      </c>
      <c r="AS80" s="1">
        <v>17.3</v>
      </c>
      <c r="AT80" s="1">
        <v>17.2</v>
      </c>
      <c r="AU80" s="1">
        <v>16.3</v>
      </c>
      <c r="AV80" s="1">
        <v>17.2</v>
      </c>
      <c r="AW80" s="1">
        <v>17.3</v>
      </c>
      <c r="AX80" s="1">
        <v>18</v>
      </c>
      <c r="AY80" s="1">
        <v>18.2</v>
      </c>
      <c r="AZ80" s="1">
        <v>16.3</v>
      </c>
      <c r="BA80" s="1">
        <v>17.399999999999999</v>
      </c>
      <c r="BB80" s="1">
        <v>18.2</v>
      </c>
      <c r="BC80" s="1">
        <v>17.100000000000001</v>
      </c>
      <c r="BD80" s="1">
        <v>16.3</v>
      </c>
      <c r="BE80" s="1">
        <v>18.100000000000001</v>
      </c>
      <c r="BF80" s="1">
        <v>15.4</v>
      </c>
      <c r="BG80" s="1">
        <v>17</v>
      </c>
      <c r="BH80" s="1">
        <v>18.100000000000001</v>
      </c>
      <c r="BI80" s="1">
        <v>18</v>
      </c>
      <c r="BJ80" s="1">
        <v>16.399999999999999</v>
      </c>
      <c r="BK80" s="1">
        <v>16.3</v>
      </c>
      <c r="BL80" s="1">
        <v>17.100000000000001</v>
      </c>
      <c r="BM80" s="1">
        <v>16</v>
      </c>
      <c r="BN80" s="1">
        <v>16.399999999999999</v>
      </c>
      <c r="BO80" s="102"/>
      <c r="BP80" s="1">
        <v>17.100000000000001</v>
      </c>
      <c r="BQ80" s="1">
        <v>16.3</v>
      </c>
      <c r="BR80" s="1">
        <v>16.100000000000001</v>
      </c>
      <c r="BS80" s="1">
        <v>17</v>
      </c>
      <c r="BT80" s="1">
        <v>22.2</v>
      </c>
      <c r="BU80" s="1">
        <v>17.399999999999999</v>
      </c>
      <c r="BV80" s="1">
        <v>17.3</v>
      </c>
      <c r="BW80" s="1">
        <v>17.2</v>
      </c>
      <c r="BX80" s="1">
        <v>18.2</v>
      </c>
      <c r="BY80" s="1">
        <v>18.399999999999999</v>
      </c>
      <c r="BZ80" s="1">
        <v>16.2</v>
      </c>
      <c r="CA80" s="1">
        <v>17.2</v>
      </c>
      <c r="CB80" s="1">
        <v>18.100000000000001</v>
      </c>
      <c r="CC80" s="1">
        <v>16</v>
      </c>
      <c r="CD80" s="1">
        <v>16.100000000000001</v>
      </c>
      <c r="CE80" s="1">
        <v>18</v>
      </c>
      <c r="CF80" s="1">
        <v>19</v>
      </c>
      <c r="CG80" s="1">
        <v>18.2</v>
      </c>
      <c r="CH80" s="1">
        <v>17</v>
      </c>
      <c r="CI80" s="1">
        <v>16.399999999999999</v>
      </c>
      <c r="CJ80" s="1">
        <v>17.2</v>
      </c>
      <c r="CK80" s="1">
        <v>17.2</v>
      </c>
      <c r="CL80" s="1">
        <v>17.100000000000001</v>
      </c>
      <c r="CM80" s="1">
        <v>17.2</v>
      </c>
      <c r="CN80" s="1">
        <v>17.3</v>
      </c>
      <c r="CO80" s="1">
        <v>17.399999999999999</v>
      </c>
      <c r="CP80" s="1">
        <v>17.3</v>
      </c>
      <c r="CQ80" s="1">
        <v>17.399999999999999</v>
      </c>
      <c r="CR80" s="1">
        <v>17.2</v>
      </c>
      <c r="CS80" s="1">
        <v>16.3</v>
      </c>
      <c r="CT80" s="1">
        <v>17.399999999999999</v>
      </c>
      <c r="CU80" s="1">
        <v>17</v>
      </c>
      <c r="CV80" s="1">
        <v>17.100000000000001</v>
      </c>
      <c r="CW80" s="1">
        <v>16.3</v>
      </c>
      <c r="CX80" s="1">
        <v>17</v>
      </c>
      <c r="CY80" s="1">
        <v>16.2</v>
      </c>
      <c r="CZ80" s="1">
        <v>17</v>
      </c>
      <c r="DA80" s="1">
        <v>18</v>
      </c>
      <c r="DB80" s="1">
        <v>17.3</v>
      </c>
      <c r="DC80" s="1">
        <v>16.3</v>
      </c>
      <c r="DD80" s="1">
        <v>17.100000000000001</v>
      </c>
      <c r="DE80" s="1">
        <v>17</v>
      </c>
      <c r="DF80" s="1">
        <v>17.3</v>
      </c>
      <c r="DG80" s="1">
        <v>19</v>
      </c>
      <c r="DH80" s="1">
        <v>18.100000000000001</v>
      </c>
      <c r="DI80" s="1">
        <v>16.2</v>
      </c>
      <c r="DJ80" s="1">
        <v>16.399999999999999</v>
      </c>
      <c r="DK80" s="1">
        <v>18</v>
      </c>
      <c r="DL80" s="1">
        <v>18</v>
      </c>
      <c r="DM80" s="1">
        <v>16.3</v>
      </c>
      <c r="DN80" s="1">
        <v>17.3</v>
      </c>
      <c r="DO80" s="1">
        <v>17</v>
      </c>
      <c r="DP80" s="1">
        <v>17</v>
      </c>
      <c r="DQ80" s="1">
        <v>16.2</v>
      </c>
      <c r="DR80" s="1">
        <v>16.3</v>
      </c>
      <c r="DS80" s="1">
        <v>17.100000000000001</v>
      </c>
      <c r="DT80" s="1">
        <v>17.399999999999999</v>
      </c>
      <c r="DU80" s="1">
        <v>18.2</v>
      </c>
      <c r="DV80" s="1">
        <v>18.3</v>
      </c>
      <c r="DW80" s="1">
        <v>18.100000000000001</v>
      </c>
      <c r="DX80" s="1">
        <v>19.100000000000001</v>
      </c>
      <c r="DY80" s="1">
        <v>18.100000000000001</v>
      </c>
      <c r="DZ80" s="1">
        <v>18.3</v>
      </c>
      <c r="EA80" s="1">
        <v>18.3</v>
      </c>
      <c r="EB80" s="1">
        <v>18.3</v>
      </c>
      <c r="EC80" s="1">
        <v>18.399999999999999</v>
      </c>
      <c r="ED80" s="1">
        <v>20</v>
      </c>
      <c r="EE80" s="1">
        <v>19.100000000000001</v>
      </c>
      <c r="EF80" s="1">
        <v>16.399999999999999</v>
      </c>
      <c r="EG80" s="1">
        <v>65535</v>
      </c>
      <c r="EH80" s="1">
        <v>18.100000000000001</v>
      </c>
      <c r="EI80" s="1">
        <v>17.2</v>
      </c>
      <c r="EJ80" s="1">
        <v>17.100000000000001</v>
      </c>
      <c r="EK80" s="1">
        <v>18.100000000000001</v>
      </c>
      <c r="EL80" s="1">
        <v>17.3</v>
      </c>
      <c r="EM80" s="1">
        <v>17.399999999999999</v>
      </c>
      <c r="EN80" s="1">
        <v>18.100000000000001</v>
      </c>
      <c r="EO80" s="1">
        <v>18</v>
      </c>
      <c r="EP80" s="1">
        <v>17.100000000000001</v>
      </c>
      <c r="EQ80" s="1">
        <v>17</v>
      </c>
      <c r="ER80" s="1">
        <v>16.3</v>
      </c>
      <c r="ES80" s="1">
        <v>17.3</v>
      </c>
      <c r="ET80" s="1">
        <v>17</v>
      </c>
      <c r="EU80" s="1">
        <v>16.399999999999999</v>
      </c>
      <c r="EV80" s="1">
        <v>17</v>
      </c>
      <c r="EW80" s="1">
        <v>16.3</v>
      </c>
      <c r="EX80" s="1">
        <v>17</v>
      </c>
      <c r="EY80" s="1">
        <v>17.100000000000001</v>
      </c>
      <c r="EZ80" s="1">
        <v>17</v>
      </c>
      <c r="FA80" s="1">
        <v>17.100000000000001</v>
      </c>
      <c r="FB80" s="1">
        <v>16</v>
      </c>
      <c r="FC80" s="1">
        <v>16.399999999999999</v>
      </c>
      <c r="FD80" s="1">
        <v>16.3</v>
      </c>
      <c r="FE80" s="1">
        <v>16.2</v>
      </c>
      <c r="FF80" s="1">
        <v>17.2</v>
      </c>
      <c r="FG80" s="1">
        <v>17.100000000000001</v>
      </c>
      <c r="FH80" s="1">
        <v>16.399999999999999</v>
      </c>
      <c r="FI80" s="1">
        <v>18</v>
      </c>
      <c r="FJ80" s="1">
        <v>17.3</v>
      </c>
      <c r="FK80" s="1">
        <v>16</v>
      </c>
      <c r="FL80" s="1">
        <v>18.2</v>
      </c>
      <c r="FM80" s="1">
        <v>18.100000000000001</v>
      </c>
      <c r="FN80" s="1">
        <v>17.3</v>
      </c>
      <c r="FO80" s="1">
        <v>17.2</v>
      </c>
      <c r="FP80" s="1">
        <v>17.3</v>
      </c>
      <c r="FQ80" s="1">
        <v>17.3</v>
      </c>
      <c r="FR80" s="1">
        <v>18.2</v>
      </c>
      <c r="FS80" s="1">
        <v>16.100000000000001</v>
      </c>
      <c r="FT80" s="1">
        <v>65535</v>
      </c>
      <c r="FU80" s="1">
        <v>9.3000000000000007</v>
      </c>
      <c r="FV80" s="1">
        <v>18.3</v>
      </c>
      <c r="FW80" s="1">
        <v>18.100000000000001</v>
      </c>
      <c r="FX80" s="1">
        <v>17.2</v>
      </c>
      <c r="FY80" s="1">
        <v>19.100000000000001</v>
      </c>
      <c r="FZ80" s="1">
        <v>18.399999999999999</v>
      </c>
      <c r="GA80" s="1">
        <v>18.2</v>
      </c>
      <c r="GB80" s="1">
        <v>16.399999999999999</v>
      </c>
      <c r="GC80" s="1">
        <v>17.100000000000001</v>
      </c>
      <c r="GD80" s="1">
        <v>19.399999999999999</v>
      </c>
      <c r="GE80" s="1">
        <v>19</v>
      </c>
      <c r="GF80" s="1">
        <v>19.2</v>
      </c>
      <c r="GG80" s="1">
        <v>18.2</v>
      </c>
      <c r="GH80" s="1">
        <v>16.3</v>
      </c>
      <c r="GI80" s="1">
        <v>17.3</v>
      </c>
      <c r="GJ80" s="1">
        <v>18</v>
      </c>
      <c r="GK80" s="1">
        <v>17.399999999999999</v>
      </c>
      <c r="GL80" s="1">
        <v>18.100000000000001</v>
      </c>
      <c r="GM80" s="1">
        <v>16</v>
      </c>
      <c r="GN80" s="1">
        <v>18.2</v>
      </c>
      <c r="GO80" s="1">
        <v>17.2</v>
      </c>
      <c r="GP80" s="1">
        <v>17</v>
      </c>
      <c r="GQ80" s="1">
        <v>16</v>
      </c>
      <c r="GR80" s="1">
        <v>17.100000000000001</v>
      </c>
      <c r="GS80" s="1">
        <v>16.399999999999999</v>
      </c>
      <c r="GT80" s="1">
        <v>16.100000000000001</v>
      </c>
      <c r="GU80" s="1">
        <v>16.3</v>
      </c>
      <c r="GV80" s="1">
        <v>15.3</v>
      </c>
      <c r="GW80" s="1">
        <v>17.2</v>
      </c>
      <c r="GX80" s="1">
        <v>15.2</v>
      </c>
      <c r="GY80" s="1">
        <v>17</v>
      </c>
      <c r="GZ80" s="1">
        <v>17.2</v>
      </c>
      <c r="HA80" s="1">
        <v>18</v>
      </c>
      <c r="HB80" s="1">
        <v>18.2</v>
      </c>
      <c r="HC80" s="1">
        <v>18.3</v>
      </c>
      <c r="HD80" s="1">
        <v>15.3</v>
      </c>
      <c r="HE80" s="1">
        <v>16.399999999999999</v>
      </c>
      <c r="HF80" s="1">
        <v>17.2</v>
      </c>
      <c r="HG80" s="1">
        <v>16.2</v>
      </c>
      <c r="HH80" s="1">
        <v>16</v>
      </c>
      <c r="HI80" s="1">
        <v>17.2</v>
      </c>
      <c r="HJ80" s="1">
        <v>16.2</v>
      </c>
      <c r="HK80" s="1">
        <v>16.2</v>
      </c>
      <c r="HL80" s="1">
        <v>17.3</v>
      </c>
      <c r="HM80" s="1">
        <v>17.399999999999999</v>
      </c>
      <c r="HN80" s="1">
        <v>18</v>
      </c>
      <c r="HO80" s="1">
        <v>17.399999999999999</v>
      </c>
      <c r="HP80" s="1">
        <v>17.100000000000001</v>
      </c>
      <c r="HQ80" s="1">
        <v>17.2</v>
      </c>
      <c r="HR80" s="1">
        <v>19.100000000000001</v>
      </c>
      <c r="HS80" s="1">
        <v>18.2</v>
      </c>
      <c r="HT80" s="1">
        <v>18.3</v>
      </c>
      <c r="HU80" s="1">
        <v>18.399999999999999</v>
      </c>
      <c r="HV80" s="1">
        <v>17</v>
      </c>
      <c r="HW80" s="1">
        <v>18.2</v>
      </c>
      <c r="HX80" s="1">
        <v>18.3</v>
      </c>
      <c r="HY80" s="1">
        <v>18.399999999999999</v>
      </c>
      <c r="HZ80" s="1">
        <v>17.2</v>
      </c>
      <c r="IA80" s="1">
        <v>13.4</v>
      </c>
      <c r="IB80" s="1">
        <v>16</v>
      </c>
      <c r="IC80" s="1">
        <v>15</v>
      </c>
      <c r="ID80" s="1">
        <v>16</v>
      </c>
      <c r="IE80" s="1">
        <v>18.2</v>
      </c>
      <c r="IF80" s="1">
        <v>17.399999999999999</v>
      </c>
      <c r="IG80" s="1">
        <v>17.2</v>
      </c>
      <c r="IH80" s="1">
        <v>17.100000000000001</v>
      </c>
      <c r="II80" s="1">
        <v>17</v>
      </c>
      <c r="IJ80" s="1">
        <v>18.100000000000001</v>
      </c>
      <c r="IK80" s="1">
        <v>16</v>
      </c>
      <c r="IL80" s="1">
        <v>17.3</v>
      </c>
      <c r="IM80" s="1">
        <v>16.2</v>
      </c>
      <c r="IN80" s="1">
        <v>17.3</v>
      </c>
      <c r="IO80" s="1">
        <v>16.100000000000001</v>
      </c>
      <c r="IP80" s="1">
        <v>17.2</v>
      </c>
      <c r="IQ80" s="1">
        <v>15.4</v>
      </c>
      <c r="IR80" s="1">
        <v>17</v>
      </c>
      <c r="IS80" s="1">
        <v>16.3</v>
      </c>
      <c r="IT80" s="1">
        <v>16.2</v>
      </c>
      <c r="IU80" s="1">
        <v>16.2</v>
      </c>
      <c r="IV80" s="1">
        <v>18.2</v>
      </c>
      <c r="IW80" s="1">
        <v>16.399999999999999</v>
      </c>
      <c r="IX80" s="1">
        <v>16.3</v>
      </c>
      <c r="IY80" s="1">
        <v>18.2</v>
      </c>
      <c r="IZ80" s="1">
        <v>17.2</v>
      </c>
      <c r="JA80" s="1">
        <v>18.3</v>
      </c>
      <c r="JB80" s="1">
        <v>15.2</v>
      </c>
      <c r="JC80" s="1">
        <v>18.3</v>
      </c>
      <c r="JD80" s="1">
        <v>16.399999999999999</v>
      </c>
      <c r="JE80" s="1">
        <v>17</v>
      </c>
      <c r="JF80" s="1">
        <v>17.399999999999999</v>
      </c>
      <c r="JG80" s="1">
        <v>18.100000000000001</v>
      </c>
      <c r="JH80" s="1">
        <v>17.2</v>
      </c>
      <c r="JI80" s="1">
        <v>15.4</v>
      </c>
      <c r="JJ80" s="1">
        <v>15.2</v>
      </c>
      <c r="JK80" s="1">
        <v>15.2</v>
      </c>
      <c r="JL80" s="1">
        <v>16.100000000000001</v>
      </c>
      <c r="JM80" s="1">
        <v>16.3</v>
      </c>
      <c r="JN80" s="1">
        <v>15.4</v>
      </c>
      <c r="JO80" s="1">
        <v>16</v>
      </c>
      <c r="JP80" s="1">
        <v>16.100000000000001</v>
      </c>
      <c r="JQ80" s="1">
        <v>15</v>
      </c>
      <c r="JR80" s="1">
        <v>15.2</v>
      </c>
      <c r="JS80" s="1">
        <v>17</v>
      </c>
      <c r="JT80" s="1">
        <v>15.3</v>
      </c>
      <c r="JU80" s="1">
        <v>16.3</v>
      </c>
      <c r="JV80" s="1">
        <v>15.2</v>
      </c>
      <c r="JW80" s="1">
        <v>16.2</v>
      </c>
      <c r="JX80" s="1">
        <v>16.3</v>
      </c>
      <c r="JY80" s="1">
        <v>15.2</v>
      </c>
      <c r="JZ80" s="1">
        <v>16.2</v>
      </c>
      <c r="KA80" s="1">
        <v>16.2</v>
      </c>
      <c r="KB80" s="1">
        <v>16</v>
      </c>
      <c r="KC80" s="1">
        <v>16.399999999999999</v>
      </c>
      <c r="KD80" s="1">
        <v>16.2</v>
      </c>
      <c r="KE80" s="1">
        <v>16.399999999999999</v>
      </c>
      <c r="KF80" s="1">
        <v>16.2</v>
      </c>
      <c r="KG80" s="1">
        <v>16</v>
      </c>
      <c r="KH80" s="1">
        <v>17</v>
      </c>
      <c r="KI80" s="1">
        <v>17.2</v>
      </c>
      <c r="KJ80" s="1">
        <v>16.3</v>
      </c>
      <c r="KK80" s="1">
        <v>15.2</v>
      </c>
      <c r="KL80" s="1">
        <v>16.2</v>
      </c>
      <c r="KM80" s="1">
        <v>16.3</v>
      </c>
      <c r="KN80" s="1">
        <v>15.4</v>
      </c>
      <c r="KO80" s="1">
        <v>16.2</v>
      </c>
      <c r="KP80" s="1">
        <v>17</v>
      </c>
      <c r="KQ80" s="1">
        <v>16.2</v>
      </c>
      <c r="KR80" s="1">
        <v>15.3</v>
      </c>
      <c r="KS80" s="1">
        <v>15.4</v>
      </c>
      <c r="KT80" s="1">
        <v>17</v>
      </c>
      <c r="KU80" s="1">
        <v>16.399999999999999</v>
      </c>
      <c r="KV80" s="1">
        <v>18</v>
      </c>
      <c r="KW80" s="1">
        <v>17.399999999999999</v>
      </c>
      <c r="KX80" s="1">
        <v>16</v>
      </c>
      <c r="KY80" s="1">
        <v>16.399999999999999</v>
      </c>
      <c r="KZ80" s="1">
        <v>16.2</v>
      </c>
      <c r="LA80" s="1">
        <v>17.2</v>
      </c>
      <c r="LB80" s="1">
        <v>16.2</v>
      </c>
      <c r="LC80" s="1">
        <v>17</v>
      </c>
      <c r="LD80" s="1">
        <v>16</v>
      </c>
      <c r="LE80" s="1">
        <v>17.3</v>
      </c>
      <c r="LF80" s="1">
        <v>16.2</v>
      </c>
      <c r="LG80" s="1">
        <v>18</v>
      </c>
      <c r="LH80" s="1">
        <v>18.2</v>
      </c>
      <c r="LI80" s="1">
        <v>18.399999999999999</v>
      </c>
      <c r="LJ80" s="1">
        <v>16.2</v>
      </c>
      <c r="LK80" s="1">
        <v>17</v>
      </c>
      <c r="LL80" s="1">
        <v>15.3</v>
      </c>
      <c r="LM80" s="1">
        <v>16</v>
      </c>
      <c r="LN80" s="1">
        <v>16.3</v>
      </c>
      <c r="LO80" s="1">
        <v>16.2</v>
      </c>
      <c r="LP80" s="1">
        <v>17</v>
      </c>
      <c r="LQ80" s="1">
        <v>16.3</v>
      </c>
      <c r="LR80" s="1">
        <v>16.399999999999999</v>
      </c>
      <c r="LS80" s="1">
        <v>16</v>
      </c>
      <c r="LT80" s="1">
        <v>17</v>
      </c>
      <c r="LU80" s="1">
        <v>17.2</v>
      </c>
      <c r="LV80" s="1">
        <v>16.3</v>
      </c>
      <c r="LW80" s="1">
        <v>15</v>
      </c>
      <c r="LX80" s="1">
        <v>16.2</v>
      </c>
      <c r="LY80" s="1">
        <v>17.2</v>
      </c>
      <c r="LZ80" s="1">
        <v>18</v>
      </c>
      <c r="MA80" s="1">
        <v>18.2</v>
      </c>
      <c r="MB80" s="1">
        <v>18</v>
      </c>
      <c r="MC80" s="1">
        <v>17.2</v>
      </c>
      <c r="MD80" s="1">
        <v>17</v>
      </c>
      <c r="ME80" s="1">
        <v>17.2</v>
      </c>
      <c r="MF80" s="1">
        <v>17.2</v>
      </c>
      <c r="MG80" s="1">
        <v>18.3</v>
      </c>
      <c r="MH80" s="1">
        <v>17.100000000000001</v>
      </c>
      <c r="MI80" s="1">
        <v>16.399999999999999</v>
      </c>
      <c r="MJ80" s="1">
        <v>18</v>
      </c>
      <c r="MK80" s="1">
        <v>15.3</v>
      </c>
      <c r="ML80" s="1">
        <v>17</v>
      </c>
      <c r="MM80" s="1">
        <v>15.3</v>
      </c>
      <c r="MN80" s="1">
        <v>17.2</v>
      </c>
      <c r="MO80" s="1">
        <v>16.3</v>
      </c>
      <c r="MP80" s="1">
        <v>16.2</v>
      </c>
      <c r="MQ80" s="1">
        <v>15.4</v>
      </c>
      <c r="MR80" s="1">
        <v>16.2</v>
      </c>
      <c r="MS80" s="1">
        <v>16.399999999999999</v>
      </c>
      <c r="MT80" s="1">
        <v>17.2</v>
      </c>
      <c r="MU80" s="1">
        <v>18</v>
      </c>
      <c r="MV80" s="1">
        <v>16.100000000000001</v>
      </c>
      <c r="MW80" s="1">
        <v>17</v>
      </c>
      <c r="MX80" s="1">
        <v>16.3</v>
      </c>
      <c r="MY80" s="1">
        <v>18.2</v>
      </c>
      <c r="MZ80" s="1">
        <v>65535</v>
      </c>
      <c r="NA80" s="1">
        <v>18.399999999999999</v>
      </c>
      <c r="NB80" s="1">
        <v>17.399999999999999</v>
      </c>
      <c r="NC80" s="1">
        <v>18.2</v>
      </c>
      <c r="ND80" s="1">
        <v>17</v>
      </c>
      <c r="NE80" s="1">
        <v>18</v>
      </c>
      <c r="NF80" s="1">
        <v>17</v>
      </c>
      <c r="NG80" s="1">
        <v>18.2</v>
      </c>
      <c r="NH80" s="1">
        <v>18.2</v>
      </c>
      <c r="NI80" s="1">
        <v>17</v>
      </c>
      <c r="NJ80" s="6">
        <f t="shared" si="62"/>
        <v>1</v>
      </c>
      <c r="NK80" s="3">
        <f t="shared" si="63"/>
        <v>1</v>
      </c>
      <c r="NL80" s="3">
        <f t="shared" si="64"/>
        <v>1</v>
      </c>
      <c r="NM80" s="3">
        <f t="shared" si="65"/>
        <v>1</v>
      </c>
      <c r="NN80" s="3">
        <f t="shared" si="66"/>
        <v>0.967741935483871</v>
      </c>
      <c r="NO80" s="3">
        <f t="shared" si="67"/>
        <v>0.96666666666666667</v>
      </c>
      <c r="NP80" s="3">
        <f t="shared" si="68"/>
        <v>1</v>
      </c>
      <c r="NQ80" s="3">
        <f t="shared" si="69"/>
        <v>1</v>
      </c>
      <c r="NR80" s="3">
        <f t="shared" si="70"/>
        <v>1</v>
      </c>
      <c r="NS80" s="3">
        <f t="shared" si="71"/>
        <v>1</v>
      </c>
      <c r="NT80" s="3">
        <f t="shared" si="72"/>
        <v>1</v>
      </c>
      <c r="NU80" s="3">
        <f t="shared" si="73"/>
        <v>0.967741935483871</v>
      </c>
      <c r="NV80" s="3">
        <f t="shared" si="74"/>
        <v>0.99178082191780825</v>
      </c>
      <c r="NW80" s="5">
        <f t="shared" si="75"/>
        <v>16.941935483870971</v>
      </c>
      <c r="NX80" s="1">
        <f t="shared" si="76"/>
        <v>17.053571428571431</v>
      </c>
      <c r="NY80" s="1">
        <f t="shared" si="77"/>
        <v>17.367741935483867</v>
      </c>
      <c r="NZ80" s="1">
        <f t="shared" si="78"/>
        <v>17.253333333333334</v>
      </c>
      <c r="OA80" s="1">
        <f t="shared" si="79"/>
        <v>17.440000000000001</v>
      </c>
      <c r="OB80" s="1">
        <f t="shared" si="80"/>
        <v>17.313793103448276</v>
      </c>
      <c r="OC80" s="1">
        <f t="shared" si="81"/>
        <v>16.832258064516129</v>
      </c>
      <c r="OD80" s="1">
        <f t="shared" si="82"/>
        <v>17.13225806451613</v>
      </c>
      <c r="OE80" s="1">
        <f t="shared" si="83"/>
        <v>16.48</v>
      </c>
      <c r="OF80" s="1">
        <f t="shared" si="84"/>
        <v>16.245161290322574</v>
      </c>
      <c r="OG80" s="1">
        <f t="shared" si="85"/>
        <v>16.816666666666666</v>
      </c>
      <c r="OH80" s="1">
        <f t="shared" si="86"/>
        <v>17.056666666666665</v>
      </c>
      <c r="OI80" s="111">
        <v>16.423809523809528</v>
      </c>
      <c r="OJ80" s="112">
        <v>16.324999999999999</v>
      </c>
      <c r="OK80" s="112">
        <v>16.46956521739131</v>
      </c>
      <c r="OL80" s="112">
        <v>16.327272727272724</v>
      </c>
      <c r="OM80" s="112">
        <v>15.991304347826087</v>
      </c>
      <c r="ON80" s="112">
        <v>16.683333333333334</v>
      </c>
      <c r="OO80" s="112">
        <v>16.558333333333334</v>
      </c>
      <c r="OP80" s="112">
        <v>16.560869565217391</v>
      </c>
      <c r="OQ80" s="112">
        <v>16.109090909090909</v>
      </c>
      <c r="OR80" s="112">
        <v>16.074999999999999</v>
      </c>
      <c r="OS80" s="112">
        <v>16.221739130434788</v>
      </c>
      <c r="OT80" s="112">
        <v>16.218181818181819</v>
      </c>
      <c r="OU80" s="5">
        <f t="shared" si="50"/>
        <v>0.51812596006144318</v>
      </c>
      <c r="OV80" s="1">
        <f t="shared" si="51"/>
        <v>0.72857142857143131</v>
      </c>
      <c r="OW80" s="1">
        <f t="shared" si="52"/>
        <v>0.89817671809255728</v>
      </c>
      <c r="OX80" s="1">
        <f t="shared" si="53"/>
        <v>0.92606060606060936</v>
      </c>
      <c r="OY80" s="1">
        <f t="shared" si="54"/>
        <v>1.4486956521739138</v>
      </c>
      <c r="OZ80" s="1">
        <f t="shared" si="55"/>
        <v>0.63045977011494259</v>
      </c>
      <c r="PA80" s="1">
        <f t="shared" si="56"/>
        <v>0.27392473118279526</v>
      </c>
      <c r="PB80" s="1">
        <f t="shared" si="57"/>
        <v>0.57138849929873814</v>
      </c>
      <c r="PC80" s="1">
        <f t="shared" si="58"/>
        <v>0.37090909090909108</v>
      </c>
      <c r="PD80" s="1">
        <f t="shared" si="59"/>
        <v>0.1701612903225751</v>
      </c>
      <c r="PE80" s="1">
        <f t="shared" si="60"/>
        <v>0.59492753623187866</v>
      </c>
      <c r="PF80" s="1">
        <f t="shared" si="61"/>
        <v>0.83848484848484617</v>
      </c>
      <c r="PG80" s="111">
        <v>10.4</v>
      </c>
      <c r="PH80" s="112">
        <v>10</v>
      </c>
      <c r="PI80" s="112">
        <v>10</v>
      </c>
      <c r="PJ80" s="112">
        <v>10</v>
      </c>
      <c r="PK80" s="112">
        <v>10</v>
      </c>
      <c r="PL80" s="112">
        <v>9.3000000000000007</v>
      </c>
      <c r="PM80" s="112">
        <v>10.199999999999999</v>
      </c>
      <c r="PN80" s="112">
        <v>10.199999999999999</v>
      </c>
      <c r="PO80" s="112">
        <v>10</v>
      </c>
      <c r="PP80" s="112">
        <v>10</v>
      </c>
      <c r="PQ80" s="112">
        <v>10</v>
      </c>
      <c r="PR80" s="137">
        <v>10</v>
      </c>
      <c r="PS80" s="5">
        <f t="array" ref="PS80">+IF(ISERROR($NW80)=FALSE,MIN(IF($H80:$AL80&lt;65534,$H80:$AL80,"")),NA())</f>
        <v>15.2</v>
      </c>
      <c r="PT80" s="1">
        <f t="array" ref="PT80">+IF(ISERROR($NX80)=FALSE,MIN(IF($AM80:$BN80&lt;65534,$AM80:$BN80,"")),NA())</f>
        <v>15.4</v>
      </c>
      <c r="PU80" s="1">
        <f t="array" ref="PU80">+IF(ISERROR($NY80)=FALSE,MIN(IF($BP80:$CT80&lt;65534,$BP80:$CT80,"")),NA())</f>
        <v>16</v>
      </c>
      <c r="PV80" s="1">
        <f t="array" ref="PV80">+IF(ISERROR($NZ80)=FALSE,MIN(IF($CU80:$DX80&lt;65534,$CU80:$DX80,"")),NA())</f>
        <v>16.2</v>
      </c>
      <c r="PW80" s="1">
        <f t="array" ref="PW80">+IF(ISERROR($OA80)=FALSE,MIN(IF($DY80:$FC80&lt;65534,$DY80:$FC80,"")),NA())</f>
        <v>16</v>
      </c>
      <c r="PX80" s="1">
        <f t="array" ref="PX80">+IF(ISERROR($OB80)=FALSE,MIN(IF($FD80:$GG80&lt;65534,$FD80:$GG80,"")),NA())</f>
        <v>9.3000000000000007</v>
      </c>
      <c r="PY80" s="1">
        <f t="array" ref="PY80">+IF(ISERROR($OC80)=FALSE,MIN(IF($GH80:$HL80&lt;65534,$GH80:$HL80,"")),NA())</f>
        <v>15.2</v>
      </c>
      <c r="PZ80" s="1">
        <f t="array" ref="PZ80">+IF(ISERROR($OD80)=FALSE,MIN(IF($HM80:$IQ80&lt;65534,$HM80:$IQ80,"")),NA())</f>
        <v>13.4</v>
      </c>
      <c r="QA80" s="1">
        <f t="array" ref="QA80">+IF(ISERROR($OE80)=FALSE,MIN(IF($IR80:$JU80&lt;65534,$IR80:$JU80,"")),NA())</f>
        <v>15</v>
      </c>
      <c r="QB80" s="1">
        <f t="array" ref="QB80">+IF(ISERROR($OF80)=FALSE,MIN(IF($JV80:$KZ80&lt;65534,$JV80:$KZ80,"")),NA())</f>
        <v>15.2</v>
      </c>
      <c r="QC80" s="1">
        <f t="array" ref="QC80">+IF(ISERROR($OG80)=FALSE,MIN(IF($LA80:$MD80&lt;65534,$LA80:$MD80,"")),NA())</f>
        <v>15</v>
      </c>
      <c r="QD80" s="1">
        <f t="array" ref="QD80">+IF(ISERROR($OH80)=FALSE,MIN(IF($ME80:$NI80&lt;65534,$ME80:$NI80,"")),NA())</f>
        <v>15.3</v>
      </c>
      <c r="QE80" s="5">
        <f t="shared" si="87"/>
        <v>-4.7999999999999989</v>
      </c>
      <c r="QF80" s="1">
        <f t="shared" si="88"/>
        <v>-5.4</v>
      </c>
      <c r="QG80" s="1">
        <f t="shared" si="89"/>
        <v>-6</v>
      </c>
      <c r="QH80" s="1">
        <f t="shared" si="90"/>
        <v>-6.1999999999999993</v>
      </c>
      <c r="QI80" s="1">
        <f t="shared" si="91"/>
        <v>-6</v>
      </c>
      <c r="QJ80" s="1">
        <f t="shared" si="92"/>
        <v>0</v>
      </c>
      <c r="QK80" s="1">
        <f t="shared" si="93"/>
        <v>-5</v>
      </c>
      <c r="QL80" s="1">
        <f t="shared" si="94"/>
        <v>-3.2000000000000011</v>
      </c>
      <c r="QM80" s="1">
        <f t="shared" si="95"/>
        <v>-5</v>
      </c>
      <c r="QN80" s="1">
        <f t="shared" si="96"/>
        <v>-5.1999999999999993</v>
      </c>
      <c r="QO80" s="1">
        <f t="shared" si="97"/>
        <v>-5</v>
      </c>
      <c r="QP80" s="1">
        <f t="shared" si="98"/>
        <v>-5.3000000000000007</v>
      </c>
      <c r="QQ80" s="5" t="s">
        <v>892</v>
      </c>
    </row>
    <row r="81" spans="1:459" s="1" customFormat="1" x14ac:dyDescent="0.2">
      <c r="A81" s="79">
        <v>26155110</v>
      </c>
      <c r="B81" s="106">
        <v>-75.469916666666663</v>
      </c>
      <c r="C81" s="106">
        <v>5.0297777777777775</v>
      </c>
      <c r="D81" s="105">
        <v>2104</v>
      </c>
      <c r="E81" s="97" t="s">
        <v>20</v>
      </c>
      <c r="F81" s="97" t="s">
        <v>21</v>
      </c>
      <c r="G81" s="97" t="s">
        <v>22</v>
      </c>
      <c r="H81" s="1">
        <v>13.4</v>
      </c>
      <c r="I81" s="1">
        <v>13.2</v>
      </c>
      <c r="J81" s="1">
        <v>12.8</v>
      </c>
      <c r="K81" s="1">
        <v>13</v>
      </c>
      <c r="L81" s="1">
        <v>12.6</v>
      </c>
      <c r="M81" s="1">
        <v>13.2</v>
      </c>
      <c r="N81" s="1">
        <v>13</v>
      </c>
      <c r="O81" s="1">
        <v>12</v>
      </c>
      <c r="P81" s="1">
        <v>12.4</v>
      </c>
      <c r="Q81" s="1">
        <v>13.2</v>
      </c>
      <c r="R81" s="1">
        <v>16.2</v>
      </c>
      <c r="S81" s="1">
        <v>11.6</v>
      </c>
      <c r="T81" s="1">
        <v>11.6</v>
      </c>
      <c r="U81" s="1">
        <v>13.4</v>
      </c>
      <c r="V81" s="1">
        <v>11.8</v>
      </c>
      <c r="W81" s="1">
        <v>13.8</v>
      </c>
      <c r="X81" s="1">
        <v>13.2</v>
      </c>
      <c r="Y81" s="1">
        <v>12.8</v>
      </c>
      <c r="Z81" s="1">
        <v>13</v>
      </c>
      <c r="AA81" s="1">
        <v>13.2</v>
      </c>
      <c r="AB81" s="1">
        <v>13.6</v>
      </c>
      <c r="AC81" s="1">
        <v>13.6</v>
      </c>
      <c r="AD81" s="1">
        <v>13</v>
      </c>
      <c r="AE81" s="1">
        <v>14</v>
      </c>
      <c r="AF81" s="1">
        <v>13.6</v>
      </c>
      <c r="AG81" s="1">
        <v>13.8</v>
      </c>
      <c r="AH81" s="1">
        <v>13.6</v>
      </c>
      <c r="AI81" s="1">
        <v>13.4</v>
      </c>
      <c r="AJ81" s="1">
        <v>12</v>
      </c>
      <c r="AK81" s="1">
        <v>12.4</v>
      </c>
      <c r="AL81" s="1">
        <v>13.4</v>
      </c>
      <c r="AM81" s="1">
        <v>14</v>
      </c>
      <c r="AN81" s="1">
        <v>14</v>
      </c>
      <c r="AO81" s="1">
        <v>13</v>
      </c>
      <c r="AP81" s="1">
        <v>13.2</v>
      </c>
      <c r="AQ81" s="1">
        <v>13.6</v>
      </c>
      <c r="AR81" s="1">
        <v>13.4</v>
      </c>
      <c r="AS81" s="1">
        <v>13.6</v>
      </c>
      <c r="AT81" s="1">
        <v>14.2</v>
      </c>
      <c r="AU81" s="1">
        <v>12.6</v>
      </c>
      <c r="AV81" s="1">
        <v>12.6</v>
      </c>
      <c r="AW81" s="1">
        <v>13</v>
      </c>
      <c r="AX81" s="1">
        <v>14</v>
      </c>
      <c r="AY81" s="1">
        <v>14.2</v>
      </c>
      <c r="AZ81" s="1">
        <v>14.4</v>
      </c>
      <c r="BA81" s="1">
        <v>13.8</v>
      </c>
      <c r="BB81" s="1">
        <v>13.6</v>
      </c>
      <c r="BC81" s="1">
        <v>14</v>
      </c>
      <c r="BD81" s="1">
        <v>14</v>
      </c>
      <c r="BE81" s="1">
        <v>15.2</v>
      </c>
      <c r="BF81" s="1">
        <v>13.8</v>
      </c>
      <c r="BG81" s="1">
        <v>13.6</v>
      </c>
      <c r="BH81" s="1">
        <v>13.6</v>
      </c>
      <c r="BI81" s="1">
        <v>13.8</v>
      </c>
      <c r="BJ81" s="1">
        <v>13.2</v>
      </c>
      <c r="BK81" s="1">
        <v>14</v>
      </c>
      <c r="BL81" s="1">
        <v>13.6</v>
      </c>
      <c r="BM81" s="1">
        <v>13.6</v>
      </c>
      <c r="BN81" s="1">
        <v>13</v>
      </c>
      <c r="BO81" s="102"/>
      <c r="BP81" s="1">
        <v>14.4</v>
      </c>
      <c r="BQ81" s="1">
        <v>14</v>
      </c>
      <c r="BR81" s="1">
        <v>12.8</v>
      </c>
      <c r="BS81" s="1">
        <v>12</v>
      </c>
      <c r="BT81" s="1">
        <v>15.2</v>
      </c>
      <c r="BU81" s="1">
        <v>12</v>
      </c>
      <c r="BV81" s="1">
        <v>15.4</v>
      </c>
      <c r="BW81" s="1">
        <v>12.8</v>
      </c>
      <c r="BX81" s="1">
        <v>13.6</v>
      </c>
      <c r="BY81" s="1">
        <v>13.8</v>
      </c>
      <c r="BZ81" s="1">
        <v>13.8</v>
      </c>
      <c r="CA81" s="1">
        <v>13.8</v>
      </c>
      <c r="CB81" s="1">
        <v>13.4</v>
      </c>
      <c r="CC81" s="1">
        <v>13.6</v>
      </c>
      <c r="CD81" s="1">
        <v>12.6</v>
      </c>
      <c r="CE81" s="1">
        <v>14</v>
      </c>
      <c r="CF81" s="1">
        <v>14.4</v>
      </c>
      <c r="CG81" s="1">
        <v>15</v>
      </c>
      <c r="CH81" s="1">
        <v>14.2</v>
      </c>
      <c r="CI81" s="1">
        <v>13.2</v>
      </c>
      <c r="CJ81" s="1">
        <v>13.6</v>
      </c>
      <c r="CK81" s="1">
        <v>14</v>
      </c>
      <c r="CL81" s="1">
        <v>13.6</v>
      </c>
      <c r="CM81" s="1">
        <v>13.8</v>
      </c>
      <c r="CN81" s="1">
        <v>12.4</v>
      </c>
      <c r="CO81" s="1">
        <v>13.4</v>
      </c>
      <c r="CP81" s="1">
        <v>13.2</v>
      </c>
      <c r="CQ81" s="1">
        <v>14</v>
      </c>
      <c r="CR81" s="1">
        <v>14.8</v>
      </c>
      <c r="CS81" s="1">
        <v>13</v>
      </c>
      <c r="CT81" s="1">
        <v>14.8</v>
      </c>
      <c r="CU81" s="1">
        <v>15.6</v>
      </c>
      <c r="CV81" s="1">
        <v>14.6</v>
      </c>
      <c r="CW81" s="1">
        <v>14</v>
      </c>
      <c r="CX81" s="1">
        <v>14.8</v>
      </c>
      <c r="CY81" s="1">
        <v>14</v>
      </c>
      <c r="CZ81" s="1">
        <v>13.8</v>
      </c>
      <c r="DA81" s="1">
        <v>13.2</v>
      </c>
      <c r="DB81" s="1">
        <v>14</v>
      </c>
      <c r="DC81" s="1">
        <v>14</v>
      </c>
      <c r="DD81" s="1">
        <v>14.2</v>
      </c>
      <c r="DE81" s="1">
        <v>13.2</v>
      </c>
      <c r="DF81" s="1">
        <v>13.2</v>
      </c>
      <c r="DG81" s="1">
        <v>14.4</v>
      </c>
      <c r="DH81" s="1">
        <v>13.6</v>
      </c>
      <c r="DI81" s="1">
        <v>14</v>
      </c>
      <c r="DJ81" s="1">
        <v>12.2</v>
      </c>
      <c r="DK81" s="1">
        <v>12</v>
      </c>
      <c r="DL81" s="1">
        <v>14</v>
      </c>
      <c r="DM81" s="1">
        <v>12.4</v>
      </c>
      <c r="DN81" s="1">
        <v>14</v>
      </c>
      <c r="DO81" s="1">
        <v>13.2</v>
      </c>
      <c r="DP81" s="1">
        <v>13.6</v>
      </c>
      <c r="DQ81" s="1">
        <v>12.4</v>
      </c>
      <c r="DR81" s="1">
        <v>14.4</v>
      </c>
      <c r="DS81" s="1">
        <v>14</v>
      </c>
      <c r="DT81" s="1">
        <v>12.4</v>
      </c>
      <c r="DU81" s="1">
        <v>13.2</v>
      </c>
      <c r="DV81" s="1">
        <v>12.8</v>
      </c>
      <c r="DW81" s="1">
        <v>13.2</v>
      </c>
      <c r="DX81" s="1">
        <v>13.6</v>
      </c>
      <c r="DY81" s="1">
        <v>11.8</v>
      </c>
      <c r="DZ81" s="1">
        <v>14</v>
      </c>
      <c r="EA81" s="1">
        <v>14.6</v>
      </c>
      <c r="EB81" s="1">
        <v>15</v>
      </c>
      <c r="EC81" s="1">
        <v>14.8</v>
      </c>
      <c r="ED81" s="1">
        <v>15.2</v>
      </c>
      <c r="EE81" s="1">
        <v>15.6</v>
      </c>
      <c r="EF81" s="1">
        <v>14.6</v>
      </c>
      <c r="EG81" s="1">
        <v>14.2</v>
      </c>
      <c r="EH81" s="1">
        <v>13.8</v>
      </c>
      <c r="EI81" s="1">
        <v>14.2</v>
      </c>
      <c r="EJ81" s="1">
        <v>14.4</v>
      </c>
      <c r="EK81" s="1">
        <v>13.2</v>
      </c>
      <c r="EL81" s="1">
        <v>14.2</v>
      </c>
      <c r="EM81" s="1">
        <v>14.4</v>
      </c>
      <c r="EN81" s="1">
        <v>14.4</v>
      </c>
      <c r="EO81" s="1">
        <v>14.8</v>
      </c>
      <c r="EP81" s="1">
        <v>13.6</v>
      </c>
      <c r="EQ81" s="1">
        <v>13.4</v>
      </c>
      <c r="ER81" s="1">
        <v>13.4</v>
      </c>
      <c r="ES81" s="1">
        <v>13.2</v>
      </c>
      <c r="ET81" s="1">
        <v>14.2</v>
      </c>
      <c r="EU81" s="1">
        <v>14.8</v>
      </c>
      <c r="EV81" s="1">
        <v>13.4</v>
      </c>
      <c r="EW81" s="1">
        <v>13.8</v>
      </c>
      <c r="EX81" s="1">
        <v>12.4</v>
      </c>
      <c r="EY81" s="1">
        <v>14.2</v>
      </c>
      <c r="EZ81" s="1">
        <v>14</v>
      </c>
      <c r="FA81" s="1">
        <v>12.6</v>
      </c>
      <c r="FB81" s="1">
        <v>13.2</v>
      </c>
      <c r="FC81" s="1">
        <v>13.2</v>
      </c>
      <c r="FD81" s="1">
        <v>14</v>
      </c>
      <c r="FE81" s="1">
        <v>12.8</v>
      </c>
      <c r="FF81" s="1">
        <v>14.6</v>
      </c>
      <c r="FG81" s="1">
        <v>13.6</v>
      </c>
      <c r="FH81" s="1">
        <v>14.6</v>
      </c>
      <c r="FI81" s="1">
        <v>13</v>
      </c>
      <c r="FJ81" s="1">
        <v>14</v>
      </c>
      <c r="FK81" s="1">
        <v>12</v>
      </c>
      <c r="FL81" s="1">
        <v>13.2</v>
      </c>
      <c r="FM81" s="1">
        <v>15</v>
      </c>
      <c r="FN81" s="1">
        <v>14</v>
      </c>
      <c r="FO81" s="1">
        <v>15</v>
      </c>
      <c r="FP81" s="1">
        <v>15</v>
      </c>
      <c r="FQ81" s="1">
        <v>13.8</v>
      </c>
      <c r="FR81" s="1">
        <v>13.2</v>
      </c>
      <c r="FS81" s="1">
        <v>13</v>
      </c>
      <c r="FT81" s="1">
        <v>14</v>
      </c>
      <c r="FU81" s="1">
        <v>15</v>
      </c>
      <c r="FV81" s="1">
        <v>16.2</v>
      </c>
      <c r="FW81" s="1">
        <v>15</v>
      </c>
      <c r="FX81" s="1">
        <v>14.6</v>
      </c>
      <c r="FY81" s="1">
        <v>14.6</v>
      </c>
      <c r="FZ81" s="1">
        <v>14.6</v>
      </c>
      <c r="GA81" s="1">
        <v>14</v>
      </c>
      <c r="GB81" s="1">
        <v>14.4</v>
      </c>
      <c r="GC81" s="1">
        <v>12.8</v>
      </c>
      <c r="GD81" s="1">
        <v>13</v>
      </c>
      <c r="GE81" s="1">
        <v>14.8</v>
      </c>
      <c r="GF81" s="1">
        <v>14.2</v>
      </c>
      <c r="GG81" s="1">
        <v>13</v>
      </c>
      <c r="GH81" s="1">
        <v>13.4</v>
      </c>
      <c r="GI81" s="1">
        <v>15</v>
      </c>
      <c r="GJ81" s="1">
        <v>15</v>
      </c>
      <c r="GK81" s="1">
        <v>12.6</v>
      </c>
      <c r="GL81" s="1">
        <v>13</v>
      </c>
      <c r="GM81" s="1">
        <v>11.4</v>
      </c>
      <c r="GN81" s="1">
        <v>13</v>
      </c>
      <c r="GO81" s="1">
        <v>14</v>
      </c>
      <c r="GP81" s="1">
        <v>13.2</v>
      </c>
      <c r="GQ81" s="1">
        <v>13</v>
      </c>
      <c r="GR81" s="1">
        <v>14.1</v>
      </c>
      <c r="GS81" s="1">
        <v>14</v>
      </c>
      <c r="GT81" s="1">
        <v>12.6</v>
      </c>
      <c r="GU81" s="1">
        <v>13.6</v>
      </c>
      <c r="GV81" s="1">
        <v>13.2</v>
      </c>
      <c r="GW81" s="1">
        <v>12</v>
      </c>
      <c r="GX81" s="1">
        <v>13.4</v>
      </c>
      <c r="GY81" s="1">
        <v>13.8</v>
      </c>
      <c r="GZ81" s="1">
        <v>14.2</v>
      </c>
      <c r="HA81" s="1">
        <v>14.4</v>
      </c>
      <c r="HB81" s="1">
        <v>15</v>
      </c>
      <c r="HC81" s="1">
        <v>13.8</v>
      </c>
      <c r="HD81" s="1">
        <v>14.4</v>
      </c>
      <c r="HE81" s="1">
        <v>14</v>
      </c>
      <c r="HF81" s="1">
        <v>13</v>
      </c>
      <c r="HG81" s="1">
        <v>14</v>
      </c>
      <c r="HH81" s="1">
        <v>14.2</v>
      </c>
      <c r="HI81" s="1">
        <v>12.2</v>
      </c>
      <c r="HJ81" s="1">
        <v>13</v>
      </c>
      <c r="HK81" s="1">
        <v>14</v>
      </c>
      <c r="HL81" s="1">
        <v>14</v>
      </c>
      <c r="HM81" s="1">
        <v>13.8</v>
      </c>
      <c r="HN81" s="1">
        <v>14</v>
      </c>
      <c r="HO81" s="1">
        <v>13.2</v>
      </c>
      <c r="HP81" s="1">
        <v>13</v>
      </c>
      <c r="HQ81" s="1">
        <v>14</v>
      </c>
      <c r="HR81" s="1">
        <v>13.8</v>
      </c>
      <c r="HS81" s="1">
        <v>13.4</v>
      </c>
      <c r="HT81" s="1">
        <v>13.6</v>
      </c>
      <c r="HU81" s="1">
        <v>14</v>
      </c>
      <c r="HV81" s="1">
        <v>13.4</v>
      </c>
      <c r="HW81" s="1">
        <v>14.2</v>
      </c>
      <c r="HX81" s="1">
        <v>14</v>
      </c>
      <c r="HY81" s="1">
        <v>14.6</v>
      </c>
      <c r="HZ81" s="1">
        <v>14.2</v>
      </c>
      <c r="IA81" s="1">
        <v>14</v>
      </c>
      <c r="IB81" s="1">
        <v>11.6</v>
      </c>
      <c r="IC81" s="1">
        <v>12.8</v>
      </c>
      <c r="ID81" s="1">
        <v>13</v>
      </c>
      <c r="IE81" s="1">
        <v>13.4</v>
      </c>
      <c r="IF81" s="1">
        <v>13.6</v>
      </c>
      <c r="IG81" s="1">
        <v>14</v>
      </c>
      <c r="IH81" s="1">
        <v>13</v>
      </c>
      <c r="II81" s="1">
        <v>13.6</v>
      </c>
      <c r="IJ81" s="1">
        <v>13.6</v>
      </c>
      <c r="IK81" s="1">
        <v>13</v>
      </c>
      <c r="IL81" s="1">
        <v>13.2</v>
      </c>
      <c r="IM81" s="1">
        <v>13.6</v>
      </c>
      <c r="IN81" s="1">
        <v>14.6</v>
      </c>
      <c r="IO81" s="1">
        <v>13.2</v>
      </c>
      <c r="IP81" s="1">
        <v>13</v>
      </c>
      <c r="IQ81" s="1">
        <v>14</v>
      </c>
      <c r="IR81" s="1">
        <v>13.8</v>
      </c>
      <c r="IS81" s="1">
        <v>14.2</v>
      </c>
      <c r="IT81" s="1">
        <v>13.6</v>
      </c>
      <c r="IU81" s="1">
        <v>14</v>
      </c>
      <c r="IV81" s="1">
        <v>14.2</v>
      </c>
      <c r="IW81" s="1">
        <v>14.4</v>
      </c>
      <c r="IX81" s="1">
        <v>12.7</v>
      </c>
      <c r="IY81" s="1">
        <v>13.2</v>
      </c>
      <c r="IZ81" s="1">
        <v>11.3</v>
      </c>
      <c r="JA81" s="1">
        <v>13.4</v>
      </c>
      <c r="JB81" s="1">
        <v>14.2</v>
      </c>
      <c r="JC81" s="1">
        <v>14.2</v>
      </c>
      <c r="JD81" s="1">
        <v>14.2</v>
      </c>
      <c r="JE81" s="1">
        <v>14</v>
      </c>
      <c r="JF81" s="1">
        <v>14</v>
      </c>
      <c r="JG81" s="1">
        <v>14.6</v>
      </c>
      <c r="JH81" s="1">
        <v>13.8</v>
      </c>
      <c r="JI81" s="1">
        <v>13.4</v>
      </c>
      <c r="JJ81" s="1">
        <v>13</v>
      </c>
      <c r="JK81" s="1">
        <v>13.6</v>
      </c>
      <c r="JL81" s="1">
        <v>14</v>
      </c>
      <c r="JM81" s="1">
        <v>13</v>
      </c>
      <c r="JN81" s="1">
        <v>12.8</v>
      </c>
      <c r="JO81" s="1">
        <v>13</v>
      </c>
      <c r="JP81" s="1">
        <v>13.8</v>
      </c>
      <c r="JQ81" s="1">
        <v>13.8</v>
      </c>
      <c r="JR81" s="1">
        <v>12.8</v>
      </c>
      <c r="JS81" s="1">
        <v>12.2</v>
      </c>
      <c r="JT81" s="1">
        <v>12</v>
      </c>
      <c r="JU81" s="1">
        <v>13.4</v>
      </c>
      <c r="JV81" s="1">
        <v>12.4</v>
      </c>
      <c r="JW81" s="1">
        <v>13.2</v>
      </c>
      <c r="JX81" s="1">
        <v>13.4</v>
      </c>
      <c r="JY81" s="1">
        <v>11.2</v>
      </c>
      <c r="JZ81" s="1">
        <v>12.6</v>
      </c>
      <c r="KA81" s="1">
        <v>12.4</v>
      </c>
      <c r="KB81" s="1">
        <v>13.8</v>
      </c>
      <c r="KC81" s="1">
        <v>13.8</v>
      </c>
      <c r="KD81" s="1">
        <v>13</v>
      </c>
      <c r="KE81" s="1">
        <v>12.8</v>
      </c>
      <c r="KF81" s="1">
        <v>13.6</v>
      </c>
      <c r="KG81" s="1">
        <v>13.8</v>
      </c>
      <c r="KH81" s="1">
        <v>13.2</v>
      </c>
      <c r="KI81" s="1">
        <v>13.6</v>
      </c>
      <c r="KJ81" s="1">
        <v>12.4</v>
      </c>
      <c r="KK81" s="1">
        <v>12.6</v>
      </c>
      <c r="KL81" s="1">
        <v>12</v>
      </c>
      <c r="KM81" s="1">
        <v>13.8</v>
      </c>
      <c r="KN81" s="1">
        <v>12.4</v>
      </c>
      <c r="KO81" s="1">
        <v>12.6</v>
      </c>
      <c r="KP81" s="1">
        <v>13</v>
      </c>
      <c r="KQ81" s="1">
        <v>12.4</v>
      </c>
      <c r="KR81" s="1">
        <v>13.2</v>
      </c>
      <c r="KS81" s="1">
        <v>13.6</v>
      </c>
      <c r="KT81" s="1">
        <v>12</v>
      </c>
      <c r="KU81" s="1">
        <v>13.4</v>
      </c>
      <c r="KV81" s="1">
        <v>14.6</v>
      </c>
      <c r="KW81" s="1">
        <v>12.6</v>
      </c>
      <c r="KX81" s="1">
        <v>14</v>
      </c>
      <c r="KY81" s="1">
        <v>13.4</v>
      </c>
      <c r="KZ81" s="1">
        <v>13.6</v>
      </c>
      <c r="LA81" s="1">
        <v>13.2</v>
      </c>
      <c r="LB81" s="1">
        <v>12.2</v>
      </c>
      <c r="LC81" s="1">
        <v>13.2</v>
      </c>
      <c r="LD81" s="1">
        <v>13.8</v>
      </c>
      <c r="LE81" s="1">
        <v>14</v>
      </c>
      <c r="LF81" s="1">
        <v>13.4</v>
      </c>
      <c r="LG81" s="1">
        <v>13.6</v>
      </c>
      <c r="LH81" s="1">
        <v>13.8</v>
      </c>
      <c r="LI81" s="1">
        <v>13.8</v>
      </c>
      <c r="LJ81" s="1">
        <v>12.6</v>
      </c>
      <c r="LK81" s="1">
        <v>13.4</v>
      </c>
      <c r="LL81" s="1">
        <v>14</v>
      </c>
      <c r="LM81" s="1">
        <v>13.2</v>
      </c>
      <c r="LN81" s="1">
        <v>13.2</v>
      </c>
      <c r="LO81" s="1">
        <v>13.6</v>
      </c>
      <c r="LP81" s="1">
        <v>11.6</v>
      </c>
      <c r="LQ81" s="1">
        <v>12</v>
      </c>
      <c r="LR81" s="1">
        <v>13.6</v>
      </c>
      <c r="LS81" s="1">
        <v>12.4</v>
      </c>
      <c r="LT81" s="1">
        <v>12</v>
      </c>
      <c r="LU81" s="1">
        <v>12</v>
      </c>
      <c r="LV81" s="1">
        <v>12</v>
      </c>
      <c r="LW81" s="1">
        <v>11</v>
      </c>
      <c r="LX81" s="1">
        <v>12.6</v>
      </c>
      <c r="LY81" s="1">
        <v>13</v>
      </c>
      <c r="LZ81" s="1">
        <v>14.4</v>
      </c>
      <c r="MA81" s="1">
        <v>14.2</v>
      </c>
      <c r="MB81" s="1">
        <v>14</v>
      </c>
      <c r="MC81" s="1">
        <v>12.8</v>
      </c>
      <c r="MD81" s="1">
        <v>13.4</v>
      </c>
      <c r="ME81" s="1">
        <v>13</v>
      </c>
      <c r="MF81" s="1">
        <v>13</v>
      </c>
      <c r="MG81" s="1">
        <v>12.6</v>
      </c>
      <c r="MH81" s="1">
        <v>14.4</v>
      </c>
      <c r="MI81" s="1">
        <v>13.6</v>
      </c>
      <c r="MJ81" s="1">
        <v>12.8</v>
      </c>
      <c r="MK81" s="1">
        <v>13.2</v>
      </c>
      <c r="ML81" s="1">
        <v>13.2</v>
      </c>
      <c r="MM81" s="1">
        <v>13.2</v>
      </c>
      <c r="MN81" s="1">
        <v>12.4</v>
      </c>
      <c r="MO81" s="1">
        <v>12.8</v>
      </c>
      <c r="MP81" s="1">
        <v>13</v>
      </c>
      <c r="MQ81" s="1">
        <v>13.6</v>
      </c>
      <c r="MR81" s="1">
        <v>14.2</v>
      </c>
      <c r="MS81" s="1">
        <v>12.8</v>
      </c>
      <c r="MT81" s="1">
        <v>12.8</v>
      </c>
      <c r="MU81" s="1">
        <v>12.8</v>
      </c>
      <c r="MV81" s="1">
        <v>11</v>
      </c>
      <c r="MW81" s="1">
        <v>12.6</v>
      </c>
      <c r="MX81" s="1">
        <v>13</v>
      </c>
      <c r="MY81" s="1">
        <v>13.2</v>
      </c>
      <c r="MZ81" s="1">
        <v>13</v>
      </c>
      <c r="NA81" s="1">
        <v>14.2</v>
      </c>
      <c r="NB81" s="1">
        <v>13.4</v>
      </c>
      <c r="NC81" s="1">
        <v>13.8</v>
      </c>
      <c r="ND81" s="1">
        <v>14.4</v>
      </c>
      <c r="NE81" s="1">
        <v>14.2</v>
      </c>
      <c r="NF81" s="1">
        <v>13</v>
      </c>
      <c r="NG81" s="1">
        <v>13.8</v>
      </c>
      <c r="NH81" s="1">
        <v>13</v>
      </c>
      <c r="NI81" s="1">
        <v>13.6</v>
      </c>
      <c r="NJ81" s="6">
        <f t="shared" si="62"/>
        <v>1</v>
      </c>
      <c r="NK81" s="3">
        <f t="shared" si="63"/>
        <v>1</v>
      </c>
      <c r="NL81" s="3">
        <f t="shared" si="64"/>
        <v>1</v>
      </c>
      <c r="NM81" s="3">
        <f t="shared" si="65"/>
        <v>1</v>
      </c>
      <c r="NN81" s="3">
        <f t="shared" si="66"/>
        <v>1</v>
      </c>
      <c r="NO81" s="3">
        <f t="shared" si="67"/>
        <v>1</v>
      </c>
      <c r="NP81" s="3">
        <f t="shared" si="68"/>
        <v>1</v>
      </c>
      <c r="NQ81" s="3">
        <f t="shared" si="69"/>
        <v>1</v>
      </c>
      <c r="NR81" s="3">
        <f t="shared" si="70"/>
        <v>1</v>
      </c>
      <c r="NS81" s="3">
        <f t="shared" si="71"/>
        <v>1</v>
      </c>
      <c r="NT81" s="3">
        <f t="shared" si="72"/>
        <v>1</v>
      </c>
      <c r="NU81" s="3">
        <f t="shared" si="73"/>
        <v>1</v>
      </c>
      <c r="NV81" s="3">
        <f t="shared" si="74"/>
        <v>1</v>
      </c>
      <c r="NW81" s="5">
        <f t="shared" si="75"/>
        <v>13.090322580645163</v>
      </c>
      <c r="NX81" s="1">
        <f t="shared" si="76"/>
        <v>13.664285714285716</v>
      </c>
      <c r="NY81" s="1">
        <f t="shared" si="77"/>
        <v>13.696774193548388</v>
      </c>
      <c r="NZ81" s="1">
        <f t="shared" si="78"/>
        <v>13.599999999999996</v>
      </c>
      <c r="OA81" s="1">
        <f t="shared" si="79"/>
        <v>13.954838709677416</v>
      </c>
      <c r="OB81" s="1">
        <f t="shared" si="80"/>
        <v>14.033333333333335</v>
      </c>
      <c r="OC81" s="1">
        <f t="shared" si="81"/>
        <v>13.564516129032256</v>
      </c>
      <c r="OD81" s="1">
        <f t="shared" si="82"/>
        <v>13.561290322580646</v>
      </c>
      <c r="OE81" s="1">
        <f t="shared" si="83"/>
        <v>13.486666666666668</v>
      </c>
      <c r="OF81" s="1">
        <f t="shared" si="84"/>
        <v>13.045161290322582</v>
      </c>
      <c r="OG81" s="1">
        <f t="shared" si="85"/>
        <v>13.066666666666665</v>
      </c>
      <c r="OH81" s="1">
        <f t="shared" si="86"/>
        <v>13.21290322580645</v>
      </c>
      <c r="OI81" s="111">
        <v>11.826086956521738</v>
      </c>
      <c r="OJ81" s="112">
        <v>12.120833333333335</v>
      </c>
      <c r="OK81" s="112">
        <v>12.466666666666669</v>
      </c>
      <c r="OL81" s="112">
        <v>12.774999999999999</v>
      </c>
      <c r="OM81" s="112">
        <v>12.845833333333333</v>
      </c>
      <c r="ON81" s="112">
        <v>12.800000000000002</v>
      </c>
      <c r="OO81" s="112">
        <v>12.508333333333333</v>
      </c>
      <c r="OP81" s="112">
        <v>12.634782608695653</v>
      </c>
      <c r="OQ81" s="112">
        <v>12.516666666666667</v>
      </c>
      <c r="OR81" s="112">
        <v>12.362499999999999</v>
      </c>
      <c r="OS81" s="112">
        <v>12.333333333333334</v>
      </c>
      <c r="OT81" s="112">
        <v>12.204166666666667</v>
      </c>
      <c r="OU81" s="5">
        <f t="shared" si="50"/>
        <v>1.2642356241234243</v>
      </c>
      <c r="OV81" s="1">
        <f t="shared" si="51"/>
        <v>1.543452380952381</v>
      </c>
      <c r="OW81" s="1">
        <f t="shared" si="52"/>
        <v>1.230107526881719</v>
      </c>
      <c r="OX81" s="1">
        <f t="shared" si="53"/>
        <v>0.82499999999999751</v>
      </c>
      <c r="OY81" s="1">
        <f t="shared" si="54"/>
        <v>1.1090053763440828</v>
      </c>
      <c r="OZ81" s="1">
        <f t="shared" si="55"/>
        <v>1.2333333333333325</v>
      </c>
      <c r="PA81" s="1">
        <f t="shared" si="56"/>
        <v>1.0561827956989234</v>
      </c>
      <c r="PB81" s="1">
        <f t="shared" si="57"/>
        <v>0.92650771388499287</v>
      </c>
      <c r="PC81" s="1">
        <f t="shared" si="58"/>
        <v>0.97000000000000064</v>
      </c>
      <c r="PD81" s="1">
        <f t="shared" si="59"/>
        <v>0.68266129032258327</v>
      </c>
      <c r="PE81" s="1">
        <f t="shared" si="60"/>
        <v>0.73333333333333073</v>
      </c>
      <c r="PF81" s="1">
        <f t="shared" si="61"/>
        <v>1.0087365591397823</v>
      </c>
      <c r="PG81" s="111">
        <v>8.6</v>
      </c>
      <c r="PH81" s="112">
        <v>7.4</v>
      </c>
      <c r="PI81" s="112">
        <v>8.1999999999999993</v>
      </c>
      <c r="PJ81" s="112">
        <v>6.3</v>
      </c>
      <c r="PK81" s="112">
        <v>8.1999999999999993</v>
      </c>
      <c r="PL81" s="112">
        <v>8.6</v>
      </c>
      <c r="PM81" s="112">
        <v>7.4</v>
      </c>
      <c r="PN81" s="112">
        <v>7.8</v>
      </c>
      <c r="PO81" s="112">
        <v>9</v>
      </c>
      <c r="PP81" s="112">
        <v>8.8000000000000007</v>
      </c>
      <c r="PQ81" s="112">
        <v>8.6</v>
      </c>
      <c r="PR81" s="137">
        <v>8.8000000000000007</v>
      </c>
      <c r="PS81" s="5">
        <f t="array" ref="PS81">+IF(ISERROR($NW81)=FALSE,MIN(IF($H81:$AL81&lt;65534,$H81:$AL81,"")),NA())</f>
        <v>11.6</v>
      </c>
      <c r="PT81" s="1">
        <f t="array" ref="PT81">+IF(ISERROR($NX81)=FALSE,MIN(IF($AM81:$BN81&lt;65534,$AM81:$BN81,"")),NA())</f>
        <v>12.6</v>
      </c>
      <c r="PU81" s="1">
        <f t="array" ref="PU81">+IF(ISERROR($NY81)=FALSE,MIN(IF($BP81:$CT81&lt;65534,$BP81:$CT81,"")),NA())</f>
        <v>12</v>
      </c>
      <c r="PV81" s="1">
        <f t="array" ref="PV81">+IF(ISERROR($NZ81)=FALSE,MIN(IF($CU81:$DX81&lt;65534,$CU81:$DX81,"")),NA())</f>
        <v>12</v>
      </c>
      <c r="PW81" s="1">
        <f t="array" ref="PW81">+IF(ISERROR($OA81)=FALSE,MIN(IF($DY81:$FC81&lt;65534,$DY81:$FC81,"")),NA())</f>
        <v>11.8</v>
      </c>
      <c r="PX81" s="1">
        <f t="array" ref="PX81">+IF(ISERROR($OB81)=FALSE,MIN(IF($FD81:$GG81&lt;65534,$FD81:$GG81,"")),NA())</f>
        <v>12</v>
      </c>
      <c r="PY81" s="1">
        <f t="array" ref="PY81">+IF(ISERROR($OC81)=FALSE,MIN(IF($GH81:$HL81&lt;65534,$GH81:$HL81,"")),NA())</f>
        <v>11.4</v>
      </c>
      <c r="PZ81" s="1">
        <f t="array" ref="PZ81">+IF(ISERROR($OD81)=FALSE,MIN(IF($HM81:$IQ81&lt;65534,$HM81:$IQ81,"")),NA())</f>
        <v>11.6</v>
      </c>
      <c r="QA81" s="1">
        <f t="array" ref="QA81">+IF(ISERROR($OE81)=FALSE,MIN(IF($IR81:$JU81&lt;65534,$IR81:$JU81,"")),NA())</f>
        <v>11.3</v>
      </c>
      <c r="QB81" s="1">
        <f t="array" ref="QB81">+IF(ISERROR($OF81)=FALSE,MIN(IF($JV81:$KZ81&lt;65534,$JV81:$KZ81,"")),NA())</f>
        <v>11.2</v>
      </c>
      <c r="QC81" s="1">
        <f t="array" ref="QC81">+IF(ISERROR($OG81)=FALSE,MIN(IF($LA81:$MD81&lt;65534,$LA81:$MD81,"")),NA())</f>
        <v>11</v>
      </c>
      <c r="QD81" s="1">
        <f t="array" ref="QD81">+IF(ISERROR($OH81)=FALSE,MIN(IF($ME81:$NI81&lt;65534,$ME81:$NI81,"")),NA())</f>
        <v>11</v>
      </c>
      <c r="QE81" s="5">
        <f t="shared" si="87"/>
        <v>-3</v>
      </c>
      <c r="QF81" s="1">
        <f t="shared" si="88"/>
        <v>-5.1999999999999993</v>
      </c>
      <c r="QG81" s="1">
        <f t="shared" si="89"/>
        <v>-3.8000000000000007</v>
      </c>
      <c r="QH81" s="1">
        <f t="shared" si="90"/>
        <v>-5.7</v>
      </c>
      <c r="QI81" s="1">
        <f t="shared" si="91"/>
        <v>-3.6000000000000014</v>
      </c>
      <c r="QJ81" s="1">
        <f t="shared" si="92"/>
        <v>-3.4000000000000004</v>
      </c>
      <c r="QK81" s="1">
        <f t="shared" si="93"/>
        <v>-4</v>
      </c>
      <c r="QL81" s="1">
        <f t="shared" si="94"/>
        <v>-3.8</v>
      </c>
      <c r="QM81" s="1">
        <f t="shared" si="95"/>
        <v>-2.3000000000000007</v>
      </c>
      <c r="QN81" s="1">
        <f t="shared" si="96"/>
        <v>-2.3999999999999986</v>
      </c>
      <c r="QO81" s="1">
        <f t="shared" si="97"/>
        <v>-2.4000000000000004</v>
      </c>
      <c r="QP81" s="1">
        <f t="shared" si="98"/>
        <v>-2.1999999999999993</v>
      </c>
      <c r="QQ81" s="5" t="s">
        <v>892</v>
      </c>
    </row>
    <row r="82" spans="1:459" s="1" customFormat="1" x14ac:dyDescent="0.2">
      <c r="A82" s="79">
        <v>26155170</v>
      </c>
      <c r="B82" s="106">
        <v>-75.438333333333333</v>
      </c>
      <c r="C82" s="106">
        <v>5.0322222222222219</v>
      </c>
      <c r="D82" s="105">
        <v>2325</v>
      </c>
      <c r="E82" s="97" t="s">
        <v>477</v>
      </c>
      <c r="F82" s="97" t="s">
        <v>435</v>
      </c>
      <c r="G82" s="97" t="s">
        <v>22</v>
      </c>
      <c r="H82" s="1">
        <v>11.3</v>
      </c>
      <c r="I82" s="1">
        <v>12</v>
      </c>
      <c r="J82" s="1">
        <v>11.4</v>
      </c>
      <c r="K82" s="1">
        <v>11.2</v>
      </c>
      <c r="L82" s="1">
        <v>11.3</v>
      </c>
      <c r="M82" s="1">
        <v>12.1</v>
      </c>
      <c r="N82" s="1">
        <v>11.2</v>
      </c>
      <c r="O82" s="1">
        <v>11.1</v>
      </c>
      <c r="P82" s="1">
        <v>11.2</v>
      </c>
      <c r="Q82" s="1">
        <v>11</v>
      </c>
      <c r="R82" s="1">
        <v>11.3</v>
      </c>
      <c r="S82" s="1">
        <v>10.3</v>
      </c>
      <c r="T82" s="1">
        <v>11.1</v>
      </c>
      <c r="U82" s="1">
        <v>11.3</v>
      </c>
      <c r="V82" s="1">
        <v>10.4</v>
      </c>
      <c r="W82" s="1">
        <v>12.1</v>
      </c>
      <c r="X82" s="1">
        <v>11.4</v>
      </c>
      <c r="Y82" s="1">
        <v>11.2</v>
      </c>
      <c r="Z82" s="1">
        <v>11.3</v>
      </c>
      <c r="AA82" s="1">
        <v>11.4</v>
      </c>
      <c r="AB82" s="1">
        <v>11.3</v>
      </c>
      <c r="AC82" s="1">
        <v>12.1</v>
      </c>
      <c r="AD82" s="1">
        <v>12.4</v>
      </c>
      <c r="AE82" s="1">
        <v>12.2</v>
      </c>
      <c r="AF82" s="1">
        <v>12.3</v>
      </c>
      <c r="AG82" s="1">
        <v>12.1</v>
      </c>
      <c r="AH82" s="1">
        <v>12.2</v>
      </c>
      <c r="AI82" s="1">
        <v>11.2</v>
      </c>
      <c r="AJ82" s="1">
        <v>10.3</v>
      </c>
      <c r="AK82" s="1">
        <v>11.4</v>
      </c>
      <c r="AL82" s="1">
        <v>11.2</v>
      </c>
      <c r="AM82" s="1">
        <v>11.3</v>
      </c>
      <c r="AN82" s="1">
        <v>12.1</v>
      </c>
      <c r="AO82" s="1">
        <v>12</v>
      </c>
      <c r="AP82" s="1">
        <v>12.1</v>
      </c>
      <c r="AQ82" s="1">
        <v>11.4</v>
      </c>
      <c r="AR82" s="1">
        <v>12</v>
      </c>
      <c r="AS82" s="1">
        <v>11.2</v>
      </c>
      <c r="AT82" s="1">
        <v>11.1</v>
      </c>
      <c r="AU82" s="1">
        <v>11</v>
      </c>
      <c r="AV82" s="1">
        <v>12</v>
      </c>
      <c r="AW82" s="1">
        <v>12.1</v>
      </c>
      <c r="AX82" s="1">
        <v>11.2</v>
      </c>
      <c r="AY82" s="1">
        <v>11.4</v>
      </c>
      <c r="AZ82" s="1">
        <v>12</v>
      </c>
      <c r="BA82" s="1">
        <v>12.1</v>
      </c>
      <c r="BB82" s="1">
        <v>11.4</v>
      </c>
      <c r="BC82" s="1">
        <v>12</v>
      </c>
      <c r="BD82" s="1">
        <v>11.4</v>
      </c>
      <c r="BE82" s="1">
        <v>12</v>
      </c>
      <c r="BF82" s="1">
        <v>11.4</v>
      </c>
      <c r="BG82" s="1">
        <v>12.1</v>
      </c>
      <c r="BH82" s="1">
        <v>12.2</v>
      </c>
      <c r="BI82" s="1">
        <v>12.3</v>
      </c>
      <c r="BJ82" s="1">
        <v>11.3</v>
      </c>
      <c r="BK82" s="1">
        <v>11.2</v>
      </c>
      <c r="BL82" s="1">
        <v>12.1</v>
      </c>
      <c r="BM82" s="1">
        <v>12.6</v>
      </c>
      <c r="BN82" s="1">
        <v>12.1</v>
      </c>
      <c r="BO82" s="102"/>
      <c r="BP82" s="1">
        <v>11.4</v>
      </c>
      <c r="BQ82" s="1">
        <v>11.3</v>
      </c>
      <c r="BR82" s="1">
        <v>11.2</v>
      </c>
      <c r="BS82" s="1">
        <v>11.3</v>
      </c>
      <c r="BT82" s="1">
        <v>11.4</v>
      </c>
      <c r="BU82" s="1">
        <v>12</v>
      </c>
      <c r="BV82" s="1">
        <v>12.1</v>
      </c>
      <c r="BW82" s="1">
        <v>12</v>
      </c>
      <c r="BX82" s="1">
        <v>11.4</v>
      </c>
      <c r="BY82" s="1">
        <v>12</v>
      </c>
      <c r="BZ82" s="1">
        <v>11.4</v>
      </c>
      <c r="CA82" s="1">
        <v>12.1</v>
      </c>
      <c r="CB82" s="1">
        <v>11.4</v>
      </c>
      <c r="CC82" s="1">
        <v>12</v>
      </c>
      <c r="CD82" s="1">
        <v>11.4</v>
      </c>
      <c r="CE82" s="1">
        <v>12.1</v>
      </c>
      <c r="CF82" s="1">
        <v>12</v>
      </c>
      <c r="CG82" s="1">
        <v>12.3</v>
      </c>
      <c r="CH82" s="1">
        <v>11.2</v>
      </c>
      <c r="CI82" s="1">
        <v>12</v>
      </c>
      <c r="CJ82" s="1">
        <v>12.1</v>
      </c>
      <c r="CK82" s="1">
        <v>12.6</v>
      </c>
      <c r="CL82" s="1">
        <v>12</v>
      </c>
      <c r="CM82" s="1">
        <v>12.1</v>
      </c>
      <c r="CN82" s="1">
        <v>11.3</v>
      </c>
      <c r="CO82" s="1">
        <v>12.1</v>
      </c>
      <c r="CP82" s="1">
        <v>11.2</v>
      </c>
      <c r="CQ82" s="1">
        <v>12.4</v>
      </c>
      <c r="CR82" s="1">
        <v>12.1</v>
      </c>
      <c r="CS82" s="1">
        <v>11.4</v>
      </c>
      <c r="CT82" s="1">
        <v>11.3</v>
      </c>
      <c r="CU82" s="1">
        <v>11.4</v>
      </c>
      <c r="CV82" s="1">
        <v>11.3</v>
      </c>
      <c r="CW82" s="1">
        <v>12</v>
      </c>
      <c r="CX82" s="1">
        <v>11.4</v>
      </c>
      <c r="CY82" s="1">
        <v>11.4</v>
      </c>
      <c r="CZ82" s="1">
        <v>11.3</v>
      </c>
      <c r="DA82" s="1">
        <v>11.2</v>
      </c>
      <c r="DB82" s="1">
        <v>12.1</v>
      </c>
      <c r="DC82" s="1">
        <v>11.3</v>
      </c>
      <c r="DD82" s="1">
        <v>11.2</v>
      </c>
      <c r="DE82" s="1">
        <v>12.1</v>
      </c>
      <c r="DF82" s="1">
        <v>11.3</v>
      </c>
      <c r="DG82" s="1">
        <v>12</v>
      </c>
      <c r="DH82" s="1">
        <v>11.4</v>
      </c>
      <c r="DI82" s="1">
        <v>12</v>
      </c>
      <c r="DJ82" s="1">
        <v>12.1</v>
      </c>
      <c r="DK82" s="1">
        <v>11.4</v>
      </c>
      <c r="DL82" s="1">
        <v>11.2</v>
      </c>
      <c r="DM82" s="1">
        <v>12</v>
      </c>
      <c r="DN82" s="1">
        <v>11.1</v>
      </c>
      <c r="DO82" s="1">
        <v>12.2</v>
      </c>
      <c r="DP82" s="1">
        <v>12</v>
      </c>
      <c r="DQ82" s="1">
        <v>11.3</v>
      </c>
      <c r="DR82" s="1">
        <v>12</v>
      </c>
      <c r="DS82" s="1">
        <v>11.4</v>
      </c>
      <c r="DT82" s="1">
        <v>11.4</v>
      </c>
      <c r="DU82" s="1">
        <v>12.1</v>
      </c>
      <c r="DV82" s="1">
        <v>12</v>
      </c>
      <c r="DW82" s="1">
        <v>11.4</v>
      </c>
      <c r="DX82" s="1">
        <v>12.2</v>
      </c>
      <c r="DY82" s="1">
        <v>11</v>
      </c>
      <c r="DZ82" s="1">
        <v>11.2</v>
      </c>
      <c r="EA82" s="1">
        <v>11.3</v>
      </c>
      <c r="EB82" s="1">
        <v>11.4</v>
      </c>
      <c r="EC82" s="1">
        <v>12</v>
      </c>
      <c r="ED82" s="1">
        <v>12.1</v>
      </c>
      <c r="EE82" s="1">
        <v>11.2</v>
      </c>
      <c r="EF82" s="1">
        <v>11.3</v>
      </c>
      <c r="EG82" s="1">
        <v>11.4</v>
      </c>
      <c r="EH82" s="1">
        <v>12</v>
      </c>
      <c r="EI82" s="1">
        <v>11.2</v>
      </c>
      <c r="EJ82" s="1">
        <v>12.1</v>
      </c>
      <c r="EK82" s="1">
        <v>11.2</v>
      </c>
      <c r="EL82" s="1">
        <v>11.4</v>
      </c>
      <c r="EM82" s="1">
        <v>12</v>
      </c>
      <c r="EN82" s="1">
        <v>12.1</v>
      </c>
      <c r="EO82" s="1">
        <v>12</v>
      </c>
      <c r="EP82" s="1">
        <v>12.1</v>
      </c>
      <c r="EQ82" s="1">
        <v>12</v>
      </c>
      <c r="ER82" s="1">
        <v>11.4</v>
      </c>
      <c r="ES82" s="1">
        <v>12.1</v>
      </c>
      <c r="ET82" s="1">
        <v>11.4</v>
      </c>
      <c r="EU82" s="1">
        <v>12.1</v>
      </c>
      <c r="EV82" s="1">
        <v>12</v>
      </c>
      <c r="EW82" s="1">
        <v>11.4</v>
      </c>
      <c r="EX82" s="1">
        <v>11.2</v>
      </c>
      <c r="EY82" s="1">
        <v>11.4</v>
      </c>
      <c r="EZ82" s="1">
        <v>12</v>
      </c>
      <c r="FA82" s="1">
        <v>12</v>
      </c>
      <c r="FB82" s="1">
        <v>11.4</v>
      </c>
      <c r="FC82" s="1">
        <v>12</v>
      </c>
      <c r="FD82" s="1">
        <v>11.3</v>
      </c>
      <c r="FE82" s="1">
        <v>12.2</v>
      </c>
      <c r="FF82" s="1">
        <v>11.4</v>
      </c>
      <c r="FG82" s="1">
        <v>12.2</v>
      </c>
      <c r="FH82" s="1">
        <v>12.2</v>
      </c>
      <c r="FI82" s="1">
        <v>11.4</v>
      </c>
      <c r="FJ82" s="1">
        <v>11.2</v>
      </c>
      <c r="FK82" s="1">
        <v>12.2</v>
      </c>
      <c r="FL82" s="1">
        <v>12</v>
      </c>
      <c r="FM82" s="1">
        <v>12.1</v>
      </c>
      <c r="FN82" s="1">
        <v>11.4</v>
      </c>
      <c r="FO82" s="1">
        <v>12</v>
      </c>
      <c r="FP82" s="1">
        <v>12.1</v>
      </c>
      <c r="FQ82" s="1">
        <v>11.4</v>
      </c>
      <c r="FR82" s="1">
        <v>12</v>
      </c>
      <c r="FS82" s="1">
        <v>12.1</v>
      </c>
      <c r="FT82" s="1">
        <v>11.3</v>
      </c>
      <c r="FU82" s="1">
        <v>11.2</v>
      </c>
      <c r="FV82" s="1">
        <v>11.4</v>
      </c>
      <c r="FW82" s="1">
        <v>12.1</v>
      </c>
      <c r="FX82" s="1">
        <v>11.4</v>
      </c>
      <c r="FY82" s="1">
        <v>11.4</v>
      </c>
      <c r="FZ82" s="1">
        <v>12</v>
      </c>
      <c r="GA82" s="1">
        <v>11.4</v>
      </c>
      <c r="GB82" s="1">
        <v>11.2</v>
      </c>
      <c r="GC82" s="1">
        <v>11.2</v>
      </c>
      <c r="GD82" s="1">
        <v>11.4</v>
      </c>
      <c r="GE82" s="1">
        <v>11.2</v>
      </c>
      <c r="GF82" s="1">
        <v>11.2</v>
      </c>
      <c r="GG82" s="1">
        <v>11</v>
      </c>
      <c r="GH82" s="1">
        <v>10.4</v>
      </c>
      <c r="GI82" s="1">
        <v>12</v>
      </c>
      <c r="GJ82" s="1">
        <v>11.4</v>
      </c>
      <c r="GK82" s="1">
        <v>11.3</v>
      </c>
      <c r="GL82" s="1">
        <v>11.4</v>
      </c>
      <c r="GM82" s="1">
        <v>11.3</v>
      </c>
      <c r="GN82" s="1">
        <v>11.4</v>
      </c>
      <c r="GO82" s="1">
        <v>12.1</v>
      </c>
      <c r="GP82" s="1">
        <v>12</v>
      </c>
      <c r="GQ82" s="1">
        <v>11.4</v>
      </c>
      <c r="GR82" s="1">
        <v>12</v>
      </c>
      <c r="GS82" s="1">
        <v>11.4</v>
      </c>
      <c r="GT82" s="1">
        <v>11.2</v>
      </c>
      <c r="GU82" s="1">
        <v>12.1</v>
      </c>
      <c r="GV82" s="1">
        <v>11</v>
      </c>
      <c r="GW82" s="1">
        <v>10.4</v>
      </c>
      <c r="GX82" s="1">
        <v>11.4</v>
      </c>
      <c r="GY82" s="1">
        <v>11.3</v>
      </c>
      <c r="GZ82" s="1">
        <v>11.4</v>
      </c>
      <c r="HA82" s="1">
        <v>11.3</v>
      </c>
      <c r="HB82" s="1">
        <v>11.2</v>
      </c>
      <c r="HC82" s="1">
        <v>11.4</v>
      </c>
      <c r="HD82" s="1">
        <v>12.2</v>
      </c>
      <c r="HE82" s="1">
        <v>12</v>
      </c>
      <c r="HF82" s="1">
        <v>11.2</v>
      </c>
      <c r="HG82" s="1">
        <v>11.4</v>
      </c>
      <c r="HH82" s="1">
        <v>12</v>
      </c>
      <c r="HI82" s="1">
        <v>11</v>
      </c>
      <c r="HJ82" s="1">
        <v>11.3</v>
      </c>
      <c r="HK82" s="1">
        <v>12.1</v>
      </c>
      <c r="HL82" s="1">
        <v>12</v>
      </c>
      <c r="HM82" s="1">
        <v>12</v>
      </c>
      <c r="HN82" s="1">
        <v>11.4</v>
      </c>
      <c r="HO82" s="1">
        <v>12</v>
      </c>
      <c r="HP82" s="1">
        <v>11.4</v>
      </c>
      <c r="HQ82" s="1">
        <v>11.3</v>
      </c>
      <c r="HR82" s="1">
        <v>11.4</v>
      </c>
      <c r="HS82" s="1">
        <v>12</v>
      </c>
      <c r="HT82" s="1">
        <v>11.2</v>
      </c>
      <c r="HU82" s="1">
        <v>12.2</v>
      </c>
      <c r="HV82" s="1">
        <v>11.4</v>
      </c>
      <c r="HW82" s="1">
        <v>12.8</v>
      </c>
      <c r="HX82" s="1">
        <v>12.1</v>
      </c>
      <c r="HY82" s="1">
        <v>11.3</v>
      </c>
      <c r="HZ82" s="1">
        <v>12.1</v>
      </c>
      <c r="IA82" s="1">
        <v>11.3</v>
      </c>
      <c r="IB82" s="1">
        <v>11.1</v>
      </c>
      <c r="IC82" s="1">
        <v>11.3</v>
      </c>
      <c r="ID82" s="1">
        <v>11.4</v>
      </c>
      <c r="IE82" s="1">
        <v>12.1</v>
      </c>
      <c r="IF82" s="1">
        <v>11.4</v>
      </c>
      <c r="IG82" s="1">
        <v>12</v>
      </c>
      <c r="IH82" s="1">
        <v>11.3</v>
      </c>
      <c r="II82" s="1">
        <v>12</v>
      </c>
      <c r="IJ82" s="1">
        <v>12.2</v>
      </c>
      <c r="IK82" s="1">
        <v>11.4</v>
      </c>
      <c r="IL82" s="1">
        <v>11.2</v>
      </c>
      <c r="IM82" s="1">
        <v>11.3</v>
      </c>
      <c r="IN82" s="1">
        <v>12</v>
      </c>
      <c r="IO82" s="1">
        <v>11.4</v>
      </c>
      <c r="IP82" s="1">
        <v>11.2</v>
      </c>
      <c r="IQ82" s="1">
        <v>11.4</v>
      </c>
      <c r="IR82" s="1">
        <v>11.2</v>
      </c>
      <c r="IS82" s="1">
        <v>11.3</v>
      </c>
      <c r="IT82" s="1">
        <v>12.2</v>
      </c>
      <c r="IU82" s="1">
        <v>12.1</v>
      </c>
      <c r="IV82" s="1">
        <v>12</v>
      </c>
      <c r="IW82" s="1">
        <v>12.2</v>
      </c>
      <c r="IX82" s="1">
        <v>12</v>
      </c>
      <c r="IY82" s="1">
        <v>11.4</v>
      </c>
      <c r="IZ82" s="1">
        <v>11.3</v>
      </c>
      <c r="JA82" s="1">
        <v>12</v>
      </c>
      <c r="JB82" s="1">
        <v>11.4</v>
      </c>
      <c r="JC82" s="1">
        <v>12.1</v>
      </c>
      <c r="JD82" s="1">
        <v>12</v>
      </c>
      <c r="JE82" s="1">
        <v>11.4</v>
      </c>
      <c r="JF82" s="1">
        <v>12</v>
      </c>
      <c r="JG82" s="1">
        <v>11.4</v>
      </c>
      <c r="JH82" s="1">
        <v>11.3</v>
      </c>
      <c r="JI82" s="1">
        <v>12</v>
      </c>
      <c r="JJ82" s="1">
        <v>11.4</v>
      </c>
      <c r="JK82" s="1">
        <v>12.1</v>
      </c>
      <c r="JL82" s="1">
        <v>11.4</v>
      </c>
      <c r="JM82" s="1">
        <v>11.3</v>
      </c>
      <c r="JN82" s="1">
        <v>11.4</v>
      </c>
      <c r="JO82" s="1">
        <v>12.1</v>
      </c>
      <c r="JP82" s="1">
        <v>12</v>
      </c>
      <c r="JQ82" s="1">
        <v>12.3</v>
      </c>
      <c r="JR82" s="1">
        <v>11.4</v>
      </c>
      <c r="JS82" s="1">
        <v>11.4</v>
      </c>
      <c r="JT82" s="1">
        <v>11.2</v>
      </c>
      <c r="JU82" s="1">
        <v>12</v>
      </c>
      <c r="JV82" s="1">
        <v>11.2</v>
      </c>
      <c r="JW82" s="1">
        <v>11.4</v>
      </c>
      <c r="JX82" s="1">
        <v>12.1</v>
      </c>
      <c r="JY82" s="1">
        <v>11.3</v>
      </c>
      <c r="JZ82" s="1">
        <v>11.1</v>
      </c>
      <c r="KA82" s="1">
        <v>11.3</v>
      </c>
      <c r="KB82" s="1">
        <v>12</v>
      </c>
      <c r="KC82" s="1">
        <v>12.1</v>
      </c>
      <c r="KD82" s="1">
        <v>11.2</v>
      </c>
      <c r="KE82" s="1">
        <v>11.4</v>
      </c>
      <c r="KF82" s="1">
        <v>12</v>
      </c>
      <c r="KG82" s="1">
        <v>12.1</v>
      </c>
      <c r="KH82" s="1">
        <v>11.4</v>
      </c>
      <c r="KI82" s="1">
        <v>11.2</v>
      </c>
      <c r="KJ82" s="1">
        <v>11.1</v>
      </c>
      <c r="KK82" s="1">
        <v>11.2</v>
      </c>
      <c r="KL82" s="1">
        <v>11</v>
      </c>
      <c r="KM82" s="1">
        <v>12</v>
      </c>
      <c r="KN82" s="1">
        <v>11.4</v>
      </c>
      <c r="KO82" s="1">
        <v>11.2</v>
      </c>
      <c r="KP82" s="1">
        <v>11.4</v>
      </c>
      <c r="KQ82" s="1">
        <v>11</v>
      </c>
      <c r="KR82" s="1">
        <v>11.2</v>
      </c>
      <c r="KS82" s="1">
        <v>12.2</v>
      </c>
      <c r="KT82" s="1">
        <v>11.1</v>
      </c>
      <c r="KU82" s="1">
        <v>11.3</v>
      </c>
      <c r="KV82" s="1">
        <v>12.2</v>
      </c>
      <c r="KW82" s="1">
        <v>12.4</v>
      </c>
      <c r="KX82" s="1">
        <v>12</v>
      </c>
      <c r="KY82" s="1">
        <v>11.3</v>
      </c>
      <c r="KZ82" s="1">
        <v>11.2</v>
      </c>
      <c r="LA82" s="1">
        <v>12</v>
      </c>
      <c r="LB82" s="1">
        <v>11.2</v>
      </c>
      <c r="LC82" s="1">
        <v>11.4</v>
      </c>
      <c r="LD82" s="1">
        <v>11.4</v>
      </c>
      <c r="LE82" s="1">
        <v>12</v>
      </c>
      <c r="LF82" s="1">
        <v>12.1</v>
      </c>
      <c r="LG82" s="1">
        <v>12</v>
      </c>
      <c r="LH82" s="1">
        <v>11.3</v>
      </c>
      <c r="LI82" s="1">
        <v>11.4</v>
      </c>
      <c r="LJ82" s="1">
        <v>11.3</v>
      </c>
      <c r="LK82" s="1">
        <v>11.2</v>
      </c>
      <c r="LL82" s="1">
        <v>11.3</v>
      </c>
      <c r="LM82" s="1">
        <v>11.3</v>
      </c>
      <c r="LN82" s="1">
        <v>12.1</v>
      </c>
      <c r="LO82" s="1">
        <v>10.199999999999999</v>
      </c>
      <c r="LP82" s="1">
        <v>11.1</v>
      </c>
      <c r="LQ82" s="1">
        <v>11.2</v>
      </c>
      <c r="LR82" s="1">
        <v>12</v>
      </c>
      <c r="LS82" s="1">
        <v>11</v>
      </c>
      <c r="LT82" s="1">
        <v>11.1</v>
      </c>
      <c r="LU82" s="1">
        <v>11</v>
      </c>
      <c r="LV82" s="1">
        <v>12</v>
      </c>
      <c r="LW82" s="1">
        <v>10.199999999999999</v>
      </c>
      <c r="LX82" s="1">
        <v>11.3</v>
      </c>
      <c r="LY82" s="1">
        <v>11.4</v>
      </c>
      <c r="LZ82" s="1">
        <v>12.1</v>
      </c>
      <c r="MA82" s="1">
        <v>12</v>
      </c>
      <c r="MB82" s="1">
        <v>12.2</v>
      </c>
      <c r="MC82" s="1">
        <v>11.4</v>
      </c>
      <c r="MD82" s="1">
        <v>11.4</v>
      </c>
      <c r="ME82" s="1">
        <v>11.4</v>
      </c>
      <c r="MF82" s="1">
        <v>11.2</v>
      </c>
      <c r="MG82" s="1">
        <v>12</v>
      </c>
      <c r="MH82" s="1">
        <v>11.1</v>
      </c>
      <c r="MI82" s="1">
        <v>11.4</v>
      </c>
      <c r="MJ82" s="1">
        <v>12.1</v>
      </c>
      <c r="MK82" s="1">
        <v>12</v>
      </c>
      <c r="ML82" s="1">
        <v>11.4</v>
      </c>
      <c r="MM82" s="1">
        <v>11.2</v>
      </c>
      <c r="MN82" s="1">
        <v>11.3</v>
      </c>
      <c r="MO82" s="1">
        <v>11.4</v>
      </c>
      <c r="MP82" s="1">
        <v>11.2</v>
      </c>
      <c r="MQ82" s="1">
        <v>12</v>
      </c>
      <c r="MR82" s="1">
        <v>11.4</v>
      </c>
      <c r="MS82" s="1">
        <v>12</v>
      </c>
      <c r="MT82" s="1">
        <v>11.3</v>
      </c>
      <c r="MU82" s="1">
        <v>11.4</v>
      </c>
      <c r="MV82" s="1">
        <v>11</v>
      </c>
      <c r="MW82" s="1">
        <v>11.1</v>
      </c>
      <c r="MX82" s="1">
        <v>12.6</v>
      </c>
      <c r="MY82" s="1">
        <v>11.4</v>
      </c>
      <c r="MZ82" s="1">
        <v>11.3</v>
      </c>
      <c r="NA82" s="1">
        <v>11.4</v>
      </c>
      <c r="NB82" s="1">
        <v>11.4</v>
      </c>
      <c r="NC82" s="1">
        <v>12</v>
      </c>
      <c r="ND82" s="1">
        <v>11.2</v>
      </c>
      <c r="NE82" s="1">
        <v>11.4</v>
      </c>
      <c r="NF82" s="1">
        <v>11.3</v>
      </c>
      <c r="NG82" s="1">
        <v>11.4</v>
      </c>
      <c r="NH82" s="1">
        <v>11.3</v>
      </c>
      <c r="NI82" s="1">
        <v>11.4</v>
      </c>
      <c r="NJ82" s="6">
        <f t="shared" si="62"/>
        <v>1</v>
      </c>
      <c r="NK82" s="3">
        <f t="shared" si="63"/>
        <v>1</v>
      </c>
      <c r="NL82" s="3">
        <f t="shared" si="64"/>
        <v>1</v>
      </c>
      <c r="NM82" s="3">
        <f t="shared" si="65"/>
        <v>1</v>
      </c>
      <c r="NN82" s="3">
        <f t="shared" si="66"/>
        <v>1</v>
      </c>
      <c r="NO82" s="3">
        <f t="shared" si="67"/>
        <v>1</v>
      </c>
      <c r="NP82" s="3">
        <f t="shared" si="68"/>
        <v>1</v>
      </c>
      <c r="NQ82" s="3">
        <f t="shared" si="69"/>
        <v>1</v>
      </c>
      <c r="NR82" s="3">
        <f t="shared" si="70"/>
        <v>1</v>
      </c>
      <c r="NS82" s="3">
        <f t="shared" si="71"/>
        <v>1</v>
      </c>
      <c r="NT82" s="3">
        <f t="shared" si="72"/>
        <v>1</v>
      </c>
      <c r="NU82" s="3">
        <f t="shared" si="73"/>
        <v>1</v>
      </c>
      <c r="NV82" s="3">
        <f t="shared" si="74"/>
        <v>1</v>
      </c>
      <c r="NW82" s="5">
        <f t="shared" si="75"/>
        <v>11.429032258064517</v>
      </c>
      <c r="NX82" s="1">
        <f t="shared" si="76"/>
        <v>11.753571428571432</v>
      </c>
      <c r="NY82" s="1">
        <f t="shared" si="77"/>
        <v>11.761290322580646</v>
      </c>
      <c r="NZ82" s="1">
        <f t="shared" si="78"/>
        <v>11.639999999999997</v>
      </c>
      <c r="OA82" s="1">
        <f t="shared" si="79"/>
        <v>11.658064516129029</v>
      </c>
      <c r="OB82" s="1">
        <f t="shared" si="80"/>
        <v>11.619999999999997</v>
      </c>
      <c r="OC82" s="1">
        <f t="shared" si="81"/>
        <v>11.483870967741936</v>
      </c>
      <c r="OD82" s="1">
        <f t="shared" si="82"/>
        <v>11.632258064516128</v>
      </c>
      <c r="OE82" s="1">
        <f t="shared" si="83"/>
        <v>11.709999999999999</v>
      </c>
      <c r="OF82" s="1">
        <f t="shared" si="84"/>
        <v>11.516129032258064</v>
      </c>
      <c r="OG82" s="1">
        <f t="shared" si="85"/>
        <v>11.45333333333333</v>
      </c>
      <c r="OH82" s="1">
        <f t="shared" si="86"/>
        <v>11.483870967741934</v>
      </c>
      <c r="OI82" s="111" t="e">
        <f>NA()</f>
        <v>#N/A</v>
      </c>
      <c r="OJ82" s="112" t="e">
        <f>NA()</f>
        <v>#N/A</v>
      </c>
      <c r="OK82" s="112" t="e">
        <f>NA()</f>
        <v>#N/A</v>
      </c>
      <c r="OL82" s="112" t="e">
        <f>NA()</f>
        <v>#N/A</v>
      </c>
      <c r="OM82" s="112" t="e">
        <f>NA()</f>
        <v>#N/A</v>
      </c>
      <c r="ON82" s="112" t="e">
        <f>NA()</f>
        <v>#N/A</v>
      </c>
      <c r="OO82" s="112" t="e">
        <f>NA()</f>
        <v>#N/A</v>
      </c>
      <c r="OP82" s="112" t="e">
        <f>NA()</f>
        <v>#N/A</v>
      </c>
      <c r="OQ82" s="112" t="e">
        <f>NA()</f>
        <v>#N/A</v>
      </c>
      <c r="OR82" s="112" t="e">
        <f>NA()</f>
        <v>#N/A</v>
      </c>
      <c r="OS82" s="112" t="e">
        <f>NA()</f>
        <v>#N/A</v>
      </c>
      <c r="OT82" s="112" t="e">
        <f>NA()</f>
        <v>#N/A</v>
      </c>
      <c r="OU82" s="5" t="e">
        <f t="shared" si="50"/>
        <v>#N/A</v>
      </c>
      <c r="OV82" s="1" t="e">
        <f t="shared" si="51"/>
        <v>#N/A</v>
      </c>
      <c r="OW82" s="1" t="e">
        <f t="shared" si="52"/>
        <v>#N/A</v>
      </c>
      <c r="OX82" s="1" t="e">
        <f t="shared" si="53"/>
        <v>#N/A</v>
      </c>
      <c r="OY82" s="1" t="e">
        <f t="shared" si="54"/>
        <v>#N/A</v>
      </c>
      <c r="OZ82" s="1" t="e">
        <f t="shared" si="55"/>
        <v>#N/A</v>
      </c>
      <c r="PA82" s="1" t="e">
        <f t="shared" si="56"/>
        <v>#N/A</v>
      </c>
      <c r="PB82" s="1" t="e">
        <f t="shared" si="57"/>
        <v>#N/A</v>
      </c>
      <c r="PC82" s="1" t="e">
        <f t="shared" si="58"/>
        <v>#N/A</v>
      </c>
      <c r="PD82" s="1" t="e">
        <f t="shared" si="59"/>
        <v>#N/A</v>
      </c>
      <c r="PE82" s="1" t="e">
        <f t="shared" si="60"/>
        <v>#N/A</v>
      </c>
      <c r="PF82" s="1" t="e">
        <f t="shared" si="61"/>
        <v>#N/A</v>
      </c>
      <c r="PG82" s="111">
        <v>9</v>
      </c>
      <c r="PH82" s="112">
        <v>8.6</v>
      </c>
      <c r="PI82" s="112">
        <v>9.4</v>
      </c>
      <c r="PJ82" s="112">
        <v>9</v>
      </c>
      <c r="PK82" s="112">
        <v>9</v>
      </c>
      <c r="PL82" s="112">
        <v>9.1999999999999993</v>
      </c>
      <c r="PM82" s="112">
        <v>9.4</v>
      </c>
      <c r="PN82" s="112">
        <v>8.1999999999999993</v>
      </c>
      <c r="PO82" s="112">
        <v>9.6</v>
      </c>
      <c r="PP82" s="112">
        <v>9.1999999999999993</v>
      </c>
      <c r="PQ82" s="112">
        <v>8</v>
      </c>
      <c r="PR82" s="137">
        <v>8.4</v>
      </c>
      <c r="PS82" s="5">
        <f t="array" ref="PS82">+IF(ISERROR($NW82)=FALSE,MIN(IF($H82:$AL82&lt;65534,$H82:$AL82,"")),NA())</f>
        <v>10.3</v>
      </c>
      <c r="PT82" s="1">
        <f t="array" ref="PT82">+IF(ISERROR($NX82)=FALSE,MIN(IF($AM82:$BN82&lt;65534,$AM82:$BN82,"")),NA())</f>
        <v>11</v>
      </c>
      <c r="PU82" s="1">
        <f t="array" ref="PU82">+IF(ISERROR($NY82)=FALSE,MIN(IF($BP82:$CT82&lt;65534,$BP82:$CT82,"")),NA())</f>
        <v>11.2</v>
      </c>
      <c r="PV82" s="1">
        <f t="array" ref="PV82">+IF(ISERROR($NZ82)=FALSE,MIN(IF($CU82:$DX82&lt;65534,$CU82:$DX82,"")),NA())</f>
        <v>11.1</v>
      </c>
      <c r="PW82" s="1">
        <f t="array" ref="PW82">+IF(ISERROR($OA82)=FALSE,MIN(IF($DY82:$FC82&lt;65534,$DY82:$FC82,"")),NA())</f>
        <v>11</v>
      </c>
      <c r="PX82" s="1">
        <f t="array" ref="PX82">+IF(ISERROR($OB82)=FALSE,MIN(IF($FD82:$GG82&lt;65534,$FD82:$GG82,"")),NA())</f>
        <v>11</v>
      </c>
      <c r="PY82" s="1">
        <f t="array" ref="PY82">+IF(ISERROR($OC82)=FALSE,MIN(IF($GH82:$HL82&lt;65534,$GH82:$HL82,"")),NA())</f>
        <v>10.4</v>
      </c>
      <c r="PZ82" s="1">
        <f t="array" ref="PZ82">+IF(ISERROR($OD82)=FALSE,MIN(IF($HM82:$IQ82&lt;65534,$HM82:$IQ82,"")),NA())</f>
        <v>11.1</v>
      </c>
      <c r="QA82" s="1">
        <f t="array" ref="QA82">+IF(ISERROR($OE82)=FALSE,MIN(IF($IR82:$JU82&lt;65534,$IR82:$JU82,"")),NA())</f>
        <v>11.2</v>
      </c>
      <c r="QB82" s="1">
        <f t="array" ref="QB82">+IF(ISERROR($OF82)=FALSE,MIN(IF($JV82:$KZ82&lt;65534,$JV82:$KZ82,"")),NA())</f>
        <v>11</v>
      </c>
      <c r="QC82" s="1">
        <f t="array" ref="QC82">+IF(ISERROR($OG82)=FALSE,MIN(IF($LA82:$MD82&lt;65534,$LA82:$MD82,"")),NA())</f>
        <v>10.199999999999999</v>
      </c>
      <c r="QD82" s="1">
        <f t="array" ref="QD82">+IF(ISERROR($OH82)=FALSE,MIN(IF($ME82:$NI82&lt;65534,$ME82:$NI82,"")),NA())</f>
        <v>11</v>
      </c>
      <c r="QE82" s="5">
        <f t="shared" si="87"/>
        <v>-1.3000000000000007</v>
      </c>
      <c r="QF82" s="1">
        <f t="shared" si="88"/>
        <v>-2.4000000000000004</v>
      </c>
      <c r="QG82" s="1">
        <f t="shared" si="89"/>
        <v>-1.7999999999999989</v>
      </c>
      <c r="QH82" s="1">
        <f t="shared" si="90"/>
        <v>-2.0999999999999996</v>
      </c>
      <c r="QI82" s="1">
        <f t="shared" si="91"/>
        <v>-2</v>
      </c>
      <c r="QJ82" s="1">
        <f t="shared" si="92"/>
        <v>-1.8000000000000007</v>
      </c>
      <c r="QK82" s="1">
        <f t="shared" si="93"/>
        <v>-1</v>
      </c>
      <c r="QL82" s="1">
        <f t="shared" si="94"/>
        <v>-2.9000000000000004</v>
      </c>
      <c r="QM82" s="1">
        <f t="shared" si="95"/>
        <v>-1.5999999999999996</v>
      </c>
      <c r="QN82" s="1">
        <f t="shared" si="96"/>
        <v>-1.8000000000000007</v>
      </c>
      <c r="QO82" s="1">
        <f t="shared" si="97"/>
        <v>-2.1999999999999993</v>
      </c>
      <c r="QP82" s="1">
        <f t="shared" si="98"/>
        <v>-2.5999999999999996</v>
      </c>
      <c r="QQ82" s="5" t="s">
        <v>892</v>
      </c>
    </row>
    <row r="83" spans="1:459" s="1" customFormat="1" x14ac:dyDescent="0.2">
      <c r="A83" s="79">
        <v>44035020</v>
      </c>
      <c r="B83" s="106">
        <v>-75.559555555555548</v>
      </c>
      <c r="C83" s="106">
        <v>1.5890555555555557</v>
      </c>
      <c r="D83" s="105">
        <v>244</v>
      </c>
      <c r="E83" s="97" t="s">
        <v>223</v>
      </c>
      <c r="F83" s="97" t="s">
        <v>106</v>
      </c>
      <c r="G83" s="97" t="s">
        <v>309</v>
      </c>
      <c r="H83" s="1">
        <v>65535</v>
      </c>
      <c r="I83" s="1">
        <v>65535</v>
      </c>
      <c r="J83" s="1">
        <v>65535</v>
      </c>
      <c r="K83" s="1">
        <v>65535</v>
      </c>
      <c r="L83" s="1">
        <v>65535</v>
      </c>
      <c r="M83" s="1">
        <v>65535</v>
      </c>
      <c r="N83" s="1">
        <v>65535</v>
      </c>
      <c r="O83" s="1">
        <v>65535</v>
      </c>
      <c r="P83" s="1">
        <v>65535</v>
      </c>
      <c r="Q83" s="1">
        <v>65535</v>
      </c>
      <c r="R83" s="1">
        <v>65535</v>
      </c>
      <c r="S83" s="1">
        <v>65535</v>
      </c>
      <c r="T83" s="1">
        <v>65535</v>
      </c>
      <c r="U83" s="1">
        <v>65535</v>
      </c>
      <c r="V83" s="1">
        <v>65535</v>
      </c>
      <c r="W83" s="1">
        <v>65535</v>
      </c>
      <c r="X83" s="1">
        <v>65535</v>
      </c>
      <c r="Y83" s="1">
        <v>65535</v>
      </c>
      <c r="Z83" s="1">
        <v>65535</v>
      </c>
      <c r="AA83" s="1">
        <v>65535</v>
      </c>
      <c r="AB83" s="1">
        <v>65535</v>
      </c>
      <c r="AC83" s="1">
        <v>65535</v>
      </c>
      <c r="AD83" s="1">
        <v>65535</v>
      </c>
      <c r="AE83" s="1">
        <v>65535</v>
      </c>
      <c r="AF83" s="1">
        <v>65535</v>
      </c>
      <c r="AG83" s="1">
        <v>65535</v>
      </c>
      <c r="AH83" s="1">
        <v>65535</v>
      </c>
      <c r="AI83" s="1">
        <v>65535</v>
      </c>
      <c r="AJ83" s="1">
        <v>65535</v>
      </c>
      <c r="AK83" s="1">
        <v>65535</v>
      </c>
      <c r="AL83" s="1">
        <v>65535</v>
      </c>
      <c r="AM83" s="1">
        <v>65535</v>
      </c>
      <c r="AN83" s="1">
        <v>65535</v>
      </c>
      <c r="AO83" s="1">
        <v>65535</v>
      </c>
      <c r="AP83" s="1">
        <v>65535</v>
      </c>
      <c r="AQ83" s="1">
        <v>65535</v>
      </c>
      <c r="AR83" s="1">
        <v>65535</v>
      </c>
      <c r="AS83" s="1">
        <v>65535</v>
      </c>
      <c r="AT83" s="1">
        <v>65535</v>
      </c>
      <c r="AU83" s="1">
        <v>65535</v>
      </c>
      <c r="AV83" s="1">
        <v>65535</v>
      </c>
      <c r="AW83" s="1">
        <v>65535</v>
      </c>
      <c r="AX83" s="1">
        <v>65535</v>
      </c>
      <c r="AY83" s="1">
        <v>65535</v>
      </c>
      <c r="AZ83" s="1">
        <v>65535</v>
      </c>
      <c r="BA83" s="1">
        <v>65535</v>
      </c>
      <c r="BB83" s="1">
        <v>65535</v>
      </c>
      <c r="BC83" s="1">
        <v>65535</v>
      </c>
      <c r="BD83" s="1">
        <v>65535</v>
      </c>
      <c r="BE83" s="1">
        <v>65535</v>
      </c>
      <c r="BF83" s="1">
        <v>65535</v>
      </c>
      <c r="BG83" s="1">
        <v>65535</v>
      </c>
      <c r="BH83" s="1">
        <v>65535</v>
      </c>
      <c r="BI83" s="1">
        <v>65535</v>
      </c>
      <c r="BJ83" s="1">
        <v>65535</v>
      </c>
      <c r="BK83" s="1">
        <v>65535</v>
      </c>
      <c r="BL83" s="1">
        <v>65535</v>
      </c>
      <c r="BM83" s="1">
        <v>65535</v>
      </c>
      <c r="BN83" s="1">
        <v>65535</v>
      </c>
      <c r="BO83" s="102"/>
      <c r="BP83" s="1">
        <v>65535</v>
      </c>
      <c r="BQ83" s="1">
        <v>65535</v>
      </c>
      <c r="BR83" s="1">
        <v>65535</v>
      </c>
      <c r="BS83" s="1">
        <v>65535</v>
      </c>
      <c r="BT83" s="1">
        <v>65535</v>
      </c>
      <c r="BU83" s="1">
        <v>65535</v>
      </c>
      <c r="BV83" s="1">
        <v>65535</v>
      </c>
      <c r="BW83" s="1">
        <v>65535</v>
      </c>
      <c r="BX83" s="1">
        <v>65535</v>
      </c>
      <c r="BY83" s="1">
        <v>65535</v>
      </c>
      <c r="BZ83" s="1">
        <v>65535</v>
      </c>
      <c r="CA83" s="1">
        <v>65535</v>
      </c>
      <c r="CB83" s="1">
        <v>65535</v>
      </c>
      <c r="CC83" s="1">
        <v>65535</v>
      </c>
      <c r="CD83" s="1">
        <v>65535</v>
      </c>
      <c r="CE83" s="1">
        <v>65535</v>
      </c>
      <c r="CF83" s="1">
        <v>65535</v>
      </c>
      <c r="CG83" s="1">
        <v>65535</v>
      </c>
      <c r="CH83" s="1">
        <v>65535</v>
      </c>
      <c r="CI83" s="1">
        <v>65535</v>
      </c>
      <c r="CJ83" s="1">
        <v>65535</v>
      </c>
      <c r="CK83" s="1">
        <v>65535</v>
      </c>
      <c r="CL83" s="1">
        <v>65535</v>
      </c>
      <c r="CM83" s="1">
        <v>65535</v>
      </c>
      <c r="CN83" s="1">
        <v>65535</v>
      </c>
      <c r="CO83" s="1">
        <v>65535</v>
      </c>
      <c r="CP83" s="1">
        <v>65535</v>
      </c>
      <c r="CQ83" s="1">
        <v>65535</v>
      </c>
      <c r="CR83" s="1">
        <v>65535</v>
      </c>
      <c r="CS83" s="1">
        <v>65535</v>
      </c>
      <c r="CT83" s="1">
        <v>65535</v>
      </c>
      <c r="CU83" s="1">
        <v>65535</v>
      </c>
      <c r="CV83" s="1">
        <v>65535</v>
      </c>
      <c r="CW83" s="1">
        <v>65535</v>
      </c>
      <c r="CX83" s="1">
        <v>65535</v>
      </c>
      <c r="CY83" s="1">
        <v>65535</v>
      </c>
      <c r="CZ83" s="1">
        <v>65535</v>
      </c>
      <c r="DA83" s="1">
        <v>65535</v>
      </c>
      <c r="DB83" s="1">
        <v>65535</v>
      </c>
      <c r="DC83" s="1">
        <v>65535</v>
      </c>
      <c r="DD83" s="1">
        <v>65535</v>
      </c>
      <c r="DE83" s="1">
        <v>65535</v>
      </c>
      <c r="DF83" s="1">
        <v>65535</v>
      </c>
      <c r="DG83" s="1">
        <v>65535</v>
      </c>
      <c r="DH83" s="1">
        <v>65535</v>
      </c>
      <c r="DI83" s="1">
        <v>65535</v>
      </c>
      <c r="DJ83" s="1">
        <v>65535</v>
      </c>
      <c r="DK83" s="1">
        <v>65535</v>
      </c>
      <c r="DL83" s="1">
        <v>65535</v>
      </c>
      <c r="DM83" s="1">
        <v>65535</v>
      </c>
      <c r="DN83" s="1">
        <v>65535</v>
      </c>
      <c r="DO83" s="1">
        <v>65535</v>
      </c>
      <c r="DP83" s="1">
        <v>65535</v>
      </c>
      <c r="DQ83" s="1">
        <v>65535</v>
      </c>
      <c r="DR83" s="1">
        <v>65535</v>
      </c>
      <c r="DS83" s="1">
        <v>65535</v>
      </c>
      <c r="DT83" s="1">
        <v>65535</v>
      </c>
      <c r="DU83" s="1">
        <v>65535</v>
      </c>
      <c r="DV83" s="1">
        <v>65535</v>
      </c>
      <c r="DW83" s="1">
        <v>65535</v>
      </c>
      <c r="DX83" s="1">
        <v>65535</v>
      </c>
      <c r="DY83" s="1">
        <v>65535</v>
      </c>
      <c r="DZ83" s="1">
        <v>65535</v>
      </c>
      <c r="EA83" s="1">
        <v>65535</v>
      </c>
      <c r="EB83" s="1">
        <v>65535</v>
      </c>
      <c r="EC83" s="1">
        <v>65535</v>
      </c>
      <c r="ED83" s="1">
        <v>65535</v>
      </c>
      <c r="EE83" s="1">
        <v>65535</v>
      </c>
      <c r="EF83" s="1">
        <v>65535</v>
      </c>
      <c r="EG83" s="1">
        <v>65535</v>
      </c>
      <c r="EH83" s="1">
        <v>65535</v>
      </c>
      <c r="EI83" s="1">
        <v>65535</v>
      </c>
      <c r="EJ83" s="1">
        <v>65535</v>
      </c>
      <c r="EK83" s="1">
        <v>65535</v>
      </c>
      <c r="EL83" s="1">
        <v>65535</v>
      </c>
      <c r="EM83" s="1">
        <v>65535</v>
      </c>
      <c r="EN83" s="1">
        <v>65535</v>
      </c>
      <c r="EO83" s="1">
        <v>65535</v>
      </c>
      <c r="EP83" s="1">
        <v>65535</v>
      </c>
      <c r="EQ83" s="1">
        <v>65535</v>
      </c>
      <c r="ER83" s="1">
        <v>65535</v>
      </c>
      <c r="ES83" s="1">
        <v>65535</v>
      </c>
      <c r="ET83" s="1">
        <v>65535</v>
      </c>
      <c r="EU83" s="1">
        <v>65535</v>
      </c>
      <c r="EV83" s="1">
        <v>65535</v>
      </c>
      <c r="EW83" s="1">
        <v>65535</v>
      </c>
      <c r="EX83" s="1">
        <v>65535</v>
      </c>
      <c r="EY83" s="1">
        <v>65535</v>
      </c>
      <c r="EZ83" s="1">
        <v>65535</v>
      </c>
      <c r="FA83" s="1">
        <v>65535</v>
      </c>
      <c r="FB83" s="1">
        <v>65535</v>
      </c>
      <c r="FC83" s="1">
        <v>65535</v>
      </c>
      <c r="FD83" s="1">
        <v>65535</v>
      </c>
      <c r="FE83" s="1">
        <v>65535</v>
      </c>
      <c r="FF83" s="1">
        <v>65535</v>
      </c>
      <c r="FG83" s="1">
        <v>65535</v>
      </c>
      <c r="FH83" s="1">
        <v>65535</v>
      </c>
      <c r="FI83" s="1">
        <v>65535</v>
      </c>
      <c r="FJ83" s="1">
        <v>65535</v>
      </c>
      <c r="FK83" s="1">
        <v>65535</v>
      </c>
      <c r="FL83" s="1">
        <v>65535</v>
      </c>
      <c r="FM83" s="1">
        <v>65535</v>
      </c>
      <c r="FN83" s="1">
        <v>65535</v>
      </c>
      <c r="FO83" s="1">
        <v>65535</v>
      </c>
      <c r="FP83" s="1">
        <v>65535</v>
      </c>
      <c r="FQ83" s="1">
        <v>65535</v>
      </c>
      <c r="FR83" s="1">
        <v>65535</v>
      </c>
      <c r="FS83" s="1">
        <v>65535</v>
      </c>
      <c r="FT83" s="1">
        <v>65535</v>
      </c>
      <c r="FU83" s="1">
        <v>65535</v>
      </c>
      <c r="FV83" s="1">
        <v>65535</v>
      </c>
      <c r="FW83" s="1">
        <v>65535</v>
      </c>
      <c r="FX83" s="1">
        <v>65535</v>
      </c>
      <c r="FY83" s="1">
        <v>65535</v>
      </c>
      <c r="FZ83" s="1">
        <v>65535</v>
      </c>
      <c r="GA83" s="1">
        <v>65535</v>
      </c>
      <c r="GB83" s="1">
        <v>65535</v>
      </c>
      <c r="GC83" s="1">
        <v>65535</v>
      </c>
      <c r="GD83" s="1">
        <v>65535</v>
      </c>
      <c r="GE83" s="1">
        <v>65535</v>
      </c>
      <c r="GF83" s="1">
        <v>65535</v>
      </c>
      <c r="GG83" s="1">
        <v>65535</v>
      </c>
      <c r="GH83" s="1">
        <v>65535</v>
      </c>
      <c r="GI83" s="1">
        <v>65535</v>
      </c>
      <c r="GJ83" s="1">
        <v>65535</v>
      </c>
      <c r="GK83" s="1">
        <v>65535</v>
      </c>
      <c r="GL83" s="1">
        <v>65535</v>
      </c>
      <c r="GM83" s="1">
        <v>65535</v>
      </c>
      <c r="GN83" s="1">
        <v>65535</v>
      </c>
      <c r="GO83" s="1">
        <v>65535</v>
      </c>
      <c r="GP83" s="1">
        <v>65535</v>
      </c>
      <c r="GQ83" s="1">
        <v>65535</v>
      </c>
      <c r="GR83" s="1">
        <v>65535</v>
      </c>
      <c r="GS83" s="1">
        <v>65535</v>
      </c>
      <c r="GT83" s="1">
        <v>65535</v>
      </c>
      <c r="GU83" s="1">
        <v>65535</v>
      </c>
      <c r="GV83" s="1">
        <v>65535</v>
      </c>
      <c r="GW83" s="1">
        <v>65535</v>
      </c>
      <c r="GX83" s="1">
        <v>65535</v>
      </c>
      <c r="GY83" s="1">
        <v>65535</v>
      </c>
      <c r="GZ83" s="1">
        <v>65535</v>
      </c>
      <c r="HA83" s="1">
        <v>65535</v>
      </c>
      <c r="HB83" s="1">
        <v>65535</v>
      </c>
      <c r="HC83" s="1">
        <v>65535</v>
      </c>
      <c r="HD83" s="1">
        <v>65535</v>
      </c>
      <c r="HE83" s="1">
        <v>65535</v>
      </c>
      <c r="HF83" s="1">
        <v>65535</v>
      </c>
      <c r="HG83" s="1">
        <v>65535</v>
      </c>
      <c r="HH83" s="1">
        <v>65535</v>
      </c>
      <c r="HI83" s="1">
        <v>65535</v>
      </c>
      <c r="HJ83" s="1">
        <v>65535</v>
      </c>
      <c r="HK83" s="1">
        <v>65535</v>
      </c>
      <c r="HL83" s="1">
        <v>65535</v>
      </c>
      <c r="HM83" s="1">
        <v>65535</v>
      </c>
      <c r="HN83" s="1">
        <v>65535</v>
      </c>
      <c r="HO83" s="1">
        <v>65535</v>
      </c>
      <c r="HP83" s="1">
        <v>65535</v>
      </c>
      <c r="HQ83" s="1">
        <v>65535</v>
      </c>
      <c r="HR83" s="1">
        <v>65535</v>
      </c>
      <c r="HS83" s="1">
        <v>65535</v>
      </c>
      <c r="HT83" s="1">
        <v>65535</v>
      </c>
      <c r="HU83" s="1">
        <v>65535</v>
      </c>
      <c r="HV83" s="1">
        <v>65535</v>
      </c>
      <c r="HW83" s="1">
        <v>65535</v>
      </c>
      <c r="HX83" s="1">
        <v>65535</v>
      </c>
      <c r="HY83" s="1">
        <v>65535</v>
      </c>
      <c r="HZ83" s="1">
        <v>65535</v>
      </c>
      <c r="IA83" s="1">
        <v>65535</v>
      </c>
      <c r="IB83" s="1">
        <v>65535</v>
      </c>
      <c r="IC83" s="1">
        <v>65535</v>
      </c>
      <c r="ID83" s="1">
        <v>65535</v>
      </c>
      <c r="IE83" s="1">
        <v>65535</v>
      </c>
      <c r="IF83" s="1">
        <v>65535</v>
      </c>
      <c r="IG83" s="1">
        <v>65535</v>
      </c>
      <c r="IH83" s="1">
        <v>65535</v>
      </c>
      <c r="II83" s="1">
        <v>65535</v>
      </c>
      <c r="IJ83" s="1">
        <v>65535</v>
      </c>
      <c r="IK83" s="1">
        <v>65535</v>
      </c>
      <c r="IL83" s="1">
        <v>65535</v>
      </c>
      <c r="IM83" s="1">
        <v>65535</v>
      </c>
      <c r="IN83" s="1">
        <v>65535</v>
      </c>
      <c r="IO83" s="1">
        <v>65535</v>
      </c>
      <c r="IP83" s="1">
        <v>65535</v>
      </c>
      <c r="IQ83" s="1">
        <v>65535</v>
      </c>
      <c r="IR83" s="1">
        <v>65535</v>
      </c>
      <c r="IS83" s="1">
        <v>65535</v>
      </c>
      <c r="IT83" s="1">
        <v>65535</v>
      </c>
      <c r="IU83" s="1">
        <v>65535</v>
      </c>
      <c r="IV83" s="1">
        <v>65535</v>
      </c>
      <c r="IW83" s="1">
        <v>65535</v>
      </c>
      <c r="IX83" s="1">
        <v>65535</v>
      </c>
      <c r="IY83" s="1">
        <v>65535</v>
      </c>
      <c r="IZ83" s="1">
        <v>65535</v>
      </c>
      <c r="JA83" s="1">
        <v>65535</v>
      </c>
      <c r="JB83" s="1">
        <v>65535</v>
      </c>
      <c r="JC83" s="1">
        <v>65535</v>
      </c>
      <c r="JD83" s="1">
        <v>65535</v>
      </c>
      <c r="JE83" s="1">
        <v>65535</v>
      </c>
      <c r="JF83" s="1">
        <v>65535</v>
      </c>
      <c r="JG83" s="1">
        <v>65535</v>
      </c>
      <c r="JH83" s="1">
        <v>65535</v>
      </c>
      <c r="JI83" s="1">
        <v>65535</v>
      </c>
      <c r="JJ83" s="1">
        <v>65535</v>
      </c>
      <c r="JK83" s="1">
        <v>65535</v>
      </c>
      <c r="JL83" s="1">
        <v>65535</v>
      </c>
      <c r="JM83" s="1">
        <v>65535</v>
      </c>
      <c r="JN83" s="1">
        <v>65535</v>
      </c>
      <c r="JO83" s="1">
        <v>65535</v>
      </c>
      <c r="JP83" s="1">
        <v>65535</v>
      </c>
      <c r="JQ83" s="1">
        <v>65535</v>
      </c>
      <c r="JR83" s="1">
        <v>65535</v>
      </c>
      <c r="JS83" s="1">
        <v>65535</v>
      </c>
      <c r="JT83" s="1">
        <v>65535</v>
      </c>
      <c r="JU83" s="1">
        <v>65535</v>
      </c>
      <c r="JV83" s="1">
        <v>65535</v>
      </c>
      <c r="JW83" s="1">
        <v>65535</v>
      </c>
      <c r="JX83" s="1">
        <v>65535</v>
      </c>
      <c r="JY83" s="1">
        <v>65535</v>
      </c>
      <c r="JZ83" s="1">
        <v>65535</v>
      </c>
      <c r="KA83" s="1">
        <v>65535</v>
      </c>
      <c r="KB83" s="1">
        <v>65535</v>
      </c>
      <c r="KC83" s="1">
        <v>65535</v>
      </c>
      <c r="KD83" s="1">
        <v>65535</v>
      </c>
      <c r="KE83" s="1">
        <v>65535</v>
      </c>
      <c r="KF83" s="1">
        <v>65535</v>
      </c>
      <c r="KG83" s="1">
        <v>65535</v>
      </c>
      <c r="KH83" s="1">
        <v>65535</v>
      </c>
      <c r="KI83" s="1">
        <v>65535</v>
      </c>
      <c r="KJ83" s="1">
        <v>65535</v>
      </c>
      <c r="KK83" s="1">
        <v>65535</v>
      </c>
      <c r="KL83" s="1">
        <v>65535</v>
      </c>
      <c r="KM83" s="1">
        <v>65535</v>
      </c>
      <c r="KN83" s="1">
        <v>65535</v>
      </c>
      <c r="KO83" s="1">
        <v>65535</v>
      </c>
      <c r="KP83" s="1">
        <v>65535</v>
      </c>
      <c r="KQ83" s="1">
        <v>65535</v>
      </c>
      <c r="KR83" s="1">
        <v>65535</v>
      </c>
      <c r="KS83" s="1">
        <v>65535</v>
      </c>
      <c r="KT83" s="1">
        <v>65535</v>
      </c>
      <c r="KU83" s="1">
        <v>65535</v>
      </c>
      <c r="KV83" s="1">
        <v>65535</v>
      </c>
      <c r="KW83" s="1">
        <v>65535</v>
      </c>
      <c r="KX83" s="1">
        <v>65535</v>
      </c>
      <c r="KY83" s="1">
        <v>65535</v>
      </c>
      <c r="KZ83" s="1">
        <v>65535</v>
      </c>
      <c r="LA83" s="1">
        <v>65535</v>
      </c>
      <c r="LB83" s="1">
        <v>65535</v>
      </c>
      <c r="LC83" s="1">
        <v>65535</v>
      </c>
      <c r="LD83" s="1">
        <v>65535</v>
      </c>
      <c r="LE83" s="1">
        <v>65535</v>
      </c>
      <c r="LF83" s="1">
        <v>65535</v>
      </c>
      <c r="LG83" s="1">
        <v>65535</v>
      </c>
      <c r="LH83" s="1">
        <v>65535</v>
      </c>
      <c r="LI83" s="1">
        <v>65535</v>
      </c>
      <c r="LJ83" s="1">
        <v>65535</v>
      </c>
      <c r="LK83" s="1">
        <v>65535</v>
      </c>
      <c r="LL83" s="1">
        <v>65535</v>
      </c>
      <c r="LM83" s="1">
        <v>65535</v>
      </c>
      <c r="LN83" s="1">
        <v>65535</v>
      </c>
      <c r="LO83" s="1">
        <v>65535</v>
      </c>
      <c r="LP83" s="1">
        <v>65535</v>
      </c>
      <c r="LQ83" s="1">
        <v>65535</v>
      </c>
      <c r="LR83" s="1">
        <v>65535</v>
      </c>
      <c r="LS83" s="1">
        <v>65535</v>
      </c>
      <c r="LT83" s="1">
        <v>65535</v>
      </c>
      <c r="LU83" s="1">
        <v>65535</v>
      </c>
      <c r="LV83" s="1">
        <v>65535</v>
      </c>
      <c r="LW83" s="1">
        <v>65535</v>
      </c>
      <c r="LX83" s="1">
        <v>65535</v>
      </c>
      <c r="LY83" s="1">
        <v>65535</v>
      </c>
      <c r="LZ83" s="1">
        <v>65535</v>
      </c>
      <c r="MA83" s="1">
        <v>65535</v>
      </c>
      <c r="MB83" s="1">
        <v>65535</v>
      </c>
      <c r="MC83" s="1">
        <v>65535</v>
      </c>
      <c r="MD83" s="1">
        <v>65535</v>
      </c>
      <c r="ME83" s="1">
        <v>65535</v>
      </c>
      <c r="MF83" s="1">
        <v>65535</v>
      </c>
      <c r="MG83" s="1">
        <v>65535</v>
      </c>
      <c r="MH83" s="1">
        <v>65535</v>
      </c>
      <c r="MI83" s="1">
        <v>65535</v>
      </c>
      <c r="MJ83" s="1">
        <v>65535</v>
      </c>
      <c r="MK83" s="1">
        <v>65535</v>
      </c>
      <c r="ML83" s="1">
        <v>65535</v>
      </c>
      <c r="MM83" s="1">
        <v>65535</v>
      </c>
      <c r="MN83" s="1">
        <v>65535</v>
      </c>
      <c r="MO83" s="1">
        <v>65535</v>
      </c>
      <c r="MP83" s="1">
        <v>65535</v>
      </c>
      <c r="MQ83" s="1">
        <v>65535</v>
      </c>
      <c r="MR83" s="1">
        <v>65535</v>
      </c>
      <c r="MS83" s="1">
        <v>65535</v>
      </c>
      <c r="MT83" s="1">
        <v>65535</v>
      </c>
      <c r="MU83" s="1">
        <v>65535</v>
      </c>
      <c r="MV83" s="1">
        <v>65535</v>
      </c>
      <c r="MW83" s="1">
        <v>65535</v>
      </c>
      <c r="MX83" s="1">
        <v>65535</v>
      </c>
      <c r="MY83" s="1">
        <v>65535</v>
      </c>
      <c r="MZ83" s="1">
        <v>65535</v>
      </c>
      <c r="NA83" s="1">
        <v>65535</v>
      </c>
      <c r="NB83" s="1">
        <v>65535</v>
      </c>
      <c r="NC83" s="1">
        <v>65535</v>
      </c>
      <c r="ND83" s="1">
        <v>65535</v>
      </c>
      <c r="NE83" s="1">
        <v>65535</v>
      </c>
      <c r="NF83" s="1">
        <v>65535</v>
      </c>
      <c r="NG83" s="1">
        <v>65535</v>
      </c>
      <c r="NH83" s="1">
        <v>65535</v>
      </c>
      <c r="NI83" s="1">
        <v>65535</v>
      </c>
      <c r="NJ83" s="6">
        <f t="shared" si="62"/>
        <v>0</v>
      </c>
      <c r="NK83" s="3">
        <f t="shared" si="63"/>
        <v>0</v>
      </c>
      <c r="NL83" s="3">
        <f t="shared" si="64"/>
        <v>0</v>
      </c>
      <c r="NM83" s="3">
        <f t="shared" si="65"/>
        <v>0</v>
      </c>
      <c r="NN83" s="3">
        <f t="shared" si="66"/>
        <v>0</v>
      </c>
      <c r="NO83" s="3">
        <f t="shared" si="67"/>
        <v>0</v>
      </c>
      <c r="NP83" s="3">
        <f t="shared" si="68"/>
        <v>0</v>
      </c>
      <c r="NQ83" s="3">
        <f t="shared" si="69"/>
        <v>0</v>
      </c>
      <c r="NR83" s="3">
        <f t="shared" si="70"/>
        <v>0</v>
      </c>
      <c r="NS83" s="3">
        <f t="shared" si="71"/>
        <v>0</v>
      </c>
      <c r="NT83" s="3">
        <f t="shared" si="72"/>
        <v>0</v>
      </c>
      <c r="NU83" s="3">
        <f t="shared" si="73"/>
        <v>0</v>
      </c>
      <c r="NV83" s="3">
        <f t="shared" si="74"/>
        <v>0</v>
      </c>
      <c r="NW83" s="5" t="e">
        <f t="shared" si="75"/>
        <v>#N/A</v>
      </c>
      <c r="NX83" s="1" t="e">
        <f t="shared" si="76"/>
        <v>#N/A</v>
      </c>
      <c r="NY83" s="1" t="e">
        <f t="shared" si="77"/>
        <v>#N/A</v>
      </c>
      <c r="NZ83" s="1" t="e">
        <f t="shared" si="78"/>
        <v>#N/A</v>
      </c>
      <c r="OA83" s="1" t="e">
        <f t="shared" si="79"/>
        <v>#N/A</v>
      </c>
      <c r="OB83" s="1" t="e">
        <f t="shared" si="80"/>
        <v>#N/A</v>
      </c>
      <c r="OC83" s="1" t="e">
        <f t="shared" si="81"/>
        <v>#N/A</v>
      </c>
      <c r="OD83" s="1" t="e">
        <f t="shared" si="82"/>
        <v>#N/A</v>
      </c>
      <c r="OE83" s="1" t="e">
        <f t="shared" si="83"/>
        <v>#N/A</v>
      </c>
      <c r="OF83" s="1" t="e">
        <f t="shared" si="84"/>
        <v>#N/A</v>
      </c>
      <c r="OG83" s="1" t="e">
        <f t="shared" si="85"/>
        <v>#N/A</v>
      </c>
      <c r="OH83" s="1" t="e">
        <f t="shared" si="86"/>
        <v>#N/A</v>
      </c>
      <c r="OI83" s="111">
        <v>21.61724137931034</v>
      </c>
      <c r="OJ83" s="112">
        <v>21.793103448275861</v>
      </c>
      <c r="OK83" s="112">
        <v>21.727586206896557</v>
      </c>
      <c r="OL83" s="112">
        <v>21.631034482758619</v>
      </c>
      <c r="OM83" s="112">
        <v>21.520689655172411</v>
      </c>
      <c r="ON83" s="112">
        <v>21.031034482758617</v>
      </c>
      <c r="OO83" s="112">
        <v>20.599999999999998</v>
      </c>
      <c r="OP83" s="112">
        <v>20.748148148148147</v>
      </c>
      <c r="OQ83" s="112">
        <v>21.017857142857146</v>
      </c>
      <c r="OR83" s="112">
        <v>21.41724137931034</v>
      </c>
      <c r="OS83" s="112">
        <v>21.555172413793102</v>
      </c>
      <c r="OT83" s="112">
        <v>21.658620689655177</v>
      </c>
      <c r="OU83" s="5" t="e">
        <f t="shared" si="50"/>
        <v>#N/A</v>
      </c>
      <c r="OV83" s="1" t="e">
        <f t="shared" si="51"/>
        <v>#N/A</v>
      </c>
      <c r="OW83" s="1" t="e">
        <f t="shared" si="52"/>
        <v>#N/A</v>
      </c>
      <c r="OX83" s="1" t="e">
        <f t="shared" si="53"/>
        <v>#N/A</v>
      </c>
      <c r="OY83" s="1" t="e">
        <f t="shared" si="54"/>
        <v>#N/A</v>
      </c>
      <c r="OZ83" s="1" t="e">
        <f t="shared" si="55"/>
        <v>#N/A</v>
      </c>
      <c r="PA83" s="1" t="e">
        <f t="shared" si="56"/>
        <v>#N/A</v>
      </c>
      <c r="PB83" s="1" t="e">
        <f t="shared" si="57"/>
        <v>#N/A</v>
      </c>
      <c r="PC83" s="1" t="e">
        <f t="shared" si="58"/>
        <v>#N/A</v>
      </c>
      <c r="PD83" s="1" t="e">
        <f t="shared" si="59"/>
        <v>#N/A</v>
      </c>
      <c r="PE83" s="1" t="e">
        <f t="shared" si="60"/>
        <v>#N/A</v>
      </c>
      <c r="PF83" s="1" t="e">
        <f t="shared" si="61"/>
        <v>#N/A</v>
      </c>
      <c r="PG83" s="111">
        <v>17.399999999999999</v>
      </c>
      <c r="PH83" s="112">
        <v>18</v>
      </c>
      <c r="PI83" s="112">
        <v>18</v>
      </c>
      <c r="PJ83" s="112">
        <v>18</v>
      </c>
      <c r="PK83" s="112">
        <v>17.8</v>
      </c>
      <c r="PL83" s="112">
        <v>16.399999999999999</v>
      </c>
      <c r="PM83" s="112">
        <v>16</v>
      </c>
      <c r="PN83" s="112">
        <v>17</v>
      </c>
      <c r="PO83" s="112">
        <v>16.2</v>
      </c>
      <c r="PP83" s="112">
        <v>17</v>
      </c>
      <c r="PQ83" s="112">
        <v>17.600000000000001</v>
      </c>
      <c r="PR83" s="137">
        <v>17</v>
      </c>
      <c r="PS83" s="5" t="e">
        <f t="array" ref="PS83">+IF(ISERROR($NW83)=FALSE,MIN(IF($H83:$AL83&lt;65534,$H83:$AL83,"")),NA())</f>
        <v>#N/A</v>
      </c>
      <c r="PT83" s="1" t="e">
        <f t="array" ref="PT83">+IF(ISERROR($NX83)=FALSE,MIN(IF($AM83:$BN83&lt;65534,$AM83:$BN83,"")),NA())</f>
        <v>#N/A</v>
      </c>
      <c r="PU83" s="1" t="e">
        <f t="array" ref="PU83">+IF(ISERROR($NY83)=FALSE,MIN(IF($BP83:$CT83&lt;65534,$BP83:$CT83,"")),NA())</f>
        <v>#N/A</v>
      </c>
      <c r="PV83" s="1" t="e">
        <f t="array" ref="PV83">+IF(ISERROR($NZ83)=FALSE,MIN(IF($CU83:$DX83&lt;65534,$CU83:$DX83,"")),NA())</f>
        <v>#N/A</v>
      </c>
      <c r="PW83" s="1" t="e">
        <f t="array" ref="PW83">+IF(ISERROR($OA83)=FALSE,MIN(IF($DY83:$FC83&lt;65534,$DY83:$FC83,"")),NA())</f>
        <v>#N/A</v>
      </c>
      <c r="PX83" s="1" t="e">
        <f t="array" ref="PX83">+IF(ISERROR($OB83)=FALSE,MIN(IF($FD83:$GG83&lt;65534,$FD83:$GG83,"")),NA())</f>
        <v>#N/A</v>
      </c>
      <c r="PY83" s="1" t="e">
        <f t="array" ref="PY83">+IF(ISERROR($OC83)=FALSE,MIN(IF($GH83:$HL83&lt;65534,$GH83:$HL83,"")),NA())</f>
        <v>#N/A</v>
      </c>
      <c r="PZ83" s="1" t="e">
        <f t="array" ref="PZ83">+IF(ISERROR($OD83)=FALSE,MIN(IF($HM83:$IQ83&lt;65534,$HM83:$IQ83,"")),NA())</f>
        <v>#N/A</v>
      </c>
      <c r="QA83" s="1" t="e">
        <f t="array" ref="QA83">+IF(ISERROR($OE83)=FALSE,MIN(IF($IR83:$JU83&lt;65534,$IR83:$JU83,"")),NA())</f>
        <v>#N/A</v>
      </c>
      <c r="QB83" s="1" t="e">
        <f t="array" ref="QB83">+IF(ISERROR($OF83)=FALSE,MIN(IF($JV83:$KZ83&lt;65534,$JV83:$KZ83,"")),NA())</f>
        <v>#N/A</v>
      </c>
      <c r="QC83" s="1" t="e">
        <f t="array" ref="QC83">+IF(ISERROR($OG83)=FALSE,MIN(IF($LA83:$MD83&lt;65534,$LA83:$MD83,"")),NA())</f>
        <v>#N/A</v>
      </c>
      <c r="QD83" s="1" t="e">
        <f t="array" ref="QD83">+IF(ISERROR($OH83)=FALSE,MIN(IF($ME83:$NI83&lt;65534,$ME83:$NI83,"")),NA())</f>
        <v>#N/A</v>
      </c>
      <c r="QE83" s="5" t="e">
        <f t="shared" si="87"/>
        <v>#N/A</v>
      </c>
      <c r="QF83" s="1" t="e">
        <f t="shared" si="88"/>
        <v>#N/A</v>
      </c>
      <c r="QG83" s="1" t="e">
        <f t="shared" si="89"/>
        <v>#N/A</v>
      </c>
      <c r="QH83" s="1" t="e">
        <f t="shared" si="90"/>
        <v>#N/A</v>
      </c>
      <c r="QI83" s="1" t="e">
        <f t="shared" si="91"/>
        <v>#N/A</v>
      </c>
      <c r="QJ83" s="1" t="e">
        <f t="shared" si="92"/>
        <v>#N/A</v>
      </c>
      <c r="QK83" s="1" t="e">
        <f t="shared" si="93"/>
        <v>#N/A</v>
      </c>
      <c r="QL83" s="1" t="e">
        <f t="shared" si="94"/>
        <v>#N/A</v>
      </c>
      <c r="QM83" s="1" t="e">
        <f t="shared" si="95"/>
        <v>#N/A</v>
      </c>
      <c r="QN83" s="1" t="e">
        <f t="shared" si="96"/>
        <v>#N/A</v>
      </c>
      <c r="QO83" s="1" t="e">
        <f t="shared" si="97"/>
        <v>#N/A</v>
      </c>
      <c r="QP83" s="1" t="e">
        <f t="shared" si="98"/>
        <v>#N/A</v>
      </c>
      <c r="QQ83" s="5" t="s">
        <v>892</v>
      </c>
    </row>
    <row r="84" spans="1:459" s="1" customFormat="1" x14ac:dyDescent="0.2">
      <c r="A84" s="79">
        <v>44045010</v>
      </c>
      <c r="B84" s="106">
        <v>-75.961500000000001</v>
      </c>
      <c r="C84" s="106">
        <v>1.3251388888888889</v>
      </c>
      <c r="D84" s="105">
        <v>320</v>
      </c>
      <c r="E84" s="97" t="s">
        <v>331</v>
      </c>
      <c r="F84" s="97" t="s">
        <v>331</v>
      </c>
      <c r="G84" s="97" t="s">
        <v>309</v>
      </c>
      <c r="H84" s="1">
        <v>22</v>
      </c>
      <c r="I84" s="1">
        <v>21</v>
      </c>
      <c r="J84" s="1">
        <v>22.2</v>
      </c>
      <c r="K84" s="1">
        <v>22</v>
      </c>
      <c r="L84" s="1">
        <v>23.2</v>
      </c>
      <c r="M84" s="1">
        <v>22.4</v>
      </c>
      <c r="N84" s="1">
        <v>21.8</v>
      </c>
      <c r="O84" s="1">
        <v>21.8</v>
      </c>
      <c r="P84" s="1">
        <v>65535</v>
      </c>
      <c r="Q84" s="1">
        <v>21.8</v>
      </c>
      <c r="R84" s="1">
        <v>22.6</v>
      </c>
      <c r="S84" s="1">
        <v>22</v>
      </c>
      <c r="T84" s="1">
        <v>21</v>
      </c>
      <c r="U84" s="1">
        <v>21.4</v>
      </c>
      <c r="V84" s="1">
        <v>21.2</v>
      </c>
      <c r="W84" s="1">
        <v>22</v>
      </c>
      <c r="X84" s="1">
        <v>21.6</v>
      </c>
      <c r="Y84" s="1">
        <v>21.4</v>
      </c>
      <c r="Z84" s="1">
        <v>21.8</v>
      </c>
      <c r="AA84" s="1">
        <v>21.4</v>
      </c>
      <c r="AB84" s="1">
        <v>20.8</v>
      </c>
      <c r="AC84" s="1">
        <v>21.6</v>
      </c>
      <c r="AD84" s="1">
        <v>21.6</v>
      </c>
      <c r="AE84" s="1">
        <v>22</v>
      </c>
      <c r="AF84" s="1">
        <v>21.8</v>
      </c>
      <c r="AG84" s="1">
        <v>21.6</v>
      </c>
      <c r="AH84" s="1">
        <v>22.6</v>
      </c>
      <c r="AI84" s="1">
        <v>22.4</v>
      </c>
      <c r="AJ84" s="1">
        <v>22</v>
      </c>
      <c r="AK84" s="1">
        <v>22.2</v>
      </c>
      <c r="AL84" s="1">
        <v>22</v>
      </c>
      <c r="AM84" s="1">
        <v>21.8</v>
      </c>
      <c r="AN84" s="1">
        <v>21.6</v>
      </c>
      <c r="AO84" s="1">
        <v>22.2</v>
      </c>
      <c r="AP84" s="1">
        <v>21.8</v>
      </c>
      <c r="AQ84" s="1">
        <v>22.2</v>
      </c>
      <c r="AR84" s="1">
        <v>22.6</v>
      </c>
      <c r="AS84" s="1">
        <v>20.8</v>
      </c>
      <c r="AT84" s="1">
        <v>21.2</v>
      </c>
      <c r="AU84" s="1">
        <v>22</v>
      </c>
      <c r="AV84" s="1">
        <v>22.4</v>
      </c>
      <c r="AW84" s="1">
        <v>22.6</v>
      </c>
      <c r="AX84" s="1">
        <v>22.8</v>
      </c>
      <c r="AY84" s="1">
        <v>22.4</v>
      </c>
      <c r="AZ84" s="1">
        <v>22.2</v>
      </c>
      <c r="BA84" s="1">
        <v>23.2</v>
      </c>
      <c r="BB84" s="1">
        <v>23</v>
      </c>
      <c r="BC84" s="1">
        <v>65535</v>
      </c>
      <c r="BD84" s="1">
        <v>22.4</v>
      </c>
      <c r="BE84" s="1">
        <v>23</v>
      </c>
      <c r="BF84" s="1">
        <v>23.2</v>
      </c>
      <c r="BG84" s="1">
        <v>23.4</v>
      </c>
      <c r="BH84" s="1">
        <v>22</v>
      </c>
      <c r="BI84" s="1">
        <v>22.6</v>
      </c>
      <c r="BJ84" s="1">
        <v>22.8</v>
      </c>
      <c r="BK84" s="1">
        <v>22.4</v>
      </c>
      <c r="BL84" s="1">
        <v>21.2</v>
      </c>
      <c r="BM84" s="1">
        <v>22.4</v>
      </c>
      <c r="BN84" s="1">
        <v>23.4</v>
      </c>
      <c r="BO84" s="102"/>
      <c r="BP84" s="1">
        <v>22.6</v>
      </c>
      <c r="BQ84" s="1">
        <v>21</v>
      </c>
      <c r="BR84" s="1">
        <v>21.8</v>
      </c>
      <c r="BS84" s="1">
        <v>22</v>
      </c>
      <c r="BT84" s="1">
        <v>22.2</v>
      </c>
      <c r="BU84" s="1">
        <v>22.4</v>
      </c>
      <c r="BV84" s="1">
        <v>21.6</v>
      </c>
      <c r="BW84" s="1">
        <v>20</v>
      </c>
      <c r="BX84" s="1">
        <v>21</v>
      </c>
      <c r="BY84" s="1">
        <v>22.4</v>
      </c>
      <c r="BZ84" s="1">
        <v>65535</v>
      </c>
      <c r="CA84" s="1">
        <v>21.2</v>
      </c>
      <c r="CB84" s="1">
        <v>22.8</v>
      </c>
      <c r="CC84" s="1">
        <v>22</v>
      </c>
      <c r="CD84" s="1">
        <v>65535</v>
      </c>
      <c r="CE84" s="1">
        <v>22</v>
      </c>
      <c r="CF84" s="1">
        <v>21.8</v>
      </c>
      <c r="CG84" s="1">
        <v>21.2</v>
      </c>
      <c r="CH84" s="1">
        <v>22.2</v>
      </c>
      <c r="CI84" s="1">
        <v>22.8</v>
      </c>
      <c r="CJ84" s="1">
        <v>22.4</v>
      </c>
      <c r="CK84" s="1">
        <v>22.2</v>
      </c>
      <c r="CL84" s="1">
        <v>22</v>
      </c>
      <c r="CM84" s="1">
        <v>22.8</v>
      </c>
      <c r="CN84" s="1">
        <v>22.2</v>
      </c>
      <c r="CO84" s="1">
        <v>22.8</v>
      </c>
      <c r="CP84" s="1">
        <v>23</v>
      </c>
      <c r="CQ84" s="1">
        <v>22.6</v>
      </c>
      <c r="CR84" s="1">
        <v>22.6</v>
      </c>
      <c r="CS84" s="1">
        <v>22.6</v>
      </c>
      <c r="CT84" s="1">
        <v>22.8</v>
      </c>
      <c r="CU84" s="1">
        <v>22</v>
      </c>
      <c r="CV84" s="1">
        <v>23.2</v>
      </c>
      <c r="CW84" s="1">
        <v>22.2</v>
      </c>
      <c r="CX84" s="1">
        <v>22.4</v>
      </c>
      <c r="CY84" s="1">
        <v>23</v>
      </c>
      <c r="CZ84" s="1">
        <v>23.8</v>
      </c>
      <c r="DA84" s="1">
        <v>23.2</v>
      </c>
      <c r="DB84" s="1">
        <v>22</v>
      </c>
      <c r="DC84" s="1">
        <v>65535</v>
      </c>
      <c r="DD84" s="1">
        <v>21.6</v>
      </c>
      <c r="DE84" s="1">
        <v>22.8</v>
      </c>
      <c r="DF84" s="1">
        <v>22.6</v>
      </c>
      <c r="DG84" s="1">
        <v>22.8</v>
      </c>
      <c r="DH84" s="1">
        <v>20.8</v>
      </c>
      <c r="DI84" s="1">
        <v>21.6</v>
      </c>
      <c r="DJ84" s="1">
        <v>21.8</v>
      </c>
      <c r="DK84" s="1">
        <v>20.399999999999999</v>
      </c>
      <c r="DL84" s="1">
        <v>22.2</v>
      </c>
      <c r="DM84" s="1">
        <v>22.6</v>
      </c>
      <c r="DN84" s="1">
        <v>21.2</v>
      </c>
      <c r="DO84" s="1">
        <v>22.8</v>
      </c>
      <c r="DP84" s="1">
        <v>22.4</v>
      </c>
      <c r="DQ84" s="1">
        <v>22.8</v>
      </c>
      <c r="DR84" s="1">
        <v>22.8</v>
      </c>
      <c r="DS84" s="1">
        <v>20.8</v>
      </c>
      <c r="DT84" s="1">
        <v>22</v>
      </c>
      <c r="DU84" s="1">
        <v>21.8</v>
      </c>
      <c r="DV84" s="1">
        <v>20</v>
      </c>
      <c r="DW84" s="1">
        <v>21.6</v>
      </c>
      <c r="DX84" s="1">
        <v>21</v>
      </c>
      <c r="DY84" s="1">
        <v>22</v>
      </c>
      <c r="DZ84" s="1">
        <v>21.8</v>
      </c>
      <c r="EA84" s="1">
        <v>21.4</v>
      </c>
      <c r="EB84" s="1">
        <v>21.6</v>
      </c>
      <c r="EC84" s="1">
        <v>21.2</v>
      </c>
      <c r="ED84" s="1">
        <v>22.2</v>
      </c>
      <c r="EE84" s="1">
        <v>22.4</v>
      </c>
      <c r="EF84" s="1">
        <v>22.6</v>
      </c>
      <c r="EG84" s="1">
        <v>22.2</v>
      </c>
      <c r="EH84" s="1">
        <v>21.6</v>
      </c>
      <c r="EI84" s="1">
        <v>22.4</v>
      </c>
      <c r="EJ84" s="1">
        <v>22.4</v>
      </c>
      <c r="EK84" s="1">
        <v>22.8</v>
      </c>
      <c r="EL84" s="1">
        <v>21.8</v>
      </c>
      <c r="EM84" s="1">
        <v>21</v>
      </c>
      <c r="EN84" s="1">
        <v>21.2</v>
      </c>
      <c r="EO84" s="1">
        <v>21.4</v>
      </c>
      <c r="EP84" s="1">
        <v>22</v>
      </c>
      <c r="EQ84" s="1">
        <v>21.2</v>
      </c>
      <c r="ER84" s="1">
        <v>22.4</v>
      </c>
      <c r="ES84" s="1">
        <v>20.6</v>
      </c>
      <c r="ET84" s="1">
        <v>21.2</v>
      </c>
      <c r="EU84" s="1">
        <v>22.6</v>
      </c>
      <c r="EV84" s="1">
        <v>20.8</v>
      </c>
      <c r="EW84" s="1">
        <v>22</v>
      </c>
      <c r="EX84" s="1">
        <v>21</v>
      </c>
      <c r="EY84" s="1">
        <v>20</v>
      </c>
      <c r="EZ84" s="1">
        <v>21.2</v>
      </c>
      <c r="FA84" s="1">
        <v>22</v>
      </c>
      <c r="FB84" s="1">
        <v>22.2</v>
      </c>
      <c r="FC84" s="1">
        <v>20.6</v>
      </c>
      <c r="FD84" s="1">
        <v>21.2</v>
      </c>
      <c r="FE84" s="1">
        <v>22.4</v>
      </c>
      <c r="FF84" s="1">
        <v>22</v>
      </c>
      <c r="FG84" s="1">
        <v>21.4</v>
      </c>
      <c r="FH84" s="1">
        <v>20.8</v>
      </c>
      <c r="FI84" s="1">
        <v>21.2</v>
      </c>
      <c r="FJ84" s="1">
        <v>20</v>
      </c>
      <c r="FK84" s="1">
        <v>21.4</v>
      </c>
      <c r="FL84" s="1">
        <v>22</v>
      </c>
      <c r="FM84" s="1">
        <v>21.6</v>
      </c>
      <c r="FN84" s="1">
        <v>21.8</v>
      </c>
      <c r="FO84" s="1">
        <v>21.8</v>
      </c>
      <c r="FP84" s="1">
        <v>22</v>
      </c>
      <c r="FQ84" s="1">
        <v>21.8</v>
      </c>
      <c r="FR84" s="1">
        <v>21.4</v>
      </c>
      <c r="FS84" s="1">
        <v>21.6</v>
      </c>
      <c r="FT84" s="1">
        <v>21.8</v>
      </c>
      <c r="FU84" s="1">
        <v>20.8</v>
      </c>
      <c r="FV84" s="1">
        <v>21.2</v>
      </c>
      <c r="FW84" s="1">
        <v>21.8</v>
      </c>
      <c r="FX84" s="1">
        <v>21.4</v>
      </c>
      <c r="FY84" s="1">
        <v>20.6</v>
      </c>
      <c r="FZ84" s="1">
        <v>20.399999999999999</v>
      </c>
      <c r="GA84" s="1">
        <v>20.6</v>
      </c>
      <c r="GB84" s="1">
        <v>20</v>
      </c>
      <c r="GC84" s="1">
        <v>21.2</v>
      </c>
      <c r="GD84" s="1">
        <v>21.6</v>
      </c>
      <c r="GE84" s="1">
        <v>22</v>
      </c>
      <c r="GF84" s="1">
        <v>20.8</v>
      </c>
      <c r="GG84" s="1">
        <v>20.2</v>
      </c>
      <c r="GH84" s="1">
        <v>20.8</v>
      </c>
      <c r="GI84" s="1">
        <v>21.4</v>
      </c>
      <c r="GJ84" s="1">
        <v>21</v>
      </c>
      <c r="GK84" s="1">
        <v>21.8</v>
      </c>
      <c r="GL84" s="1">
        <v>22.4</v>
      </c>
      <c r="GM84" s="1">
        <v>19.8</v>
      </c>
      <c r="GN84" s="1">
        <v>20.2</v>
      </c>
      <c r="GO84" s="1">
        <v>20</v>
      </c>
      <c r="GP84" s="1">
        <v>19.600000000000001</v>
      </c>
      <c r="GQ84" s="1">
        <v>19.600000000000001</v>
      </c>
      <c r="GR84" s="1">
        <v>20.6</v>
      </c>
      <c r="GS84" s="1">
        <v>21.6</v>
      </c>
      <c r="GT84" s="1">
        <v>21.4</v>
      </c>
      <c r="GU84" s="1">
        <v>21.6</v>
      </c>
      <c r="GV84" s="1">
        <v>20.399999999999999</v>
      </c>
      <c r="GW84" s="1">
        <v>21.1</v>
      </c>
      <c r="GX84" s="1">
        <v>21.2</v>
      </c>
      <c r="GY84" s="1">
        <v>21.6</v>
      </c>
      <c r="GZ84" s="1">
        <v>20.8</v>
      </c>
      <c r="HA84" s="1">
        <v>21.4</v>
      </c>
      <c r="HB84" s="1">
        <v>21.4</v>
      </c>
      <c r="HC84" s="1">
        <v>21</v>
      </c>
      <c r="HD84" s="1">
        <v>21</v>
      </c>
      <c r="HE84" s="1">
        <v>20.2</v>
      </c>
      <c r="HF84" s="1">
        <v>21.6</v>
      </c>
      <c r="HG84" s="1">
        <v>20.2</v>
      </c>
      <c r="HH84" s="1">
        <v>20.6</v>
      </c>
      <c r="HI84" s="1">
        <v>20.399999999999999</v>
      </c>
      <c r="HJ84" s="1">
        <v>19.8</v>
      </c>
      <c r="HK84" s="1">
        <v>21</v>
      </c>
      <c r="HL84" s="1">
        <v>22.2</v>
      </c>
      <c r="HM84" s="1">
        <v>21.4</v>
      </c>
      <c r="HN84" s="1">
        <v>22</v>
      </c>
      <c r="HO84" s="1">
        <v>22.4</v>
      </c>
      <c r="HP84" s="1">
        <v>20.8</v>
      </c>
      <c r="HQ84" s="1">
        <v>16.399999999999999</v>
      </c>
      <c r="HR84" s="1">
        <v>18.399999999999999</v>
      </c>
      <c r="HS84" s="1">
        <v>19.8</v>
      </c>
      <c r="HT84" s="1">
        <v>21.8</v>
      </c>
      <c r="HU84" s="1">
        <v>21.6</v>
      </c>
      <c r="HV84" s="1">
        <v>21.2</v>
      </c>
      <c r="HW84" s="1">
        <v>21.8</v>
      </c>
      <c r="HX84" s="1">
        <v>20.8</v>
      </c>
      <c r="HY84" s="1">
        <v>21.2</v>
      </c>
      <c r="HZ84" s="1">
        <v>21</v>
      </c>
      <c r="IA84" s="1">
        <v>21.2</v>
      </c>
      <c r="IB84" s="1">
        <v>20.2</v>
      </c>
      <c r="IC84" s="1">
        <v>20.399999999999999</v>
      </c>
      <c r="ID84" s="1">
        <v>21</v>
      </c>
      <c r="IE84" s="1">
        <v>22</v>
      </c>
      <c r="IF84" s="1">
        <v>20.8</v>
      </c>
      <c r="IG84" s="1">
        <v>20.6</v>
      </c>
      <c r="IH84" s="1">
        <v>19.8</v>
      </c>
      <c r="II84" s="1">
        <v>20</v>
      </c>
      <c r="IJ84" s="1">
        <v>21</v>
      </c>
      <c r="IK84" s="1">
        <v>20.8</v>
      </c>
      <c r="IL84" s="1">
        <v>22</v>
      </c>
      <c r="IM84" s="1">
        <v>20</v>
      </c>
      <c r="IN84" s="1">
        <v>20.2</v>
      </c>
      <c r="IO84" s="1">
        <v>20.2</v>
      </c>
      <c r="IP84" s="1">
        <v>20.8</v>
      </c>
      <c r="IQ84" s="1">
        <v>22</v>
      </c>
      <c r="IR84" s="1">
        <v>21.8</v>
      </c>
      <c r="IS84" s="1">
        <v>22</v>
      </c>
      <c r="IT84" s="1">
        <v>20.8</v>
      </c>
      <c r="IU84" s="1">
        <v>21.8</v>
      </c>
      <c r="IV84" s="1">
        <v>21.2</v>
      </c>
      <c r="IW84" s="1">
        <v>22</v>
      </c>
      <c r="IX84" s="1">
        <v>20.8</v>
      </c>
      <c r="IY84" s="1">
        <v>21.2</v>
      </c>
      <c r="IZ84" s="1">
        <v>19.8</v>
      </c>
      <c r="JA84" s="1">
        <v>21.6</v>
      </c>
      <c r="JB84" s="1">
        <v>22.4</v>
      </c>
      <c r="JC84" s="1">
        <v>22</v>
      </c>
      <c r="JD84" s="1">
        <v>21</v>
      </c>
      <c r="JE84" s="1">
        <v>21.4</v>
      </c>
      <c r="JF84" s="1">
        <v>21</v>
      </c>
      <c r="JG84" s="1">
        <v>22</v>
      </c>
      <c r="JH84" s="1">
        <v>23.2</v>
      </c>
      <c r="JI84" s="1">
        <v>23</v>
      </c>
      <c r="JJ84" s="1">
        <v>23.4</v>
      </c>
      <c r="JK84" s="1">
        <v>21.4</v>
      </c>
      <c r="JL84" s="1">
        <v>20.399999999999999</v>
      </c>
      <c r="JM84" s="1">
        <v>20.8</v>
      </c>
      <c r="JN84" s="1">
        <v>22.2</v>
      </c>
      <c r="JO84" s="1">
        <v>20.8</v>
      </c>
      <c r="JP84" s="1">
        <v>20.399999999999999</v>
      </c>
      <c r="JQ84" s="1">
        <v>21.8</v>
      </c>
      <c r="JR84" s="1">
        <v>21.2</v>
      </c>
      <c r="JS84" s="1">
        <v>21</v>
      </c>
      <c r="JT84" s="1">
        <v>22</v>
      </c>
      <c r="JU84" s="1">
        <v>20.8</v>
      </c>
      <c r="JV84" s="1">
        <v>22.2</v>
      </c>
      <c r="JW84" s="1">
        <v>21</v>
      </c>
      <c r="JX84" s="1">
        <v>21.4</v>
      </c>
      <c r="JY84" s="1">
        <v>19.8</v>
      </c>
      <c r="JZ84" s="1">
        <v>22</v>
      </c>
      <c r="KA84" s="1">
        <v>20.8</v>
      </c>
      <c r="KB84" s="1">
        <v>20.6</v>
      </c>
      <c r="KC84" s="1">
        <v>20.8</v>
      </c>
      <c r="KD84" s="1">
        <v>19.2</v>
      </c>
      <c r="KE84" s="1">
        <v>21</v>
      </c>
      <c r="KF84" s="1">
        <v>20.399999999999999</v>
      </c>
      <c r="KG84" s="1">
        <v>21.6</v>
      </c>
      <c r="KH84" s="1">
        <v>20.2</v>
      </c>
      <c r="KI84" s="1">
        <v>22</v>
      </c>
      <c r="KJ84" s="1">
        <v>21.6</v>
      </c>
      <c r="KK84" s="1">
        <v>21</v>
      </c>
      <c r="KL84" s="1">
        <v>20.8</v>
      </c>
      <c r="KM84" s="1">
        <v>22.4</v>
      </c>
      <c r="KN84" s="1">
        <v>22</v>
      </c>
      <c r="KO84" s="1">
        <v>21.4</v>
      </c>
      <c r="KP84" s="1">
        <v>20.8</v>
      </c>
      <c r="KQ84" s="1">
        <v>21.4</v>
      </c>
      <c r="KR84" s="1">
        <v>22.2</v>
      </c>
      <c r="KS84" s="1">
        <v>20.8</v>
      </c>
      <c r="KT84" s="1">
        <v>21.4</v>
      </c>
      <c r="KU84" s="1">
        <v>21.8</v>
      </c>
      <c r="KV84" s="1">
        <v>22</v>
      </c>
      <c r="KW84" s="1">
        <v>20.399999999999999</v>
      </c>
      <c r="KX84" s="1">
        <v>22.2</v>
      </c>
      <c r="KY84" s="1">
        <v>65535</v>
      </c>
      <c r="KZ84" s="1">
        <v>21.6</v>
      </c>
      <c r="LA84" s="1">
        <v>22</v>
      </c>
      <c r="LB84" s="1">
        <v>22.6</v>
      </c>
      <c r="LC84" s="1">
        <v>21.6</v>
      </c>
      <c r="LD84" s="1">
        <v>21.4</v>
      </c>
      <c r="LE84" s="1">
        <v>22</v>
      </c>
      <c r="LF84" s="1">
        <v>21.8</v>
      </c>
      <c r="LG84" s="1">
        <v>21.8</v>
      </c>
      <c r="LH84" s="1">
        <v>22</v>
      </c>
      <c r="LI84" s="1">
        <v>21.6</v>
      </c>
      <c r="LJ84" s="1">
        <v>21.8</v>
      </c>
      <c r="LK84" s="1">
        <v>22.8</v>
      </c>
      <c r="LL84" s="1">
        <v>21.6</v>
      </c>
      <c r="LM84" s="1">
        <v>21.6</v>
      </c>
      <c r="LN84" s="1">
        <v>21.8</v>
      </c>
      <c r="LO84" s="1">
        <v>22.2</v>
      </c>
      <c r="LP84" s="1">
        <v>65535</v>
      </c>
      <c r="LQ84" s="1">
        <v>20</v>
      </c>
      <c r="LR84" s="1">
        <v>20</v>
      </c>
      <c r="LS84" s="1">
        <v>19.600000000000001</v>
      </c>
      <c r="LT84" s="1">
        <v>21</v>
      </c>
      <c r="LU84" s="1">
        <v>21.2</v>
      </c>
      <c r="LV84" s="1">
        <v>22.6</v>
      </c>
      <c r="LW84" s="1">
        <v>22.4</v>
      </c>
      <c r="LX84" s="1">
        <v>21.8</v>
      </c>
      <c r="LY84" s="1">
        <v>21.4</v>
      </c>
      <c r="LZ84" s="1">
        <v>21.8</v>
      </c>
      <c r="MA84" s="1">
        <v>22.4</v>
      </c>
      <c r="MB84" s="1">
        <v>21.2</v>
      </c>
      <c r="MC84" s="1">
        <v>23</v>
      </c>
      <c r="MD84" s="1">
        <v>22.8</v>
      </c>
      <c r="ME84" s="1">
        <v>23</v>
      </c>
      <c r="MF84" s="1">
        <v>20.6</v>
      </c>
      <c r="MG84" s="1">
        <v>21.8</v>
      </c>
      <c r="MH84" s="1">
        <v>21.8</v>
      </c>
      <c r="MI84" s="1">
        <v>22.8</v>
      </c>
      <c r="MJ84" s="1">
        <v>22.2</v>
      </c>
      <c r="MK84" s="1">
        <v>21.2</v>
      </c>
      <c r="ML84" s="1">
        <v>22</v>
      </c>
      <c r="MM84" s="1">
        <v>21.2</v>
      </c>
      <c r="MN84" s="1">
        <v>22.4</v>
      </c>
      <c r="MO84" s="1">
        <v>22.8</v>
      </c>
      <c r="MP84" s="1">
        <v>23</v>
      </c>
      <c r="MQ84" s="1">
        <v>23</v>
      </c>
      <c r="MR84" s="1">
        <v>22.8</v>
      </c>
      <c r="MS84" s="1">
        <v>22</v>
      </c>
      <c r="MT84" s="1">
        <v>20.399999999999999</v>
      </c>
      <c r="MU84" s="1">
        <v>21</v>
      </c>
      <c r="MV84" s="1">
        <v>22.8</v>
      </c>
      <c r="MW84" s="1">
        <v>22.8</v>
      </c>
      <c r="MX84" s="1">
        <v>21.8</v>
      </c>
      <c r="MY84" s="1">
        <v>21.4</v>
      </c>
      <c r="MZ84" s="1">
        <v>22.2</v>
      </c>
      <c r="NA84" s="1">
        <v>22.8</v>
      </c>
      <c r="NB84" s="1">
        <v>21.4</v>
      </c>
      <c r="NC84" s="1">
        <v>22</v>
      </c>
      <c r="ND84" s="1">
        <v>22.2</v>
      </c>
      <c r="NE84" s="1">
        <v>23</v>
      </c>
      <c r="NF84" s="1">
        <v>22</v>
      </c>
      <c r="NG84" s="1">
        <v>19.399999999999999</v>
      </c>
      <c r="NH84" s="1">
        <v>20.2</v>
      </c>
      <c r="NI84" s="1">
        <v>22.2</v>
      </c>
      <c r="NJ84" s="6">
        <f t="shared" si="62"/>
        <v>0.967741935483871</v>
      </c>
      <c r="NK84" s="3">
        <f t="shared" si="63"/>
        <v>0.9642857142857143</v>
      </c>
      <c r="NL84" s="3">
        <f t="shared" si="64"/>
        <v>0.93548387096774188</v>
      </c>
      <c r="NM84" s="3">
        <f t="shared" si="65"/>
        <v>0.96666666666666667</v>
      </c>
      <c r="NN84" s="3">
        <f t="shared" si="66"/>
        <v>1</v>
      </c>
      <c r="NO84" s="3">
        <f t="shared" si="67"/>
        <v>1</v>
      </c>
      <c r="NP84" s="3">
        <f t="shared" si="68"/>
        <v>1</v>
      </c>
      <c r="NQ84" s="3">
        <f t="shared" si="69"/>
        <v>1</v>
      </c>
      <c r="NR84" s="3">
        <f t="shared" si="70"/>
        <v>1</v>
      </c>
      <c r="NS84" s="3">
        <f t="shared" si="71"/>
        <v>0.967741935483871</v>
      </c>
      <c r="NT84" s="3">
        <f t="shared" si="72"/>
        <v>0.96666666666666667</v>
      </c>
      <c r="NU84" s="3">
        <f t="shared" si="73"/>
        <v>1</v>
      </c>
      <c r="NV84" s="3">
        <f t="shared" si="74"/>
        <v>0.98082191780821915</v>
      </c>
      <c r="NW84" s="5">
        <f t="shared" si="75"/>
        <v>21.840000000000007</v>
      </c>
      <c r="NX84" s="1">
        <f t="shared" si="76"/>
        <v>22.355555555555551</v>
      </c>
      <c r="NY84" s="1">
        <f t="shared" si="77"/>
        <v>22.103448275862068</v>
      </c>
      <c r="NZ84" s="1">
        <f t="shared" si="78"/>
        <v>22.075862068965513</v>
      </c>
      <c r="OA84" s="1">
        <f t="shared" si="79"/>
        <v>21.670967741935485</v>
      </c>
      <c r="OB84" s="1">
        <f t="shared" si="80"/>
        <v>21.293333333333337</v>
      </c>
      <c r="OC84" s="1">
        <f t="shared" si="81"/>
        <v>20.893548387096775</v>
      </c>
      <c r="OD84" s="1">
        <f t="shared" si="82"/>
        <v>20.761290322580646</v>
      </c>
      <c r="OE84" s="1">
        <f t="shared" si="83"/>
        <v>21.506666666666661</v>
      </c>
      <c r="OF84" s="1">
        <f t="shared" si="84"/>
        <v>21.226666666666667</v>
      </c>
      <c r="OG84" s="1">
        <f t="shared" si="85"/>
        <v>21.717241379310348</v>
      </c>
      <c r="OH84" s="1">
        <f t="shared" si="86"/>
        <v>21.941935483870971</v>
      </c>
      <c r="OI84" s="111">
        <v>21.657692307692312</v>
      </c>
      <c r="OJ84" s="112">
        <v>21.56666666666667</v>
      </c>
      <c r="OK84" s="112">
        <v>21.442307692307686</v>
      </c>
      <c r="OL84" s="112">
        <v>21.235714285714291</v>
      </c>
      <c r="OM84" s="112">
        <v>21.264285714285716</v>
      </c>
      <c r="ON84" s="112">
        <v>20.62142857142857</v>
      </c>
      <c r="OO84" s="112">
        <v>20.164285714285718</v>
      </c>
      <c r="OP84" s="112">
        <v>20.399999999999999</v>
      </c>
      <c r="OQ84" s="112">
        <v>20.785185185185181</v>
      </c>
      <c r="OR84" s="112">
        <v>21.138461538461534</v>
      </c>
      <c r="OS84" s="112">
        <v>21.36538461538461</v>
      </c>
      <c r="OT84" s="112">
        <v>21.634615384615383</v>
      </c>
      <c r="OU84" s="5">
        <f t="shared" si="50"/>
        <v>0.18230769230769539</v>
      </c>
      <c r="OV84" s="1">
        <f t="shared" si="51"/>
        <v>0.78888888888888076</v>
      </c>
      <c r="OW84" s="1">
        <f t="shared" si="52"/>
        <v>0.66114058355438132</v>
      </c>
      <c r="OX84" s="1">
        <f t="shared" si="53"/>
        <v>0.84014778325122208</v>
      </c>
      <c r="OY84" s="1">
        <f t="shared" si="54"/>
        <v>0.40668202764976868</v>
      </c>
      <c r="OZ84" s="1">
        <f t="shared" si="55"/>
        <v>0.67190476190476645</v>
      </c>
      <c r="PA84" s="1">
        <f t="shared" si="56"/>
        <v>0.72926267281105694</v>
      </c>
      <c r="PB84" s="1">
        <f t="shared" si="57"/>
        <v>0.36129032258064697</v>
      </c>
      <c r="PC84" s="1">
        <f t="shared" si="58"/>
        <v>0.72148148148147939</v>
      </c>
      <c r="PD84" s="1">
        <f t="shared" si="59"/>
        <v>8.8205128205132155E-2</v>
      </c>
      <c r="PE84" s="1">
        <f t="shared" si="60"/>
        <v>0.35185676392573839</v>
      </c>
      <c r="PF84" s="1">
        <f t="shared" si="61"/>
        <v>0.30732009925558756</v>
      </c>
      <c r="PG84" s="111">
        <v>18.2</v>
      </c>
      <c r="PH84" s="112">
        <v>18.600000000000001</v>
      </c>
      <c r="PI84" s="112">
        <v>17.8</v>
      </c>
      <c r="PJ84" s="112">
        <v>17.399999999999999</v>
      </c>
      <c r="PK84" s="112">
        <v>16.399999999999999</v>
      </c>
      <c r="PL84" s="112">
        <v>16.2</v>
      </c>
      <c r="PM84" s="112">
        <v>15.4</v>
      </c>
      <c r="PN84" s="112">
        <v>15.6</v>
      </c>
      <c r="PO84" s="112">
        <v>17</v>
      </c>
      <c r="PP84" s="112">
        <v>17.399999999999999</v>
      </c>
      <c r="PQ84" s="112">
        <v>16</v>
      </c>
      <c r="PR84" s="137">
        <v>16</v>
      </c>
      <c r="PS84" s="5">
        <f t="array" ref="PS84">+IF(ISERROR($NW84)=FALSE,MIN(IF($H84:$AL84&lt;65534,$H84:$AL84,"")),NA())</f>
        <v>20.8</v>
      </c>
      <c r="PT84" s="1">
        <f t="array" ref="PT84">+IF(ISERROR($NX84)=FALSE,MIN(IF($AM84:$BN84&lt;65534,$AM84:$BN84,"")),NA())</f>
        <v>20.8</v>
      </c>
      <c r="PU84" s="1">
        <f t="array" ref="PU84">+IF(ISERROR($NY84)=FALSE,MIN(IF($BP84:$CT84&lt;65534,$BP84:$CT84,"")),NA())</f>
        <v>20</v>
      </c>
      <c r="PV84" s="1">
        <f t="array" ref="PV84">+IF(ISERROR($NZ84)=FALSE,MIN(IF($CU84:$DX84&lt;65534,$CU84:$DX84,"")),NA())</f>
        <v>20</v>
      </c>
      <c r="PW84" s="1">
        <f t="array" ref="PW84">+IF(ISERROR($OA84)=FALSE,MIN(IF($DY84:$FC84&lt;65534,$DY84:$FC84,"")),NA())</f>
        <v>20</v>
      </c>
      <c r="PX84" s="1">
        <f t="array" ref="PX84">+IF(ISERROR($OB84)=FALSE,MIN(IF($FD84:$GG84&lt;65534,$FD84:$GG84,"")),NA())</f>
        <v>20</v>
      </c>
      <c r="PY84" s="1">
        <f t="array" ref="PY84">+IF(ISERROR($OC84)=FALSE,MIN(IF($GH84:$HL84&lt;65534,$GH84:$HL84,"")),NA())</f>
        <v>19.600000000000001</v>
      </c>
      <c r="PZ84" s="1">
        <f t="array" ref="PZ84">+IF(ISERROR($OD84)=FALSE,MIN(IF($HM84:$IQ84&lt;65534,$HM84:$IQ84,"")),NA())</f>
        <v>16.399999999999999</v>
      </c>
      <c r="QA84" s="1">
        <f t="array" ref="QA84">+IF(ISERROR($OE84)=FALSE,MIN(IF($IR84:$JU84&lt;65534,$IR84:$JU84,"")),NA())</f>
        <v>19.8</v>
      </c>
      <c r="QB84" s="1">
        <f t="array" ref="QB84">+IF(ISERROR($OF84)=FALSE,MIN(IF($JV84:$KZ84&lt;65534,$JV84:$KZ84,"")),NA())</f>
        <v>19.2</v>
      </c>
      <c r="QC84" s="1">
        <f t="array" ref="QC84">+IF(ISERROR($OG84)=FALSE,MIN(IF($LA84:$MD84&lt;65534,$LA84:$MD84,"")),NA())</f>
        <v>19.600000000000001</v>
      </c>
      <c r="QD84" s="1">
        <f t="array" ref="QD84">+IF(ISERROR($OH84)=FALSE,MIN(IF($ME84:$NI84&lt;65534,$ME84:$NI84,"")),NA())</f>
        <v>19.399999999999999</v>
      </c>
      <c r="QE84" s="5">
        <f t="shared" si="87"/>
        <v>-2.6000000000000014</v>
      </c>
      <c r="QF84" s="1">
        <f t="shared" si="88"/>
        <v>-2.1999999999999993</v>
      </c>
      <c r="QG84" s="1">
        <f t="shared" si="89"/>
        <v>-2.1999999999999993</v>
      </c>
      <c r="QH84" s="1">
        <f t="shared" si="90"/>
        <v>-2.6000000000000014</v>
      </c>
      <c r="QI84" s="1">
        <f t="shared" si="91"/>
        <v>-3.6000000000000014</v>
      </c>
      <c r="QJ84" s="1">
        <f t="shared" si="92"/>
        <v>-3.8000000000000007</v>
      </c>
      <c r="QK84" s="1">
        <f t="shared" si="93"/>
        <v>-4.2000000000000011</v>
      </c>
      <c r="QL84" s="1">
        <f t="shared" si="94"/>
        <v>-0.79999999999999893</v>
      </c>
      <c r="QM84" s="1">
        <f t="shared" si="95"/>
        <v>-2.8000000000000007</v>
      </c>
      <c r="QN84" s="1">
        <f t="shared" si="96"/>
        <v>-1.8000000000000007</v>
      </c>
      <c r="QO84" s="1">
        <f t="shared" si="97"/>
        <v>-3.6000000000000014</v>
      </c>
      <c r="QP84" s="1">
        <f t="shared" si="98"/>
        <v>-3.3999999999999986</v>
      </c>
      <c r="QQ84" s="5" t="s">
        <v>892</v>
      </c>
    </row>
    <row r="85" spans="1:459" s="1" customFormat="1" x14ac:dyDescent="0.2">
      <c r="A85" s="79">
        <v>44045020</v>
      </c>
      <c r="B85" s="106">
        <v>-75.704472222222222</v>
      </c>
      <c r="C85" s="106">
        <v>1.1952499999999999</v>
      </c>
      <c r="D85" s="105">
        <v>270</v>
      </c>
      <c r="E85" s="97" t="s">
        <v>181</v>
      </c>
      <c r="F85" s="97" t="s">
        <v>181</v>
      </c>
      <c r="G85" s="97" t="s">
        <v>309</v>
      </c>
      <c r="H85" s="1">
        <v>21.2</v>
      </c>
      <c r="I85" s="1">
        <v>21.1</v>
      </c>
      <c r="J85" s="1">
        <v>22.4</v>
      </c>
      <c r="K85" s="1">
        <v>23.6</v>
      </c>
      <c r="L85" s="1">
        <v>24</v>
      </c>
      <c r="M85" s="1">
        <v>22.8</v>
      </c>
      <c r="N85" s="1">
        <v>21.6</v>
      </c>
      <c r="O85" s="1">
        <v>22.2</v>
      </c>
      <c r="P85" s="1">
        <v>22.8</v>
      </c>
      <c r="Q85" s="1">
        <v>23.2</v>
      </c>
      <c r="R85" s="1">
        <v>24.2</v>
      </c>
      <c r="S85" s="1">
        <v>22.4</v>
      </c>
      <c r="T85" s="1">
        <v>22.6</v>
      </c>
      <c r="U85" s="1">
        <v>22.4</v>
      </c>
      <c r="V85" s="1">
        <v>22.6</v>
      </c>
      <c r="W85" s="1">
        <v>23.6</v>
      </c>
      <c r="X85" s="1">
        <v>23.4</v>
      </c>
      <c r="Y85" s="1">
        <v>21.6</v>
      </c>
      <c r="Z85" s="1">
        <v>22.6</v>
      </c>
      <c r="AA85" s="1">
        <v>22.2</v>
      </c>
      <c r="AB85" s="1">
        <v>21.6</v>
      </c>
      <c r="AC85" s="1">
        <v>22.4</v>
      </c>
      <c r="AD85" s="1">
        <v>22</v>
      </c>
      <c r="AE85" s="1">
        <v>23</v>
      </c>
      <c r="AF85" s="1">
        <v>22.8</v>
      </c>
      <c r="AG85" s="1">
        <v>23.2</v>
      </c>
      <c r="AH85" s="1">
        <v>23.6</v>
      </c>
      <c r="AI85" s="1">
        <v>23.4</v>
      </c>
      <c r="AJ85" s="1">
        <v>23.6</v>
      </c>
      <c r="AK85" s="1">
        <v>23.8</v>
      </c>
      <c r="AL85" s="1">
        <v>65535</v>
      </c>
      <c r="AM85" s="1">
        <v>23.2</v>
      </c>
      <c r="AN85" s="1">
        <v>22.8</v>
      </c>
      <c r="AO85" s="1">
        <v>23</v>
      </c>
      <c r="AP85" s="1">
        <v>23.8</v>
      </c>
      <c r="AQ85" s="1">
        <v>65535</v>
      </c>
      <c r="AR85" s="1">
        <v>23</v>
      </c>
      <c r="AS85" s="1">
        <v>23.2</v>
      </c>
      <c r="AT85" s="1">
        <v>65535</v>
      </c>
      <c r="AU85" s="1">
        <v>65535</v>
      </c>
      <c r="AV85" s="1">
        <v>65535</v>
      </c>
      <c r="AW85" s="1">
        <v>65535</v>
      </c>
      <c r="AX85" s="1">
        <v>21.6</v>
      </c>
      <c r="AY85" s="1">
        <v>23.8</v>
      </c>
      <c r="AZ85" s="1">
        <v>23.6</v>
      </c>
      <c r="BA85" s="1">
        <v>23.6</v>
      </c>
      <c r="BB85" s="1">
        <v>23.6</v>
      </c>
      <c r="BC85" s="1">
        <v>22.8</v>
      </c>
      <c r="BD85" s="1">
        <v>23.4</v>
      </c>
      <c r="BE85" s="1">
        <v>65535</v>
      </c>
      <c r="BF85" s="1">
        <v>24</v>
      </c>
      <c r="BG85" s="1">
        <v>24.4</v>
      </c>
      <c r="BH85" s="1">
        <v>23</v>
      </c>
      <c r="BI85" s="1">
        <v>23.2</v>
      </c>
      <c r="BJ85" s="1">
        <v>23.2</v>
      </c>
      <c r="BK85" s="1">
        <v>23.8</v>
      </c>
      <c r="BL85" s="1">
        <v>22.4</v>
      </c>
      <c r="BM85" s="1">
        <v>23</v>
      </c>
      <c r="BN85" s="1">
        <v>23.8</v>
      </c>
      <c r="BO85" s="102"/>
      <c r="BP85" s="1">
        <v>23.6</v>
      </c>
      <c r="BQ85" s="1">
        <v>21.8</v>
      </c>
      <c r="BR85" s="1">
        <v>22.4</v>
      </c>
      <c r="BS85" s="1">
        <v>22.2</v>
      </c>
      <c r="BT85" s="1">
        <v>23.2</v>
      </c>
      <c r="BU85" s="1">
        <v>24.2</v>
      </c>
      <c r="BV85" s="1">
        <v>22.6</v>
      </c>
      <c r="BW85" s="1">
        <v>22.2</v>
      </c>
      <c r="BX85" s="1">
        <v>22.6</v>
      </c>
      <c r="BY85" s="1">
        <v>23.8</v>
      </c>
      <c r="BZ85" s="1">
        <v>65535</v>
      </c>
      <c r="CA85" s="1">
        <v>22.2</v>
      </c>
      <c r="CB85" s="1">
        <v>23.6</v>
      </c>
      <c r="CC85" s="1">
        <v>23.6</v>
      </c>
      <c r="CD85" s="1">
        <v>24</v>
      </c>
      <c r="CE85" s="1">
        <v>22.8</v>
      </c>
      <c r="CF85" s="1">
        <v>65535</v>
      </c>
      <c r="CG85" s="1">
        <v>22.4</v>
      </c>
      <c r="CH85" s="1">
        <v>22.6</v>
      </c>
      <c r="CI85" s="1">
        <v>23.2</v>
      </c>
      <c r="CJ85" s="1">
        <v>23.4</v>
      </c>
      <c r="CK85" s="1">
        <v>22.4</v>
      </c>
      <c r="CL85" s="1">
        <v>22.8</v>
      </c>
      <c r="CM85" s="1">
        <v>23.6</v>
      </c>
      <c r="CN85" s="1">
        <v>23.4</v>
      </c>
      <c r="CO85" s="1">
        <v>24.2</v>
      </c>
      <c r="CP85" s="1">
        <v>24.6</v>
      </c>
      <c r="CQ85" s="1">
        <v>23.8</v>
      </c>
      <c r="CR85" s="1">
        <v>23</v>
      </c>
      <c r="CS85" s="1">
        <v>23.4</v>
      </c>
      <c r="CT85" s="1">
        <v>24</v>
      </c>
      <c r="CU85" s="1">
        <v>23.2</v>
      </c>
      <c r="CV85" s="1">
        <v>23.6</v>
      </c>
      <c r="CW85" s="1">
        <v>23.8</v>
      </c>
      <c r="CX85" s="1">
        <v>23.4</v>
      </c>
      <c r="CY85" s="1">
        <v>24</v>
      </c>
      <c r="CZ85" s="1">
        <v>24.2</v>
      </c>
      <c r="DA85" s="1">
        <v>25</v>
      </c>
      <c r="DB85" s="1">
        <v>65535</v>
      </c>
      <c r="DC85" s="1">
        <v>21.4</v>
      </c>
      <c r="DD85" s="1">
        <v>22.8</v>
      </c>
      <c r="DE85" s="1">
        <v>65535</v>
      </c>
      <c r="DF85" s="1">
        <v>65535</v>
      </c>
      <c r="DG85" s="1">
        <v>65535</v>
      </c>
      <c r="DH85" s="1">
        <v>22.8</v>
      </c>
      <c r="DI85" s="1">
        <v>22.6</v>
      </c>
      <c r="DJ85" s="1">
        <v>22.4</v>
      </c>
      <c r="DK85" s="1">
        <v>22.6</v>
      </c>
      <c r="DL85" s="1">
        <v>23</v>
      </c>
      <c r="DM85" s="1">
        <v>24</v>
      </c>
      <c r="DN85" s="1">
        <v>23.6</v>
      </c>
      <c r="DO85" s="1">
        <v>23.2</v>
      </c>
      <c r="DP85" s="1">
        <v>23.4</v>
      </c>
      <c r="DQ85" s="1">
        <v>23.4</v>
      </c>
      <c r="DR85" s="1">
        <v>24</v>
      </c>
      <c r="DS85" s="1">
        <v>22.2</v>
      </c>
      <c r="DT85" s="1">
        <v>22.4</v>
      </c>
      <c r="DU85" s="1">
        <v>22.4</v>
      </c>
      <c r="DV85" s="1">
        <v>22.2</v>
      </c>
      <c r="DW85" s="1">
        <v>22.4</v>
      </c>
      <c r="DX85" s="1">
        <v>65535</v>
      </c>
      <c r="DY85" s="1">
        <v>24.2</v>
      </c>
      <c r="DZ85" s="1">
        <v>65535</v>
      </c>
      <c r="EA85" s="1">
        <v>22.6</v>
      </c>
      <c r="EB85" s="1">
        <v>22.6</v>
      </c>
      <c r="EC85" s="1">
        <v>22.6</v>
      </c>
      <c r="ED85" s="1">
        <v>23.6</v>
      </c>
      <c r="EE85" s="1">
        <v>22.2</v>
      </c>
      <c r="EF85" s="1">
        <v>23.6</v>
      </c>
      <c r="EG85" s="1">
        <v>24</v>
      </c>
      <c r="EH85" s="1">
        <v>22.4</v>
      </c>
      <c r="EI85" s="1">
        <v>23.4</v>
      </c>
      <c r="EJ85" s="1">
        <v>23.8</v>
      </c>
      <c r="EK85" s="1">
        <v>23.2</v>
      </c>
      <c r="EL85" s="1">
        <v>22.6</v>
      </c>
      <c r="EM85" s="1">
        <v>22</v>
      </c>
      <c r="EN85" s="1">
        <v>22.2</v>
      </c>
      <c r="EO85" s="1">
        <v>21.8</v>
      </c>
      <c r="EP85" s="1">
        <v>23</v>
      </c>
      <c r="EQ85" s="1">
        <v>65535</v>
      </c>
      <c r="ER85" s="1">
        <v>23.2</v>
      </c>
      <c r="ES85" s="1">
        <v>21.4</v>
      </c>
      <c r="ET85" s="1">
        <v>22</v>
      </c>
      <c r="EU85" s="1">
        <v>23.8</v>
      </c>
      <c r="EV85" s="1">
        <v>23</v>
      </c>
      <c r="EW85" s="1">
        <v>23</v>
      </c>
      <c r="EX85" s="1">
        <v>21.8</v>
      </c>
      <c r="EY85" s="1">
        <v>20.399999999999999</v>
      </c>
      <c r="EZ85" s="1">
        <v>22.4</v>
      </c>
      <c r="FA85" s="1">
        <v>23</v>
      </c>
      <c r="FB85" s="1">
        <v>23.4</v>
      </c>
      <c r="FC85" s="1">
        <v>22.8</v>
      </c>
      <c r="FD85" s="1">
        <v>23.6</v>
      </c>
      <c r="FE85" s="1">
        <v>23.4</v>
      </c>
      <c r="FF85" s="1">
        <v>21.8</v>
      </c>
      <c r="FG85" s="1">
        <v>22.6</v>
      </c>
      <c r="FH85" s="1">
        <v>65535</v>
      </c>
      <c r="FI85" s="1">
        <v>22</v>
      </c>
      <c r="FJ85" s="1">
        <v>21.6</v>
      </c>
      <c r="FK85" s="1">
        <v>22.6</v>
      </c>
      <c r="FL85" s="1">
        <v>23.4</v>
      </c>
      <c r="FM85" s="1">
        <v>22.4</v>
      </c>
      <c r="FN85" s="1">
        <v>22</v>
      </c>
      <c r="FO85" s="1">
        <v>65535</v>
      </c>
      <c r="FP85" s="1">
        <v>65535</v>
      </c>
      <c r="FQ85" s="1">
        <v>22.6</v>
      </c>
      <c r="FR85" s="1">
        <v>23.4</v>
      </c>
      <c r="FS85" s="1">
        <v>22.4</v>
      </c>
      <c r="FT85" s="1">
        <v>22.8</v>
      </c>
      <c r="FU85" s="1">
        <v>22</v>
      </c>
      <c r="FV85" s="1">
        <v>22.6</v>
      </c>
      <c r="FW85" s="1">
        <v>65535</v>
      </c>
      <c r="FX85" s="1">
        <v>22.2</v>
      </c>
      <c r="FY85" s="1">
        <v>21.6</v>
      </c>
      <c r="FZ85" s="1">
        <v>21.6</v>
      </c>
      <c r="GA85" s="1">
        <v>20.8</v>
      </c>
      <c r="GB85" s="1">
        <v>65535</v>
      </c>
      <c r="GC85" s="1">
        <v>22</v>
      </c>
      <c r="GD85" s="1">
        <v>22.4</v>
      </c>
      <c r="GE85" s="1">
        <v>22.8</v>
      </c>
      <c r="GF85" s="1">
        <v>22.8</v>
      </c>
      <c r="GG85" s="1">
        <v>65535</v>
      </c>
      <c r="GH85" s="1">
        <v>21.8</v>
      </c>
      <c r="GI85" s="1">
        <v>22.6</v>
      </c>
      <c r="GJ85" s="1">
        <v>22</v>
      </c>
      <c r="GK85" s="1">
        <v>22.8</v>
      </c>
      <c r="GL85" s="1">
        <v>23.4</v>
      </c>
      <c r="GM85" s="1">
        <v>21.6</v>
      </c>
      <c r="GN85" s="1">
        <v>65535</v>
      </c>
      <c r="GO85" s="1">
        <v>20.8</v>
      </c>
      <c r="GP85" s="1">
        <v>65535</v>
      </c>
      <c r="GQ85" s="1">
        <v>65535</v>
      </c>
      <c r="GR85" s="1">
        <v>22</v>
      </c>
      <c r="GS85" s="1">
        <v>22.8</v>
      </c>
      <c r="GT85" s="1">
        <v>22.6</v>
      </c>
      <c r="GU85" s="1">
        <v>22.6</v>
      </c>
      <c r="GV85" s="1">
        <v>21.8</v>
      </c>
      <c r="GW85" s="1">
        <v>21.8</v>
      </c>
      <c r="GX85" s="1">
        <v>22.4</v>
      </c>
      <c r="GY85" s="1">
        <v>22.6</v>
      </c>
      <c r="GZ85" s="1">
        <v>21.8</v>
      </c>
      <c r="HA85" s="1">
        <v>22</v>
      </c>
      <c r="HB85" s="1">
        <v>65535</v>
      </c>
      <c r="HC85" s="1">
        <v>22.6</v>
      </c>
      <c r="HD85" s="1">
        <v>22.4</v>
      </c>
      <c r="HE85" s="1">
        <v>22.6</v>
      </c>
      <c r="HF85" s="1">
        <v>22.4</v>
      </c>
      <c r="HG85" s="1">
        <v>21.4</v>
      </c>
      <c r="HH85" s="1">
        <v>21.2</v>
      </c>
      <c r="HI85" s="1">
        <v>21.4</v>
      </c>
      <c r="HJ85" s="1">
        <v>20.8</v>
      </c>
      <c r="HK85" s="1">
        <v>21.4</v>
      </c>
      <c r="HL85" s="1">
        <v>22</v>
      </c>
      <c r="HM85" s="1">
        <v>65535</v>
      </c>
      <c r="HN85" s="1">
        <v>65535</v>
      </c>
      <c r="HO85" s="1">
        <v>22.4</v>
      </c>
      <c r="HP85" s="1">
        <v>21.8</v>
      </c>
      <c r="HQ85" s="1">
        <v>17</v>
      </c>
      <c r="HR85" s="1">
        <v>19.399999999999999</v>
      </c>
      <c r="HS85" s="1">
        <v>20.399999999999999</v>
      </c>
      <c r="HT85" s="1">
        <v>23</v>
      </c>
      <c r="HU85" s="1">
        <v>22</v>
      </c>
      <c r="HV85" s="1">
        <v>22.6</v>
      </c>
      <c r="HW85" s="1">
        <v>22.8</v>
      </c>
      <c r="HX85" s="1">
        <v>21.4</v>
      </c>
      <c r="HY85" s="1">
        <v>22.4</v>
      </c>
      <c r="HZ85" s="1">
        <v>21.6</v>
      </c>
      <c r="IA85" s="1">
        <v>21.6</v>
      </c>
      <c r="IB85" s="1">
        <v>20.8</v>
      </c>
      <c r="IC85" s="1">
        <v>21.6</v>
      </c>
      <c r="ID85" s="1">
        <v>65535</v>
      </c>
      <c r="IE85" s="1">
        <v>22.6</v>
      </c>
      <c r="IF85" s="1">
        <v>21.6</v>
      </c>
      <c r="IG85" s="1">
        <v>21.4</v>
      </c>
      <c r="IH85" s="1">
        <v>20.6</v>
      </c>
      <c r="II85" s="1">
        <v>22</v>
      </c>
      <c r="IJ85" s="1">
        <v>21.6</v>
      </c>
      <c r="IK85" s="1">
        <v>21.8</v>
      </c>
      <c r="IL85" s="1">
        <v>22.4</v>
      </c>
      <c r="IM85" s="1">
        <v>20.8</v>
      </c>
      <c r="IN85" s="1">
        <v>22</v>
      </c>
      <c r="IO85" s="1">
        <v>21.4</v>
      </c>
      <c r="IP85" s="1">
        <v>21.8</v>
      </c>
      <c r="IQ85" s="1">
        <v>23.2</v>
      </c>
      <c r="IR85" s="1">
        <v>22.6</v>
      </c>
      <c r="IS85" s="1">
        <v>23.2</v>
      </c>
      <c r="IT85" s="1">
        <v>22.8</v>
      </c>
      <c r="IU85" s="1">
        <v>22.8</v>
      </c>
      <c r="IV85" s="1">
        <v>22.6</v>
      </c>
      <c r="IW85" s="1">
        <v>23</v>
      </c>
      <c r="IX85" s="1">
        <v>22.2</v>
      </c>
      <c r="IY85" s="1">
        <v>22.4</v>
      </c>
      <c r="IZ85" s="1">
        <v>21.8</v>
      </c>
      <c r="JA85" s="1">
        <v>23.2</v>
      </c>
      <c r="JB85" s="1">
        <v>22</v>
      </c>
      <c r="JC85" s="1">
        <v>23.4</v>
      </c>
      <c r="JD85" s="1">
        <v>21.4</v>
      </c>
      <c r="JE85" s="1">
        <v>22.2</v>
      </c>
      <c r="JF85" s="1">
        <v>22.6</v>
      </c>
      <c r="JG85" s="1">
        <v>23</v>
      </c>
      <c r="JH85" s="1">
        <v>22.6</v>
      </c>
      <c r="JI85" s="1">
        <v>24.2</v>
      </c>
      <c r="JJ85" s="1">
        <v>24.6</v>
      </c>
      <c r="JK85" s="1">
        <v>22</v>
      </c>
      <c r="JL85" s="1">
        <v>21.4</v>
      </c>
      <c r="JM85" s="1">
        <v>21</v>
      </c>
      <c r="JN85" s="1">
        <v>22.6</v>
      </c>
      <c r="JO85" s="1">
        <v>22.4</v>
      </c>
      <c r="JP85" s="1">
        <v>21.6</v>
      </c>
      <c r="JQ85" s="1">
        <v>65535</v>
      </c>
      <c r="JR85" s="1">
        <v>65535</v>
      </c>
      <c r="JS85" s="1">
        <v>22.4</v>
      </c>
      <c r="JT85" s="1">
        <v>65535</v>
      </c>
      <c r="JU85" s="1">
        <v>65535</v>
      </c>
      <c r="JV85" s="1">
        <v>23.6</v>
      </c>
      <c r="JW85" s="1">
        <v>22.8</v>
      </c>
      <c r="JX85" s="1">
        <v>22.4</v>
      </c>
      <c r="JY85" s="1">
        <v>21.4</v>
      </c>
      <c r="JZ85" s="1">
        <v>65535</v>
      </c>
      <c r="KA85" s="1">
        <v>22.4</v>
      </c>
      <c r="KB85" s="1">
        <v>22.2</v>
      </c>
      <c r="KC85" s="1">
        <v>21.2</v>
      </c>
      <c r="KD85" s="1">
        <v>65535</v>
      </c>
      <c r="KE85" s="1">
        <v>65535</v>
      </c>
      <c r="KF85" s="1">
        <v>65535</v>
      </c>
      <c r="KG85" s="1">
        <v>22.4</v>
      </c>
      <c r="KH85" s="1">
        <v>22.4</v>
      </c>
      <c r="KI85" s="1">
        <v>22.6</v>
      </c>
      <c r="KJ85" s="1">
        <v>21.8</v>
      </c>
      <c r="KK85" s="1">
        <v>22.4</v>
      </c>
      <c r="KL85" s="1">
        <v>22</v>
      </c>
      <c r="KM85" s="1">
        <v>23</v>
      </c>
      <c r="KN85" s="1">
        <v>23.4</v>
      </c>
      <c r="KO85" s="1">
        <v>22.2</v>
      </c>
      <c r="KP85" s="1">
        <v>22</v>
      </c>
      <c r="KQ85" s="1">
        <v>22.4</v>
      </c>
      <c r="KR85" s="1">
        <v>23.2</v>
      </c>
      <c r="KS85" s="1">
        <v>22.8</v>
      </c>
      <c r="KT85" s="1">
        <v>23</v>
      </c>
      <c r="KU85" s="1">
        <v>23.4</v>
      </c>
      <c r="KV85" s="1">
        <v>23</v>
      </c>
      <c r="KW85" s="1">
        <v>21.6</v>
      </c>
      <c r="KX85" s="1">
        <v>23.4</v>
      </c>
      <c r="KY85" s="1">
        <v>22.6</v>
      </c>
      <c r="KZ85" s="1">
        <v>22.2</v>
      </c>
      <c r="LA85" s="1">
        <v>23.2</v>
      </c>
      <c r="LB85" s="1">
        <v>23.6</v>
      </c>
      <c r="LC85" s="1">
        <v>22.4</v>
      </c>
      <c r="LD85" s="1">
        <v>23</v>
      </c>
      <c r="LE85" s="1">
        <v>23.2</v>
      </c>
      <c r="LF85" s="1">
        <v>23.6</v>
      </c>
      <c r="LG85" s="1">
        <v>22.8</v>
      </c>
      <c r="LH85" s="1">
        <v>23.2</v>
      </c>
      <c r="LI85" s="1">
        <v>65535</v>
      </c>
      <c r="LJ85" s="1">
        <v>23.4</v>
      </c>
      <c r="LK85" s="1">
        <v>23.6</v>
      </c>
      <c r="LL85" s="1">
        <v>22.2</v>
      </c>
      <c r="LM85" s="1">
        <v>22.4</v>
      </c>
      <c r="LN85" s="1">
        <v>23.4</v>
      </c>
      <c r="LO85" s="1">
        <v>23.2</v>
      </c>
      <c r="LP85" s="1">
        <v>65535</v>
      </c>
      <c r="LQ85" s="1">
        <v>21.8</v>
      </c>
      <c r="LR85" s="1">
        <v>22.2</v>
      </c>
      <c r="LS85" s="1">
        <v>22</v>
      </c>
      <c r="LT85" s="1">
        <v>21.8</v>
      </c>
      <c r="LU85" s="1">
        <v>22</v>
      </c>
      <c r="LV85" s="1">
        <v>23.8</v>
      </c>
      <c r="LW85" s="1">
        <v>24.4</v>
      </c>
      <c r="LX85" s="1">
        <v>23</v>
      </c>
      <c r="LY85" s="1">
        <v>23</v>
      </c>
      <c r="LZ85" s="1">
        <v>23.2</v>
      </c>
      <c r="MA85" s="1">
        <v>24</v>
      </c>
      <c r="MB85" s="1">
        <v>23.4</v>
      </c>
      <c r="MC85" s="1">
        <v>23.8</v>
      </c>
      <c r="MD85" s="1">
        <v>23.2</v>
      </c>
      <c r="ME85" s="1">
        <v>24.2</v>
      </c>
      <c r="MF85" s="1">
        <v>65535</v>
      </c>
      <c r="MG85" s="1">
        <v>23.4</v>
      </c>
      <c r="MH85" s="1">
        <v>23.6</v>
      </c>
      <c r="MI85" s="1">
        <v>24.2</v>
      </c>
      <c r="MJ85" s="1">
        <v>23.2</v>
      </c>
      <c r="MK85" s="1">
        <v>23</v>
      </c>
      <c r="ML85" s="1">
        <v>24.4</v>
      </c>
      <c r="MM85" s="1">
        <v>65535</v>
      </c>
      <c r="MN85" s="1">
        <v>23</v>
      </c>
      <c r="MO85" s="1">
        <v>23.3</v>
      </c>
      <c r="MP85" s="1">
        <v>24.8</v>
      </c>
      <c r="MQ85" s="1">
        <v>24.4</v>
      </c>
      <c r="MR85" s="1">
        <v>65535</v>
      </c>
      <c r="MS85" s="1">
        <v>23.8</v>
      </c>
      <c r="MT85" s="1">
        <v>22</v>
      </c>
      <c r="MU85" s="1">
        <v>22.4</v>
      </c>
      <c r="MV85" s="1">
        <v>24.2</v>
      </c>
      <c r="MW85" s="1">
        <v>24</v>
      </c>
      <c r="MX85" s="1">
        <v>22.8</v>
      </c>
      <c r="MY85" s="1">
        <v>23</v>
      </c>
      <c r="MZ85" s="1">
        <v>23.2</v>
      </c>
      <c r="NA85" s="1">
        <v>23.8</v>
      </c>
      <c r="NB85" s="1">
        <v>65535</v>
      </c>
      <c r="NC85" s="1">
        <v>65535</v>
      </c>
      <c r="ND85" s="1">
        <v>23.4</v>
      </c>
      <c r="NE85" s="1">
        <v>24.2</v>
      </c>
      <c r="NF85" s="1">
        <v>65535</v>
      </c>
      <c r="NG85" s="1">
        <v>21.2</v>
      </c>
      <c r="NH85" s="1">
        <v>65535</v>
      </c>
      <c r="NI85" s="1">
        <v>24</v>
      </c>
      <c r="NJ85" s="6">
        <f t="shared" si="62"/>
        <v>0.967741935483871</v>
      </c>
      <c r="NK85" s="3">
        <f t="shared" si="63"/>
        <v>0.7857142857142857</v>
      </c>
      <c r="NL85" s="3">
        <f t="shared" si="64"/>
        <v>0.93548387096774188</v>
      </c>
      <c r="NM85" s="3">
        <f t="shared" si="65"/>
        <v>0.83333333333333337</v>
      </c>
      <c r="NN85" s="3">
        <f t="shared" si="66"/>
        <v>0.93548387096774188</v>
      </c>
      <c r="NO85" s="3">
        <f t="shared" si="67"/>
        <v>0.8</v>
      </c>
      <c r="NP85" s="3">
        <f t="shared" si="68"/>
        <v>0.87096774193548387</v>
      </c>
      <c r="NQ85" s="3">
        <f t="shared" si="69"/>
        <v>0.90322580645161288</v>
      </c>
      <c r="NR85" s="3">
        <f t="shared" si="70"/>
        <v>0.8666666666666667</v>
      </c>
      <c r="NS85" s="3">
        <f t="shared" si="71"/>
        <v>0.87096774193548387</v>
      </c>
      <c r="NT85" s="3">
        <f t="shared" si="72"/>
        <v>0.93333333333333335</v>
      </c>
      <c r="NU85" s="3">
        <f t="shared" si="73"/>
        <v>0.77419354838709675</v>
      </c>
      <c r="NV85" s="3">
        <f t="shared" si="74"/>
        <v>0.87397260273972599</v>
      </c>
      <c r="NW85" s="5">
        <f t="shared" si="75"/>
        <v>22.73</v>
      </c>
      <c r="NX85" s="1">
        <f t="shared" si="76"/>
        <v>23.281818181818178</v>
      </c>
      <c r="NY85" s="1">
        <f t="shared" si="77"/>
        <v>23.158620689655173</v>
      </c>
      <c r="NZ85" s="1">
        <f t="shared" si="78"/>
        <v>23.12</v>
      </c>
      <c r="OA85" s="1">
        <f t="shared" si="79"/>
        <v>22.758620689655167</v>
      </c>
      <c r="OB85" s="1">
        <f t="shared" si="80"/>
        <v>22.391666666666666</v>
      </c>
      <c r="OC85" s="1">
        <f t="shared" si="81"/>
        <v>22.059259259259257</v>
      </c>
      <c r="OD85" s="1">
        <f t="shared" si="82"/>
        <v>21.571428571428577</v>
      </c>
      <c r="OE85" s="1">
        <f t="shared" si="83"/>
        <v>22.53846153846154</v>
      </c>
      <c r="OF85" s="1">
        <f t="shared" si="84"/>
        <v>22.511111111111113</v>
      </c>
      <c r="OG85" s="1">
        <f t="shared" si="85"/>
        <v>23.028571428571428</v>
      </c>
      <c r="OH85" s="1">
        <f t="shared" si="86"/>
        <v>23.479166666666668</v>
      </c>
      <c r="OI85" s="111">
        <v>22.044</v>
      </c>
      <c r="OJ85" s="112">
        <v>22.035999999999998</v>
      </c>
      <c r="OK85" s="112">
        <v>22.145833333333332</v>
      </c>
      <c r="OL85" s="112">
        <v>22.091304347826089</v>
      </c>
      <c r="OM85" s="112">
        <v>22.045833333333334</v>
      </c>
      <c r="ON85" s="112">
        <v>21.620833333333334</v>
      </c>
      <c r="OO85" s="112">
        <v>21.162500000000001</v>
      </c>
      <c r="OP85" s="112">
        <v>21.337500000000002</v>
      </c>
      <c r="OQ85" s="112">
        <v>21.7</v>
      </c>
      <c r="OR85" s="112">
        <v>22.018181818181823</v>
      </c>
      <c r="OS85" s="112">
        <v>22.272727272727273</v>
      </c>
      <c r="OT85" s="112">
        <v>22.148000000000003</v>
      </c>
      <c r="OU85" s="5">
        <f t="shared" si="50"/>
        <v>0.68599999999999994</v>
      </c>
      <c r="OV85" s="1">
        <f t="shared" si="51"/>
        <v>1.2458181818181799</v>
      </c>
      <c r="OW85" s="1">
        <f t="shared" si="52"/>
        <v>1.0127873563218408</v>
      </c>
      <c r="OX85" s="1">
        <f t="shared" si="53"/>
        <v>1.0286956521739121</v>
      </c>
      <c r="OY85" s="1">
        <f t="shared" si="54"/>
        <v>0.71278735632183299</v>
      </c>
      <c r="OZ85" s="1">
        <f t="shared" si="55"/>
        <v>0.77083333333333215</v>
      </c>
      <c r="PA85" s="1">
        <f t="shared" si="56"/>
        <v>0.89675925925925526</v>
      </c>
      <c r="PB85" s="1">
        <f t="shared" si="57"/>
        <v>0.23392857142857437</v>
      </c>
      <c r="PC85" s="1">
        <f t="shared" si="58"/>
        <v>0.83846153846154081</v>
      </c>
      <c r="PD85" s="1">
        <f t="shared" si="59"/>
        <v>0.49292929292928989</v>
      </c>
      <c r="PE85" s="1">
        <f t="shared" si="60"/>
        <v>0.7558441558441551</v>
      </c>
      <c r="PF85" s="1">
        <f t="shared" si="61"/>
        <v>1.3311666666666646</v>
      </c>
      <c r="PG85" s="111">
        <v>18</v>
      </c>
      <c r="PH85" s="112">
        <v>17.399999999999999</v>
      </c>
      <c r="PI85" s="112">
        <v>19</v>
      </c>
      <c r="PJ85" s="112">
        <v>19.2</v>
      </c>
      <c r="PK85" s="112">
        <v>18.399999999999999</v>
      </c>
      <c r="PL85" s="112">
        <v>15</v>
      </c>
      <c r="PM85" s="112">
        <v>17.600000000000001</v>
      </c>
      <c r="PN85" s="112">
        <v>16.8</v>
      </c>
      <c r="PO85" s="112">
        <v>17.600000000000001</v>
      </c>
      <c r="PP85" s="112">
        <v>19</v>
      </c>
      <c r="PQ85" s="112">
        <v>19.399999999999999</v>
      </c>
      <c r="PR85" s="137">
        <v>19</v>
      </c>
      <c r="PS85" s="5">
        <f t="array" ref="PS85">+IF(ISERROR($NW85)=FALSE,MIN(IF($H85:$AL85&lt;65534,$H85:$AL85,"")),NA())</f>
        <v>21.1</v>
      </c>
      <c r="PT85" s="1">
        <f t="array" ref="PT85">+IF(ISERROR($NX85)=FALSE,MIN(IF($AM85:$BN85&lt;65534,$AM85:$BN85,"")),NA())</f>
        <v>21.6</v>
      </c>
      <c r="PU85" s="1">
        <f t="array" ref="PU85">+IF(ISERROR($NY85)=FALSE,MIN(IF($BP85:$CT85&lt;65534,$BP85:$CT85,"")),NA())</f>
        <v>21.8</v>
      </c>
      <c r="PV85" s="1">
        <f t="array" ref="PV85">+IF(ISERROR($NZ85)=FALSE,MIN(IF($CU85:$DX85&lt;65534,$CU85:$DX85,"")),NA())</f>
        <v>21.4</v>
      </c>
      <c r="PW85" s="1">
        <f t="array" ref="PW85">+IF(ISERROR($OA85)=FALSE,MIN(IF($DY85:$FC85&lt;65534,$DY85:$FC85,"")),NA())</f>
        <v>20.399999999999999</v>
      </c>
      <c r="PX85" s="1">
        <f t="array" ref="PX85">+IF(ISERROR($OB85)=FALSE,MIN(IF($FD85:$GG85&lt;65534,$FD85:$GG85,"")),NA())</f>
        <v>20.8</v>
      </c>
      <c r="PY85" s="1">
        <f t="array" ref="PY85">+IF(ISERROR($OC85)=FALSE,MIN(IF($GH85:$HL85&lt;65534,$GH85:$HL85,"")),NA())</f>
        <v>20.8</v>
      </c>
      <c r="PZ85" s="1">
        <f t="array" ref="PZ85">+IF(ISERROR($OD85)=FALSE,MIN(IF($HM85:$IQ85&lt;65534,$HM85:$IQ85,"")),NA())</f>
        <v>17</v>
      </c>
      <c r="QA85" s="1">
        <f t="array" ref="QA85">+IF(ISERROR($OE85)=FALSE,MIN(IF($IR85:$JU85&lt;65534,$IR85:$JU85,"")),NA())</f>
        <v>21</v>
      </c>
      <c r="QB85" s="1">
        <f t="array" ref="QB85">+IF(ISERROR($OF85)=FALSE,MIN(IF($JV85:$KZ85&lt;65534,$JV85:$KZ85,"")),NA())</f>
        <v>21.2</v>
      </c>
      <c r="QC85" s="1">
        <f t="array" ref="QC85">+IF(ISERROR($OG85)=FALSE,MIN(IF($LA85:$MD85&lt;65534,$LA85:$MD85,"")),NA())</f>
        <v>21.8</v>
      </c>
      <c r="QD85" s="1">
        <f t="array" ref="QD85">+IF(ISERROR($OH85)=FALSE,MIN(IF($ME85:$NI85&lt;65534,$ME85:$NI85,"")),NA())</f>
        <v>21.2</v>
      </c>
      <c r="QE85" s="5">
        <f t="shared" si="87"/>
        <v>-3.1000000000000014</v>
      </c>
      <c r="QF85" s="1">
        <f t="shared" si="88"/>
        <v>-4.2000000000000028</v>
      </c>
      <c r="QG85" s="1">
        <f t="shared" si="89"/>
        <v>-2.8000000000000007</v>
      </c>
      <c r="QH85" s="1">
        <f t="shared" si="90"/>
        <v>-2.1999999999999993</v>
      </c>
      <c r="QI85" s="1">
        <f t="shared" si="91"/>
        <v>-2</v>
      </c>
      <c r="QJ85" s="1">
        <f t="shared" si="92"/>
        <v>-5.8000000000000007</v>
      </c>
      <c r="QK85" s="1">
        <f t="shared" si="93"/>
        <v>-3.1999999999999993</v>
      </c>
      <c r="QL85" s="1">
        <f t="shared" si="94"/>
        <v>-0.19999999999999929</v>
      </c>
      <c r="QM85" s="1">
        <f t="shared" si="95"/>
        <v>-3.3999999999999986</v>
      </c>
      <c r="QN85" s="1">
        <f t="shared" si="96"/>
        <v>-2.1999999999999993</v>
      </c>
      <c r="QO85" s="1">
        <f t="shared" si="97"/>
        <v>-2.4000000000000021</v>
      </c>
      <c r="QP85" s="1">
        <f t="shared" si="98"/>
        <v>-2.1999999999999993</v>
      </c>
      <c r="QQ85" s="5" t="s">
        <v>892</v>
      </c>
    </row>
    <row r="86" spans="1:459" s="1" customFormat="1" x14ac:dyDescent="0.2">
      <c r="A86" s="79">
        <v>44055010</v>
      </c>
      <c r="B86" s="106">
        <v>-75.236111111111114</v>
      </c>
      <c r="C86" s="106">
        <v>0.73749999999999993</v>
      </c>
      <c r="D86" s="105">
        <v>219</v>
      </c>
      <c r="E86" s="97" t="s">
        <v>164</v>
      </c>
      <c r="F86" s="97" t="s">
        <v>436</v>
      </c>
      <c r="G86" s="97" t="s">
        <v>309</v>
      </c>
      <c r="H86" s="1">
        <v>65535</v>
      </c>
      <c r="I86" s="1">
        <v>65535</v>
      </c>
      <c r="J86" s="1">
        <v>65535</v>
      </c>
      <c r="K86" s="1">
        <v>65535</v>
      </c>
      <c r="L86" s="1">
        <v>65535</v>
      </c>
      <c r="M86" s="1">
        <v>65535</v>
      </c>
      <c r="N86" s="1">
        <v>65535</v>
      </c>
      <c r="O86" s="1">
        <v>65535</v>
      </c>
      <c r="P86" s="1">
        <v>65535</v>
      </c>
      <c r="Q86" s="1">
        <v>65535</v>
      </c>
      <c r="R86" s="1">
        <v>65535</v>
      </c>
      <c r="S86" s="1">
        <v>65535</v>
      </c>
      <c r="T86" s="1">
        <v>65535</v>
      </c>
      <c r="U86" s="1">
        <v>65535</v>
      </c>
      <c r="V86" s="1">
        <v>65535</v>
      </c>
      <c r="W86" s="1">
        <v>65535</v>
      </c>
      <c r="X86" s="1">
        <v>65535</v>
      </c>
      <c r="Y86" s="1">
        <v>65535</v>
      </c>
      <c r="Z86" s="1">
        <v>65535</v>
      </c>
      <c r="AA86" s="1">
        <v>65535</v>
      </c>
      <c r="AB86" s="1">
        <v>65535</v>
      </c>
      <c r="AC86" s="1">
        <v>23</v>
      </c>
      <c r="AD86" s="1">
        <v>65535</v>
      </c>
      <c r="AE86" s="1">
        <v>65535</v>
      </c>
      <c r="AF86" s="1">
        <v>65535</v>
      </c>
      <c r="AG86" s="1">
        <v>65535</v>
      </c>
      <c r="AH86" s="1">
        <v>65535</v>
      </c>
      <c r="AI86" s="1">
        <v>65535</v>
      </c>
      <c r="AJ86" s="1">
        <v>65535</v>
      </c>
      <c r="AK86" s="1">
        <v>65535</v>
      </c>
      <c r="AL86" s="1">
        <v>65535</v>
      </c>
      <c r="AM86" s="1">
        <v>65535</v>
      </c>
      <c r="AN86" s="1">
        <v>65535</v>
      </c>
      <c r="AO86" s="1">
        <v>65535</v>
      </c>
      <c r="AP86" s="1">
        <v>65535</v>
      </c>
      <c r="AQ86" s="1">
        <v>65535</v>
      </c>
      <c r="AR86" s="1">
        <v>65535</v>
      </c>
      <c r="AS86" s="1">
        <v>65535</v>
      </c>
      <c r="AT86" s="1">
        <v>65535</v>
      </c>
      <c r="AU86" s="1">
        <v>65535</v>
      </c>
      <c r="AV86" s="1">
        <v>65535</v>
      </c>
      <c r="AW86" s="1">
        <v>65535</v>
      </c>
      <c r="AX86" s="1">
        <v>65535</v>
      </c>
      <c r="AY86" s="1">
        <v>65535</v>
      </c>
      <c r="AZ86" s="1">
        <v>65535</v>
      </c>
      <c r="BA86" s="1">
        <v>65535</v>
      </c>
      <c r="BB86" s="1">
        <v>65535</v>
      </c>
      <c r="BC86" s="1">
        <v>65535</v>
      </c>
      <c r="BD86" s="1">
        <v>65535</v>
      </c>
      <c r="BE86" s="1">
        <v>65535</v>
      </c>
      <c r="BF86" s="1">
        <v>65535</v>
      </c>
      <c r="BG86" s="1">
        <v>65535</v>
      </c>
      <c r="BH86" s="1">
        <v>65535</v>
      </c>
      <c r="BI86" s="1">
        <v>65535</v>
      </c>
      <c r="BJ86" s="1">
        <v>65535</v>
      </c>
      <c r="BK86" s="1">
        <v>65535</v>
      </c>
      <c r="BL86" s="1">
        <v>65535</v>
      </c>
      <c r="BM86" s="1">
        <v>65535</v>
      </c>
      <c r="BN86" s="1">
        <v>65535</v>
      </c>
      <c r="BO86" s="102"/>
      <c r="BP86" s="1">
        <v>65535</v>
      </c>
      <c r="BQ86" s="1">
        <v>65535</v>
      </c>
      <c r="BR86" s="1">
        <v>65535</v>
      </c>
      <c r="BS86" s="1">
        <v>65535</v>
      </c>
      <c r="BT86" s="1">
        <v>65535</v>
      </c>
      <c r="BU86" s="1">
        <v>65535</v>
      </c>
      <c r="BV86" s="1">
        <v>65535</v>
      </c>
      <c r="BW86" s="1">
        <v>65535</v>
      </c>
      <c r="BX86" s="1">
        <v>65535</v>
      </c>
      <c r="BY86" s="1">
        <v>65535</v>
      </c>
      <c r="BZ86" s="1">
        <v>65535</v>
      </c>
      <c r="CA86" s="1">
        <v>65535</v>
      </c>
      <c r="CB86" s="1">
        <v>65535</v>
      </c>
      <c r="CC86" s="1">
        <v>65535</v>
      </c>
      <c r="CD86" s="1">
        <v>65535</v>
      </c>
      <c r="CE86" s="1">
        <v>65535</v>
      </c>
      <c r="CF86" s="1">
        <v>65535</v>
      </c>
      <c r="CG86" s="1">
        <v>65535</v>
      </c>
      <c r="CH86" s="1">
        <v>65535</v>
      </c>
      <c r="CI86" s="1">
        <v>65535</v>
      </c>
      <c r="CJ86" s="1">
        <v>65535</v>
      </c>
      <c r="CK86" s="1">
        <v>65535</v>
      </c>
      <c r="CL86" s="1">
        <v>65535</v>
      </c>
      <c r="CM86" s="1">
        <v>65535</v>
      </c>
      <c r="CN86" s="1">
        <v>65535</v>
      </c>
      <c r="CO86" s="1">
        <v>65535</v>
      </c>
      <c r="CP86" s="1">
        <v>65535</v>
      </c>
      <c r="CQ86" s="1">
        <v>65535</v>
      </c>
      <c r="CR86" s="1">
        <v>65535</v>
      </c>
      <c r="CS86" s="1">
        <v>65535</v>
      </c>
      <c r="CT86" s="1">
        <v>65535</v>
      </c>
      <c r="CU86" s="1">
        <v>65535</v>
      </c>
      <c r="CV86" s="1">
        <v>65535</v>
      </c>
      <c r="CW86" s="1">
        <v>65535</v>
      </c>
      <c r="CX86" s="1">
        <v>65535</v>
      </c>
      <c r="CY86" s="1">
        <v>65535</v>
      </c>
      <c r="CZ86" s="1">
        <v>65535</v>
      </c>
      <c r="DA86" s="1">
        <v>65535</v>
      </c>
      <c r="DB86" s="1">
        <v>65535</v>
      </c>
      <c r="DC86" s="1">
        <v>65535</v>
      </c>
      <c r="DD86" s="1">
        <v>65535</v>
      </c>
      <c r="DE86" s="1">
        <v>65535</v>
      </c>
      <c r="DF86" s="1">
        <v>65535</v>
      </c>
      <c r="DG86" s="1">
        <v>65535</v>
      </c>
      <c r="DH86" s="1">
        <v>65535</v>
      </c>
      <c r="DI86" s="1">
        <v>65535</v>
      </c>
      <c r="DJ86" s="1">
        <v>65535</v>
      </c>
      <c r="DK86" s="1">
        <v>65535</v>
      </c>
      <c r="DL86" s="1">
        <v>65535</v>
      </c>
      <c r="DM86" s="1">
        <v>65535</v>
      </c>
      <c r="DN86" s="1">
        <v>65535</v>
      </c>
      <c r="DO86" s="1">
        <v>65535</v>
      </c>
      <c r="DP86" s="1">
        <v>65535</v>
      </c>
      <c r="DQ86" s="1">
        <v>65535</v>
      </c>
      <c r="DR86" s="1">
        <v>65535</v>
      </c>
      <c r="DS86" s="1">
        <v>65535</v>
      </c>
      <c r="DT86" s="1">
        <v>65535</v>
      </c>
      <c r="DU86" s="1">
        <v>65535</v>
      </c>
      <c r="DV86" s="1">
        <v>65535</v>
      </c>
      <c r="DW86" s="1">
        <v>65535</v>
      </c>
      <c r="DX86" s="1">
        <v>65535</v>
      </c>
      <c r="DY86" s="1">
        <v>65535</v>
      </c>
      <c r="DZ86" s="1">
        <v>65535</v>
      </c>
      <c r="EA86" s="1">
        <v>65535</v>
      </c>
      <c r="EB86" s="1">
        <v>65535</v>
      </c>
      <c r="EC86" s="1">
        <v>65535</v>
      </c>
      <c r="ED86" s="1">
        <v>65535</v>
      </c>
      <c r="EE86" s="1">
        <v>65535</v>
      </c>
      <c r="EF86" s="1">
        <v>65535</v>
      </c>
      <c r="EG86" s="1">
        <v>65535</v>
      </c>
      <c r="EH86" s="1">
        <v>65535</v>
      </c>
      <c r="EI86" s="1">
        <v>65535</v>
      </c>
      <c r="EJ86" s="1">
        <v>65535</v>
      </c>
      <c r="EK86" s="1">
        <v>65535</v>
      </c>
      <c r="EL86" s="1">
        <v>65535</v>
      </c>
      <c r="EM86" s="1">
        <v>65535</v>
      </c>
      <c r="EN86" s="1">
        <v>65535</v>
      </c>
      <c r="EO86" s="1">
        <v>65535</v>
      </c>
      <c r="EP86" s="1">
        <v>65535</v>
      </c>
      <c r="EQ86" s="1">
        <v>65535</v>
      </c>
      <c r="ER86" s="1">
        <v>65535</v>
      </c>
      <c r="ES86" s="1">
        <v>65535</v>
      </c>
      <c r="ET86" s="1">
        <v>65535</v>
      </c>
      <c r="EU86" s="1">
        <v>65535</v>
      </c>
      <c r="EV86" s="1">
        <v>65535</v>
      </c>
      <c r="EW86" s="1">
        <v>65535</v>
      </c>
      <c r="EX86" s="1">
        <v>65535</v>
      </c>
      <c r="EY86" s="1">
        <v>65535</v>
      </c>
      <c r="EZ86" s="1">
        <v>65535</v>
      </c>
      <c r="FA86" s="1">
        <v>65535</v>
      </c>
      <c r="FB86" s="1">
        <v>65535</v>
      </c>
      <c r="FC86" s="1">
        <v>65535</v>
      </c>
      <c r="FD86" s="1">
        <v>65535</v>
      </c>
      <c r="FE86" s="1">
        <v>65535</v>
      </c>
      <c r="FF86" s="1">
        <v>65535</v>
      </c>
      <c r="FG86" s="1">
        <v>65535</v>
      </c>
      <c r="FH86" s="1">
        <v>65535</v>
      </c>
      <c r="FI86" s="1">
        <v>65535</v>
      </c>
      <c r="FJ86" s="1">
        <v>65535</v>
      </c>
      <c r="FK86" s="1">
        <v>65535</v>
      </c>
      <c r="FL86" s="1">
        <v>65535</v>
      </c>
      <c r="FM86" s="1">
        <v>65535</v>
      </c>
      <c r="FN86" s="1">
        <v>65535</v>
      </c>
      <c r="FO86" s="1">
        <v>65535</v>
      </c>
      <c r="FP86" s="1">
        <v>65535</v>
      </c>
      <c r="FQ86" s="1">
        <v>65535</v>
      </c>
      <c r="FR86" s="1">
        <v>65535</v>
      </c>
      <c r="FS86" s="1">
        <v>65535</v>
      </c>
      <c r="FT86" s="1">
        <v>65535</v>
      </c>
      <c r="FU86" s="1">
        <v>65535</v>
      </c>
      <c r="FV86" s="1">
        <v>65535</v>
      </c>
      <c r="FW86" s="1">
        <v>65535</v>
      </c>
      <c r="FX86" s="1">
        <v>65535</v>
      </c>
      <c r="FY86" s="1">
        <v>65535</v>
      </c>
      <c r="FZ86" s="1">
        <v>65535</v>
      </c>
      <c r="GA86" s="1">
        <v>65535</v>
      </c>
      <c r="GB86" s="1">
        <v>65535</v>
      </c>
      <c r="GC86" s="1">
        <v>65535</v>
      </c>
      <c r="GD86" s="1">
        <v>65535</v>
      </c>
      <c r="GE86" s="1">
        <v>65535</v>
      </c>
      <c r="GF86" s="1">
        <v>65535</v>
      </c>
      <c r="GG86" s="1">
        <v>65535</v>
      </c>
      <c r="GH86" s="1">
        <v>65535</v>
      </c>
      <c r="GI86" s="1">
        <v>65535</v>
      </c>
      <c r="GJ86" s="1">
        <v>65535</v>
      </c>
      <c r="GK86" s="1">
        <v>65535</v>
      </c>
      <c r="GL86" s="1">
        <v>65535</v>
      </c>
      <c r="GM86" s="1">
        <v>65535</v>
      </c>
      <c r="GN86" s="1">
        <v>65535</v>
      </c>
      <c r="GO86" s="1">
        <v>65535</v>
      </c>
      <c r="GP86" s="1">
        <v>65535</v>
      </c>
      <c r="GQ86" s="1">
        <v>65535</v>
      </c>
      <c r="GR86" s="1">
        <v>65535</v>
      </c>
      <c r="GS86" s="1">
        <v>65535</v>
      </c>
      <c r="GT86" s="1">
        <v>65535</v>
      </c>
      <c r="GU86" s="1">
        <v>65535</v>
      </c>
      <c r="GV86" s="1">
        <v>65535</v>
      </c>
      <c r="GW86" s="1">
        <v>65535</v>
      </c>
      <c r="GX86" s="1">
        <v>65535</v>
      </c>
      <c r="GY86" s="1">
        <v>65535</v>
      </c>
      <c r="GZ86" s="1">
        <v>65535</v>
      </c>
      <c r="HA86" s="1">
        <v>65535</v>
      </c>
      <c r="HB86" s="1">
        <v>65535</v>
      </c>
      <c r="HC86" s="1">
        <v>65535</v>
      </c>
      <c r="HD86" s="1">
        <v>65535</v>
      </c>
      <c r="HE86" s="1">
        <v>65535</v>
      </c>
      <c r="HF86" s="1">
        <v>65535</v>
      </c>
      <c r="HG86" s="1">
        <v>65535</v>
      </c>
      <c r="HH86" s="1">
        <v>20.399999999999999</v>
      </c>
      <c r="HI86" s="1">
        <v>20.399999999999999</v>
      </c>
      <c r="HJ86" s="1">
        <v>20</v>
      </c>
      <c r="HK86" s="1">
        <v>18.2</v>
      </c>
      <c r="HL86" s="1">
        <v>22</v>
      </c>
      <c r="HM86" s="1">
        <v>22.1</v>
      </c>
      <c r="HN86" s="1">
        <v>65535</v>
      </c>
      <c r="HO86" s="1">
        <v>65535</v>
      </c>
      <c r="HP86" s="1">
        <v>20.2</v>
      </c>
      <c r="HQ86" s="1">
        <v>18.2</v>
      </c>
      <c r="HR86" s="1">
        <v>65535</v>
      </c>
      <c r="HS86" s="1">
        <v>20.2</v>
      </c>
      <c r="HT86" s="1">
        <v>20.399999999999999</v>
      </c>
      <c r="HU86" s="1">
        <v>65535</v>
      </c>
      <c r="HV86" s="1">
        <v>22.8</v>
      </c>
      <c r="HW86" s="1">
        <v>22.8</v>
      </c>
      <c r="HX86" s="1">
        <v>24.5</v>
      </c>
      <c r="HY86" s="1">
        <v>21.4</v>
      </c>
      <c r="HZ86" s="1">
        <v>20.2</v>
      </c>
      <c r="IA86" s="1">
        <v>65535</v>
      </c>
      <c r="IB86" s="1">
        <v>65535</v>
      </c>
      <c r="IC86" s="1">
        <v>65535</v>
      </c>
      <c r="ID86" s="1">
        <v>65535</v>
      </c>
      <c r="IE86" s="1">
        <v>65535</v>
      </c>
      <c r="IF86" s="1">
        <v>65535</v>
      </c>
      <c r="IG86" s="1">
        <v>65535</v>
      </c>
      <c r="IH86" s="1">
        <v>20.399999999999999</v>
      </c>
      <c r="II86" s="1">
        <v>22</v>
      </c>
      <c r="IJ86" s="1">
        <v>22.2</v>
      </c>
      <c r="IK86" s="1">
        <v>65535</v>
      </c>
      <c r="IL86" s="1">
        <v>65535</v>
      </c>
      <c r="IM86" s="1">
        <v>19.8</v>
      </c>
      <c r="IN86" s="1">
        <v>19.8</v>
      </c>
      <c r="IO86" s="1">
        <v>20.8</v>
      </c>
      <c r="IP86" s="1">
        <v>65535</v>
      </c>
      <c r="IQ86" s="1">
        <v>65535</v>
      </c>
      <c r="IR86" s="1">
        <v>65535</v>
      </c>
      <c r="IS86" s="1">
        <v>65535</v>
      </c>
      <c r="IT86" s="1">
        <v>25.2</v>
      </c>
      <c r="IU86" s="1">
        <v>23</v>
      </c>
      <c r="IV86" s="1">
        <v>22.3</v>
      </c>
      <c r="IW86" s="1">
        <v>22.8</v>
      </c>
      <c r="IX86" s="1">
        <v>22.3</v>
      </c>
      <c r="IY86" s="1">
        <v>65535</v>
      </c>
      <c r="IZ86" s="1">
        <v>65535</v>
      </c>
      <c r="JA86" s="1">
        <v>65535</v>
      </c>
      <c r="JB86" s="1">
        <v>23.2</v>
      </c>
      <c r="JC86" s="1">
        <v>21.4</v>
      </c>
      <c r="JD86" s="1">
        <v>21.4</v>
      </c>
      <c r="JE86" s="1">
        <v>21</v>
      </c>
      <c r="JF86" s="1">
        <v>22</v>
      </c>
      <c r="JG86" s="1">
        <v>25</v>
      </c>
      <c r="JH86" s="1">
        <v>22</v>
      </c>
      <c r="JI86" s="1">
        <v>21</v>
      </c>
      <c r="JJ86" s="1">
        <v>21</v>
      </c>
      <c r="JK86" s="1">
        <v>22</v>
      </c>
      <c r="JL86" s="1">
        <v>65535</v>
      </c>
      <c r="JM86" s="1">
        <v>21.8</v>
      </c>
      <c r="JN86" s="1">
        <v>24.2</v>
      </c>
      <c r="JO86" s="1">
        <v>22</v>
      </c>
      <c r="JP86" s="1">
        <v>21</v>
      </c>
      <c r="JQ86" s="1">
        <v>22</v>
      </c>
      <c r="JR86" s="1">
        <v>21</v>
      </c>
      <c r="JS86" s="1">
        <v>21.6</v>
      </c>
      <c r="JT86" s="1">
        <v>23.2</v>
      </c>
      <c r="JU86" s="1">
        <v>21.2</v>
      </c>
      <c r="JV86" s="1">
        <v>20.9</v>
      </c>
      <c r="JW86" s="1">
        <v>22</v>
      </c>
      <c r="JX86" s="1">
        <v>65535</v>
      </c>
      <c r="JY86" s="1">
        <v>65535</v>
      </c>
      <c r="JZ86" s="1">
        <v>65535</v>
      </c>
      <c r="KA86" s="1">
        <v>65535</v>
      </c>
      <c r="KB86" s="1">
        <v>65535</v>
      </c>
      <c r="KC86" s="1">
        <v>65535</v>
      </c>
      <c r="KD86" s="1">
        <v>65535</v>
      </c>
      <c r="KE86" s="1">
        <v>65535</v>
      </c>
      <c r="KF86" s="1">
        <v>65535</v>
      </c>
      <c r="KG86" s="1">
        <v>65535</v>
      </c>
      <c r="KH86" s="1">
        <v>65535</v>
      </c>
      <c r="KI86" s="1">
        <v>65535</v>
      </c>
      <c r="KJ86" s="1">
        <v>22.2</v>
      </c>
      <c r="KK86" s="1">
        <v>22.2</v>
      </c>
      <c r="KL86" s="1">
        <v>22.4</v>
      </c>
      <c r="KM86" s="1">
        <v>21</v>
      </c>
      <c r="KN86" s="1">
        <v>22.2</v>
      </c>
      <c r="KO86" s="1">
        <v>23.2</v>
      </c>
      <c r="KP86" s="1">
        <v>21.6</v>
      </c>
      <c r="KQ86" s="1">
        <v>22.4</v>
      </c>
      <c r="KR86" s="1">
        <v>65535</v>
      </c>
      <c r="KS86" s="1">
        <v>21.8</v>
      </c>
      <c r="KT86" s="1">
        <v>20</v>
      </c>
      <c r="KU86" s="1">
        <v>21.6</v>
      </c>
      <c r="KV86" s="1">
        <v>23</v>
      </c>
      <c r="KW86" s="1">
        <v>21</v>
      </c>
      <c r="KX86" s="1">
        <v>22.4</v>
      </c>
      <c r="KY86" s="1">
        <v>23</v>
      </c>
      <c r="KZ86" s="1">
        <v>22</v>
      </c>
      <c r="LA86" s="1">
        <v>22</v>
      </c>
      <c r="LB86" s="1">
        <v>21.8</v>
      </c>
      <c r="LC86" s="1">
        <v>21.2</v>
      </c>
      <c r="LD86" s="1">
        <v>21.2</v>
      </c>
      <c r="LE86" s="1">
        <v>22.4</v>
      </c>
      <c r="LF86" s="1">
        <v>22.4</v>
      </c>
      <c r="LG86" s="1">
        <v>24.2</v>
      </c>
      <c r="LH86" s="1">
        <v>23.4</v>
      </c>
      <c r="LI86" s="1">
        <v>65535</v>
      </c>
      <c r="LJ86" s="1">
        <v>65535</v>
      </c>
      <c r="LK86" s="1">
        <v>65535</v>
      </c>
      <c r="LL86" s="1">
        <v>65535</v>
      </c>
      <c r="LM86" s="1">
        <v>22</v>
      </c>
      <c r="LN86" s="1">
        <v>21.9</v>
      </c>
      <c r="LO86" s="1">
        <v>22</v>
      </c>
      <c r="LP86" s="1">
        <v>23</v>
      </c>
      <c r="LQ86" s="1">
        <v>22</v>
      </c>
      <c r="LR86" s="1">
        <v>20.8</v>
      </c>
      <c r="LS86" s="1">
        <v>65535</v>
      </c>
      <c r="LT86" s="1">
        <v>21.2</v>
      </c>
      <c r="LU86" s="1">
        <v>65535</v>
      </c>
      <c r="LV86" s="1">
        <v>21.2</v>
      </c>
      <c r="LW86" s="1">
        <v>21.3</v>
      </c>
      <c r="LX86" s="1">
        <v>65535</v>
      </c>
      <c r="LY86" s="1">
        <v>23</v>
      </c>
      <c r="LZ86" s="1">
        <v>23</v>
      </c>
      <c r="MA86" s="1">
        <v>21</v>
      </c>
      <c r="MB86" s="1">
        <v>22</v>
      </c>
      <c r="MC86" s="1">
        <v>24.2</v>
      </c>
      <c r="MD86" s="1">
        <v>22.4</v>
      </c>
      <c r="ME86" s="1">
        <v>23.2</v>
      </c>
      <c r="MF86" s="1">
        <v>22</v>
      </c>
      <c r="MG86" s="1">
        <v>22.6</v>
      </c>
      <c r="MH86" s="1">
        <v>22.9</v>
      </c>
      <c r="MI86" s="1">
        <v>23</v>
      </c>
      <c r="MJ86" s="1">
        <v>22.2</v>
      </c>
      <c r="MK86" s="1">
        <v>22.2</v>
      </c>
      <c r="ML86" s="1">
        <v>22.9</v>
      </c>
      <c r="MM86" s="1">
        <v>65535</v>
      </c>
      <c r="MN86" s="1">
        <v>22</v>
      </c>
      <c r="MO86" s="1">
        <v>23.1</v>
      </c>
      <c r="MP86" s="1">
        <v>20</v>
      </c>
      <c r="MQ86" s="1">
        <v>22</v>
      </c>
      <c r="MR86" s="1">
        <v>65535</v>
      </c>
      <c r="MS86" s="1">
        <v>23.4</v>
      </c>
      <c r="MT86" s="1">
        <v>23.2</v>
      </c>
      <c r="MU86" s="1">
        <v>22</v>
      </c>
      <c r="MV86" s="1">
        <v>23</v>
      </c>
      <c r="MW86" s="1">
        <v>22</v>
      </c>
      <c r="MX86" s="1">
        <v>22.1</v>
      </c>
      <c r="MY86" s="1">
        <v>22.1</v>
      </c>
      <c r="MZ86" s="1">
        <v>22.1</v>
      </c>
      <c r="NA86" s="1">
        <v>65535</v>
      </c>
      <c r="NB86" s="1">
        <v>21.8</v>
      </c>
      <c r="NC86" s="1">
        <v>65535</v>
      </c>
      <c r="ND86" s="1">
        <v>23.1</v>
      </c>
      <c r="NE86" s="1">
        <v>22</v>
      </c>
      <c r="NF86" s="1">
        <v>65535</v>
      </c>
      <c r="NG86" s="1">
        <v>20.2</v>
      </c>
      <c r="NH86" s="1">
        <v>22.6</v>
      </c>
      <c r="NI86" s="1">
        <v>20.2</v>
      </c>
      <c r="NJ86" s="6">
        <f t="shared" si="62"/>
        <v>3.2258064516129031E-2</v>
      </c>
      <c r="NK86" s="3">
        <f t="shared" si="63"/>
        <v>0</v>
      </c>
      <c r="NL86" s="3">
        <f t="shared" si="64"/>
        <v>0</v>
      </c>
      <c r="NM86" s="3">
        <f t="shared" si="65"/>
        <v>0</v>
      </c>
      <c r="NN86" s="3">
        <f t="shared" si="66"/>
        <v>0</v>
      </c>
      <c r="NO86" s="3">
        <f t="shared" si="67"/>
        <v>0</v>
      </c>
      <c r="NP86" s="3">
        <f t="shared" si="68"/>
        <v>0.16129032258064516</v>
      </c>
      <c r="NQ86" s="3">
        <f t="shared" si="69"/>
        <v>0.5161290322580645</v>
      </c>
      <c r="NR86" s="3">
        <f t="shared" si="70"/>
        <v>0.8</v>
      </c>
      <c r="NS86" s="3">
        <f t="shared" si="71"/>
        <v>0.58064516129032262</v>
      </c>
      <c r="NT86" s="3">
        <f t="shared" si="72"/>
        <v>0.76666666666666672</v>
      </c>
      <c r="NU86" s="3">
        <f t="shared" si="73"/>
        <v>0.83870967741935487</v>
      </c>
      <c r="NV86" s="3">
        <f t="shared" si="74"/>
        <v>0.30958904109589042</v>
      </c>
      <c r="NW86" s="5" t="e">
        <f t="shared" si="75"/>
        <v>#N/A</v>
      </c>
      <c r="NX86" s="1" t="e">
        <f t="shared" si="76"/>
        <v>#N/A</v>
      </c>
      <c r="NY86" s="1" t="e">
        <f t="shared" si="77"/>
        <v>#N/A</v>
      </c>
      <c r="NZ86" s="1" t="e">
        <f t="shared" si="78"/>
        <v>#N/A</v>
      </c>
      <c r="OA86" s="1" t="e">
        <f t="shared" si="79"/>
        <v>#N/A</v>
      </c>
      <c r="OB86" s="1" t="e">
        <f t="shared" si="80"/>
        <v>#N/A</v>
      </c>
      <c r="OC86" s="1" t="e">
        <f t="shared" si="81"/>
        <v>#N/A</v>
      </c>
      <c r="OD86" s="1">
        <f t="shared" si="82"/>
        <v>21.112500000000001</v>
      </c>
      <c r="OE86" s="1">
        <f t="shared" si="83"/>
        <v>22.233333333333338</v>
      </c>
      <c r="OF86" s="1">
        <f t="shared" si="84"/>
        <v>21.938888888888886</v>
      </c>
      <c r="OG86" s="1">
        <f t="shared" si="85"/>
        <v>22.156521739130433</v>
      </c>
      <c r="OH86" s="1">
        <f t="shared" si="86"/>
        <v>22.226923076923086</v>
      </c>
      <c r="OI86" s="111">
        <v>20.571428571428573</v>
      </c>
      <c r="OJ86" s="112">
        <v>20.481818181818184</v>
      </c>
      <c r="OK86" s="112">
        <v>20.927272727272726</v>
      </c>
      <c r="OL86" s="112">
        <v>20.814285714285713</v>
      </c>
      <c r="OM86" s="112">
        <v>21.053846153846152</v>
      </c>
      <c r="ON86" s="112">
        <v>20.469230769230769</v>
      </c>
      <c r="OO86" s="112">
        <v>20.420000000000002</v>
      </c>
      <c r="OP86" s="112">
        <v>20.259999999999998</v>
      </c>
      <c r="OQ86" s="112">
        <v>20.546153846153842</v>
      </c>
      <c r="OR86" s="112">
        <v>20.599999999999998</v>
      </c>
      <c r="OS86" s="112">
        <v>20.830769230769228</v>
      </c>
      <c r="OT86" s="112">
        <v>20.430769230769233</v>
      </c>
      <c r="OU86" s="5" t="e">
        <f t="shared" si="50"/>
        <v>#N/A</v>
      </c>
      <c r="OV86" s="1" t="e">
        <f t="shared" si="51"/>
        <v>#N/A</v>
      </c>
      <c r="OW86" s="1" t="e">
        <f t="shared" si="52"/>
        <v>#N/A</v>
      </c>
      <c r="OX86" s="1" t="e">
        <f t="shared" si="53"/>
        <v>#N/A</v>
      </c>
      <c r="OY86" s="1" t="e">
        <f t="shared" si="54"/>
        <v>#N/A</v>
      </c>
      <c r="OZ86" s="1" t="e">
        <f t="shared" si="55"/>
        <v>#N/A</v>
      </c>
      <c r="PA86" s="1" t="e">
        <f t="shared" si="56"/>
        <v>#N/A</v>
      </c>
      <c r="PB86" s="1">
        <f t="shared" si="57"/>
        <v>0.8525000000000027</v>
      </c>
      <c r="PC86" s="1">
        <f t="shared" si="58"/>
        <v>1.6871794871794954</v>
      </c>
      <c r="PD86" s="1">
        <f t="shared" si="59"/>
        <v>1.3388888888888886</v>
      </c>
      <c r="PE86" s="1">
        <f t="shared" si="60"/>
        <v>1.3257525083612052</v>
      </c>
      <c r="PF86" s="1">
        <f t="shared" si="61"/>
        <v>1.7961538461538531</v>
      </c>
      <c r="PG86" s="111">
        <v>15</v>
      </c>
      <c r="PH86" s="112">
        <v>14.8</v>
      </c>
      <c r="PI86" s="112">
        <v>16.2</v>
      </c>
      <c r="PJ86" s="112">
        <v>14.2</v>
      </c>
      <c r="PK86" s="112">
        <v>15.3</v>
      </c>
      <c r="PL86" s="112">
        <v>14.6</v>
      </c>
      <c r="PM86" s="112">
        <v>14.4</v>
      </c>
      <c r="PN86" s="112">
        <v>14.6</v>
      </c>
      <c r="PO86" s="112">
        <v>15</v>
      </c>
      <c r="PP86" s="112">
        <v>2</v>
      </c>
      <c r="PQ86" s="112">
        <v>2.2000000000000002</v>
      </c>
      <c r="PR86" s="137">
        <v>14.8</v>
      </c>
      <c r="PS86" s="5" t="e">
        <f t="array" ref="PS86">+IF(ISERROR($NW86)=FALSE,MIN(IF($H86:$AL86&lt;65534,$H86:$AL86,"")),NA())</f>
        <v>#N/A</v>
      </c>
      <c r="PT86" s="1" t="e">
        <f t="array" ref="PT86">+IF(ISERROR($NX86)=FALSE,MIN(IF($AM86:$BN86&lt;65534,$AM86:$BN86,"")),NA())</f>
        <v>#N/A</v>
      </c>
      <c r="PU86" s="1" t="e">
        <f t="array" ref="PU86">+IF(ISERROR($NY86)=FALSE,MIN(IF($BP86:$CT86&lt;65534,$BP86:$CT86,"")),NA())</f>
        <v>#N/A</v>
      </c>
      <c r="PV86" s="1" t="e">
        <f t="array" ref="PV86">+IF(ISERROR($NZ86)=FALSE,MIN(IF($CU86:$DX86&lt;65534,$CU86:$DX86,"")),NA())</f>
        <v>#N/A</v>
      </c>
      <c r="PW86" s="1" t="e">
        <f t="array" ref="PW86">+IF(ISERROR($OA86)=FALSE,MIN(IF($DY86:$FC86&lt;65534,$DY86:$FC86,"")),NA())</f>
        <v>#N/A</v>
      </c>
      <c r="PX86" s="1" t="e">
        <f t="array" ref="PX86">+IF(ISERROR($OB86)=FALSE,MIN(IF($FD86:$GG86&lt;65534,$FD86:$GG86,"")),NA())</f>
        <v>#N/A</v>
      </c>
      <c r="PY86" s="1" t="e">
        <f t="array" ref="PY86">+IF(ISERROR($OC86)=FALSE,MIN(IF($GH86:$HL86&lt;65534,$GH86:$HL86,"")),NA())</f>
        <v>#N/A</v>
      </c>
      <c r="PZ86" s="1">
        <f t="array" ref="PZ86">+IF(ISERROR($OD86)=FALSE,MIN(IF($HM86:$IQ86&lt;65534,$HM86:$IQ86,"")),NA())</f>
        <v>18.2</v>
      </c>
      <c r="QA86" s="1">
        <f t="array" ref="QA86">+IF(ISERROR($OE86)=FALSE,MIN(IF($IR86:$JU86&lt;65534,$IR86:$JU86,"")),NA())</f>
        <v>21</v>
      </c>
      <c r="QB86" s="1">
        <f t="array" ref="QB86">+IF(ISERROR($OF86)=FALSE,MIN(IF($JV86:$KZ86&lt;65534,$JV86:$KZ86,"")),NA())</f>
        <v>20</v>
      </c>
      <c r="QC86" s="1">
        <f t="array" ref="QC86">+IF(ISERROR($OG86)=FALSE,MIN(IF($LA86:$MD86&lt;65534,$LA86:$MD86,"")),NA())</f>
        <v>20.8</v>
      </c>
      <c r="QD86" s="1">
        <f t="array" ref="QD86">+IF(ISERROR($OH86)=FALSE,MIN(IF($ME86:$NI86&lt;65534,$ME86:$NI86,"")),NA())</f>
        <v>20</v>
      </c>
      <c r="QE86" s="5" t="e">
        <f t="shared" si="87"/>
        <v>#N/A</v>
      </c>
      <c r="QF86" s="1" t="e">
        <f t="shared" si="88"/>
        <v>#N/A</v>
      </c>
      <c r="QG86" s="1" t="e">
        <f t="shared" si="89"/>
        <v>#N/A</v>
      </c>
      <c r="QH86" s="1" t="e">
        <f t="shared" si="90"/>
        <v>#N/A</v>
      </c>
      <c r="QI86" s="1" t="e">
        <f t="shared" si="91"/>
        <v>#N/A</v>
      </c>
      <c r="QJ86" s="1" t="e">
        <f t="shared" si="92"/>
        <v>#N/A</v>
      </c>
      <c r="QK86" s="1" t="e">
        <f t="shared" si="93"/>
        <v>#N/A</v>
      </c>
      <c r="QL86" s="1">
        <f t="shared" si="94"/>
        <v>-3.5999999999999996</v>
      </c>
      <c r="QM86" s="1">
        <f t="shared" si="95"/>
        <v>-6</v>
      </c>
      <c r="QN86" s="1">
        <f t="shared" si="96"/>
        <v>-18</v>
      </c>
      <c r="QO86" s="1">
        <f t="shared" si="97"/>
        <v>-18.600000000000001</v>
      </c>
      <c r="QP86" s="1">
        <f t="shared" si="98"/>
        <v>-5.1999999999999993</v>
      </c>
      <c r="QQ86" s="5" t="s">
        <v>892</v>
      </c>
    </row>
    <row r="87" spans="1:459" s="1" customFormat="1" x14ac:dyDescent="0.2">
      <c r="A87" s="79">
        <v>44135010</v>
      </c>
      <c r="B87" s="106">
        <v>-72.381916666666655</v>
      </c>
      <c r="C87" s="106">
        <v>-0.61636111111111114</v>
      </c>
      <c r="D87" s="105">
        <v>150</v>
      </c>
      <c r="E87" s="97" t="s">
        <v>107</v>
      </c>
      <c r="F87" s="97" t="s">
        <v>437</v>
      </c>
      <c r="G87" s="97" t="s">
        <v>309</v>
      </c>
      <c r="H87" s="1">
        <v>65535</v>
      </c>
      <c r="I87" s="1">
        <v>65535</v>
      </c>
      <c r="J87" s="1">
        <v>65535</v>
      </c>
      <c r="K87" s="1">
        <v>65535</v>
      </c>
      <c r="L87" s="1">
        <v>65535</v>
      </c>
      <c r="M87" s="1">
        <v>65535</v>
      </c>
      <c r="N87" s="1">
        <v>65535</v>
      </c>
      <c r="O87" s="1">
        <v>65535</v>
      </c>
      <c r="P87" s="1">
        <v>65535</v>
      </c>
      <c r="Q87" s="1">
        <v>65535</v>
      </c>
      <c r="R87" s="1">
        <v>65535</v>
      </c>
      <c r="S87" s="1">
        <v>65535</v>
      </c>
      <c r="T87" s="1">
        <v>65535</v>
      </c>
      <c r="U87" s="1">
        <v>65535</v>
      </c>
      <c r="V87" s="1">
        <v>65535</v>
      </c>
      <c r="W87" s="1">
        <v>65535</v>
      </c>
      <c r="X87" s="1">
        <v>65535</v>
      </c>
      <c r="Y87" s="1">
        <v>65535</v>
      </c>
      <c r="Z87" s="1">
        <v>65535</v>
      </c>
      <c r="AA87" s="1">
        <v>65535</v>
      </c>
      <c r="AB87" s="1">
        <v>65535</v>
      </c>
      <c r="AC87" s="1">
        <v>65535</v>
      </c>
      <c r="AD87" s="1">
        <v>65535</v>
      </c>
      <c r="AE87" s="1">
        <v>65535</v>
      </c>
      <c r="AF87" s="1">
        <v>65535</v>
      </c>
      <c r="AG87" s="1">
        <v>65535</v>
      </c>
      <c r="AH87" s="1">
        <v>65535</v>
      </c>
      <c r="AI87" s="1">
        <v>65535</v>
      </c>
      <c r="AJ87" s="1">
        <v>65535</v>
      </c>
      <c r="AK87" s="1">
        <v>65535</v>
      </c>
      <c r="AL87" s="1">
        <v>65535</v>
      </c>
      <c r="AM87" s="1">
        <v>65535</v>
      </c>
      <c r="AN87" s="1">
        <v>65535</v>
      </c>
      <c r="AO87" s="1">
        <v>65535</v>
      </c>
      <c r="AP87" s="1">
        <v>65535</v>
      </c>
      <c r="AQ87" s="1">
        <v>65535</v>
      </c>
      <c r="AR87" s="1">
        <v>65535</v>
      </c>
      <c r="AS87" s="1">
        <v>65535</v>
      </c>
      <c r="AT87" s="1">
        <v>65535</v>
      </c>
      <c r="AU87" s="1">
        <v>65535</v>
      </c>
      <c r="AV87" s="1">
        <v>65535</v>
      </c>
      <c r="AW87" s="1">
        <v>65535</v>
      </c>
      <c r="AX87" s="1">
        <v>65535</v>
      </c>
      <c r="AY87" s="1">
        <v>65535</v>
      </c>
      <c r="AZ87" s="1">
        <v>65535</v>
      </c>
      <c r="BA87" s="1">
        <v>65535</v>
      </c>
      <c r="BB87" s="1">
        <v>65535</v>
      </c>
      <c r="BC87" s="1">
        <v>65535</v>
      </c>
      <c r="BD87" s="1">
        <v>65535</v>
      </c>
      <c r="BE87" s="1">
        <v>65535</v>
      </c>
      <c r="BF87" s="1">
        <v>65535</v>
      </c>
      <c r="BG87" s="1">
        <v>65535</v>
      </c>
      <c r="BH87" s="1">
        <v>65535</v>
      </c>
      <c r="BI87" s="1">
        <v>65535</v>
      </c>
      <c r="BJ87" s="1">
        <v>65535</v>
      </c>
      <c r="BK87" s="1">
        <v>65535</v>
      </c>
      <c r="BL87" s="1">
        <v>65535</v>
      </c>
      <c r="BM87" s="1">
        <v>65535</v>
      </c>
      <c r="BN87" s="1">
        <v>65535</v>
      </c>
      <c r="BO87" s="102"/>
      <c r="BP87" s="1">
        <v>65535</v>
      </c>
      <c r="BQ87" s="1">
        <v>65535</v>
      </c>
      <c r="BR87" s="1">
        <v>65535</v>
      </c>
      <c r="BS87" s="1">
        <v>65535</v>
      </c>
      <c r="BT87" s="1">
        <v>65535</v>
      </c>
      <c r="BU87" s="1">
        <v>65535</v>
      </c>
      <c r="BV87" s="1">
        <v>65535</v>
      </c>
      <c r="BW87" s="1">
        <v>65535</v>
      </c>
      <c r="BX87" s="1">
        <v>65535</v>
      </c>
      <c r="BY87" s="1">
        <v>65535</v>
      </c>
      <c r="BZ87" s="1">
        <v>65535</v>
      </c>
      <c r="CA87" s="1">
        <v>65535</v>
      </c>
      <c r="CB87" s="1">
        <v>65535</v>
      </c>
      <c r="CC87" s="1">
        <v>65535</v>
      </c>
      <c r="CD87" s="1">
        <v>65535</v>
      </c>
      <c r="CE87" s="1">
        <v>65535</v>
      </c>
      <c r="CF87" s="1">
        <v>65535</v>
      </c>
      <c r="CG87" s="1">
        <v>65535</v>
      </c>
      <c r="CH87" s="1">
        <v>65535</v>
      </c>
      <c r="CI87" s="1">
        <v>65535</v>
      </c>
      <c r="CJ87" s="1">
        <v>65535</v>
      </c>
      <c r="CK87" s="1">
        <v>65535</v>
      </c>
      <c r="CL87" s="1">
        <v>65535</v>
      </c>
      <c r="CM87" s="1">
        <v>65535</v>
      </c>
      <c r="CN87" s="1">
        <v>65535</v>
      </c>
      <c r="CO87" s="1">
        <v>65535</v>
      </c>
      <c r="CP87" s="1">
        <v>65535</v>
      </c>
      <c r="CQ87" s="1">
        <v>65535</v>
      </c>
      <c r="CR87" s="1">
        <v>65535</v>
      </c>
      <c r="CS87" s="1">
        <v>65535</v>
      </c>
      <c r="CT87" s="1">
        <v>65535</v>
      </c>
      <c r="CU87" s="1">
        <v>65535</v>
      </c>
      <c r="CV87" s="1">
        <v>65535</v>
      </c>
      <c r="CW87" s="1">
        <v>65535</v>
      </c>
      <c r="CX87" s="1">
        <v>65535</v>
      </c>
      <c r="CY87" s="1">
        <v>65535</v>
      </c>
      <c r="CZ87" s="1">
        <v>65535</v>
      </c>
      <c r="DA87" s="1">
        <v>65535</v>
      </c>
      <c r="DB87" s="1">
        <v>65535</v>
      </c>
      <c r="DC87" s="1">
        <v>65535</v>
      </c>
      <c r="DD87" s="1">
        <v>65535</v>
      </c>
      <c r="DE87" s="1">
        <v>65535</v>
      </c>
      <c r="DF87" s="1">
        <v>65535</v>
      </c>
      <c r="DG87" s="1">
        <v>65535</v>
      </c>
      <c r="DH87" s="1">
        <v>65535</v>
      </c>
      <c r="DI87" s="1">
        <v>65535</v>
      </c>
      <c r="DJ87" s="1">
        <v>65535</v>
      </c>
      <c r="DK87" s="1">
        <v>65535</v>
      </c>
      <c r="DL87" s="1">
        <v>65535</v>
      </c>
      <c r="DM87" s="1">
        <v>65535</v>
      </c>
      <c r="DN87" s="1">
        <v>65535</v>
      </c>
      <c r="DO87" s="1">
        <v>65535</v>
      </c>
      <c r="DP87" s="1">
        <v>65535</v>
      </c>
      <c r="DQ87" s="1">
        <v>65535</v>
      </c>
      <c r="DR87" s="1">
        <v>22.2</v>
      </c>
      <c r="DS87" s="1">
        <v>22.2</v>
      </c>
      <c r="DT87" s="1">
        <v>65535</v>
      </c>
      <c r="DU87" s="1">
        <v>65535</v>
      </c>
      <c r="DV87" s="1">
        <v>22</v>
      </c>
      <c r="DW87" s="1">
        <v>65535</v>
      </c>
      <c r="DX87" s="1">
        <v>65535</v>
      </c>
      <c r="DY87" s="1">
        <v>65535</v>
      </c>
      <c r="DZ87" s="1">
        <v>65535</v>
      </c>
      <c r="EA87" s="1">
        <v>21.2</v>
      </c>
      <c r="EB87" s="1">
        <v>65535</v>
      </c>
      <c r="EC87" s="1">
        <v>21.2</v>
      </c>
      <c r="ED87" s="1">
        <v>65535</v>
      </c>
      <c r="EE87" s="1">
        <v>21.4</v>
      </c>
      <c r="EF87" s="1">
        <v>22.8</v>
      </c>
      <c r="EG87" s="1">
        <v>22.6</v>
      </c>
      <c r="EH87" s="1">
        <v>65535</v>
      </c>
      <c r="EI87" s="1">
        <v>23.2</v>
      </c>
      <c r="EJ87" s="1">
        <v>22.8</v>
      </c>
      <c r="EK87" s="1">
        <v>22.8</v>
      </c>
      <c r="EL87" s="1">
        <v>22.8</v>
      </c>
      <c r="EM87" s="1">
        <v>22.8</v>
      </c>
      <c r="EN87" s="1">
        <v>65535</v>
      </c>
      <c r="EO87" s="1">
        <v>65535</v>
      </c>
      <c r="EP87" s="1">
        <v>65535</v>
      </c>
      <c r="EQ87" s="1">
        <v>65535</v>
      </c>
      <c r="ER87" s="1">
        <v>21.8</v>
      </c>
      <c r="ES87" s="1">
        <v>65535</v>
      </c>
      <c r="ET87" s="1">
        <v>21.6</v>
      </c>
      <c r="EU87" s="1">
        <v>65535</v>
      </c>
      <c r="EV87" s="1">
        <v>65535</v>
      </c>
      <c r="EW87" s="1">
        <v>21.8</v>
      </c>
      <c r="EX87" s="1">
        <v>65535</v>
      </c>
      <c r="EY87" s="1">
        <v>65535</v>
      </c>
      <c r="EZ87" s="1">
        <v>65535</v>
      </c>
      <c r="FA87" s="1">
        <v>65535</v>
      </c>
      <c r="FB87" s="1">
        <v>65535</v>
      </c>
      <c r="FC87" s="1">
        <v>65535</v>
      </c>
      <c r="FD87" s="1">
        <v>65535</v>
      </c>
      <c r="FE87" s="1">
        <v>65535</v>
      </c>
      <c r="FF87" s="1">
        <v>65535</v>
      </c>
      <c r="FG87" s="1">
        <v>65535</v>
      </c>
      <c r="FH87" s="1">
        <v>65535</v>
      </c>
      <c r="FI87" s="1">
        <v>65535</v>
      </c>
      <c r="FJ87" s="1">
        <v>65535</v>
      </c>
      <c r="FK87" s="1">
        <v>65535</v>
      </c>
      <c r="FL87" s="1">
        <v>65535</v>
      </c>
      <c r="FM87" s="1">
        <v>65535</v>
      </c>
      <c r="FN87" s="1">
        <v>22.8</v>
      </c>
      <c r="FO87" s="1">
        <v>21.6</v>
      </c>
      <c r="FP87" s="1">
        <v>23.2</v>
      </c>
      <c r="FQ87" s="1">
        <v>22.2</v>
      </c>
      <c r="FR87" s="1">
        <v>23</v>
      </c>
      <c r="FS87" s="1">
        <v>20.2</v>
      </c>
      <c r="FT87" s="1">
        <v>65535</v>
      </c>
      <c r="FU87" s="1">
        <v>21.2</v>
      </c>
      <c r="FV87" s="1">
        <v>22.4</v>
      </c>
      <c r="FW87" s="1">
        <v>22.2</v>
      </c>
      <c r="FX87" s="1">
        <v>20.399999999999999</v>
      </c>
      <c r="FY87" s="1">
        <v>21</v>
      </c>
      <c r="FZ87" s="1">
        <v>20.399999999999999</v>
      </c>
      <c r="GA87" s="1">
        <v>20.6</v>
      </c>
      <c r="GB87" s="1">
        <v>65535</v>
      </c>
      <c r="GC87" s="1">
        <v>21.2</v>
      </c>
      <c r="GD87" s="1">
        <v>20.8</v>
      </c>
      <c r="GE87" s="1">
        <v>65535</v>
      </c>
      <c r="GF87" s="1">
        <v>65535</v>
      </c>
      <c r="GG87" s="1">
        <v>21</v>
      </c>
      <c r="GH87" s="1">
        <v>65535</v>
      </c>
      <c r="GI87" s="1">
        <v>65535</v>
      </c>
      <c r="GJ87" s="1">
        <v>65535</v>
      </c>
      <c r="GK87" s="1">
        <v>65535</v>
      </c>
      <c r="GL87" s="1">
        <v>65535</v>
      </c>
      <c r="GM87" s="1">
        <v>65535</v>
      </c>
      <c r="GN87" s="1">
        <v>65535</v>
      </c>
      <c r="GO87" s="1">
        <v>65535</v>
      </c>
      <c r="GP87" s="1">
        <v>20.2</v>
      </c>
      <c r="GQ87" s="1">
        <v>65535</v>
      </c>
      <c r="GR87" s="1">
        <v>20.399999999999999</v>
      </c>
      <c r="GS87" s="1">
        <v>21</v>
      </c>
      <c r="GT87" s="1">
        <v>21.2</v>
      </c>
      <c r="GU87" s="1">
        <v>65535</v>
      </c>
      <c r="GV87" s="1">
        <v>20.399999999999999</v>
      </c>
      <c r="GW87" s="1">
        <v>65535</v>
      </c>
      <c r="GX87" s="1">
        <v>65535</v>
      </c>
      <c r="GY87" s="1">
        <v>65535</v>
      </c>
      <c r="GZ87" s="1">
        <v>65535</v>
      </c>
      <c r="HA87" s="1">
        <v>21.8</v>
      </c>
      <c r="HB87" s="1">
        <v>21.8</v>
      </c>
      <c r="HC87" s="1">
        <v>22.2</v>
      </c>
      <c r="HD87" s="1">
        <v>21.4</v>
      </c>
      <c r="HE87" s="1">
        <v>21.4</v>
      </c>
      <c r="HF87" s="1">
        <v>21.2</v>
      </c>
      <c r="HG87" s="1">
        <v>20.399999999999999</v>
      </c>
      <c r="HH87" s="1">
        <v>20.399999999999999</v>
      </c>
      <c r="HI87" s="1">
        <v>20.2</v>
      </c>
      <c r="HJ87" s="1">
        <v>20.399999999999999</v>
      </c>
      <c r="HK87" s="1">
        <v>19.8</v>
      </c>
      <c r="HL87" s="1">
        <v>20.6</v>
      </c>
      <c r="HM87" s="1">
        <v>20.8</v>
      </c>
      <c r="HN87" s="1">
        <v>22.2</v>
      </c>
      <c r="HO87" s="1">
        <v>21.6</v>
      </c>
      <c r="HP87" s="1">
        <v>65535</v>
      </c>
      <c r="HQ87" s="1">
        <v>65535</v>
      </c>
      <c r="HR87" s="1">
        <v>65535</v>
      </c>
      <c r="HS87" s="1">
        <v>65535</v>
      </c>
      <c r="HT87" s="1">
        <v>65535</v>
      </c>
      <c r="HU87" s="1">
        <v>20.8</v>
      </c>
      <c r="HV87" s="1">
        <v>21.4</v>
      </c>
      <c r="HW87" s="1">
        <v>65535</v>
      </c>
      <c r="HX87" s="1">
        <v>65535</v>
      </c>
      <c r="HY87" s="1">
        <v>65535</v>
      </c>
      <c r="HZ87" s="1">
        <v>65535</v>
      </c>
      <c r="IA87" s="1">
        <v>65535</v>
      </c>
      <c r="IB87" s="1">
        <v>65535</v>
      </c>
      <c r="IC87" s="1">
        <v>19.600000000000001</v>
      </c>
      <c r="ID87" s="1">
        <v>65535</v>
      </c>
      <c r="IE87" s="1">
        <v>19.600000000000001</v>
      </c>
      <c r="IF87" s="1">
        <v>19.399999999999999</v>
      </c>
      <c r="IG87" s="1">
        <v>19.600000000000001</v>
      </c>
      <c r="IH87" s="1">
        <v>19.399999999999999</v>
      </c>
      <c r="II87" s="1">
        <v>19.600000000000001</v>
      </c>
      <c r="IJ87" s="1">
        <v>19.399999999999999</v>
      </c>
      <c r="IK87" s="1">
        <v>19.600000000000001</v>
      </c>
      <c r="IL87" s="1">
        <v>19.8</v>
      </c>
      <c r="IM87" s="1">
        <v>17.600000000000001</v>
      </c>
      <c r="IN87" s="1">
        <v>21.4</v>
      </c>
      <c r="IO87" s="1">
        <v>21.6</v>
      </c>
      <c r="IP87" s="1">
        <v>65535</v>
      </c>
      <c r="IQ87" s="1">
        <v>21.6</v>
      </c>
      <c r="IR87" s="1">
        <v>21.1</v>
      </c>
      <c r="IS87" s="1">
        <v>22</v>
      </c>
      <c r="IT87" s="1">
        <v>21.8</v>
      </c>
      <c r="IU87" s="1">
        <v>20</v>
      </c>
      <c r="IV87" s="1">
        <v>20</v>
      </c>
      <c r="IW87" s="1">
        <v>65535</v>
      </c>
      <c r="IX87" s="1">
        <v>21.6</v>
      </c>
      <c r="IY87" s="1">
        <v>20.2</v>
      </c>
      <c r="IZ87" s="1">
        <v>21.2</v>
      </c>
      <c r="JA87" s="1">
        <v>20.8</v>
      </c>
      <c r="JB87" s="1">
        <v>23</v>
      </c>
      <c r="JC87" s="1">
        <v>22.8</v>
      </c>
      <c r="JD87" s="1">
        <v>23</v>
      </c>
      <c r="JE87" s="1">
        <v>22.8</v>
      </c>
      <c r="JF87" s="1">
        <v>65535</v>
      </c>
      <c r="JG87" s="1">
        <v>22.4</v>
      </c>
      <c r="JH87" s="1">
        <v>22</v>
      </c>
      <c r="JI87" s="1">
        <v>22.2</v>
      </c>
      <c r="JJ87" s="1">
        <v>21.6</v>
      </c>
      <c r="JK87" s="1">
        <v>65535</v>
      </c>
      <c r="JL87" s="1">
        <v>20.6</v>
      </c>
      <c r="JM87" s="1">
        <v>21.4</v>
      </c>
      <c r="JN87" s="1">
        <v>21.2</v>
      </c>
      <c r="JO87" s="1">
        <v>21.4</v>
      </c>
      <c r="JP87" s="1">
        <v>22.8</v>
      </c>
      <c r="JQ87" s="1">
        <v>21.4</v>
      </c>
      <c r="JR87" s="1">
        <v>21.2</v>
      </c>
      <c r="JS87" s="1">
        <v>21.4</v>
      </c>
      <c r="JT87" s="1">
        <v>21.6</v>
      </c>
      <c r="JU87" s="1">
        <v>65535</v>
      </c>
      <c r="JV87" s="1">
        <v>21.4</v>
      </c>
      <c r="JW87" s="1">
        <v>21.2</v>
      </c>
      <c r="JX87" s="1">
        <v>23</v>
      </c>
      <c r="JY87" s="1">
        <v>65535</v>
      </c>
      <c r="JZ87" s="1">
        <v>65535</v>
      </c>
      <c r="KA87" s="1">
        <v>65535</v>
      </c>
      <c r="KB87" s="1">
        <v>65535</v>
      </c>
      <c r="KC87" s="1">
        <v>65535</v>
      </c>
      <c r="KD87" s="1">
        <v>65535</v>
      </c>
      <c r="KE87" s="1">
        <v>65535</v>
      </c>
      <c r="KF87" s="1">
        <v>65535</v>
      </c>
      <c r="KG87" s="1">
        <v>65535</v>
      </c>
      <c r="KH87" s="1">
        <v>65535</v>
      </c>
      <c r="KI87" s="1">
        <v>65535</v>
      </c>
      <c r="KJ87" s="1">
        <v>65535</v>
      </c>
      <c r="KK87" s="1">
        <v>65535</v>
      </c>
      <c r="KL87" s="1">
        <v>65535</v>
      </c>
      <c r="KM87" s="1">
        <v>65535</v>
      </c>
      <c r="KN87" s="1">
        <v>22</v>
      </c>
      <c r="KO87" s="1">
        <v>65535</v>
      </c>
      <c r="KP87" s="1">
        <v>65535</v>
      </c>
      <c r="KQ87" s="1">
        <v>65535</v>
      </c>
      <c r="KR87" s="1">
        <v>65535</v>
      </c>
      <c r="KS87" s="1">
        <v>65535</v>
      </c>
      <c r="KT87" s="1">
        <v>22</v>
      </c>
      <c r="KU87" s="1">
        <v>65535</v>
      </c>
      <c r="KV87" s="1">
        <v>65535</v>
      </c>
      <c r="KW87" s="1">
        <v>65535</v>
      </c>
      <c r="KX87" s="1">
        <v>65535</v>
      </c>
      <c r="KY87" s="1">
        <v>65535</v>
      </c>
      <c r="KZ87" s="1">
        <v>65535</v>
      </c>
      <c r="LA87" s="1">
        <v>65535</v>
      </c>
      <c r="LB87" s="1">
        <v>65535</v>
      </c>
      <c r="LC87" s="1">
        <v>21.6</v>
      </c>
      <c r="LD87" s="1">
        <v>65535</v>
      </c>
      <c r="LE87" s="1">
        <v>65535</v>
      </c>
      <c r="LF87" s="1">
        <v>65535</v>
      </c>
      <c r="LG87" s="1">
        <v>65535</v>
      </c>
      <c r="LH87" s="1">
        <v>65535</v>
      </c>
      <c r="LI87" s="1">
        <v>65535</v>
      </c>
      <c r="LJ87" s="1">
        <v>65535</v>
      </c>
      <c r="LK87" s="1">
        <v>23</v>
      </c>
      <c r="LL87" s="1">
        <v>22.8</v>
      </c>
      <c r="LM87" s="1">
        <v>22.8</v>
      </c>
      <c r="LN87" s="1">
        <v>65535</v>
      </c>
      <c r="LO87" s="1">
        <v>65535</v>
      </c>
      <c r="LP87" s="1">
        <v>65535</v>
      </c>
      <c r="LQ87" s="1">
        <v>65535</v>
      </c>
      <c r="LR87" s="1">
        <v>65535</v>
      </c>
      <c r="LS87" s="1">
        <v>22</v>
      </c>
      <c r="LT87" s="1">
        <v>21.2</v>
      </c>
      <c r="LU87" s="1">
        <v>22</v>
      </c>
      <c r="LV87" s="1">
        <v>23.2</v>
      </c>
      <c r="LW87" s="1">
        <v>65535</v>
      </c>
      <c r="LX87" s="1">
        <v>33.6</v>
      </c>
      <c r="LY87" s="1">
        <v>22.6</v>
      </c>
      <c r="LZ87" s="1">
        <v>65535</v>
      </c>
      <c r="MA87" s="1">
        <v>65535</v>
      </c>
      <c r="MB87" s="1">
        <v>65535</v>
      </c>
      <c r="MC87" s="1">
        <v>23.4</v>
      </c>
      <c r="MD87" s="1">
        <v>23</v>
      </c>
      <c r="ME87" s="1">
        <v>22</v>
      </c>
      <c r="MF87" s="1">
        <v>21.4</v>
      </c>
      <c r="MG87" s="1">
        <v>22.4</v>
      </c>
      <c r="MH87" s="1">
        <v>65535</v>
      </c>
      <c r="MI87" s="1">
        <v>65535</v>
      </c>
      <c r="MJ87" s="1">
        <v>65535</v>
      </c>
      <c r="MK87" s="1">
        <v>65535</v>
      </c>
      <c r="ML87" s="1">
        <v>22</v>
      </c>
      <c r="MM87" s="1">
        <v>22.8</v>
      </c>
      <c r="MN87" s="1">
        <v>65535</v>
      </c>
      <c r="MO87" s="1">
        <v>65535</v>
      </c>
      <c r="MP87" s="1">
        <v>65535</v>
      </c>
      <c r="MQ87" s="1">
        <v>65535</v>
      </c>
      <c r="MR87" s="1">
        <v>65535</v>
      </c>
      <c r="MS87" s="1">
        <v>65535</v>
      </c>
      <c r="MT87" s="1">
        <v>65535</v>
      </c>
      <c r="MU87" s="1">
        <v>65535</v>
      </c>
      <c r="MV87" s="1">
        <v>65535</v>
      </c>
      <c r="MW87" s="1">
        <v>65535</v>
      </c>
      <c r="MX87" s="1">
        <v>21.8</v>
      </c>
      <c r="MY87" s="1">
        <v>65535</v>
      </c>
      <c r="MZ87" s="1">
        <v>65535</v>
      </c>
      <c r="NA87" s="1">
        <v>65535</v>
      </c>
      <c r="NB87" s="1">
        <v>65535</v>
      </c>
      <c r="NC87" s="1">
        <v>65535</v>
      </c>
      <c r="ND87" s="1">
        <v>65535</v>
      </c>
      <c r="NE87" s="1">
        <v>65535</v>
      </c>
      <c r="NF87" s="1">
        <v>65535</v>
      </c>
      <c r="NG87" s="1">
        <v>65535</v>
      </c>
      <c r="NH87" s="1">
        <v>65535</v>
      </c>
      <c r="NI87" s="1">
        <v>22.4</v>
      </c>
      <c r="NJ87" s="6">
        <f t="shared" si="62"/>
        <v>0</v>
      </c>
      <c r="NK87" s="3">
        <f t="shared" si="63"/>
        <v>0</v>
      </c>
      <c r="NL87" s="3">
        <f t="shared" si="64"/>
        <v>0</v>
      </c>
      <c r="NM87" s="3">
        <f t="shared" si="65"/>
        <v>0.1</v>
      </c>
      <c r="NN87" s="3">
        <f t="shared" si="66"/>
        <v>0.41935483870967744</v>
      </c>
      <c r="NO87" s="3">
        <f t="shared" si="67"/>
        <v>0.53333333333333333</v>
      </c>
      <c r="NP87" s="3">
        <f t="shared" si="68"/>
        <v>0.54838709677419351</v>
      </c>
      <c r="NQ87" s="3">
        <f t="shared" si="69"/>
        <v>0.58064516129032262</v>
      </c>
      <c r="NR87" s="3">
        <f t="shared" si="70"/>
        <v>0.8666666666666667</v>
      </c>
      <c r="NS87" s="3">
        <f t="shared" si="71"/>
        <v>0.16129032258064516</v>
      </c>
      <c r="NT87" s="3">
        <f t="shared" si="72"/>
        <v>0.4</v>
      </c>
      <c r="NU87" s="3">
        <f t="shared" si="73"/>
        <v>0.22580645161290322</v>
      </c>
      <c r="NV87" s="3">
        <f t="shared" si="74"/>
        <v>0.32054794520547947</v>
      </c>
      <c r="NW87" s="5" t="e">
        <f t="shared" si="75"/>
        <v>#N/A</v>
      </c>
      <c r="NX87" s="1" t="e">
        <f t="shared" si="76"/>
        <v>#N/A</v>
      </c>
      <c r="NY87" s="1" t="e">
        <f t="shared" si="77"/>
        <v>#N/A</v>
      </c>
      <c r="NZ87" s="1" t="e">
        <f t="shared" si="78"/>
        <v>#N/A</v>
      </c>
      <c r="OA87" s="1" t="e">
        <f t="shared" si="79"/>
        <v>#N/A</v>
      </c>
      <c r="OB87" s="1">
        <f t="shared" si="80"/>
        <v>21.512499999999999</v>
      </c>
      <c r="OC87" s="1">
        <f t="shared" si="81"/>
        <v>20.870588235294115</v>
      </c>
      <c r="OD87" s="1">
        <f t="shared" si="82"/>
        <v>20.277777777777782</v>
      </c>
      <c r="OE87" s="1">
        <f t="shared" si="83"/>
        <v>21.596153846153847</v>
      </c>
      <c r="OF87" s="1" t="e">
        <f t="shared" si="84"/>
        <v>#N/A</v>
      </c>
      <c r="OG87" s="1" t="e">
        <f t="shared" si="85"/>
        <v>#N/A</v>
      </c>
      <c r="OH87" s="1" t="e">
        <f t="shared" si="86"/>
        <v>#N/A</v>
      </c>
      <c r="OI87" s="111">
        <v>22.041176470588233</v>
      </c>
      <c r="OJ87" s="112">
        <v>22.068749999999998</v>
      </c>
      <c r="OK87" s="112">
        <v>22.346666666666668</v>
      </c>
      <c r="OL87" s="112">
        <v>22.387499999999996</v>
      </c>
      <c r="OM87" s="112">
        <v>22.335714285714285</v>
      </c>
      <c r="ON87" s="112">
        <v>21.75</v>
      </c>
      <c r="OO87" s="112">
        <v>21.329411764705885</v>
      </c>
      <c r="OP87" s="112">
        <v>21.425000000000001</v>
      </c>
      <c r="OQ87" s="112">
        <v>21.776470588235298</v>
      </c>
      <c r="OR87" s="112">
        <v>22.081249999999997</v>
      </c>
      <c r="OS87" s="112">
        <v>22.431250000000002</v>
      </c>
      <c r="OT87" s="112">
        <v>22.15625</v>
      </c>
      <c r="OU87" s="5" t="e">
        <f t="shared" si="50"/>
        <v>#N/A</v>
      </c>
      <c r="OV87" s="1" t="e">
        <f t="shared" si="51"/>
        <v>#N/A</v>
      </c>
      <c r="OW87" s="1" t="e">
        <f t="shared" si="52"/>
        <v>#N/A</v>
      </c>
      <c r="OX87" s="1" t="e">
        <f t="shared" si="53"/>
        <v>#N/A</v>
      </c>
      <c r="OY87" s="1" t="e">
        <f t="shared" si="54"/>
        <v>#N/A</v>
      </c>
      <c r="OZ87" s="1">
        <f t="shared" si="55"/>
        <v>-0.23750000000000071</v>
      </c>
      <c r="PA87" s="1">
        <f t="shared" si="56"/>
        <v>-0.45882352941177018</v>
      </c>
      <c r="PB87" s="1">
        <f t="shared" si="57"/>
        <v>-1.1472222222222186</v>
      </c>
      <c r="PC87" s="1">
        <f t="shared" si="58"/>
        <v>-0.18031674208145176</v>
      </c>
      <c r="PD87" s="1" t="e">
        <f t="shared" si="59"/>
        <v>#N/A</v>
      </c>
      <c r="PE87" s="1" t="e">
        <f t="shared" si="60"/>
        <v>#N/A</v>
      </c>
      <c r="PF87" s="1" t="e">
        <f t="shared" si="61"/>
        <v>#N/A</v>
      </c>
      <c r="PG87" s="111">
        <v>17.8</v>
      </c>
      <c r="PH87" s="112">
        <v>18.600000000000001</v>
      </c>
      <c r="PI87" s="112">
        <v>12.8</v>
      </c>
      <c r="PJ87" s="112">
        <v>12.7</v>
      </c>
      <c r="PK87" s="112">
        <v>16.3</v>
      </c>
      <c r="PL87" s="112">
        <v>16.2</v>
      </c>
      <c r="PM87" s="112">
        <v>15.6</v>
      </c>
      <c r="PN87" s="112">
        <v>16.8</v>
      </c>
      <c r="PO87" s="112">
        <v>16.3</v>
      </c>
      <c r="PP87" s="112">
        <v>2.8</v>
      </c>
      <c r="PQ87" s="112">
        <v>19</v>
      </c>
      <c r="PR87" s="137">
        <v>17.2</v>
      </c>
      <c r="PS87" s="5" t="e">
        <f t="array" ref="PS87">+IF(ISERROR($NW87)=FALSE,MIN(IF($H87:$AL87&lt;65534,$H87:$AL87,"")),NA())</f>
        <v>#N/A</v>
      </c>
      <c r="PT87" s="1" t="e">
        <f t="array" ref="PT87">+IF(ISERROR($NX87)=FALSE,MIN(IF($AM87:$BN87&lt;65534,$AM87:$BN87,"")),NA())</f>
        <v>#N/A</v>
      </c>
      <c r="PU87" s="1" t="e">
        <f t="array" ref="PU87">+IF(ISERROR($NY87)=FALSE,MIN(IF($BP87:$CT87&lt;65534,$BP87:$CT87,"")),NA())</f>
        <v>#N/A</v>
      </c>
      <c r="PV87" s="1" t="e">
        <f t="array" ref="PV87">+IF(ISERROR($NZ87)=FALSE,MIN(IF($CU87:$DX87&lt;65534,$CU87:$DX87,"")),NA())</f>
        <v>#N/A</v>
      </c>
      <c r="PW87" s="1" t="e">
        <f t="array" ref="PW87">+IF(ISERROR($OA87)=FALSE,MIN(IF($DY87:$FC87&lt;65534,$DY87:$FC87,"")),NA())</f>
        <v>#N/A</v>
      </c>
      <c r="PX87" s="1">
        <f t="array" ref="PX87">+IF(ISERROR($OB87)=FALSE,MIN(IF($FD87:$GG87&lt;65534,$FD87:$GG87,"")),NA())</f>
        <v>20.2</v>
      </c>
      <c r="PY87" s="1">
        <f t="array" ref="PY87">+IF(ISERROR($OC87)=FALSE,MIN(IF($GH87:$HL87&lt;65534,$GH87:$HL87,"")),NA())</f>
        <v>19.8</v>
      </c>
      <c r="PZ87" s="1">
        <f t="array" ref="PZ87">+IF(ISERROR($OD87)=FALSE,MIN(IF($HM87:$IQ87&lt;65534,$HM87:$IQ87,"")),NA())</f>
        <v>17.600000000000001</v>
      </c>
      <c r="QA87" s="1">
        <f t="array" ref="QA87">+IF(ISERROR($OE87)=FALSE,MIN(IF($IR87:$JU87&lt;65534,$IR87:$JU87,"")),NA())</f>
        <v>20</v>
      </c>
      <c r="QB87" s="1" t="e">
        <f t="array" ref="QB87">+IF(ISERROR($OF87)=FALSE,MIN(IF($JV87:$KZ87&lt;65534,$JV87:$KZ87,"")),NA())</f>
        <v>#N/A</v>
      </c>
      <c r="QC87" s="1" t="e">
        <f t="array" ref="QC87">+IF(ISERROR($OG87)=FALSE,MIN(IF($LA87:$MD87&lt;65534,$LA87:$MD87,"")),NA())</f>
        <v>#N/A</v>
      </c>
      <c r="QD87" s="1" t="e">
        <f t="array" ref="QD87">+IF(ISERROR($OH87)=FALSE,MIN(IF($ME87:$NI87&lt;65534,$ME87:$NI87,"")),NA())</f>
        <v>#N/A</v>
      </c>
      <c r="QE87" s="5" t="e">
        <f t="shared" si="87"/>
        <v>#N/A</v>
      </c>
      <c r="QF87" s="1" t="e">
        <f t="shared" si="88"/>
        <v>#N/A</v>
      </c>
      <c r="QG87" s="1" t="e">
        <f t="shared" si="89"/>
        <v>#N/A</v>
      </c>
      <c r="QH87" s="1" t="e">
        <f t="shared" si="90"/>
        <v>#N/A</v>
      </c>
      <c r="QI87" s="1" t="e">
        <f t="shared" si="91"/>
        <v>#N/A</v>
      </c>
      <c r="QJ87" s="1">
        <f t="shared" si="92"/>
        <v>-4</v>
      </c>
      <c r="QK87" s="1">
        <f t="shared" si="93"/>
        <v>-4.2000000000000011</v>
      </c>
      <c r="QL87" s="1">
        <f t="shared" si="94"/>
        <v>-0.80000000000000071</v>
      </c>
      <c r="QM87" s="1">
        <f t="shared" si="95"/>
        <v>-3.6999999999999993</v>
      </c>
      <c r="QN87" s="1" t="e">
        <f t="shared" si="96"/>
        <v>#N/A</v>
      </c>
      <c r="QO87" s="1" t="e">
        <f t="shared" si="97"/>
        <v>#N/A</v>
      </c>
      <c r="QP87" s="1" t="e">
        <f t="shared" si="98"/>
        <v>#N/A</v>
      </c>
      <c r="QQ87" s="5" t="s">
        <v>892</v>
      </c>
    </row>
    <row r="88" spans="1:459" s="1" customFormat="1" x14ac:dyDescent="0.2">
      <c r="A88" s="79">
        <v>35095110</v>
      </c>
      <c r="B88" s="106">
        <v>-72.917333333333332</v>
      </c>
      <c r="C88" s="106">
        <v>4.6550833333333337</v>
      </c>
      <c r="D88" s="105">
        <v>255</v>
      </c>
      <c r="E88" s="97" t="s">
        <v>116</v>
      </c>
      <c r="F88" s="97" t="s">
        <v>84</v>
      </c>
      <c r="G88" s="97" t="s">
        <v>90</v>
      </c>
      <c r="H88" s="1">
        <v>19.2</v>
      </c>
      <c r="I88" s="1">
        <v>18.399999999999999</v>
      </c>
      <c r="J88" s="1">
        <v>22.8</v>
      </c>
      <c r="K88" s="1">
        <v>22.2</v>
      </c>
      <c r="L88" s="1">
        <v>22.2</v>
      </c>
      <c r="M88" s="1">
        <v>22</v>
      </c>
      <c r="N88" s="1">
        <v>21.6</v>
      </c>
      <c r="O88" s="1">
        <v>23.4</v>
      </c>
      <c r="P88" s="1">
        <v>20.8</v>
      </c>
      <c r="Q88" s="1">
        <v>20.6</v>
      </c>
      <c r="R88" s="1">
        <v>21.4</v>
      </c>
      <c r="S88" s="1">
        <v>23.4</v>
      </c>
      <c r="T88" s="1">
        <v>21.4</v>
      </c>
      <c r="U88" s="1">
        <v>20.399999999999999</v>
      </c>
      <c r="V88" s="1">
        <v>19.399999999999999</v>
      </c>
      <c r="W88" s="1">
        <v>19.2</v>
      </c>
      <c r="X88" s="1">
        <v>21</v>
      </c>
      <c r="Y88" s="1">
        <v>21.6</v>
      </c>
      <c r="Z88" s="1">
        <v>22.2</v>
      </c>
      <c r="AA88" s="1">
        <v>23.2</v>
      </c>
      <c r="AB88" s="1">
        <v>21.2</v>
      </c>
      <c r="AC88" s="1">
        <v>22</v>
      </c>
      <c r="AD88" s="1">
        <v>22.6</v>
      </c>
      <c r="AE88" s="1">
        <v>22.8</v>
      </c>
      <c r="AF88" s="1">
        <v>22.8</v>
      </c>
      <c r="AG88" s="1">
        <v>21.8</v>
      </c>
      <c r="AH88" s="1">
        <v>22</v>
      </c>
      <c r="AI88" s="1">
        <v>23.2</v>
      </c>
      <c r="AJ88" s="1">
        <v>23.2</v>
      </c>
      <c r="AK88" s="1">
        <v>24</v>
      </c>
      <c r="AL88" s="1">
        <v>21.6</v>
      </c>
      <c r="AM88" s="1">
        <v>22.2</v>
      </c>
      <c r="AN88" s="1">
        <v>20.8</v>
      </c>
      <c r="AO88" s="1">
        <v>21</v>
      </c>
      <c r="AP88" s="1">
        <v>21.2</v>
      </c>
      <c r="AQ88" s="1">
        <v>22</v>
      </c>
      <c r="AR88" s="1">
        <v>22.8</v>
      </c>
      <c r="AS88" s="1">
        <v>22.6</v>
      </c>
      <c r="AT88" s="1">
        <v>21.8</v>
      </c>
      <c r="AU88" s="1">
        <v>22.4</v>
      </c>
      <c r="AV88" s="1">
        <v>21.2</v>
      </c>
      <c r="AW88" s="1">
        <v>21</v>
      </c>
      <c r="AX88" s="1">
        <v>24</v>
      </c>
      <c r="AY88" s="1">
        <v>22.4</v>
      </c>
      <c r="AZ88" s="1">
        <v>22.8</v>
      </c>
      <c r="BA88" s="1">
        <v>20.8</v>
      </c>
      <c r="BB88" s="1">
        <v>23</v>
      </c>
      <c r="BC88" s="1">
        <v>22.2</v>
      </c>
      <c r="BD88" s="1">
        <v>21.8</v>
      </c>
      <c r="BE88" s="1">
        <v>22.2</v>
      </c>
      <c r="BF88" s="1">
        <v>23</v>
      </c>
      <c r="BG88" s="1">
        <v>22.4</v>
      </c>
      <c r="BH88" s="1">
        <v>21.4</v>
      </c>
      <c r="BI88" s="1">
        <v>22.2</v>
      </c>
      <c r="BJ88" s="1">
        <v>22.8</v>
      </c>
      <c r="BK88" s="1">
        <v>18</v>
      </c>
      <c r="BL88" s="1">
        <v>19.2</v>
      </c>
      <c r="BM88" s="1">
        <v>22.8</v>
      </c>
      <c r="BN88" s="1">
        <v>21</v>
      </c>
      <c r="BO88" s="102"/>
      <c r="BP88" s="1">
        <v>22.6</v>
      </c>
      <c r="BQ88" s="1">
        <v>24</v>
      </c>
      <c r="BR88" s="1">
        <v>24.4</v>
      </c>
      <c r="BS88" s="1">
        <v>22.2</v>
      </c>
      <c r="BT88" s="1">
        <v>24</v>
      </c>
      <c r="BU88" s="1">
        <v>24.4</v>
      </c>
      <c r="BV88" s="1">
        <v>22</v>
      </c>
      <c r="BW88" s="1">
        <v>22</v>
      </c>
      <c r="BX88" s="1">
        <v>21.8</v>
      </c>
      <c r="BY88" s="1">
        <v>21.8</v>
      </c>
      <c r="BZ88" s="1">
        <v>23</v>
      </c>
      <c r="CA88" s="1">
        <v>22.6</v>
      </c>
      <c r="CB88" s="1">
        <v>22.4</v>
      </c>
      <c r="CC88" s="1">
        <v>22.8</v>
      </c>
      <c r="CD88" s="1">
        <v>22.4</v>
      </c>
      <c r="CE88" s="1">
        <v>22.4</v>
      </c>
      <c r="CF88" s="1">
        <v>23</v>
      </c>
      <c r="CG88" s="1">
        <v>22.6</v>
      </c>
      <c r="CH88" s="1">
        <v>23.6</v>
      </c>
      <c r="CI88" s="1">
        <v>22.8</v>
      </c>
      <c r="CJ88" s="1">
        <v>23.2</v>
      </c>
      <c r="CK88" s="1">
        <v>23.6</v>
      </c>
      <c r="CL88" s="1">
        <v>23.2</v>
      </c>
      <c r="CM88" s="1">
        <v>20.8</v>
      </c>
      <c r="CN88" s="1">
        <v>22.8</v>
      </c>
      <c r="CO88" s="1">
        <v>21.6</v>
      </c>
      <c r="CP88" s="1">
        <v>22.2</v>
      </c>
      <c r="CQ88" s="1">
        <v>22.8</v>
      </c>
      <c r="CR88" s="1">
        <v>22.8</v>
      </c>
      <c r="CS88" s="1">
        <v>22.6</v>
      </c>
      <c r="CT88" s="1">
        <v>23</v>
      </c>
      <c r="CU88" s="1">
        <v>21.8</v>
      </c>
      <c r="CV88" s="1">
        <v>22.2</v>
      </c>
      <c r="CW88" s="1">
        <v>23</v>
      </c>
      <c r="CX88" s="1">
        <v>22.8</v>
      </c>
      <c r="CY88" s="1">
        <v>22.8</v>
      </c>
      <c r="CZ88" s="1">
        <v>24</v>
      </c>
      <c r="DA88" s="1">
        <v>24.8</v>
      </c>
      <c r="DB88" s="1">
        <v>23.6</v>
      </c>
      <c r="DC88" s="1">
        <v>22.4</v>
      </c>
      <c r="DD88" s="1">
        <v>21.2</v>
      </c>
      <c r="DE88" s="1">
        <v>22</v>
      </c>
      <c r="DF88" s="1">
        <v>22.8</v>
      </c>
      <c r="DG88" s="1">
        <v>22</v>
      </c>
      <c r="DH88" s="1">
        <v>22.4</v>
      </c>
      <c r="DI88" s="1">
        <v>22</v>
      </c>
      <c r="DJ88" s="1">
        <v>21.8</v>
      </c>
      <c r="DK88" s="1">
        <v>22</v>
      </c>
      <c r="DL88" s="1">
        <v>22</v>
      </c>
      <c r="DM88" s="1">
        <v>21</v>
      </c>
      <c r="DN88" s="1">
        <v>23.2</v>
      </c>
      <c r="DO88" s="1">
        <v>23</v>
      </c>
      <c r="DP88" s="1">
        <v>22.4</v>
      </c>
      <c r="DQ88" s="1">
        <v>22.2</v>
      </c>
      <c r="DR88" s="1">
        <v>22.2</v>
      </c>
      <c r="DS88" s="1">
        <v>22</v>
      </c>
      <c r="DT88" s="1">
        <v>22</v>
      </c>
      <c r="DU88" s="1">
        <v>22</v>
      </c>
      <c r="DV88" s="1">
        <v>22.2</v>
      </c>
      <c r="DW88" s="1">
        <v>21.6</v>
      </c>
      <c r="DX88" s="1">
        <v>23</v>
      </c>
      <c r="DY88" s="1">
        <v>22</v>
      </c>
      <c r="DZ88" s="1">
        <v>23</v>
      </c>
      <c r="EA88" s="1">
        <v>23.2</v>
      </c>
      <c r="EB88" s="1">
        <v>22.8</v>
      </c>
      <c r="EC88" s="1">
        <v>22.2</v>
      </c>
      <c r="ED88" s="1">
        <v>22.8</v>
      </c>
      <c r="EE88" s="1">
        <v>22</v>
      </c>
      <c r="EF88" s="1">
        <v>23</v>
      </c>
      <c r="EG88" s="1">
        <v>22</v>
      </c>
      <c r="EH88" s="1">
        <v>20.399999999999999</v>
      </c>
      <c r="EI88" s="1">
        <v>22.6</v>
      </c>
      <c r="EJ88" s="1">
        <v>22</v>
      </c>
      <c r="EK88" s="1">
        <v>22.4</v>
      </c>
      <c r="EL88" s="1">
        <v>21.2</v>
      </c>
      <c r="EM88" s="1">
        <v>20.8</v>
      </c>
      <c r="EN88" s="1">
        <v>21</v>
      </c>
      <c r="EO88" s="1">
        <v>21</v>
      </c>
      <c r="EP88" s="1">
        <v>21.8</v>
      </c>
      <c r="EQ88" s="1">
        <v>22</v>
      </c>
      <c r="ER88" s="1">
        <v>21.4</v>
      </c>
      <c r="ES88" s="1">
        <v>21.2</v>
      </c>
      <c r="ET88" s="1">
        <v>21.8</v>
      </c>
      <c r="EU88" s="1">
        <v>22</v>
      </c>
      <c r="EV88" s="1">
        <v>21.6</v>
      </c>
      <c r="EW88" s="1">
        <v>22.2</v>
      </c>
      <c r="EX88" s="1">
        <v>22</v>
      </c>
      <c r="EY88" s="1">
        <v>23</v>
      </c>
      <c r="EZ88" s="1">
        <v>22</v>
      </c>
      <c r="FA88" s="1">
        <v>22.8</v>
      </c>
      <c r="FB88" s="1">
        <v>21.6</v>
      </c>
      <c r="FC88" s="1">
        <v>21.6</v>
      </c>
      <c r="FD88" s="1">
        <v>22</v>
      </c>
      <c r="FE88" s="1">
        <v>20.8</v>
      </c>
      <c r="FF88" s="1">
        <v>22.4</v>
      </c>
      <c r="FG88" s="1">
        <v>22</v>
      </c>
      <c r="FH88" s="1">
        <v>21.4</v>
      </c>
      <c r="FI88" s="1">
        <v>21.2</v>
      </c>
      <c r="FJ88" s="1">
        <v>20.399999999999999</v>
      </c>
      <c r="FK88" s="1">
        <v>21.6</v>
      </c>
      <c r="FL88" s="1">
        <v>21.8</v>
      </c>
      <c r="FM88" s="1">
        <v>21.8</v>
      </c>
      <c r="FN88" s="1">
        <v>21</v>
      </c>
      <c r="FO88" s="1">
        <v>21</v>
      </c>
      <c r="FP88" s="1">
        <v>21.2</v>
      </c>
      <c r="FQ88" s="1">
        <v>21.4</v>
      </c>
      <c r="FR88" s="1">
        <v>21</v>
      </c>
      <c r="FS88" s="1">
        <v>21.4</v>
      </c>
      <c r="FT88" s="1">
        <v>22</v>
      </c>
      <c r="FU88" s="1">
        <v>22.4</v>
      </c>
      <c r="FV88" s="1">
        <v>21.6</v>
      </c>
      <c r="FW88" s="1">
        <v>21.6</v>
      </c>
      <c r="FX88" s="1">
        <v>22</v>
      </c>
      <c r="FY88" s="1">
        <v>22</v>
      </c>
      <c r="FZ88" s="1">
        <v>21.8</v>
      </c>
      <c r="GA88" s="1">
        <v>21.8</v>
      </c>
      <c r="GB88" s="1">
        <v>20.6</v>
      </c>
      <c r="GC88" s="1">
        <v>21.8</v>
      </c>
      <c r="GD88" s="1">
        <v>20.6</v>
      </c>
      <c r="GE88" s="1">
        <v>22.2</v>
      </c>
      <c r="GF88" s="1">
        <v>22.4</v>
      </c>
      <c r="GG88" s="1">
        <v>20.399999999999999</v>
      </c>
      <c r="GH88" s="1">
        <v>20.399999999999999</v>
      </c>
      <c r="GI88" s="1">
        <v>21.2</v>
      </c>
      <c r="GJ88" s="1">
        <v>21</v>
      </c>
      <c r="GK88" s="1">
        <v>20</v>
      </c>
      <c r="GL88" s="1">
        <v>21.6</v>
      </c>
      <c r="GM88" s="1">
        <v>18.2</v>
      </c>
      <c r="GN88" s="1">
        <v>20.8</v>
      </c>
      <c r="GO88" s="1">
        <v>18.8</v>
      </c>
      <c r="GP88" s="1">
        <v>20.399999999999999</v>
      </c>
      <c r="GQ88" s="1">
        <v>20.6</v>
      </c>
      <c r="GR88" s="1">
        <v>20.2</v>
      </c>
      <c r="GS88" s="1">
        <v>20.8</v>
      </c>
      <c r="GT88" s="1">
        <v>22</v>
      </c>
      <c r="GU88" s="1">
        <v>21</v>
      </c>
      <c r="GV88" s="1">
        <v>21</v>
      </c>
      <c r="GW88" s="1">
        <v>20.8</v>
      </c>
      <c r="GX88" s="1">
        <v>20.2</v>
      </c>
      <c r="GY88" s="1">
        <v>20.399999999999999</v>
      </c>
      <c r="GZ88" s="1">
        <v>20.2</v>
      </c>
      <c r="HA88" s="1">
        <v>20</v>
      </c>
      <c r="HB88" s="1">
        <v>20</v>
      </c>
      <c r="HC88" s="1">
        <v>22</v>
      </c>
      <c r="HD88" s="1">
        <v>21.8</v>
      </c>
      <c r="HE88" s="1">
        <v>19.600000000000001</v>
      </c>
      <c r="HF88" s="1">
        <v>21.2</v>
      </c>
      <c r="HG88" s="1">
        <v>21</v>
      </c>
      <c r="HH88" s="1">
        <v>18.8</v>
      </c>
      <c r="HI88" s="1">
        <v>21</v>
      </c>
      <c r="HJ88" s="1">
        <v>21</v>
      </c>
      <c r="HK88" s="1">
        <v>21.2</v>
      </c>
      <c r="HL88" s="1">
        <v>21</v>
      </c>
      <c r="HM88" s="1">
        <v>21.8</v>
      </c>
      <c r="HN88" s="1">
        <v>22</v>
      </c>
      <c r="HO88" s="1">
        <v>21.2</v>
      </c>
      <c r="HP88" s="1">
        <v>20.2</v>
      </c>
      <c r="HQ88" s="1">
        <v>19</v>
      </c>
      <c r="HR88" s="1">
        <v>19.2</v>
      </c>
      <c r="HS88" s="1">
        <v>20.8</v>
      </c>
      <c r="HT88" s="1">
        <v>21.2</v>
      </c>
      <c r="HU88" s="1">
        <v>19</v>
      </c>
      <c r="HV88" s="1">
        <v>19.600000000000001</v>
      </c>
      <c r="HW88" s="1">
        <v>21.2</v>
      </c>
      <c r="HX88" s="1">
        <v>21</v>
      </c>
      <c r="HY88" s="1">
        <v>22</v>
      </c>
      <c r="HZ88" s="1">
        <v>21.2</v>
      </c>
      <c r="IA88" s="1">
        <v>20.399999999999999</v>
      </c>
      <c r="IB88" s="1">
        <v>20.2</v>
      </c>
      <c r="IC88" s="1">
        <v>20.399999999999999</v>
      </c>
      <c r="ID88" s="1">
        <v>21.2</v>
      </c>
      <c r="IE88" s="1">
        <v>20</v>
      </c>
      <c r="IF88" s="1">
        <v>19.399999999999999</v>
      </c>
      <c r="IG88" s="1">
        <v>20</v>
      </c>
      <c r="IH88" s="1">
        <v>20.6</v>
      </c>
      <c r="II88" s="1">
        <v>20.6</v>
      </c>
      <c r="IJ88" s="1">
        <v>20.8</v>
      </c>
      <c r="IK88" s="1">
        <v>20.8</v>
      </c>
      <c r="IL88" s="1">
        <v>20.8</v>
      </c>
      <c r="IM88" s="1">
        <v>21.2</v>
      </c>
      <c r="IN88" s="1">
        <v>22.4</v>
      </c>
      <c r="IO88" s="1">
        <v>20.6</v>
      </c>
      <c r="IP88" s="1">
        <v>20.2</v>
      </c>
      <c r="IQ88" s="1">
        <v>20.6</v>
      </c>
      <c r="IR88" s="1">
        <v>19.399999999999999</v>
      </c>
      <c r="IS88" s="1">
        <v>21</v>
      </c>
      <c r="IT88" s="1">
        <v>20.2</v>
      </c>
      <c r="IU88" s="1">
        <v>21.2</v>
      </c>
      <c r="IV88" s="1">
        <v>22</v>
      </c>
      <c r="IW88" s="1">
        <v>20</v>
      </c>
      <c r="IX88" s="1">
        <v>21</v>
      </c>
      <c r="IY88" s="1">
        <v>21.4</v>
      </c>
      <c r="IZ88" s="1">
        <v>21.2</v>
      </c>
      <c r="JA88" s="1">
        <v>21.8</v>
      </c>
      <c r="JB88" s="1">
        <v>21</v>
      </c>
      <c r="JC88" s="1">
        <v>21.2</v>
      </c>
      <c r="JD88" s="1">
        <v>21</v>
      </c>
      <c r="JE88" s="1">
        <v>22.2</v>
      </c>
      <c r="JF88" s="1">
        <v>21.2</v>
      </c>
      <c r="JG88" s="1">
        <v>21.2</v>
      </c>
      <c r="JH88" s="1">
        <v>21.2</v>
      </c>
      <c r="JI88" s="1">
        <v>20.399999999999999</v>
      </c>
      <c r="JJ88" s="1">
        <v>22.4</v>
      </c>
      <c r="JK88" s="1">
        <v>22.4</v>
      </c>
      <c r="JL88" s="1">
        <v>20.399999999999999</v>
      </c>
      <c r="JM88" s="1">
        <v>21</v>
      </c>
      <c r="JN88" s="1">
        <v>22.6</v>
      </c>
      <c r="JO88" s="1">
        <v>20.2</v>
      </c>
      <c r="JP88" s="1">
        <v>20.399999999999999</v>
      </c>
      <c r="JQ88" s="1">
        <v>21</v>
      </c>
      <c r="JR88" s="1">
        <v>21.4</v>
      </c>
      <c r="JS88" s="1">
        <v>21</v>
      </c>
      <c r="JT88" s="1">
        <v>20.8</v>
      </c>
      <c r="JU88" s="1">
        <v>20.399999999999999</v>
      </c>
      <c r="JV88" s="1">
        <v>22</v>
      </c>
      <c r="JW88" s="1">
        <v>22</v>
      </c>
      <c r="JX88" s="1">
        <v>20.399999999999999</v>
      </c>
      <c r="JY88" s="1">
        <v>20</v>
      </c>
      <c r="JZ88" s="1">
        <v>21.2</v>
      </c>
      <c r="KA88" s="1">
        <v>20.8</v>
      </c>
      <c r="KB88" s="1">
        <v>21.4</v>
      </c>
      <c r="KC88" s="1">
        <v>21.2</v>
      </c>
      <c r="KD88" s="1">
        <v>19.399999999999999</v>
      </c>
      <c r="KE88" s="1">
        <v>21.2</v>
      </c>
      <c r="KF88" s="1">
        <v>21.4</v>
      </c>
      <c r="KG88" s="1">
        <v>22</v>
      </c>
      <c r="KH88" s="1">
        <v>21</v>
      </c>
      <c r="KI88" s="1">
        <v>21.2</v>
      </c>
      <c r="KJ88" s="1">
        <v>21.6</v>
      </c>
      <c r="KK88" s="1">
        <v>21.4</v>
      </c>
      <c r="KL88" s="1">
        <v>21.2</v>
      </c>
      <c r="KM88" s="1">
        <v>21</v>
      </c>
      <c r="KN88" s="1">
        <v>21.2</v>
      </c>
      <c r="KO88" s="1">
        <v>21.4</v>
      </c>
      <c r="KP88" s="1">
        <v>20.399999999999999</v>
      </c>
      <c r="KQ88" s="1">
        <v>20.8</v>
      </c>
      <c r="KR88" s="1">
        <v>65535</v>
      </c>
      <c r="KS88" s="1">
        <v>21</v>
      </c>
      <c r="KT88" s="1">
        <v>21.4</v>
      </c>
      <c r="KU88" s="1">
        <v>19.2</v>
      </c>
      <c r="KV88" s="1">
        <v>21</v>
      </c>
      <c r="KW88" s="1">
        <v>21</v>
      </c>
      <c r="KX88" s="1">
        <v>20.8</v>
      </c>
      <c r="KY88" s="1">
        <v>21.8</v>
      </c>
      <c r="KZ88" s="1">
        <v>21.8</v>
      </c>
      <c r="LA88" s="1">
        <v>19</v>
      </c>
      <c r="LB88" s="1">
        <v>21.8</v>
      </c>
      <c r="LC88" s="1">
        <v>20.6</v>
      </c>
      <c r="LD88" s="1">
        <v>21.6</v>
      </c>
      <c r="LE88" s="1">
        <v>22.2</v>
      </c>
      <c r="LF88" s="1">
        <v>22</v>
      </c>
      <c r="LG88" s="1">
        <v>21.8</v>
      </c>
      <c r="LH88" s="1">
        <v>22</v>
      </c>
      <c r="LI88" s="1">
        <v>22.4</v>
      </c>
      <c r="LJ88" s="1">
        <v>21.4</v>
      </c>
      <c r="LK88" s="1">
        <v>22</v>
      </c>
      <c r="LL88" s="1">
        <v>65535</v>
      </c>
      <c r="LM88" s="1">
        <v>21.4</v>
      </c>
      <c r="LN88" s="1">
        <v>22</v>
      </c>
      <c r="LO88" s="1">
        <v>22.2</v>
      </c>
      <c r="LP88" s="1">
        <v>22.2</v>
      </c>
      <c r="LQ88" s="1">
        <v>21.2</v>
      </c>
      <c r="LR88" s="1">
        <v>22.4</v>
      </c>
      <c r="LS88" s="1">
        <v>22.2</v>
      </c>
      <c r="LT88" s="1">
        <v>23</v>
      </c>
      <c r="LU88" s="1">
        <v>22.8</v>
      </c>
      <c r="LV88" s="1">
        <v>21.6</v>
      </c>
      <c r="LW88" s="1">
        <v>22.2</v>
      </c>
      <c r="LX88" s="1">
        <v>21.8</v>
      </c>
      <c r="LY88" s="1">
        <v>21</v>
      </c>
      <c r="LZ88" s="1">
        <v>22</v>
      </c>
      <c r="MA88" s="1">
        <v>21</v>
      </c>
      <c r="MB88" s="1">
        <v>21.6</v>
      </c>
      <c r="MC88" s="1">
        <v>20.8</v>
      </c>
      <c r="MD88" s="1">
        <v>22.6</v>
      </c>
      <c r="ME88" s="1">
        <v>22.2</v>
      </c>
      <c r="MF88" s="1">
        <v>22.4</v>
      </c>
      <c r="MG88" s="1">
        <v>21</v>
      </c>
      <c r="MH88" s="1">
        <v>21.2</v>
      </c>
      <c r="MI88" s="1">
        <v>21.2</v>
      </c>
      <c r="MJ88" s="1">
        <v>21</v>
      </c>
      <c r="MK88" s="1">
        <v>21</v>
      </c>
      <c r="ML88" s="1">
        <v>20</v>
      </c>
      <c r="MM88" s="1">
        <v>20.8</v>
      </c>
      <c r="MN88" s="1">
        <v>20.399999999999999</v>
      </c>
      <c r="MO88" s="1">
        <v>22.6</v>
      </c>
      <c r="MP88" s="1">
        <v>21.4</v>
      </c>
      <c r="MQ88" s="1">
        <v>22.4</v>
      </c>
      <c r="MR88" s="1">
        <v>21.8</v>
      </c>
      <c r="MS88" s="1">
        <v>22.2</v>
      </c>
      <c r="MT88" s="1">
        <v>22</v>
      </c>
      <c r="MU88" s="1">
        <v>21.2</v>
      </c>
      <c r="MV88" s="1">
        <v>20.6</v>
      </c>
      <c r="MW88" s="1">
        <v>20.2</v>
      </c>
      <c r="MX88" s="1">
        <v>21.2</v>
      </c>
      <c r="MY88" s="1">
        <v>21.6</v>
      </c>
      <c r="MZ88" s="1">
        <v>22.4</v>
      </c>
      <c r="NA88" s="1">
        <v>22.8</v>
      </c>
      <c r="NB88" s="1">
        <v>22.6</v>
      </c>
      <c r="NC88" s="1">
        <v>22.8</v>
      </c>
      <c r="ND88" s="1">
        <v>22.4</v>
      </c>
      <c r="NE88" s="1">
        <v>21.8</v>
      </c>
      <c r="NF88" s="1">
        <v>22.4</v>
      </c>
      <c r="NG88" s="1">
        <v>22</v>
      </c>
      <c r="NH88" s="1">
        <v>22.2</v>
      </c>
      <c r="NI88" s="1">
        <v>22.8</v>
      </c>
      <c r="NJ88" s="6">
        <f t="shared" si="62"/>
        <v>1</v>
      </c>
      <c r="NK88" s="3">
        <f t="shared" si="63"/>
        <v>1</v>
      </c>
      <c r="NL88" s="3">
        <f t="shared" si="64"/>
        <v>1</v>
      </c>
      <c r="NM88" s="3">
        <f t="shared" si="65"/>
        <v>1</v>
      </c>
      <c r="NN88" s="3">
        <f t="shared" si="66"/>
        <v>1</v>
      </c>
      <c r="NO88" s="3">
        <f t="shared" si="67"/>
        <v>1</v>
      </c>
      <c r="NP88" s="3">
        <f t="shared" si="68"/>
        <v>1</v>
      </c>
      <c r="NQ88" s="3">
        <f t="shared" si="69"/>
        <v>1</v>
      </c>
      <c r="NR88" s="3">
        <f t="shared" si="70"/>
        <v>1</v>
      </c>
      <c r="NS88" s="3">
        <f t="shared" si="71"/>
        <v>0.967741935483871</v>
      </c>
      <c r="NT88" s="3">
        <f t="shared" si="72"/>
        <v>0.96666666666666667</v>
      </c>
      <c r="NU88" s="3">
        <f t="shared" si="73"/>
        <v>1</v>
      </c>
      <c r="NV88" s="3">
        <f t="shared" si="74"/>
        <v>0.9945205479452055</v>
      </c>
      <c r="NW88" s="5">
        <f t="shared" si="75"/>
        <v>21.729032258064514</v>
      </c>
      <c r="NX88" s="1">
        <f t="shared" si="76"/>
        <v>21.821428571428566</v>
      </c>
      <c r="NY88" s="1">
        <f t="shared" si="77"/>
        <v>22.754838709677419</v>
      </c>
      <c r="NZ88" s="1">
        <f t="shared" si="78"/>
        <v>22.413333333333338</v>
      </c>
      <c r="OA88" s="1">
        <f t="shared" si="79"/>
        <v>21.980645161290322</v>
      </c>
      <c r="OB88" s="1">
        <f t="shared" si="80"/>
        <v>21.519999999999996</v>
      </c>
      <c r="OC88" s="1">
        <f t="shared" si="81"/>
        <v>20.587096774193551</v>
      </c>
      <c r="OD88" s="1">
        <f t="shared" si="82"/>
        <v>20.63225806451613</v>
      </c>
      <c r="OE88" s="1">
        <f t="shared" si="83"/>
        <v>21.086666666666659</v>
      </c>
      <c r="OF88" s="1">
        <f t="shared" si="84"/>
        <v>21.073333333333327</v>
      </c>
      <c r="OG88" s="1">
        <f t="shared" si="85"/>
        <v>21.751724137931031</v>
      </c>
      <c r="OH88" s="1">
        <f t="shared" si="86"/>
        <v>21.696774193548386</v>
      </c>
      <c r="OI88" s="111">
        <v>21.779999999999998</v>
      </c>
      <c r="OJ88" s="112">
        <v>22.271428571428572</v>
      </c>
      <c r="OK88" s="112">
        <v>22.530769230769234</v>
      </c>
      <c r="OL88" s="112">
        <v>22.007692307692306</v>
      </c>
      <c r="OM88" s="112">
        <v>21.44</v>
      </c>
      <c r="ON88" s="112">
        <v>20.953333333333333</v>
      </c>
      <c r="OO88" s="112">
        <v>20.771428571428572</v>
      </c>
      <c r="OP88" s="112">
        <v>21.178571428571427</v>
      </c>
      <c r="OQ88" s="112">
        <v>21.400000000000002</v>
      </c>
      <c r="OR88" s="112">
        <v>21.680000000000003</v>
      </c>
      <c r="OS88" s="112">
        <v>21.942857142857143</v>
      </c>
      <c r="OT88" s="112">
        <v>21.793333333333337</v>
      </c>
      <c r="OU88" s="5">
        <f t="shared" si="50"/>
        <v>-5.0967741935483701E-2</v>
      </c>
      <c r="OV88" s="1">
        <f t="shared" si="51"/>
        <v>-0.45000000000000639</v>
      </c>
      <c r="OW88" s="1">
        <f t="shared" si="52"/>
        <v>0.22406947890818429</v>
      </c>
      <c r="OX88" s="1">
        <f t="shared" si="53"/>
        <v>0.40564102564103166</v>
      </c>
      <c r="OY88" s="1">
        <f t="shared" si="54"/>
        <v>0.54064516129032114</v>
      </c>
      <c r="OZ88" s="1">
        <f t="shared" si="55"/>
        <v>0.56666666666666288</v>
      </c>
      <c r="PA88" s="1">
        <f t="shared" si="56"/>
        <v>-0.18433179723502136</v>
      </c>
      <c r="PB88" s="1">
        <f t="shared" si="57"/>
        <v>-0.54631336405529751</v>
      </c>
      <c r="PC88" s="1">
        <f t="shared" si="58"/>
        <v>-0.31333333333334323</v>
      </c>
      <c r="PD88" s="1">
        <f t="shared" si="59"/>
        <v>-0.60666666666667624</v>
      </c>
      <c r="PE88" s="1">
        <f t="shared" si="60"/>
        <v>-0.19113300492611174</v>
      </c>
      <c r="PF88" s="1">
        <f t="shared" si="61"/>
        <v>-9.6559139784950787E-2</v>
      </c>
      <c r="PG88" s="111">
        <v>17.100000000000001</v>
      </c>
      <c r="PH88" s="112">
        <v>16.899999999999999</v>
      </c>
      <c r="PI88" s="112">
        <v>18.5</v>
      </c>
      <c r="PJ88" s="112">
        <v>17.5</v>
      </c>
      <c r="PK88" s="112">
        <v>17.2</v>
      </c>
      <c r="PL88" s="112">
        <v>16.5</v>
      </c>
      <c r="PM88" s="112">
        <v>16.3</v>
      </c>
      <c r="PN88" s="112">
        <v>17.2</v>
      </c>
      <c r="PO88" s="112">
        <v>17.399999999999999</v>
      </c>
      <c r="PP88" s="112">
        <v>18</v>
      </c>
      <c r="PQ88" s="112">
        <v>18</v>
      </c>
      <c r="PR88" s="137">
        <v>17.2</v>
      </c>
      <c r="PS88" s="5">
        <f t="array" ref="PS88">+IF(ISERROR($NW88)=FALSE,MIN(IF($H88:$AL88&lt;65534,$H88:$AL88,"")),NA())</f>
        <v>18.399999999999999</v>
      </c>
      <c r="PT88" s="1">
        <f t="array" ref="PT88">+IF(ISERROR($NX88)=FALSE,MIN(IF($AM88:$BN88&lt;65534,$AM88:$BN88,"")),NA())</f>
        <v>18</v>
      </c>
      <c r="PU88" s="1">
        <f t="array" ref="PU88">+IF(ISERROR($NY88)=FALSE,MIN(IF($BP88:$CT88&lt;65534,$BP88:$CT88,"")),NA())</f>
        <v>20.8</v>
      </c>
      <c r="PV88" s="1">
        <f t="array" ref="PV88">+IF(ISERROR($NZ88)=FALSE,MIN(IF($CU88:$DX88&lt;65534,$CU88:$DX88,"")),NA())</f>
        <v>21</v>
      </c>
      <c r="PW88" s="1">
        <f t="array" ref="PW88">+IF(ISERROR($OA88)=FALSE,MIN(IF($DY88:$FC88&lt;65534,$DY88:$FC88,"")),NA())</f>
        <v>20.399999999999999</v>
      </c>
      <c r="PX88" s="1">
        <f t="array" ref="PX88">+IF(ISERROR($OB88)=FALSE,MIN(IF($FD88:$GG88&lt;65534,$FD88:$GG88,"")),NA())</f>
        <v>20.399999999999999</v>
      </c>
      <c r="PY88" s="1">
        <f t="array" ref="PY88">+IF(ISERROR($OC88)=FALSE,MIN(IF($GH88:$HL88&lt;65534,$GH88:$HL88,"")),NA())</f>
        <v>18.2</v>
      </c>
      <c r="PZ88" s="1">
        <f t="array" ref="PZ88">+IF(ISERROR($OD88)=FALSE,MIN(IF($HM88:$IQ88&lt;65534,$HM88:$IQ88,"")),NA())</f>
        <v>19</v>
      </c>
      <c r="QA88" s="1">
        <f t="array" ref="QA88">+IF(ISERROR($OE88)=FALSE,MIN(IF($IR88:$JU88&lt;65534,$IR88:$JU88,"")),NA())</f>
        <v>19.399999999999999</v>
      </c>
      <c r="QB88" s="1">
        <f t="array" ref="QB88">+IF(ISERROR($OF88)=FALSE,MIN(IF($JV88:$KZ88&lt;65534,$JV88:$KZ88,"")),NA())</f>
        <v>19.2</v>
      </c>
      <c r="QC88" s="1">
        <f t="array" ref="QC88">+IF(ISERROR($OG88)=FALSE,MIN(IF($LA88:$MD88&lt;65534,$LA88:$MD88,"")),NA())</f>
        <v>19</v>
      </c>
      <c r="QD88" s="1">
        <f t="array" ref="QD88">+IF(ISERROR($OH88)=FALSE,MIN(IF($ME88:$NI88&lt;65534,$ME88:$NI88,"")),NA())</f>
        <v>20</v>
      </c>
      <c r="QE88" s="5">
        <f t="shared" si="87"/>
        <v>-1.2999999999999972</v>
      </c>
      <c r="QF88" s="1">
        <f t="shared" si="88"/>
        <v>-1.1000000000000014</v>
      </c>
      <c r="QG88" s="1">
        <f t="shared" si="89"/>
        <v>-2.3000000000000007</v>
      </c>
      <c r="QH88" s="1">
        <f t="shared" si="90"/>
        <v>-3.5</v>
      </c>
      <c r="QI88" s="1">
        <f t="shared" si="91"/>
        <v>-3.1999999999999993</v>
      </c>
      <c r="QJ88" s="1">
        <f t="shared" si="92"/>
        <v>-3.8999999999999986</v>
      </c>
      <c r="QK88" s="1">
        <f t="shared" si="93"/>
        <v>-1.8999999999999986</v>
      </c>
      <c r="QL88" s="1">
        <f t="shared" si="94"/>
        <v>-1.8000000000000007</v>
      </c>
      <c r="QM88" s="1">
        <f t="shared" si="95"/>
        <v>-2</v>
      </c>
      <c r="QN88" s="1">
        <f t="shared" si="96"/>
        <v>-1.1999999999999993</v>
      </c>
      <c r="QO88" s="1">
        <f t="shared" si="97"/>
        <v>-1</v>
      </c>
      <c r="QP88" s="1">
        <f t="shared" si="98"/>
        <v>-2.8000000000000007</v>
      </c>
      <c r="QQ88" s="5" t="s">
        <v>892</v>
      </c>
    </row>
    <row r="89" spans="1:459" s="1" customFormat="1" x14ac:dyDescent="0.2">
      <c r="A89" s="79">
        <v>35195020</v>
      </c>
      <c r="B89" s="106">
        <v>-72.869840555555555</v>
      </c>
      <c r="C89" s="106">
        <v>5.0272577777777778</v>
      </c>
      <c r="D89" s="105">
        <v>460</v>
      </c>
      <c r="E89" s="97" t="s">
        <v>95</v>
      </c>
      <c r="F89" s="97" t="s">
        <v>95</v>
      </c>
      <c r="G89" s="97" t="s">
        <v>90</v>
      </c>
      <c r="H89" s="1">
        <v>65535</v>
      </c>
      <c r="I89" s="1">
        <v>65535</v>
      </c>
      <c r="J89" s="1">
        <v>65535</v>
      </c>
      <c r="K89" s="1">
        <v>65535</v>
      </c>
      <c r="L89" s="1">
        <v>22</v>
      </c>
      <c r="M89" s="1">
        <v>20.6</v>
      </c>
      <c r="N89" s="1">
        <v>22.6</v>
      </c>
      <c r="O89" s="1">
        <v>21.8</v>
      </c>
      <c r="P89" s="1">
        <v>65535</v>
      </c>
      <c r="Q89" s="1">
        <v>65535</v>
      </c>
      <c r="R89" s="1">
        <v>65535</v>
      </c>
      <c r="S89" s="1">
        <v>20</v>
      </c>
      <c r="T89" s="1">
        <v>22.4</v>
      </c>
      <c r="U89" s="1">
        <v>65535</v>
      </c>
      <c r="V89" s="1">
        <v>21.4</v>
      </c>
      <c r="W89" s="1">
        <v>65535</v>
      </c>
      <c r="X89" s="1">
        <v>65535</v>
      </c>
      <c r="Y89" s="1">
        <v>65535</v>
      </c>
      <c r="Z89" s="1">
        <v>65535</v>
      </c>
      <c r="AA89" s="1">
        <v>65535</v>
      </c>
      <c r="AB89" s="1">
        <v>65535</v>
      </c>
      <c r="AC89" s="1">
        <v>65535</v>
      </c>
      <c r="AD89" s="1">
        <v>65535</v>
      </c>
      <c r="AE89" s="1">
        <v>65535</v>
      </c>
      <c r="AF89" s="1">
        <v>65535</v>
      </c>
      <c r="AG89" s="1">
        <v>65535</v>
      </c>
      <c r="AH89" s="1">
        <v>65535</v>
      </c>
      <c r="AI89" s="1">
        <v>65535</v>
      </c>
      <c r="AJ89" s="1">
        <v>65535</v>
      </c>
      <c r="AK89" s="1">
        <v>65535</v>
      </c>
      <c r="AL89" s="1">
        <v>65535</v>
      </c>
      <c r="AM89" s="1">
        <v>65535</v>
      </c>
      <c r="AN89" s="1">
        <v>65535</v>
      </c>
      <c r="AO89" s="1">
        <v>65535</v>
      </c>
      <c r="AP89" s="1">
        <v>65535</v>
      </c>
      <c r="AQ89" s="1">
        <v>65535</v>
      </c>
      <c r="AR89" s="1">
        <v>65535</v>
      </c>
      <c r="AS89" s="1">
        <v>65535</v>
      </c>
      <c r="AT89" s="1">
        <v>65535</v>
      </c>
      <c r="AU89" s="1">
        <v>65535</v>
      </c>
      <c r="AV89" s="1">
        <v>65535</v>
      </c>
      <c r="AW89" s="1">
        <v>65535</v>
      </c>
      <c r="AX89" s="1">
        <v>65535</v>
      </c>
      <c r="AY89" s="1">
        <v>65535</v>
      </c>
      <c r="AZ89" s="1">
        <v>65535</v>
      </c>
      <c r="BA89" s="1">
        <v>65535</v>
      </c>
      <c r="BB89" s="1">
        <v>65535</v>
      </c>
      <c r="BC89" s="1">
        <v>65535</v>
      </c>
      <c r="BD89" s="1">
        <v>65535</v>
      </c>
      <c r="BE89" s="1">
        <v>23.2</v>
      </c>
      <c r="BF89" s="1">
        <v>22.4</v>
      </c>
      <c r="BG89" s="1">
        <v>22.4</v>
      </c>
      <c r="BH89" s="1">
        <v>24.4</v>
      </c>
      <c r="BI89" s="1">
        <v>24.6</v>
      </c>
      <c r="BJ89" s="1">
        <v>23.8</v>
      </c>
      <c r="BK89" s="1">
        <v>65535</v>
      </c>
      <c r="BL89" s="1">
        <v>20.8</v>
      </c>
      <c r="BM89" s="1">
        <v>20.8</v>
      </c>
      <c r="BN89" s="1">
        <v>21</v>
      </c>
      <c r="BO89" s="102"/>
      <c r="BP89" s="1">
        <v>20.8</v>
      </c>
      <c r="BQ89" s="1">
        <v>25.8</v>
      </c>
      <c r="BR89" s="1">
        <v>24.8</v>
      </c>
      <c r="BS89" s="1">
        <v>24.4</v>
      </c>
      <c r="BT89" s="1">
        <v>24.2</v>
      </c>
      <c r="BU89" s="1">
        <v>24.2</v>
      </c>
      <c r="BV89" s="1">
        <v>23.2</v>
      </c>
      <c r="BW89" s="1">
        <v>23.8</v>
      </c>
      <c r="BX89" s="1">
        <v>23.8</v>
      </c>
      <c r="BY89" s="1">
        <v>22.8</v>
      </c>
      <c r="BZ89" s="1">
        <v>23</v>
      </c>
      <c r="CA89" s="1">
        <v>23.2</v>
      </c>
      <c r="CB89" s="1">
        <v>23.6</v>
      </c>
      <c r="CC89" s="1">
        <v>23.6</v>
      </c>
      <c r="CD89" s="1">
        <v>22.4</v>
      </c>
      <c r="CE89" s="1">
        <v>22.6</v>
      </c>
      <c r="CF89" s="1">
        <v>22.4</v>
      </c>
      <c r="CG89" s="1">
        <v>22.6</v>
      </c>
      <c r="CH89" s="1">
        <v>22.2</v>
      </c>
      <c r="CI89" s="1">
        <v>22.2</v>
      </c>
      <c r="CJ89" s="1">
        <v>22.4</v>
      </c>
      <c r="CK89" s="1">
        <v>22.2</v>
      </c>
      <c r="CL89" s="1">
        <v>22.2</v>
      </c>
      <c r="CM89" s="1">
        <v>65535</v>
      </c>
      <c r="CN89" s="1">
        <v>22</v>
      </c>
      <c r="CO89" s="1">
        <v>24</v>
      </c>
      <c r="CP89" s="1">
        <v>22.8</v>
      </c>
      <c r="CQ89" s="1">
        <v>23.4</v>
      </c>
      <c r="CR89" s="1">
        <v>65535</v>
      </c>
      <c r="CS89" s="1">
        <v>23.2</v>
      </c>
      <c r="CT89" s="1">
        <v>23</v>
      </c>
      <c r="CU89" s="1">
        <v>65535</v>
      </c>
      <c r="CV89" s="1">
        <v>21.8</v>
      </c>
      <c r="CW89" s="1">
        <v>21.2</v>
      </c>
      <c r="CX89" s="1">
        <v>21.4</v>
      </c>
      <c r="CY89" s="1">
        <v>21.2</v>
      </c>
      <c r="CZ89" s="1">
        <v>24</v>
      </c>
      <c r="DA89" s="1">
        <v>23.6</v>
      </c>
      <c r="DB89" s="1">
        <v>65535</v>
      </c>
      <c r="DC89" s="1">
        <v>20</v>
      </c>
      <c r="DD89" s="1">
        <v>21.8</v>
      </c>
      <c r="DE89" s="1">
        <v>20.8</v>
      </c>
      <c r="DF89" s="1">
        <v>22.4</v>
      </c>
      <c r="DG89" s="1">
        <v>21.8</v>
      </c>
      <c r="DH89" s="1">
        <v>21.4</v>
      </c>
      <c r="DI89" s="1">
        <v>21.2</v>
      </c>
      <c r="DJ89" s="1">
        <v>20</v>
      </c>
      <c r="DK89" s="1">
        <v>65535</v>
      </c>
      <c r="DL89" s="1">
        <v>65535</v>
      </c>
      <c r="DM89" s="1">
        <v>65535</v>
      </c>
      <c r="DN89" s="1">
        <v>65535</v>
      </c>
      <c r="DO89" s="1">
        <v>20.8</v>
      </c>
      <c r="DP89" s="1">
        <v>19.8</v>
      </c>
      <c r="DQ89" s="1">
        <v>21.2</v>
      </c>
      <c r="DR89" s="1">
        <v>20.8</v>
      </c>
      <c r="DS89" s="1">
        <v>20.2</v>
      </c>
      <c r="DT89" s="1">
        <v>19.8</v>
      </c>
      <c r="DU89" s="1">
        <v>19.399999999999999</v>
      </c>
      <c r="DV89" s="1">
        <v>21.8</v>
      </c>
      <c r="DW89" s="1">
        <v>21</v>
      </c>
      <c r="DX89" s="1">
        <v>21.4</v>
      </c>
      <c r="DY89" s="1">
        <v>21.2</v>
      </c>
      <c r="DZ89" s="1">
        <v>23</v>
      </c>
      <c r="EA89" s="1">
        <v>22.4</v>
      </c>
      <c r="EB89" s="1">
        <v>22.6</v>
      </c>
      <c r="EC89" s="1">
        <v>22</v>
      </c>
      <c r="ED89" s="1">
        <v>20.6</v>
      </c>
      <c r="EE89" s="1">
        <v>20.399999999999999</v>
      </c>
      <c r="EF89" s="1">
        <v>21.8</v>
      </c>
      <c r="EG89" s="1">
        <v>21</v>
      </c>
      <c r="EH89" s="1">
        <v>65535</v>
      </c>
      <c r="EI89" s="1">
        <v>20.8</v>
      </c>
      <c r="EJ89" s="1">
        <v>20.399999999999999</v>
      </c>
      <c r="EK89" s="1">
        <v>22</v>
      </c>
      <c r="EL89" s="1">
        <v>20.6</v>
      </c>
      <c r="EM89" s="1">
        <v>20.8</v>
      </c>
      <c r="EN89" s="1">
        <v>21.4</v>
      </c>
      <c r="EO89" s="1">
        <v>21.6</v>
      </c>
      <c r="EP89" s="1">
        <v>20.8</v>
      </c>
      <c r="EQ89" s="1">
        <v>21</v>
      </c>
      <c r="ER89" s="1">
        <v>20.8</v>
      </c>
      <c r="ES89" s="1">
        <v>20.6</v>
      </c>
      <c r="ET89" s="1">
        <v>22</v>
      </c>
      <c r="EU89" s="1">
        <v>21.2</v>
      </c>
      <c r="EV89" s="1">
        <v>18</v>
      </c>
      <c r="EW89" s="1">
        <v>21.4</v>
      </c>
      <c r="EX89" s="1">
        <v>65535</v>
      </c>
      <c r="EY89" s="1">
        <v>23</v>
      </c>
      <c r="EZ89" s="1">
        <v>22</v>
      </c>
      <c r="FA89" s="1">
        <v>22</v>
      </c>
      <c r="FB89" s="1">
        <v>21.8</v>
      </c>
      <c r="FC89" s="1">
        <v>20.8</v>
      </c>
      <c r="FD89" s="1">
        <v>20.6</v>
      </c>
      <c r="FE89" s="1">
        <v>21</v>
      </c>
      <c r="FF89" s="1">
        <v>20.6</v>
      </c>
      <c r="FG89" s="1">
        <v>22.2</v>
      </c>
      <c r="FH89" s="1">
        <v>20.8</v>
      </c>
      <c r="FI89" s="1">
        <v>65535</v>
      </c>
      <c r="FJ89" s="1">
        <v>21.2</v>
      </c>
      <c r="FK89" s="1">
        <v>21</v>
      </c>
      <c r="FL89" s="1">
        <v>21.4</v>
      </c>
      <c r="FM89" s="1">
        <v>20.2</v>
      </c>
      <c r="FN89" s="1">
        <v>20.6</v>
      </c>
      <c r="FO89" s="1">
        <v>20.399999999999999</v>
      </c>
      <c r="FP89" s="1">
        <v>21.8</v>
      </c>
      <c r="FQ89" s="1">
        <v>21.2</v>
      </c>
      <c r="FR89" s="1">
        <v>21.4</v>
      </c>
      <c r="FS89" s="1">
        <v>21.2</v>
      </c>
      <c r="FT89" s="1">
        <v>21</v>
      </c>
      <c r="FU89" s="1">
        <v>20.8</v>
      </c>
      <c r="FV89" s="1">
        <v>21.8</v>
      </c>
      <c r="FW89" s="1">
        <v>21</v>
      </c>
      <c r="FX89" s="1">
        <v>21.4</v>
      </c>
      <c r="FY89" s="1">
        <v>21.8</v>
      </c>
      <c r="FZ89" s="1">
        <v>20.8</v>
      </c>
      <c r="GA89" s="1">
        <v>21.8</v>
      </c>
      <c r="GB89" s="1">
        <v>20.8</v>
      </c>
      <c r="GC89" s="1">
        <v>20.399999999999999</v>
      </c>
      <c r="GD89" s="1">
        <v>20</v>
      </c>
      <c r="GE89" s="1">
        <v>20.2</v>
      </c>
      <c r="GF89" s="1">
        <v>22.8</v>
      </c>
      <c r="GG89" s="1">
        <v>21.8</v>
      </c>
      <c r="GH89" s="1">
        <v>21</v>
      </c>
      <c r="GI89" s="1">
        <v>22.4</v>
      </c>
      <c r="GJ89" s="1">
        <v>22</v>
      </c>
      <c r="GK89" s="1">
        <v>65535</v>
      </c>
      <c r="GL89" s="1">
        <v>65535</v>
      </c>
      <c r="GM89" s="1">
        <v>65535</v>
      </c>
      <c r="GN89" s="1">
        <v>65535</v>
      </c>
      <c r="GO89" s="1">
        <v>21</v>
      </c>
      <c r="GP89" s="1">
        <v>65535</v>
      </c>
      <c r="GQ89" s="1">
        <v>65535</v>
      </c>
      <c r="GR89" s="1">
        <v>65535</v>
      </c>
      <c r="GS89" s="1">
        <v>65535</v>
      </c>
      <c r="GT89" s="1">
        <v>65535</v>
      </c>
      <c r="GU89" s="1">
        <v>65535</v>
      </c>
      <c r="GV89" s="1">
        <v>65535</v>
      </c>
      <c r="GW89" s="1">
        <v>20.8</v>
      </c>
      <c r="GX89" s="1">
        <v>20.2</v>
      </c>
      <c r="GY89" s="1">
        <v>20.8</v>
      </c>
      <c r="GZ89" s="1">
        <v>20.399999999999999</v>
      </c>
      <c r="HA89" s="1">
        <v>20.399999999999999</v>
      </c>
      <c r="HB89" s="1">
        <v>19.600000000000001</v>
      </c>
      <c r="HC89" s="1">
        <v>21.2</v>
      </c>
      <c r="HD89" s="1">
        <v>20.2</v>
      </c>
      <c r="HE89" s="1">
        <v>19.2</v>
      </c>
      <c r="HF89" s="1">
        <v>20.399999999999999</v>
      </c>
      <c r="HG89" s="1">
        <v>20.399999999999999</v>
      </c>
      <c r="HH89" s="1">
        <v>18.8</v>
      </c>
      <c r="HI89" s="1">
        <v>65535</v>
      </c>
      <c r="HJ89" s="1">
        <v>20.8</v>
      </c>
      <c r="HK89" s="1">
        <v>21.8</v>
      </c>
      <c r="HL89" s="1">
        <v>21.8</v>
      </c>
      <c r="HM89" s="1">
        <v>21.8</v>
      </c>
      <c r="HN89" s="1">
        <v>21</v>
      </c>
      <c r="HO89" s="1">
        <v>21.6</v>
      </c>
      <c r="HP89" s="1">
        <v>20</v>
      </c>
      <c r="HQ89" s="1">
        <v>20.2</v>
      </c>
      <c r="HR89" s="1">
        <v>19.399999999999999</v>
      </c>
      <c r="HS89" s="1">
        <v>20.2</v>
      </c>
      <c r="HT89" s="1">
        <v>22</v>
      </c>
      <c r="HU89" s="1">
        <v>19</v>
      </c>
      <c r="HV89" s="1">
        <v>21</v>
      </c>
      <c r="HW89" s="1">
        <v>21.8</v>
      </c>
      <c r="HX89" s="1">
        <v>21.2</v>
      </c>
      <c r="HY89" s="1">
        <v>22</v>
      </c>
      <c r="HZ89" s="1">
        <v>21.8</v>
      </c>
      <c r="IA89" s="1">
        <v>20.6</v>
      </c>
      <c r="IB89" s="1">
        <v>20</v>
      </c>
      <c r="IC89" s="1">
        <v>20.2</v>
      </c>
      <c r="ID89" s="1">
        <v>20.399999999999999</v>
      </c>
      <c r="IE89" s="1">
        <v>65535</v>
      </c>
      <c r="IF89" s="1">
        <v>20</v>
      </c>
      <c r="IG89" s="1">
        <v>19.399999999999999</v>
      </c>
      <c r="IH89" s="1">
        <v>21.2</v>
      </c>
      <c r="II89" s="1">
        <v>21</v>
      </c>
      <c r="IJ89" s="1">
        <v>21.8</v>
      </c>
      <c r="IK89" s="1">
        <v>21</v>
      </c>
      <c r="IL89" s="1">
        <v>19.8</v>
      </c>
      <c r="IM89" s="1">
        <v>21.6</v>
      </c>
      <c r="IN89" s="1">
        <v>20</v>
      </c>
      <c r="IO89" s="1">
        <v>65535</v>
      </c>
      <c r="IP89" s="1">
        <v>21.8</v>
      </c>
      <c r="IQ89" s="1">
        <v>21.2</v>
      </c>
      <c r="IR89" s="1">
        <v>21.8</v>
      </c>
      <c r="IS89" s="1">
        <v>21</v>
      </c>
      <c r="IT89" s="1">
        <v>21.4</v>
      </c>
      <c r="IU89" s="1">
        <v>20.8</v>
      </c>
      <c r="IV89" s="1">
        <v>22.2</v>
      </c>
      <c r="IW89" s="1">
        <v>20</v>
      </c>
      <c r="IX89" s="1">
        <v>21.2</v>
      </c>
      <c r="IY89" s="1">
        <v>21.4</v>
      </c>
      <c r="IZ89" s="1">
        <v>21.6</v>
      </c>
      <c r="JA89" s="1">
        <v>21.2</v>
      </c>
      <c r="JB89" s="1">
        <v>21.8</v>
      </c>
      <c r="JC89" s="1">
        <v>21.4</v>
      </c>
      <c r="JD89" s="1">
        <v>21.4</v>
      </c>
      <c r="JE89" s="1">
        <v>22.4</v>
      </c>
      <c r="JF89" s="1">
        <v>21.4</v>
      </c>
      <c r="JG89" s="1">
        <v>20.6</v>
      </c>
      <c r="JH89" s="1">
        <v>22.2</v>
      </c>
      <c r="JI89" s="1">
        <v>20</v>
      </c>
      <c r="JJ89" s="1">
        <v>22.2</v>
      </c>
      <c r="JK89" s="1">
        <v>22.8</v>
      </c>
      <c r="JL89" s="1">
        <v>20.399999999999999</v>
      </c>
      <c r="JM89" s="1">
        <v>22</v>
      </c>
      <c r="JN89" s="1">
        <v>21.8</v>
      </c>
      <c r="JO89" s="1">
        <v>20</v>
      </c>
      <c r="JP89" s="1">
        <v>20.6</v>
      </c>
      <c r="JQ89" s="1">
        <v>21</v>
      </c>
      <c r="JR89" s="1">
        <v>21.2</v>
      </c>
      <c r="JS89" s="1">
        <v>21.2</v>
      </c>
      <c r="JT89" s="1">
        <v>21.8</v>
      </c>
      <c r="JU89" s="1">
        <v>20.2</v>
      </c>
      <c r="JV89" s="1">
        <v>22</v>
      </c>
      <c r="JW89" s="1">
        <v>65535</v>
      </c>
      <c r="JX89" s="1">
        <v>20.8</v>
      </c>
      <c r="JY89" s="1">
        <v>19.8</v>
      </c>
      <c r="JZ89" s="1">
        <v>21.4</v>
      </c>
      <c r="KA89" s="1">
        <v>20.8</v>
      </c>
      <c r="KB89" s="1">
        <v>22</v>
      </c>
      <c r="KC89" s="1">
        <v>21.8</v>
      </c>
      <c r="KD89" s="1">
        <v>19.8</v>
      </c>
      <c r="KE89" s="1">
        <v>21.2</v>
      </c>
      <c r="KF89" s="1">
        <v>21.4</v>
      </c>
      <c r="KG89" s="1">
        <v>22</v>
      </c>
      <c r="KH89" s="1">
        <v>21</v>
      </c>
      <c r="KI89" s="1">
        <v>21.8</v>
      </c>
      <c r="KJ89" s="1">
        <v>22</v>
      </c>
      <c r="KK89" s="1">
        <v>21.2</v>
      </c>
      <c r="KL89" s="1">
        <v>65535</v>
      </c>
      <c r="KM89" s="1">
        <v>21.2</v>
      </c>
      <c r="KN89" s="1">
        <v>20.399999999999999</v>
      </c>
      <c r="KO89" s="1">
        <v>20.8</v>
      </c>
      <c r="KP89" s="1">
        <v>20.399999999999999</v>
      </c>
      <c r="KQ89" s="1">
        <v>21.4</v>
      </c>
      <c r="KR89" s="1">
        <v>21.4</v>
      </c>
      <c r="KS89" s="1">
        <v>21.2</v>
      </c>
      <c r="KT89" s="1">
        <v>21</v>
      </c>
      <c r="KU89" s="1">
        <v>20</v>
      </c>
      <c r="KV89" s="1">
        <v>65535</v>
      </c>
      <c r="KW89" s="1">
        <v>20.2</v>
      </c>
      <c r="KX89" s="1">
        <v>21.2</v>
      </c>
      <c r="KY89" s="1">
        <v>23</v>
      </c>
      <c r="KZ89" s="1">
        <v>22.4</v>
      </c>
      <c r="LA89" s="1">
        <v>20.2</v>
      </c>
      <c r="LB89" s="1">
        <v>22.2</v>
      </c>
      <c r="LC89" s="1">
        <v>21.2</v>
      </c>
      <c r="LD89" s="1">
        <v>21.4</v>
      </c>
      <c r="LE89" s="1">
        <v>65535</v>
      </c>
      <c r="LF89" s="1">
        <v>22</v>
      </c>
      <c r="LG89" s="1">
        <v>22</v>
      </c>
      <c r="LH89" s="1">
        <v>65535</v>
      </c>
      <c r="LI89" s="1">
        <v>23</v>
      </c>
      <c r="LJ89" s="1">
        <v>21.4</v>
      </c>
      <c r="LK89" s="1">
        <v>22</v>
      </c>
      <c r="LL89" s="1">
        <v>65535</v>
      </c>
      <c r="LM89" s="1">
        <v>21.8</v>
      </c>
      <c r="LN89" s="1">
        <v>22.4</v>
      </c>
      <c r="LO89" s="1">
        <v>65535</v>
      </c>
      <c r="LP89" s="1">
        <v>22.2</v>
      </c>
      <c r="LQ89" s="1">
        <v>21.8</v>
      </c>
      <c r="LR89" s="1">
        <v>23.2</v>
      </c>
      <c r="LS89" s="1">
        <v>22.6</v>
      </c>
      <c r="LT89" s="1">
        <v>22</v>
      </c>
      <c r="LU89" s="1">
        <v>22.8</v>
      </c>
      <c r="LV89" s="1">
        <v>21.4</v>
      </c>
      <c r="LW89" s="1">
        <v>65535</v>
      </c>
      <c r="LX89" s="1">
        <v>21.2</v>
      </c>
      <c r="LY89" s="1">
        <v>65535</v>
      </c>
      <c r="LZ89" s="1">
        <v>31.8</v>
      </c>
      <c r="MA89" s="1">
        <v>65535</v>
      </c>
      <c r="MB89" s="1">
        <v>27</v>
      </c>
      <c r="MC89" s="1">
        <v>65535</v>
      </c>
      <c r="MD89" s="1">
        <v>65535</v>
      </c>
      <c r="ME89" s="1">
        <v>65535</v>
      </c>
      <c r="MF89" s="1">
        <v>65535</v>
      </c>
      <c r="MG89" s="1">
        <v>65535</v>
      </c>
      <c r="MH89" s="1">
        <v>65535</v>
      </c>
      <c r="MI89" s="1">
        <v>65535</v>
      </c>
      <c r="MJ89" s="1">
        <v>65535</v>
      </c>
      <c r="MK89" s="1">
        <v>20.8</v>
      </c>
      <c r="ML89" s="1">
        <v>21.2</v>
      </c>
      <c r="MM89" s="1">
        <v>19.8</v>
      </c>
      <c r="MN89" s="1">
        <v>19.399999999999999</v>
      </c>
      <c r="MO89" s="1">
        <v>19.8</v>
      </c>
      <c r="MP89" s="1">
        <v>20.399999999999999</v>
      </c>
      <c r="MQ89" s="1">
        <v>21</v>
      </c>
      <c r="MR89" s="1">
        <v>21.2</v>
      </c>
      <c r="MS89" s="1">
        <v>21.8</v>
      </c>
      <c r="MT89" s="1">
        <v>65535</v>
      </c>
      <c r="MU89" s="1">
        <v>20.399999999999999</v>
      </c>
      <c r="MV89" s="1">
        <v>65535</v>
      </c>
      <c r="MW89" s="1">
        <v>20</v>
      </c>
      <c r="MX89" s="1">
        <v>20.8</v>
      </c>
      <c r="MY89" s="1">
        <v>21</v>
      </c>
      <c r="MZ89" s="1">
        <v>21.8</v>
      </c>
      <c r="NA89" s="1">
        <v>22</v>
      </c>
      <c r="NB89" s="1">
        <v>65535</v>
      </c>
      <c r="NC89" s="1">
        <v>22.2</v>
      </c>
      <c r="ND89" s="1">
        <v>21.2</v>
      </c>
      <c r="NE89" s="1">
        <v>21</v>
      </c>
      <c r="NF89" s="1">
        <v>65535</v>
      </c>
      <c r="NG89" s="1">
        <v>21.6</v>
      </c>
      <c r="NH89" s="1">
        <v>21.8</v>
      </c>
      <c r="NI89" s="1">
        <v>65535</v>
      </c>
      <c r="NJ89" s="6">
        <f t="shared" si="62"/>
        <v>0.22580645161290322</v>
      </c>
      <c r="NK89" s="3">
        <f t="shared" si="63"/>
        <v>0.32142857142857145</v>
      </c>
      <c r="NL89" s="3">
        <f t="shared" si="64"/>
        <v>0.93548387096774188</v>
      </c>
      <c r="NM89" s="3">
        <f t="shared" si="65"/>
        <v>0.8</v>
      </c>
      <c r="NN89" s="3">
        <f t="shared" si="66"/>
        <v>0.93548387096774188</v>
      </c>
      <c r="NO89" s="3">
        <f t="shared" si="67"/>
        <v>0.96666666666666667</v>
      </c>
      <c r="NP89" s="3">
        <f t="shared" si="68"/>
        <v>0.61290322580645162</v>
      </c>
      <c r="NQ89" s="3">
        <f t="shared" si="69"/>
        <v>0.93548387096774188</v>
      </c>
      <c r="NR89" s="3">
        <f t="shared" si="70"/>
        <v>1</v>
      </c>
      <c r="NS89" s="3">
        <f t="shared" si="71"/>
        <v>0.90322580645161288</v>
      </c>
      <c r="NT89" s="3">
        <f t="shared" si="72"/>
        <v>0.7</v>
      </c>
      <c r="NU89" s="3">
        <f t="shared" si="73"/>
        <v>0.64516129032258063</v>
      </c>
      <c r="NV89" s="3">
        <f t="shared" si="74"/>
        <v>0.75068493150684934</v>
      </c>
      <c r="NW89" s="5" t="e">
        <f t="shared" si="75"/>
        <v>#N/A</v>
      </c>
      <c r="NX89" s="1" t="e">
        <f t="shared" si="76"/>
        <v>#N/A</v>
      </c>
      <c r="NY89" s="1">
        <f t="shared" si="77"/>
        <v>23.131034482758622</v>
      </c>
      <c r="NZ89" s="1">
        <f t="shared" si="78"/>
        <v>21.2</v>
      </c>
      <c r="OA89" s="1">
        <f t="shared" si="79"/>
        <v>21.310344827586206</v>
      </c>
      <c r="OB89" s="1">
        <f t="shared" si="80"/>
        <v>21.103448275862068</v>
      </c>
      <c r="OC89" s="1">
        <f t="shared" si="81"/>
        <v>20.694736842105261</v>
      </c>
      <c r="OD89" s="1">
        <f t="shared" si="82"/>
        <v>20.793103448275861</v>
      </c>
      <c r="OE89" s="1">
        <f t="shared" si="83"/>
        <v>21.300000000000004</v>
      </c>
      <c r="OF89" s="1">
        <f t="shared" si="84"/>
        <v>21.199999999999996</v>
      </c>
      <c r="OG89" s="1">
        <f t="shared" si="85"/>
        <v>22.647619047619049</v>
      </c>
      <c r="OH89" s="1">
        <f t="shared" si="86"/>
        <v>20.96</v>
      </c>
      <c r="OI89" s="111">
        <v>20.652941176470591</v>
      </c>
      <c r="OJ89" s="112">
        <v>21.311764705882354</v>
      </c>
      <c r="OK89" s="112">
        <v>21.773333333333333</v>
      </c>
      <c r="OL89" s="112">
        <v>21.413333333333334</v>
      </c>
      <c r="OM89" s="112">
        <v>20.968421052631577</v>
      </c>
      <c r="ON89" s="112">
        <v>20.763157894736846</v>
      </c>
      <c r="OO89" s="112">
        <v>20.515789473684212</v>
      </c>
      <c r="OP89" s="112">
        <v>20.589473684210521</v>
      </c>
      <c r="OQ89" s="112">
        <v>20.616666666666664</v>
      </c>
      <c r="OR89" s="112">
        <v>20.843750000000004</v>
      </c>
      <c r="OS89" s="112">
        <v>20.917647058823526</v>
      </c>
      <c r="OT89" s="112">
        <v>20.752941176470586</v>
      </c>
      <c r="OU89" s="5" t="e">
        <f t="shared" si="50"/>
        <v>#N/A</v>
      </c>
      <c r="OV89" s="1" t="e">
        <f t="shared" si="51"/>
        <v>#N/A</v>
      </c>
      <c r="OW89" s="1">
        <f t="shared" si="52"/>
        <v>1.3577011494252886</v>
      </c>
      <c r="OX89" s="1">
        <f t="shared" si="53"/>
        <v>-0.21333333333333471</v>
      </c>
      <c r="OY89" s="1">
        <f t="shared" si="54"/>
        <v>0.34192377495462978</v>
      </c>
      <c r="OZ89" s="1">
        <f t="shared" si="55"/>
        <v>0.34029038112522159</v>
      </c>
      <c r="PA89" s="1">
        <f t="shared" si="56"/>
        <v>0.17894736842104919</v>
      </c>
      <c r="PB89" s="1">
        <f t="shared" si="57"/>
        <v>0.20362976406534017</v>
      </c>
      <c r="PC89" s="1">
        <f t="shared" si="58"/>
        <v>0.68333333333334068</v>
      </c>
      <c r="PD89" s="1">
        <f t="shared" si="59"/>
        <v>0.35624999999999218</v>
      </c>
      <c r="PE89" s="1">
        <f t="shared" si="60"/>
        <v>1.7299719887955227</v>
      </c>
      <c r="PF89" s="1">
        <f t="shared" si="61"/>
        <v>0.20705882352941529</v>
      </c>
      <c r="PG89" s="111">
        <v>16</v>
      </c>
      <c r="PH89" s="112">
        <v>11</v>
      </c>
      <c r="PI89" s="112">
        <v>16</v>
      </c>
      <c r="PJ89" s="112">
        <v>15.4</v>
      </c>
      <c r="PK89" s="112">
        <v>15</v>
      </c>
      <c r="PL89" s="112">
        <v>15.2</v>
      </c>
      <c r="PM89" s="112">
        <v>15</v>
      </c>
      <c r="PN89" s="112">
        <v>14</v>
      </c>
      <c r="PO89" s="112">
        <v>14.2</v>
      </c>
      <c r="PP89" s="112">
        <v>16</v>
      </c>
      <c r="PQ89" s="112">
        <v>11.2</v>
      </c>
      <c r="PR89" s="137">
        <v>16.8</v>
      </c>
      <c r="PS89" s="5" t="e">
        <f t="array" ref="PS89">+IF(ISERROR($NW89)=FALSE,MIN(IF($H89:$AL89&lt;65534,$H89:$AL89,"")),NA())</f>
        <v>#N/A</v>
      </c>
      <c r="PT89" s="1" t="e">
        <f t="array" ref="PT89">+IF(ISERROR($NX89)=FALSE,MIN(IF($AM89:$BN89&lt;65534,$AM89:$BN89,"")),NA())</f>
        <v>#N/A</v>
      </c>
      <c r="PU89" s="1">
        <f t="array" ref="PU89">+IF(ISERROR($NY89)=FALSE,MIN(IF($BP89:$CT89&lt;65534,$BP89:$CT89,"")),NA())</f>
        <v>20.8</v>
      </c>
      <c r="PV89" s="1">
        <f t="array" ref="PV89">+IF(ISERROR($NZ89)=FALSE,MIN(IF($CU89:$DX89&lt;65534,$CU89:$DX89,"")),NA())</f>
        <v>19.399999999999999</v>
      </c>
      <c r="PW89" s="1">
        <f t="array" ref="PW89">+IF(ISERROR($OA89)=FALSE,MIN(IF($DY89:$FC89&lt;65534,$DY89:$FC89,"")),NA())</f>
        <v>18</v>
      </c>
      <c r="PX89" s="1">
        <f t="array" ref="PX89">+IF(ISERROR($OB89)=FALSE,MIN(IF($FD89:$GG89&lt;65534,$FD89:$GG89,"")),NA())</f>
        <v>20</v>
      </c>
      <c r="PY89" s="1">
        <f t="array" ref="PY89">+IF(ISERROR($OC89)=FALSE,MIN(IF($GH89:$HL89&lt;65534,$GH89:$HL89,"")),NA())</f>
        <v>18.8</v>
      </c>
      <c r="PZ89" s="1">
        <f t="array" ref="PZ89">+IF(ISERROR($OD89)=FALSE,MIN(IF($HM89:$IQ89&lt;65534,$HM89:$IQ89,"")),NA())</f>
        <v>19</v>
      </c>
      <c r="QA89" s="1">
        <f t="array" ref="QA89">+IF(ISERROR($OE89)=FALSE,MIN(IF($IR89:$JU89&lt;65534,$IR89:$JU89,"")),NA())</f>
        <v>20</v>
      </c>
      <c r="QB89" s="1">
        <f t="array" ref="QB89">+IF(ISERROR($OF89)=FALSE,MIN(IF($JV89:$KZ89&lt;65534,$JV89:$KZ89,"")),NA())</f>
        <v>19.8</v>
      </c>
      <c r="QC89" s="1">
        <f t="array" ref="QC89">+IF(ISERROR($OG89)=FALSE,MIN(IF($LA89:$MD89&lt;65534,$LA89:$MD89,"")),NA())</f>
        <v>20.2</v>
      </c>
      <c r="QD89" s="1">
        <f t="array" ref="QD89">+IF(ISERROR($OH89)=FALSE,MIN(IF($ME89:$NI89&lt;65534,$ME89:$NI89,"")),NA())</f>
        <v>19.399999999999999</v>
      </c>
      <c r="QE89" s="5" t="e">
        <f t="shared" si="87"/>
        <v>#N/A</v>
      </c>
      <c r="QF89" s="1" t="e">
        <f t="shared" si="88"/>
        <v>#N/A</v>
      </c>
      <c r="QG89" s="1">
        <f t="shared" si="89"/>
        <v>-4.8000000000000007</v>
      </c>
      <c r="QH89" s="1">
        <f t="shared" si="90"/>
        <v>-3.9999999999999982</v>
      </c>
      <c r="QI89" s="1">
        <f t="shared" si="91"/>
        <v>-3</v>
      </c>
      <c r="QJ89" s="1">
        <f t="shared" si="92"/>
        <v>-4.8000000000000007</v>
      </c>
      <c r="QK89" s="1">
        <f t="shared" si="93"/>
        <v>-3.8000000000000007</v>
      </c>
      <c r="QL89" s="1">
        <f t="shared" si="94"/>
        <v>-5</v>
      </c>
      <c r="QM89" s="1">
        <f t="shared" si="95"/>
        <v>-5.8000000000000007</v>
      </c>
      <c r="QN89" s="1">
        <f t="shared" si="96"/>
        <v>-3.8000000000000007</v>
      </c>
      <c r="QO89" s="1">
        <f t="shared" si="97"/>
        <v>-9</v>
      </c>
      <c r="QP89" s="1">
        <f t="shared" si="98"/>
        <v>-2.5999999999999979</v>
      </c>
      <c r="QQ89" s="5" t="s">
        <v>892</v>
      </c>
    </row>
    <row r="90" spans="1:459" s="1" customFormat="1" x14ac:dyDescent="0.2">
      <c r="A90" s="79">
        <v>35195030</v>
      </c>
      <c r="B90" s="106">
        <v>-72.547388888888889</v>
      </c>
      <c r="C90" s="106">
        <v>5.1770833333333339</v>
      </c>
      <c r="D90" s="105">
        <v>380</v>
      </c>
      <c r="E90" s="97" t="s">
        <v>96</v>
      </c>
      <c r="F90" s="97" t="s">
        <v>96</v>
      </c>
      <c r="G90" s="97" t="s">
        <v>90</v>
      </c>
      <c r="H90" s="1">
        <v>21.8</v>
      </c>
      <c r="I90" s="1">
        <v>21.4</v>
      </c>
      <c r="J90" s="1">
        <v>65535</v>
      </c>
      <c r="K90" s="1">
        <v>23.8</v>
      </c>
      <c r="L90" s="1">
        <v>23.6</v>
      </c>
      <c r="M90" s="1">
        <v>22.6</v>
      </c>
      <c r="N90" s="1">
        <v>65535</v>
      </c>
      <c r="O90" s="1">
        <v>24.2</v>
      </c>
      <c r="P90" s="1">
        <v>23.8</v>
      </c>
      <c r="Q90" s="1">
        <v>23.4</v>
      </c>
      <c r="R90" s="1">
        <v>24.4</v>
      </c>
      <c r="S90" s="1">
        <v>25.4</v>
      </c>
      <c r="T90" s="1">
        <v>23.8</v>
      </c>
      <c r="U90" s="1">
        <v>25.2</v>
      </c>
      <c r="V90" s="1">
        <v>22.2</v>
      </c>
      <c r="W90" s="1">
        <v>21.8</v>
      </c>
      <c r="X90" s="1">
        <v>23.6</v>
      </c>
      <c r="Y90" s="1">
        <v>23.2</v>
      </c>
      <c r="Z90" s="1">
        <v>25.2</v>
      </c>
      <c r="AA90" s="1">
        <v>25</v>
      </c>
      <c r="AB90" s="1">
        <v>25.6</v>
      </c>
      <c r="AC90" s="1">
        <v>24</v>
      </c>
      <c r="AD90" s="1">
        <v>24.2</v>
      </c>
      <c r="AE90" s="1">
        <v>23.4</v>
      </c>
      <c r="AF90" s="1">
        <v>25.6</v>
      </c>
      <c r="AG90" s="1">
        <v>24.8</v>
      </c>
      <c r="AH90" s="1">
        <v>25.6</v>
      </c>
      <c r="AI90" s="1">
        <v>26.4</v>
      </c>
      <c r="AJ90" s="1">
        <v>26.6</v>
      </c>
      <c r="AK90" s="1">
        <v>26.2</v>
      </c>
      <c r="AL90" s="1">
        <v>65535</v>
      </c>
      <c r="AM90" s="1">
        <v>24.4</v>
      </c>
      <c r="AN90" s="1">
        <v>24.6</v>
      </c>
      <c r="AO90" s="1">
        <v>65535</v>
      </c>
      <c r="AP90" s="1">
        <v>25.2</v>
      </c>
      <c r="AQ90" s="1">
        <v>25.4</v>
      </c>
      <c r="AR90" s="1">
        <v>26.2</v>
      </c>
      <c r="AS90" s="1">
        <v>65535</v>
      </c>
      <c r="AT90" s="1">
        <v>24.6</v>
      </c>
      <c r="AU90" s="1">
        <v>25.6</v>
      </c>
      <c r="AV90" s="1">
        <v>25</v>
      </c>
      <c r="AW90" s="1">
        <v>23.4</v>
      </c>
      <c r="AX90" s="1">
        <v>22.6</v>
      </c>
      <c r="AY90" s="1">
        <v>23.2</v>
      </c>
      <c r="AZ90" s="1">
        <v>26.2</v>
      </c>
      <c r="BA90" s="1">
        <v>23.8</v>
      </c>
      <c r="BB90" s="1">
        <v>65535</v>
      </c>
      <c r="BC90" s="1">
        <v>26.2</v>
      </c>
      <c r="BD90" s="1">
        <v>25</v>
      </c>
      <c r="BE90" s="1">
        <v>25</v>
      </c>
      <c r="BF90" s="1">
        <v>25.8</v>
      </c>
      <c r="BG90" s="1">
        <v>25.4</v>
      </c>
      <c r="BH90" s="1">
        <v>25.6</v>
      </c>
      <c r="BI90" s="1">
        <v>25.6</v>
      </c>
      <c r="BJ90" s="1">
        <v>25.8</v>
      </c>
      <c r="BK90" s="1">
        <v>23.8</v>
      </c>
      <c r="BL90" s="1">
        <v>22</v>
      </c>
      <c r="BM90" s="1">
        <v>22.4</v>
      </c>
      <c r="BN90" s="1">
        <v>65535</v>
      </c>
      <c r="BO90" s="102"/>
      <c r="BP90" s="1">
        <v>65535</v>
      </c>
      <c r="BQ90" s="1">
        <v>22.4</v>
      </c>
      <c r="BR90" s="1">
        <v>25</v>
      </c>
      <c r="BS90" s="1">
        <v>26</v>
      </c>
      <c r="BT90" s="1">
        <v>26.2</v>
      </c>
      <c r="BU90" s="1">
        <v>27.2</v>
      </c>
      <c r="BV90" s="1">
        <v>26.4</v>
      </c>
      <c r="BW90" s="1">
        <v>26.2</v>
      </c>
      <c r="BX90" s="1">
        <v>26.8</v>
      </c>
      <c r="BY90" s="1">
        <v>24.6</v>
      </c>
      <c r="BZ90" s="1">
        <v>24</v>
      </c>
      <c r="CA90" s="1">
        <v>24.2</v>
      </c>
      <c r="CB90" s="1">
        <v>24.6</v>
      </c>
      <c r="CC90" s="1">
        <v>24.4</v>
      </c>
      <c r="CD90" s="1">
        <v>24.6</v>
      </c>
      <c r="CE90" s="1">
        <v>24.2</v>
      </c>
      <c r="CF90" s="1">
        <v>25.8</v>
      </c>
      <c r="CG90" s="1">
        <v>65535</v>
      </c>
      <c r="CH90" s="1">
        <v>25.4</v>
      </c>
      <c r="CI90" s="1">
        <v>24.6</v>
      </c>
      <c r="CJ90" s="1">
        <v>24.4</v>
      </c>
      <c r="CK90" s="1">
        <v>65535</v>
      </c>
      <c r="CL90" s="1">
        <v>25.4</v>
      </c>
      <c r="CM90" s="1">
        <v>23.6</v>
      </c>
      <c r="CN90" s="1">
        <v>65535</v>
      </c>
      <c r="CO90" s="1">
        <v>25.2</v>
      </c>
      <c r="CP90" s="1">
        <v>26</v>
      </c>
      <c r="CQ90" s="1">
        <v>25.8</v>
      </c>
      <c r="CR90" s="1">
        <v>23.6</v>
      </c>
      <c r="CS90" s="1">
        <v>23.2</v>
      </c>
      <c r="CT90" s="1">
        <v>24.2</v>
      </c>
      <c r="CU90" s="1">
        <v>23.4</v>
      </c>
      <c r="CV90" s="1">
        <v>24</v>
      </c>
      <c r="CW90" s="1">
        <v>23.6</v>
      </c>
      <c r="CX90" s="1">
        <v>25.4</v>
      </c>
      <c r="CY90" s="1">
        <v>24.6</v>
      </c>
      <c r="CZ90" s="1">
        <v>65535</v>
      </c>
      <c r="DA90" s="1">
        <v>26.4</v>
      </c>
      <c r="DB90" s="1">
        <v>26</v>
      </c>
      <c r="DC90" s="1">
        <v>24.8</v>
      </c>
      <c r="DD90" s="1">
        <v>25.2</v>
      </c>
      <c r="DE90" s="1">
        <v>23.4</v>
      </c>
      <c r="DF90" s="1">
        <v>24.4</v>
      </c>
      <c r="DG90" s="1">
        <v>24.4</v>
      </c>
      <c r="DH90" s="1">
        <v>24.8</v>
      </c>
      <c r="DI90" s="1">
        <v>24.2</v>
      </c>
      <c r="DJ90" s="1">
        <v>24</v>
      </c>
      <c r="DK90" s="1">
        <v>24.2</v>
      </c>
      <c r="DL90" s="1">
        <v>65535</v>
      </c>
      <c r="DM90" s="1">
        <v>65535</v>
      </c>
      <c r="DN90" s="1">
        <v>65535</v>
      </c>
      <c r="DO90" s="1">
        <v>23.8</v>
      </c>
      <c r="DP90" s="1">
        <v>23.8</v>
      </c>
      <c r="DQ90" s="1">
        <v>24</v>
      </c>
      <c r="DR90" s="1">
        <v>24</v>
      </c>
      <c r="DS90" s="1">
        <v>23.6</v>
      </c>
      <c r="DT90" s="1">
        <v>65535</v>
      </c>
      <c r="DU90" s="1">
        <v>24</v>
      </c>
      <c r="DV90" s="1">
        <v>65535</v>
      </c>
      <c r="DW90" s="1">
        <v>65535</v>
      </c>
      <c r="DX90" s="1">
        <v>25</v>
      </c>
      <c r="DY90" s="1">
        <v>24.2</v>
      </c>
      <c r="DZ90" s="1">
        <v>25.6</v>
      </c>
      <c r="EA90" s="1">
        <v>25</v>
      </c>
      <c r="EB90" s="1">
        <v>24.6</v>
      </c>
      <c r="EC90" s="1">
        <v>24.2</v>
      </c>
      <c r="ED90" s="1">
        <v>23.6</v>
      </c>
      <c r="EE90" s="1">
        <v>23.2</v>
      </c>
      <c r="EF90" s="1">
        <v>23.4</v>
      </c>
      <c r="EG90" s="1">
        <v>23</v>
      </c>
      <c r="EH90" s="1">
        <v>65535</v>
      </c>
      <c r="EI90" s="1">
        <v>23.8</v>
      </c>
      <c r="EJ90" s="1">
        <v>23.8</v>
      </c>
      <c r="EK90" s="1">
        <v>23.4</v>
      </c>
      <c r="EL90" s="1">
        <v>22.2</v>
      </c>
      <c r="EM90" s="1">
        <v>22.6</v>
      </c>
      <c r="EN90" s="1">
        <v>24.2</v>
      </c>
      <c r="EO90" s="1">
        <v>23.2</v>
      </c>
      <c r="EP90" s="1">
        <v>23.4</v>
      </c>
      <c r="EQ90" s="1">
        <v>65535</v>
      </c>
      <c r="ER90" s="1">
        <v>22.6</v>
      </c>
      <c r="ES90" s="1">
        <v>22.6</v>
      </c>
      <c r="ET90" s="1">
        <v>23.6</v>
      </c>
      <c r="EU90" s="1">
        <v>23.8</v>
      </c>
      <c r="EV90" s="1">
        <v>22.8</v>
      </c>
      <c r="EW90" s="1">
        <v>24.6</v>
      </c>
      <c r="EX90" s="1">
        <v>24</v>
      </c>
      <c r="EY90" s="1">
        <v>23.8</v>
      </c>
      <c r="EZ90" s="1">
        <v>23.2</v>
      </c>
      <c r="FA90" s="1">
        <v>65535</v>
      </c>
      <c r="FB90" s="1">
        <v>24.2</v>
      </c>
      <c r="FC90" s="1">
        <v>22.8</v>
      </c>
      <c r="FD90" s="1">
        <v>22.6</v>
      </c>
      <c r="FE90" s="1">
        <v>22.2</v>
      </c>
      <c r="FF90" s="1">
        <v>23.4</v>
      </c>
      <c r="FG90" s="1">
        <v>23.6</v>
      </c>
      <c r="FH90" s="1">
        <v>65535</v>
      </c>
      <c r="FI90" s="1">
        <v>22.8</v>
      </c>
      <c r="FJ90" s="1">
        <v>22.6</v>
      </c>
      <c r="FK90" s="1">
        <v>22.2</v>
      </c>
      <c r="FL90" s="1">
        <v>23.6</v>
      </c>
      <c r="FM90" s="1">
        <v>65535</v>
      </c>
      <c r="FN90" s="1">
        <v>23.2</v>
      </c>
      <c r="FO90" s="1">
        <v>22.8</v>
      </c>
      <c r="FP90" s="1">
        <v>23.2</v>
      </c>
      <c r="FQ90" s="1">
        <v>22.8</v>
      </c>
      <c r="FR90" s="1">
        <v>22.8</v>
      </c>
      <c r="FS90" s="1">
        <v>23</v>
      </c>
      <c r="FT90" s="1">
        <v>23.2</v>
      </c>
      <c r="FU90" s="1">
        <v>23</v>
      </c>
      <c r="FV90" s="1">
        <v>23.2</v>
      </c>
      <c r="FW90" s="1">
        <v>22.6</v>
      </c>
      <c r="FX90" s="1">
        <v>23.2</v>
      </c>
      <c r="FY90" s="1">
        <v>23.4</v>
      </c>
      <c r="FZ90" s="1">
        <v>23.6</v>
      </c>
      <c r="GA90" s="1">
        <v>23.6</v>
      </c>
      <c r="GB90" s="1">
        <v>22.8</v>
      </c>
      <c r="GC90" s="1">
        <v>22.2</v>
      </c>
      <c r="GD90" s="1">
        <v>21.6</v>
      </c>
      <c r="GE90" s="1">
        <v>23</v>
      </c>
      <c r="GF90" s="1">
        <v>23.2</v>
      </c>
      <c r="GG90" s="1">
        <v>23.2</v>
      </c>
      <c r="GH90" s="1">
        <v>65535</v>
      </c>
      <c r="GI90" s="1">
        <v>21.6</v>
      </c>
      <c r="GJ90" s="1">
        <v>23</v>
      </c>
      <c r="GK90" s="1">
        <v>21.4</v>
      </c>
      <c r="GL90" s="1">
        <v>23.6</v>
      </c>
      <c r="GM90" s="1">
        <v>20.399999999999999</v>
      </c>
      <c r="GN90" s="1">
        <v>22.4</v>
      </c>
      <c r="GO90" s="1">
        <v>21.6</v>
      </c>
      <c r="GP90" s="1">
        <v>22.4</v>
      </c>
      <c r="GQ90" s="1">
        <v>22.2</v>
      </c>
      <c r="GR90" s="1">
        <v>21.6</v>
      </c>
      <c r="GS90" s="1">
        <v>22</v>
      </c>
      <c r="GT90" s="1">
        <v>24.2</v>
      </c>
      <c r="GU90" s="1">
        <v>23.8</v>
      </c>
      <c r="GV90" s="1">
        <v>65535</v>
      </c>
      <c r="GW90" s="1">
        <v>23.4</v>
      </c>
      <c r="GX90" s="1">
        <v>21.2</v>
      </c>
      <c r="GY90" s="1">
        <v>23.6</v>
      </c>
      <c r="GZ90" s="1">
        <v>22.6</v>
      </c>
      <c r="HA90" s="1">
        <v>22.6</v>
      </c>
      <c r="HB90" s="1">
        <v>21.4</v>
      </c>
      <c r="HC90" s="1">
        <v>23.4</v>
      </c>
      <c r="HD90" s="1">
        <v>23.2</v>
      </c>
      <c r="HE90" s="1">
        <v>22.2</v>
      </c>
      <c r="HF90" s="1">
        <v>22.8</v>
      </c>
      <c r="HG90" s="1">
        <v>22.8</v>
      </c>
      <c r="HH90" s="1">
        <v>20.2</v>
      </c>
      <c r="HI90" s="1">
        <v>22.8</v>
      </c>
      <c r="HJ90" s="1">
        <v>22</v>
      </c>
      <c r="HK90" s="1">
        <v>21.6</v>
      </c>
      <c r="HL90" s="1">
        <v>23.8</v>
      </c>
      <c r="HM90" s="1">
        <v>24</v>
      </c>
      <c r="HN90" s="1">
        <v>23.4</v>
      </c>
      <c r="HO90" s="1">
        <v>23.8</v>
      </c>
      <c r="HP90" s="1">
        <v>22</v>
      </c>
      <c r="HQ90" s="1">
        <v>21</v>
      </c>
      <c r="HR90" s="1">
        <v>21.2</v>
      </c>
      <c r="HS90" s="1">
        <v>22.4</v>
      </c>
      <c r="HT90" s="1">
        <v>24.2</v>
      </c>
      <c r="HU90" s="1">
        <v>21.6</v>
      </c>
      <c r="HV90" s="1">
        <v>22.8</v>
      </c>
      <c r="HW90" s="1">
        <v>23.2</v>
      </c>
      <c r="HX90" s="1">
        <v>23</v>
      </c>
      <c r="HY90" s="1">
        <v>23.6</v>
      </c>
      <c r="HZ90" s="1">
        <v>23.4</v>
      </c>
      <c r="IA90" s="1">
        <v>22.6</v>
      </c>
      <c r="IB90" s="1">
        <v>22.6</v>
      </c>
      <c r="IC90" s="1">
        <v>22</v>
      </c>
      <c r="ID90" s="1">
        <v>22.2</v>
      </c>
      <c r="IE90" s="1">
        <v>22</v>
      </c>
      <c r="IF90" s="1">
        <v>21.4</v>
      </c>
      <c r="IG90" s="1">
        <v>20.8</v>
      </c>
      <c r="IH90" s="1">
        <v>20.6</v>
      </c>
      <c r="II90" s="1">
        <v>23.4</v>
      </c>
      <c r="IJ90" s="1">
        <v>23.2</v>
      </c>
      <c r="IK90" s="1">
        <v>22.6</v>
      </c>
      <c r="IL90" s="1">
        <v>22.6</v>
      </c>
      <c r="IM90" s="1">
        <v>22.4</v>
      </c>
      <c r="IN90" s="1">
        <v>22.2</v>
      </c>
      <c r="IO90" s="1">
        <v>23.2</v>
      </c>
      <c r="IP90" s="1">
        <v>24</v>
      </c>
      <c r="IQ90" s="1">
        <v>23</v>
      </c>
      <c r="IR90" s="1">
        <v>23.2</v>
      </c>
      <c r="IS90" s="1">
        <v>22.6</v>
      </c>
      <c r="IT90" s="1">
        <v>23.2</v>
      </c>
      <c r="IU90" s="1">
        <v>23</v>
      </c>
      <c r="IV90" s="1">
        <v>27</v>
      </c>
      <c r="IW90" s="1">
        <v>22.4</v>
      </c>
      <c r="IX90" s="1">
        <v>22.6</v>
      </c>
      <c r="IY90" s="1">
        <v>24.2</v>
      </c>
      <c r="IZ90" s="1">
        <v>23.8</v>
      </c>
      <c r="JA90" s="1">
        <v>23.8</v>
      </c>
      <c r="JB90" s="1">
        <v>23.6</v>
      </c>
      <c r="JC90" s="1">
        <v>24.6</v>
      </c>
      <c r="JD90" s="1">
        <v>65535</v>
      </c>
      <c r="JE90" s="1">
        <v>23.6</v>
      </c>
      <c r="JF90" s="1">
        <v>24</v>
      </c>
      <c r="JG90" s="1">
        <v>23.6</v>
      </c>
      <c r="JH90" s="1">
        <v>25</v>
      </c>
      <c r="JI90" s="1">
        <v>22.6</v>
      </c>
      <c r="JJ90" s="1">
        <v>24.2</v>
      </c>
      <c r="JK90" s="1">
        <v>23.8</v>
      </c>
      <c r="JL90" s="1">
        <v>65535</v>
      </c>
      <c r="JM90" s="1">
        <v>65535</v>
      </c>
      <c r="JN90" s="1">
        <v>22.4</v>
      </c>
      <c r="JO90" s="1">
        <v>22.2</v>
      </c>
      <c r="JP90" s="1">
        <v>21.2</v>
      </c>
      <c r="JQ90" s="1">
        <v>65535</v>
      </c>
      <c r="JR90" s="1">
        <v>65535</v>
      </c>
      <c r="JS90" s="1">
        <v>65535</v>
      </c>
      <c r="JT90" s="1">
        <v>21.8</v>
      </c>
      <c r="JU90" s="1">
        <v>22.2</v>
      </c>
      <c r="JV90" s="1">
        <v>23.8</v>
      </c>
      <c r="JW90" s="1">
        <v>24.2</v>
      </c>
      <c r="JX90" s="1">
        <v>65535</v>
      </c>
      <c r="JY90" s="1">
        <v>21.2</v>
      </c>
      <c r="JZ90" s="1">
        <v>22.6</v>
      </c>
      <c r="KA90" s="1">
        <v>23.4</v>
      </c>
      <c r="KB90" s="1">
        <v>24</v>
      </c>
      <c r="KC90" s="1">
        <v>23.6</v>
      </c>
      <c r="KD90" s="1">
        <v>21.4</v>
      </c>
      <c r="KE90" s="1">
        <v>65535</v>
      </c>
      <c r="KF90" s="1">
        <v>23.2</v>
      </c>
      <c r="KG90" s="1">
        <v>23.8</v>
      </c>
      <c r="KH90" s="1">
        <v>23.8</v>
      </c>
      <c r="KI90" s="1">
        <v>22.8</v>
      </c>
      <c r="KJ90" s="1">
        <v>23.6</v>
      </c>
      <c r="KK90" s="1">
        <v>22.8</v>
      </c>
      <c r="KL90" s="1">
        <v>24</v>
      </c>
      <c r="KM90" s="1">
        <v>23.2</v>
      </c>
      <c r="KN90" s="1">
        <v>23.4</v>
      </c>
      <c r="KO90" s="1">
        <v>22.8</v>
      </c>
      <c r="KP90" s="1">
        <v>22.4</v>
      </c>
      <c r="KQ90" s="1">
        <v>23.4</v>
      </c>
      <c r="KR90" s="1">
        <v>21.8</v>
      </c>
      <c r="KS90" s="1">
        <v>22.4</v>
      </c>
      <c r="KT90" s="1">
        <v>22.2</v>
      </c>
      <c r="KU90" s="1">
        <v>21.6</v>
      </c>
      <c r="KV90" s="1">
        <v>25</v>
      </c>
      <c r="KW90" s="1">
        <v>23.4</v>
      </c>
      <c r="KX90" s="1">
        <v>23.6</v>
      </c>
      <c r="KY90" s="1">
        <v>23.6</v>
      </c>
      <c r="KZ90" s="1">
        <v>25</v>
      </c>
      <c r="LA90" s="1">
        <v>21.8</v>
      </c>
      <c r="LB90" s="1">
        <v>23</v>
      </c>
      <c r="LC90" s="1">
        <v>22.8</v>
      </c>
      <c r="LD90" s="1">
        <v>23.8</v>
      </c>
      <c r="LE90" s="1">
        <v>25</v>
      </c>
      <c r="LF90" s="1">
        <v>23.4</v>
      </c>
      <c r="LG90" s="1">
        <v>23</v>
      </c>
      <c r="LH90" s="1">
        <v>23.6</v>
      </c>
      <c r="LI90" s="1">
        <v>24.6</v>
      </c>
      <c r="LJ90" s="1">
        <v>23</v>
      </c>
      <c r="LK90" s="1">
        <v>22.8</v>
      </c>
      <c r="LL90" s="1">
        <v>24.2</v>
      </c>
      <c r="LM90" s="1">
        <v>23.4</v>
      </c>
      <c r="LN90" s="1">
        <v>24.4</v>
      </c>
      <c r="LO90" s="1">
        <v>25.4</v>
      </c>
      <c r="LP90" s="1">
        <v>24.4</v>
      </c>
      <c r="LQ90" s="1">
        <v>24.2</v>
      </c>
      <c r="LR90" s="1">
        <v>25.4</v>
      </c>
      <c r="LS90" s="1">
        <v>25</v>
      </c>
      <c r="LT90" s="1">
        <v>24.8</v>
      </c>
      <c r="LU90" s="1">
        <v>23.6</v>
      </c>
      <c r="LV90" s="1">
        <v>23.2</v>
      </c>
      <c r="LW90" s="1">
        <v>23.2</v>
      </c>
      <c r="LX90" s="1">
        <v>23.6</v>
      </c>
      <c r="LY90" s="1">
        <v>23.6</v>
      </c>
      <c r="LZ90" s="1">
        <v>65535</v>
      </c>
      <c r="MA90" s="1">
        <v>25</v>
      </c>
      <c r="MB90" s="1">
        <v>23.2</v>
      </c>
      <c r="MC90" s="1">
        <v>23.4</v>
      </c>
      <c r="MD90" s="1">
        <v>24.8</v>
      </c>
      <c r="ME90" s="1">
        <v>65535</v>
      </c>
      <c r="MF90" s="1">
        <v>24.4</v>
      </c>
      <c r="MG90" s="1">
        <v>23.4</v>
      </c>
      <c r="MH90" s="1">
        <v>24.2</v>
      </c>
      <c r="MI90" s="1">
        <v>23.4</v>
      </c>
      <c r="MJ90" s="1">
        <v>24.4</v>
      </c>
      <c r="MK90" s="1">
        <v>23.8</v>
      </c>
      <c r="ML90" s="1">
        <v>24.8</v>
      </c>
      <c r="MM90" s="1">
        <v>23</v>
      </c>
      <c r="MN90" s="1">
        <v>22.2</v>
      </c>
      <c r="MO90" s="1">
        <v>23</v>
      </c>
      <c r="MP90" s="1">
        <v>24.6</v>
      </c>
      <c r="MQ90" s="1">
        <v>23.6</v>
      </c>
      <c r="MR90" s="1">
        <v>24.8</v>
      </c>
      <c r="MS90" s="1">
        <v>24</v>
      </c>
      <c r="MT90" s="1">
        <v>65535</v>
      </c>
      <c r="MU90" s="1">
        <v>23</v>
      </c>
      <c r="MV90" s="1">
        <v>23.4</v>
      </c>
      <c r="MW90" s="1">
        <v>65535</v>
      </c>
      <c r="MX90" s="1">
        <v>23.8</v>
      </c>
      <c r="MY90" s="1">
        <v>22.8</v>
      </c>
      <c r="MZ90" s="1">
        <v>65535</v>
      </c>
      <c r="NA90" s="1">
        <v>65535</v>
      </c>
      <c r="NB90" s="1">
        <v>24.8</v>
      </c>
      <c r="NC90" s="1">
        <v>65535</v>
      </c>
      <c r="ND90" s="1">
        <v>24.6</v>
      </c>
      <c r="NE90" s="1">
        <v>24.2</v>
      </c>
      <c r="NF90" s="1">
        <v>24.2</v>
      </c>
      <c r="NG90" s="1">
        <v>24.6</v>
      </c>
      <c r="NH90" s="1">
        <v>25.2</v>
      </c>
      <c r="NI90" s="1">
        <v>23.8</v>
      </c>
      <c r="NJ90" s="6">
        <f t="shared" si="62"/>
        <v>0.90322580645161288</v>
      </c>
      <c r="NK90" s="3">
        <f t="shared" si="63"/>
        <v>0.8571428571428571</v>
      </c>
      <c r="NL90" s="3">
        <f t="shared" si="64"/>
        <v>0.87096774193548387</v>
      </c>
      <c r="NM90" s="3">
        <f t="shared" si="65"/>
        <v>0.76666666666666672</v>
      </c>
      <c r="NN90" s="3">
        <f t="shared" si="66"/>
        <v>0.90322580645161288</v>
      </c>
      <c r="NO90" s="3">
        <f t="shared" si="67"/>
        <v>0.93333333333333335</v>
      </c>
      <c r="NP90" s="3">
        <f t="shared" si="68"/>
        <v>0.93548387096774188</v>
      </c>
      <c r="NQ90" s="3">
        <f t="shared" si="69"/>
        <v>1</v>
      </c>
      <c r="NR90" s="3">
        <f t="shared" si="70"/>
        <v>0.8</v>
      </c>
      <c r="NS90" s="3">
        <f t="shared" si="71"/>
        <v>0.93548387096774188</v>
      </c>
      <c r="NT90" s="3">
        <f t="shared" si="72"/>
        <v>0.96666666666666667</v>
      </c>
      <c r="NU90" s="3">
        <f t="shared" si="73"/>
        <v>0.80645161290322576</v>
      </c>
      <c r="NV90" s="3">
        <f t="shared" si="74"/>
        <v>0.8904109589041096</v>
      </c>
      <c r="NW90" s="5">
        <f t="shared" si="75"/>
        <v>24.171428571428574</v>
      </c>
      <c r="NX90" s="1">
        <f t="shared" si="76"/>
        <v>24.7</v>
      </c>
      <c r="NY90" s="1">
        <f t="shared" si="77"/>
        <v>24.962962962962965</v>
      </c>
      <c r="NZ90" s="1">
        <f t="shared" si="78"/>
        <v>24.391304347826086</v>
      </c>
      <c r="OA90" s="1">
        <f t="shared" si="79"/>
        <v>23.621428571428574</v>
      </c>
      <c r="OB90" s="1">
        <f t="shared" si="80"/>
        <v>22.950000000000006</v>
      </c>
      <c r="OC90" s="1">
        <f t="shared" si="81"/>
        <v>22.406896551724131</v>
      </c>
      <c r="OD90" s="1">
        <f t="shared" si="82"/>
        <v>22.593548387096781</v>
      </c>
      <c r="OE90" s="1">
        <f t="shared" si="83"/>
        <v>23.358333333333338</v>
      </c>
      <c r="OF90" s="1">
        <f t="shared" si="84"/>
        <v>23.172413793103448</v>
      </c>
      <c r="OG90" s="1">
        <f t="shared" si="85"/>
        <v>23.848275862068963</v>
      </c>
      <c r="OH90" s="1">
        <f t="shared" si="86"/>
        <v>23.920000000000005</v>
      </c>
      <c r="OI90" s="111">
        <v>21.126666666666669</v>
      </c>
      <c r="OJ90" s="112">
        <v>22.152941176470588</v>
      </c>
      <c r="OK90" s="112">
        <v>22.435294117647061</v>
      </c>
      <c r="OL90" s="112">
        <v>22.276470588235295</v>
      </c>
      <c r="OM90" s="112">
        <v>21.81176470588235</v>
      </c>
      <c r="ON90" s="112">
        <v>21.010526315789477</v>
      </c>
      <c r="OO90" s="112">
        <v>21.388235294117642</v>
      </c>
      <c r="OP90" s="112">
        <v>21.388235294117646</v>
      </c>
      <c r="OQ90" s="112">
        <v>21.37222222222222</v>
      </c>
      <c r="OR90" s="112">
        <v>21.588888888888889</v>
      </c>
      <c r="OS90" s="112">
        <v>21.37222222222222</v>
      </c>
      <c r="OT90" s="112">
        <v>21.094117647058823</v>
      </c>
      <c r="OU90" s="5">
        <f t="shared" si="50"/>
        <v>3.0447619047619057</v>
      </c>
      <c r="OV90" s="1">
        <f t="shared" si="51"/>
        <v>2.5470588235294116</v>
      </c>
      <c r="OW90" s="1">
        <f t="shared" si="52"/>
        <v>2.5276688453159046</v>
      </c>
      <c r="OX90" s="1">
        <f t="shared" si="53"/>
        <v>2.1148337595907911</v>
      </c>
      <c r="OY90" s="1">
        <f t="shared" si="54"/>
        <v>1.8096638655462236</v>
      </c>
      <c r="OZ90" s="1">
        <f t="shared" si="55"/>
        <v>1.9394736842105296</v>
      </c>
      <c r="PA90" s="1">
        <f t="shared" si="56"/>
        <v>1.0186612576064888</v>
      </c>
      <c r="PB90" s="1">
        <f t="shared" si="57"/>
        <v>1.2053130929791358</v>
      </c>
      <c r="PC90" s="1">
        <f t="shared" si="58"/>
        <v>1.9861111111111178</v>
      </c>
      <c r="PD90" s="1">
        <f t="shared" si="59"/>
        <v>1.5835249042145598</v>
      </c>
      <c r="PE90" s="1">
        <f t="shared" si="60"/>
        <v>2.476053639846743</v>
      </c>
      <c r="PF90" s="1">
        <f t="shared" si="61"/>
        <v>2.8258823529411821</v>
      </c>
      <c r="PG90" s="111">
        <v>11</v>
      </c>
      <c r="PH90" s="112">
        <v>16</v>
      </c>
      <c r="PI90" s="112">
        <v>15.8</v>
      </c>
      <c r="PJ90" s="112">
        <v>15</v>
      </c>
      <c r="PK90" s="112">
        <v>16</v>
      </c>
      <c r="PL90" s="112">
        <v>15</v>
      </c>
      <c r="PM90" s="112">
        <v>15</v>
      </c>
      <c r="PN90" s="112">
        <v>15</v>
      </c>
      <c r="PO90" s="112">
        <v>15</v>
      </c>
      <c r="PP90" s="112">
        <v>15</v>
      </c>
      <c r="PQ90" s="112">
        <v>0</v>
      </c>
      <c r="PR90" s="137">
        <v>8</v>
      </c>
      <c r="PS90" s="5">
        <f t="array" ref="PS90">+IF(ISERROR($NW90)=FALSE,MIN(IF($H90:$AL90&lt;65534,$H90:$AL90,"")),NA())</f>
        <v>21.4</v>
      </c>
      <c r="PT90" s="1">
        <f t="array" ref="PT90">+IF(ISERROR($NX90)=FALSE,MIN(IF($AM90:$BN90&lt;65534,$AM90:$BN90,"")),NA())</f>
        <v>22</v>
      </c>
      <c r="PU90" s="1">
        <f t="array" ref="PU90">+IF(ISERROR($NY90)=FALSE,MIN(IF($BP90:$CT90&lt;65534,$BP90:$CT90,"")),NA())</f>
        <v>22.4</v>
      </c>
      <c r="PV90" s="1">
        <f t="array" ref="PV90">+IF(ISERROR($NZ90)=FALSE,MIN(IF($CU90:$DX90&lt;65534,$CU90:$DX90,"")),NA())</f>
        <v>23.4</v>
      </c>
      <c r="PW90" s="1">
        <f t="array" ref="PW90">+IF(ISERROR($OA90)=FALSE,MIN(IF($DY90:$FC90&lt;65534,$DY90:$FC90,"")),NA())</f>
        <v>22.2</v>
      </c>
      <c r="PX90" s="1">
        <f t="array" ref="PX90">+IF(ISERROR($OB90)=FALSE,MIN(IF($FD90:$GG90&lt;65534,$FD90:$GG90,"")),NA())</f>
        <v>21.6</v>
      </c>
      <c r="PY90" s="1">
        <f t="array" ref="PY90">+IF(ISERROR($OC90)=FALSE,MIN(IF($GH90:$HL90&lt;65534,$GH90:$HL90,"")),NA())</f>
        <v>20.2</v>
      </c>
      <c r="PZ90" s="1">
        <f t="array" ref="PZ90">+IF(ISERROR($OD90)=FALSE,MIN(IF($HM90:$IQ90&lt;65534,$HM90:$IQ90,"")),NA())</f>
        <v>20.6</v>
      </c>
      <c r="QA90" s="1">
        <f t="array" ref="QA90">+IF(ISERROR($OE90)=FALSE,MIN(IF($IR90:$JU90&lt;65534,$IR90:$JU90,"")),NA())</f>
        <v>21.2</v>
      </c>
      <c r="QB90" s="1">
        <f t="array" ref="QB90">+IF(ISERROR($OF90)=FALSE,MIN(IF($JV90:$KZ90&lt;65534,$JV90:$KZ90,"")),NA())</f>
        <v>21.2</v>
      </c>
      <c r="QC90" s="1">
        <f t="array" ref="QC90">+IF(ISERROR($OG90)=FALSE,MIN(IF($LA90:$MD90&lt;65534,$LA90:$MD90,"")),NA())</f>
        <v>21.8</v>
      </c>
      <c r="QD90" s="1">
        <f t="array" ref="QD90">+IF(ISERROR($OH90)=FALSE,MIN(IF($ME90:$NI90&lt;65534,$ME90:$NI90,"")),NA())</f>
        <v>22.2</v>
      </c>
      <c r="QE90" s="5">
        <f t="shared" si="87"/>
        <v>-10.399999999999999</v>
      </c>
      <c r="QF90" s="1">
        <f t="shared" si="88"/>
        <v>-6</v>
      </c>
      <c r="QG90" s="1">
        <f t="shared" si="89"/>
        <v>-6.5999999999999979</v>
      </c>
      <c r="QH90" s="1">
        <f t="shared" si="90"/>
        <v>-8.3999999999999986</v>
      </c>
      <c r="QI90" s="1">
        <f t="shared" si="91"/>
        <v>-6.1999999999999993</v>
      </c>
      <c r="QJ90" s="1">
        <f t="shared" si="92"/>
        <v>-6.6000000000000014</v>
      </c>
      <c r="QK90" s="1">
        <f t="shared" si="93"/>
        <v>-5.1999999999999993</v>
      </c>
      <c r="QL90" s="1">
        <f t="shared" si="94"/>
        <v>-5.6000000000000014</v>
      </c>
      <c r="QM90" s="1">
        <f t="shared" si="95"/>
        <v>-6.1999999999999993</v>
      </c>
      <c r="QN90" s="1">
        <f t="shared" si="96"/>
        <v>-6.1999999999999993</v>
      </c>
      <c r="QO90" s="1">
        <f t="shared" si="97"/>
        <v>-21.8</v>
      </c>
      <c r="QP90" s="1">
        <f t="shared" si="98"/>
        <v>-14.2</v>
      </c>
      <c r="QQ90" s="5" t="s">
        <v>892</v>
      </c>
    </row>
    <row r="91" spans="1:459" s="1" customFormat="1" x14ac:dyDescent="0.2">
      <c r="A91" s="79">
        <v>35215010</v>
      </c>
      <c r="B91" s="106">
        <v>-72.387500000000003</v>
      </c>
      <c r="C91" s="106">
        <v>5.3204444444444441</v>
      </c>
      <c r="D91" s="105">
        <v>325</v>
      </c>
      <c r="E91" s="97" t="s">
        <v>93</v>
      </c>
      <c r="F91" s="97" t="s">
        <v>101</v>
      </c>
      <c r="G91" s="97" t="s">
        <v>90</v>
      </c>
      <c r="H91" s="1">
        <v>22.6</v>
      </c>
      <c r="I91" s="1">
        <v>22.8</v>
      </c>
      <c r="J91" s="1">
        <v>23.6</v>
      </c>
      <c r="K91" s="1">
        <v>25.4</v>
      </c>
      <c r="L91" s="1">
        <v>25</v>
      </c>
      <c r="M91" s="1">
        <v>24.8</v>
      </c>
      <c r="N91" s="1">
        <v>25.4</v>
      </c>
      <c r="O91" s="1">
        <v>25.6</v>
      </c>
      <c r="P91" s="1">
        <v>24.6</v>
      </c>
      <c r="Q91" s="1">
        <v>25.4</v>
      </c>
      <c r="R91" s="1">
        <v>24.8</v>
      </c>
      <c r="S91" s="1">
        <v>26.4</v>
      </c>
      <c r="T91" s="1">
        <v>24.6</v>
      </c>
      <c r="U91" s="1">
        <v>24.2</v>
      </c>
      <c r="V91" s="1">
        <v>24.4</v>
      </c>
      <c r="W91" s="1">
        <v>24.8</v>
      </c>
      <c r="X91" s="1">
        <v>25.2</v>
      </c>
      <c r="Y91" s="1">
        <v>23.4</v>
      </c>
      <c r="Z91" s="1">
        <v>25.6</v>
      </c>
      <c r="AA91" s="1">
        <v>24.8</v>
      </c>
      <c r="AB91" s="1">
        <v>26.4</v>
      </c>
      <c r="AC91" s="1">
        <v>24</v>
      </c>
      <c r="AD91" s="1">
        <v>25.2</v>
      </c>
      <c r="AE91" s="1">
        <v>27.2</v>
      </c>
      <c r="AF91" s="1">
        <v>25</v>
      </c>
      <c r="AG91" s="1">
        <v>26</v>
      </c>
      <c r="AH91" s="1">
        <v>25.6</v>
      </c>
      <c r="AI91" s="1">
        <v>26.4</v>
      </c>
      <c r="AJ91" s="1">
        <v>26.6</v>
      </c>
      <c r="AK91" s="1">
        <v>26.8</v>
      </c>
      <c r="AL91" s="1">
        <v>25.4</v>
      </c>
      <c r="AM91" s="1">
        <v>25.8</v>
      </c>
      <c r="AN91" s="1">
        <v>25.4</v>
      </c>
      <c r="AO91" s="1">
        <v>23.6</v>
      </c>
      <c r="AP91" s="1">
        <v>24.6</v>
      </c>
      <c r="AQ91" s="1">
        <v>25.4</v>
      </c>
      <c r="AR91" s="1">
        <v>25</v>
      </c>
      <c r="AS91" s="1">
        <v>24.2</v>
      </c>
      <c r="AT91" s="1">
        <v>24.4</v>
      </c>
      <c r="AU91" s="1">
        <v>27</v>
      </c>
      <c r="AV91" s="1">
        <v>24.6</v>
      </c>
      <c r="AW91" s="1">
        <v>22.6</v>
      </c>
      <c r="AX91" s="1">
        <v>22.8</v>
      </c>
      <c r="AY91" s="1">
        <v>27</v>
      </c>
      <c r="AZ91" s="1">
        <v>25.8</v>
      </c>
      <c r="BA91" s="1">
        <v>24</v>
      </c>
      <c r="BB91" s="1">
        <v>25.8</v>
      </c>
      <c r="BC91" s="1">
        <v>26.8</v>
      </c>
      <c r="BD91" s="1">
        <v>24.2</v>
      </c>
      <c r="BE91" s="1">
        <v>27</v>
      </c>
      <c r="BF91" s="1">
        <v>26.4</v>
      </c>
      <c r="BG91" s="1">
        <v>25.4</v>
      </c>
      <c r="BH91" s="1">
        <v>27</v>
      </c>
      <c r="BI91" s="1">
        <v>26.6</v>
      </c>
      <c r="BJ91" s="1">
        <v>26.8</v>
      </c>
      <c r="BK91" s="1">
        <v>24.2</v>
      </c>
      <c r="BL91" s="1">
        <v>22.8</v>
      </c>
      <c r="BM91" s="1">
        <v>26.8</v>
      </c>
      <c r="BN91" s="1">
        <v>27.6</v>
      </c>
      <c r="BO91" s="102"/>
      <c r="BP91" s="1">
        <v>26.8</v>
      </c>
      <c r="BQ91" s="1">
        <v>26</v>
      </c>
      <c r="BR91" s="1">
        <v>26.4</v>
      </c>
      <c r="BS91" s="1">
        <v>25.2</v>
      </c>
      <c r="BT91" s="1">
        <v>28.6</v>
      </c>
      <c r="BU91" s="1">
        <v>28</v>
      </c>
      <c r="BV91" s="1">
        <v>26.6</v>
      </c>
      <c r="BW91" s="1">
        <v>26.2</v>
      </c>
      <c r="BX91" s="1">
        <v>27</v>
      </c>
      <c r="BY91" s="1">
        <v>24.2</v>
      </c>
      <c r="BZ91" s="1">
        <v>24.4</v>
      </c>
      <c r="CA91" s="1">
        <v>23.6</v>
      </c>
      <c r="CB91" s="1">
        <v>24.8</v>
      </c>
      <c r="CC91" s="1">
        <v>24.6</v>
      </c>
      <c r="CD91" s="1">
        <v>24.8</v>
      </c>
      <c r="CE91" s="1">
        <v>65535</v>
      </c>
      <c r="CF91" s="1">
        <v>26</v>
      </c>
      <c r="CG91" s="1">
        <v>26.4</v>
      </c>
      <c r="CH91" s="1">
        <v>25.2</v>
      </c>
      <c r="CI91" s="1">
        <v>24</v>
      </c>
      <c r="CJ91" s="1">
        <v>26</v>
      </c>
      <c r="CK91" s="1">
        <v>24.6</v>
      </c>
      <c r="CL91" s="1">
        <v>23.8</v>
      </c>
      <c r="CM91" s="1">
        <v>23.6</v>
      </c>
      <c r="CN91" s="1">
        <v>24.6</v>
      </c>
      <c r="CO91" s="1">
        <v>24.8</v>
      </c>
      <c r="CP91" s="1">
        <v>26.4</v>
      </c>
      <c r="CQ91" s="1">
        <v>27</v>
      </c>
      <c r="CR91" s="1">
        <v>22.8</v>
      </c>
      <c r="CS91" s="1">
        <v>24.6</v>
      </c>
      <c r="CT91" s="1">
        <v>23.8</v>
      </c>
      <c r="CU91" s="1">
        <v>23.6</v>
      </c>
      <c r="CV91" s="1">
        <v>23.4</v>
      </c>
      <c r="CW91" s="1">
        <v>26.6</v>
      </c>
      <c r="CX91" s="1">
        <v>25.8</v>
      </c>
      <c r="CY91" s="1">
        <v>24.8</v>
      </c>
      <c r="CZ91" s="1">
        <v>26.6</v>
      </c>
      <c r="DA91" s="1">
        <v>25.6</v>
      </c>
      <c r="DB91" s="1">
        <v>25.4</v>
      </c>
      <c r="DC91" s="1">
        <v>23.6</v>
      </c>
      <c r="DD91" s="1">
        <v>25.2</v>
      </c>
      <c r="DE91" s="1">
        <v>25</v>
      </c>
      <c r="DF91" s="1">
        <v>23.2</v>
      </c>
      <c r="DG91" s="1">
        <v>23.8</v>
      </c>
      <c r="DH91" s="1">
        <v>24.2</v>
      </c>
      <c r="DI91" s="1">
        <v>23.6</v>
      </c>
      <c r="DJ91" s="1">
        <v>23.4</v>
      </c>
      <c r="DK91" s="1">
        <v>65535</v>
      </c>
      <c r="DL91" s="1">
        <v>65535</v>
      </c>
      <c r="DM91" s="1">
        <v>65535</v>
      </c>
      <c r="DN91" s="1">
        <v>65535</v>
      </c>
      <c r="DO91" s="1">
        <v>23.6</v>
      </c>
      <c r="DP91" s="1">
        <v>23</v>
      </c>
      <c r="DQ91" s="1">
        <v>23.6</v>
      </c>
      <c r="DR91" s="1">
        <v>23.4</v>
      </c>
      <c r="DS91" s="1">
        <v>23.6</v>
      </c>
      <c r="DT91" s="1">
        <v>22.6</v>
      </c>
      <c r="DU91" s="1">
        <v>23</v>
      </c>
      <c r="DV91" s="1">
        <v>22.6</v>
      </c>
      <c r="DW91" s="1">
        <v>23</v>
      </c>
      <c r="DX91" s="1">
        <v>25.6</v>
      </c>
      <c r="DY91" s="1">
        <v>25</v>
      </c>
      <c r="DZ91" s="1">
        <v>26</v>
      </c>
      <c r="EA91" s="1">
        <v>25.4</v>
      </c>
      <c r="EB91" s="1">
        <v>24.8</v>
      </c>
      <c r="EC91" s="1">
        <v>23</v>
      </c>
      <c r="ED91" s="1">
        <v>23.8</v>
      </c>
      <c r="EE91" s="1">
        <v>23.2</v>
      </c>
      <c r="EF91" s="1">
        <v>23.4</v>
      </c>
      <c r="EG91" s="1">
        <v>22.4</v>
      </c>
      <c r="EH91" s="1">
        <v>22</v>
      </c>
      <c r="EI91" s="1">
        <v>23.6</v>
      </c>
      <c r="EJ91" s="1">
        <v>23</v>
      </c>
      <c r="EK91" s="1">
        <v>23.4</v>
      </c>
      <c r="EL91" s="1">
        <v>22.2</v>
      </c>
      <c r="EM91" s="1">
        <v>22</v>
      </c>
      <c r="EN91" s="1">
        <v>23.8</v>
      </c>
      <c r="EO91" s="1">
        <v>22.4</v>
      </c>
      <c r="EP91" s="1">
        <v>22.8</v>
      </c>
      <c r="EQ91" s="1">
        <v>24</v>
      </c>
      <c r="ER91" s="1">
        <v>22.2</v>
      </c>
      <c r="ES91" s="1">
        <v>23</v>
      </c>
      <c r="ET91" s="1">
        <v>23.6</v>
      </c>
      <c r="EU91" s="1">
        <v>22.6</v>
      </c>
      <c r="EV91" s="1">
        <v>22</v>
      </c>
      <c r="EW91" s="1">
        <v>23.6</v>
      </c>
      <c r="EX91" s="1">
        <v>23.2</v>
      </c>
      <c r="EY91" s="1">
        <v>22.8</v>
      </c>
      <c r="EZ91" s="1">
        <v>22.4</v>
      </c>
      <c r="FA91" s="1">
        <v>23.6</v>
      </c>
      <c r="FB91" s="1">
        <v>23.4</v>
      </c>
      <c r="FC91" s="1">
        <v>22</v>
      </c>
      <c r="FD91" s="1">
        <v>22.8</v>
      </c>
      <c r="FE91" s="1">
        <v>22</v>
      </c>
      <c r="FF91" s="1">
        <v>22.2</v>
      </c>
      <c r="FG91" s="1">
        <v>23.4</v>
      </c>
      <c r="FH91" s="1">
        <v>22</v>
      </c>
      <c r="FI91" s="1">
        <v>21.8</v>
      </c>
      <c r="FJ91" s="1">
        <v>21.4</v>
      </c>
      <c r="FK91" s="1">
        <v>22.8</v>
      </c>
      <c r="FL91" s="1">
        <v>22.6</v>
      </c>
      <c r="FM91" s="1">
        <v>23</v>
      </c>
      <c r="FN91" s="1">
        <v>22.4</v>
      </c>
      <c r="FO91" s="1">
        <v>22</v>
      </c>
      <c r="FP91" s="1">
        <v>23.2</v>
      </c>
      <c r="FQ91" s="1">
        <v>22.4</v>
      </c>
      <c r="FR91" s="1">
        <v>23.6</v>
      </c>
      <c r="FS91" s="1">
        <v>22</v>
      </c>
      <c r="FT91" s="1">
        <v>22.6</v>
      </c>
      <c r="FU91" s="1">
        <v>22.8</v>
      </c>
      <c r="FV91" s="1">
        <v>23</v>
      </c>
      <c r="FW91" s="1">
        <v>21.8</v>
      </c>
      <c r="FX91" s="1">
        <v>22</v>
      </c>
      <c r="FY91" s="1">
        <v>22.6</v>
      </c>
      <c r="FZ91" s="1">
        <v>23</v>
      </c>
      <c r="GA91" s="1">
        <v>23.2</v>
      </c>
      <c r="GB91" s="1">
        <v>22.2</v>
      </c>
      <c r="GC91" s="1">
        <v>22.6</v>
      </c>
      <c r="GD91" s="1">
        <v>22.2</v>
      </c>
      <c r="GE91" s="1">
        <v>23.6</v>
      </c>
      <c r="GF91" s="1">
        <v>24</v>
      </c>
      <c r="GG91" s="1">
        <v>23.2</v>
      </c>
      <c r="GH91" s="1">
        <v>22</v>
      </c>
      <c r="GI91" s="1">
        <v>21.6</v>
      </c>
      <c r="GJ91" s="1">
        <v>22.8</v>
      </c>
      <c r="GK91" s="1">
        <v>21</v>
      </c>
      <c r="GL91" s="1">
        <v>21.2</v>
      </c>
      <c r="GM91" s="1">
        <v>20.6</v>
      </c>
      <c r="GN91" s="1">
        <v>22.8</v>
      </c>
      <c r="GO91" s="1">
        <v>21.2</v>
      </c>
      <c r="GP91" s="1">
        <v>21.6</v>
      </c>
      <c r="GQ91" s="1">
        <v>21.8</v>
      </c>
      <c r="GR91" s="1">
        <v>65535</v>
      </c>
      <c r="GS91" s="1">
        <v>65535</v>
      </c>
      <c r="GT91" s="1">
        <v>22.8</v>
      </c>
      <c r="GU91" s="1">
        <v>22.6</v>
      </c>
      <c r="GV91" s="1">
        <v>22.2</v>
      </c>
      <c r="GW91" s="1">
        <v>23.8</v>
      </c>
      <c r="GX91" s="1">
        <v>22.2</v>
      </c>
      <c r="GY91" s="1">
        <v>23.4</v>
      </c>
      <c r="GZ91" s="1">
        <v>21.6</v>
      </c>
      <c r="HA91" s="1">
        <v>22</v>
      </c>
      <c r="HB91" s="1">
        <v>21</v>
      </c>
      <c r="HC91" s="1">
        <v>22.8</v>
      </c>
      <c r="HD91" s="1">
        <v>22.2</v>
      </c>
      <c r="HE91" s="1">
        <v>21.6</v>
      </c>
      <c r="HF91" s="1">
        <v>23</v>
      </c>
      <c r="HG91" s="1">
        <v>22.2</v>
      </c>
      <c r="HH91" s="1">
        <v>19.8</v>
      </c>
      <c r="HI91" s="1">
        <v>23.2</v>
      </c>
      <c r="HJ91" s="1">
        <v>22.6</v>
      </c>
      <c r="HK91" s="1">
        <v>23</v>
      </c>
      <c r="HL91" s="1">
        <v>22.6</v>
      </c>
      <c r="HM91" s="1">
        <v>22.8</v>
      </c>
      <c r="HN91" s="1">
        <v>23</v>
      </c>
      <c r="HO91" s="1">
        <v>22.6</v>
      </c>
      <c r="HP91" s="1">
        <v>22.8</v>
      </c>
      <c r="HQ91" s="1">
        <v>20</v>
      </c>
      <c r="HR91" s="1">
        <v>20.8</v>
      </c>
      <c r="HS91" s="1">
        <v>21.4</v>
      </c>
      <c r="HT91" s="1">
        <v>23.6</v>
      </c>
      <c r="HU91" s="1">
        <v>65535</v>
      </c>
      <c r="HV91" s="1">
        <v>65535</v>
      </c>
      <c r="HW91" s="1">
        <v>65535</v>
      </c>
      <c r="HX91" s="1">
        <v>65535</v>
      </c>
      <c r="HY91" s="1">
        <v>65535</v>
      </c>
      <c r="HZ91" s="1">
        <v>65535</v>
      </c>
      <c r="IA91" s="1">
        <v>65535</v>
      </c>
      <c r="IB91" s="1">
        <v>65535</v>
      </c>
      <c r="IC91" s="1">
        <v>65535</v>
      </c>
      <c r="ID91" s="1">
        <v>65535</v>
      </c>
      <c r="IE91" s="1">
        <v>65535</v>
      </c>
      <c r="IF91" s="1">
        <v>65535</v>
      </c>
      <c r="IG91" s="1">
        <v>65535</v>
      </c>
      <c r="IH91" s="1">
        <v>65535</v>
      </c>
      <c r="II91" s="1">
        <v>65535</v>
      </c>
      <c r="IJ91" s="1">
        <v>65535</v>
      </c>
      <c r="IK91" s="1">
        <v>65535</v>
      </c>
      <c r="IL91" s="1">
        <v>65535</v>
      </c>
      <c r="IM91" s="1">
        <v>65535</v>
      </c>
      <c r="IN91" s="1">
        <v>65535</v>
      </c>
      <c r="IO91" s="1">
        <v>65535</v>
      </c>
      <c r="IP91" s="1">
        <v>65535</v>
      </c>
      <c r="IQ91" s="1">
        <v>65535</v>
      </c>
      <c r="IR91" s="1">
        <v>65535</v>
      </c>
      <c r="IS91" s="1">
        <v>65535</v>
      </c>
      <c r="IT91" s="1">
        <v>23.6</v>
      </c>
      <c r="IU91" s="1">
        <v>65535</v>
      </c>
      <c r="IV91" s="1">
        <v>65535</v>
      </c>
      <c r="IW91" s="1">
        <v>65535</v>
      </c>
      <c r="IX91" s="1">
        <v>65535</v>
      </c>
      <c r="IY91" s="1">
        <v>65535</v>
      </c>
      <c r="IZ91" s="1">
        <v>65535</v>
      </c>
      <c r="JA91" s="1">
        <v>65535</v>
      </c>
      <c r="JB91" s="1">
        <v>65535</v>
      </c>
      <c r="JC91" s="1">
        <v>65535</v>
      </c>
      <c r="JD91" s="1">
        <v>65535</v>
      </c>
      <c r="JE91" s="1">
        <v>65535</v>
      </c>
      <c r="JF91" s="1">
        <v>65535</v>
      </c>
      <c r="JG91" s="1">
        <v>65535</v>
      </c>
      <c r="JH91" s="1">
        <v>65535</v>
      </c>
      <c r="JI91" s="1">
        <v>65535</v>
      </c>
      <c r="JJ91" s="1">
        <v>65535</v>
      </c>
      <c r="JK91" s="1">
        <v>26.2</v>
      </c>
      <c r="JL91" s="1">
        <v>65535</v>
      </c>
      <c r="JM91" s="1">
        <v>65535</v>
      </c>
      <c r="JN91" s="1">
        <v>65535</v>
      </c>
      <c r="JO91" s="1">
        <v>65535</v>
      </c>
      <c r="JP91" s="1">
        <v>65535</v>
      </c>
      <c r="JQ91" s="1">
        <v>23</v>
      </c>
      <c r="JR91" s="1">
        <v>24</v>
      </c>
      <c r="JS91" s="1">
        <v>23.4</v>
      </c>
      <c r="JT91" s="1">
        <v>23.8</v>
      </c>
      <c r="JU91" s="1">
        <v>22</v>
      </c>
      <c r="JV91" s="1">
        <v>23.6</v>
      </c>
      <c r="JW91" s="1">
        <v>24.6</v>
      </c>
      <c r="JX91" s="1">
        <v>22</v>
      </c>
      <c r="JY91" s="1">
        <v>21.8</v>
      </c>
      <c r="JZ91" s="1">
        <v>23</v>
      </c>
      <c r="KA91" s="1">
        <v>23.4</v>
      </c>
      <c r="KB91" s="1">
        <v>23.6</v>
      </c>
      <c r="KC91" s="1">
        <v>23.8</v>
      </c>
      <c r="KD91" s="1">
        <v>21.6</v>
      </c>
      <c r="KE91" s="1">
        <v>23.2</v>
      </c>
      <c r="KF91" s="1">
        <v>23</v>
      </c>
      <c r="KG91" s="1">
        <v>24</v>
      </c>
      <c r="KH91" s="1">
        <v>22.6</v>
      </c>
      <c r="KI91" s="1">
        <v>23</v>
      </c>
      <c r="KJ91" s="1">
        <v>23.6</v>
      </c>
      <c r="KK91" s="1">
        <v>22.4</v>
      </c>
      <c r="KL91" s="1">
        <v>24</v>
      </c>
      <c r="KM91" s="1">
        <v>23</v>
      </c>
      <c r="KN91" s="1">
        <v>22.2</v>
      </c>
      <c r="KO91" s="1">
        <v>22</v>
      </c>
      <c r="KP91" s="1">
        <v>22.2</v>
      </c>
      <c r="KQ91" s="1">
        <v>23.8</v>
      </c>
      <c r="KR91" s="1">
        <v>21.8</v>
      </c>
      <c r="KS91" s="1">
        <v>22.4</v>
      </c>
      <c r="KT91" s="1">
        <v>23.2</v>
      </c>
      <c r="KU91" s="1">
        <v>21.8</v>
      </c>
      <c r="KV91" s="1">
        <v>24.6</v>
      </c>
      <c r="KW91" s="1">
        <v>23.8</v>
      </c>
      <c r="KX91" s="1">
        <v>24.2</v>
      </c>
      <c r="KY91" s="1">
        <v>25</v>
      </c>
      <c r="KZ91" s="1">
        <v>24.2</v>
      </c>
      <c r="LA91" s="1">
        <v>22</v>
      </c>
      <c r="LB91" s="1">
        <v>22.8</v>
      </c>
      <c r="LC91" s="1">
        <v>22.6</v>
      </c>
      <c r="LD91" s="1">
        <v>23.6</v>
      </c>
      <c r="LE91" s="1">
        <v>25.4</v>
      </c>
      <c r="LF91" s="1">
        <v>23.6</v>
      </c>
      <c r="LG91" s="1">
        <v>22.8</v>
      </c>
      <c r="LH91" s="1">
        <v>24</v>
      </c>
      <c r="LI91" s="1">
        <v>24.2</v>
      </c>
      <c r="LJ91" s="1">
        <v>23</v>
      </c>
      <c r="LK91" s="1">
        <v>23.2</v>
      </c>
      <c r="LL91" s="1">
        <v>23.6</v>
      </c>
      <c r="LM91" s="1">
        <v>23</v>
      </c>
      <c r="LN91" s="1">
        <v>24.4</v>
      </c>
      <c r="LO91" s="1">
        <v>24.8</v>
      </c>
      <c r="LP91" s="1">
        <v>25</v>
      </c>
      <c r="LQ91" s="1">
        <v>24.6</v>
      </c>
      <c r="LR91" s="1">
        <v>25.4</v>
      </c>
      <c r="LS91" s="1">
        <v>24.8</v>
      </c>
      <c r="LT91" s="1">
        <v>25.2</v>
      </c>
      <c r="LU91" s="1">
        <v>22.8</v>
      </c>
      <c r="LV91" s="1">
        <v>23.2</v>
      </c>
      <c r="LW91" s="1">
        <v>23.8</v>
      </c>
      <c r="LX91" s="1">
        <v>24.2</v>
      </c>
      <c r="LY91" s="1">
        <v>23.6</v>
      </c>
      <c r="LZ91" s="1">
        <v>23.4</v>
      </c>
      <c r="MA91" s="1">
        <v>24.6</v>
      </c>
      <c r="MB91" s="1">
        <v>23</v>
      </c>
      <c r="MC91" s="1">
        <v>23.6</v>
      </c>
      <c r="MD91" s="1">
        <v>24.6</v>
      </c>
      <c r="ME91" s="1">
        <v>24.2</v>
      </c>
      <c r="MF91" s="1">
        <v>65535</v>
      </c>
      <c r="MG91" s="1">
        <v>24.6</v>
      </c>
      <c r="MH91" s="1">
        <v>24</v>
      </c>
      <c r="MI91" s="1">
        <v>23.8</v>
      </c>
      <c r="MJ91" s="1">
        <v>24.2</v>
      </c>
      <c r="MK91" s="1">
        <v>24.8</v>
      </c>
      <c r="ML91" s="1">
        <v>24.2</v>
      </c>
      <c r="MM91" s="1">
        <v>23.6</v>
      </c>
      <c r="MN91" s="1">
        <v>23.2</v>
      </c>
      <c r="MO91" s="1">
        <v>23.8</v>
      </c>
      <c r="MP91" s="1">
        <v>23.6</v>
      </c>
      <c r="MQ91" s="1">
        <v>23.8</v>
      </c>
      <c r="MR91" s="1">
        <v>24.4</v>
      </c>
      <c r="MS91" s="1">
        <v>65535</v>
      </c>
      <c r="MT91" s="1">
        <v>23.4</v>
      </c>
      <c r="MU91" s="1">
        <v>22.8</v>
      </c>
      <c r="MV91" s="1">
        <v>23.8</v>
      </c>
      <c r="MW91" s="1">
        <v>24</v>
      </c>
      <c r="MX91" s="1">
        <v>23.6</v>
      </c>
      <c r="MY91" s="1">
        <v>22.6</v>
      </c>
      <c r="MZ91" s="1">
        <v>24.2</v>
      </c>
      <c r="NA91" s="1">
        <v>23.8</v>
      </c>
      <c r="NB91" s="1">
        <v>24.6</v>
      </c>
      <c r="NC91" s="1">
        <v>25</v>
      </c>
      <c r="ND91" s="1">
        <v>24</v>
      </c>
      <c r="NE91" s="1">
        <v>25.4</v>
      </c>
      <c r="NF91" s="1">
        <v>25.4</v>
      </c>
      <c r="NG91" s="1">
        <v>25</v>
      </c>
      <c r="NH91" s="1">
        <v>24</v>
      </c>
      <c r="NI91" s="1">
        <v>23.8</v>
      </c>
      <c r="NJ91" s="6">
        <f t="shared" si="62"/>
        <v>1</v>
      </c>
      <c r="NK91" s="3">
        <f t="shared" si="63"/>
        <v>1</v>
      </c>
      <c r="NL91" s="3">
        <f t="shared" si="64"/>
        <v>0.967741935483871</v>
      </c>
      <c r="NM91" s="3">
        <f t="shared" si="65"/>
        <v>0.8666666666666667</v>
      </c>
      <c r="NN91" s="3">
        <f t="shared" si="66"/>
        <v>1</v>
      </c>
      <c r="NO91" s="3">
        <f t="shared" si="67"/>
        <v>1</v>
      </c>
      <c r="NP91" s="3">
        <f t="shared" si="68"/>
        <v>0.93548387096774188</v>
      </c>
      <c r="NQ91" s="3">
        <f t="shared" si="69"/>
        <v>0.25806451612903225</v>
      </c>
      <c r="NR91" s="3">
        <f t="shared" si="70"/>
        <v>0.23333333333333334</v>
      </c>
      <c r="NS91" s="3">
        <f t="shared" si="71"/>
        <v>1</v>
      </c>
      <c r="NT91" s="3">
        <f t="shared" si="72"/>
        <v>1</v>
      </c>
      <c r="NU91" s="3">
        <f t="shared" si="73"/>
        <v>0.93548387096774188</v>
      </c>
      <c r="NV91" s="3">
        <f t="shared" si="74"/>
        <v>0.84931506849315064</v>
      </c>
      <c r="NW91" s="5">
        <f t="shared" si="75"/>
        <v>25.096774193548388</v>
      </c>
      <c r="NX91" s="1">
        <f t="shared" si="76"/>
        <v>25.342857142857145</v>
      </c>
      <c r="NY91" s="1">
        <f t="shared" si="77"/>
        <v>25.359999999999996</v>
      </c>
      <c r="NZ91" s="1">
        <f t="shared" si="78"/>
        <v>24.146153846153847</v>
      </c>
      <c r="OA91" s="1">
        <f t="shared" si="79"/>
        <v>23.245161290322581</v>
      </c>
      <c r="OB91" s="1">
        <f t="shared" si="80"/>
        <v>22.613333333333344</v>
      </c>
      <c r="OC91" s="1">
        <f t="shared" si="81"/>
        <v>22.110344827586211</v>
      </c>
      <c r="OD91" s="1" t="e">
        <f t="shared" si="82"/>
        <v>#N/A</v>
      </c>
      <c r="OE91" s="1" t="e">
        <f t="shared" si="83"/>
        <v>#N/A</v>
      </c>
      <c r="OF91" s="1">
        <f t="shared" si="84"/>
        <v>23.14193548387097</v>
      </c>
      <c r="OG91" s="1">
        <f t="shared" si="85"/>
        <v>23.826666666666668</v>
      </c>
      <c r="OH91" s="1">
        <f t="shared" si="86"/>
        <v>24.055172413793102</v>
      </c>
      <c r="OI91" s="111">
        <v>23.256250000000001</v>
      </c>
      <c r="OJ91" s="112">
        <v>23.793750000000003</v>
      </c>
      <c r="OK91" s="112">
        <v>24.029411764705884</v>
      </c>
      <c r="OL91" s="112">
        <v>23.038888888888884</v>
      </c>
      <c r="OM91" s="112">
        <v>22.566666666666666</v>
      </c>
      <c r="ON91" s="112">
        <v>21.868421052631582</v>
      </c>
      <c r="OO91" s="112">
        <v>21.631578947368418</v>
      </c>
      <c r="OP91" s="112">
        <v>21.744444444444444</v>
      </c>
      <c r="OQ91" s="112">
        <v>22.147368421052633</v>
      </c>
      <c r="OR91" s="112">
        <v>22.247058823529411</v>
      </c>
      <c r="OS91" s="112">
        <v>22.794444444444448</v>
      </c>
      <c r="OT91" s="112">
        <v>22.78235294117647</v>
      </c>
      <c r="OU91" s="5">
        <f t="shared" si="50"/>
        <v>1.8405241935483865</v>
      </c>
      <c r="OV91" s="1">
        <f t="shared" si="51"/>
        <v>1.5491071428571423</v>
      </c>
      <c r="OW91" s="1">
        <f t="shared" si="52"/>
        <v>1.3305882352941119</v>
      </c>
      <c r="OX91" s="1">
        <f t="shared" si="53"/>
        <v>1.1072649572649631</v>
      </c>
      <c r="OY91" s="1">
        <f t="shared" si="54"/>
        <v>0.67849462365591506</v>
      </c>
      <c r="OZ91" s="1">
        <f t="shared" si="55"/>
        <v>0.74491228070176163</v>
      </c>
      <c r="PA91" s="1">
        <f t="shared" si="56"/>
        <v>0.47876588021779298</v>
      </c>
      <c r="PB91" s="1" t="e">
        <f t="shared" si="57"/>
        <v>#N/A</v>
      </c>
      <c r="PC91" s="1" t="e">
        <f t="shared" si="58"/>
        <v>#N/A</v>
      </c>
      <c r="PD91" s="1">
        <f t="shared" si="59"/>
        <v>0.89487666034155922</v>
      </c>
      <c r="PE91" s="1">
        <f t="shared" si="60"/>
        <v>1.0322222222222202</v>
      </c>
      <c r="PF91" s="1">
        <f t="shared" si="61"/>
        <v>1.2728194726166322</v>
      </c>
      <c r="PG91" s="111">
        <v>18</v>
      </c>
      <c r="PH91" s="112">
        <v>18.5</v>
      </c>
      <c r="PI91" s="112">
        <v>20</v>
      </c>
      <c r="PJ91" s="112">
        <v>19.5</v>
      </c>
      <c r="PK91" s="112">
        <v>19</v>
      </c>
      <c r="PL91" s="112">
        <v>19</v>
      </c>
      <c r="PM91" s="112">
        <v>17.8</v>
      </c>
      <c r="PN91" s="112">
        <v>18</v>
      </c>
      <c r="PO91" s="112">
        <v>18</v>
      </c>
      <c r="PP91" s="112">
        <v>18</v>
      </c>
      <c r="PQ91" s="112">
        <v>18.5</v>
      </c>
      <c r="PR91" s="137">
        <v>18.600000000000001</v>
      </c>
      <c r="PS91" s="5">
        <f t="array" ref="PS91">+IF(ISERROR($NW91)=FALSE,MIN(IF($H91:$AL91&lt;65534,$H91:$AL91,"")),NA())</f>
        <v>22.6</v>
      </c>
      <c r="PT91" s="1">
        <f t="array" ref="PT91">+IF(ISERROR($NX91)=FALSE,MIN(IF($AM91:$BN91&lt;65534,$AM91:$BN91,"")),NA())</f>
        <v>22.6</v>
      </c>
      <c r="PU91" s="1">
        <f t="array" ref="PU91">+IF(ISERROR($NY91)=FALSE,MIN(IF($BP91:$CT91&lt;65534,$BP91:$CT91,"")),NA())</f>
        <v>22.8</v>
      </c>
      <c r="PV91" s="1">
        <f t="array" ref="PV91">+IF(ISERROR($NZ91)=FALSE,MIN(IF($CU91:$DX91&lt;65534,$CU91:$DX91,"")),NA())</f>
        <v>22.6</v>
      </c>
      <c r="PW91" s="1">
        <f t="array" ref="PW91">+IF(ISERROR($OA91)=FALSE,MIN(IF($DY91:$FC91&lt;65534,$DY91:$FC91,"")),NA())</f>
        <v>22</v>
      </c>
      <c r="PX91" s="1">
        <f t="array" ref="PX91">+IF(ISERROR($OB91)=FALSE,MIN(IF($FD91:$GG91&lt;65534,$FD91:$GG91,"")),NA())</f>
        <v>21.4</v>
      </c>
      <c r="PY91" s="1">
        <f t="array" ref="PY91">+IF(ISERROR($OC91)=FALSE,MIN(IF($GH91:$HL91&lt;65534,$GH91:$HL91,"")),NA())</f>
        <v>19.8</v>
      </c>
      <c r="PZ91" s="1" t="e">
        <f t="array" ref="PZ91">+IF(ISERROR($OD91)=FALSE,MIN(IF($HM91:$IQ91&lt;65534,$HM91:$IQ91,"")),NA())</f>
        <v>#N/A</v>
      </c>
      <c r="QA91" s="1" t="e">
        <f t="array" ref="QA91">+IF(ISERROR($OE91)=FALSE,MIN(IF($IR91:$JU91&lt;65534,$IR91:$JU91,"")),NA())</f>
        <v>#N/A</v>
      </c>
      <c r="QB91" s="1">
        <f t="array" ref="QB91">+IF(ISERROR($OF91)=FALSE,MIN(IF($JV91:$KZ91&lt;65534,$JV91:$KZ91,"")),NA())</f>
        <v>21.6</v>
      </c>
      <c r="QC91" s="1">
        <f t="array" ref="QC91">+IF(ISERROR($OG91)=FALSE,MIN(IF($LA91:$MD91&lt;65534,$LA91:$MD91,"")),NA())</f>
        <v>22</v>
      </c>
      <c r="QD91" s="1">
        <f t="array" ref="QD91">+IF(ISERROR($OH91)=FALSE,MIN(IF($ME91:$NI91&lt;65534,$ME91:$NI91,"")),NA())</f>
        <v>22.6</v>
      </c>
      <c r="QE91" s="5">
        <f t="shared" si="87"/>
        <v>-4.6000000000000014</v>
      </c>
      <c r="QF91" s="1">
        <f t="shared" si="88"/>
        <v>-4.1000000000000014</v>
      </c>
      <c r="QG91" s="1">
        <f t="shared" si="89"/>
        <v>-2.8000000000000007</v>
      </c>
      <c r="QH91" s="1">
        <f t="shared" si="90"/>
        <v>-3.1000000000000014</v>
      </c>
      <c r="QI91" s="1">
        <f t="shared" si="91"/>
        <v>-3</v>
      </c>
      <c r="QJ91" s="1">
        <f t="shared" si="92"/>
        <v>-2.3999999999999986</v>
      </c>
      <c r="QK91" s="1">
        <f t="shared" si="93"/>
        <v>-2</v>
      </c>
      <c r="QL91" s="1" t="e">
        <f t="shared" si="94"/>
        <v>#N/A</v>
      </c>
      <c r="QM91" s="1" t="e">
        <f t="shared" si="95"/>
        <v>#N/A</v>
      </c>
      <c r="QN91" s="1">
        <f t="shared" si="96"/>
        <v>-3.6000000000000014</v>
      </c>
      <c r="QO91" s="1">
        <f t="shared" si="97"/>
        <v>-3.5</v>
      </c>
      <c r="QP91" s="1">
        <f t="shared" si="98"/>
        <v>-4</v>
      </c>
      <c r="QQ91" s="5" t="s">
        <v>892</v>
      </c>
    </row>
    <row r="92" spans="1:459" s="1" customFormat="1" x14ac:dyDescent="0.2">
      <c r="A92" s="79">
        <v>35225020</v>
      </c>
      <c r="B92" s="106">
        <v>-71.433055555555555</v>
      </c>
      <c r="C92" s="106">
        <v>4.9104722222222223</v>
      </c>
      <c r="D92" s="105">
        <v>130</v>
      </c>
      <c r="E92" s="97" t="s">
        <v>376</v>
      </c>
      <c r="F92" s="97" t="s">
        <v>332</v>
      </c>
      <c r="G92" s="97" t="s">
        <v>90</v>
      </c>
      <c r="H92" s="1">
        <v>21.4</v>
      </c>
      <c r="I92" s="1">
        <v>21</v>
      </c>
      <c r="J92" s="1">
        <v>22.4</v>
      </c>
      <c r="K92" s="1">
        <v>22.3</v>
      </c>
      <c r="L92" s="1">
        <v>22.2</v>
      </c>
      <c r="M92" s="1">
        <v>20.3</v>
      </c>
      <c r="N92" s="1">
        <v>22</v>
      </c>
      <c r="O92" s="1">
        <v>22.1</v>
      </c>
      <c r="P92" s="1">
        <v>21.6</v>
      </c>
      <c r="Q92" s="1">
        <v>22</v>
      </c>
      <c r="R92" s="1">
        <v>22</v>
      </c>
      <c r="S92" s="1">
        <v>23</v>
      </c>
      <c r="T92" s="1">
        <v>20.100000000000001</v>
      </c>
      <c r="U92" s="1">
        <v>19.2</v>
      </c>
      <c r="V92" s="1">
        <v>20.100000000000001</v>
      </c>
      <c r="W92" s="1">
        <v>20.399999999999999</v>
      </c>
      <c r="X92" s="1">
        <v>21.4</v>
      </c>
      <c r="Y92" s="1">
        <v>24</v>
      </c>
      <c r="Z92" s="1">
        <v>22.1</v>
      </c>
      <c r="AA92" s="1">
        <v>23.2</v>
      </c>
      <c r="AB92" s="1">
        <v>22</v>
      </c>
      <c r="AC92" s="1">
        <v>22.2</v>
      </c>
      <c r="AD92" s="1">
        <v>22.1</v>
      </c>
      <c r="AE92" s="1">
        <v>25</v>
      </c>
      <c r="AF92" s="1">
        <v>23.2</v>
      </c>
      <c r="AG92" s="1">
        <v>21</v>
      </c>
      <c r="AH92" s="1">
        <v>21.2</v>
      </c>
      <c r="AI92" s="1">
        <v>25.2</v>
      </c>
      <c r="AJ92" s="1">
        <v>21.4</v>
      </c>
      <c r="AK92" s="1">
        <v>22.3</v>
      </c>
      <c r="AL92" s="1">
        <v>22</v>
      </c>
      <c r="AM92" s="1">
        <v>20.2</v>
      </c>
      <c r="AN92" s="1">
        <v>20</v>
      </c>
      <c r="AO92" s="1">
        <v>19.2</v>
      </c>
      <c r="AP92" s="1">
        <v>21</v>
      </c>
      <c r="AQ92" s="1">
        <v>23.4</v>
      </c>
      <c r="AR92" s="1">
        <v>22.2</v>
      </c>
      <c r="AS92" s="1">
        <v>23.6</v>
      </c>
      <c r="AT92" s="1">
        <v>22.2</v>
      </c>
      <c r="AU92" s="1">
        <v>23</v>
      </c>
      <c r="AV92" s="1">
        <v>22</v>
      </c>
      <c r="AW92" s="1">
        <v>21.4</v>
      </c>
      <c r="AX92" s="1">
        <v>20.399999999999999</v>
      </c>
      <c r="AY92" s="1">
        <v>20.399999999999999</v>
      </c>
      <c r="AZ92" s="1">
        <v>22.2</v>
      </c>
      <c r="BA92" s="1">
        <v>22.1</v>
      </c>
      <c r="BB92" s="1">
        <v>24</v>
      </c>
      <c r="BC92" s="1">
        <v>24.1</v>
      </c>
      <c r="BD92" s="1">
        <v>24</v>
      </c>
      <c r="BE92" s="1">
        <v>24</v>
      </c>
      <c r="BF92" s="1">
        <v>23.4</v>
      </c>
      <c r="BG92" s="1">
        <v>23</v>
      </c>
      <c r="BH92" s="1">
        <v>22</v>
      </c>
      <c r="BI92" s="1">
        <v>23</v>
      </c>
      <c r="BJ92" s="1">
        <v>24</v>
      </c>
      <c r="BK92" s="1">
        <v>20.2</v>
      </c>
      <c r="BL92" s="1">
        <v>22</v>
      </c>
      <c r="BM92" s="1">
        <v>20.3</v>
      </c>
      <c r="BN92" s="1">
        <v>25.2</v>
      </c>
      <c r="BO92" s="102"/>
      <c r="BP92" s="1">
        <v>22.1</v>
      </c>
      <c r="BQ92" s="1">
        <v>23.4</v>
      </c>
      <c r="BR92" s="1">
        <v>23</v>
      </c>
      <c r="BS92" s="1">
        <v>22</v>
      </c>
      <c r="BT92" s="1">
        <v>65535</v>
      </c>
      <c r="BU92" s="1">
        <v>22.8</v>
      </c>
      <c r="BV92" s="1">
        <v>24.8</v>
      </c>
      <c r="BW92" s="1">
        <v>24.2</v>
      </c>
      <c r="BX92" s="1">
        <v>25</v>
      </c>
      <c r="BY92" s="1">
        <v>21.6</v>
      </c>
      <c r="BZ92" s="1">
        <v>23.2</v>
      </c>
      <c r="CA92" s="1">
        <v>23.4</v>
      </c>
      <c r="CB92" s="1">
        <v>22.6</v>
      </c>
      <c r="CC92" s="1">
        <v>23.4</v>
      </c>
      <c r="CD92" s="1">
        <v>23.8</v>
      </c>
      <c r="CE92" s="1">
        <v>23</v>
      </c>
      <c r="CF92" s="1">
        <v>24.2</v>
      </c>
      <c r="CG92" s="1">
        <v>25</v>
      </c>
      <c r="CH92" s="1">
        <v>24.2</v>
      </c>
      <c r="CI92" s="1">
        <v>24.6</v>
      </c>
      <c r="CJ92" s="1">
        <v>23.4</v>
      </c>
      <c r="CK92" s="1">
        <v>24</v>
      </c>
      <c r="CL92" s="1">
        <v>25</v>
      </c>
      <c r="CM92" s="1">
        <v>23</v>
      </c>
      <c r="CN92" s="1">
        <v>22</v>
      </c>
      <c r="CO92" s="1">
        <v>22.8</v>
      </c>
      <c r="CP92" s="1">
        <v>23</v>
      </c>
      <c r="CQ92" s="1">
        <v>25</v>
      </c>
      <c r="CR92" s="1">
        <v>23</v>
      </c>
      <c r="CS92" s="1">
        <v>23</v>
      </c>
      <c r="CT92" s="1">
        <v>24.1</v>
      </c>
      <c r="CU92" s="1">
        <v>24</v>
      </c>
      <c r="CV92" s="1">
        <v>23</v>
      </c>
      <c r="CW92" s="1">
        <v>65535</v>
      </c>
      <c r="CX92" s="1">
        <v>21.2</v>
      </c>
      <c r="CY92" s="1">
        <v>23.2</v>
      </c>
      <c r="CZ92" s="1">
        <v>23</v>
      </c>
      <c r="DA92" s="1">
        <v>22.2</v>
      </c>
      <c r="DB92" s="1">
        <v>23.8</v>
      </c>
      <c r="DC92" s="1">
        <v>22.3</v>
      </c>
      <c r="DD92" s="1">
        <v>24.8</v>
      </c>
      <c r="DE92" s="1">
        <v>23.8</v>
      </c>
      <c r="DF92" s="1">
        <v>23.4</v>
      </c>
      <c r="DG92" s="1">
        <v>22</v>
      </c>
      <c r="DH92" s="1">
        <v>23.3</v>
      </c>
      <c r="DI92" s="1">
        <v>23.2</v>
      </c>
      <c r="DJ92" s="1">
        <v>23</v>
      </c>
      <c r="DK92" s="1">
        <v>23.8</v>
      </c>
      <c r="DL92" s="1">
        <v>23</v>
      </c>
      <c r="DM92" s="1">
        <v>23.2</v>
      </c>
      <c r="DN92" s="1">
        <v>23.2</v>
      </c>
      <c r="DO92" s="1">
        <v>23.2</v>
      </c>
      <c r="DP92" s="1">
        <v>23</v>
      </c>
      <c r="DQ92" s="1">
        <v>23.4</v>
      </c>
      <c r="DR92" s="1">
        <v>23</v>
      </c>
      <c r="DS92" s="1">
        <v>23</v>
      </c>
      <c r="DT92" s="1">
        <v>23.4</v>
      </c>
      <c r="DU92" s="1">
        <v>23.2</v>
      </c>
      <c r="DV92" s="1">
        <v>24</v>
      </c>
      <c r="DW92" s="1">
        <v>65535</v>
      </c>
      <c r="DX92" s="1">
        <v>23.1</v>
      </c>
      <c r="DY92" s="1">
        <v>23.4</v>
      </c>
      <c r="DZ92" s="1">
        <v>24</v>
      </c>
      <c r="EA92" s="1">
        <v>24</v>
      </c>
      <c r="EB92" s="1">
        <v>24</v>
      </c>
      <c r="EC92" s="1">
        <v>24</v>
      </c>
      <c r="ED92" s="1">
        <v>22.4</v>
      </c>
      <c r="EE92" s="1">
        <v>23</v>
      </c>
      <c r="EF92" s="1">
        <v>24.6</v>
      </c>
      <c r="EG92" s="1">
        <v>23.2</v>
      </c>
      <c r="EH92" s="1">
        <v>22.6</v>
      </c>
      <c r="EI92" s="1">
        <v>24</v>
      </c>
      <c r="EJ92" s="1">
        <v>23</v>
      </c>
      <c r="EK92" s="1">
        <v>23.8</v>
      </c>
      <c r="EL92" s="1">
        <v>23.2</v>
      </c>
      <c r="EM92" s="1">
        <v>22.2</v>
      </c>
      <c r="EN92" s="1">
        <v>23</v>
      </c>
      <c r="EO92" s="1">
        <v>22.6</v>
      </c>
      <c r="EP92" s="1">
        <v>22.8</v>
      </c>
      <c r="EQ92" s="1">
        <v>22.4</v>
      </c>
      <c r="ER92" s="1">
        <v>22</v>
      </c>
      <c r="ES92" s="1">
        <v>65535</v>
      </c>
      <c r="ET92" s="1">
        <v>65535</v>
      </c>
      <c r="EU92" s="1">
        <v>23.2</v>
      </c>
      <c r="EV92" s="1">
        <v>22.6</v>
      </c>
      <c r="EW92" s="1">
        <v>23</v>
      </c>
      <c r="EX92" s="1">
        <v>23</v>
      </c>
      <c r="EY92" s="1">
        <v>23.6</v>
      </c>
      <c r="EZ92" s="1">
        <v>23.1</v>
      </c>
      <c r="FA92" s="1">
        <v>24</v>
      </c>
      <c r="FB92" s="1">
        <v>23.6</v>
      </c>
      <c r="FC92" s="1">
        <v>24</v>
      </c>
      <c r="FD92" s="1">
        <v>23.6</v>
      </c>
      <c r="FE92" s="1">
        <v>23</v>
      </c>
      <c r="FF92" s="1">
        <v>24</v>
      </c>
      <c r="FG92" s="1">
        <v>24</v>
      </c>
      <c r="FH92" s="1">
        <v>22.2</v>
      </c>
      <c r="FI92" s="1">
        <v>22.4</v>
      </c>
      <c r="FJ92" s="1">
        <v>22.6</v>
      </c>
      <c r="FK92" s="1">
        <v>22</v>
      </c>
      <c r="FL92" s="1">
        <v>23.8</v>
      </c>
      <c r="FM92" s="1">
        <v>24</v>
      </c>
      <c r="FN92" s="1">
        <v>23.8</v>
      </c>
      <c r="FO92" s="1">
        <v>23.2</v>
      </c>
      <c r="FP92" s="1">
        <v>23.4</v>
      </c>
      <c r="FQ92" s="1">
        <v>23.2</v>
      </c>
      <c r="FR92" s="1">
        <v>24</v>
      </c>
      <c r="FS92" s="1">
        <v>23.2</v>
      </c>
      <c r="FT92" s="1">
        <v>23</v>
      </c>
      <c r="FU92" s="1">
        <v>23</v>
      </c>
      <c r="FV92" s="1">
        <v>23.6</v>
      </c>
      <c r="FW92" s="1">
        <v>23.4</v>
      </c>
      <c r="FX92" s="1">
        <v>23.6</v>
      </c>
      <c r="FY92" s="1">
        <v>23.2</v>
      </c>
      <c r="FZ92" s="1">
        <v>23.4</v>
      </c>
      <c r="GA92" s="1">
        <v>23.4</v>
      </c>
      <c r="GB92" s="1">
        <v>23.1</v>
      </c>
      <c r="GC92" s="1">
        <v>22.3</v>
      </c>
      <c r="GD92" s="1">
        <v>24.1</v>
      </c>
      <c r="GE92" s="1">
        <v>25.1</v>
      </c>
      <c r="GF92" s="1">
        <v>65535</v>
      </c>
      <c r="GG92" s="1">
        <v>65535</v>
      </c>
      <c r="GH92" s="1">
        <v>23</v>
      </c>
      <c r="GI92" s="1">
        <v>22.6</v>
      </c>
      <c r="GJ92" s="1">
        <v>23</v>
      </c>
      <c r="GK92" s="1">
        <v>24</v>
      </c>
      <c r="GL92" s="1">
        <v>24.2</v>
      </c>
      <c r="GM92" s="1">
        <v>21.4</v>
      </c>
      <c r="GN92" s="1">
        <v>22.6</v>
      </c>
      <c r="GO92" s="1">
        <v>22.4</v>
      </c>
      <c r="GP92" s="1">
        <v>22.8</v>
      </c>
      <c r="GQ92" s="1">
        <v>22.6</v>
      </c>
      <c r="GR92" s="1">
        <v>22.3</v>
      </c>
      <c r="GS92" s="1">
        <v>22.6</v>
      </c>
      <c r="GT92" s="1">
        <v>23.6</v>
      </c>
      <c r="GU92" s="1">
        <v>23</v>
      </c>
      <c r="GV92" s="1">
        <v>22.6</v>
      </c>
      <c r="GW92" s="1">
        <v>23</v>
      </c>
      <c r="GX92" s="1">
        <v>23</v>
      </c>
      <c r="GY92" s="1">
        <v>23.2</v>
      </c>
      <c r="GZ92" s="1">
        <v>22.2</v>
      </c>
      <c r="HA92" s="1">
        <v>23.2</v>
      </c>
      <c r="HB92" s="1">
        <v>22.4</v>
      </c>
      <c r="HC92" s="1">
        <v>23.4</v>
      </c>
      <c r="HD92" s="1">
        <v>23</v>
      </c>
      <c r="HE92" s="1">
        <v>23</v>
      </c>
      <c r="HF92" s="1">
        <v>23</v>
      </c>
      <c r="HG92" s="1">
        <v>22.4</v>
      </c>
      <c r="HH92" s="1">
        <v>24</v>
      </c>
      <c r="HI92" s="1">
        <v>20.2</v>
      </c>
      <c r="HJ92" s="1">
        <v>23.8</v>
      </c>
      <c r="HK92" s="1">
        <v>65535</v>
      </c>
      <c r="HL92" s="1">
        <v>22.8</v>
      </c>
      <c r="HM92" s="1">
        <v>22.6</v>
      </c>
      <c r="HN92" s="1">
        <v>23</v>
      </c>
      <c r="HO92" s="1">
        <v>24</v>
      </c>
      <c r="HP92" s="1">
        <v>22.4</v>
      </c>
      <c r="HQ92" s="1">
        <v>21.4</v>
      </c>
      <c r="HR92" s="1">
        <v>21.2</v>
      </c>
      <c r="HS92" s="1">
        <v>21.6</v>
      </c>
      <c r="HT92" s="1">
        <v>24</v>
      </c>
      <c r="HU92" s="1">
        <v>22.2</v>
      </c>
      <c r="HV92" s="1">
        <v>22.3</v>
      </c>
      <c r="HW92" s="1">
        <v>22.4</v>
      </c>
      <c r="HX92" s="1">
        <v>23</v>
      </c>
      <c r="HY92" s="1">
        <v>23.2</v>
      </c>
      <c r="HZ92" s="1">
        <v>23.2</v>
      </c>
      <c r="IA92" s="1">
        <v>22.4</v>
      </c>
      <c r="IB92" s="1">
        <v>22.8</v>
      </c>
      <c r="IC92" s="1">
        <v>22.8</v>
      </c>
      <c r="ID92" s="1">
        <v>22.1</v>
      </c>
      <c r="IE92" s="1">
        <v>22.4</v>
      </c>
      <c r="IF92" s="1">
        <v>22.4</v>
      </c>
      <c r="IG92" s="1">
        <v>21</v>
      </c>
      <c r="IH92" s="1">
        <v>22.8</v>
      </c>
      <c r="II92" s="1">
        <v>22.3</v>
      </c>
      <c r="IJ92" s="1">
        <v>23.4</v>
      </c>
      <c r="IK92" s="1">
        <v>24</v>
      </c>
      <c r="IL92" s="1">
        <v>23</v>
      </c>
      <c r="IM92" s="1">
        <v>23.4</v>
      </c>
      <c r="IN92" s="1">
        <v>23.2</v>
      </c>
      <c r="IO92" s="1">
        <v>23</v>
      </c>
      <c r="IP92" s="1">
        <v>22.4</v>
      </c>
      <c r="IQ92" s="1">
        <v>23.4</v>
      </c>
      <c r="IR92" s="1">
        <v>23.6</v>
      </c>
      <c r="IS92" s="1">
        <v>22.8</v>
      </c>
      <c r="IT92" s="1">
        <v>23.2</v>
      </c>
      <c r="IU92" s="1">
        <v>22.1</v>
      </c>
      <c r="IV92" s="1">
        <v>22.2</v>
      </c>
      <c r="IW92" s="1">
        <v>21.2</v>
      </c>
      <c r="IX92" s="1">
        <v>21.6</v>
      </c>
      <c r="IY92" s="1">
        <v>24</v>
      </c>
      <c r="IZ92" s="1">
        <v>22.4</v>
      </c>
      <c r="JA92" s="1">
        <v>22.4</v>
      </c>
      <c r="JB92" s="1">
        <v>23</v>
      </c>
      <c r="JC92" s="1">
        <v>24.2</v>
      </c>
      <c r="JD92" s="1">
        <v>22.8</v>
      </c>
      <c r="JE92" s="1">
        <v>23.6</v>
      </c>
      <c r="JF92" s="1">
        <v>23.4</v>
      </c>
      <c r="JG92" s="1">
        <v>22.8</v>
      </c>
      <c r="JH92" s="1">
        <v>24</v>
      </c>
      <c r="JI92" s="1">
        <v>22.2</v>
      </c>
      <c r="JJ92" s="1">
        <v>22.6</v>
      </c>
      <c r="JK92" s="1">
        <v>25</v>
      </c>
      <c r="JL92" s="1">
        <v>21.4</v>
      </c>
      <c r="JM92" s="1">
        <v>23.8</v>
      </c>
      <c r="JN92" s="1">
        <v>22.6</v>
      </c>
      <c r="JO92" s="1">
        <v>21.6</v>
      </c>
      <c r="JP92" s="1">
        <v>23</v>
      </c>
      <c r="JQ92" s="1">
        <v>23.2</v>
      </c>
      <c r="JR92" s="1">
        <v>24.2</v>
      </c>
      <c r="JS92" s="1">
        <v>23.2</v>
      </c>
      <c r="JT92" s="1">
        <v>23</v>
      </c>
      <c r="JU92" s="1">
        <v>21.2</v>
      </c>
      <c r="JV92" s="1">
        <v>22.6</v>
      </c>
      <c r="JW92" s="1">
        <v>24.4</v>
      </c>
      <c r="JX92" s="1">
        <v>21.8</v>
      </c>
      <c r="JY92" s="1">
        <v>21.8</v>
      </c>
      <c r="JZ92" s="1">
        <v>24</v>
      </c>
      <c r="KA92" s="1">
        <v>23.4</v>
      </c>
      <c r="KB92" s="1">
        <v>24</v>
      </c>
      <c r="KC92" s="1">
        <v>21.2</v>
      </c>
      <c r="KD92" s="1">
        <v>23</v>
      </c>
      <c r="KE92" s="1">
        <v>22.6</v>
      </c>
      <c r="KF92" s="1">
        <v>23.6</v>
      </c>
      <c r="KG92" s="1">
        <v>23.1</v>
      </c>
      <c r="KH92" s="1">
        <v>23</v>
      </c>
      <c r="KI92" s="1">
        <v>23</v>
      </c>
      <c r="KJ92" s="1">
        <v>23.4</v>
      </c>
      <c r="KK92" s="1">
        <v>22.8</v>
      </c>
      <c r="KL92" s="1">
        <v>23</v>
      </c>
      <c r="KM92" s="1">
        <v>23.8</v>
      </c>
      <c r="KN92" s="1">
        <v>22.4</v>
      </c>
      <c r="KO92" s="1">
        <v>23.2</v>
      </c>
      <c r="KP92" s="1">
        <v>23.4</v>
      </c>
      <c r="KQ92" s="1">
        <v>24</v>
      </c>
      <c r="KR92" s="1">
        <v>23.2</v>
      </c>
      <c r="KS92" s="1">
        <v>65535</v>
      </c>
      <c r="KT92" s="1">
        <v>23.6</v>
      </c>
      <c r="KU92" s="1">
        <v>22.4</v>
      </c>
      <c r="KV92" s="1">
        <v>24</v>
      </c>
      <c r="KW92" s="1">
        <v>23.6</v>
      </c>
      <c r="KX92" s="1">
        <v>23.2</v>
      </c>
      <c r="KY92" s="1">
        <v>24</v>
      </c>
      <c r="KZ92" s="1">
        <v>24.2</v>
      </c>
      <c r="LA92" s="1">
        <v>23</v>
      </c>
      <c r="LB92" s="1">
        <v>23</v>
      </c>
      <c r="LC92" s="1">
        <v>23.2</v>
      </c>
      <c r="LD92" s="1">
        <v>23.4</v>
      </c>
      <c r="LE92" s="1">
        <v>23.4</v>
      </c>
      <c r="LF92" s="1">
        <v>24.2</v>
      </c>
      <c r="LG92" s="1">
        <v>23.2</v>
      </c>
      <c r="LH92" s="1">
        <v>23.6</v>
      </c>
      <c r="LI92" s="1">
        <v>25</v>
      </c>
      <c r="LJ92" s="1">
        <v>23.1</v>
      </c>
      <c r="LK92" s="1">
        <v>23.2</v>
      </c>
      <c r="LL92" s="1">
        <v>23.6</v>
      </c>
      <c r="LM92" s="1">
        <v>23</v>
      </c>
      <c r="LN92" s="1">
        <v>23.3</v>
      </c>
      <c r="LO92" s="1">
        <v>23.4</v>
      </c>
      <c r="LP92" s="1">
        <v>23.8</v>
      </c>
      <c r="LQ92" s="1">
        <v>23</v>
      </c>
      <c r="LR92" s="1">
        <v>23.2</v>
      </c>
      <c r="LS92" s="1">
        <v>24</v>
      </c>
      <c r="LT92" s="1">
        <v>24</v>
      </c>
      <c r="LU92" s="1">
        <v>23</v>
      </c>
      <c r="LV92" s="1">
        <v>23</v>
      </c>
      <c r="LW92" s="1">
        <v>23.4</v>
      </c>
      <c r="LX92" s="1">
        <v>23.4</v>
      </c>
      <c r="LY92" s="1">
        <v>23</v>
      </c>
      <c r="LZ92" s="1">
        <v>65535</v>
      </c>
      <c r="MA92" s="1">
        <v>25</v>
      </c>
      <c r="MB92" s="1">
        <v>24.3</v>
      </c>
      <c r="MC92" s="1">
        <v>23.4</v>
      </c>
      <c r="MD92" s="1">
        <v>23.4</v>
      </c>
      <c r="ME92" s="1">
        <v>22.8</v>
      </c>
      <c r="MF92" s="1">
        <v>22.4</v>
      </c>
      <c r="MG92" s="1">
        <v>23</v>
      </c>
      <c r="MH92" s="1">
        <v>23.2</v>
      </c>
      <c r="MI92" s="1">
        <v>22.3</v>
      </c>
      <c r="MJ92" s="1">
        <v>22.4</v>
      </c>
      <c r="MK92" s="1">
        <v>23</v>
      </c>
      <c r="ML92" s="1">
        <v>65535</v>
      </c>
      <c r="MM92" s="1">
        <v>65535</v>
      </c>
      <c r="MN92" s="1">
        <v>65535</v>
      </c>
      <c r="MO92" s="1">
        <v>65535</v>
      </c>
      <c r="MP92" s="1">
        <v>65535</v>
      </c>
      <c r="MQ92" s="1">
        <v>65535</v>
      </c>
      <c r="MR92" s="1">
        <v>65535</v>
      </c>
      <c r="MS92" s="1">
        <v>65535</v>
      </c>
      <c r="MT92" s="1">
        <v>24</v>
      </c>
      <c r="MU92" s="1">
        <v>23.2</v>
      </c>
      <c r="MV92" s="1">
        <v>23.2</v>
      </c>
      <c r="MW92" s="1">
        <v>23.2</v>
      </c>
      <c r="MX92" s="1">
        <v>23</v>
      </c>
      <c r="MY92" s="1">
        <v>21</v>
      </c>
      <c r="MZ92" s="1">
        <v>22.3</v>
      </c>
      <c r="NA92" s="1">
        <v>22.4</v>
      </c>
      <c r="NB92" s="1">
        <v>24.4</v>
      </c>
      <c r="NC92" s="1">
        <v>24.4</v>
      </c>
      <c r="ND92" s="1">
        <v>23.4</v>
      </c>
      <c r="NE92" s="1">
        <v>23.8</v>
      </c>
      <c r="NF92" s="1">
        <v>65535</v>
      </c>
      <c r="NG92" s="1">
        <v>24.2</v>
      </c>
      <c r="NH92" s="1">
        <v>22.2</v>
      </c>
      <c r="NI92" s="1">
        <v>21.1</v>
      </c>
      <c r="NJ92" s="6">
        <f t="shared" si="62"/>
        <v>1</v>
      </c>
      <c r="NK92" s="3">
        <f t="shared" si="63"/>
        <v>1</v>
      </c>
      <c r="NL92" s="3">
        <f t="shared" si="64"/>
        <v>0.967741935483871</v>
      </c>
      <c r="NM92" s="3">
        <f t="shared" si="65"/>
        <v>0.93333333333333335</v>
      </c>
      <c r="NN92" s="3">
        <f t="shared" si="66"/>
        <v>0.93548387096774188</v>
      </c>
      <c r="NO92" s="3">
        <f t="shared" si="67"/>
        <v>0.93333333333333335</v>
      </c>
      <c r="NP92" s="3">
        <f t="shared" si="68"/>
        <v>0.967741935483871</v>
      </c>
      <c r="NQ92" s="3">
        <f t="shared" si="69"/>
        <v>1</v>
      </c>
      <c r="NR92" s="3">
        <f t="shared" si="70"/>
        <v>1</v>
      </c>
      <c r="NS92" s="3">
        <f t="shared" si="71"/>
        <v>0.967741935483871</v>
      </c>
      <c r="NT92" s="3">
        <f t="shared" si="72"/>
        <v>0.96666666666666667</v>
      </c>
      <c r="NU92" s="3">
        <f t="shared" si="73"/>
        <v>0.70967741935483875</v>
      </c>
      <c r="NV92" s="3">
        <f t="shared" si="74"/>
        <v>0.94794520547945205</v>
      </c>
      <c r="NW92" s="5">
        <f t="shared" si="75"/>
        <v>21.948387096774194</v>
      </c>
      <c r="NX92" s="1">
        <f t="shared" si="76"/>
        <v>22.232142857142858</v>
      </c>
      <c r="NY92" s="1">
        <f t="shared" si="77"/>
        <v>23.486666666666665</v>
      </c>
      <c r="NZ92" s="1">
        <f t="shared" si="78"/>
        <v>23.167857142857144</v>
      </c>
      <c r="OA92" s="1">
        <f t="shared" si="79"/>
        <v>23.251724137931038</v>
      </c>
      <c r="OB92" s="1">
        <f t="shared" si="80"/>
        <v>23.342857142857145</v>
      </c>
      <c r="OC92" s="1">
        <f t="shared" si="81"/>
        <v>22.843333333333327</v>
      </c>
      <c r="OD92" s="1">
        <f t="shared" si="82"/>
        <v>22.687096774193545</v>
      </c>
      <c r="OE92" s="1">
        <f t="shared" si="83"/>
        <v>22.876666666666676</v>
      </c>
      <c r="OF92" s="1">
        <f t="shared" si="84"/>
        <v>23.19</v>
      </c>
      <c r="OG92" s="1">
        <f t="shared" si="85"/>
        <v>23.499999999999993</v>
      </c>
      <c r="OH92" s="1">
        <f t="shared" si="86"/>
        <v>22.949999999999992</v>
      </c>
      <c r="OI92" s="111">
        <v>20.594444444444449</v>
      </c>
      <c r="OJ92" s="112">
        <v>20.947368421052637</v>
      </c>
      <c r="OK92" s="112">
        <v>21.504545454545454</v>
      </c>
      <c r="OL92" s="112">
        <v>21.81818181818182</v>
      </c>
      <c r="OM92" s="112">
        <v>21.980952380952381</v>
      </c>
      <c r="ON92" s="112">
        <v>22.013636363636365</v>
      </c>
      <c r="OO92" s="112">
        <v>21.736363636363635</v>
      </c>
      <c r="OP92" s="112">
        <v>21.83636363636364</v>
      </c>
      <c r="OQ92" s="112">
        <v>21.900000000000006</v>
      </c>
      <c r="OR92" s="112">
        <v>22.234782608695653</v>
      </c>
      <c r="OS92" s="112">
        <v>22.54</v>
      </c>
      <c r="OT92" s="112">
        <v>21.650000000000002</v>
      </c>
      <c r="OU92" s="5">
        <f t="shared" si="50"/>
        <v>1.3539426523297458</v>
      </c>
      <c r="OV92" s="1">
        <f t="shared" si="51"/>
        <v>1.2847744360902205</v>
      </c>
      <c r="OW92" s="1">
        <f t="shared" si="52"/>
        <v>1.9821212121212106</v>
      </c>
      <c r="OX92" s="1">
        <f t="shared" si="53"/>
        <v>1.3496753246753244</v>
      </c>
      <c r="OY92" s="1">
        <f t="shared" si="54"/>
        <v>1.2707717569786574</v>
      </c>
      <c r="OZ92" s="1">
        <f t="shared" si="55"/>
        <v>1.3292207792207797</v>
      </c>
      <c r="PA92" s="1">
        <f t="shared" si="56"/>
        <v>1.1069696969696921</v>
      </c>
      <c r="PB92" s="1">
        <f t="shared" si="57"/>
        <v>0.85073313782990567</v>
      </c>
      <c r="PC92" s="1">
        <f t="shared" si="58"/>
        <v>0.97666666666667012</v>
      </c>
      <c r="PD92" s="1">
        <f t="shared" si="59"/>
        <v>0.95521739130434824</v>
      </c>
      <c r="PE92" s="1">
        <f t="shared" si="60"/>
        <v>0.95999999999999375</v>
      </c>
      <c r="PF92" s="1">
        <f t="shared" si="61"/>
        <v>1.2999999999999901</v>
      </c>
      <c r="PG92" s="111">
        <v>15.4</v>
      </c>
      <c r="PH92" s="112">
        <v>15</v>
      </c>
      <c r="PI92" s="112">
        <v>11.7</v>
      </c>
      <c r="PJ92" s="112">
        <v>10.1</v>
      </c>
      <c r="PK92" s="112">
        <v>16</v>
      </c>
      <c r="PL92" s="112">
        <v>16.399999999999999</v>
      </c>
      <c r="PM92" s="112">
        <v>15.8</v>
      </c>
      <c r="PN92" s="112">
        <v>15.4</v>
      </c>
      <c r="PO92" s="112">
        <v>14</v>
      </c>
      <c r="PP92" s="112">
        <v>15.2</v>
      </c>
      <c r="PQ92" s="112">
        <v>16.600000000000001</v>
      </c>
      <c r="PR92" s="137">
        <v>14</v>
      </c>
      <c r="PS92" s="5">
        <f t="array" ref="PS92">+IF(ISERROR($NW92)=FALSE,MIN(IF($H92:$AL92&lt;65534,$H92:$AL92,"")),NA())</f>
        <v>19.2</v>
      </c>
      <c r="PT92" s="1">
        <f t="array" ref="PT92">+IF(ISERROR($NX92)=FALSE,MIN(IF($AM92:$BN92&lt;65534,$AM92:$BN92,"")),NA())</f>
        <v>19.2</v>
      </c>
      <c r="PU92" s="1">
        <f t="array" ref="PU92">+IF(ISERROR($NY92)=FALSE,MIN(IF($BP92:$CT92&lt;65534,$BP92:$CT92,"")),NA())</f>
        <v>21.6</v>
      </c>
      <c r="PV92" s="1">
        <f t="array" ref="PV92">+IF(ISERROR($NZ92)=FALSE,MIN(IF($CU92:$DX92&lt;65534,$CU92:$DX92,"")),NA())</f>
        <v>21.2</v>
      </c>
      <c r="PW92" s="1">
        <f t="array" ref="PW92">+IF(ISERROR($OA92)=FALSE,MIN(IF($DY92:$FC92&lt;65534,$DY92:$FC92,"")),NA())</f>
        <v>22</v>
      </c>
      <c r="PX92" s="1">
        <f t="array" ref="PX92">+IF(ISERROR($OB92)=FALSE,MIN(IF($FD92:$GG92&lt;65534,$FD92:$GG92,"")),NA())</f>
        <v>22</v>
      </c>
      <c r="PY92" s="1">
        <f t="array" ref="PY92">+IF(ISERROR($OC92)=FALSE,MIN(IF($GH92:$HL92&lt;65534,$GH92:$HL92,"")),NA())</f>
        <v>20.2</v>
      </c>
      <c r="PZ92" s="1">
        <f t="array" ref="PZ92">+IF(ISERROR($OD92)=FALSE,MIN(IF($HM92:$IQ92&lt;65534,$HM92:$IQ92,"")),NA())</f>
        <v>21</v>
      </c>
      <c r="QA92" s="1">
        <f t="array" ref="QA92">+IF(ISERROR($OE92)=FALSE,MIN(IF($IR92:$JU92&lt;65534,$IR92:$JU92,"")),NA())</f>
        <v>21.2</v>
      </c>
      <c r="QB92" s="1">
        <f t="array" ref="QB92">+IF(ISERROR($OF92)=FALSE,MIN(IF($JV92:$KZ92&lt;65534,$JV92:$KZ92,"")),NA())</f>
        <v>21.2</v>
      </c>
      <c r="QC92" s="1">
        <f t="array" ref="QC92">+IF(ISERROR($OG92)=FALSE,MIN(IF($LA92:$MD92&lt;65534,$LA92:$MD92,"")),NA())</f>
        <v>23</v>
      </c>
      <c r="QD92" s="1">
        <f t="array" ref="QD92">+IF(ISERROR($OH92)=FALSE,MIN(IF($ME92:$NI92&lt;65534,$ME92:$NI92,"")),NA())</f>
        <v>21</v>
      </c>
      <c r="QE92" s="5">
        <f t="shared" si="87"/>
        <v>-3.7999999999999989</v>
      </c>
      <c r="QF92" s="1">
        <f t="shared" si="88"/>
        <v>-4.1999999999999993</v>
      </c>
      <c r="QG92" s="1">
        <f t="shared" si="89"/>
        <v>-9.9000000000000021</v>
      </c>
      <c r="QH92" s="1">
        <f t="shared" si="90"/>
        <v>-11.1</v>
      </c>
      <c r="QI92" s="1">
        <f t="shared" si="91"/>
        <v>-6</v>
      </c>
      <c r="QJ92" s="1">
        <f t="shared" si="92"/>
        <v>-5.6000000000000014</v>
      </c>
      <c r="QK92" s="1">
        <f t="shared" si="93"/>
        <v>-4.3999999999999986</v>
      </c>
      <c r="QL92" s="1">
        <f t="shared" si="94"/>
        <v>-5.6</v>
      </c>
      <c r="QM92" s="1">
        <f t="shared" si="95"/>
        <v>-7.1999999999999993</v>
      </c>
      <c r="QN92" s="1">
        <f t="shared" si="96"/>
        <v>-6</v>
      </c>
      <c r="QO92" s="1">
        <f t="shared" si="97"/>
        <v>-6.3999999999999986</v>
      </c>
      <c r="QP92" s="1">
        <f t="shared" si="98"/>
        <v>-7</v>
      </c>
      <c r="QQ92" s="5" t="s">
        <v>892</v>
      </c>
    </row>
    <row r="93" spans="1:459" s="1" customFormat="1" x14ac:dyDescent="0.2">
      <c r="A93" s="79">
        <v>35235020</v>
      </c>
      <c r="B93" s="106">
        <v>-72.166777777777781</v>
      </c>
      <c r="C93" s="106">
        <v>5.8185833333333328</v>
      </c>
      <c r="D93" s="105">
        <v>1017</v>
      </c>
      <c r="E93" s="97" t="s">
        <v>333</v>
      </c>
      <c r="F93" s="97" t="s">
        <v>333</v>
      </c>
      <c r="G93" s="97" t="s">
        <v>90</v>
      </c>
      <c r="H93" s="1">
        <v>18.399999999999999</v>
      </c>
      <c r="I93" s="1">
        <v>18.7</v>
      </c>
      <c r="J93" s="1">
        <v>20.2</v>
      </c>
      <c r="K93" s="1">
        <v>20.8</v>
      </c>
      <c r="L93" s="1">
        <v>20.2</v>
      </c>
      <c r="M93" s="1">
        <v>65535</v>
      </c>
      <c r="N93" s="1">
        <v>20.399999999999999</v>
      </c>
      <c r="O93" s="1">
        <v>20</v>
      </c>
      <c r="P93" s="1">
        <v>19.899999999999999</v>
      </c>
      <c r="Q93" s="1">
        <v>20.3</v>
      </c>
      <c r="R93" s="1">
        <v>20.3</v>
      </c>
      <c r="S93" s="1">
        <v>21.4</v>
      </c>
      <c r="T93" s="1">
        <v>21.5</v>
      </c>
      <c r="U93" s="1">
        <v>20.2</v>
      </c>
      <c r="V93" s="1">
        <v>20.399999999999999</v>
      </c>
      <c r="W93" s="1">
        <v>20.3</v>
      </c>
      <c r="X93" s="1">
        <v>20.6</v>
      </c>
      <c r="Y93" s="1">
        <v>21.3</v>
      </c>
      <c r="Z93" s="1">
        <v>21.8</v>
      </c>
      <c r="AA93" s="1">
        <v>20.9</v>
      </c>
      <c r="AB93" s="1">
        <v>20.6</v>
      </c>
      <c r="AC93" s="1">
        <v>21.2</v>
      </c>
      <c r="AD93" s="1">
        <v>21</v>
      </c>
      <c r="AE93" s="1">
        <v>21.2</v>
      </c>
      <c r="AF93" s="1">
        <v>21.4</v>
      </c>
      <c r="AG93" s="1">
        <v>21.2</v>
      </c>
      <c r="AH93" s="1">
        <v>20.7</v>
      </c>
      <c r="AI93" s="1">
        <v>21</v>
      </c>
      <c r="AJ93" s="1">
        <v>21.7</v>
      </c>
      <c r="AK93" s="1">
        <v>21.9</v>
      </c>
      <c r="AL93" s="1">
        <v>21.4</v>
      </c>
      <c r="AM93" s="1">
        <v>20.9</v>
      </c>
      <c r="AN93" s="1">
        <v>19.899999999999999</v>
      </c>
      <c r="AO93" s="1">
        <v>19.3</v>
      </c>
      <c r="AP93" s="1">
        <v>22.1</v>
      </c>
      <c r="AQ93" s="1">
        <v>19.600000000000001</v>
      </c>
      <c r="AR93" s="1">
        <v>22</v>
      </c>
      <c r="AS93" s="1">
        <v>22</v>
      </c>
      <c r="AT93" s="1">
        <v>22</v>
      </c>
      <c r="AU93" s="1">
        <v>22.7</v>
      </c>
      <c r="AV93" s="1">
        <v>21.4</v>
      </c>
      <c r="AW93" s="1">
        <v>20.7</v>
      </c>
      <c r="AX93" s="1">
        <v>21.9</v>
      </c>
      <c r="AY93" s="1">
        <v>21.4</v>
      </c>
      <c r="AZ93" s="1">
        <v>22.6</v>
      </c>
      <c r="BA93" s="1">
        <v>21.4</v>
      </c>
      <c r="BB93" s="1">
        <v>21.8</v>
      </c>
      <c r="BC93" s="1">
        <v>21.4</v>
      </c>
      <c r="BD93" s="1">
        <v>22.2</v>
      </c>
      <c r="BE93" s="1">
        <v>20.6</v>
      </c>
      <c r="BF93" s="1">
        <v>22.6</v>
      </c>
      <c r="BG93" s="1">
        <v>21.6</v>
      </c>
      <c r="BH93" s="1">
        <v>22.2</v>
      </c>
      <c r="BI93" s="1">
        <v>22.6</v>
      </c>
      <c r="BJ93" s="1">
        <v>22.7</v>
      </c>
      <c r="BK93" s="1">
        <v>20.7</v>
      </c>
      <c r="BL93" s="1">
        <v>21</v>
      </c>
      <c r="BM93" s="1">
        <v>21.2</v>
      </c>
      <c r="BN93" s="1">
        <v>21.4</v>
      </c>
      <c r="BO93" s="102"/>
      <c r="BP93" s="1">
        <v>23</v>
      </c>
      <c r="BQ93" s="1">
        <v>22.9</v>
      </c>
      <c r="BR93" s="1">
        <v>21.4</v>
      </c>
      <c r="BS93" s="1">
        <v>20.6</v>
      </c>
      <c r="BT93" s="1">
        <v>22.4</v>
      </c>
      <c r="BU93" s="1">
        <v>23</v>
      </c>
      <c r="BV93" s="1">
        <v>21.4</v>
      </c>
      <c r="BW93" s="1">
        <v>23.2</v>
      </c>
      <c r="BX93" s="1">
        <v>22.4</v>
      </c>
      <c r="BY93" s="1">
        <v>20.399999999999999</v>
      </c>
      <c r="BZ93" s="1">
        <v>19.899999999999999</v>
      </c>
      <c r="CA93" s="1">
        <v>20.2</v>
      </c>
      <c r="CB93" s="1">
        <v>19.399999999999999</v>
      </c>
      <c r="CC93" s="1">
        <v>19.8</v>
      </c>
      <c r="CD93" s="1">
        <v>20.6</v>
      </c>
      <c r="CE93" s="1">
        <v>20.8</v>
      </c>
      <c r="CF93" s="1">
        <v>22.4</v>
      </c>
      <c r="CG93" s="1">
        <v>21.6</v>
      </c>
      <c r="CH93" s="1">
        <v>22.8</v>
      </c>
      <c r="CI93" s="1">
        <v>22.1</v>
      </c>
      <c r="CJ93" s="1">
        <v>20.2</v>
      </c>
      <c r="CK93" s="1">
        <v>19.600000000000001</v>
      </c>
      <c r="CL93" s="1">
        <v>19.8</v>
      </c>
      <c r="CM93" s="1">
        <v>21.8</v>
      </c>
      <c r="CN93" s="1">
        <v>21.9</v>
      </c>
      <c r="CO93" s="1">
        <v>22.2</v>
      </c>
      <c r="CP93" s="1">
        <v>23.3</v>
      </c>
      <c r="CQ93" s="1">
        <v>22.7</v>
      </c>
      <c r="CR93" s="1">
        <v>20.8</v>
      </c>
      <c r="CS93" s="1">
        <v>20.8</v>
      </c>
      <c r="CT93" s="1">
        <v>20.9</v>
      </c>
      <c r="CU93" s="1">
        <v>20.6</v>
      </c>
      <c r="CV93" s="1">
        <v>19.399999999999999</v>
      </c>
      <c r="CW93" s="1">
        <v>19.8</v>
      </c>
      <c r="CX93" s="1">
        <v>21.4</v>
      </c>
      <c r="CY93" s="1">
        <v>21.6</v>
      </c>
      <c r="CZ93" s="1">
        <v>21.6</v>
      </c>
      <c r="DA93" s="1">
        <v>22.8</v>
      </c>
      <c r="DB93" s="1">
        <v>20</v>
      </c>
      <c r="DC93" s="1">
        <v>20</v>
      </c>
      <c r="DD93" s="1">
        <v>20.6</v>
      </c>
      <c r="DE93" s="1">
        <v>20.8</v>
      </c>
      <c r="DF93" s="1">
        <v>20.9</v>
      </c>
      <c r="DG93" s="1">
        <v>19.600000000000001</v>
      </c>
      <c r="DH93" s="1">
        <v>20.399999999999999</v>
      </c>
      <c r="DI93" s="1">
        <v>20.399999999999999</v>
      </c>
      <c r="DJ93" s="1">
        <v>20</v>
      </c>
      <c r="DK93" s="1">
        <v>19.2</v>
      </c>
      <c r="DL93" s="1">
        <v>20.399999999999999</v>
      </c>
      <c r="DM93" s="1">
        <v>19.3</v>
      </c>
      <c r="DN93" s="1">
        <v>20</v>
      </c>
      <c r="DO93" s="1">
        <v>20</v>
      </c>
      <c r="DP93" s="1">
        <v>19.8</v>
      </c>
      <c r="DQ93" s="1">
        <v>19.600000000000001</v>
      </c>
      <c r="DR93" s="1">
        <v>20</v>
      </c>
      <c r="DS93" s="1">
        <v>20.399999999999999</v>
      </c>
      <c r="DT93" s="1">
        <v>19.2</v>
      </c>
      <c r="DU93" s="1">
        <v>19.899999999999999</v>
      </c>
      <c r="DV93" s="1">
        <v>20.8</v>
      </c>
      <c r="DW93" s="1">
        <v>20.100000000000001</v>
      </c>
      <c r="DX93" s="1">
        <v>21.4</v>
      </c>
      <c r="DY93" s="1">
        <v>21.2</v>
      </c>
      <c r="DZ93" s="1">
        <v>21.9</v>
      </c>
      <c r="EA93" s="1">
        <v>22.3</v>
      </c>
      <c r="EB93" s="1">
        <v>22.2</v>
      </c>
      <c r="EC93" s="1">
        <v>20.2</v>
      </c>
      <c r="ED93" s="1">
        <v>18.7</v>
      </c>
      <c r="EE93" s="1">
        <v>19.600000000000001</v>
      </c>
      <c r="EF93" s="1">
        <v>19</v>
      </c>
      <c r="EG93" s="1">
        <v>19.2</v>
      </c>
      <c r="EH93" s="1">
        <v>19.5</v>
      </c>
      <c r="EI93" s="1">
        <v>20.399999999999999</v>
      </c>
      <c r="EJ93" s="1">
        <v>20.7</v>
      </c>
      <c r="EK93" s="1">
        <v>20.9</v>
      </c>
      <c r="EL93" s="1">
        <v>19.2</v>
      </c>
      <c r="EM93" s="1">
        <v>19.2</v>
      </c>
      <c r="EN93" s="1">
        <v>19.399999999999999</v>
      </c>
      <c r="EO93" s="1">
        <v>19.399999999999999</v>
      </c>
      <c r="EP93" s="1">
        <v>19.2</v>
      </c>
      <c r="EQ93" s="1">
        <v>20.399999999999999</v>
      </c>
      <c r="ER93" s="1">
        <v>19.600000000000001</v>
      </c>
      <c r="ES93" s="1">
        <v>19.8</v>
      </c>
      <c r="ET93" s="1">
        <v>20.100000000000001</v>
      </c>
      <c r="EU93" s="1">
        <v>20.100000000000001</v>
      </c>
      <c r="EV93" s="1">
        <v>19</v>
      </c>
      <c r="EW93" s="1">
        <v>21.1</v>
      </c>
      <c r="EX93" s="1">
        <v>20.2</v>
      </c>
      <c r="EY93" s="1">
        <v>18.8</v>
      </c>
      <c r="EZ93" s="1">
        <v>19.8</v>
      </c>
      <c r="FA93" s="1">
        <v>20.100000000000001</v>
      </c>
      <c r="FB93" s="1">
        <v>20.2</v>
      </c>
      <c r="FC93" s="1">
        <v>19.399999999999999</v>
      </c>
      <c r="FD93" s="1">
        <v>19.399999999999999</v>
      </c>
      <c r="FE93" s="1">
        <v>19.600000000000001</v>
      </c>
      <c r="FF93" s="1">
        <v>19.2</v>
      </c>
      <c r="FG93" s="1">
        <v>19</v>
      </c>
      <c r="FH93" s="1">
        <v>18.600000000000001</v>
      </c>
      <c r="FI93" s="1">
        <v>19.8</v>
      </c>
      <c r="FJ93" s="1">
        <v>19.399999999999999</v>
      </c>
      <c r="FK93" s="1">
        <v>18.600000000000001</v>
      </c>
      <c r="FL93" s="1">
        <v>19.7</v>
      </c>
      <c r="FM93" s="1">
        <v>20.399999999999999</v>
      </c>
      <c r="FN93" s="1">
        <v>19.8</v>
      </c>
      <c r="FO93" s="1">
        <v>20</v>
      </c>
      <c r="FP93" s="1">
        <v>19.899999999999999</v>
      </c>
      <c r="FQ93" s="1">
        <v>19.600000000000001</v>
      </c>
      <c r="FR93" s="1">
        <v>20</v>
      </c>
      <c r="FS93" s="1">
        <v>18.899999999999999</v>
      </c>
      <c r="FT93" s="1">
        <v>19.600000000000001</v>
      </c>
      <c r="FU93" s="1">
        <v>65535</v>
      </c>
      <c r="FV93" s="1">
        <v>20.2</v>
      </c>
      <c r="FW93" s="1">
        <v>19.399999999999999</v>
      </c>
      <c r="FX93" s="1">
        <v>18.600000000000001</v>
      </c>
      <c r="FY93" s="1">
        <v>19</v>
      </c>
      <c r="FZ93" s="1">
        <v>19.399999999999999</v>
      </c>
      <c r="GA93" s="1">
        <v>19.399999999999999</v>
      </c>
      <c r="GB93" s="1">
        <v>18</v>
      </c>
      <c r="GC93" s="1">
        <v>18.100000000000001</v>
      </c>
      <c r="GD93" s="1">
        <v>19.600000000000001</v>
      </c>
      <c r="GE93" s="1">
        <v>20.9</v>
      </c>
      <c r="GF93" s="1">
        <v>19.8</v>
      </c>
      <c r="GG93" s="1">
        <v>20</v>
      </c>
      <c r="GH93" s="1">
        <v>19.600000000000001</v>
      </c>
      <c r="GI93" s="1">
        <v>18.7</v>
      </c>
      <c r="GJ93" s="1">
        <v>19.399999999999999</v>
      </c>
      <c r="GK93" s="1">
        <v>18.899999999999999</v>
      </c>
      <c r="GL93" s="1">
        <v>20.399999999999999</v>
      </c>
      <c r="GM93" s="1">
        <v>19.600000000000001</v>
      </c>
      <c r="GN93" s="1">
        <v>18</v>
      </c>
      <c r="GO93" s="1">
        <v>18.100000000000001</v>
      </c>
      <c r="GP93" s="1">
        <v>18.399999999999999</v>
      </c>
      <c r="GQ93" s="1">
        <v>18.600000000000001</v>
      </c>
      <c r="GR93" s="1">
        <v>18.399999999999999</v>
      </c>
      <c r="GS93" s="1">
        <v>18.600000000000001</v>
      </c>
      <c r="GT93" s="1">
        <v>19.8</v>
      </c>
      <c r="GU93" s="1">
        <v>20</v>
      </c>
      <c r="GV93" s="1">
        <v>20.100000000000001</v>
      </c>
      <c r="GW93" s="1">
        <v>19.8</v>
      </c>
      <c r="GX93" s="1">
        <v>18.600000000000001</v>
      </c>
      <c r="GY93" s="1">
        <v>19.3</v>
      </c>
      <c r="GZ93" s="1">
        <v>18</v>
      </c>
      <c r="HA93" s="1">
        <v>18.600000000000001</v>
      </c>
      <c r="HB93" s="1">
        <v>65535</v>
      </c>
      <c r="HC93" s="1">
        <v>19.100000000000001</v>
      </c>
      <c r="HD93" s="1">
        <v>19.399999999999999</v>
      </c>
      <c r="HE93" s="1">
        <v>18</v>
      </c>
      <c r="HF93" s="1">
        <v>19.600000000000001</v>
      </c>
      <c r="HG93" s="1">
        <v>19.100000000000001</v>
      </c>
      <c r="HH93" s="1">
        <v>16.899999999999999</v>
      </c>
      <c r="HI93" s="1">
        <v>19.399999999999999</v>
      </c>
      <c r="HJ93" s="1">
        <v>18.8</v>
      </c>
      <c r="HK93" s="1">
        <v>20.100000000000001</v>
      </c>
      <c r="HL93" s="1">
        <v>19</v>
      </c>
      <c r="HM93" s="1">
        <v>19</v>
      </c>
      <c r="HN93" s="1">
        <v>18.600000000000001</v>
      </c>
      <c r="HO93" s="1">
        <v>19.8</v>
      </c>
      <c r="HP93" s="1">
        <v>17.899999999999999</v>
      </c>
      <c r="HQ93" s="1">
        <v>18.600000000000001</v>
      </c>
      <c r="HR93" s="1">
        <v>18.2</v>
      </c>
      <c r="HS93" s="1">
        <v>18</v>
      </c>
      <c r="HT93" s="1">
        <v>18.600000000000001</v>
      </c>
      <c r="HU93" s="1">
        <v>18.8</v>
      </c>
      <c r="HV93" s="1">
        <v>18.8</v>
      </c>
      <c r="HW93" s="1">
        <v>19.399999999999999</v>
      </c>
      <c r="HX93" s="1">
        <v>19.100000000000001</v>
      </c>
      <c r="HY93" s="1">
        <v>19.8</v>
      </c>
      <c r="HZ93" s="1">
        <v>19.3</v>
      </c>
      <c r="IA93" s="1">
        <v>18.399999999999999</v>
      </c>
      <c r="IB93" s="1">
        <v>18</v>
      </c>
      <c r="IC93" s="1">
        <v>17.100000000000001</v>
      </c>
      <c r="ID93" s="1">
        <v>18.2</v>
      </c>
      <c r="IE93" s="1">
        <v>20.100000000000001</v>
      </c>
      <c r="IF93" s="1">
        <v>17.7</v>
      </c>
      <c r="IG93" s="1">
        <v>17.600000000000001</v>
      </c>
      <c r="IH93" s="1">
        <v>20.5</v>
      </c>
      <c r="II93" s="1">
        <v>19.7</v>
      </c>
      <c r="IJ93" s="1">
        <v>19.899999999999999</v>
      </c>
      <c r="IK93" s="1">
        <v>19.399999999999999</v>
      </c>
      <c r="IL93" s="1">
        <v>19.3</v>
      </c>
      <c r="IM93" s="1">
        <v>19.399999999999999</v>
      </c>
      <c r="IN93" s="1">
        <v>18.2</v>
      </c>
      <c r="IO93" s="1">
        <v>19.600000000000001</v>
      </c>
      <c r="IP93" s="1">
        <v>19.7</v>
      </c>
      <c r="IQ93" s="1">
        <v>19.600000000000001</v>
      </c>
      <c r="IR93" s="1">
        <v>20</v>
      </c>
      <c r="IS93" s="1">
        <v>19.7</v>
      </c>
      <c r="IT93" s="1">
        <v>20.399999999999999</v>
      </c>
      <c r="IU93" s="1">
        <v>18.399999999999999</v>
      </c>
      <c r="IV93" s="1">
        <v>20.100000000000001</v>
      </c>
      <c r="IW93" s="1">
        <v>18.3</v>
      </c>
      <c r="IX93" s="1">
        <v>19.600000000000001</v>
      </c>
      <c r="IY93" s="1">
        <v>20.7</v>
      </c>
      <c r="IZ93" s="1">
        <v>19.399999999999999</v>
      </c>
      <c r="JA93" s="1">
        <v>18.8</v>
      </c>
      <c r="JB93" s="1">
        <v>20.3</v>
      </c>
      <c r="JC93" s="1">
        <v>20.9</v>
      </c>
      <c r="JD93" s="1">
        <v>20</v>
      </c>
      <c r="JE93" s="1">
        <v>20.2</v>
      </c>
      <c r="JF93" s="1">
        <v>19.7</v>
      </c>
      <c r="JG93" s="1">
        <v>20.399999999999999</v>
      </c>
      <c r="JH93" s="1">
        <v>19.899999999999999</v>
      </c>
      <c r="JI93" s="1">
        <v>19.5</v>
      </c>
      <c r="JJ93" s="1">
        <v>21.1</v>
      </c>
      <c r="JK93" s="1">
        <v>20.100000000000001</v>
      </c>
      <c r="JL93" s="1">
        <v>19.600000000000001</v>
      </c>
      <c r="JM93" s="1">
        <v>19.5</v>
      </c>
      <c r="JN93" s="1">
        <v>18.8</v>
      </c>
      <c r="JO93" s="1">
        <v>18.600000000000001</v>
      </c>
      <c r="JP93" s="1">
        <v>19</v>
      </c>
      <c r="JQ93" s="1">
        <v>19.8</v>
      </c>
      <c r="JR93" s="1">
        <v>19.600000000000001</v>
      </c>
      <c r="JS93" s="1">
        <v>19.899999999999999</v>
      </c>
      <c r="JT93" s="1">
        <v>20.100000000000001</v>
      </c>
      <c r="JU93" s="1">
        <v>18.2</v>
      </c>
      <c r="JV93" s="1">
        <v>20</v>
      </c>
      <c r="JW93" s="1">
        <v>19.899999999999999</v>
      </c>
      <c r="JX93" s="1">
        <v>18.899999999999999</v>
      </c>
      <c r="JY93" s="1">
        <v>18.600000000000001</v>
      </c>
      <c r="JZ93" s="1">
        <v>20</v>
      </c>
      <c r="KA93" s="1">
        <v>19.2</v>
      </c>
      <c r="KB93" s="1">
        <v>19.8</v>
      </c>
      <c r="KC93" s="1">
        <v>20.5</v>
      </c>
      <c r="KD93" s="1">
        <v>18.8</v>
      </c>
      <c r="KE93" s="1">
        <v>19.600000000000001</v>
      </c>
      <c r="KF93" s="1">
        <v>18.899999999999999</v>
      </c>
      <c r="KG93" s="1">
        <v>20.100000000000001</v>
      </c>
      <c r="KH93" s="1">
        <v>19.7</v>
      </c>
      <c r="KI93" s="1">
        <v>18.600000000000001</v>
      </c>
      <c r="KJ93" s="1">
        <v>20.2</v>
      </c>
      <c r="KK93" s="1">
        <v>19.399999999999999</v>
      </c>
      <c r="KL93" s="1">
        <v>20.3</v>
      </c>
      <c r="KM93" s="1">
        <v>19.399999999999999</v>
      </c>
      <c r="KN93" s="1">
        <v>18.899999999999999</v>
      </c>
      <c r="KO93" s="1">
        <v>19</v>
      </c>
      <c r="KP93" s="1">
        <v>18.7</v>
      </c>
      <c r="KQ93" s="1">
        <v>19.5</v>
      </c>
      <c r="KR93" s="1">
        <v>18.3</v>
      </c>
      <c r="KS93" s="1">
        <v>18.899999999999999</v>
      </c>
      <c r="KT93" s="1">
        <v>19.2</v>
      </c>
      <c r="KU93" s="1">
        <v>18.3</v>
      </c>
      <c r="KV93" s="1">
        <v>19.100000000000001</v>
      </c>
      <c r="KW93" s="1">
        <v>19</v>
      </c>
      <c r="KX93" s="1">
        <v>20.399999999999999</v>
      </c>
      <c r="KY93" s="1">
        <v>20.100000000000001</v>
      </c>
      <c r="KZ93" s="1">
        <v>19.899999999999999</v>
      </c>
      <c r="LA93" s="1">
        <v>19.3</v>
      </c>
      <c r="LB93" s="1">
        <v>19.600000000000001</v>
      </c>
      <c r="LC93" s="1">
        <v>19</v>
      </c>
      <c r="LD93" s="1">
        <v>19.600000000000001</v>
      </c>
      <c r="LE93" s="1">
        <v>21.3</v>
      </c>
      <c r="LF93" s="1">
        <v>21.6</v>
      </c>
      <c r="LG93" s="1">
        <v>19.7</v>
      </c>
      <c r="LH93" s="1">
        <v>20.7</v>
      </c>
      <c r="LI93" s="1">
        <v>20.5</v>
      </c>
      <c r="LJ93" s="1">
        <v>19.899999999999999</v>
      </c>
      <c r="LK93" s="1">
        <v>20.100000000000001</v>
      </c>
      <c r="LL93" s="1">
        <v>20.9</v>
      </c>
      <c r="LM93" s="1">
        <v>19.600000000000001</v>
      </c>
      <c r="LN93" s="1">
        <v>19.8</v>
      </c>
      <c r="LO93" s="1">
        <v>20.399999999999999</v>
      </c>
      <c r="LP93" s="1">
        <v>20.6</v>
      </c>
      <c r="LQ93" s="1">
        <v>20.8</v>
      </c>
      <c r="LR93" s="1">
        <v>20.5</v>
      </c>
      <c r="LS93" s="1">
        <v>20.6</v>
      </c>
      <c r="LT93" s="1">
        <v>19.600000000000001</v>
      </c>
      <c r="LU93" s="1">
        <v>20.7</v>
      </c>
      <c r="LV93" s="1">
        <v>19.7</v>
      </c>
      <c r="LW93" s="1">
        <v>65535</v>
      </c>
      <c r="LX93" s="1">
        <v>19.3</v>
      </c>
      <c r="LY93" s="1">
        <v>19.5</v>
      </c>
      <c r="LZ93" s="1">
        <v>19.100000000000001</v>
      </c>
      <c r="MA93" s="1">
        <v>20.3</v>
      </c>
      <c r="MB93" s="1">
        <v>22.3</v>
      </c>
      <c r="MC93" s="1">
        <v>20.2</v>
      </c>
      <c r="MD93" s="1">
        <v>20.3</v>
      </c>
      <c r="ME93" s="1">
        <v>20.2</v>
      </c>
      <c r="MF93" s="1">
        <v>19.899999999999999</v>
      </c>
      <c r="MG93" s="1">
        <v>19.8</v>
      </c>
      <c r="MH93" s="1">
        <v>20.9</v>
      </c>
      <c r="MI93" s="1">
        <v>20.9</v>
      </c>
      <c r="MJ93" s="1">
        <v>65535</v>
      </c>
      <c r="MK93" s="1">
        <v>20.3</v>
      </c>
      <c r="ML93" s="1">
        <v>20.9</v>
      </c>
      <c r="MM93" s="1">
        <v>20.100000000000001</v>
      </c>
      <c r="MN93" s="1">
        <v>20.2</v>
      </c>
      <c r="MO93" s="1">
        <v>19.7</v>
      </c>
      <c r="MP93" s="1">
        <v>19.399999999999999</v>
      </c>
      <c r="MQ93" s="1">
        <v>19.8</v>
      </c>
      <c r="MR93" s="1">
        <v>20.399999999999999</v>
      </c>
      <c r="MS93" s="1">
        <v>21.3</v>
      </c>
      <c r="MT93" s="1">
        <v>20.6</v>
      </c>
      <c r="MU93" s="1">
        <v>20.9</v>
      </c>
      <c r="MV93" s="1">
        <v>20.9</v>
      </c>
      <c r="MW93" s="1">
        <v>20.8</v>
      </c>
      <c r="MX93" s="1">
        <v>21.8</v>
      </c>
      <c r="MY93" s="1">
        <v>19.399999999999999</v>
      </c>
      <c r="MZ93" s="1">
        <v>19.399999999999999</v>
      </c>
      <c r="NA93" s="1">
        <v>16.8</v>
      </c>
      <c r="NB93" s="1">
        <v>18.2</v>
      </c>
      <c r="NC93" s="1">
        <v>20.7</v>
      </c>
      <c r="ND93" s="1">
        <v>20.8</v>
      </c>
      <c r="NE93" s="1">
        <v>20.399999999999999</v>
      </c>
      <c r="NF93" s="1">
        <v>20.100000000000001</v>
      </c>
      <c r="NG93" s="1">
        <v>22.1</v>
      </c>
      <c r="NH93" s="1">
        <v>20.3</v>
      </c>
      <c r="NI93" s="1">
        <v>21.1</v>
      </c>
      <c r="NJ93" s="6">
        <f t="shared" si="62"/>
        <v>0.967741935483871</v>
      </c>
      <c r="NK93" s="3">
        <f t="shared" si="63"/>
        <v>1</v>
      </c>
      <c r="NL93" s="3">
        <f t="shared" si="64"/>
        <v>1</v>
      </c>
      <c r="NM93" s="3">
        <f t="shared" si="65"/>
        <v>1</v>
      </c>
      <c r="NN93" s="3">
        <f t="shared" si="66"/>
        <v>1</v>
      </c>
      <c r="NO93" s="3">
        <f t="shared" si="67"/>
        <v>0.96666666666666667</v>
      </c>
      <c r="NP93" s="3">
        <f t="shared" si="68"/>
        <v>0.967741935483871</v>
      </c>
      <c r="NQ93" s="3">
        <f t="shared" si="69"/>
        <v>1</v>
      </c>
      <c r="NR93" s="3">
        <f t="shared" si="70"/>
        <v>1</v>
      </c>
      <c r="NS93" s="3">
        <f t="shared" si="71"/>
        <v>1</v>
      </c>
      <c r="NT93" s="3">
        <f t="shared" si="72"/>
        <v>0.96666666666666667</v>
      </c>
      <c r="NU93" s="3">
        <f t="shared" si="73"/>
        <v>0.967741935483871</v>
      </c>
      <c r="NV93" s="3">
        <f t="shared" si="74"/>
        <v>0.98630136986301364</v>
      </c>
      <c r="NW93" s="5">
        <f t="shared" si="75"/>
        <v>20.696666666666669</v>
      </c>
      <c r="NX93" s="1">
        <f t="shared" si="76"/>
        <v>21.496428571428574</v>
      </c>
      <c r="NY93" s="1">
        <f t="shared" si="77"/>
        <v>21.429032258064517</v>
      </c>
      <c r="NZ93" s="1">
        <f t="shared" si="78"/>
        <v>20.333333333333329</v>
      </c>
      <c r="OA93" s="1">
        <f t="shared" si="79"/>
        <v>20.025806451612901</v>
      </c>
      <c r="OB93" s="1">
        <f t="shared" si="80"/>
        <v>19.444827586206895</v>
      </c>
      <c r="OC93" s="1">
        <f t="shared" si="81"/>
        <v>19.010000000000002</v>
      </c>
      <c r="OD93" s="1">
        <f t="shared" si="82"/>
        <v>18.912903225806453</v>
      </c>
      <c r="OE93" s="1">
        <f t="shared" si="83"/>
        <v>19.686666666666671</v>
      </c>
      <c r="OF93" s="1">
        <f t="shared" si="84"/>
        <v>19.393548387096772</v>
      </c>
      <c r="OG93" s="1">
        <f t="shared" si="85"/>
        <v>20.189655172413794</v>
      </c>
      <c r="OH93" s="1">
        <f t="shared" si="86"/>
        <v>20.269999999999996</v>
      </c>
      <c r="OI93" s="111" t="e">
        <f>NA()</f>
        <v>#N/A</v>
      </c>
      <c r="OJ93" s="112" t="e">
        <f>NA()</f>
        <v>#N/A</v>
      </c>
      <c r="OK93" s="112" t="e">
        <f>NA()</f>
        <v>#N/A</v>
      </c>
      <c r="OL93" s="112" t="e">
        <f>NA()</f>
        <v>#N/A</v>
      </c>
      <c r="OM93" s="112" t="e">
        <f>NA()</f>
        <v>#N/A</v>
      </c>
      <c r="ON93" s="112" t="e">
        <f>NA()</f>
        <v>#N/A</v>
      </c>
      <c r="OO93" s="112" t="e">
        <f>NA()</f>
        <v>#N/A</v>
      </c>
      <c r="OP93" s="112" t="e">
        <f>NA()</f>
        <v>#N/A</v>
      </c>
      <c r="OQ93" s="112" t="e">
        <f>NA()</f>
        <v>#N/A</v>
      </c>
      <c r="OR93" s="112" t="e">
        <f>NA()</f>
        <v>#N/A</v>
      </c>
      <c r="OS93" s="112" t="e">
        <f>NA()</f>
        <v>#N/A</v>
      </c>
      <c r="OT93" s="112" t="e">
        <f>NA()</f>
        <v>#N/A</v>
      </c>
      <c r="OU93" s="5" t="e">
        <f t="shared" si="50"/>
        <v>#N/A</v>
      </c>
      <c r="OV93" s="1" t="e">
        <f t="shared" si="51"/>
        <v>#N/A</v>
      </c>
      <c r="OW93" s="1" t="e">
        <f t="shared" si="52"/>
        <v>#N/A</v>
      </c>
      <c r="OX93" s="1" t="e">
        <f t="shared" si="53"/>
        <v>#N/A</v>
      </c>
      <c r="OY93" s="1" t="e">
        <f t="shared" si="54"/>
        <v>#N/A</v>
      </c>
      <c r="OZ93" s="1" t="e">
        <f t="shared" si="55"/>
        <v>#N/A</v>
      </c>
      <c r="PA93" s="1" t="e">
        <f t="shared" si="56"/>
        <v>#N/A</v>
      </c>
      <c r="PB93" s="1" t="e">
        <f t="shared" si="57"/>
        <v>#N/A</v>
      </c>
      <c r="PC93" s="1" t="e">
        <f t="shared" si="58"/>
        <v>#N/A</v>
      </c>
      <c r="PD93" s="1" t="e">
        <f t="shared" si="59"/>
        <v>#N/A</v>
      </c>
      <c r="PE93" s="1" t="e">
        <f t="shared" si="60"/>
        <v>#N/A</v>
      </c>
      <c r="PF93" s="1" t="e">
        <f t="shared" si="61"/>
        <v>#N/A</v>
      </c>
      <c r="PG93" s="111">
        <v>15.1</v>
      </c>
      <c r="PH93" s="112">
        <v>17</v>
      </c>
      <c r="PI93" s="112">
        <v>17</v>
      </c>
      <c r="PJ93" s="112">
        <v>16</v>
      </c>
      <c r="PK93" s="112">
        <v>15.6</v>
      </c>
      <c r="PL93" s="112">
        <v>15.4</v>
      </c>
      <c r="PM93" s="112">
        <v>16.100000000000001</v>
      </c>
      <c r="PN93" s="112">
        <v>15.3</v>
      </c>
      <c r="PO93" s="112">
        <v>14.5</v>
      </c>
      <c r="PP93" s="112">
        <v>16</v>
      </c>
      <c r="PQ93" s="112">
        <v>16.2</v>
      </c>
      <c r="PR93" s="137">
        <v>16</v>
      </c>
      <c r="PS93" s="5">
        <f t="array" ref="PS93">+IF(ISERROR($NW93)=FALSE,MIN(IF($H93:$AL93&lt;65534,$H93:$AL93,"")),NA())</f>
        <v>18.399999999999999</v>
      </c>
      <c r="PT93" s="1">
        <f t="array" ref="PT93">+IF(ISERROR($NX93)=FALSE,MIN(IF($AM93:$BN93&lt;65534,$AM93:$BN93,"")),NA())</f>
        <v>19.3</v>
      </c>
      <c r="PU93" s="1">
        <f t="array" ref="PU93">+IF(ISERROR($NY93)=FALSE,MIN(IF($BP93:$CT93&lt;65534,$BP93:$CT93,"")),NA())</f>
        <v>19.399999999999999</v>
      </c>
      <c r="PV93" s="1">
        <f t="array" ref="PV93">+IF(ISERROR($NZ93)=FALSE,MIN(IF($CU93:$DX93&lt;65534,$CU93:$DX93,"")),NA())</f>
        <v>19.2</v>
      </c>
      <c r="PW93" s="1">
        <f t="array" ref="PW93">+IF(ISERROR($OA93)=FALSE,MIN(IF($DY93:$FC93&lt;65534,$DY93:$FC93,"")),NA())</f>
        <v>18.7</v>
      </c>
      <c r="PX93" s="1">
        <f t="array" ref="PX93">+IF(ISERROR($OB93)=FALSE,MIN(IF($FD93:$GG93&lt;65534,$FD93:$GG93,"")),NA())</f>
        <v>18</v>
      </c>
      <c r="PY93" s="1">
        <f t="array" ref="PY93">+IF(ISERROR($OC93)=FALSE,MIN(IF($GH93:$HL93&lt;65534,$GH93:$HL93,"")),NA())</f>
        <v>16.899999999999999</v>
      </c>
      <c r="PZ93" s="1">
        <f t="array" ref="PZ93">+IF(ISERROR($OD93)=FALSE,MIN(IF($HM93:$IQ93&lt;65534,$HM93:$IQ93,"")),NA())</f>
        <v>17.100000000000001</v>
      </c>
      <c r="QA93" s="1">
        <f t="array" ref="QA93">+IF(ISERROR($OE93)=FALSE,MIN(IF($IR93:$JU93&lt;65534,$IR93:$JU93,"")),NA())</f>
        <v>18.2</v>
      </c>
      <c r="QB93" s="1">
        <f t="array" ref="QB93">+IF(ISERROR($OF93)=FALSE,MIN(IF($JV93:$KZ93&lt;65534,$JV93:$KZ93,"")),NA())</f>
        <v>18.3</v>
      </c>
      <c r="QC93" s="1">
        <f t="array" ref="QC93">+IF(ISERROR($OG93)=FALSE,MIN(IF($LA93:$MD93&lt;65534,$LA93:$MD93,"")),NA())</f>
        <v>19</v>
      </c>
      <c r="QD93" s="1">
        <f t="array" ref="QD93">+IF(ISERROR($OH93)=FALSE,MIN(IF($ME93:$NI93&lt;65534,$ME93:$NI93,"")),NA())</f>
        <v>16.8</v>
      </c>
      <c r="QE93" s="5">
        <f t="shared" si="87"/>
        <v>-3.2999999999999989</v>
      </c>
      <c r="QF93" s="1">
        <f t="shared" si="88"/>
        <v>-2.3000000000000007</v>
      </c>
      <c r="QG93" s="1">
        <f t="shared" si="89"/>
        <v>-2.3999999999999986</v>
      </c>
      <c r="QH93" s="1">
        <f t="shared" si="90"/>
        <v>-3.1999999999999993</v>
      </c>
      <c r="QI93" s="1">
        <f t="shared" si="91"/>
        <v>-3.0999999999999996</v>
      </c>
      <c r="QJ93" s="1">
        <f t="shared" si="92"/>
        <v>-2.5999999999999996</v>
      </c>
      <c r="QK93" s="1">
        <f t="shared" si="93"/>
        <v>-0.79999999999999716</v>
      </c>
      <c r="QL93" s="1">
        <f t="shared" si="94"/>
        <v>-1.8000000000000007</v>
      </c>
      <c r="QM93" s="1">
        <f t="shared" si="95"/>
        <v>-3.6999999999999993</v>
      </c>
      <c r="QN93" s="1">
        <f t="shared" si="96"/>
        <v>-2.3000000000000007</v>
      </c>
      <c r="QO93" s="1">
        <f t="shared" si="97"/>
        <v>-2.8000000000000007</v>
      </c>
      <c r="QP93" s="1">
        <f t="shared" si="98"/>
        <v>-0.80000000000000071</v>
      </c>
      <c r="QQ93" s="5" t="s">
        <v>892</v>
      </c>
    </row>
    <row r="94" spans="1:459" s="1" customFormat="1" x14ac:dyDescent="0.2">
      <c r="A94" s="79">
        <v>35235030</v>
      </c>
      <c r="B94" s="106">
        <v>-71.666166666666669</v>
      </c>
      <c r="C94" s="106">
        <v>5.419027777777778</v>
      </c>
      <c r="D94" s="105">
        <v>265</v>
      </c>
      <c r="E94" s="97" t="s">
        <v>98</v>
      </c>
      <c r="F94" s="97" t="s">
        <v>98</v>
      </c>
      <c r="G94" s="97" t="s">
        <v>90</v>
      </c>
      <c r="H94" s="1">
        <v>21</v>
      </c>
      <c r="I94" s="1">
        <v>19.600000000000001</v>
      </c>
      <c r="J94" s="1">
        <v>22.6</v>
      </c>
      <c r="K94" s="1">
        <v>23.2</v>
      </c>
      <c r="L94" s="1">
        <v>23.4</v>
      </c>
      <c r="M94" s="1">
        <v>21.2</v>
      </c>
      <c r="N94" s="1">
        <v>22.4</v>
      </c>
      <c r="O94" s="1">
        <v>23</v>
      </c>
      <c r="P94" s="1">
        <v>22</v>
      </c>
      <c r="Q94" s="1">
        <v>21.6</v>
      </c>
      <c r="R94" s="1">
        <v>20</v>
      </c>
      <c r="S94" s="1">
        <v>22.4</v>
      </c>
      <c r="T94" s="1">
        <v>23</v>
      </c>
      <c r="U94" s="1">
        <v>20.399999999999999</v>
      </c>
      <c r="V94" s="1">
        <v>20</v>
      </c>
      <c r="W94" s="1">
        <v>21</v>
      </c>
      <c r="X94" s="1">
        <v>21.8</v>
      </c>
      <c r="Y94" s="1">
        <v>24.2</v>
      </c>
      <c r="Z94" s="1">
        <v>23.8</v>
      </c>
      <c r="AA94" s="1">
        <v>24</v>
      </c>
      <c r="AB94" s="1">
        <v>22.8</v>
      </c>
      <c r="AC94" s="1">
        <v>22.2</v>
      </c>
      <c r="AD94" s="1">
        <v>22.8</v>
      </c>
      <c r="AE94" s="1">
        <v>23</v>
      </c>
      <c r="AF94" s="1">
        <v>22.8</v>
      </c>
      <c r="AG94" s="1">
        <v>23</v>
      </c>
      <c r="AH94" s="1">
        <v>23.4</v>
      </c>
      <c r="AI94" s="1">
        <v>22.4</v>
      </c>
      <c r="AJ94" s="1">
        <v>23</v>
      </c>
      <c r="AK94" s="1">
        <v>24.4</v>
      </c>
      <c r="AL94" s="1">
        <v>22</v>
      </c>
      <c r="AM94" s="1">
        <v>21.8</v>
      </c>
      <c r="AN94" s="1">
        <v>20.8</v>
      </c>
      <c r="AO94" s="1">
        <v>21.4</v>
      </c>
      <c r="AP94" s="1">
        <v>21.8</v>
      </c>
      <c r="AQ94" s="1">
        <v>23.8</v>
      </c>
      <c r="AR94" s="1">
        <v>24</v>
      </c>
      <c r="AS94" s="1">
        <v>23</v>
      </c>
      <c r="AT94" s="1">
        <v>22.2</v>
      </c>
      <c r="AU94" s="1">
        <v>24</v>
      </c>
      <c r="AV94" s="1">
        <v>22.2</v>
      </c>
      <c r="AW94" s="1">
        <v>20</v>
      </c>
      <c r="AX94" s="1">
        <v>22.8</v>
      </c>
      <c r="AY94" s="1">
        <v>22</v>
      </c>
      <c r="AZ94" s="1">
        <v>24</v>
      </c>
      <c r="BA94" s="1">
        <v>23</v>
      </c>
      <c r="BB94" s="1">
        <v>23.8</v>
      </c>
      <c r="BC94" s="1">
        <v>24.2</v>
      </c>
      <c r="BD94" s="1">
        <v>23.4</v>
      </c>
      <c r="BE94" s="1">
        <v>24</v>
      </c>
      <c r="BF94" s="1">
        <v>24.2</v>
      </c>
      <c r="BG94" s="1">
        <v>24</v>
      </c>
      <c r="BH94" s="1">
        <v>23.2</v>
      </c>
      <c r="BI94" s="1">
        <v>23.8</v>
      </c>
      <c r="BJ94" s="1">
        <v>24</v>
      </c>
      <c r="BK94" s="1">
        <v>22.2</v>
      </c>
      <c r="BL94" s="1">
        <v>24.2</v>
      </c>
      <c r="BM94" s="1">
        <v>24</v>
      </c>
      <c r="BN94" s="1">
        <v>20.2</v>
      </c>
      <c r="BO94" s="102"/>
      <c r="BP94" s="1">
        <v>23</v>
      </c>
      <c r="BQ94" s="1">
        <v>22.2</v>
      </c>
      <c r="BR94" s="1">
        <v>25.4</v>
      </c>
      <c r="BS94" s="1">
        <v>23</v>
      </c>
      <c r="BT94" s="1">
        <v>24</v>
      </c>
      <c r="BU94" s="1">
        <v>25</v>
      </c>
      <c r="BV94" s="1">
        <v>25.6</v>
      </c>
      <c r="BW94" s="1">
        <v>26</v>
      </c>
      <c r="BX94" s="1">
        <v>25.2</v>
      </c>
      <c r="BY94" s="1">
        <v>23.6</v>
      </c>
      <c r="BZ94" s="1">
        <v>23.6</v>
      </c>
      <c r="CA94" s="1">
        <v>24</v>
      </c>
      <c r="CB94" s="1">
        <v>23.8</v>
      </c>
      <c r="CC94" s="1">
        <v>24.8</v>
      </c>
      <c r="CD94" s="1">
        <v>24.6</v>
      </c>
      <c r="CE94" s="1">
        <v>24.2</v>
      </c>
      <c r="CF94" s="1">
        <v>25</v>
      </c>
      <c r="CG94" s="1">
        <v>26</v>
      </c>
      <c r="CH94" s="1">
        <v>23.8</v>
      </c>
      <c r="CI94" s="1">
        <v>26</v>
      </c>
      <c r="CJ94" s="1">
        <v>25</v>
      </c>
      <c r="CK94" s="1">
        <v>24.8</v>
      </c>
      <c r="CL94" s="1">
        <v>24.4</v>
      </c>
      <c r="CM94" s="1">
        <v>24</v>
      </c>
      <c r="CN94" s="1">
        <v>23.2</v>
      </c>
      <c r="CO94" s="1">
        <v>22.8</v>
      </c>
      <c r="CP94" s="1">
        <v>24</v>
      </c>
      <c r="CQ94" s="1">
        <v>24.8</v>
      </c>
      <c r="CR94" s="1">
        <v>23.6</v>
      </c>
      <c r="CS94" s="1">
        <v>24.8</v>
      </c>
      <c r="CT94" s="1">
        <v>24.2</v>
      </c>
      <c r="CU94" s="1">
        <v>25</v>
      </c>
      <c r="CV94" s="1">
        <v>24</v>
      </c>
      <c r="CW94" s="1">
        <v>22.2</v>
      </c>
      <c r="CX94" s="1">
        <v>21.8</v>
      </c>
      <c r="CY94" s="1">
        <v>23.8</v>
      </c>
      <c r="CZ94" s="1">
        <v>23</v>
      </c>
      <c r="DA94" s="1">
        <v>22</v>
      </c>
      <c r="DB94" s="1">
        <v>23.2</v>
      </c>
      <c r="DC94" s="1">
        <v>24</v>
      </c>
      <c r="DD94" s="1">
        <v>25.2</v>
      </c>
      <c r="DE94" s="1">
        <v>25</v>
      </c>
      <c r="DF94" s="1">
        <v>24.8</v>
      </c>
      <c r="DG94" s="1">
        <v>23.8</v>
      </c>
      <c r="DH94" s="1">
        <v>24</v>
      </c>
      <c r="DI94" s="1">
        <v>24.2</v>
      </c>
      <c r="DJ94" s="1">
        <v>24</v>
      </c>
      <c r="DK94" s="1">
        <v>24.2</v>
      </c>
      <c r="DL94" s="1">
        <v>23</v>
      </c>
      <c r="DM94" s="1">
        <v>22.8</v>
      </c>
      <c r="DN94" s="1">
        <v>24.2</v>
      </c>
      <c r="DO94" s="1">
        <v>24.2</v>
      </c>
      <c r="DP94" s="1">
        <v>23.4</v>
      </c>
      <c r="DQ94" s="1">
        <v>24</v>
      </c>
      <c r="DR94" s="1">
        <v>24.8</v>
      </c>
      <c r="DS94" s="1">
        <v>24</v>
      </c>
      <c r="DT94" s="1">
        <v>24.2</v>
      </c>
      <c r="DU94" s="1">
        <v>24</v>
      </c>
      <c r="DV94" s="1">
        <v>24.2</v>
      </c>
      <c r="DW94" s="1">
        <v>23.8</v>
      </c>
      <c r="DX94" s="1">
        <v>24</v>
      </c>
      <c r="DY94" s="1">
        <v>23.6</v>
      </c>
      <c r="DZ94" s="1">
        <v>24.4</v>
      </c>
      <c r="EA94" s="1">
        <v>22.8</v>
      </c>
      <c r="EB94" s="1">
        <v>23.8</v>
      </c>
      <c r="EC94" s="1">
        <v>25</v>
      </c>
      <c r="ED94" s="1">
        <v>24.6</v>
      </c>
      <c r="EE94" s="1">
        <v>25.4</v>
      </c>
      <c r="EF94" s="1">
        <v>24.8</v>
      </c>
      <c r="EG94" s="1">
        <v>23</v>
      </c>
      <c r="EH94" s="1">
        <v>24</v>
      </c>
      <c r="EI94" s="1">
        <v>24.2</v>
      </c>
      <c r="EJ94" s="1">
        <v>23</v>
      </c>
      <c r="EK94" s="1">
        <v>22</v>
      </c>
      <c r="EL94" s="1">
        <v>23.2</v>
      </c>
      <c r="EM94" s="1">
        <v>22</v>
      </c>
      <c r="EN94" s="1">
        <v>24</v>
      </c>
      <c r="EO94" s="1">
        <v>23.2</v>
      </c>
      <c r="EP94" s="1">
        <v>23.8</v>
      </c>
      <c r="EQ94" s="1">
        <v>24.6</v>
      </c>
      <c r="ER94" s="1">
        <v>23</v>
      </c>
      <c r="ES94" s="1">
        <v>23.8</v>
      </c>
      <c r="ET94" s="1">
        <v>24.8</v>
      </c>
      <c r="EU94" s="1">
        <v>23.2</v>
      </c>
      <c r="EV94" s="1">
        <v>23</v>
      </c>
      <c r="EW94" s="1">
        <v>25</v>
      </c>
      <c r="EX94" s="1">
        <v>24.2</v>
      </c>
      <c r="EY94" s="1">
        <v>23.6</v>
      </c>
      <c r="EZ94" s="1">
        <v>23</v>
      </c>
      <c r="FA94" s="1">
        <v>24.6</v>
      </c>
      <c r="FB94" s="1">
        <v>24.2</v>
      </c>
      <c r="FC94" s="1">
        <v>23.8</v>
      </c>
      <c r="FD94" s="1">
        <v>23</v>
      </c>
      <c r="FE94" s="1">
        <v>22.8</v>
      </c>
      <c r="FF94" s="1">
        <v>23.4</v>
      </c>
      <c r="FG94" s="1">
        <v>23</v>
      </c>
      <c r="FH94" s="1">
        <v>23.2</v>
      </c>
      <c r="FI94" s="1">
        <v>23.8</v>
      </c>
      <c r="FJ94" s="1">
        <v>22.8</v>
      </c>
      <c r="FK94" s="1">
        <v>22</v>
      </c>
      <c r="FL94" s="1">
        <v>23.4</v>
      </c>
      <c r="FM94" s="1">
        <v>24.2</v>
      </c>
      <c r="FN94" s="1">
        <v>24.4</v>
      </c>
      <c r="FO94" s="1">
        <v>23.2</v>
      </c>
      <c r="FP94" s="1">
        <v>24.2</v>
      </c>
      <c r="FQ94" s="1">
        <v>23.4</v>
      </c>
      <c r="FR94" s="1">
        <v>23.6</v>
      </c>
      <c r="FS94" s="1">
        <v>23.2</v>
      </c>
      <c r="FT94" s="1">
        <v>24</v>
      </c>
      <c r="FU94" s="1">
        <v>23.2</v>
      </c>
      <c r="FV94" s="1">
        <v>24.2</v>
      </c>
      <c r="FW94" s="1">
        <v>23.2</v>
      </c>
      <c r="FX94" s="1">
        <v>24</v>
      </c>
      <c r="FY94" s="1">
        <v>22.8</v>
      </c>
      <c r="FZ94" s="1">
        <v>23.2</v>
      </c>
      <c r="GA94" s="1">
        <v>24</v>
      </c>
      <c r="GB94" s="1">
        <v>23</v>
      </c>
      <c r="GC94" s="1">
        <v>23</v>
      </c>
      <c r="GD94" s="1">
        <v>23</v>
      </c>
      <c r="GE94" s="1">
        <v>24.8</v>
      </c>
      <c r="GF94" s="1">
        <v>24.8</v>
      </c>
      <c r="GG94" s="1">
        <v>24.4</v>
      </c>
      <c r="GH94" s="1">
        <v>23.2</v>
      </c>
      <c r="GI94" s="1">
        <v>23</v>
      </c>
      <c r="GJ94" s="1">
        <v>24</v>
      </c>
      <c r="GK94" s="1">
        <v>24.4</v>
      </c>
      <c r="GL94" s="1">
        <v>24.8</v>
      </c>
      <c r="GM94" s="1">
        <v>21</v>
      </c>
      <c r="GN94" s="1">
        <v>23.4</v>
      </c>
      <c r="GO94" s="1">
        <v>22</v>
      </c>
      <c r="GP94" s="1">
        <v>23</v>
      </c>
      <c r="GQ94" s="1">
        <v>23</v>
      </c>
      <c r="GR94" s="1">
        <v>21.8</v>
      </c>
      <c r="GS94" s="1">
        <v>23.2</v>
      </c>
      <c r="GT94" s="1">
        <v>23.8</v>
      </c>
      <c r="GU94" s="1">
        <v>23</v>
      </c>
      <c r="GV94" s="1">
        <v>23</v>
      </c>
      <c r="GW94" s="1">
        <v>24.6</v>
      </c>
      <c r="GX94" s="1">
        <v>23</v>
      </c>
      <c r="GY94" s="1">
        <v>23.8</v>
      </c>
      <c r="GZ94" s="1">
        <v>22.6</v>
      </c>
      <c r="HA94" s="1">
        <v>23.2</v>
      </c>
      <c r="HB94" s="1">
        <v>22.2</v>
      </c>
      <c r="HC94" s="1">
        <v>24</v>
      </c>
      <c r="HD94" s="1">
        <v>23.4</v>
      </c>
      <c r="HE94" s="1">
        <v>22.2</v>
      </c>
      <c r="HF94" s="1">
        <v>23</v>
      </c>
      <c r="HG94" s="1">
        <v>23.4</v>
      </c>
      <c r="HH94" s="1">
        <v>21.4</v>
      </c>
      <c r="HI94" s="1">
        <v>22.8</v>
      </c>
      <c r="HJ94" s="1">
        <v>24</v>
      </c>
      <c r="HK94" s="1">
        <v>24.6</v>
      </c>
      <c r="HL94" s="1">
        <v>23.2</v>
      </c>
      <c r="HM94" s="1">
        <v>24</v>
      </c>
      <c r="HN94" s="1">
        <v>22.4</v>
      </c>
      <c r="HO94" s="1">
        <v>24.2</v>
      </c>
      <c r="HP94" s="1">
        <v>23</v>
      </c>
      <c r="HQ94" s="1">
        <v>20</v>
      </c>
      <c r="HR94" s="1">
        <v>22</v>
      </c>
      <c r="HS94" s="1">
        <v>23.2</v>
      </c>
      <c r="HT94" s="1">
        <v>22.4</v>
      </c>
      <c r="HU94" s="1">
        <v>22.2</v>
      </c>
      <c r="HV94" s="1">
        <v>24</v>
      </c>
      <c r="HW94" s="1">
        <v>23.8</v>
      </c>
      <c r="HX94" s="1">
        <v>23</v>
      </c>
      <c r="HY94" s="1">
        <v>24.2</v>
      </c>
      <c r="HZ94" s="1">
        <v>22.8</v>
      </c>
      <c r="IA94" s="1">
        <v>23</v>
      </c>
      <c r="IB94" s="1">
        <v>22.8</v>
      </c>
      <c r="IC94" s="1">
        <v>21.2</v>
      </c>
      <c r="ID94" s="1">
        <v>22.2</v>
      </c>
      <c r="IE94" s="1">
        <v>22</v>
      </c>
      <c r="IF94" s="1">
        <v>21.6</v>
      </c>
      <c r="IG94" s="1">
        <v>21.4</v>
      </c>
      <c r="IH94" s="1">
        <v>22.8</v>
      </c>
      <c r="II94" s="1">
        <v>23</v>
      </c>
      <c r="IJ94" s="1">
        <v>22.8</v>
      </c>
      <c r="IK94" s="1">
        <v>23.2</v>
      </c>
      <c r="IL94" s="1">
        <v>23.6</v>
      </c>
      <c r="IM94" s="1">
        <v>23.8</v>
      </c>
      <c r="IN94" s="1">
        <v>23.8</v>
      </c>
      <c r="IO94" s="1">
        <v>23</v>
      </c>
      <c r="IP94" s="1">
        <v>23.4</v>
      </c>
      <c r="IQ94" s="1">
        <v>23.8</v>
      </c>
      <c r="IR94" s="1">
        <v>23.8</v>
      </c>
      <c r="IS94" s="1">
        <v>22.8</v>
      </c>
      <c r="IT94" s="1">
        <v>23.21</v>
      </c>
      <c r="IU94" s="1">
        <v>22.2</v>
      </c>
      <c r="IV94" s="1">
        <v>23.2</v>
      </c>
      <c r="IW94" s="1">
        <v>22.2</v>
      </c>
      <c r="IX94" s="1">
        <v>23.6</v>
      </c>
      <c r="IY94" s="1">
        <v>24.2</v>
      </c>
      <c r="IZ94" s="1">
        <v>23.2</v>
      </c>
      <c r="JA94" s="1">
        <v>24</v>
      </c>
      <c r="JB94" s="1">
        <v>23.4</v>
      </c>
      <c r="JC94" s="1">
        <v>25</v>
      </c>
      <c r="JD94" s="1">
        <v>23.2</v>
      </c>
      <c r="JE94" s="1">
        <v>24</v>
      </c>
      <c r="JF94" s="1">
        <v>23.8</v>
      </c>
      <c r="JG94" s="1">
        <v>24</v>
      </c>
      <c r="JH94" s="1">
        <v>23.6</v>
      </c>
      <c r="JI94" s="1">
        <v>22.8</v>
      </c>
      <c r="JJ94" s="1">
        <v>24</v>
      </c>
      <c r="JK94" s="1">
        <v>24.4</v>
      </c>
      <c r="JL94" s="1">
        <v>22</v>
      </c>
      <c r="JM94" s="1">
        <v>25</v>
      </c>
      <c r="JN94" s="1">
        <v>22</v>
      </c>
      <c r="JO94" s="1">
        <v>22.2</v>
      </c>
      <c r="JP94" s="1">
        <v>22.8</v>
      </c>
      <c r="JQ94" s="1">
        <v>23.2</v>
      </c>
      <c r="JR94" s="1">
        <v>23</v>
      </c>
      <c r="JS94" s="1">
        <v>23</v>
      </c>
      <c r="JT94" s="1">
        <v>23.6</v>
      </c>
      <c r="JU94" s="1">
        <v>22</v>
      </c>
      <c r="JV94" s="1">
        <v>24</v>
      </c>
      <c r="JW94" s="1">
        <v>23.8</v>
      </c>
      <c r="JX94" s="1">
        <v>22.4</v>
      </c>
      <c r="JY94" s="1">
        <v>21.8</v>
      </c>
      <c r="JZ94" s="1">
        <v>24</v>
      </c>
      <c r="KA94" s="1">
        <v>24.4</v>
      </c>
      <c r="KB94" s="1">
        <v>24</v>
      </c>
      <c r="KC94" s="1">
        <v>24.6</v>
      </c>
      <c r="KD94" s="1">
        <v>23</v>
      </c>
      <c r="KE94" s="1">
        <v>23</v>
      </c>
      <c r="KF94" s="1">
        <v>23.2</v>
      </c>
      <c r="KG94" s="1">
        <v>23.6</v>
      </c>
      <c r="KH94" s="1">
        <v>23.8</v>
      </c>
      <c r="KI94" s="1">
        <v>22.8</v>
      </c>
      <c r="KJ94" s="1">
        <v>24</v>
      </c>
      <c r="KK94" s="1">
        <v>22.4</v>
      </c>
      <c r="KL94" s="1">
        <v>23.8</v>
      </c>
      <c r="KM94" s="1">
        <v>24</v>
      </c>
      <c r="KN94" s="1">
        <v>23</v>
      </c>
      <c r="KO94" s="1">
        <v>22.8</v>
      </c>
      <c r="KP94" s="1">
        <v>23.4</v>
      </c>
      <c r="KQ94" s="1">
        <v>23.2</v>
      </c>
      <c r="KR94" s="1">
        <v>23.4</v>
      </c>
      <c r="KS94" s="1">
        <v>23.2</v>
      </c>
      <c r="KT94" s="1">
        <v>24</v>
      </c>
      <c r="KU94" s="1">
        <v>22.2</v>
      </c>
      <c r="KV94" s="1">
        <v>23.6</v>
      </c>
      <c r="KW94" s="1">
        <v>23</v>
      </c>
      <c r="KX94" s="1">
        <v>22.8</v>
      </c>
      <c r="KY94" s="1">
        <v>23</v>
      </c>
      <c r="KZ94" s="1">
        <v>24</v>
      </c>
      <c r="LA94" s="1">
        <v>22</v>
      </c>
      <c r="LB94" s="1">
        <v>23.6</v>
      </c>
      <c r="LC94" s="1">
        <v>23</v>
      </c>
      <c r="LD94" s="1">
        <v>24</v>
      </c>
      <c r="LE94" s="1">
        <v>24.8</v>
      </c>
      <c r="LF94" s="1">
        <v>23.2</v>
      </c>
      <c r="LG94" s="1">
        <v>23.8</v>
      </c>
      <c r="LH94" s="1">
        <v>24.6</v>
      </c>
      <c r="LI94" s="1">
        <v>23.8</v>
      </c>
      <c r="LJ94" s="1">
        <v>23.8</v>
      </c>
      <c r="LK94" s="1">
        <v>22.6</v>
      </c>
      <c r="LL94" s="1">
        <v>24</v>
      </c>
      <c r="LM94" s="1">
        <v>23.2</v>
      </c>
      <c r="LN94" s="1">
        <v>23.6</v>
      </c>
      <c r="LO94" s="1">
        <v>23.4</v>
      </c>
      <c r="LP94" s="1">
        <v>24.2</v>
      </c>
      <c r="LQ94" s="1">
        <v>24.4</v>
      </c>
      <c r="LR94" s="1">
        <v>25</v>
      </c>
      <c r="LS94" s="1">
        <v>24.2</v>
      </c>
      <c r="LT94" s="1">
        <v>24</v>
      </c>
      <c r="LU94" s="1">
        <v>23.6</v>
      </c>
      <c r="LV94" s="1">
        <v>23.2</v>
      </c>
      <c r="LW94" s="1">
        <v>23.8</v>
      </c>
      <c r="LX94" s="1">
        <v>22.6</v>
      </c>
      <c r="LY94" s="1">
        <v>23</v>
      </c>
      <c r="LZ94" s="1">
        <v>23.2</v>
      </c>
      <c r="MA94" s="1">
        <v>23.4</v>
      </c>
      <c r="MB94" s="1">
        <v>65535</v>
      </c>
      <c r="MC94" s="1">
        <v>23.6</v>
      </c>
      <c r="MD94" s="1">
        <v>24</v>
      </c>
      <c r="ME94" s="1">
        <v>22.8</v>
      </c>
      <c r="MF94" s="1">
        <v>23.4</v>
      </c>
      <c r="MG94" s="1">
        <v>23</v>
      </c>
      <c r="MH94" s="1">
        <v>23.6</v>
      </c>
      <c r="MI94" s="1">
        <v>23</v>
      </c>
      <c r="MJ94" s="1">
        <v>22.6</v>
      </c>
      <c r="MK94" s="1">
        <v>22.8</v>
      </c>
      <c r="ML94" s="1">
        <v>23</v>
      </c>
      <c r="MM94" s="1">
        <v>22</v>
      </c>
      <c r="MN94" s="1">
        <v>22.2</v>
      </c>
      <c r="MO94" s="1">
        <v>22</v>
      </c>
      <c r="MP94" s="1">
        <v>22</v>
      </c>
      <c r="MQ94" s="1">
        <v>23</v>
      </c>
      <c r="MR94" s="1">
        <v>22.2</v>
      </c>
      <c r="MS94" s="1">
        <v>23.6</v>
      </c>
      <c r="MT94" s="1">
        <v>23.8</v>
      </c>
      <c r="MU94" s="1">
        <v>22</v>
      </c>
      <c r="MV94" s="1">
        <v>23</v>
      </c>
      <c r="MW94" s="1">
        <v>22.8</v>
      </c>
      <c r="MX94" s="1">
        <v>24.6</v>
      </c>
      <c r="MY94" s="1">
        <v>21.8</v>
      </c>
      <c r="MZ94" s="1">
        <v>23.4</v>
      </c>
      <c r="NA94" s="1">
        <v>23.6</v>
      </c>
      <c r="NB94" s="1">
        <v>25.2</v>
      </c>
      <c r="NC94" s="1">
        <v>24.8</v>
      </c>
      <c r="ND94" s="1">
        <v>24.6</v>
      </c>
      <c r="NE94" s="1">
        <v>23.6</v>
      </c>
      <c r="NF94" s="1">
        <v>23</v>
      </c>
      <c r="NG94" s="1">
        <v>24.4</v>
      </c>
      <c r="NH94" s="1">
        <v>22.8</v>
      </c>
      <c r="NI94" s="1">
        <v>22</v>
      </c>
      <c r="NJ94" s="6">
        <f t="shared" si="62"/>
        <v>1</v>
      </c>
      <c r="NK94" s="3">
        <f t="shared" si="63"/>
        <v>1</v>
      </c>
      <c r="NL94" s="3">
        <f t="shared" si="64"/>
        <v>1</v>
      </c>
      <c r="NM94" s="3">
        <f t="shared" si="65"/>
        <v>1</v>
      </c>
      <c r="NN94" s="3">
        <f t="shared" si="66"/>
        <v>1</v>
      </c>
      <c r="NO94" s="3">
        <f t="shared" si="67"/>
        <v>1</v>
      </c>
      <c r="NP94" s="3">
        <f t="shared" si="68"/>
        <v>1</v>
      </c>
      <c r="NQ94" s="3">
        <f t="shared" si="69"/>
        <v>1</v>
      </c>
      <c r="NR94" s="3">
        <f t="shared" si="70"/>
        <v>1</v>
      </c>
      <c r="NS94" s="3">
        <f t="shared" si="71"/>
        <v>1</v>
      </c>
      <c r="NT94" s="3">
        <f t="shared" si="72"/>
        <v>0.96666666666666667</v>
      </c>
      <c r="NU94" s="3">
        <f t="shared" si="73"/>
        <v>1</v>
      </c>
      <c r="NV94" s="3">
        <f t="shared" si="74"/>
        <v>0.99726027397260275</v>
      </c>
      <c r="NW94" s="5">
        <f t="shared" si="75"/>
        <v>22.335483870967739</v>
      </c>
      <c r="NX94" s="1">
        <f t="shared" si="76"/>
        <v>22.928571428571427</v>
      </c>
      <c r="NY94" s="1">
        <f t="shared" si="77"/>
        <v>24.335483870967739</v>
      </c>
      <c r="NZ94" s="1">
        <f t="shared" si="78"/>
        <v>23.826666666666664</v>
      </c>
      <c r="OA94" s="1">
        <f t="shared" si="79"/>
        <v>23.793548387096777</v>
      </c>
      <c r="OB94" s="1">
        <f t="shared" si="80"/>
        <v>23.506666666666661</v>
      </c>
      <c r="OC94" s="1">
        <f t="shared" si="81"/>
        <v>23.161290322580648</v>
      </c>
      <c r="OD94" s="1">
        <f t="shared" si="82"/>
        <v>22.85806451612903</v>
      </c>
      <c r="OE94" s="1">
        <f t="shared" si="83"/>
        <v>23.313666666666666</v>
      </c>
      <c r="OF94" s="1">
        <f t="shared" si="84"/>
        <v>23.361290322580647</v>
      </c>
      <c r="OG94" s="1">
        <f t="shared" si="85"/>
        <v>23.641379310344828</v>
      </c>
      <c r="OH94" s="1">
        <f t="shared" si="86"/>
        <v>23.116129032258065</v>
      </c>
      <c r="OI94" s="111" t="e">
        <f>NA()</f>
        <v>#N/A</v>
      </c>
      <c r="OJ94" s="112" t="e">
        <f>NA()</f>
        <v>#N/A</v>
      </c>
      <c r="OK94" s="112" t="e">
        <f>NA()</f>
        <v>#N/A</v>
      </c>
      <c r="OL94" s="112" t="e">
        <f>NA()</f>
        <v>#N/A</v>
      </c>
      <c r="OM94" s="112" t="e">
        <f>NA()</f>
        <v>#N/A</v>
      </c>
      <c r="ON94" s="112" t="e">
        <f>NA()</f>
        <v>#N/A</v>
      </c>
      <c r="OO94" s="112" t="e">
        <f>NA()</f>
        <v>#N/A</v>
      </c>
      <c r="OP94" s="112" t="e">
        <f>NA()</f>
        <v>#N/A</v>
      </c>
      <c r="OQ94" s="112" t="e">
        <f>NA()</f>
        <v>#N/A</v>
      </c>
      <c r="OR94" s="112" t="e">
        <f>NA()</f>
        <v>#N/A</v>
      </c>
      <c r="OS94" s="112" t="e">
        <f>NA()</f>
        <v>#N/A</v>
      </c>
      <c r="OT94" s="112" t="e">
        <f>NA()</f>
        <v>#N/A</v>
      </c>
      <c r="OU94" s="5" t="e">
        <f t="shared" si="50"/>
        <v>#N/A</v>
      </c>
      <c r="OV94" s="1" t="e">
        <f t="shared" si="51"/>
        <v>#N/A</v>
      </c>
      <c r="OW94" s="1" t="e">
        <f t="shared" si="52"/>
        <v>#N/A</v>
      </c>
      <c r="OX94" s="1" t="e">
        <f t="shared" si="53"/>
        <v>#N/A</v>
      </c>
      <c r="OY94" s="1" t="e">
        <f t="shared" si="54"/>
        <v>#N/A</v>
      </c>
      <c r="OZ94" s="1" t="e">
        <f t="shared" si="55"/>
        <v>#N/A</v>
      </c>
      <c r="PA94" s="1" t="e">
        <f t="shared" si="56"/>
        <v>#N/A</v>
      </c>
      <c r="PB94" s="1" t="e">
        <f t="shared" si="57"/>
        <v>#N/A</v>
      </c>
      <c r="PC94" s="1" t="e">
        <f t="shared" si="58"/>
        <v>#N/A</v>
      </c>
      <c r="PD94" s="1" t="e">
        <f t="shared" si="59"/>
        <v>#N/A</v>
      </c>
      <c r="PE94" s="1" t="e">
        <f t="shared" si="60"/>
        <v>#N/A</v>
      </c>
      <c r="PF94" s="1" t="e">
        <f t="shared" si="61"/>
        <v>#N/A</v>
      </c>
      <c r="PG94" s="111">
        <v>16</v>
      </c>
      <c r="PH94" s="112">
        <v>17.399999999999999</v>
      </c>
      <c r="PI94" s="112">
        <v>15.4</v>
      </c>
      <c r="PJ94" s="112">
        <v>20.399999999999999</v>
      </c>
      <c r="PK94" s="112">
        <v>20</v>
      </c>
      <c r="PL94" s="112">
        <v>19.399999999999999</v>
      </c>
      <c r="PM94" s="112">
        <v>19</v>
      </c>
      <c r="PN94" s="112">
        <v>17.399999999999999</v>
      </c>
      <c r="PO94" s="112">
        <v>18</v>
      </c>
      <c r="PP94" s="112">
        <v>20</v>
      </c>
      <c r="PQ94" s="112">
        <v>19.399999999999999</v>
      </c>
      <c r="PR94" s="137">
        <v>19</v>
      </c>
      <c r="PS94" s="5">
        <f t="array" ref="PS94">+IF(ISERROR($NW94)=FALSE,MIN(IF($H94:$AL94&lt;65534,$H94:$AL94,"")),NA())</f>
        <v>19.600000000000001</v>
      </c>
      <c r="PT94" s="1">
        <f t="array" ref="PT94">+IF(ISERROR($NX94)=FALSE,MIN(IF($AM94:$BN94&lt;65534,$AM94:$BN94,"")),NA())</f>
        <v>20</v>
      </c>
      <c r="PU94" s="1">
        <f t="array" ref="PU94">+IF(ISERROR($NY94)=FALSE,MIN(IF($BP94:$CT94&lt;65534,$BP94:$CT94,"")),NA())</f>
        <v>22.2</v>
      </c>
      <c r="PV94" s="1">
        <f t="array" ref="PV94">+IF(ISERROR($NZ94)=FALSE,MIN(IF($CU94:$DX94&lt;65534,$CU94:$DX94,"")),NA())</f>
        <v>21.8</v>
      </c>
      <c r="PW94" s="1">
        <f t="array" ref="PW94">+IF(ISERROR($OA94)=FALSE,MIN(IF($DY94:$FC94&lt;65534,$DY94:$FC94,"")),NA())</f>
        <v>22</v>
      </c>
      <c r="PX94" s="1">
        <f t="array" ref="PX94">+IF(ISERROR($OB94)=FALSE,MIN(IF($FD94:$GG94&lt;65534,$FD94:$GG94,"")),NA())</f>
        <v>22</v>
      </c>
      <c r="PY94" s="1">
        <f t="array" ref="PY94">+IF(ISERROR($OC94)=FALSE,MIN(IF($GH94:$HL94&lt;65534,$GH94:$HL94,"")),NA())</f>
        <v>21</v>
      </c>
      <c r="PZ94" s="1">
        <f t="array" ref="PZ94">+IF(ISERROR($OD94)=FALSE,MIN(IF($HM94:$IQ94&lt;65534,$HM94:$IQ94,"")),NA())</f>
        <v>20</v>
      </c>
      <c r="QA94" s="1">
        <f t="array" ref="QA94">+IF(ISERROR($OE94)=FALSE,MIN(IF($IR94:$JU94&lt;65534,$IR94:$JU94,"")),NA())</f>
        <v>22</v>
      </c>
      <c r="QB94" s="1">
        <f t="array" ref="QB94">+IF(ISERROR($OF94)=FALSE,MIN(IF($JV94:$KZ94&lt;65534,$JV94:$KZ94,"")),NA())</f>
        <v>21.8</v>
      </c>
      <c r="QC94" s="1">
        <f t="array" ref="QC94">+IF(ISERROR($OG94)=FALSE,MIN(IF($LA94:$MD94&lt;65534,$LA94:$MD94,"")),NA())</f>
        <v>22</v>
      </c>
      <c r="QD94" s="1">
        <f t="array" ref="QD94">+IF(ISERROR($OH94)=FALSE,MIN(IF($ME94:$NI94&lt;65534,$ME94:$NI94,"")),NA())</f>
        <v>21.8</v>
      </c>
      <c r="QE94" s="5">
        <f t="shared" si="87"/>
        <v>-3.6000000000000014</v>
      </c>
      <c r="QF94" s="1">
        <f t="shared" si="88"/>
        <v>-2.6000000000000014</v>
      </c>
      <c r="QG94" s="1">
        <f t="shared" si="89"/>
        <v>-6.7999999999999989</v>
      </c>
      <c r="QH94" s="1">
        <f t="shared" si="90"/>
        <v>-1.4000000000000021</v>
      </c>
      <c r="QI94" s="1">
        <f t="shared" si="91"/>
        <v>-2</v>
      </c>
      <c r="QJ94" s="1">
        <f t="shared" si="92"/>
        <v>-2.6000000000000014</v>
      </c>
      <c r="QK94" s="1">
        <f t="shared" si="93"/>
        <v>-2</v>
      </c>
      <c r="QL94" s="1">
        <f t="shared" si="94"/>
        <v>-2.6000000000000014</v>
      </c>
      <c r="QM94" s="1">
        <f t="shared" si="95"/>
        <v>-4</v>
      </c>
      <c r="QN94" s="1">
        <f t="shared" si="96"/>
        <v>-1.8000000000000007</v>
      </c>
      <c r="QO94" s="1">
        <f t="shared" si="97"/>
        <v>-2.6000000000000014</v>
      </c>
      <c r="QP94" s="1">
        <f t="shared" si="98"/>
        <v>-2.8000000000000007</v>
      </c>
      <c r="QQ94" s="5" t="s">
        <v>892</v>
      </c>
    </row>
    <row r="95" spans="1:459" s="1" customFormat="1" x14ac:dyDescent="0.2">
      <c r="A95" s="79">
        <v>36015010</v>
      </c>
      <c r="B95" s="106">
        <v>-71.887194444444447</v>
      </c>
      <c r="C95" s="106">
        <v>5.8785277777777782</v>
      </c>
      <c r="D95" s="105">
        <v>342</v>
      </c>
      <c r="E95" s="97" t="s">
        <v>89</v>
      </c>
      <c r="F95" s="97" t="s">
        <v>89</v>
      </c>
      <c r="G95" s="97" t="s">
        <v>90</v>
      </c>
      <c r="H95" s="1">
        <v>21</v>
      </c>
      <c r="I95" s="1">
        <v>24</v>
      </c>
      <c r="J95" s="1">
        <v>23</v>
      </c>
      <c r="K95" s="1">
        <v>24.2</v>
      </c>
      <c r="L95" s="1">
        <v>24.2</v>
      </c>
      <c r="M95" s="1">
        <v>23.6</v>
      </c>
      <c r="N95" s="1">
        <v>24</v>
      </c>
      <c r="O95" s="1">
        <v>25.4</v>
      </c>
      <c r="P95" s="1">
        <v>23.6</v>
      </c>
      <c r="Q95" s="1">
        <v>25.4</v>
      </c>
      <c r="R95" s="1">
        <v>24</v>
      </c>
      <c r="S95" s="1">
        <v>25</v>
      </c>
      <c r="T95" s="1">
        <v>25.2</v>
      </c>
      <c r="U95" s="1">
        <v>23.8</v>
      </c>
      <c r="V95" s="1">
        <v>23.6</v>
      </c>
      <c r="W95" s="1">
        <v>23</v>
      </c>
      <c r="X95" s="1">
        <v>24.4</v>
      </c>
      <c r="Y95" s="1">
        <v>24.4</v>
      </c>
      <c r="Z95" s="1">
        <v>25.6</v>
      </c>
      <c r="AA95" s="1">
        <v>26</v>
      </c>
      <c r="AB95" s="1">
        <v>24.6</v>
      </c>
      <c r="AC95" s="1">
        <v>22.8</v>
      </c>
      <c r="AD95" s="1">
        <v>24.6</v>
      </c>
      <c r="AE95" s="1">
        <v>24.8</v>
      </c>
      <c r="AF95" s="1">
        <v>25.2</v>
      </c>
      <c r="AG95" s="1">
        <v>24.6</v>
      </c>
      <c r="AH95" s="1">
        <v>25</v>
      </c>
      <c r="AI95" s="1">
        <v>25.2</v>
      </c>
      <c r="AJ95" s="1">
        <v>25</v>
      </c>
      <c r="AK95" s="1">
        <v>25.8</v>
      </c>
      <c r="AL95" s="1">
        <v>26.6</v>
      </c>
      <c r="AM95" s="1">
        <v>24.8</v>
      </c>
      <c r="AN95" s="1">
        <v>23.8</v>
      </c>
      <c r="AO95" s="1">
        <v>22.8</v>
      </c>
      <c r="AP95" s="1">
        <v>24.4</v>
      </c>
      <c r="AQ95" s="1">
        <v>24.6</v>
      </c>
      <c r="AR95" s="1">
        <v>25.2</v>
      </c>
      <c r="AS95" s="1">
        <v>25</v>
      </c>
      <c r="AT95" s="1">
        <v>25.4</v>
      </c>
      <c r="AU95" s="1">
        <v>25.6</v>
      </c>
      <c r="AV95" s="1">
        <v>23</v>
      </c>
      <c r="AW95" s="1">
        <v>22</v>
      </c>
      <c r="AX95" s="1">
        <v>23.4</v>
      </c>
      <c r="AY95" s="1">
        <v>25</v>
      </c>
      <c r="AZ95" s="1">
        <v>25</v>
      </c>
      <c r="BA95" s="1">
        <v>24.4</v>
      </c>
      <c r="BB95" s="1">
        <v>25.6</v>
      </c>
      <c r="BC95" s="1">
        <v>26</v>
      </c>
      <c r="BD95" s="1">
        <v>25.4</v>
      </c>
      <c r="BE95" s="1">
        <v>25.4</v>
      </c>
      <c r="BF95" s="1">
        <v>25.4</v>
      </c>
      <c r="BG95" s="1">
        <v>25</v>
      </c>
      <c r="BH95" s="1">
        <v>25.2</v>
      </c>
      <c r="BI95" s="1">
        <v>24.4</v>
      </c>
      <c r="BJ95" s="1">
        <v>24.4</v>
      </c>
      <c r="BK95" s="1">
        <v>23.2</v>
      </c>
      <c r="BL95" s="1">
        <v>23</v>
      </c>
      <c r="BM95" s="1">
        <v>25</v>
      </c>
      <c r="BN95" s="1">
        <v>26</v>
      </c>
      <c r="BO95" s="102"/>
      <c r="BP95" s="1">
        <v>26.6</v>
      </c>
      <c r="BQ95" s="1">
        <v>26.6</v>
      </c>
      <c r="BR95" s="1">
        <v>27.4</v>
      </c>
      <c r="BS95" s="1">
        <v>25</v>
      </c>
      <c r="BT95" s="1">
        <v>25.2</v>
      </c>
      <c r="BU95" s="1">
        <v>26.8</v>
      </c>
      <c r="BV95" s="1">
        <v>26</v>
      </c>
      <c r="BW95" s="1">
        <v>27.6</v>
      </c>
      <c r="BX95" s="1">
        <v>26.8</v>
      </c>
      <c r="BY95" s="1">
        <v>24</v>
      </c>
      <c r="BZ95" s="1">
        <v>23.8</v>
      </c>
      <c r="CA95" s="1">
        <v>25</v>
      </c>
      <c r="CB95" s="1">
        <v>24.4</v>
      </c>
      <c r="CC95" s="1">
        <v>24.6</v>
      </c>
      <c r="CD95" s="1">
        <v>24.4</v>
      </c>
      <c r="CE95" s="1">
        <v>24.6</v>
      </c>
      <c r="CF95" s="1">
        <v>26.2</v>
      </c>
      <c r="CG95" s="1">
        <v>26.4</v>
      </c>
      <c r="CH95" s="1">
        <v>25.8</v>
      </c>
      <c r="CI95" s="1">
        <v>26.6</v>
      </c>
      <c r="CJ95" s="1">
        <v>25</v>
      </c>
      <c r="CK95" s="1">
        <v>24.2</v>
      </c>
      <c r="CL95" s="1">
        <v>24.4</v>
      </c>
      <c r="CM95" s="1">
        <v>24</v>
      </c>
      <c r="CN95" s="1">
        <v>23.8</v>
      </c>
      <c r="CO95" s="1">
        <v>24.4</v>
      </c>
      <c r="CP95" s="1">
        <v>24.8</v>
      </c>
      <c r="CQ95" s="1">
        <v>26.4</v>
      </c>
      <c r="CR95" s="1">
        <v>25.4</v>
      </c>
      <c r="CS95" s="1">
        <v>23.4</v>
      </c>
      <c r="CT95" s="1">
        <v>24.2</v>
      </c>
      <c r="CU95" s="1">
        <v>24.4</v>
      </c>
      <c r="CV95" s="1">
        <v>22.8</v>
      </c>
      <c r="CW95" s="1">
        <v>23.4</v>
      </c>
      <c r="CX95" s="1">
        <v>24</v>
      </c>
      <c r="CY95" s="1">
        <v>24.4</v>
      </c>
      <c r="CZ95" s="1">
        <v>24.6</v>
      </c>
      <c r="DA95" s="1">
        <v>24</v>
      </c>
      <c r="DB95" s="1">
        <v>24.6</v>
      </c>
      <c r="DC95" s="1">
        <v>24.4</v>
      </c>
      <c r="DD95" s="1">
        <v>24.2</v>
      </c>
      <c r="DE95" s="1">
        <v>25.4</v>
      </c>
      <c r="DF95" s="1">
        <v>25.4</v>
      </c>
      <c r="DG95" s="1">
        <v>24</v>
      </c>
      <c r="DH95" s="1">
        <v>24.2</v>
      </c>
      <c r="DI95" s="1">
        <v>24.6</v>
      </c>
      <c r="DJ95" s="1">
        <v>22.2</v>
      </c>
      <c r="DK95" s="1">
        <v>22.2</v>
      </c>
      <c r="DL95" s="1">
        <v>23</v>
      </c>
      <c r="DM95" s="1">
        <v>22.4</v>
      </c>
      <c r="DN95" s="1">
        <v>23.8</v>
      </c>
      <c r="DO95" s="1">
        <v>23.4</v>
      </c>
      <c r="DP95" s="1">
        <v>22.8</v>
      </c>
      <c r="DQ95" s="1">
        <v>23</v>
      </c>
      <c r="DR95" s="1">
        <v>25</v>
      </c>
      <c r="DS95" s="1">
        <v>23.2</v>
      </c>
      <c r="DT95" s="1">
        <v>23.2</v>
      </c>
      <c r="DU95" s="1">
        <v>23.6</v>
      </c>
      <c r="DV95" s="1">
        <v>23.2</v>
      </c>
      <c r="DW95" s="1">
        <v>25</v>
      </c>
      <c r="DX95" s="1">
        <v>24.6</v>
      </c>
      <c r="DY95" s="1">
        <v>24.6</v>
      </c>
      <c r="DZ95" s="1">
        <v>25.4</v>
      </c>
      <c r="EA95" s="1">
        <v>26</v>
      </c>
      <c r="EB95" s="1">
        <v>25.4</v>
      </c>
      <c r="EC95" s="1">
        <v>24.2</v>
      </c>
      <c r="ED95" s="1">
        <v>21.8</v>
      </c>
      <c r="EE95" s="1">
        <v>22</v>
      </c>
      <c r="EF95" s="1">
        <v>23.2</v>
      </c>
      <c r="EG95" s="1">
        <v>23.2</v>
      </c>
      <c r="EH95" s="1">
        <v>23</v>
      </c>
      <c r="EI95" s="1">
        <v>24.4</v>
      </c>
      <c r="EJ95" s="1">
        <v>23.2</v>
      </c>
      <c r="EK95" s="1">
        <v>23.4</v>
      </c>
      <c r="EL95" s="1">
        <v>23.4</v>
      </c>
      <c r="EM95" s="1">
        <v>21.4</v>
      </c>
      <c r="EN95" s="1">
        <v>23</v>
      </c>
      <c r="EO95" s="1">
        <v>23.4</v>
      </c>
      <c r="EP95" s="1">
        <v>22.6</v>
      </c>
      <c r="EQ95" s="1">
        <v>24.4</v>
      </c>
      <c r="ER95" s="1">
        <v>23.2</v>
      </c>
      <c r="ES95" s="1">
        <v>23.2</v>
      </c>
      <c r="ET95" s="1">
        <v>23.4</v>
      </c>
      <c r="EU95" s="1">
        <v>23.2</v>
      </c>
      <c r="EV95" s="1">
        <v>22.2</v>
      </c>
      <c r="EW95" s="1">
        <v>24</v>
      </c>
      <c r="EX95" s="1">
        <v>23.2</v>
      </c>
      <c r="EY95" s="1">
        <v>22.8</v>
      </c>
      <c r="EZ95" s="1">
        <v>22.6</v>
      </c>
      <c r="FA95" s="1">
        <v>23.6</v>
      </c>
      <c r="FB95" s="1">
        <v>23.2</v>
      </c>
      <c r="FC95" s="1">
        <v>22.8</v>
      </c>
      <c r="FD95" s="1">
        <v>22.4</v>
      </c>
      <c r="FE95" s="1">
        <v>22.4</v>
      </c>
      <c r="FF95" s="1">
        <v>22</v>
      </c>
      <c r="FG95" s="1">
        <v>22.8</v>
      </c>
      <c r="FH95" s="1">
        <v>22.2</v>
      </c>
      <c r="FI95" s="1">
        <v>23</v>
      </c>
      <c r="FJ95" s="1">
        <v>21.6</v>
      </c>
      <c r="FK95" s="1">
        <v>21.6</v>
      </c>
      <c r="FL95" s="1">
        <v>22.8</v>
      </c>
      <c r="FM95" s="1">
        <v>22.8</v>
      </c>
      <c r="FN95" s="1">
        <v>22.6</v>
      </c>
      <c r="FO95" s="1">
        <v>23</v>
      </c>
      <c r="FP95" s="1">
        <v>23.6</v>
      </c>
      <c r="FQ95" s="1">
        <v>23.2</v>
      </c>
      <c r="FR95" s="1">
        <v>23</v>
      </c>
      <c r="FS95" s="1">
        <v>24</v>
      </c>
      <c r="FT95" s="1">
        <v>23</v>
      </c>
      <c r="FU95" s="1">
        <v>22.8</v>
      </c>
      <c r="FV95" s="1">
        <v>23.2</v>
      </c>
      <c r="FW95" s="1">
        <v>23</v>
      </c>
      <c r="FX95" s="1">
        <v>22.8</v>
      </c>
      <c r="FY95" s="1">
        <v>22</v>
      </c>
      <c r="FZ95" s="1">
        <v>23</v>
      </c>
      <c r="GA95" s="1">
        <v>23</v>
      </c>
      <c r="GB95" s="1">
        <v>20.8</v>
      </c>
      <c r="GC95" s="1">
        <v>21</v>
      </c>
      <c r="GD95" s="1">
        <v>22.6</v>
      </c>
      <c r="GE95" s="1">
        <v>24</v>
      </c>
      <c r="GF95" s="1">
        <v>24.6</v>
      </c>
      <c r="GG95" s="1">
        <v>23.4</v>
      </c>
      <c r="GH95" s="1">
        <v>23</v>
      </c>
      <c r="GI95" s="1">
        <v>22.4</v>
      </c>
      <c r="GJ95" s="1">
        <v>23</v>
      </c>
      <c r="GK95" s="1">
        <v>22.2</v>
      </c>
      <c r="GL95" s="1">
        <v>24</v>
      </c>
      <c r="GM95" s="1">
        <v>65535</v>
      </c>
      <c r="GN95" s="1">
        <v>22.6</v>
      </c>
      <c r="GO95" s="1">
        <v>22</v>
      </c>
      <c r="GP95" s="1">
        <v>22.4</v>
      </c>
      <c r="GQ95" s="1">
        <v>22.4</v>
      </c>
      <c r="GR95" s="1">
        <v>21.6</v>
      </c>
      <c r="GS95" s="1">
        <v>23</v>
      </c>
      <c r="GT95" s="1">
        <v>23.2</v>
      </c>
      <c r="GU95" s="1">
        <v>23</v>
      </c>
      <c r="GV95" s="1">
        <v>23</v>
      </c>
      <c r="GW95" s="1">
        <v>23</v>
      </c>
      <c r="GX95" s="1">
        <v>22.2</v>
      </c>
      <c r="GY95" s="1">
        <v>23.2</v>
      </c>
      <c r="GZ95" s="1">
        <v>22.2</v>
      </c>
      <c r="HA95" s="1">
        <v>22.8</v>
      </c>
      <c r="HB95" s="1">
        <v>22.2</v>
      </c>
      <c r="HC95" s="1">
        <v>23.6</v>
      </c>
      <c r="HD95" s="1">
        <v>22.8</v>
      </c>
      <c r="HE95" s="1">
        <v>20.2</v>
      </c>
      <c r="HF95" s="1">
        <v>22.8</v>
      </c>
      <c r="HG95" s="1">
        <v>23</v>
      </c>
      <c r="HH95" s="1">
        <v>21.4</v>
      </c>
      <c r="HI95" s="1">
        <v>22</v>
      </c>
      <c r="HJ95" s="1">
        <v>22.6</v>
      </c>
      <c r="HK95" s="1">
        <v>23</v>
      </c>
      <c r="HL95" s="1">
        <v>22.8</v>
      </c>
      <c r="HM95" s="1">
        <v>23.6</v>
      </c>
      <c r="HN95" s="1">
        <v>23</v>
      </c>
      <c r="HO95" s="1">
        <v>24.2</v>
      </c>
      <c r="HP95" s="1">
        <v>21.6</v>
      </c>
      <c r="HQ95" s="1">
        <v>20.8</v>
      </c>
      <c r="HR95" s="1">
        <v>21.4</v>
      </c>
      <c r="HS95" s="1">
        <v>21</v>
      </c>
      <c r="HT95" s="1">
        <v>23.2</v>
      </c>
      <c r="HU95" s="1">
        <v>21.4</v>
      </c>
      <c r="HV95" s="1">
        <v>22.2</v>
      </c>
      <c r="HW95" s="1">
        <v>22.8</v>
      </c>
      <c r="HX95" s="1">
        <v>23</v>
      </c>
      <c r="HY95" s="1">
        <v>22.4</v>
      </c>
      <c r="HZ95" s="1">
        <v>23</v>
      </c>
      <c r="IA95" s="1">
        <v>22.2</v>
      </c>
      <c r="IB95" s="1">
        <v>22</v>
      </c>
      <c r="IC95" s="1">
        <v>20.6</v>
      </c>
      <c r="ID95" s="1">
        <v>21.4</v>
      </c>
      <c r="IE95" s="1">
        <v>23.6</v>
      </c>
      <c r="IF95" s="1">
        <v>21.2</v>
      </c>
      <c r="IG95" s="1">
        <v>21.4</v>
      </c>
      <c r="IH95" s="1">
        <v>22.2</v>
      </c>
      <c r="II95" s="1">
        <v>23.4</v>
      </c>
      <c r="IJ95" s="1">
        <v>22.6</v>
      </c>
      <c r="IK95" s="1">
        <v>22.2</v>
      </c>
      <c r="IL95" s="1">
        <v>23</v>
      </c>
      <c r="IM95" s="1">
        <v>22.8</v>
      </c>
      <c r="IN95" s="1">
        <v>22</v>
      </c>
      <c r="IO95" s="1">
        <v>22.4</v>
      </c>
      <c r="IP95" s="1">
        <v>23</v>
      </c>
      <c r="IQ95" s="1">
        <v>23.8</v>
      </c>
      <c r="IR95" s="1">
        <v>23.2</v>
      </c>
      <c r="IS95" s="1">
        <v>23.2</v>
      </c>
      <c r="IT95" s="1">
        <v>23</v>
      </c>
      <c r="IU95" s="1">
        <v>21.8</v>
      </c>
      <c r="IV95" s="1">
        <v>24.2</v>
      </c>
      <c r="IW95" s="1">
        <v>21.4</v>
      </c>
      <c r="IX95" s="1">
        <v>23</v>
      </c>
      <c r="IY95" s="1">
        <v>23.4</v>
      </c>
      <c r="IZ95" s="1">
        <v>21.6</v>
      </c>
      <c r="JA95" s="1">
        <v>22.6</v>
      </c>
      <c r="JB95" s="1">
        <v>24.2</v>
      </c>
      <c r="JC95" s="1">
        <v>24.6</v>
      </c>
      <c r="JD95" s="1">
        <v>22.4</v>
      </c>
      <c r="JE95" s="1">
        <v>23.6</v>
      </c>
      <c r="JF95" s="1">
        <v>23.2</v>
      </c>
      <c r="JG95" s="1">
        <v>24.2</v>
      </c>
      <c r="JH95" s="1">
        <v>22.8</v>
      </c>
      <c r="JI95" s="1">
        <v>22.8</v>
      </c>
      <c r="JJ95" s="1">
        <v>24.6</v>
      </c>
      <c r="JK95" s="1">
        <v>23.2</v>
      </c>
      <c r="JL95" s="1">
        <v>21.8</v>
      </c>
      <c r="JM95" s="1">
        <v>23.4</v>
      </c>
      <c r="JN95" s="1">
        <v>21.8</v>
      </c>
      <c r="JO95" s="1">
        <v>22.4</v>
      </c>
      <c r="JP95" s="1">
        <v>22.4</v>
      </c>
      <c r="JQ95" s="1">
        <v>22.2</v>
      </c>
      <c r="JR95" s="1">
        <v>22.6</v>
      </c>
      <c r="JS95" s="1">
        <v>23.6</v>
      </c>
      <c r="JT95" s="1">
        <v>24</v>
      </c>
      <c r="JU95" s="1">
        <v>21.6</v>
      </c>
      <c r="JV95" s="1">
        <v>23.2</v>
      </c>
      <c r="JW95" s="1">
        <v>23.8</v>
      </c>
      <c r="JX95" s="1">
        <v>22</v>
      </c>
      <c r="JY95" s="1">
        <v>21.4</v>
      </c>
      <c r="JZ95" s="1">
        <v>23.8</v>
      </c>
      <c r="KA95" s="1">
        <v>22.6</v>
      </c>
      <c r="KB95" s="1">
        <v>24.2</v>
      </c>
      <c r="KC95" s="1">
        <v>22.8</v>
      </c>
      <c r="KD95" s="1">
        <v>22.8</v>
      </c>
      <c r="KE95" s="1">
        <v>23.2</v>
      </c>
      <c r="KF95" s="1">
        <v>22.6</v>
      </c>
      <c r="KG95" s="1">
        <v>22.8</v>
      </c>
      <c r="KH95" s="1">
        <v>22.4</v>
      </c>
      <c r="KI95" s="1">
        <v>23</v>
      </c>
      <c r="KJ95" s="1">
        <v>23.4</v>
      </c>
      <c r="KK95" s="1">
        <v>22</v>
      </c>
      <c r="KL95" s="1">
        <v>22.8</v>
      </c>
      <c r="KM95" s="1">
        <v>23.2</v>
      </c>
      <c r="KN95" s="1">
        <v>22.2</v>
      </c>
      <c r="KO95" s="1">
        <v>22.4</v>
      </c>
      <c r="KP95" s="1">
        <v>22.2</v>
      </c>
      <c r="KQ95" s="1">
        <v>22</v>
      </c>
      <c r="KR95" s="1">
        <v>23.8</v>
      </c>
      <c r="KS95" s="1">
        <v>23</v>
      </c>
      <c r="KT95" s="1">
        <v>22.8</v>
      </c>
      <c r="KU95" s="1">
        <v>21</v>
      </c>
      <c r="KV95" s="1">
        <v>23.2</v>
      </c>
      <c r="KW95" s="1">
        <v>22.4</v>
      </c>
      <c r="KX95" s="1">
        <v>23.4</v>
      </c>
      <c r="KY95" s="1">
        <v>23.8</v>
      </c>
      <c r="KZ95" s="1">
        <v>24.2</v>
      </c>
      <c r="LA95" s="1">
        <v>22</v>
      </c>
      <c r="LB95" s="1">
        <v>22.6</v>
      </c>
      <c r="LC95" s="1">
        <v>22.4</v>
      </c>
      <c r="LD95" s="1">
        <v>23</v>
      </c>
      <c r="LE95" s="1">
        <v>25.4</v>
      </c>
      <c r="LF95" s="1">
        <v>23.8</v>
      </c>
      <c r="LG95" s="1">
        <v>22.6</v>
      </c>
      <c r="LH95" s="1">
        <v>24</v>
      </c>
      <c r="LI95" s="1">
        <v>24</v>
      </c>
      <c r="LJ95" s="1">
        <v>23.2</v>
      </c>
      <c r="LK95" s="1">
        <v>23.2</v>
      </c>
      <c r="LL95" s="1">
        <v>23.6</v>
      </c>
      <c r="LM95" s="1">
        <v>22.4</v>
      </c>
      <c r="LN95" s="1">
        <v>23.4</v>
      </c>
      <c r="LO95" s="1">
        <v>23.8</v>
      </c>
      <c r="LP95" s="1">
        <v>24.4</v>
      </c>
      <c r="LQ95" s="1">
        <v>23.6</v>
      </c>
      <c r="LR95" s="1">
        <v>23.4</v>
      </c>
      <c r="LS95" s="1">
        <v>24.4</v>
      </c>
      <c r="LT95" s="1">
        <v>24</v>
      </c>
      <c r="LU95" s="1">
        <v>23.8</v>
      </c>
      <c r="LV95" s="1">
        <v>22.6</v>
      </c>
      <c r="LW95" s="1">
        <v>23.8</v>
      </c>
      <c r="LX95" s="1">
        <v>23.4</v>
      </c>
      <c r="LY95" s="1">
        <v>23</v>
      </c>
      <c r="LZ95" s="1">
        <v>23.6</v>
      </c>
      <c r="MA95" s="1">
        <v>23.2</v>
      </c>
      <c r="MB95" s="1">
        <v>23</v>
      </c>
      <c r="MC95" s="1">
        <v>23.4</v>
      </c>
      <c r="MD95" s="1">
        <v>23.4</v>
      </c>
      <c r="ME95" s="1">
        <v>23.2</v>
      </c>
      <c r="MF95" s="1">
        <v>23.2</v>
      </c>
      <c r="MG95" s="1">
        <v>23.6</v>
      </c>
      <c r="MH95" s="1">
        <v>24</v>
      </c>
      <c r="MI95" s="1">
        <v>23.4</v>
      </c>
      <c r="MJ95" s="1">
        <v>22.4</v>
      </c>
      <c r="MK95" s="1">
        <v>22.4</v>
      </c>
      <c r="ML95" s="1">
        <v>24.4</v>
      </c>
      <c r="MM95" s="1">
        <v>24</v>
      </c>
      <c r="MN95" s="1">
        <v>22.4</v>
      </c>
      <c r="MO95" s="1">
        <v>22</v>
      </c>
      <c r="MP95" s="1">
        <v>21.6</v>
      </c>
      <c r="MQ95" s="1">
        <v>23.4</v>
      </c>
      <c r="MR95" s="1">
        <v>24.6</v>
      </c>
      <c r="MS95" s="1">
        <v>25</v>
      </c>
      <c r="MT95" s="1">
        <v>24.6</v>
      </c>
      <c r="MU95" s="1">
        <v>23.4</v>
      </c>
      <c r="MV95" s="1">
        <v>23.6</v>
      </c>
      <c r="MW95" s="1">
        <v>24.2</v>
      </c>
      <c r="MX95" s="1">
        <v>24</v>
      </c>
      <c r="MY95" s="1">
        <v>22.4</v>
      </c>
      <c r="MZ95" s="1">
        <v>24</v>
      </c>
      <c r="NA95" s="1">
        <v>24.2</v>
      </c>
      <c r="NB95" s="1">
        <v>25</v>
      </c>
      <c r="NC95" s="1">
        <v>24.4</v>
      </c>
      <c r="ND95" s="1">
        <v>25</v>
      </c>
      <c r="NE95" s="1">
        <v>24</v>
      </c>
      <c r="NF95" s="1">
        <v>24.8</v>
      </c>
      <c r="NG95" s="1">
        <v>25</v>
      </c>
      <c r="NH95" s="1">
        <v>23.6</v>
      </c>
      <c r="NI95" s="1">
        <v>23.4</v>
      </c>
      <c r="NJ95" s="6">
        <f t="shared" si="62"/>
        <v>1</v>
      </c>
      <c r="NK95" s="3">
        <f t="shared" si="63"/>
        <v>1</v>
      </c>
      <c r="NL95" s="3">
        <f t="shared" si="64"/>
        <v>1</v>
      </c>
      <c r="NM95" s="3">
        <f t="shared" si="65"/>
        <v>1</v>
      </c>
      <c r="NN95" s="3">
        <f t="shared" si="66"/>
        <v>1</v>
      </c>
      <c r="NO95" s="3">
        <f t="shared" si="67"/>
        <v>1</v>
      </c>
      <c r="NP95" s="3">
        <f t="shared" si="68"/>
        <v>0.967741935483871</v>
      </c>
      <c r="NQ95" s="3">
        <f t="shared" si="69"/>
        <v>1</v>
      </c>
      <c r="NR95" s="3">
        <f t="shared" si="70"/>
        <v>1</v>
      </c>
      <c r="NS95" s="3">
        <f t="shared" si="71"/>
        <v>1</v>
      </c>
      <c r="NT95" s="3">
        <f t="shared" si="72"/>
        <v>1</v>
      </c>
      <c r="NU95" s="3">
        <f t="shared" si="73"/>
        <v>1</v>
      </c>
      <c r="NV95" s="3">
        <f t="shared" si="74"/>
        <v>0.99726027397260275</v>
      </c>
      <c r="NW95" s="5">
        <f t="shared" si="75"/>
        <v>24.438709677419357</v>
      </c>
      <c r="NX95" s="1">
        <f t="shared" si="76"/>
        <v>24.585714285714285</v>
      </c>
      <c r="NY95" s="1">
        <f t="shared" si="77"/>
        <v>25.28387096774193</v>
      </c>
      <c r="NZ95" s="1">
        <f t="shared" si="78"/>
        <v>23.833333333333336</v>
      </c>
      <c r="OA95" s="1">
        <f t="shared" si="79"/>
        <v>23.4</v>
      </c>
      <c r="OB95" s="1">
        <f t="shared" si="80"/>
        <v>22.740000000000002</v>
      </c>
      <c r="OC95" s="1">
        <f t="shared" si="81"/>
        <v>22.586666666666662</v>
      </c>
      <c r="OD95" s="1">
        <f t="shared" si="82"/>
        <v>22.367741935483867</v>
      </c>
      <c r="OE95" s="1">
        <f t="shared" si="83"/>
        <v>22.96</v>
      </c>
      <c r="OF95" s="1">
        <f t="shared" si="84"/>
        <v>22.851612903225803</v>
      </c>
      <c r="OG95" s="1">
        <f t="shared" si="85"/>
        <v>23.41333333333333</v>
      </c>
      <c r="OH95" s="1">
        <f t="shared" si="86"/>
        <v>23.716129032258063</v>
      </c>
      <c r="OI95" s="111" t="e">
        <f>NA()</f>
        <v>#N/A</v>
      </c>
      <c r="OJ95" s="112" t="e">
        <f>NA()</f>
        <v>#N/A</v>
      </c>
      <c r="OK95" s="112" t="e">
        <f>NA()</f>
        <v>#N/A</v>
      </c>
      <c r="OL95" s="112" t="e">
        <f>NA()</f>
        <v>#N/A</v>
      </c>
      <c r="OM95" s="112" t="e">
        <f>NA()</f>
        <v>#N/A</v>
      </c>
      <c r="ON95" s="112" t="e">
        <f>NA()</f>
        <v>#N/A</v>
      </c>
      <c r="OO95" s="112" t="e">
        <f>NA()</f>
        <v>#N/A</v>
      </c>
      <c r="OP95" s="112" t="e">
        <f>NA()</f>
        <v>#N/A</v>
      </c>
      <c r="OQ95" s="112" t="e">
        <f>NA()</f>
        <v>#N/A</v>
      </c>
      <c r="OR95" s="112" t="e">
        <f>NA()</f>
        <v>#N/A</v>
      </c>
      <c r="OS95" s="112" t="e">
        <f>NA()</f>
        <v>#N/A</v>
      </c>
      <c r="OT95" s="112" t="e">
        <f>NA()</f>
        <v>#N/A</v>
      </c>
      <c r="OU95" s="5" t="e">
        <f t="shared" si="50"/>
        <v>#N/A</v>
      </c>
      <c r="OV95" s="1" t="e">
        <f t="shared" si="51"/>
        <v>#N/A</v>
      </c>
      <c r="OW95" s="1" t="e">
        <f t="shared" si="52"/>
        <v>#N/A</v>
      </c>
      <c r="OX95" s="1" t="e">
        <f t="shared" si="53"/>
        <v>#N/A</v>
      </c>
      <c r="OY95" s="1" t="e">
        <f t="shared" si="54"/>
        <v>#N/A</v>
      </c>
      <c r="OZ95" s="1" t="e">
        <f t="shared" si="55"/>
        <v>#N/A</v>
      </c>
      <c r="PA95" s="1" t="e">
        <f t="shared" si="56"/>
        <v>#N/A</v>
      </c>
      <c r="PB95" s="1" t="e">
        <f t="shared" si="57"/>
        <v>#N/A</v>
      </c>
      <c r="PC95" s="1" t="e">
        <f t="shared" si="58"/>
        <v>#N/A</v>
      </c>
      <c r="PD95" s="1" t="e">
        <f t="shared" si="59"/>
        <v>#N/A</v>
      </c>
      <c r="PE95" s="1" t="e">
        <f t="shared" si="60"/>
        <v>#N/A</v>
      </c>
      <c r="PF95" s="1" t="e">
        <f t="shared" si="61"/>
        <v>#N/A</v>
      </c>
      <c r="PG95" s="111">
        <v>18.8</v>
      </c>
      <c r="PH95" s="112">
        <v>18.600000000000001</v>
      </c>
      <c r="PI95" s="112">
        <v>17.8</v>
      </c>
      <c r="PJ95" s="112">
        <v>19.600000000000001</v>
      </c>
      <c r="PK95" s="112">
        <v>18.8</v>
      </c>
      <c r="PL95" s="112">
        <v>19</v>
      </c>
      <c r="PM95" s="112">
        <v>18.8</v>
      </c>
      <c r="PN95" s="112">
        <v>18.2</v>
      </c>
      <c r="PO95" s="112">
        <v>18</v>
      </c>
      <c r="PP95" s="112">
        <v>18.600000000000001</v>
      </c>
      <c r="PQ95" s="112">
        <v>18.8</v>
      </c>
      <c r="PR95" s="137">
        <v>18.600000000000001</v>
      </c>
      <c r="PS95" s="5">
        <f t="array" ref="PS95">+IF(ISERROR($NW95)=FALSE,MIN(IF($H95:$AL95&lt;65534,$H95:$AL95,"")),NA())</f>
        <v>21</v>
      </c>
      <c r="PT95" s="1">
        <f t="array" ref="PT95">+IF(ISERROR($NX95)=FALSE,MIN(IF($AM95:$BN95&lt;65534,$AM95:$BN95,"")),NA())</f>
        <v>22</v>
      </c>
      <c r="PU95" s="1">
        <f t="array" ref="PU95">+IF(ISERROR($NY95)=FALSE,MIN(IF($BP95:$CT95&lt;65534,$BP95:$CT95,"")),NA())</f>
        <v>23.4</v>
      </c>
      <c r="PV95" s="1">
        <f t="array" ref="PV95">+IF(ISERROR($NZ95)=FALSE,MIN(IF($CU95:$DX95&lt;65534,$CU95:$DX95,"")),NA())</f>
        <v>22.2</v>
      </c>
      <c r="PW95" s="1">
        <f t="array" ref="PW95">+IF(ISERROR($OA95)=FALSE,MIN(IF($DY95:$FC95&lt;65534,$DY95:$FC95,"")),NA())</f>
        <v>21.4</v>
      </c>
      <c r="PX95" s="1">
        <f t="array" ref="PX95">+IF(ISERROR($OB95)=FALSE,MIN(IF($FD95:$GG95&lt;65534,$FD95:$GG95,"")),NA())</f>
        <v>20.8</v>
      </c>
      <c r="PY95" s="1">
        <f t="array" ref="PY95">+IF(ISERROR($OC95)=FALSE,MIN(IF($GH95:$HL95&lt;65534,$GH95:$HL95,"")),NA())</f>
        <v>20.2</v>
      </c>
      <c r="PZ95" s="1">
        <f t="array" ref="PZ95">+IF(ISERROR($OD95)=FALSE,MIN(IF($HM95:$IQ95&lt;65534,$HM95:$IQ95,"")),NA())</f>
        <v>20.6</v>
      </c>
      <c r="QA95" s="1">
        <f t="array" ref="QA95">+IF(ISERROR($OE95)=FALSE,MIN(IF($IR95:$JU95&lt;65534,$IR95:$JU95,"")),NA())</f>
        <v>21.4</v>
      </c>
      <c r="QB95" s="1">
        <f t="array" ref="QB95">+IF(ISERROR($OF95)=FALSE,MIN(IF($JV95:$KZ95&lt;65534,$JV95:$KZ95,"")),NA())</f>
        <v>21</v>
      </c>
      <c r="QC95" s="1">
        <f t="array" ref="QC95">+IF(ISERROR($OG95)=FALSE,MIN(IF($LA95:$MD95&lt;65534,$LA95:$MD95,"")),NA())</f>
        <v>22</v>
      </c>
      <c r="QD95" s="1">
        <f t="array" ref="QD95">+IF(ISERROR($OH95)=FALSE,MIN(IF($ME95:$NI95&lt;65534,$ME95:$NI95,"")),NA())</f>
        <v>21.6</v>
      </c>
      <c r="QE95" s="5">
        <f t="shared" si="87"/>
        <v>-2.1999999999999993</v>
      </c>
      <c r="QF95" s="1">
        <f t="shared" si="88"/>
        <v>-3.3999999999999986</v>
      </c>
      <c r="QG95" s="1">
        <f t="shared" si="89"/>
        <v>-5.5999999999999979</v>
      </c>
      <c r="QH95" s="1">
        <f t="shared" si="90"/>
        <v>-2.5999999999999979</v>
      </c>
      <c r="QI95" s="1">
        <f t="shared" si="91"/>
        <v>-2.5999999999999979</v>
      </c>
      <c r="QJ95" s="1">
        <f t="shared" si="92"/>
        <v>-1.8000000000000007</v>
      </c>
      <c r="QK95" s="1">
        <f t="shared" si="93"/>
        <v>-1.3999999999999986</v>
      </c>
      <c r="QL95" s="1">
        <f t="shared" si="94"/>
        <v>-2.4000000000000021</v>
      </c>
      <c r="QM95" s="1">
        <f t="shared" si="95"/>
        <v>-3.3999999999999986</v>
      </c>
      <c r="QN95" s="1">
        <f t="shared" si="96"/>
        <v>-2.3999999999999986</v>
      </c>
      <c r="QO95" s="1">
        <f t="shared" si="97"/>
        <v>-3.1999999999999993</v>
      </c>
      <c r="QP95" s="1">
        <f t="shared" si="98"/>
        <v>-3</v>
      </c>
      <c r="QQ95" s="5" t="s">
        <v>892</v>
      </c>
    </row>
    <row r="96" spans="1:459" s="1" customFormat="1" x14ac:dyDescent="0.2">
      <c r="A96" s="79">
        <v>21055030</v>
      </c>
      <c r="B96" s="106">
        <v>-76.163916666666665</v>
      </c>
      <c r="C96" s="106">
        <v>2.2414722222222223</v>
      </c>
      <c r="D96" s="105">
        <v>2085</v>
      </c>
      <c r="E96" s="97" t="s">
        <v>214</v>
      </c>
      <c r="F96" s="97" t="s">
        <v>531</v>
      </c>
      <c r="G96" s="97" t="s">
        <v>29</v>
      </c>
      <c r="H96" s="1">
        <v>65535</v>
      </c>
      <c r="I96" s="1">
        <v>10</v>
      </c>
      <c r="J96" s="1">
        <v>11.1</v>
      </c>
      <c r="K96" s="1">
        <v>12.2</v>
      </c>
      <c r="L96" s="1">
        <v>12.1</v>
      </c>
      <c r="M96" s="1">
        <v>11.4</v>
      </c>
      <c r="N96" s="1">
        <v>11.3</v>
      </c>
      <c r="O96" s="1">
        <v>11.4</v>
      </c>
      <c r="P96" s="1">
        <v>11.4</v>
      </c>
      <c r="Q96" s="1">
        <v>11.2</v>
      </c>
      <c r="R96" s="1">
        <v>12</v>
      </c>
      <c r="S96" s="1">
        <v>11.2</v>
      </c>
      <c r="T96" s="1">
        <v>11.3</v>
      </c>
      <c r="U96" s="1">
        <v>12.1</v>
      </c>
      <c r="V96" s="1">
        <v>12</v>
      </c>
      <c r="W96" s="1">
        <v>12.4</v>
      </c>
      <c r="X96" s="1">
        <v>12.3</v>
      </c>
      <c r="Y96" s="1">
        <v>12.3</v>
      </c>
      <c r="Z96" s="1">
        <v>12.4</v>
      </c>
      <c r="AA96" s="1">
        <v>13.1</v>
      </c>
      <c r="AB96" s="1">
        <v>12</v>
      </c>
      <c r="AC96" s="1">
        <v>12.4</v>
      </c>
      <c r="AD96" s="1">
        <v>13.3</v>
      </c>
      <c r="AE96" s="1">
        <v>12.4</v>
      </c>
      <c r="AF96" s="1">
        <v>65535</v>
      </c>
      <c r="AG96" s="1">
        <v>11.3</v>
      </c>
      <c r="AH96" s="1">
        <v>13.1</v>
      </c>
      <c r="AI96" s="1">
        <v>12.2</v>
      </c>
      <c r="AJ96" s="1">
        <v>12.4</v>
      </c>
      <c r="AK96" s="1">
        <v>13.1</v>
      </c>
      <c r="AL96" s="1">
        <v>13.4</v>
      </c>
      <c r="AM96" s="1">
        <v>65535</v>
      </c>
      <c r="AN96" s="1">
        <v>65535</v>
      </c>
      <c r="AO96" s="1">
        <v>10.1</v>
      </c>
      <c r="AP96" s="1">
        <v>12.4</v>
      </c>
      <c r="AQ96" s="1">
        <v>13.3</v>
      </c>
      <c r="AR96" s="1">
        <v>13.2</v>
      </c>
      <c r="AS96" s="1">
        <v>11.4</v>
      </c>
      <c r="AT96" s="1">
        <v>12.1</v>
      </c>
      <c r="AU96" s="1">
        <v>65535</v>
      </c>
      <c r="AV96" s="1">
        <v>13</v>
      </c>
      <c r="AW96" s="1">
        <v>13.4</v>
      </c>
      <c r="AX96" s="1">
        <v>14.1</v>
      </c>
      <c r="AY96" s="1">
        <v>13.1</v>
      </c>
      <c r="AZ96" s="1">
        <v>12.1</v>
      </c>
      <c r="BA96" s="1">
        <v>12.3</v>
      </c>
      <c r="BB96" s="1">
        <v>13.4</v>
      </c>
      <c r="BC96" s="1">
        <v>12.4</v>
      </c>
      <c r="BD96" s="1">
        <v>13.3</v>
      </c>
      <c r="BE96" s="1">
        <v>13.2</v>
      </c>
      <c r="BF96" s="1">
        <v>13.4</v>
      </c>
      <c r="BG96" s="1">
        <v>13</v>
      </c>
      <c r="BH96" s="1">
        <v>13</v>
      </c>
      <c r="BI96" s="1">
        <v>11.3</v>
      </c>
      <c r="BJ96" s="1">
        <v>12</v>
      </c>
      <c r="BK96" s="1">
        <v>13</v>
      </c>
      <c r="BL96" s="1">
        <v>13.1</v>
      </c>
      <c r="BM96" s="1">
        <v>12.3</v>
      </c>
      <c r="BN96" s="1">
        <v>12.2</v>
      </c>
      <c r="BO96" s="102"/>
      <c r="BP96" s="1">
        <v>13.1</v>
      </c>
      <c r="BQ96" s="1">
        <v>13</v>
      </c>
      <c r="BR96" s="1">
        <v>12.4</v>
      </c>
      <c r="BS96" s="1">
        <v>13</v>
      </c>
      <c r="BT96" s="1">
        <v>13.2</v>
      </c>
      <c r="BU96" s="1">
        <v>13.3</v>
      </c>
      <c r="BV96" s="1">
        <v>13.2</v>
      </c>
      <c r="BW96" s="1">
        <v>11.4</v>
      </c>
      <c r="BX96" s="1">
        <v>12.3</v>
      </c>
      <c r="BY96" s="1">
        <v>13</v>
      </c>
      <c r="BZ96" s="1">
        <v>13.2</v>
      </c>
      <c r="CA96" s="1">
        <v>12.1</v>
      </c>
      <c r="CB96" s="1">
        <v>12.2</v>
      </c>
      <c r="CC96" s="1">
        <v>13.4</v>
      </c>
      <c r="CD96" s="1">
        <v>12.2</v>
      </c>
      <c r="CE96" s="1">
        <v>11.2</v>
      </c>
      <c r="CF96" s="1">
        <v>12.3</v>
      </c>
      <c r="CG96" s="1">
        <v>13.2</v>
      </c>
      <c r="CH96" s="1">
        <v>14</v>
      </c>
      <c r="CI96" s="1">
        <v>13.2</v>
      </c>
      <c r="CJ96" s="1">
        <v>12.4</v>
      </c>
      <c r="CK96" s="1">
        <v>13</v>
      </c>
      <c r="CL96" s="1">
        <v>13.4</v>
      </c>
      <c r="CM96" s="1">
        <v>13.4</v>
      </c>
      <c r="CN96" s="1">
        <v>12.3</v>
      </c>
      <c r="CO96" s="1">
        <v>12.4</v>
      </c>
      <c r="CP96" s="1">
        <v>12.3</v>
      </c>
      <c r="CQ96" s="1">
        <v>65535</v>
      </c>
      <c r="CR96" s="1">
        <v>14.3</v>
      </c>
      <c r="CS96" s="1">
        <v>13.4</v>
      </c>
      <c r="CT96" s="1">
        <v>13.3</v>
      </c>
      <c r="CU96" s="1">
        <v>12.4</v>
      </c>
      <c r="CV96" s="1">
        <v>65535</v>
      </c>
      <c r="CW96" s="1">
        <v>13.2</v>
      </c>
      <c r="CX96" s="1">
        <v>12.3</v>
      </c>
      <c r="CY96" s="1">
        <v>65535</v>
      </c>
      <c r="CZ96" s="1">
        <v>13.2</v>
      </c>
      <c r="DA96" s="1">
        <v>14</v>
      </c>
      <c r="DB96" s="1">
        <v>13.2</v>
      </c>
      <c r="DC96" s="1">
        <v>13.4</v>
      </c>
      <c r="DD96" s="1">
        <v>13</v>
      </c>
      <c r="DE96" s="1">
        <v>13</v>
      </c>
      <c r="DF96" s="1">
        <v>12.2</v>
      </c>
      <c r="DG96" s="1">
        <v>12.4</v>
      </c>
      <c r="DH96" s="1">
        <v>12.1</v>
      </c>
      <c r="DI96" s="1">
        <v>12.3</v>
      </c>
      <c r="DJ96" s="1">
        <v>65535</v>
      </c>
      <c r="DK96" s="1">
        <v>12.2</v>
      </c>
      <c r="DL96" s="1">
        <v>13.2</v>
      </c>
      <c r="DM96" s="1">
        <v>13.1</v>
      </c>
      <c r="DN96" s="1">
        <v>13</v>
      </c>
      <c r="DO96" s="1">
        <v>13.3</v>
      </c>
      <c r="DP96" s="1">
        <v>13.1</v>
      </c>
      <c r="DQ96" s="1">
        <v>12.3</v>
      </c>
      <c r="DR96" s="1">
        <v>11.3</v>
      </c>
      <c r="DS96" s="1">
        <v>11.3</v>
      </c>
      <c r="DT96" s="1">
        <v>12.2</v>
      </c>
      <c r="DU96" s="1">
        <v>65535</v>
      </c>
      <c r="DV96" s="1">
        <v>65535</v>
      </c>
      <c r="DW96" s="1">
        <v>13</v>
      </c>
      <c r="DX96" s="1">
        <v>12.4</v>
      </c>
      <c r="DY96" s="1">
        <v>65535</v>
      </c>
      <c r="DZ96" s="1">
        <v>13.3</v>
      </c>
      <c r="EA96" s="1">
        <v>12.2</v>
      </c>
      <c r="EB96" s="1">
        <v>12.2</v>
      </c>
      <c r="EC96" s="1">
        <v>12</v>
      </c>
      <c r="ED96" s="1">
        <v>13.1</v>
      </c>
      <c r="EE96" s="1">
        <v>14.1</v>
      </c>
      <c r="EF96" s="1">
        <v>10.199999999999999</v>
      </c>
      <c r="EG96" s="1">
        <v>65535</v>
      </c>
      <c r="EH96" s="1">
        <v>13.2</v>
      </c>
      <c r="EI96" s="1">
        <v>12.4</v>
      </c>
      <c r="EJ96" s="1">
        <v>13.2</v>
      </c>
      <c r="EK96" s="1">
        <v>13.3</v>
      </c>
      <c r="EL96" s="1">
        <v>13</v>
      </c>
      <c r="EM96" s="1">
        <v>11.4</v>
      </c>
      <c r="EN96" s="1">
        <v>65535</v>
      </c>
      <c r="EO96" s="1">
        <v>12.1</v>
      </c>
      <c r="EP96" s="1">
        <v>12.3</v>
      </c>
      <c r="EQ96" s="1">
        <v>13.3</v>
      </c>
      <c r="ER96" s="1">
        <v>13</v>
      </c>
      <c r="ES96" s="1">
        <v>12.3</v>
      </c>
      <c r="ET96" s="1">
        <v>12.2</v>
      </c>
      <c r="EU96" s="1">
        <v>11.4</v>
      </c>
      <c r="EV96" s="1">
        <v>12.2</v>
      </c>
      <c r="EW96" s="1">
        <v>13.2</v>
      </c>
      <c r="EX96" s="1">
        <v>11.4</v>
      </c>
      <c r="EY96" s="1">
        <v>65535</v>
      </c>
      <c r="EZ96" s="1">
        <v>12.2</v>
      </c>
      <c r="FA96" s="1">
        <v>12.2</v>
      </c>
      <c r="FB96" s="1">
        <v>12.3</v>
      </c>
      <c r="FC96" s="1">
        <v>11.4</v>
      </c>
      <c r="FD96" s="1">
        <v>12</v>
      </c>
      <c r="FE96" s="1">
        <v>13.3</v>
      </c>
      <c r="FF96" s="1">
        <v>13.1</v>
      </c>
      <c r="FG96" s="1">
        <v>65535</v>
      </c>
      <c r="FH96" s="1">
        <v>12.1</v>
      </c>
      <c r="FI96" s="1">
        <v>11.4</v>
      </c>
      <c r="FJ96" s="1">
        <v>12</v>
      </c>
      <c r="FK96" s="1">
        <v>11</v>
      </c>
      <c r="FL96" s="1">
        <v>13</v>
      </c>
      <c r="FM96" s="1">
        <v>12.4</v>
      </c>
      <c r="FN96" s="1">
        <v>12.4</v>
      </c>
      <c r="FO96" s="1">
        <v>11.3</v>
      </c>
      <c r="FP96" s="1">
        <v>12</v>
      </c>
      <c r="FQ96" s="1">
        <v>12.3</v>
      </c>
      <c r="FR96" s="1">
        <v>12.2</v>
      </c>
      <c r="FS96" s="1">
        <v>13</v>
      </c>
      <c r="FT96" s="1">
        <v>12.4</v>
      </c>
      <c r="FU96" s="1">
        <v>11.1</v>
      </c>
      <c r="FV96" s="1">
        <v>65535</v>
      </c>
      <c r="FW96" s="1">
        <v>12.2</v>
      </c>
      <c r="FX96" s="1">
        <v>12.4</v>
      </c>
      <c r="FY96" s="1">
        <v>12.3</v>
      </c>
      <c r="FZ96" s="1">
        <v>12.2</v>
      </c>
      <c r="GA96" s="1">
        <v>12.3</v>
      </c>
      <c r="GB96" s="1">
        <v>12.2</v>
      </c>
      <c r="GC96" s="1">
        <v>13</v>
      </c>
      <c r="GD96" s="1">
        <v>13.2</v>
      </c>
      <c r="GE96" s="1">
        <v>13.1</v>
      </c>
      <c r="GF96" s="1">
        <v>12.2</v>
      </c>
      <c r="GG96" s="1">
        <v>12.1</v>
      </c>
      <c r="GH96" s="1">
        <v>11.1</v>
      </c>
      <c r="GI96" s="1">
        <v>11.1</v>
      </c>
      <c r="GJ96" s="1">
        <v>11.3</v>
      </c>
      <c r="GK96" s="1">
        <v>11.4</v>
      </c>
      <c r="GL96" s="1">
        <v>11.4</v>
      </c>
      <c r="GM96" s="1">
        <v>11.3</v>
      </c>
      <c r="GN96" s="1">
        <v>11.2</v>
      </c>
      <c r="GO96" s="1">
        <v>11.3</v>
      </c>
      <c r="GP96" s="1">
        <v>11.1</v>
      </c>
      <c r="GQ96" s="1">
        <v>11.3</v>
      </c>
      <c r="GR96" s="1">
        <v>11.4</v>
      </c>
      <c r="GS96" s="1">
        <v>12</v>
      </c>
      <c r="GT96" s="1">
        <v>12.2</v>
      </c>
      <c r="GU96" s="1">
        <v>12.3</v>
      </c>
      <c r="GV96" s="1">
        <v>65535</v>
      </c>
      <c r="GW96" s="1">
        <v>12.3</v>
      </c>
      <c r="GX96" s="1">
        <v>11.4</v>
      </c>
      <c r="GY96" s="1">
        <v>12.2</v>
      </c>
      <c r="GZ96" s="1">
        <v>12</v>
      </c>
      <c r="HA96" s="1">
        <v>12.2</v>
      </c>
      <c r="HB96" s="1">
        <v>12.1</v>
      </c>
      <c r="HC96" s="1">
        <v>12.3</v>
      </c>
      <c r="HD96" s="1">
        <v>12.2</v>
      </c>
      <c r="HE96" s="1">
        <v>12.4</v>
      </c>
      <c r="HF96" s="1">
        <v>12.2</v>
      </c>
      <c r="HG96" s="1">
        <v>65535</v>
      </c>
      <c r="HH96" s="1">
        <v>11.3</v>
      </c>
      <c r="HI96" s="1">
        <v>12</v>
      </c>
      <c r="HJ96" s="1">
        <v>65535</v>
      </c>
      <c r="HK96" s="1">
        <v>12.4</v>
      </c>
      <c r="HL96" s="1">
        <v>11.3</v>
      </c>
      <c r="HM96" s="1">
        <v>11.4</v>
      </c>
      <c r="HN96" s="1">
        <v>11.1</v>
      </c>
      <c r="HO96" s="1">
        <v>65535</v>
      </c>
      <c r="HP96" s="1">
        <v>65535</v>
      </c>
      <c r="HQ96" s="1">
        <v>65535</v>
      </c>
      <c r="HR96" s="1">
        <v>65535</v>
      </c>
      <c r="HS96" s="1">
        <v>65535</v>
      </c>
      <c r="HT96" s="1">
        <v>12.2</v>
      </c>
      <c r="HU96" s="1">
        <v>11.2</v>
      </c>
      <c r="HV96" s="1">
        <v>11.3</v>
      </c>
      <c r="HW96" s="1">
        <v>12.2</v>
      </c>
      <c r="HX96" s="1">
        <v>12</v>
      </c>
      <c r="HY96" s="1">
        <v>12.2</v>
      </c>
      <c r="HZ96" s="1">
        <v>12.1</v>
      </c>
      <c r="IA96" s="1">
        <v>65535</v>
      </c>
      <c r="IB96" s="1">
        <v>9.8000000000000007</v>
      </c>
      <c r="IC96" s="1">
        <v>11.1</v>
      </c>
      <c r="ID96" s="1">
        <v>10</v>
      </c>
      <c r="IE96" s="1">
        <v>10.199999999999999</v>
      </c>
      <c r="IF96" s="1">
        <v>11.3</v>
      </c>
      <c r="IG96" s="1">
        <v>65535</v>
      </c>
      <c r="IH96" s="1">
        <v>65535</v>
      </c>
      <c r="II96" s="1">
        <v>65535</v>
      </c>
      <c r="IJ96" s="1">
        <v>65535</v>
      </c>
      <c r="IK96" s="1">
        <v>65535</v>
      </c>
      <c r="IL96" s="1">
        <v>10</v>
      </c>
      <c r="IM96" s="1">
        <v>11.1</v>
      </c>
      <c r="IN96" s="1">
        <v>12.2</v>
      </c>
      <c r="IO96" s="1">
        <v>65535</v>
      </c>
      <c r="IP96" s="1">
        <v>65535</v>
      </c>
      <c r="IQ96" s="1">
        <v>9.3000000000000007</v>
      </c>
      <c r="IR96" s="1">
        <v>12.1</v>
      </c>
      <c r="IS96" s="1">
        <v>11.1</v>
      </c>
      <c r="IT96" s="1">
        <v>11</v>
      </c>
      <c r="IU96" s="1">
        <v>11</v>
      </c>
      <c r="IV96" s="1">
        <v>12</v>
      </c>
      <c r="IW96" s="1">
        <v>65535</v>
      </c>
      <c r="IX96" s="1">
        <v>11</v>
      </c>
      <c r="IY96" s="1">
        <v>11.2</v>
      </c>
      <c r="IZ96" s="1">
        <v>11.3</v>
      </c>
      <c r="JA96" s="1">
        <v>12</v>
      </c>
      <c r="JB96" s="1">
        <v>11.3</v>
      </c>
      <c r="JC96" s="1">
        <v>65535</v>
      </c>
      <c r="JD96" s="1">
        <v>11.3</v>
      </c>
      <c r="JE96" s="1">
        <v>12</v>
      </c>
      <c r="JF96" s="1">
        <v>65535</v>
      </c>
      <c r="JG96" s="1">
        <v>65535</v>
      </c>
      <c r="JH96" s="1">
        <v>11.1</v>
      </c>
      <c r="JI96" s="1">
        <v>12.2</v>
      </c>
      <c r="JJ96" s="1">
        <v>11.4</v>
      </c>
      <c r="JK96" s="1">
        <v>12.4</v>
      </c>
      <c r="JL96" s="1">
        <v>10.199999999999999</v>
      </c>
      <c r="JM96" s="1">
        <v>11</v>
      </c>
      <c r="JN96" s="1">
        <v>10.199999999999999</v>
      </c>
      <c r="JO96" s="1">
        <v>12.1</v>
      </c>
      <c r="JP96" s="1">
        <v>10.4</v>
      </c>
      <c r="JQ96" s="1">
        <v>12.3</v>
      </c>
      <c r="JR96" s="1">
        <v>11.4</v>
      </c>
      <c r="JS96" s="1">
        <v>12</v>
      </c>
      <c r="JT96" s="1">
        <v>12.4</v>
      </c>
      <c r="JU96" s="1">
        <v>11.2</v>
      </c>
      <c r="JV96" s="1">
        <v>12.3</v>
      </c>
      <c r="JW96" s="1">
        <v>12.2</v>
      </c>
      <c r="JX96" s="1">
        <v>12.1</v>
      </c>
      <c r="JY96" s="1">
        <v>65535</v>
      </c>
      <c r="JZ96" s="1">
        <v>10.3</v>
      </c>
      <c r="KA96" s="1">
        <v>65535</v>
      </c>
      <c r="KB96" s="1">
        <v>65535</v>
      </c>
      <c r="KC96" s="1">
        <v>12.4</v>
      </c>
      <c r="KD96" s="1">
        <v>65535</v>
      </c>
      <c r="KE96" s="1">
        <v>11.2</v>
      </c>
      <c r="KF96" s="1">
        <v>65535</v>
      </c>
      <c r="KG96" s="1">
        <v>12.2</v>
      </c>
      <c r="KH96" s="1">
        <v>12.1</v>
      </c>
      <c r="KI96" s="1">
        <v>10.199999999999999</v>
      </c>
      <c r="KJ96" s="1">
        <v>11.2</v>
      </c>
      <c r="KK96" s="1">
        <v>12.2</v>
      </c>
      <c r="KL96" s="1">
        <v>10.199999999999999</v>
      </c>
      <c r="KM96" s="1">
        <v>12.4</v>
      </c>
      <c r="KN96" s="1">
        <v>11.3</v>
      </c>
      <c r="KO96" s="1">
        <v>11.2</v>
      </c>
      <c r="KP96" s="1">
        <v>10.199999999999999</v>
      </c>
      <c r="KQ96" s="1">
        <v>12.2</v>
      </c>
      <c r="KR96" s="1">
        <v>12.4</v>
      </c>
      <c r="KS96" s="1">
        <v>12.4</v>
      </c>
      <c r="KT96" s="1">
        <v>65535</v>
      </c>
      <c r="KU96" s="1">
        <v>65535</v>
      </c>
      <c r="KV96" s="1">
        <v>13.1</v>
      </c>
      <c r="KW96" s="1">
        <v>12</v>
      </c>
      <c r="KX96" s="1">
        <v>12.3</v>
      </c>
      <c r="KY96" s="1">
        <v>12.4</v>
      </c>
      <c r="KZ96" s="1">
        <v>65535</v>
      </c>
      <c r="LA96" s="1">
        <v>13.3</v>
      </c>
      <c r="LB96" s="1">
        <v>11.3</v>
      </c>
      <c r="LC96" s="1">
        <v>11.2</v>
      </c>
      <c r="LD96" s="1">
        <v>11.3</v>
      </c>
      <c r="LE96" s="1">
        <v>11</v>
      </c>
      <c r="LF96" s="1">
        <v>11.3</v>
      </c>
      <c r="LG96" s="1">
        <v>11</v>
      </c>
      <c r="LH96" s="1">
        <v>11.2</v>
      </c>
      <c r="LI96" s="1">
        <v>11</v>
      </c>
      <c r="LJ96" s="1">
        <v>11.4</v>
      </c>
      <c r="LK96" s="1">
        <v>11.2</v>
      </c>
      <c r="LL96" s="1">
        <v>65535</v>
      </c>
      <c r="LM96" s="1">
        <v>13</v>
      </c>
      <c r="LN96" s="1">
        <v>12</v>
      </c>
      <c r="LO96" s="1">
        <v>13.2</v>
      </c>
      <c r="LP96" s="1">
        <v>65535</v>
      </c>
      <c r="LQ96" s="1">
        <v>12.1</v>
      </c>
      <c r="LR96" s="1">
        <v>12.3</v>
      </c>
      <c r="LS96" s="1">
        <v>11</v>
      </c>
      <c r="LT96" s="1">
        <v>12.2</v>
      </c>
      <c r="LU96" s="1">
        <v>13.1</v>
      </c>
      <c r="LV96" s="1">
        <v>11.3</v>
      </c>
      <c r="LW96" s="1">
        <v>11.4</v>
      </c>
      <c r="LX96" s="1">
        <v>12.1</v>
      </c>
      <c r="LY96" s="1">
        <v>12</v>
      </c>
      <c r="LZ96" s="1">
        <v>12.3</v>
      </c>
      <c r="MA96" s="1">
        <v>13</v>
      </c>
      <c r="MB96" s="1">
        <v>12.4</v>
      </c>
      <c r="MC96" s="1">
        <v>12</v>
      </c>
      <c r="MD96" s="1">
        <v>12.2</v>
      </c>
      <c r="ME96" s="1">
        <v>10.4</v>
      </c>
      <c r="MF96" s="1">
        <v>11.2</v>
      </c>
      <c r="MG96" s="1">
        <v>12.3</v>
      </c>
      <c r="MH96" s="1">
        <v>12.4</v>
      </c>
      <c r="MI96" s="1">
        <v>11.4</v>
      </c>
      <c r="MJ96" s="1">
        <v>12</v>
      </c>
      <c r="MK96" s="1">
        <v>11.4</v>
      </c>
      <c r="ML96" s="1">
        <v>11.2</v>
      </c>
      <c r="MM96" s="1">
        <v>65535</v>
      </c>
      <c r="MN96" s="1">
        <v>10.4</v>
      </c>
      <c r="MO96" s="1">
        <v>65535</v>
      </c>
      <c r="MP96" s="1">
        <v>13.3</v>
      </c>
      <c r="MQ96" s="1">
        <v>13.1</v>
      </c>
      <c r="MR96" s="1">
        <v>13</v>
      </c>
      <c r="MS96" s="1">
        <v>12.2</v>
      </c>
      <c r="MT96" s="1">
        <v>65535</v>
      </c>
      <c r="MU96" s="1">
        <v>65535</v>
      </c>
      <c r="MV96" s="1">
        <v>65535</v>
      </c>
      <c r="MW96" s="1">
        <v>12.1</v>
      </c>
      <c r="MX96" s="1">
        <v>11</v>
      </c>
      <c r="MY96" s="1">
        <v>13.3</v>
      </c>
      <c r="MZ96" s="1">
        <v>65535</v>
      </c>
      <c r="NA96" s="1">
        <v>65535</v>
      </c>
      <c r="NB96" s="1">
        <v>13.3</v>
      </c>
      <c r="NC96" s="1">
        <v>13.2</v>
      </c>
      <c r="ND96" s="1">
        <v>14.3</v>
      </c>
      <c r="NE96" s="1">
        <v>12</v>
      </c>
      <c r="NF96" s="1">
        <v>12</v>
      </c>
      <c r="NG96" s="1">
        <v>12</v>
      </c>
      <c r="NH96" s="1">
        <v>65535</v>
      </c>
      <c r="NI96" s="1">
        <v>65535</v>
      </c>
      <c r="NJ96" s="6">
        <f t="shared" si="62"/>
        <v>0.93548387096774188</v>
      </c>
      <c r="NK96" s="3">
        <f t="shared" si="63"/>
        <v>0.8928571428571429</v>
      </c>
      <c r="NL96" s="3">
        <f t="shared" si="64"/>
        <v>0.967741935483871</v>
      </c>
      <c r="NM96" s="3">
        <f t="shared" si="65"/>
        <v>0.83333333333333337</v>
      </c>
      <c r="NN96" s="3">
        <f t="shared" si="66"/>
        <v>0.87096774193548387</v>
      </c>
      <c r="NO96" s="3">
        <f t="shared" si="67"/>
        <v>0.93333333333333335</v>
      </c>
      <c r="NP96" s="3">
        <f t="shared" si="68"/>
        <v>0.90322580645161288</v>
      </c>
      <c r="NQ96" s="3">
        <f t="shared" si="69"/>
        <v>0.58064516129032262</v>
      </c>
      <c r="NR96" s="3">
        <f t="shared" si="70"/>
        <v>0.8666666666666667</v>
      </c>
      <c r="NS96" s="3">
        <f t="shared" si="71"/>
        <v>0.74193548387096775</v>
      </c>
      <c r="NT96" s="3">
        <f t="shared" si="72"/>
        <v>0.93333333333333335</v>
      </c>
      <c r="NU96" s="3">
        <f t="shared" si="73"/>
        <v>0.70967741935483875</v>
      </c>
      <c r="NV96" s="3">
        <f t="shared" si="74"/>
        <v>0.84657534246575339</v>
      </c>
      <c r="NW96" s="5">
        <f t="shared" si="75"/>
        <v>12.027586206896553</v>
      </c>
      <c r="NX96" s="1">
        <f t="shared" si="76"/>
        <v>12.644</v>
      </c>
      <c r="NY96" s="1">
        <f t="shared" si="77"/>
        <v>12.836666666666664</v>
      </c>
      <c r="NZ96" s="1">
        <f t="shared" si="78"/>
        <v>12.683999999999999</v>
      </c>
      <c r="OA96" s="1">
        <f t="shared" si="79"/>
        <v>12.41111111111111</v>
      </c>
      <c r="OB96" s="1">
        <f t="shared" si="80"/>
        <v>12.292857142857144</v>
      </c>
      <c r="OC96" s="1">
        <f t="shared" si="81"/>
        <v>11.739285714285712</v>
      </c>
      <c r="OD96" s="1">
        <f t="shared" si="82"/>
        <v>11.149999999999999</v>
      </c>
      <c r="OE96" s="1">
        <f t="shared" si="83"/>
        <v>11.446153846153845</v>
      </c>
      <c r="OF96" s="1">
        <f t="shared" si="84"/>
        <v>11.760869565217389</v>
      </c>
      <c r="OG96" s="1">
        <f t="shared" si="85"/>
        <v>11.885714285714284</v>
      </c>
      <c r="OH96" s="1">
        <f t="shared" si="86"/>
        <v>12.159090909090908</v>
      </c>
      <c r="OI96" s="111">
        <v>11.600000000000003</v>
      </c>
      <c r="OJ96" s="112">
        <v>11.766666666666669</v>
      </c>
      <c r="OK96" s="112">
        <v>11.889999999999997</v>
      </c>
      <c r="OL96" s="112">
        <v>12.053333333333336</v>
      </c>
      <c r="OM96" s="112">
        <v>12.003333333333336</v>
      </c>
      <c r="ON96" s="112">
        <v>11.726666666666667</v>
      </c>
      <c r="OO96" s="112">
        <v>11.34333333333333</v>
      </c>
      <c r="OP96" s="112">
        <v>11.293333333333333</v>
      </c>
      <c r="OQ96" s="112">
        <v>11.293333333333331</v>
      </c>
      <c r="OR96" s="112">
        <v>11.523333333333332</v>
      </c>
      <c r="OS96" s="112">
        <v>11.703333333333331</v>
      </c>
      <c r="OT96" s="112">
        <v>11.666666666666666</v>
      </c>
      <c r="OU96" s="5">
        <f t="shared" si="50"/>
        <v>0.42758620689654947</v>
      </c>
      <c r="OV96" s="1">
        <f t="shared" si="51"/>
        <v>0.87733333333333086</v>
      </c>
      <c r="OW96" s="1">
        <f t="shared" si="52"/>
        <v>0.94666666666666721</v>
      </c>
      <c r="OX96" s="1">
        <f t="shared" si="53"/>
        <v>0.63066666666666293</v>
      </c>
      <c r="OY96" s="1">
        <f t="shared" si="54"/>
        <v>0.40777777777777402</v>
      </c>
      <c r="OZ96" s="1">
        <f t="shared" si="55"/>
        <v>0.56619047619047791</v>
      </c>
      <c r="PA96" s="1">
        <f t="shared" si="56"/>
        <v>0.39595238095238194</v>
      </c>
      <c r="PB96" s="1">
        <f t="shared" si="57"/>
        <v>-0.14333333333333442</v>
      </c>
      <c r="PC96" s="1">
        <f t="shared" si="58"/>
        <v>0.15282051282051334</v>
      </c>
      <c r="PD96" s="1">
        <f t="shared" si="59"/>
        <v>0.23753623188405726</v>
      </c>
      <c r="PE96" s="1">
        <f t="shared" si="60"/>
        <v>0.18238095238095298</v>
      </c>
      <c r="PF96" s="1">
        <f t="shared" si="61"/>
        <v>0.49242424242424221</v>
      </c>
      <c r="PG96" s="111">
        <v>8</v>
      </c>
      <c r="PH96" s="112">
        <v>8</v>
      </c>
      <c r="PI96" s="112">
        <v>8</v>
      </c>
      <c r="PJ96" s="112">
        <v>9</v>
      </c>
      <c r="PK96" s="112">
        <v>8.4</v>
      </c>
      <c r="PL96" s="112">
        <v>7.2</v>
      </c>
      <c r="PM96" s="112">
        <v>8</v>
      </c>
      <c r="PN96" s="112">
        <v>8</v>
      </c>
      <c r="PO96" s="112">
        <v>8</v>
      </c>
      <c r="PP96" s="112">
        <v>7</v>
      </c>
      <c r="PQ96" s="112">
        <v>7</v>
      </c>
      <c r="PR96" s="137">
        <v>8</v>
      </c>
      <c r="PS96" s="5">
        <f t="array" ref="PS96">+IF(ISERROR($NW96)=FALSE,MIN(IF($H96:$AL96&lt;65534,$H96:$AL96,"")),NA())</f>
        <v>10</v>
      </c>
      <c r="PT96" s="1">
        <f t="array" ref="PT96">+IF(ISERROR($NX96)=FALSE,MIN(IF($AM96:$BN96&lt;65534,$AM96:$BN96,"")),NA())</f>
        <v>10.1</v>
      </c>
      <c r="PU96" s="1">
        <f t="array" ref="PU96">+IF(ISERROR($NY96)=FALSE,MIN(IF($BP96:$CT96&lt;65534,$BP96:$CT96,"")),NA())</f>
        <v>11.2</v>
      </c>
      <c r="PV96" s="1">
        <f t="array" ref="PV96">+IF(ISERROR($NZ96)=FALSE,MIN(IF($CU96:$DX96&lt;65534,$CU96:$DX96,"")),NA())</f>
        <v>11.3</v>
      </c>
      <c r="PW96" s="1">
        <f t="array" ref="PW96">+IF(ISERROR($OA96)=FALSE,MIN(IF($DY96:$FC96&lt;65534,$DY96:$FC96,"")),NA())</f>
        <v>10.199999999999999</v>
      </c>
      <c r="PX96" s="1">
        <f t="array" ref="PX96">+IF(ISERROR($OB96)=FALSE,MIN(IF($FD96:$GG96&lt;65534,$FD96:$GG96,"")),NA())</f>
        <v>11</v>
      </c>
      <c r="PY96" s="1">
        <f t="array" ref="PY96">+IF(ISERROR($OC96)=FALSE,MIN(IF($GH96:$HL96&lt;65534,$GH96:$HL96,"")),NA())</f>
        <v>11.1</v>
      </c>
      <c r="PZ96" s="1">
        <f t="array" ref="PZ96">+IF(ISERROR($OD96)=FALSE,MIN(IF($HM96:$IQ96&lt;65534,$HM96:$IQ96,"")),NA())</f>
        <v>9.3000000000000007</v>
      </c>
      <c r="QA96" s="1">
        <f t="array" ref="QA96">+IF(ISERROR($OE96)=FALSE,MIN(IF($IR96:$JU96&lt;65534,$IR96:$JU96,"")),NA())</f>
        <v>10.199999999999999</v>
      </c>
      <c r="QB96" s="1">
        <f t="array" ref="QB96">+IF(ISERROR($OF96)=FALSE,MIN(IF($JV96:$KZ96&lt;65534,$JV96:$KZ96,"")),NA())</f>
        <v>10.199999999999999</v>
      </c>
      <c r="QC96" s="1">
        <f t="array" ref="QC96">+IF(ISERROR($OG96)=FALSE,MIN(IF($LA96:$MD96&lt;65534,$LA96:$MD96,"")),NA())</f>
        <v>11</v>
      </c>
      <c r="QD96" s="1">
        <f t="array" ref="QD96">+IF(ISERROR($OH96)=FALSE,MIN(IF($ME96:$NI96&lt;65534,$ME96:$NI96,"")),NA())</f>
        <v>10.4</v>
      </c>
      <c r="QE96" s="5">
        <f t="shared" si="87"/>
        <v>-2</v>
      </c>
      <c r="QF96" s="1">
        <f t="shared" si="88"/>
        <v>-2.0999999999999996</v>
      </c>
      <c r="QG96" s="1">
        <f t="shared" si="89"/>
        <v>-3.1999999999999993</v>
      </c>
      <c r="QH96" s="1">
        <f t="shared" si="90"/>
        <v>-2.3000000000000007</v>
      </c>
      <c r="QI96" s="1">
        <f t="shared" si="91"/>
        <v>-1.7999999999999989</v>
      </c>
      <c r="QJ96" s="1">
        <f t="shared" si="92"/>
        <v>-3.8</v>
      </c>
      <c r="QK96" s="1">
        <f t="shared" si="93"/>
        <v>-3.0999999999999996</v>
      </c>
      <c r="QL96" s="1">
        <f t="shared" si="94"/>
        <v>-1.3000000000000007</v>
      </c>
      <c r="QM96" s="1">
        <f t="shared" si="95"/>
        <v>-2.1999999999999993</v>
      </c>
      <c r="QN96" s="1">
        <f t="shared" si="96"/>
        <v>-3.1999999999999993</v>
      </c>
      <c r="QO96" s="1">
        <f t="shared" si="97"/>
        <v>-4</v>
      </c>
      <c r="QP96" s="1">
        <f t="shared" si="98"/>
        <v>-2.4000000000000004</v>
      </c>
      <c r="QQ96" s="5" t="s">
        <v>892</v>
      </c>
    </row>
    <row r="97" spans="1:459" s="1" customFormat="1" x14ac:dyDescent="0.2">
      <c r="A97" s="155">
        <v>26025070</v>
      </c>
      <c r="B97" s="156">
        <v>-76.289055555555549</v>
      </c>
      <c r="C97" s="156">
        <v>2.5097499999999999</v>
      </c>
      <c r="D97" s="157">
        <v>371</v>
      </c>
      <c r="E97" s="158" t="s">
        <v>368</v>
      </c>
      <c r="F97" s="158" t="s">
        <v>570</v>
      </c>
      <c r="G97" s="158" t="s">
        <v>29</v>
      </c>
      <c r="H97" s="1">
        <v>65535</v>
      </c>
      <c r="I97" s="1">
        <v>7.2</v>
      </c>
      <c r="J97" s="1">
        <v>8</v>
      </c>
      <c r="K97" s="1">
        <v>65535</v>
      </c>
      <c r="L97" s="1">
        <v>65535</v>
      </c>
      <c r="M97" s="1">
        <v>4.8</v>
      </c>
      <c r="N97" s="1">
        <v>5.6</v>
      </c>
      <c r="O97" s="1">
        <v>5.8</v>
      </c>
      <c r="P97" s="1">
        <v>6.4</v>
      </c>
      <c r="Q97" s="1">
        <v>65535</v>
      </c>
      <c r="R97" s="1">
        <v>65535</v>
      </c>
      <c r="S97" s="1">
        <v>65535</v>
      </c>
      <c r="T97" s="1">
        <v>5.4</v>
      </c>
      <c r="U97" s="1">
        <v>65535</v>
      </c>
      <c r="V97" s="1">
        <v>65535</v>
      </c>
      <c r="W97" s="1">
        <v>8.4</v>
      </c>
      <c r="X97" s="1">
        <v>8</v>
      </c>
      <c r="Y97" s="1">
        <v>8</v>
      </c>
      <c r="Z97" s="1">
        <v>9.4</v>
      </c>
      <c r="AA97" s="1">
        <v>8</v>
      </c>
      <c r="AB97" s="1">
        <v>9.1999999999999993</v>
      </c>
      <c r="AC97" s="1">
        <v>65535</v>
      </c>
      <c r="AD97" s="1">
        <v>9.6</v>
      </c>
      <c r="AE97" s="1">
        <v>8.8000000000000007</v>
      </c>
      <c r="AF97" s="1">
        <v>9.8000000000000007</v>
      </c>
      <c r="AG97" s="1">
        <v>9.8000000000000007</v>
      </c>
      <c r="AH97" s="1">
        <v>8.6</v>
      </c>
      <c r="AI97" s="1">
        <v>65535</v>
      </c>
      <c r="AJ97" s="1">
        <v>6.2</v>
      </c>
      <c r="AK97" s="1">
        <v>9.6</v>
      </c>
      <c r="AL97" s="1">
        <v>65535</v>
      </c>
      <c r="AM97" s="1">
        <v>7.2</v>
      </c>
      <c r="AN97" s="1">
        <v>3</v>
      </c>
      <c r="AO97" s="1">
        <v>65535</v>
      </c>
      <c r="AP97" s="1">
        <v>4.2</v>
      </c>
      <c r="AQ97" s="1">
        <v>65535</v>
      </c>
      <c r="AR97" s="1">
        <v>8.8000000000000007</v>
      </c>
      <c r="AS97" s="1">
        <v>5.8</v>
      </c>
      <c r="AT97" s="1">
        <v>65535</v>
      </c>
      <c r="AU97" s="1">
        <v>6.6</v>
      </c>
      <c r="AV97" s="1">
        <v>65535</v>
      </c>
      <c r="AW97" s="1">
        <v>7.2</v>
      </c>
      <c r="AX97" s="1">
        <v>65535</v>
      </c>
      <c r="AY97" s="1">
        <v>7.6</v>
      </c>
      <c r="AZ97" s="1">
        <v>6.6</v>
      </c>
      <c r="BA97" s="1">
        <v>65535</v>
      </c>
      <c r="BB97" s="1">
        <v>65535</v>
      </c>
      <c r="BC97" s="1">
        <v>6.6</v>
      </c>
      <c r="BD97" s="1">
        <v>7.2</v>
      </c>
      <c r="BE97" s="1">
        <v>8.6</v>
      </c>
      <c r="BF97" s="1">
        <v>7.8</v>
      </c>
      <c r="BG97" s="1">
        <v>8.6</v>
      </c>
      <c r="BH97" s="1">
        <v>7.6</v>
      </c>
      <c r="BI97" s="1">
        <v>7.2</v>
      </c>
      <c r="BJ97" s="1">
        <v>65535</v>
      </c>
      <c r="BK97" s="1">
        <v>5.6</v>
      </c>
      <c r="BL97" s="1">
        <v>6.2</v>
      </c>
      <c r="BM97" s="1">
        <v>7</v>
      </c>
      <c r="BN97" s="1">
        <v>65535</v>
      </c>
      <c r="BO97" s="102"/>
      <c r="BP97" s="1">
        <v>6.6</v>
      </c>
      <c r="BQ97" s="1">
        <v>4.8</v>
      </c>
      <c r="BR97" s="1">
        <v>4.8</v>
      </c>
      <c r="BS97" s="1">
        <v>8</v>
      </c>
      <c r="BT97" s="1">
        <v>65535</v>
      </c>
      <c r="BU97" s="1">
        <v>8</v>
      </c>
      <c r="BV97" s="1">
        <v>6.6</v>
      </c>
      <c r="BW97" s="1">
        <v>7.6</v>
      </c>
      <c r="BX97" s="1">
        <v>8.6</v>
      </c>
      <c r="BY97" s="1">
        <v>65535</v>
      </c>
      <c r="BZ97" s="1">
        <v>8.8000000000000007</v>
      </c>
      <c r="CA97" s="1">
        <v>65535</v>
      </c>
      <c r="CB97" s="1">
        <v>5.6</v>
      </c>
      <c r="CC97" s="1">
        <v>7.6</v>
      </c>
      <c r="CD97" s="1">
        <v>5.6</v>
      </c>
      <c r="CE97" s="1">
        <v>65535</v>
      </c>
      <c r="CF97" s="1">
        <v>6</v>
      </c>
      <c r="CG97" s="1">
        <v>65535</v>
      </c>
      <c r="CH97" s="1">
        <v>65535</v>
      </c>
      <c r="CI97" s="1">
        <v>7.8</v>
      </c>
      <c r="CJ97" s="1">
        <v>6.4</v>
      </c>
      <c r="CK97" s="1">
        <v>6.6</v>
      </c>
      <c r="CL97" s="1">
        <v>65535</v>
      </c>
      <c r="CM97" s="1">
        <v>65535</v>
      </c>
      <c r="CN97" s="1">
        <v>5.6</v>
      </c>
      <c r="CO97" s="1">
        <v>65535</v>
      </c>
      <c r="CP97" s="1">
        <v>65535</v>
      </c>
      <c r="CQ97" s="1">
        <v>65535</v>
      </c>
      <c r="CR97" s="1">
        <v>6.2</v>
      </c>
      <c r="CS97" s="1">
        <v>8.6</v>
      </c>
      <c r="CT97" s="1">
        <v>8.8000000000000007</v>
      </c>
      <c r="CU97" s="1">
        <v>6.8</v>
      </c>
      <c r="CV97" s="1">
        <v>7.4</v>
      </c>
      <c r="CW97" s="1">
        <v>5</v>
      </c>
      <c r="CX97" s="1">
        <v>5</v>
      </c>
      <c r="CY97" s="1">
        <v>7.2</v>
      </c>
      <c r="CZ97" s="1">
        <v>6.8</v>
      </c>
      <c r="DA97" s="1">
        <v>5.6</v>
      </c>
      <c r="DB97" s="1">
        <v>7.6</v>
      </c>
      <c r="DC97" s="1">
        <v>65535</v>
      </c>
      <c r="DD97" s="1">
        <v>3.2</v>
      </c>
      <c r="DE97" s="1">
        <v>5.2</v>
      </c>
      <c r="DF97" s="1">
        <v>8.1999999999999993</v>
      </c>
      <c r="DG97" s="1">
        <v>65535</v>
      </c>
      <c r="DH97" s="1">
        <v>65535</v>
      </c>
      <c r="DI97" s="1">
        <v>5</v>
      </c>
      <c r="DJ97" s="1">
        <v>65535</v>
      </c>
      <c r="DK97" s="1">
        <v>6.2</v>
      </c>
      <c r="DL97" s="1">
        <v>65535</v>
      </c>
      <c r="DM97" s="1">
        <v>65535</v>
      </c>
      <c r="DN97" s="1">
        <v>65535</v>
      </c>
      <c r="DO97" s="1">
        <v>65535</v>
      </c>
      <c r="DP97" s="1">
        <v>7</v>
      </c>
      <c r="DQ97" s="1">
        <v>5.4</v>
      </c>
      <c r="DR97" s="1">
        <v>65535</v>
      </c>
      <c r="DS97" s="1">
        <v>65535</v>
      </c>
      <c r="DT97" s="1">
        <v>65535</v>
      </c>
      <c r="DU97" s="1">
        <v>8.8000000000000007</v>
      </c>
      <c r="DV97" s="1">
        <v>65535</v>
      </c>
      <c r="DW97" s="1">
        <v>8.4</v>
      </c>
      <c r="DX97" s="1">
        <v>65535</v>
      </c>
      <c r="DY97" s="1">
        <v>65535</v>
      </c>
      <c r="DZ97" s="1">
        <v>7.2</v>
      </c>
      <c r="EA97" s="1">
        <v>65535</v>
      </c>
      <c r="EB97" s="1">
        <v>65535</v>
      </c>
      <c r="EC97" s="1">
        <v>65535</v>
      </c>
      <c r="ED97" s="1">
        <v>8.6</v>
      </c>
      <c r="EE97" s="1">
        <v>8.8000000000000007</v>
      </c>
      <c r="EF97" s="1">
        <v>65535</v>
      </c>
      <c r="EG97" s="1">
        <v>65535</v>
      </c>
      <c r="EH97" s="1">
        <v>6.8</v>
      </c>
      <c r="EI97" s="1">
        <v>65535</v>
      </c>
      <c r="EJ97" s="1">
        <v>65535</v>
      </c>
      <c r="EK97" s="1">
        <v>6.6</v>
      </c>
      <c r="EL97" s="1">
        <v>7</v>
      </c>
      <c r="EM97" s="1">
        <v>7.2</v>
      </c>
      <c r="EN97" s="1">
        <v>7.8</v>
      </c>
      <c r="EO97" s="1">
        <v>7.8</v>
      </c>
      <c r="EP97" s="1">
        <v>65535</v>
      </c>
      <c r="EQ97" s="1">
        <v>6.4</v>
      </c>
      <c r="ER97" s="1">
        <v>6</v>
      </c>
      <c r="ES97" s="1">
        <v>6.4</v>
      </c>
      <c r="ET97" s="1">
        <v>65535</v>
      </c>
      <c r="EU97" s="1">
        <v>65535</v>
      </c>
      <c r="EV97" s="1">
        <v>5</v>
      </c>
      <c r="EW97" s="1">
        <v>7.2</v>
      </c>
      <c r="EX97" s="1">
        <v>7.8</v>
      </c>
      <c r="EY97" s="1">
        <v>7.8</v>
      </c>
      <c r="EZ97" s="1">
        <v>4.5999999999999996</v>
      </c>
      <c r="FA97" s="1">
        <v>65535</v>
      </c>
      <c r="FB97" s="1">
        <v>6.4</v>
      </c>
      <c r="FC97" s="1">
        <v>6.8</v>
      </c>
      <c r="FD97" s="1">
        <v>6.4</v>
      </c>
      <c r="FE97" s="1">
        <v>5.8</v>
      </c>
      <c r="FF97" s="1">
        <v>65535</v>
      </c>
      <c r="FG97" s="1">
        <v>6.2</v>
      </c>
      <c r="FH97" s="1">
        <v>5.8</v>
      </c>
      <c r="FI97" s="1">
        <v>65535</v>
      </c>
      <c r="FJ97" s="1">
        <v>6.4</v>
      </c>
      <c r="FK97" s="1">
        <v>6</v>
      </c>
      <c r="FL97" s="1">
        <v>65535</v>
      </c>
      <c r="FM97" s="1">
        <v>7.8</v>
      </c>
      <c r="FN97" s="1">
        <v>7.8</v>
      </c>
      <c r="FO97" s="1">
        <v>7.6</v>
      </c>
      <c r="FP97" s="1">
        <v>65535</v>
      </c>
      <c r="FQ97" s="1">
        <v>8.4</v>
      </c>
      <c r="FR97" s="1">
        <v>65535</v>
      </c>
      <c r="FS97" s="1">
        <v>65535</v>
      </c>
      <c r="FT97" s="1">
        <v>65535</v>
      </c>
      <c r="FU97" s="1">
        <v>5.8</v>
      </c>
      <c r="FV97" s="1">
        <v>65535</v>
      </c>
      <c r="FW97" s="1">
        <v>65535</v>
      </c>
      <c r="FX97" s="1">
        <v>7.2</v>
      </c>
      <c r="FY97" s="1">
        <v>65535</v>
      </c>
      <c r="FZ97" s="1">
        <v>65535</v>
      </c>
      <c r="GA97" s="1">
        <v>65535</v>
      </c>
      <c r="GB97" s="1">
        <v>7.2</v>
      </c>
      <c r="GC97" s="1">
        <v>4.5999999999999996</v>
      </c>
      <c r="GD97" s="1">
        <v>8.4</v>
      </c>
      <c r="GE97" s="1">
        <v>7.6</v>
      </c>
      <c r="GF97" s="1">
        <v>65535</v>
      </c>
      <c r="GG97" s="1">
        <v>65535</v>
      </c>
      <c r="GH97" s="1">
        <v>65535</v>
      </c>
      <c r="GI97" s="1">
        <v>7.2</v>
      </c>
      <c r="GJ97" s="1">
        <v>6.8</v>
      </c>
      <c r="GK97" s="1">
        <v>17.7</v>
      </c>
      <c r="GL97" s="1">
        <v>5.8</v>
      </c>
      <c r="GM97" s="1">
        <v>65535</v>
      </c>
      <c r="GN97" s="1">
        <v>65535</v>
      </c>
      <c r="GO97" s="1">
        <v>65535</v>
      </c>
      <c r="GP97" s="1">
        <v>5.6</v>
      </c>
      <c r="GQ97" s="1">
        <v>5.4</v>
      </c>
      <c r="GR97" s="1">
        <v>5.2</v>
      </c>
      <c r="GS97" s="1">
        <v>65535</v>
      </c>
      <c r="GT97" s="1">
        <v>7.6</v>
      </c>
      <c r="GU97" s="1">
        <v>65535</v>
      </c>
      <c r="GV97" s="1">
        <v>6.2</v>
      </c>
      <c r="GW97" s="1">
        <v>5.6</v>
      </c>
      <c r="GX97" s="1">
        <v>65535</v>
      </c>
      <c r="GY97" s="1">
        <v>7.4</v>
      </c>
      <c r="GZ97" s="1">
        <v>6.2</v>
      </c>
      <c r="HA97" s="1">
        <v>65535</v>
      </c>
      <c r="HB97" s="1">
        <v>65535</v>
      </c>
      <c r="HC97" s="1">
        <v>7.6</v>
      </c>
      <c r="HD97" s="1">
        <v>65535</v>
      </c>
      <c r="HE97" s="1">
        <v>6</v>
      </c>
      <c r="HF97" s="1">
        <v>6.4</v>
      </c>
      <c r="HG97" s="1">
        <v>65535</v>
      </c>
      <c r="HH97" s="1">
        <v>6.4</v>
      </c>
      <c r="HI97" s="1">
        <v>6.4</v>
      </c>
      <c r="HJ97" s="1">
        <v>7.8</v>
      </c>
      <c r="HK97" s="1">
        <v>7.4</v>
      </c>
      <c r="HL97" s="1">
        <v>6.6</v>
      </c>
      <c r="HM97" s="1">
        <v>65535</v>
      </c>
      <c r="HN97" s="1">
        <v>4.2</v>
      </c>
      <c r="HO97" s="1">
        <v>65535</v>
      </c>
      <c r="HP97" s="1">
        <v>65535</v>
      </c>
      <c r="HQ97" s="1">
        <v>65535</v>
      </c>
      <c r="HR97" s="1">
        <v>65535</v>
      </c>
      <c r="HS97" s="1">
        <v>65535</v>
      </c>
      <c r="HT97" s="1">
        <v>65535</v>
      </c>
      <c r="HU97" s="1">
        <v>6.4</v>
      </c>
      <c r="HV97" s="1">
        <v>6.8</v>
      </c>
      <c r="HW97" s="1">
        <v>7.2</v>
      </c>
      <c r="HX97" s="1">
        <v>65535</v>
      </c>
      <c r="HY97" s="1">
        <v>7</v>
      </c>
      <c r="HZ97" s="1">
        <v>6.8</v>
      </c>
      <c r="IA97" s="1">
        <v>65535</v>
      </c>
      <c r="IB97" s="1">
        <v>5</v>
      </c>
      <c r="IC97" s="1">
        <v>4</v>
      </c>
      <c r="ID97" s="1">
        <v>3.8</v>
      </c>
      <c r="IE97" s="1">
        <v>6.2</v>
      </c>
      <c r="IF97" s="1">
        <v>7.4</v>
      </c>
      <c r="IG97" s="1">
        <v>7.6</v>
      </c>
      <c r="IH97" s="1">
        <v>4.8</v>
      </c>
      <c r="II97" s="1">
        <v>65535</v>
      </c>
      <c r="IJ97" s="1">
        <v>65535</v>
      </c>
      <c r="IK97" s="1">
        <v>65535</v>
      </c>
      <c r="IL97" s="1">
        <v>5.8</v>
      </c>
      <c r="IM97" s="1">
        <v>6.8</v>
      </c>
      <c r="IN97" s="1">
        <v>7</v>
      </c>
      <c r="IO97" s="1">
        <v>65535</v>
      </c>
      <c r="IP97" s="1">
        <v>5.2</v>
      </c>
      <c r="IQ97" s="1">
        <v>65535</v>
      </c>
      <c r="IR97" s="1">
        <v>7.6</v>
      </c>
      <c r="IS97" s="1">
        <v>65535</v>
      </c>
      <c r="IT97" s="1">
        <v>65535</v>
      </c>
      <c r="IU97" s="1">
        <v>65535</v>
      </c>
      <c r="IV97" s="1">
        <v>65535</v>
      </c>
      <c r="IW97" s="1">
        <v>65535</v>
      </c>
      <c r="IX97" s="1">
        <v>65535</v>
      </c>
      <c r="IY97" s="1">
        <v>65535</v>
      </c>
      <c r="IZ97" s="1">
        <v>65535</v>
      </c>
      <c r="JA97" s="1">
        <v>65535</v>
      </c>
      <c r="JB97" s="1">
        <v>65535</v>
      </c>
      <c r="JC97" s="1">
        <v>65535</v>
      </c>
      <c r="JD97" s="1">
        <v>65535</v>
      </c>
      <c r="JE97" s="1">
        <v>65535</v>
      </c>
      <c r="JF97" s="1">
        <v>65535</v>
      </c>
      <c r="JG97" s="1">
        <v>5.6</v>
      </c>
      <c r="JH97" s="1">
        <v>65535</v>
      </c>
      <c r="JI97" s="1">
        <v>65535</v>
      </c>
      <c r="JJ97" s="1">
        <v>65535</v>
      </c>
      <c r="JK97" s="1">
        <v>65535</v>
      </c>
      <c r="JL97" s="1">
        <v>65535</v>
      </c>
      <c r="JM97" s="1">
        <v>4.8</v>
      </c>
      <c r="JN97" s="1">
        <v>4.5999999999999996</v>
      </c>
      <c r="JO97" s="1">
        <v>6.4</v>
      </c>
      <c r="JP97" s="1">
        <v>5.2</v>
      </c>
      <c r="JQ97" s="1">
        <v>7.8</v>
      </c>
      <c r="JR97" s="1">
        <v>6.2</v>
      </c>
      <c r="JS97" s="1">
        <v>4.8</v>
      </c>
      <c r="JT97" s="1">
        <v>1.6</v>
      </c>
      <c r="JU97" s="1">
        <v>1.4</v>
      </c>
      <c r="JV97" s="1">
        <v>5</v>
      </c>
      <c r="JW97" s="1">
        <v>6</v>
      </c>
      <c r="JX97" s="1">
        <v>6.4</v>
      </c>
      <c r="JY97" s="1">
        <v>6.6</v>
      </c>
      <c r="JZ97" s="1">
        <v>65535</v>
      </c>
      <c r="KA97" s="1">
        <v>65535</v>
      </c>
      <c r="KB97" s="1">
        <v>3.2</v>
      </c>
      <c r="KC97" s="1">
        <v>5.2</v>
      </c>
      <c r="KD97" s="1">
        <v>65535</v>
      </c>
      <c r="KE97" s="1">
        <v>65535</v>
      </c>
      <c r="KF97" s="1">
        <v>65535</v>
      </c>
      <c r="KG97" s="1">
        <v>4.5999999999999996</v>
      </c>
      <c r="KH97" s="1">
        <v>65535</v>
      </c>
      <c r="KI97" s="1">
        <v>5.8</v>
      </c>
      <c r="KJ97" s="1">
        <v>5.4</v>
      </c>
      <c r="KK97" s="1">
        <v>6.2</v>
      </c>
      <c r="KL97" s="1">
        <v>65535</v>
      </c>
      <c r="KM97" s="1">
        <v>65535</v>
      </c>
      <c r="KN97" s="1">
        <v>65535</v>
      </c>
      <c r="KO97" s="1">
        <v>65535</v>
      </c>
      <c r="KP97" s="1">
        <v>65535</v>
      </c>
      <c r="KQ97" s="1">
        <v>2.2000000000000002</v>
      </c>
      <c r="KR97" s="1">
        <v>6.4</v>
      </c>
      <c r="KS97" s="1">
        <v>6.6</v>
      </c>
      <c r="KT97" s="1">
        <v>7</v>
      </c>
      <c r="KU97" s="1">
        <v>7.6</v>
      </c>
      <c r="KV97" s="1">
        <v>6.8</v>
      </c>
      <c r="KW97" s="1">
        <v>65535</v>
      </c>
      <c r="KX97" s="1">
        <v>6</v>
      </c>
      <c r="KY97" s="1">
        <v>65535</v>
      </c>
      <c r="KZ97" s="1">
        <v>6.8</v>
      </c>
      <c r="LA97" s="1">
        <v>1.8</v>
      </c>
      <c r="LB97" s="1">
        <v>65535</v>
      </c>
      <c r="LC97" s="1">
        <v>65535</v>
      </c>
      <c r="LD97" s="1">
        <v>65535</v>
      </c>
      <c r="LE97" s="1">
        <v>65535</v>
      </c>
      <c r="LF97" s="1">
        <v>65535</v>
      </c>
      <c r="LG97" s="1">
        <v>8</v>
      </c>
      <c r="LH97" s="1">
        <v>65535</v>
      </c>
      <c r="LI97" s="1">
        <v>65535</v>
      </c>
      <c r="LJ97" s="1">
        <v>8.6</v>
      </c>
      <c r="LK97" s="1">
        <v>7.6</v>
      </c>
      <c r="LL97" s="1">
        <v>7.4</v>
      </c>
      <c r="LM97" s="1">
        <v>7.8</v>
      </c>
      <c r="LN97" s="1">
        <v>6.8</v>
      </c>
      <c r="LO97" s="1">
        <v>65535</v>
      </c>
      <c r="LP97" s="1">
        <v>65535</v>
      </c>
      <c r="LQ97" s="1">
        <v>65535</v>
      </c>
      <c r="LR97" s="1">
        <v>65535</v>
      </c>
      <c r="LS97" s="1">
        <v>65535</v>
      </c>
      <c r="LT97" s="1">
        <v>65535</v>
      </c>
      <c r="LU97" s="1">
        <v>4.5999999999999996</v>
      </c>
      <c r="LV97" s="1">
        <v>5.6</v>
      </c>
      <c r="LW97" s="1">
        <v>4.4000000000000004</v>
      </c>
      <c r="LX97" s="1">
        <v>2.2000000000000002</v>
      </c>
      <c r="LY97" s="1">
        <v>65535</v>
      </c>
      <c r="LZ97" s="1">
        <v>7.6</v>
      </c>
      <c r="MA97" s="1">
        <v>65535</v>
      </c>
      <c r="MB97" s="1">
        <v>8</v>
      </c>
      <c r="MC97" s="1">
        <v>2.6</v>
      </c>
      <c r="MD97" s="1">
        <v>3</v>
      </c>
      <c r="ME97" s="1">
        <v>5.8</v>
      </c>
      <c r="MF97" s="1">
        <v>5.6</v>
      </c>
      <c r="MG97" s="1">
        <v>65535</v>
      </c>
      <c r="MH97" s="1">
        <v>6.8</v>
      </c>
      <c r="MI97" s="1">
        <v>4.5999999999999996</v>
      </c>
      <c r="MJ97" s="1">
        <v>5.2</v>
      </c>
      <c r="MK97" s="1">
        <v>65535</v>
      </c>
      <c r="ML97" s="1">
        <v>4.2</v>
      </c>
      <c r="MM97" s="1">
        <v>65535</v>
      </c>
      <c r="MN97" s="1">
        <v>1.6</v>
      </c>
      <c r="MO97" s="1">
        <v>3.6</v>
      </c>
      <c r="MP97" s="1">
        <v>4.5999999999999996</v>
      </c>
      <c r="MQ97" s="1">
        <v>65535</v>
      </c>
      <c r="MR97" s="1">
        <v>7.8</v>
      </c>
      <c r="MS97" s="1">
        <v>65535</v>
      </c>
      <c r="MT97" s="1">
        <v>65535</v>
      </c>
      <c r="MU97" s="1">
        <v>65535</v>
      </c>
      <c r="MV97" s="1">
        <v>65535</v>
      </c>
      <c r="MW97" s="1">
        <v>6.4</v>
      </c>
      <c r="MX97" s="1">
        <v>65535</v>
      </c>
      <c r="MY97" s="1">
        <v>65535</v>
      </c>
      <c r="MZ97" s="1">
        <v>65535</v>
      </c>
      <c r="NA97" s="1">
        <v>65535</v>
      </c>
      <c r="NB97" s="1">
        <v>65535</v>
      </c>
      <c r="NC97" s="1">
        <v>65535</v>
      </c>
      <c r="ND97" s="1">
        <v>65535</v>
      </c>
      <c r="NE97" s="1">
        <v>65535</v>
      </c>
      <c r="NF97" s="1">
        <v>65535</v>
      </c>
      <c r="NG97" s="1">
        <v>65535</v>
      </c>
      <c r="NH97" s="1">
        <v>65535</v>
      </c>
      <c r="NI97" s="1">
        <v>65535</v>
      </c>
      <c r="NJ97" s="6">
        <f t="shared" si="62"/>
        <v>0.64516129032258063</v>
      </c>
      <c r="NK97" s="3">
        <f t="shared" si="63"/>
        <v>0.6785714285714286</v>
      </c>
      <c r="NL97" s="3">
        <f t="shared" si="64"/>
        <v>0.64516129032258063</v>
      </c>
      <c r="NM97" s="3">
        <f t="shared" si="65"/>
        <v>0.56666666666666665</v>
      </c>
      <c r="NN97" s="3">
        <f t="shared" si="66"/>
        <v>0.61290322580645162</v>
      </c>
      <c r="NO97" s="3">
        <f t="shared" si="67"/>
        <v>0.53333333333333333</v>
      </c>
      <c r="NP97" s="3">
        <f t="shared" si="68"/>
        <v>0.64516129032258063</v>
      </c>
      <c r="NQ97" s="3">
        <f t="shared" si="69"/>
        <v>0.54838709677419351</v>
      </c>
      <c r="NR97" s="3">
        <f t="shared" si="70"/>
        <v>0.36666666666666664</v>
      </c>
      <c r="NS97" s="3">
        <f t="shared" si="71"/>
        <v>0.58064516129032262</v>
      </c>
      <c r="NT97" s="3">
        <f t="shared" si="72"/>
        <v>0.5</v>
      </c>
      <c r="NU97" s="3">
        <f t="shared" si="73"/>
        <v>0.35483870967741937</v>
      </c>
      <c r="NV97" s="3">
        <f t="shared" si="74"/>
        <v>0.55616438356164388</v>
      </c>
      <c r="NW97" s="5">
        <f t="shared" si="75"/>
        <v>7.8299999999999983</v>
      </c>
      <c r="NX97" s="1">
        <f t="shared" si="76"/>
        <v>6.8105263157894722</v>
      </c>
      <c r="NY97" s="1">
        <f t="shared" si="77"/>
        <v>6.93</v>
      </c>
      <c r="NZ97" s="1">
        <f t="shared" si="78"/>
        <v>6.4</v>
      </c>
      <c r="OA97" s="1">
        <f t="shared" si="79"/>
        <v>6.957894736842106</v>
      </c>
      <c r="OB97" s="1">
        <f t="shared" si="80"/>
        <v>6.8125</v>
      </c>
      <c r="OC97" s="1">
        <f t="shared" si="81"/>
        <v>7.0650000000000004</v>
      </c>
      <c r="OD97" s="1">
        <f t="shared" si="82"/>
        <v>5.9999999999999991</v>
      </c>
      <c r="OE97" s="1" t="e">
        <f t="shared" si="83"/>
        <v>#N/A</v>
      </c>
      <c r="OF97" s="1">
        <f t="shared" si="84"/>
        <v>5.7666666666666657</v>
      </c>
      <c r="OG97" s="1">
        <f t="shared" si="85"/>
        <v>5.7333333333333325</v>
      </c>
      <c r="OH97" s="1" t="e">
        <f t="shared" si="86"/>
        <v>#N/A</v>
      </c>
      <c r="OI97" s="111">
        <v>5.3249999999999984</v>
      </c>
      <c r="OJ97" s="112">
        <v>5.7464285714285728</v>
      </c>
      <c r="OK97" s="112">
        <v>5.9642857142857144</v>
      </c>
      <c r="OL97" s="112">
        <v>6.628571428571429</v>
      </c>
      <c r="OM97" s="112">
        <v>6.7928571428571418</v>
      </c>
      <c r="ON97" s="112">
        <v>6.8642857142857139</v>
      </c>
      <c r="OO97" s="112">
        <v>6.4714285714285698</v>
      </c>
      <c r="OP97" s="112">
        <v>6.4321428571428561</v>
      </c>
      <c r="OQ97" s="112">
        <v>6.1714285714285717</v>
      </c>
      <c r="OR97" s="112">
        <v>6.1071428571428568</v>
      </c>
      <c r="OS97" s="112">
        <v>6.0785714285714283</v>
      </c>
      <c r="OT97" s="112">
        <v>5.8178571428571439</v>
      </c>
      <c r="OU97" s="5">
        <f t="shared" si="50"/>
        <v>2.5049999999999999</v>
      </c>
      <c r="OV97" s="1">
        <f t="shared" si="51"/>
        <v>1.0640977443608994</v>
      </c>
      <c r="OW97" s="1">
        <f t="shared" si="52"/>
        <v>0.9657142857142853</v>
      </c>
      <c r="OX97" s="1">
        <f t="shared" si="53"/>
        <v>-0.22857142857142865</v>
      </c>
      <c r="OY97" s="1">
        <f t="shared" si="54"/>
        <v>0.1650375939849642</v>
      </c>
      <c r="OZ97" s="1">
        <f t="shared" si="55"/>
        <v>-5.178571428571388E-2</v>
      </c>
      <c r="PA97" s="1">
        <f t="shared" si="56"/>
        <v>0.59357142857143064</v>
      </c>
      <c r="PB97" s="1">
        <f t="shared" si="57"/>
        <v>-0.43214285714285694</v>
      </c>
      <c r="PC97" s="1" t="e">
        <f t="shared" si="58"/>
        <v>#N/A</v>
      </c>
      <c r="PD97" s="1">
        <f t="shared" si="59"/>
        <v>-0.34047619047619104</v>
      </c>
      <c r="PE97" s="1">
        <f t="shared" si="60"/>
        <v>-0.34523809523809579</v>
      </c>
      <c r="PF97" s="1" t="e">
        <f t="shared" si="61"/>
        <v>#N/A</v>
      </c>
      <c r="PG97" s="111">
        <v>-3.4</v>
      </c>
      <c r="PH97" s="112">
        <v>-4.4000000000000004</v>
      </c>
      <c r="PI97" s="112">
        <v>-4.8</v>
      </c>
      <c r="PJ97" s="112">
        <v>-1</v>
      </c>
      <c r="PK97" s="112">
        <v>-4.4000000000000004</v>
      </c>
      <c r="PL97" s="112">
        <v>-5.8</v>
      </c>
      <c r="PM97" s="112">
        <v>0</v>
      </c>
      <c r="PN97" s="112">
        <v>0.1</v>
      </c>
      <c r="PO97" s="112">
        <v>-5.4</v>
      </c>
      <c r="PP97" s="112">
        <v>-4.4000000000000004</v>
      </c>
      <c r="PQ97" s="112">
        <v>-5.4</v>
      </c>
      <c r="PR97" s="137">
        <v>-4.8</v>
      </c>
      <c r="PS97" s="5">
        <f t="array" ref="PS97">+IF(ISERROR($NW97)=FALSE,MIN(IF($H97:$AL97&lt;65534,$H97:$AL97,"")),NA())</f>
        <v>4.8</v>
      </c>
      <c r="PT97" s="1">
        <f t="array" ref="PT97">+IF(ISERROR($NX97)=FALSE,MIN(IF($AM97:$BN97&lt;65534,$AM97:$BN97,"")),NA())</f>
        <v>3</v>
      </c>
      <c r="PU97" s="1">
        <f t="array" ref="PU97">+IF(ISERROR($NY97)=FALSE,MIN(IF($BP97:$CT97&lt;65534,$BP97:$CT97,"")),NA())</f>
        <v>4.8</v>
      </c>
      <c r="PV97" s="1">
        <f t="array" ref="PV97">+IF(ISERROR($NZ97)=FALSE,MIN(IF($CU97:$DX97&lt;65534,$CU97:$DX97,"")),NA())</f>
        <v>3.2</v>
      </c>
      <c r="PW97" s="1">
        <f t="array" ref="PW97">+IF(ISERROR($OA97)=FALSE,MIN(IF($DY97:$FC97&lt;65534,$DY97:$FC97,"")),NA())</f>
        <v>4.5999999999999996</v>
      </c>
      <c r="PX97" s="1">
        <f t="array" ref="PX97">+IF(ISERROR($OB97)=FALSE,MIN(IF($FD97:$GG97&lt;65534,$FD97:$GG97,"")),NA())</f>
        <v>4.5999999999999996</v>
      </c>
      <c r="PY97" s="1">
        <f t="array" ref="PY97">+IF(ISERROR($OC97)=FALSE,MIN(IF($GH97:$HL97&lt;65534,$GH97:$HL97,"")),NA())</f>
        <v>5.2</v>
      </c>
      <c r="PZ97" s="1">
        <f t="array" ref="PZ97">+IF(ISERROR($OD97)=FALSE,MIN(IF($HM97:$IQ97&lt;65534,$HM97:$IQ97,"")),NA())</f>
        <v>3.8</v>
      </c>
      <c r="QA97" s="1" t="e">
        <f t="array" ref="QA97">+IF(ISERROR($OE97)=FALSE,MIN(IF($IR97:$JU97&lt;65534,$IR97:$JU97,"")),NA())</f>
        <v>#N/A</v>
      </c>
      <c r="QB97" s="1">
        <f t="array" ref="QB97">+IF(ISERROR($OF97)=FALSE,MIN(IF($JV97:$KZ97&lt;65534,$JV97:$KZ97,"")),NA())</f>
        <v>2.2000000000000002</v>
      </c>
      <c r="QC97" s="1">
        <f t="array" ref="QC97">+IF(ISERROR($OG97)=FALSE,MIN(IF($LA97:$MD97&lt;65534,$LA97:$MD97,"")),NA())</f>
        <v>1.8</v>
      </c>
      <c r="QD97" s="1" t="e">
        <f t="array" ref="QD97">+IF(ISERROR($OH97)=FALSE,MIN(IF($ME97:$NI97&lt;65534,$ME97:$NI97,"")),NA())</f>
        <v>#N/A</v>
      </c>
      <c r="QE97" s="5">
        <f t="shared" si="87"/>
        <v>-8.1999999999999993</v>
      </c>
      <c r="QF97" s="1">
        <f t="shared" si="88"/>
        <v>-7.4</v>
      </c>
      <c r="QG97" s="1">
        <f t="shared" si="89"/>
        <v>-9.6</v>
      </c>
      <c r="QH97" s="1">
        <f t="shared" si="90"/>
        <v>-4.2</v>
      </c>
      <c r="QI97" s="1">
        <f t="shared" si="91"/>
        <v>-9</v>
      </c>
      <c r="QJ97" s="1">
        <f t="shared" si="92"/>
        <v>-10.399999999999999</v>
      </c>
      <c r="QK97" s="1">
        <f t="shared" si="93"/>
        <v>-5.2</v>
      </c>
      <c r="QL97" s="1">
        <f t="shared" si="94"/>
        <v>-3.6999999999999997</v>
      </c>
      <c r="QM97" s="1" t="e">
        <f t="shared" si="95"/>
        <v>#N/A</v>
      </c>
      <c r="QN97" s="1">
        <f t="shared" si="96"/>
        <v>-6.6000000000000005</v>
      </c>
      <c r="QO97" s="1">
        <f t="shared" si="97"/>
        <v>-7.2</v>
      </c>
      <c r="QP97" s="1" t="e">
        <f t="shared" si="98"/>
        <v>#N/A</v>
      </c>
      <c r="QQ97" s="5" t="s">
        <v>892</v>
      </c>
    </row>
    <row r="98" spans="1:459" s="1" customFormat="1" x14ac:dyDescent="0.2">
      <c r="A98" s="79">
        <v>26025090</v>
      </c>
      <c r="B98" s="106">
        <v>-76.561833333333325</v>
      </c>
      <c r="C98" s="106">
        <v>2.5847500000000001</v>
      </c>
      <c r="D98" s="105">
        <v>185</v>
      </c>
      <c r="E98" s="97" t="s">
        <v>365</v>
      </c>
      <c r="F98" s="97" t="s">
        <v>334</v>
      </c>
      <c r="G98" s="97" t="s">
        <v>29</v>
      </c>
      <c r="H98" s="1">
        <v>65535</v>
      </c>
      <c r="I98" s="1">
        <v>65535</v>
      </c>
      <c r="J98" s="1">
        <v>65535</v>
      </c>
      <c r="K98" s="1">
        <v>65535</v>
      </c>
      <c r="L98" s="1">
        <v>65535</v>
      </c>
      <c r="M98" s="1">
        <v>13.4</v>
      </c>
      <c r="N98" s="1">
        <v>65535</v>
      </c>
      <c r="O98" s="1">
        <v>65535</v>
      </c>
      <c r="P98" s="1">
        <v>65535</v>
      </c>
      <c r="Q98" s="1">
        <v>65535</v>
      </c>
      <c r="R98" s="1">
        <v>65535</v>
      </c>
      <c r="S98" s="1">
        <v>65535</v>
      </c>
      <c r="T98" s="1">
        <v>13.4</v>
      </c>
      <c r="U98" s="1">
        <v>65535</v>
      </c>
      <c r="V98" s="1">
        <v>65535</v>
      </c>
      <c r="W98" s="1">
        <v>13.8</v>
      </c>
      <c r="X98" s="1">
        <v>14.8</v>
      </c>
      <c r="Y98" s="1">
        <v>14</v>
      </c>
      <c r="Z98" s="1">
        <v>14.8</v>
      </c>
      <c r="AA98" s="1">
        <v>16</v>
      </c>
      <c r="AB98" s="1">
        <v>65535</v>
      </c>
      <c r="AC98" s="1">
        <v>65535</v>
      </c>
      <c r="AD98" s="1">
        <v>14.2</v>
      </c>
      <c r="AE98" s="1">
        <v>14.2</v>
      </c>
      <c r="AF98" s="1">
        <v>14.2</v>
      </c>
      <c r="AG98" s="1">
        <v>13.6</v>
      </c>
      <c r="AH98" s="1">
        <v>14.2</v>
      </c>
      <c r="AI98" s="1">
        <v>15</v>
      </c>
      <c r="AJ98" s="1">
        <v>13.4</v>
      </c>
      <c r="AK98" s="1">
        <v>14.4</v>
      </c>
      <c r="AL98" s="1">
        <v>14.4</v>
      </c>
      <c r="AM98" s="1">
        <v>15.6</v>
      </c>
      <c r="AN98" s="1">
        <v>11.8</v>
      </c>
      <c r="AO98" s="1">
        <v>65535</v>
      </c>
      <c r="AP98" s="1">
        <v>13.4</v>
      </c>
      <c r="AQ98" s="1">
        <v>15.8</v>
      </c>
      <c r="AR98" s="1">
        <v>15.3</v>
      </c>
      <c r="AS98" s="1">
        <v>13.6</v>
      </c>
      <c r="AT98" s="1">
        <v>15.2</v>
      </c>
      <c r="AU98" s="1">
        <v>14.4</v>
      </c>
      <c r="AV98" s="1">
        <v>15</v>
      </c>
      <c r="AW98" s="1">
        <v>15</v>
      </c>
      <c r="AX98" s="1">
        <v>15.2</v>
      </c>
      <c r="AY98" s="1">
        <v>14.2</v>
      </c>
      <c r="AZ98" s="1">
        <v>13.6</v>
      </c>
      <c r="BA98" s="1">
        <v>65535</v>
      </c>
      <c r="BB98" s="1">
        <v>14.8</v>
      </c>
      <c r="BC98" s="1">
        <v>65535</v>
      </c>
      <c r="BD98" s="1">
        <v>16.399999999999999</v>
      </c>
      <c r="BE98" s="1">
        <v>16.2</v>
      </c>
      <c r="BF98" s="1">
        <v>12.4</v>
      </c>
      <c r="BG98" s="1">
        <v>14.6</v>
      </c>
      <c r="BH98" s="1">
        <v>13.4</v>
      </c>
      <c r="BI98" s="1">
        <v>65535</v>
      </c>
      <c r="BJ98" s="1">
        <v>65535</v>
      </c>
      <c r="BK98" s="1">
        <v>65535</v>
      </c>
      <c r="BL98" s="1">
        <v>14.6</v>
      </c>
      <c r="BM98" s="1">
        <v>14.6</v>
      </c>
      <c r="BN98" s="1">
        <v>14.8</v>
      </c>
      <c r="BO98" s="102"/>
      <c r="BP98" s="1">
        <v>14</v>
      </c>
      <c r="BQ98" s="1">
        <v>65535</v>
      </c>
      <c r="BR98" s="1">
        <v>65535</v>
      </c>
      <c r="BS98" s="1">
        <v>13.4</v>
      </c>
      <c r="BT98" s="1">
        <v>65535</v>
      </c>
      <c r="BU98" s="1">
        <v>15.4</v>
      </c>
      <c r="BV98" s="1">
        <v>14.4</v>
      </c>
      <c r="BW98" s="1">
        <v>15.2</v>
      </c>
      <c r="BX98" s="1">
        <v>65535</v>
      </c>
      <c r="BY98" s="1">
        <v>15.2</v>
      </c>
      <c r="BZ98" s="1">
        <v>15.4</v>
      </c>
      <c r="CA98" s="1">
        <v>65535</v>
      </c>
      <c r="CB98" s="1">
        <v>65535</v>
      </c>
      <c r="CC98" s="1">
        <v>65535</v>
      </c>
      <c r="CD98" s="1">
        <v>15.4</v>
      </c>
      <c r="CE98" s="1">
        <v>14.2</v>
      </c>
      <c r="CF98" s="1">
        <v>14.6</v>
      </c>
      <c r="CG98" s="1">
        <v>65535</v>
      </c>
      <c r="CH98" s="1">
        <v>15.6</v>
      </c>
      <c r="CI98" s="1">
        <v>14</v>
      </c>
      <c r="CJ98" s="1">
        <v>13.6</v>
      </c>
      <c r="CK98" s="1">
        <v>14</v>
      </c>
      <c r="CL98" s="1">
        <v>65535</v>
      </c>
      <c r="CM98" s="1">
        <v>15.2</v>
      </c>
      <c r="CN98" s="1">
        <v>13.6</v>
      </c>
      <c r="CO98" s="1">
        <v>13.6</v>
      </c>
      <c r="CP98" s="1">
        <v>14.2</v>
      </c>
      <c r="CQ98" s="1">
        <v>15</v>
      </c>
      <c r="CR98" s="1">
        <v>15.6</v>
      </c>
      <c r="CS98" s="1">
        <v>15</v>
      </c>
      <c r="CT98" s="1">
        <v>65535</v>
      </c>
      <c r="CU98" s="1">
        <v>15</v>
      </c>
      <c r="CV98" s="1">
        <v>15.2</v>
      </c>
      <c r="CW98" s="1">
        <v>14.8</v>
      </c>
      <c r="CX98" s="1">
        <v>14.4</v>
      </c>
      <c r="CY98" s="1">
        <v>15.2</v>
      </c>
      <c r="CZ98" s="1">
        <v>65535</v>
      </c>
      <c r="DA98" s="1">
        <v>65535</v>
      </c>
      <c r="DB98" s="1">
        <v>13.4</v>
      </c>
      <c r="DC98" s="1">
        <v>12.8</v>
      </c>
      <c r="DD98" s="1">
        <v>16</v>
      </c>
      <c r="DE98" s="1">
        <v>65535</v>
      </c>
      <c r="DF98" s="1">
        <v>26.2</v>
      </c>
      <c r="DG98" s="1">
        <v>65535</v>
      </c>
      <c r="DH98" s="1">
        <v>65535</v>
      </c>
      <c r="DI98" s="1">
        <v>14</v>
      </c>
      <c r="DJ98" s="1">
        <v>13.2</v>
      </c>
      <c r="DK98" s="1">
        <v>14.4</v>
      </c>
      <c r="DL98" s="1">
        <v>15.2</v>
      </c>
      <c r="DM98" s="1">
        <v>14</v>
      </c>
      <c r="DN98" s="1">
        <v>14.4</v>
      </c>
      <c r="DO98" s="1">
        <v>15.2</v>
      </c>
      <c r="DP98" s="1">
        <v>15.6</v>
      </c>
      <c r="DQ98" s="1">
        <v>13.6</v>
      </c>
      <c r="DR98" s="1">
        <v>65535</v>
      </c>
      <c r="DS98" s="1">
        <v>14.2</v>
      </c>
      <c r="DT98" s="1">
        <v>14.8</v>
      </c>
      <c r="DU98" s="1">
        <v>15.4</v>
      </c>
      <c r="DV98" s="1">
        <v>13.4</v>
      </c>
      <c r="DW98" s="1">
        <v>15.2</v>
      </c>
      <c r="DX98" s="1">
        <v>65535</v>
      </c>
      <c r="DY98" s="1">
        <v>13.4</v>
      </c>
      <c r="DZ98" s="1">
        <v>14.6</v>
      </c>
      <c r="EA98" s="1">
        <v>14.4</v>
      </c>
      <c r="EB98" s="1">
        <v>14.2</v>
      </c>
      <c r="EC98" s="1">
        <v>65535</v>
      </c>
      <c r="ED98" s="1">
        <v>15.8</v>
      </c>
      <c r="EE98" s="1">
        <v>15</v>
      </c>
      <c r="EF98" s="1">
        <v>16.2</v>
      </c>
      <c r="EG98" s="1">
        <v>15.2</v>
      </c>
      <c r="EH98" s="1">
        <v>14.4</v>
      </c>
      <c r="EI98" s="1">
        <v>65535</v>
      </c>
      <c r="EJ98" s="1">
        <v>65535</v>
      </c>
      <c r="EK98" s="1">
        <v>65535</v>
      </c>
      <c r="EL98" s="1">
        <v>14.6</v>
      </c>
      <c r="EM98" s="1">
        <v>14.8</v>
      </c>
      <c r="EN98" s="1">
        <v>65535</v>
      </c>
      <c r="EO98" s="1">
        <v>14.8</v>
      </c>
      <c r="EP98" s="1">
        <v>14.8</v>
      </c>
      <c r="EQ98" s="1">
        <v>15</v>
      </c>
      <c r="ER98" s="1">
        <v>13.6</v>
      </c>
      <c r="ES98" s="1">
        <v>13.8</v>
      </c>
      <c r="ET98" s="1">
        <v>13.8</v>
      </c>
      <c r="EU98" s="1">
        <v>13.6</v>
      </c>
      <c r="EV98" s="1">
        <v>13.4</v>
      </c>
      <c r="EW98" s="1">
        <v>15</v>
      </c>
      <c r="EX98" s="1">
        <v>14.2</v>
      </c>
      <c r="EY98" s="1">
        <v>12.2</v>
      </c>
      <c r="EZ98" s="1">
        <v>14.2</v>
      </c>
      <c r="FA98" s="1">
        <v>14.4</v>
      </c>
      <c r="FB98" s="1">
        <v>14.6</v>
      </c>
      <c r="FC98" s="1">
        <v>14.4</v>
      </c>
      <c r="FD98" s="1">
        <v>65535</v>
      </c>
      <c r="FE98" s="1">
        <v>13.8</v>
      </c>
      <c r="FF98" s="1">
        <v>12.8</v>
      </c>
      <c r="FG98" s="1">
        <v>13.4</v>
      </c>
      <c r="FH98" s="1">
        <v>13.8</v>
      </c>
      <c r="FI98" s="1">
        <v>14.4</v>
      </c>
      <c r="FJ98" s="1">
        <v>15</v>
      </c>
      <c r="FK98" s="1">
        <v>11.2</v>
      </c>
      <c r="FL98" s="1">
        <v>13.2</v>
      </c>
      <c r="FM98" s="1">
        <v>14.4</v>
      </c>
      <c r="FN98" s="1">
        <v>65535</v>
      </c>
      <c r="FO98" s="1">
        <v>14.2</v>
      </c>
      <c r="FP98" s="1">
        <v>14.2</v>
      </c>
      <c r="FQ98" s="1">
        <v>14</v>
      </c>
      <c r="FR98" s="1">
        <v>14</v>
      </c>
      <c r="FS98" s="1">
        <v>15.6</v>
      </c>
      <c r="FT98" s="1">
        <v>65535</v>
      </c>
      <c r="FU98" s="1">
        <v>15.2</v>
      </c>
      <c r="FV98" s="1">
        <v>15</v>
      </c>
      <c r="FW98" s="1">
        <v>65535</v>
      </c>
      <c r="FX98" s="1">
        <v>16</v>
      </c>
      <c r="FY98" s="1">
        <v>15.4</v>
      </c>
      <c r="FZ98" s="1">
        <v>15.2</v>
      </c>
      <c r="GA98" s="1">
        <v>15</v>
      </c>
      <c r="GB98" s="1">
        <v>65535</v>
      </c>
      <c r="GC98" s="1">
        <v>12.4</v>
      </c>
      <c r="GD98" s="1">
        <v>14.6</v>
      </c>
      <c r="GE98" s="1">
        <v>65535</v>
      </c>
      <c r="GF98" s="1">
        <v>14.6</v>
      </c>
      <c r="GG98" s="1">
        <v>13.4</v>
      </c>
      <c r="GH98" s="1">
        <v>14.2</v>
      </c>
      <c r="GI98" s="1">
        <v>12.6</v>
      </c>
      <c r="GJ98" s="1">
        <v>65535</v>
      </c>
      <c r="GK98" s="1">
        <v>13</v>
      </c>
      <c r="GL98" s="1">
        <v>12.8</v>
      </c>
      <c r="GM98" s="1">
        <v>13</v>
      </c>
      <c r="GN98" s="1">
        <v>14.2</v>
      </c>
      <c r="GO98" s="1">
        <v>13.8</v>
      </c>
      <c r="GP98" s="1">
        <v>12.2</v>
      </c>
      <c r="GQ98" s="1">
        <v>65535</v>
      </c>
      <c r="GR98" s="1">
        <v>65535</v>
      </c>
      <c r="GS98" s="1">
        <v>65535</v>
      </c>
      <c r="GT98" s="1">
        <v>12.8</v>
      </c>
      <c r="GU98" s="1">
        <v>14</v>
      </c>
      <c r="GV98" s="1">
        <v>65535</v>
      </c>
      <c r="GW98" s="1">
        <v>12.6</v>
      </c>
      <c r="GX98" s="1">
        <v>14.8</v>
      </c>
      <c r="GY98" s="1">
        <v>15.4</v>
      </c>
      <c r="GZ98" s="1">
        <v>65535</v>
      </c>
      <c r="HA98" s="1">
        <v>15.2</v>
      </c>
      <c r="HB98" s="1">
        <v>15</v>
      </c>
      <c r="HC98" s="1">
        <v>15</v>
      </c>
      <c r="HD98" s="1">
        <v>15.2</v>
      </c>
      <c r="HE98" s="1">
        <v>14</v>
      </c>
      <c r="HF98" s="1">
        <v>14.8</v>
      </c>
      <c r="HG98" s="1">
        <v>65535</v>
      </c>
      <c r="HH98" s="1">
        <v>13.4</v>
      </c>
      <c r="HI98" s="1">
        <v>65535</v>
      </c>
      <c r="HJ98" s="1">
        <v>65535</v>
      </c>
      <c r="HK98" s="1">
        <v>17.8</v>
      </c>
      <c r="HL98" s="1">
        <v>65535</v>
      </c>
      <c r="HM98" s="1">
        <v>13.8</v>
      </c>
      <c r="HN98" s="1">
        <v>12.6</v>
      </c>
      <c r="HO98" s="1">
        <v>14</v>
      </c>
      <c r="HP98" s="1">
        <v>14.6</v>
      </c>
      <c r="HQ98" s="1">
        <v>12.6</v>
      </c>
      <c r="HR98" s="1">
        <v>13.2</v>
      </c>
      <c r="HS98" s="1">
        <v>15</v>
      </c>
      <c r="HT98" s="1">
        <v>15</v>
      </c>
      <c r="HU98" s="1">
        <v>65535</v>
      </c>
      <c r="HV98" s="1">
        <v>65535</v>
      </c>
      <c r="HW98" s="1">
        <v>15.4</v>
      </c>
      <c r="HX98" s="1">
        <v>13.6</v>
      </c>
      <c r="HY98" s="1">
        <v>14.4</v>
      </c>
      <c r="HZ98" s="1">
        <v>14.2</v>
      </c>
      <c r="IA98" s="1">
        <v>14.6</v>
      </c>
      <c r="IB98" s="1">
        <v>12.8</v>
      </c>
      <c r="IC98" s="1">
        <v>12.2</v>
      </c>
      <c r="ID98" s="1">
        <v>12.4</v>
      </c>
      <c r="IE98" s="1">
        <v>14</v>
      </c>
      <c r="IF98" s="1">
        <v>14.8</v>
      </c>
      <c r="IG98" s="1">
        <v>13.4</v>
      </c>
      <c r="IH98" s="1">
        <v>14.6</v>
      </c>
      <c r="II98" s="1">
        <v>13.4</v>
      </c>
      <c r="IJ98" s="1">
        <v>15.2</v>
      </c>
      <c r="IK98" s="1">
        <v>12.8</v>
      </c>
      <c r="IL98" s="1">
        <v>14.8</v>
      </c>
      <c r="IM98" s="1">
        <v>65535</v>
      </c>
      <c r="IN98" s="1">
        <v>14.6</v>
      </c>
      <c r="IO98" s="1">
        <v>15.6</v>
      </c>
      <c r="IP98" s="1">
        <v>12.8</v>
      </c>
      <c r="IQ98" s="1">
        <v>65535</v>
      </c>
      <c r="IR98" s="1">
        <v>13.2</v>
      </c>
      <c r="IS98" s="1">
        <v>13</v>
      </c>
      <c r="IT98" s="1">
        <v>13</v>
      </c>
      <c r="IU98" s="1">
        <v>14.2</v>
      </c>
      <c r="IV98" s="1">
        <v>13.6</v>
      </c>
      <c r="IW98" s="1">
        <v>13</v>
      </c>
      <c r="IX98" s="1">
        <v>15.2</v>
      </c>
      <c r="IY98" s="1">
        <v>65535</v>
      </c>
      <c r="IZ98" s="1">
        <v>65535</v>
      </c>
      <c r="JA98" s="1">
        <v>15.4</v>
      </c>
      <c r="JB98" s="1">
        <v>14</v>
      </c>
      <c r="JC98" s="1">
        <v>14.4</v>
      </c>
      <c r="JD98" s="1">
        <v>14.6</v>
      </c>
      <c r="JE98" s="1">
        <v>15.8</v>
      </c>
      <c r="JF98" s="1">
        <v>14.8</v>
      </c>
      <c r="JG98" s="1">
        <v>13.2</v>
      </c>
      <c r="JH98" s="1">
        <v>12.8</v>
      </c>
      <c r="JI98" s="1">
        <v>12.8</v>
      </c>
      <c r="JJ98" s="1">
        <v>14.6</v>
      </c>
      <c r="JK98" s="1">
        <v>13.4</v>
      </c>
      <c r="JL98" s="1">
        <v>65535</v>
      </c>
      <c r="JM98" s="1">
        <v>65535</v>
      </c>
      <c r="JN98" s="1">
        <v>12.6</v>
      </c>
      <c r="JO98" s="1">
        <v>13.6</v>
      </c>
      <c r="JP98" s="1">
        <v>11.8</v>
      </c>
      <c r="JQ98" s="1">
        <v>13.8</v>
      </c>
      <c r="JR98" s="1">
        <v>13.2</v>
      </c>
      <c r="JS98" s="1">
        <v>14</v>
      </c>
      <c r="JT98" s="1">
        <v>12.6</v>
      </c>
      <c r="JU98" s="1">
        <v>14</v>
      </c>
      <c r="JV98" s="1">
        <v>13</v>
      </c>
      <c r="JW98" s="1">
        <v>13.8</v>
      </c>
      <c r="JX98" s="1">
        <v>14</v>
      </c>
      <c r="JY98" s="1">
        <v>12.2</v>
      </c>
      <c r="JZ98" s="1">
        <v>13.2</v>
      </c>
      <c r="KA98" s="1">
        <v>14</v>
      </c>
      <c r="KB98" s="1">
        <v>12.3</v>
      </c>
      <c r="KC98" s="1">
        <v>14</v>
      </c>
      <c r="KD98" s="1">
        <v>10.4</v>
      </c>
      <c r="KE98" s="1">
        <v>13.6</v>
      </c>
      <c r="KF98" s="1">
        <v>12.6</v>
      </c>
      <c r="KG98" s="1">
        <v>13.2</v>
      </c>
      <c r="KH98" s="1">
        <v>15</v>
      </c>
      <c r="KI98" s="1">
        <v>13.4</v>
      </c>
      <c r="KJ98" s="1">
        <v>65535</v>
      </c>
      <c r="KK98" s="1">
        <v>12.6</v>
      </c>
      <c r="KL98" s="1">
        <v>13.6</v>
      </c>
      <c r="KM98" s="1">
        <v>13.4</v>
      </c>
      <c r="KN98" s="1">
        <v>14</v>
      </c>
      <c r="KO98" s="1">
        <v>14</v>
      </c>
      <c r="KP98" s="1">
        <v>12.6</v>
      </c>
      <c r="KQ98" s="1">
        <v>13.2</v>
      </c>
      <c r="KR98" s="1">
        <v>13.2</v>
      </c>
      <c r="KS98" s="1">
        <v>14.2</v>
      </c>
      <c r="KT98" s="1">
        <v>14</v>
      </c>
      <c r="KU98" s="1">
        <v>65535</v>
      </c>
      <c r="KV98" s="1">
        <v>65535</v>
      </c>
      <c r="KW98" s="1">
        <v>13</v>
      </c>
      <c r="KX98" s="1">
        <v>13</v>
      </c>
      <c r="KY98" s="1">
        <v>12.4</v>
      </c>
      <c r="KZ98" s="1">
        <v>14.4</v>
      </c>
      <c r="LA98" s="1">
        <v>13.8</v>
      </c>
      <c r="LB98" s="1">
        <v>14.8</v>
      </c>
      <c r="LC98" s="1">
        <v>65535</v>
      </c>
      <c r="LD98" s="1">
        <v>65535</v>
      </c>
      <c r="LE98" s="1">
        <v>14.8</v>
      </c>
      <c r="LF98" s="1">
        <v>13</v>
      </c>
      <c r="LG98" s="1">
        <v>14.2</v>
      </c>
      <c r="LH98" s="1">
        <v>13.6</v>
      </c>
      <c r="LI98" s="1">
        <v>14.2</v>
      </c>
      <c r="LJ98" s="1">
        <v>13.6</v>
      </c>
      <c r="LK98" s="1">
        <v>14.4</v>
      </c>
      <c r="LL98" s="1">
        <v>15.2</v>
      </c>
      <c r="LM98" s="1">
        <v>14.6</v>
      </c>
      <c r="LN98" s="1">
        <v>14.2</v>
      </c>
      <c r="LO98" s="1">
        <v>65535</v>
      </c>
      <c r="LP98" s="1">
        <v>65535</v>
      </c>
      <c r="LQ98" s="1">
        <v>65535</v>
      </c>
      <c r="LR98" s="1">
        <v>12</v>
      </c>
      <c r="LS98" s="1">
        <v>12.2</v>
      </c>
      <c r="LT98" s="1">
        <v>14.6</v>
      </c>
      <c r="LU98" s="1">
        <v>65535</v>
      </c>
      <c r="LV98" s="1">
        <v>14.4</v>
      </c>
      <c r="LW98" s="1">
        <v>13.6</v>
      </c>
      <c r="LX98" s="1">
        <v>13.8</v>
      </c>
      <c r="LY98" s="1">
        <v>13</v>
      </c>
      <c r="LZ98" s="1">
        <v>15</v>
      </c>
      <c r="MA98" s="1">
        <v>16.399999999999999</v>
      </c>
      <c r="MB98" s="1">
        <v>14.6</v>
      </c>
      <c r="MC98" s="1">
        <v>13.4</v>
      </c>
      <c r="MD98" s="1">
        <v>65535</v>
      </c>
      <c r="ME98" s="1">
        <v>65535</v>
      </c>
      <c r="MF98" s="1">
        <v>14.2</v>
      </c>
      <c r="MG98" s="1">
        <v>14.4</v>
      </c>
      <c r="MH98" s="1">
        <v>14.2</v>
      </c>
      <c r="MI98" s="1">
        <v>13.4</v>
      </c>
      <c r="MJ98" s="1">
        <v>13.2</v>
      </c>
      <c r="MK98" s="1">
        <v>14.4</v>
      </c>
      <c r="ML98" s="1">
        <v>13</v>
      </c>
      <c r="MM98" s="1">
        <v>13.2</v>
      </c>
      <c r="MN98" s="1">
        <v>12.8</v>
      </c>
      <c r="MO98" s="1">
        <v>15</v>
      </c>
      <c r="MP98" s="1">
        <v>14.6</v>
      </c>
      <c r="MQ98" s="1">
        <v>14.8</v>
      </c>
      <c r="MR98" s="1">
        <v>65535</v>
      </c>
      <c r="MS98" s="1">
        <v>14.2</v>
      </c>
      <c r="MT98" s="1">
        <v>14</v>
      </c>
      <c r="MU98" s="1">
        <v>13.2</v>
      </c>
      <c r="MV98" s="1">
        <v>13</v>
      </c>
      <c r="MW98" s="1">
        <v>14.2</v>
      </c>
      <c r="MX98" s="1">
        <v>14.8</v>
      </c>
      <c r="MY98" s="1">
        <v>65535</v>
      </c>
      <c r="MZ98" s="1">
        <v>17.8</v>
      </c>
      <c r="NA98" s="1">
        <v>16</v>
      </c>
      <c r="NB98" s="1">
        <v>14.8</v>
      </c>
      <c r="NC98" s="1">
        <v>65535</v>
      </c>
      <c r="ND98" s="1">
        <v>65535</v>
      </c>
      <c r="NE98" s="1">
        <v>65535</v>
      </c>
      <c r="NF98" s="1">
        <v>65535</v>
      </c>
      <c r="NG98" s="1">
        <v>65535</v>
      </c>
      <c r="NH98" s="1">
        <v>14.8</v>
      </c>
      <c r="NI98" s="1">
        <v>65535</v>
      </c>
      <c r="NJ98" s="6">
        <f t="shared" si="62"/>
        <v>0.5161290322580645</v>
      </c>
      <c r="NK98" s="3">
        <f t="shared" si="63"/>
        <v>0.7857142857142857</v>
      </c>
      <c r="NL98" s="3">
        <f t="shared" si="64"/>
        <v>0.67741935483870963</v>
      </c>
      <c r="NM98" s="3">
        <f t="shared" si="65"/>
        <v>0.76666666666666672</v>
      </c>
      <c r="NN98" s="3">
        <f t="shared" si="66"/>
        <v>0.83870967741935487</v>
      </c>
      <c r="NO98" s="3">
        <f t="shared" si="67"/>
        <v>0.8</v>
      </c>
      <c r="NP98" s="3">
        <f t="shared" si="68"/>
        <v>0.67741935483870963</v>
      </c>
      <c r="NQ98" s="3">
        <f t="shared" si="69"/>
        <v>0.87096774193548387</v>
      </c>
      <c r="NR98" s="3">
        <f t="shared" si="70"/>
        <v>0.8666666666666667</v>
      </c>
      <c r="NS98" s="3">
        <f t="shared" si="71"/>
        <v>0.90322580645161288</v>
      </c>
      <c r="NT98" s="3">
        <f t="shared" si="72"/>
        <v>0.76666666666666672</v>
      </c>
      <c r="NU98" s="3">
        <f t="shared" si="73"/>
        <v>0.70967741935483875</v>
      </c>
      <c r="NV98" s="3">
        <f t="shared" si="74"/>
        <v>0.76438356164383559</v>
      </c>
      <c r="NW98" s="5">
        <f t="shared" si="75"/>
        <v>14.237499999999999</v>
      </c>
      <c r="NX98" s="1">
        <f t="shared" si="76"/>
        <v>14.540909090909093</v>
      </c>
      <c r="NY98" s="1">
        <f t="shared" si="77"/>
        <v>14.599999999999998</v>
      </c>
      <c r="NZ98" s="1">
        <f t="shared" si="78"/>
        <v>15.026086956521738</v>
      </c>
      <c r="OA98" s="1">
        <f t="shared" si="79"/>
        <v>14.399999999999999</v>
      </c>
      <c r="OB98" s="1">
        <f t="shared" si="80"/>
        <v>14.200000000000001</v>
      </c>
      <c r="OC98" s="1">
        <f t="shared" si="81"/>
        <v>14.085714285714284</v>
      </c>
      <c r="OD98" s="1">
        <f t="shared" si="82"/>
        <v>13.940740740740743</v>
      </c>
      <c r="OE98" s="1">
        <f t="shared" si="83"/>
        <v>13.715384615384618</v>
      </c>
      <c r="OF98" s="1">
        <f t="shared" si="84"/>
        <v>13.296428571428567</v>
      </c>
      <c r="OG98" s="1">
        <f t="shared" si="85"/>
        <v>14.06086956521739</v>
      </c>
      <c r="OH98" s="1">
        <f t="shared" si="86"/>
        <v>14.272727272727273</v>
      </c>
      <c r="OI98" s="111">
        <v>13.599999999999998</v>
      </c>
      <c r="OJ98" s="112">
        <v>13.736666666666666</v>
      </c>
      <c r="OK98" s="112">
        <v>13.934482758620689</v>
      </c>
      <c r="OL98" s="112">
        <v>14.139999999999999</v>
      </c>
      <c r="OM98" s="112">
        <v>14.133333333333333</v>
      </c>
      <c r="ON98" s="112">
        <v>13.82</v>
      </c>
      <c r="OO98" s="112">
        <v>13.509999999999998</v>
      </c>
      <c r="OP98" s="112">
        <v>13.543333333333335</v>
      </c>
      <c r="OQ98" s="112">
        <v>13.426666666666673</v>
      </c>
      <c r="OR98" s="112">
        <v>13.506666666666666</v>
      </c>
      <c r="OS98" s="112">
        <v>13.703333333333331</v>
      </c>
      <c r="OT98" s="112">
        <v>13.656666666666665</v>
      </c>
      <c r="OU98" s="5">
        <f t="shared" si="50"/>
        <v>0.63750000000000107</v>
      </c>
      <c r="OV98" s="1">
        <f t="shared" si="51"/>
        <v>0.80424242424242642</v>
      </c>
      <c r="OW98" s="1">
        <f t="shared" si="52"/>
        <v>0.6655172413793089</v>
      </c>
      <c r="OX98" s="1">
        <f t="shared" si="53"/>
        <v>0.88608695652173886</v>
      </c>
      <c r="OY98" s="1">
        <f t="shared" si="54"/>
        <v>0.26666666666666572</v>
      </c>
      <c r="OZ98" s="1">
        <f t="shared" si="55"/>
        <v>0.38000000000000078</v>
      </c>
      <c r="PA98" s="1">
        <f t="shared" si="56"/>
        <v>0.57571428571428562</v>
      </c>
      <c r="PB98" s="1">
        <f t="shared" si="57"/>
        <v>0.39740740740740854</v>
      </c>
      <c r="PC98" s="1">
        <f t="shared" si="58"/>
        <v>0.28871794871794521</v>
      </c>
      <c r="PD98" s="1">
        <f t="shared" si="59"/>
        <v>-0.21023809523809867</v>
      </c>
      <c r="PE98" s="1">
        <f t="shared" si="60"/>
        <v>0.35753623188405825</v>
      </c>
      <c r="PF98" s="1">
        <f t="shared" si="61"/>
        <v>0.61606060606060886</v>
      </c>
      <c r="PG98" s="111">
        <v>8</v>
      </c>
      <c r="PH98" s="112">
        <v>8.8000000000000007</v>
      </c>
      <c r="PI98" s="112">
        <v>10</v>
      </c>
      <c r="PJ98" s="112">
        <v>8.8000000000000007</v>
      </c>
      <c r="PK98" s="112">
        <v>9.8000000000000007</v>
      </c>
      <c r="PL98" s="112">
        <v>9</v>
      </c>
      <c r="PM98" s="112">
        <v>10</v>
      </c>
      <c r="PN98" s="112">
        <v>9.1999999999999993</v>
      </c>
      <c r="PO98" s="112">
        <v>10</v>
      </c>
      <c r="PP98" s="112">
        <v>10</v>
      </c>
      <c r="PQ98" s="112">
        <v>9.8000000000000007</v>
      </c>
      <c r="PR98" s="137">
        <v>7.8</v>
      </c>
      <c r="PS98" s="5">
        <f t="array" ref="PS98">+IF(ISERROR($NW98)=FALSE,MIN(IF($H98:$AL98&lt;65534,$H98:$AL98,"")),NA())</f>
        <v>13.4</v>
      </c>
      <c r="PT98" s="1">
        <f t="array" ref="PT98">+IF(ISERROR($NX98)=FALSE,MIN(IF($AM98:$BN98&lt;65534,$AM98:$BN98,"")),NA())</f>
        <v>11.8</v>
      </c>
      <c r="PU98" s="1">
        <f t="array" ref="PU98">+IF(ISERROR($NY98)=FALSE,MIN(IF($BP98:$CT98&lt;65534,$BP98:$CT98,"")),NA())</f>
        <v>13.4</v>
      </c>
      <c r="PV98" s="1">
        <f t="array" ref="PV98">+IF(ISERROR($NZ98)=FALSE,MIN(IF($CU98:$DX98&lt;65534,$CU98:$DX98,"")),NA())</f>
        <v>12.8</v>
      </c>
      <c r="PW98" s="1">
        <f t="array" ref="PW98">+IF(ISERROR($OA98)=FALSE,MIN(IF($DY98:$FC98&lt;65534,$DY98:$FC98,"")),NA())</f>
        <v>12.2</v>
      </c>
      <c r="PX98" s="1">
        <f t="array" ref="PX98">+IF(ISERROR($OB98)=FALSE,MIN(IF($FD98:$GG98&lt;65534,$FD98:$GG98,"")),NA())</f>
        <v>11.2</v>
      </c>
      <c r="PY98" s="1">
        <f t="array" ref="PY98">+IF(ISERROR($OC98)=FALSE,MIN(IF($GH98:$HL98&lt;65534,$GH98:$HL98,"")),NA())</f>
        <v>12.2</v>
      </c>
      <c r="PZ98" s="1">
        <f t="array" ref="PZ98">+IF(ISERROR($OD98)=FALSE,MIN(IF($HM98:$IQ98&lt;65534,$HM98:$IQ98,"")),NA())</f>
        <v>12.2</v>
      </c>
      <c r="QA98" s="1">
        <f t="array" ref="QA98">+IF(ISERROR($OE98)=FALSE,MIN(IF($IR98:$JU98&lt;65534,$IR98:$JU98,"")),NA())</f>
        <v>11.8</v>
      </c>
      <c r="QB98" s="1">
        <f t="array" ref="QB98">+IF(ISERROR($OF98)=FALSE,MIN(IF($JV98:$KZ98&lt;65534,$JV98:$KZ98,"")),NA())</f>
        <v>10.4</v>
      </c>
      <c r="QC98" s="1">
        <f t="array" ref="QC98">+IF(ISERROR($OG98)=FALSE,MIN(IF($LA98:$MD98&lt;65534,$LA98:$MD98,"")),NA())</f>
        <v>12</v>
      </c>
      <c r="QD98" s="1">
        <f t="array" ref="QD98">+IF(ISERROR($OH98)=FALSE,MIN(IF($ME98:$NI98&lt;65534,$ME98:$NI98,"")),NA())</f>
        <v>12.8</v>
      </c>
      <c r="QE98" s="5">
        <f t="shared" si="87"/>
        <v>-5.4</v>
      </c>
      <c r="QF98" s="1">
        <f t="shared" si="88"/>
        <v>-3</v>
      </c>
      <c r="QG98" s="1">
        <f t="shared" si="89"/>
        <v>-3.4000000000000004</v>
      </c>
      <c r="QH98" s="1">
        <f t="shared" si="90"/>
        <v>-4</v>
      </c>
      <c r="QI98" s="1">
        <f t="shared" si="91"/>
        <v>-2.3999999999999986</v>
      </c>
      <c r="QJ98" s="1">
        <f t="shared" si="92"/>
        <v>-2.1999999999999993</v>
      </c>
      <c r="QK98" s="1">
        <f t="shared" si="93"/>
        <v>-2.1999999999999993</v>
      </c>
      <c r="QL98" s="1">
        <f t="shared" si="94"/>
        <v>-3</v>
      </c>
      <c r="QM98" s="1">
        <f t="shared" si="95"/>
        <v>-1.8000000000000007</v>
      </c>
      <c r="QN98" s="1">
        <f t="shared" si="96"/>
        <v>-0.40000000000000036</v>
      </c>
      <c r="QO98" s="1">
        <f t="shared" si="97"/>
        <v>-2.1999999999999993</v>
      </c>
      <c r="QP98" s="1">
        <f t="shared" si="98"/>
        <v>-5.0000000000000009</v>
      </c>
      <c r="QQ98" s="5" t="s">
        <v>892</v>
      </c>
    </row>
    <row r="99" spans="1:459" s="1" customFormat="1" x14ac:dyDescent="0.2">
      <c r="A99" s="79">
        <v>26025100</v>
      </c>
      <c r="B99" s="106">
        <v>-76.526333333333326</v>
      </c>
      <c r="C99" s="106">
        <v>2.6744722222222221</v>
      </c>
      <c r="D99" s="105">
        <v>1822</v>
      </c>
      <c r="E99" s="97" t="s">
        <v>369</v>
      </c>
      <c r="F99" s="97" t="s">
        <v>571</v>
      </c>
      <c r="G99" s="97" t="s">
        <v>29</v>
      </c>
      <c r="H99" s="1">
        <v>65535</v>
      </c>
      <c r="I99" s="1">
        <v>65535</v>
      </c>
      <c r="J99" s="1">
        <v>13.8</v>
      </c>
      <c r="K99" s="1">
        <v>14.6</v>
      </c>
      <c r="L99" s="1">
        <v>65535</v>
      </c>
      <c r="M99" s="1">
        <v>65535</v>
      </c>
      <c r="N99" s="1">
        <v>65535</v>
      </c>
      <c r="O99" s="1">
        <v>13.8</v>
      </c>
      <c r="P99" s="1">
        <v>14.8</v>
      </c>
      <c r="Q99" s="1">
        <v>65535</v>
      </c>
      <c r="R99" s="1">
        <v>13.8</v>
      </c>
      <c r="S99" s="1">
        <v>65535</v>
      </c>
      <c r="T99" s="1">
        <v>65535</v>
      </c>
      <c r="U99" s="1">
        <v>65535</v>
      </c>
      <c r="V99" s="1">
        <v>14.2</v>
      </c>
      <c r="W99" s="1">
        <v>65535</v>
      </c>
      <c r="X99" s="1">
        <v>65535</v>
      </c>
      <c r="Y99" s="1">
        <v>65535</v>
      </c>
      <c r="Z99" s="1">
        <v>65535</v>
      </c>
      <c r="AA99" s="1">
        <v>65535</v>
      </c>
      <c r="AB99" s="1">
        <v>65535</v>
      </c>
      <c r="AC99" s="1">
        <v>14.6</v>
      </c>
      <c r="AD99" s="1">
        <v>65535</v>
      </c>
      <c r="AE99" s="1">
        <v>65535</v>
      </c>
      <c r="AF99" s="1">
        <v>65535</v>
      </c>
      <c r="AG99" s="1">
        <v>65535</v>
      </c>
      <c r="AH99" s="1">
        <v>65535</v>
      </c>
      <c r="AI99" s="1">
        <v>65535</v>
      </c>
      <c r="AJ99" s="1">
        <v>65535</v>
      </c>
      <c r="AK99" s="1">
        <v>65535</v>
      </c>
      <c r="AL99" s="1">
        <v>65535</v>
      </c>
      <c r="AM99" s="1">
        <v>65535</v>
      </c>
      <c r="AN99" s="1">
        <v>65535</v>
      </c>
      <c r="AO99" s="1">
        <v>65535</v>
      </c>
      <c r="AP99" s="1">
        <v>65535</v>
      </c>
      <c r="AQ99" s="1">
        <v>65535</v>
      </c>
      <c r="AR99" s="1">
        <v>65535</v>
      </c>
      <c r="AS99" s="1">
        <v>65535</v>
      </c>
      <c r="AT99" s="1">
        <v>65535</v>
      </c>
      <c r="AU99" s="1">
        <v>65535</v>
      </c>
      <c r="AV99" s="1">
        <v>65535</v>
      </c>
      <c r="AW99" s="1">
        <v>65535</v>
      </c>
      <c r="AX99" s="1">
        <v>65535</v>
      </c>
      <c r="AY99" s="1">
        <v>65535</v>
      </c>
      <c r="AZ99" s="1">
        <v>65535</v>
      </c>
      <c r="BA99" s="1">
        <v>65535</v>
      </c>
      <c r="BB99" s="1">
        <v>65535</v>
      </c>
      <c r="BC99" s="1">
        <v>65535</v>
      </c>
      <c r="BD99" s="1">
        <v>65535</v>
      </c>
      <c r="BE99" s="1">
        <v>65535</v>
      </c>
      <c r="BF99" s="1">
        <v>65535</v>
      </c>
      <c r="BG99" s="1">
        <v>65535</v>
      </c>
      <c r="BH99" s="1">
        <v>65535</v>
      </c>
      <c r="BI99" s="1">
        <v>65535</v>
      </c>
      <c r="BJ99" s="1">
        <v>65535</v>
      </c>
      <c r="BK99" s="1">
        <v>65535</v>
      </c>
      <c r="BL99" s="1">
        <v>65535</v>
      </c>
      <c r="BM99" s="1">
        <v>65535</v>
      </c>
      <c r="BN99" s="1">
        <v>65535</v>
      </c>
      <c r="BO99" s="102"/>
      <c r="BP99" s="1">
        <v>65535</v>
      </c>
      <c r="BQ99" s="1">
        <v>65535</v>
      </c>
      <c r="BR99" s="1">
        <v>65535</v>
      </c>
      <c r="BS99" s="1">
        <v>65535</v>
      </c>
      <c r="BT99" s="1">
        <v>65535</v>
      </c>
      <c r="BU99" s="1">
        <v>65535</v>
      </c>
      <c r="BV99" s="1">
        <v>65535</v>
      </c>
      <c r="BW99" s="1">
        <v>65535</v>
      </c>
      <c r="BX99" s="1">
        <v>65535</v>
      </c>
      <c r="BY99" s="1">
        <v>65535</v>
      </c>
      <c r="BZ99" s="1">
        <v>65535</v>
      </c>
      <c r="CA99" s="1">
        <v>65535</v>
      </c>
      <c r="CB99" s="1">
        <v>65535</v>
      </c>
      <c r="CC99" s="1">
        <v>65535</v>
      </c>
      <c r="CD99" s="1">
        <v>65535</v>
      </c>
      <c r="CE99" s="1">
        <v>65535</v>
      </c>
      <c r="CF99" s="1">
        <v>65535</v>
      </c>
      <c r="CG99" s="1">
        <v>65535</v>
      </c>
      <c r="CH99" s="1">
        <v>65535</v>
      </c>
      <c r="CI99" s="1">
        <v>65535</v>
      </c>
      <c r="CJ99" s="1">
        <v>65535</v>
      </c>
      <c r="CK99" s="1">
        <v>65535</v>
      </c>
      <c r="CL99" s="1">
        <v>65535</v>
      </c>
      <c r="CM99" s="1">
        <v>65535</v>
      </c>
      <c r="CN99" s="1">
        <v>65535</v>
      </c>
      <c r="CO99" s="1">
        <v>65535</v>
      </c>
      <c r="CP99" s="1">
        <v>65535</v>
      </c>
      <c r="CQ99" s="1">
        <v>65535</v>
      </c>
      <c r="CR99" s="1">
        <v>65535</v>
      </c>
      <c r="CS99" s="1">
        <v>65535</v>
      </c>
      <c r="CT99" s="1">
        <v>15.6</v>
      </c>
      <c r="CU99" s="1">
        <v>16.2</v>
      </c>
      <c r="CV99" s="1">
        <v>15.6</v>
      </c>
      <c r="CW99" s="1">
        <v>14.2</v>
      </c>
      <c r="CX99" s="1">
        <v>13.8</v>
      </c>
      <c r="CY99" s="1">
        <v>15.6</v>
      </c>
      <c r="CZ99" s="1">
        <v>14.6</v>
      </c>
      <c r="DA99" s="1">
        <v>65535</v>
      </c>
      <c r="DB99" s="1">
        <v>15</v>
      </c>
      <c r="DC99" s="1">
        <v>14.2</v>
      </c>
      <c r="DD99" s="1">
        <v>14.8</v>
      </c>
      <c r="DE99" s="1">
        <v>15.4</v>
      </c>
      <c r="DF99" s="1">
        <v>15</v>
      </c>
      <c r="DG99" s="1">
        <v>65535</v>
      </c>
      <c r="DH99" s="1">
        <v>14.8</v>
      </c>
      <c r="DI99" s="1">
        <v>15.6</v>
      </c>
      <c r="DJ99" s="1">
        <v>65535</v>
      </c>
      <c r="DK99" s="1">
        <v>13.6</v>
      </c>
      <c r="DL99" s="1">
        <v>65535</v>
      </c>
      <c r="DM99" s="1">
        <v>65535</v>
      </c>
      <c r="DN99" s="1">
        <v>15</v>
      </c>
      <c r="DO99" s="1">
        <v>65535</v>
      </c>
      <c r="DP99" s="1">
        <v>15.4</v>
      </c>
      <c r="DQ99" s="1">
        <v>14.6</v>
      </c>
      <c r="DR99" s="1">
        <v>14.4</v>
      </c>
      <c r="DS99" s="1">
        <v>65535</v>
      </c>
      <c r="DT99" s="1">
        <v>15.6</v>
      </c>
      <c r="DU99" s="1">
        <v>65535</v>
      </c>
      <c r="DV99" s="1">
        <v>14.6</v>
      </c>
      <c r="DW99" s="1">
        <v>65535</v>
      </c>
      <c r="DX99" s="1">
        <v>14</v>
      </c>
      <c r="DY99" s="1">
        <v>15.2</v>
      </c>
      <c r="DZ99" s="1">
        <v>14.2</v>
      </c>
      <c r="EA99" s="1">
        <v>14.8</v>
      </c>
      <c r="EB99" s="1">
        <v>65535</v>
      </c>
      <c r="EC99" s="1">
        <v>65535</v>
      </c>
      <c r="ED99" s="1">
        <v>15.6</v>
      </c>
      <c r="EE99" s="1">
        <v>65535</v>
      </c>
      <c r="EF99" s="1">
        <v>15.6</v>
      </c>
      <c r="EG99" s="1">
        <v>15.2</v>
      </c>
      <c r="EH99" s="1">
        <v>14.6</v>
      </c>
      <c r="EI99" s="1">
        <v>65535</v>
      </c>
      <c r="EJ99" s="1">
        <v>65535</v>
      </c>
      <c r="EK99" s="1">
        <v>14.6</v>
      </c>
      <c r="EL99" s="1">
        <v>15.8</v>
      </c>
      <c r="EM99" s="1">
        <v>14.4</v>
      </c>
      <c r="EN99" s="1">
        <v>13.6</v>
      </c>
      <c r="EO99" s="1">
        <v>15.4</v>
      </c>
      <c r="EP99" s="1">
        <v>65535</v>
      </c>
      <c r="EQ99" s="1">
        <v>65535</v>
      </c>
      <c r="ER99" s="1">
        <v>14.2</v>
      </c>
      <c r="ES99" s="1">
        <v>15.2</v>
      </c>
      <c r="ET99" s="1">
        <v>14.6</v>
      </c>
      <c r="EU99" s="1">
        <v>15.2</v>
      </c>
      <c r="EV99" s="1">
        <v>14.6</v>
      </c>
      <c r="EW99" s="1">
        <v>65535</v>
      </c>
      <c r="EX99" s="1">
        <v>65535</v>
      </c>
      <c r="EY99" s="1">
        <v>15.4</v>
      </c>
      <c r="EZ99" s="1">
        <v>65535</v>
      </c>
      <c r="FA99" s="1">
        <v>14.6</v>
      </c>
      <c r="FB99" s="1">
        <v>14.4</v>
      </c>
      <c r="FC99" s="1">
        <v>14.6</v>
      </c>
      <c r="FD99" s="1">
        <v>15</v>
      </c>
      <c r="FE99" s="1">
        <v>65535</v>
      </c>
      <c r="FF99" s="1">
        <v>65535</v>
      </c>
      <c r="FG99" s="1">
        <v>65535</v>
      </c>
      <c r="FH99" s="1">
        <v>65535</v>
      </c>
      <c r="FI99" s="1">
        <v>14.6</v>
      </c>
      <c r="FJ99" s="1">
        <v>16.2</v>
      </c>
      <c r="FK99" s="1">
        <v>12.8</v>
      </c>
      <c r="FL99" s="1">
        <v>65535</v>
      </c>
      <c r="FM99" s="1">
        <v>12.2</v>
      </c>
      <c r="FN99" s="1">
        <v>15.2</v>
      </c>
      <c r="FO99" s="1">
        <v>15.4</v>
      </c>
      <c r="FP99" s="1">
        <v>15.6</v>
      </c>
      <c r="FQ99" s="1">
        <v>15.2</v>
      </c>
      <c r="FR99" s="1">
        <v>65535</v>
      </c>
      <c r="FS99" s="1">
        <v>65535</v>
      </c>
      <c r="FT99" s="1">
        <v>14.6</v>
      </c>
      <c r="FU99" s="1">
        <v>65535</v>
      </c>
      <c r="FV99" s="1">
        <v>13.8</v>
      </c>
      <c r="FW99" s="1">
        <v>15.6</v>
      </c>
      <c r="FX99" s="1">
        <v>65535</v>
      </c>
      <c r="FY99" s="1">
        <v>15.2</v>
      </c>
      <c r="FZ99" s="1">
        <v>65535</v>
      </c>
      <c r="GA99" s="1">
        <v>15.6</v>
      </c>
      <c r="GB99" s="1">
        <v>65535</v>
      </c>
      <c r="GC99" s="1">
        <v>14</v>
      </c>
      <c r="GD99" s="1">
        <v>15.2</v>
      </c>
      <c r="GE99" s="1">
        <v>65535</v>
      </c>
      <c r="GF99" s="1">
        <v>14.2</v>
      </c>
      <c r="GG99" s="1">
        <v>13.8</v>
      </c>
      <c r="GH99" s="1">
        <v>65535</v>
      </c>
      <c r="GI99" s="1">
        <v>13.8</v>
      </c>
      <c r="GJ99" s="1">
        <v>65535</v>
      </c>
      <c r="GK99" s="1">
        <v>65535</v>
      </c>
      <c r="GL99" s="1">
        <v>65535</v>
      </c>
      <c r="GM99" s="1">
        <v>65535</v>
      </c>
      <c r="GN99" s="1">
        <v>13.2</v>
      </c>
      <c r="GO99" s="1">
        <v>14.6</v>
      </c>
      <c r="GP99" s="1">
        <v>13.4</v>
      </c>
      <c r="GQ99" s="1">
        <v>65535</v>
      </c>
      <c r="GR99" s="1">
        <v>13.2</v>
      </c>
      <c r="GS99" s="1">
        <v>12.8</v>
      </c>
      <c r="GT99" s="1">
        <v>65535</v>
      </c>
      <c r="GU99" s="1">
        <v>14.6</v>
      </c>
      <c r="GV99" s="1">
        <v>14.2</v>
      </c>
      <c r="GW99" s="1">
        <v>14</v>
      </c>
      <c r="GX99" s="1">
        <v>13.6</v>
      </c>
      <c r="GY99" s="1">
        <v>14.2</v>
      </c>
      <c r="GZ99" s="1">
        <v>13.6</v>
      </c>
      <c r="HA99" s="1">
        <v>65535</v>
      </c>
      <c r="HB99" s="1">
        <v>15</v>
      </c>
      <c r="HC99" s="1">
        <v>16</v>
      </c>
      <c r="HD99" s="1">
        <v>15.6</v>
      </c>
      <c r="HE99" s="1">
        <v>15.6</v>
      </c>
      <c r="HF99" s="1">
        <v>13.8</v>
      </c>
      <c r="HG99" s="1">
        <v>13.4</v>
      </c>
      <c r="HH99" s="1">
        <v>14.4</v>
      </c>
      <c r="HI99" s="1">
        <v>15</v>
      </c>
      <c r="HJ99" s="1">
        <v>13.8</v>
      </c>
      <c r="HK99" s="1">
        <v>13.6</v>
      </c>
      <c r="HL99" s="1">
        <v>13.2</v>
      </c>
      <c r="HM99" s="1">
        <v>13.6</v>
      </c>
      <c r="HN99" s="1">
        <v>13.2</v>
      </c>
      <c r="HO99" s="1">
        <v>65535</v>
      </c>
      <c r="HP99" s="1">
        <v>14.8</v>
      </c>
      <c r="HQ99" s="1">
        <v>13.8</v>
      </c>
      <c r="HR99" s="1">
        <v>15.2</v>
      </c>
      <c r="HS99" s="1">
        <v>15.6</v>
      </c>
      <c r="HT99" s="1">
        <v>14.8</v>
      </c>
      <c r="HU99" s="1">
        <v>65535</v>
      </c>
      <c r="HV99" s="1">
        <v>14</v>
      </c>
      <c r="HW99" s="1">
        <v>65535</v>
      </c>
      <c r="HX99" s="1">
        <v>13.6</v>
      </c>
      <c r="HY99" s="1">
        <v>14.8</v>
      </c>
      <c r="HZ99" s="1">
        <v>15.4</v>
      </c>
      <c r="IA99" s="1">
        <v>13.6</v>
      </c>
      <c r="IB99" s="1">
        <v>12.8</v>
      </c>
      <c r="IC99" s="1">
        <v>13.2</v>
      </c>
      <c r="ID99" s="1">
        <v>65535</v>
      </c>
      <c r="IE99" s="1">
        <v>12.8</v>
      </c>
      <c r="IF99" s="1">
        <v>14.8</v>
      </c>
      <c r="IG99" s="1">
        <v>15.4</v>
      </c>
      <c r="IH99" s="1">
        <v>14.4</v>
      </c>
      <c r="II99" s="1">
        <v>13.2</v>
      </c>
      <c r="IJ99" s="1">
        <v>65535</v>
      </c>
      <c r="IK99" s="1">
        <v>14.8</v>
      </c>
      <c r="IL99" s="1">
        <v>15.6</v>
      </c>
      <c r="IM99" s="1">
        <v>14.8</v>
      </c>
      <c r="IN99" s="1">
        <v>16</v>
      </c>
      <c r="IO99" s="1">
        <v>14.8</v>
      </c>
      <c r="IP99" s="1">
        <v>12.8</v>
      </c>
      <c r="IQ99" s="1">
        <v>65535</v>
      </c>
      <c r="IR99" s="1">
        <v>13.8</v>
      </c>
      <c r="IS99" s="1">
        <v>13.6</v>
      </c>
      <c r="IT99" s="1">
        <v>13.2</v>
      </c>
      <c r="IU99" s="1">
        <v>14.2</v>
      </c>
      <c r="IV99" s="1">
        <v>14.4</v>
      </c>
      <c r="IW99" s="1">
        <v>65535</v>
      </c>
      <c r="IX99" s="1">
        <v>13.6</v>
      </c>
      <c r="IY99" s="1">
        <v>65535</v>
      </c>
      <c r="IZ99" s="1">
        <v>12.8</v>
      </c>
      <c r="JA99" s="1">
        <v>11.2</v>
      </c>
      <c r="JB99" s="1">
        <v>10.8</v>
      </c>
      <c r="JC99" s="1">
        <v>14.8</v>
      </c>
      <c r="JD99" s="1">
        <v>15</v>
      </c>
      <c r="JE99" s="1">
        <v>65535</v>
      </c>
      <c r="JF99" s="1">
        <v>65535</v>
      </c>
      <c r="JG99" s="1">
        <v>14.2</v>
      </c>
      <c r="JH99" s="1">
        <v>13.8</v>
      </c>
      <c r="JI99" s="1">
        <v>15.2</v>
      </c>
      <c r="JJ99" s="1">
        <v>15.4</v>
      </c>
      <c r="JK99" s="1">
        <v>14.4</v>
      </c>
      <c r="JL99" s="1">
        <v>13.6</v>
      </c>
      <c r="JM99" s="1">
        <v>14.6</v>
      </c>
      <c r="JN99" s="1">
        <v>13.6</v>
      </c>
      <c r="JO99" s="1">
        <v>13.8</v>
      </c>
      <c r="JP99" s="1">
        <v>14.4</v>
      </c>
      <c r="JQ99" s="1">
        <v>15.2</v>
      </c>
      <c r="JR99" s="1">
        <v>14.2</v>
      </c>
      <c r="JS99" s="1">
        <v>65535</v>
      </c>
      <c r="JT99" s="1">
        <v>65535</v>
      </c>
      <c r="JU99" s="1">
        <v>14.8</v>
      </c>
      <c r="JV99" s="1">
        <v>13.8</v>
      </c>
      <c r="JW99" s="1">
        <v>14.4</v>
      </c>
      <c r="JX99" s="1">
        <v>15.2</v>
      </c>
      <c r="JY99" s="1">
        <v>13.4</v>
      </c>
      <c r="JZ99" s="1">
        <v>65535</v>
      </c>
      <c r="KA99" s="1">
        <v>13.4</v>
      </c>
      <c r="KB99" s="1">
        <v>14</v>
      </c>
      <c r="KC99" s="1">
        <v>13.6</v>
      </c>
      <c r="KD99" s="1">
        <v>13.8</v>
      </c>
      <c r="KE99" s="1">
        <v>14.2</v>
      </c>
      <c r="KF99" s="1">
        <v>65535</v>
      </c>
      <c r="KG99" s="1">
        <v>65535</v>
      </c>
      <c r="KH99" s="1">
        <v>14</v>
      </c>
      <c r="KI99" s="1">
        <v>14.6</v>
      </c>
      <c r="KJ99" s="1">
        <v>65535</v>
      </c>
      <c r="KK99" s="1">
        <v>14.4</v>
      </c>
      <c r="KL99" s="1">
        <v>13.4</v>
      </c>
      <c r="KM99" s="1">
        <v>14.4</v>
      </c>
      <c r="KN99" s="1">
        <v>65535</v>
      </c>
      <c r="KO99" s="1">
        <v>65535</v>
      </c>
      <c r="KP99" s="1">
        <v>14.6</v>
      </c>
      <c r="KQ99" s="1">
        <v>13.8</v>
      </c>
      <c r="KR99" s="1">
        <v>13.8</v>
      </c>
      <c r="KS99" s="1">
        <v>65535</v>
      </c>
      <c r="KT99" s="1">
        <v>15.2</v>
      </c>
      <c r="KU99" s="1">
        <v>14.8</v>
      </c>
      <c r="KV99" s="1">
        <v>15.4</v>
      </c>
      <c r="KW99" s="1">
        <v>12.8</v>
      </c>
      <c r="KX99" s="1">
        <v>14.6</v>
      </c>
      <c r="KY99" s="1">
        <v>65535</v>
      </c>
      <c r="KZ99" s="1">
        <v>14.2</v>
      </c>
      <c r="LA99" s="1">
        <v>14.6</v>
      </c>
      <c r="LB99" s="1">
        <v>15.4</v>
      </c>
      <c r="LC99" s="1">
        <v>15</v>
      </c>
      <c r="LD99" s="1">
        <v>14.8</v>
      </c>
      <c r="LE99" s="1">
        <v>16.2</v>
      </c>
      <c r="LF99" s="1">
        <v>14.2</v>
      </c>
      <c r="LG99" s="1">
        <v>14.8</v>
      </c>
      <c r="LH99" s="1">
        <v>15.2</v>
      </c>
      <c r="LI99" s="1">
        <v>14.2</v>
      </c>
      <c r="LJ99" s="1">
        <v>14.6</v>
      </c>
      <c r="LK99" s="1">
        <v>15.2</v>
      </c>
      <c r="LL99" s="1">
        <v>15.8</v>
      </c>
      <c r="LM99" s="1">
        <v>15.2</v>
      </c>
      <c r="LN99" s="1">
        <v>14.8</v>
      </c>
      <c r="LO99" s="1">
        <v>14.6</v>
      </c>
      <c r="LP99" s="1">
        <v>15</v>
      </c>
      <c r="LQ99" s="1">
        <v>14.2</v>
      </c>
      <c r="LR99" s="1">
        <v>13.4</v>
      </c>
      <c r="LS99" s="1">
        <v>14.2</v>
      </c>
      <c r="LT99" s="1">
        <v>15.2</v>
      </c>
      <c r="LU99" s="1">
        <v>65535</v>
      </c>
      <c r="LV99" s="1">
        <v>14.8</v>
      </c>
      <c r="LW99" s="1">
        <v>14.6</v>
      </c>
      <c r="LX99" s="1">
        <v>15</v>
      </c>
      <c r="LY99" s="1">
        <v>13.8</v>
      </c>
      <c r="LZ99" s="1">
        <v>15.2</v>
      </c>
      <c r="MA99" s="1">
        <v>15.6</v>
      </c>
      <c r="MB99" s="1">
        <v>15.8</v>
      </c>
      <c r="MC99" s="1">
        <v>15</v>
      </c>
      <c r="MD99" s="1">
        <v>65535</v>
      </c>
      <c r="ME99" s="1">
        <v>13.8</v>
      </c>
      <c r="MF99" s="1">
        <v>14</v>
      </c>
      <c r="MG99" s="1">
        <v>15.6</v>
      </c>
      <c r="MH99" s="1">
        <v>15.4</v>
      </c>
      <c r="MI99" s="1">
        <v>14.4</v>
      </c>
      <c r="MJ99" s="1">
        <v>13.8</v>
      </c>
      <c r="MK99" s="1">
        <v>15.6</v>
      </c>
      <c r="ML99" s="1">
        <v>65535</v>
      </c>
      <c r="MM99" s="1">
        <v>13.6</v>
      </c>
      <c r="MN99" s="1">
        <v>13.8</v>
      </c>
      <c r="MO99" s="1">
        <v>15.2</v>
      </c>
      <c r="MP99" s="1">
        <v>15.4</v>
      </c>
      <c r="MQ99" s="1">
        <v>15</v>
      </c>
      <c r="MR99" s="1">
        <v>14.6</v>
      </c>
      <c r="MS99" s="1">
        <v>15</v>
      </c>
      <c r="MT99" s="1">
        <v>15.2</v>
      </c>
      <c r="MU99" s="1">
        <v>14.6</v>
      </c>
      <c r="MV99" s="1">
        <v>14.4</v>
      </c>
      <c r="MW99" s="1">
        <v>14</v>
      </c>
      <c r="MX99" s="1">
        <v>15.2</v>
      </c>
      <c r="MY99" s="1">
        <v>15.4</v>
      </c>
      <c r="MZ99" s="1">
        <v>65535</v>
      </c>
      <c r="NA99" s="1">
        <v>15</v>
      </c>
      <c r="NB99" s="1">
        <v>15.2</v>
      </c>
      <c r="NC99" s="1">
        <v>65535</v>
      </c>
      <c r="ND99" s="1">
        <v>15.4</v>
      </c>
      <c r="NE99" s="1">
        <v>14.4</v>
      </c>
      <c r="NF99" s="1">
        <v>65535</v>
      </c>
      <c r="NG99" s="1">
        <v>65535</v>
      </c>
      <c r="NH99" s="1">
        <v>14.4</v>
      </c>
      <c r="NI99" s="1">
        <v>15.4</v>
      </c>
      <c r="NJ99" s="6">
        <f t="shared" si="62"/>
        <v>0.22580645161290322</v>
      </c>
      <c r="NK99" s="3">
        <f t="shared" si="63"/>
        <v>0</v>
      </c>
      <c r="NL99" s="3">
        <f t="shared" si="64"/>
        <v>3.2258064516129031E-2</v>
      </c>
      <c r="NM99" s="3">
        <f t="shared" si="65"/>
        <v>0.7</v>
      </c>
      <c r="NN99" s="3">
        <f t="shared" si="66"/>
        <v>0.67741935483870963</v>
      </c>
      <c r="NO99" s="3">
        <f t="shared" si="67"/>
        <v>0.6</v>
      </c>
      <c r="NP99" s="3">
        <f t="shared" si="68"/>
        <v>0.74193548387096775</v>
      </c>
      <c r="NQ99" s="3">
        <f t="shared" si="69"/>
        <v>0.80645161290322576</v>
      </c>
      <c r="NR99" s="3">
        <f t="shared" si="70"/>
        <v>0.8</v>
      </c>
      <c r="NS99" s="3">
        <f t="shared" si="71"/>
        <v>0.74193548387096775</v>
      </c>
      <c r="NT99" s="3">
        <f t="shared" si="72"/>
        <v>0.93333333333333335</v>
      </c>
      <c r="NU99" s="3">
        <f t="shared" si="73"/>
        <v>0.83870967741935487</v>
      </c>
      <c r="NV99" s="3">
        <f t="shared" si="74"/>
        <v>0.59452054794520548</v>
      </c>
      <c r="NW99" s="5" t="e">
        <f t="shared" si="75"/>
        <v>#N/A</v>
      </c>
      <c r="NX99" s="1" t="e">
        <f t="shared" si="76"/>
        <v>#N/A</v>
      </c>
      <c r="NY99" s="1" t="e">
        <f t="shared" si="77"/>
        <v>#N/A</v>
      </c>
      <c r="NZ99" s="1">
        <f t="shared" si="78"/>
        <v>14.857142857142859</v>
      </c>
      <c r="OA99" s="1">
        <f t="shared" si="79"/>
        <v>14.847619047619045</v>
      </c>
      <c r="OB99" s="1">
        <f t="shared" si="80"/>
        <v>14.677777777777774</v>
      </c>
      <c r="OC99" s="1">
        <f t="shared" si="81"/>
        <v>14.11304347826087</v>
      </c>
      <c r="OD99" s="1">
        <f t="shared" si="82"/>
        <v>14.312000000000005</v>
      </c>
      <c r="OE99" s="1">
        <f t="shared" si="83"/>
        <v>13.941666666666665</v>
      </c>
      <c r="OF99" s="1">
        <f t="shared" si="84"/>
        <v>14.165217391304349</v>
      </c>
      <c r="OG99" s="1">
        <f t="shared" si="85"/>
        <v>14.871428571428572</v>
      </c>
      <c r="OH99" s="1">
        <f t="shared" si="86"/>
        <v>14.761538461538455</v>
      </c>
      <c r="OI99" s="111">
        <v>14.214285714285714</v>
      </c>
      <c r="OJ99" s="112">
        <v>14.490476190476194</v>
      </c>
      <c r="OK99" s="112">
        <v>14.71904761904762</v>
      </c>
      <c r="OL99" s="112">
        <v>14.904761904761905</v>
      </c>
      <c r="OM99" s="112">
        <v>14.814285714285713</v>
      </c>
      <c r="ON99" s="112">
        <v>14.47142857142857</v>
      </c>
      <c r="OO99" s="112">
        <v>14</v>
      </c>
      <c r="OP99" s="112">
        <v>14.000000000000004</v>
      </c>
      <c r="OQ99" s="112">
        <v>13.966666666666667</v>
      </c>
      <c r="OR99" s="112">
        <v>14.242857142857142</v>
      </c>
      <c r="OS99" s="112">
        <v>14.357142857142854</v>
      </c>
      <c r="OT99" s="112">
        <v>14.390476190476189</v>
      </c>
      <c r="OU99" s="5" t="e">
        <f t="shared" si="50"/>
        <v>#N/A</v>
      </c>
      <c r="OV99" s="1" t="e">
        <f t="shared" si="51"/>
        <v>#N/A</v>
      </c>
      <c r="OW99" s="1" t="e">
        <f t="shared" si="52"/>
        <v>#N/A</v>
      </c>
      <c r="OX99" s="1">
        <f t="shared" si="53"/>
        <v>-4.7619047619045674E-2</v>
      </c>
      <c r="OY99" s="1">
        <f t="shared" si="54"/>
        <v>3.3333333333331439E-2</v>
      </c>
      <c r="OZ99" s="1">
        <f t="shared" si="55"/>
        <v>0.20634920634920384</v>
      </c>
      <c r="PA99" s="1">
        <f t="shared" si="56"/>
        <v>0.11304347826087024</v>
      </c>
      <c r="PB99" s="1">
        <f t="shared" si="57"/>
        <v>0.31200000000000117</v>
      </c>
      <c r="PC99" s="1">
        <f t="shared" si="58"/>
        <v>-2.5000000000002132E-2</v>
      </c>
      <c r="PD99" s="1">
        <f t="shared" si="59"/>
        <v>-7.7639751552792902E-2</v>
      </c>
      <c r="PE99" s="1">
        <f t="shared" si="60"/>
        <v>0.51428571428571779</v>
      </c>
      <c r="PF99" s="1">
        <f t="shared" si="61"/>
        <v>0.37106227106226619</v>
      </c>
      <c r="PG99" s="111">
        <v>10.5</v>
      </c>
      <c r="PH99" s="112">
        <v>10.7</v>
      </c>
      <c r="PI99" s="112">
        <v>11.4</v>
      </c>
      <c r="PJ99" s="112">
        <v>5.2</v>
      </c>
      <c r="PK99" s="112">
        <v>12.4</v>
      </c>
      <c r="PL99" s="112">
        <v>12</v>
      </c>
      <c r="PM99" s="112">
        <v>11.2</v>
      </c>
      <c r="PN99" s="112">
        <v>10.8</v>
      </c>
      <c r="PO99" s="112">
        <v>10.8</v>
      </c>
      <c r="PP99" s="112">
        <v>10.6</v>
      </c>
      <c r="PQ99" s="112">
        <v>11.6</v>
      </c>
      <c r="PR99" s="137">
        <v>10.6</v>
      </c>
      <c r="PS99" s="5" t="e">
        <f t="array" ref="PS99">+IF(ISERROR($NW99)=FALSE,MIN(IF($H99:$AL99&lt;65534,$H99:$AL99,"")),NA())</f>
        <v>#N/A</v>
      </c>
      <c r="PT99" s="1" t="e">
        <f t="array" ref="PT99">+IF(ISERROR($NX99)=FALSE,MIN(IF($AM99:$BN99&lt;65534,$AM99:$BN99,"")),NA())</f>
        <v>#N/A</v>
      </c>
      <c r="PU99" s="1" t="e">
        <f t="array" ref="PU99">+IF(ISERROR($NY99)=FALSE,MIN(IF($BP99:$CT99&lt;65534,$BP99:$CT99,"")),NA())</f>
        <v>#N/A</v>
      </c>
      <c r="PV99" s="1">
        <f t="array" ref="PV99">+IF(ISERROR($NZ99)=FALSE,MIN(IF($CU99:$DX99&lt;65534,$CU99:$DX99,"")),NA())</f>
        <v>13.6</v>
      </c>
      <c r="PW99" s="1">
        <f t="array" ref="PW99">+IF(ISERROR($OA99)=FALSE,MIN(IF($DY99:$FC99&lt;65534,$DY99:$FC99,"")),NA())</f>
        <v>13.6</v>
      </c>
      <c r="PX99" s="1">
        <f t="array" ref="PX99">+IF(ISERROR($OB99)=FALSE,MIN(IF($FD99:$GG99&lt;65534,$FD99:$GG99,"")),NA())</f>
        <v>12.2</v>
      </c>
      <c r="PY99" s="1">
        <f t="array" ref="PY99">+IF(ISERROR($OC99)=FALSE,MIN(IF($GH99:$HL99&lt;65534,$GH99:$HL99,"")),NA())</f>
        <v>12.8</v>
      </c>
      <c r="PZ99" s="1">
        <f t="array" ref="PZ99">+IF(ISERROR($OD99)=FALSE,MIN(IF($HM99:$IQ99&lt;65534,$HM99:$IQ99,"")),NA())</f>
        <v>12.8</v>
      </c>
      <c r="QA99" s="1">
        <f t="array" ref="QA99">+IF(ISERROR($OE99)=FALSE,MIN(IF($IR99:$JU99&lt;65534,$IR99:$JU99,"")),NA())</f>
        <v>10.8</v>
      </c>
      <c r="QB99" s="1">
        <f t="array" ref="QB99">+IF(ISERROR($OF99)=FALSE,MIN(IF($JV99:$KZ99&lt;65534,$JV99:$KZ99,"")),NA())</f>
        <v>12.8</v>
      </c>
      <c r="QC99" s="1">
        <f t="array" ref="QC99">+IF(ISERROR($OG99)=FALSE,MIN(IF($LA99:$MD99&lt;65534,$LA99:$MD99,"")),NA())</f>
        <v>13.4</v>
      </c>
      <c r="QD99" s="1">
        <f t="array" ref="QD99">+IF(ISERROR($OH99)=FALSE,MIN(IF($ME99:$NI99&lt;65534,$ME99:$NI99,"")),NA())</f>
        <v>13.6</v>
      </c>
      <c r="QE99" s="5" t="e">
        <f t="shared" si="87"/>
        <v>#N/A</v>
      </c>
      <c r="QF99" s="1" t="e">
        <f t="shared" si="88"/>
        <v>#N/A</v>
      </c>
      <c r="QG99" s="1" t="e">
        <f t="shared" si="89"/>
        <v>#N/A</v>
      </c>
      <c r="QH99" s="1">
        <f t="shared" si="90"/>
        <v>-8.3999999999999986</v>
      </c>
      <c r="QI99" s="1">
        <f t="shared" si="91"/>
        <v>-1.1999999999999993</v>
      </c>
      <c r="QJ99" s="1">
        <f t="shared" si="92"/>
        <v>-0.19999999999999929</v>
      </c>
      <c r="QK99" s="1">
        <f t="shared" si="93"/>
        <v>-1.6000000000000014</v>
      </c>
      <c r="QL99" s="1">
        <f t="shared" si="94"/>
        <v>-2</v>
      </c>
      <c r="QM99" s="1">
        <f t="shared" si="95"/>
        <v>0</v>
      </c>
      <c r="QN99" s="1">
        <f t="shared" si="96"/>
        <v>-2.2000000000000011</v>
      </c>
      <c r="QO99" s="1">
        <f t="shared" si="97"/>
        <v>-1.8000000000000007</v>
      </c>
      <c r="QP99" s="1">
        <f t="shared" si="98"/>
        <v>-3</v>
      </c>
      <c r="QQ99" s="5" t="s">
        <v>892</v>
      </c>
    </row>
    <row r="100" spans="1:459" s="1" customFormat="1" x14ac:dyDescent="0.2">
      <c r="A100" s="79">
        <v>26025110</v>
      </c>
      <c r="B100" s="106">
        <v>-76.556249999999991</v>
      </c>
      <c r="C100" s="106">
        <v>3.0753888888888889</v>
      </c>
      <c r="D100" s="105">
        <v>19</v>
      </c>
      <c r="E100" s="97" t="s">
        <v>235</v>
      </c>
      <c r="F100" s="97" t="s">
        <v>572</v>
      </c>
      <c r="G100" s="97" t="s">
        <v>29</v>
      </c>
      <c r="H100" s="1">
        <v>65535</v>
      </c>
      <c r="I100" s="1">
        <v>18.2</v>
      </c>
      <c r="J100" s="1">
        <v>19</v>
      </c>
      <c r="K100" s="1">
        <v>18.600000000000001</v>
      </c>
      <c r="L100" s="1">
        <v>19.600000000000001</v>
      </c>
      <c r="M100" s="1">
        <v>19</v>
      </c>
      <c r="N100" s="1">
        <v>18</v>
      </c>
      <c r="O100" s="1">
        <v>65535</v>
      </c>
      <c r="P100" s="1">
        <v>18</v>
      </c>
      <c r="Q100" s="1">
        <v>18.600000000000001</v>
      </c>
      <c r="R100" s="1">
        <v>18</v>
      </c>
      <c r="S100" s="1">
        <v>18.600000000000001</v>
      </c>
      <c r="T100" s="1">
        <v>18</v>
      </c>
      <c r="U100" s="1">
        <v>19</v>
      </c>
      <c r="V100" s="1">
        <v>18.2</v>
      </c>
      <c r="W100" s="1">
        <v>19</v>
      </c>
      <c r="X100" s="1">
        <v>18.600000000000001</v>
      </c>
      <c r="Y100" s="1">
        <v>19.2</v>
      </c>
      <c r="Z100" s="1">
        <v>18.600000000000001</v>
      </c>
      <c r="AA100" s="1">
        <v>19.2</v>
      </c>
      <c r="AB100" s="1">
        <v>18</v>
      </c>
      <c r="AC100" s="1">
        <v>19</v>
      </c>
      <c r="AD100" s="1">
        <v>17.600000000000001</v>
      </c>
      <c r="AE100" s="1">
        <v>19</v>
      </c>
      <c r="AF100" s="1">
        <v>18.2</v>
      </c>
      <c r="AG100" s="1">
        <v>19</v>
      </c>
      <c r="AH100" s="1">
        <v>19.600000000000001</v>
      </c>
      <c r="AI100" s="1">
        <v>18</v>
      </c>
      <c r="AJ100" s="1">
        <v>17</v>
      </c>
      <c r="AK100" s="1">
        <v>18.600000000000001</v>
      </c>
      <c r="AL100" s="1">
        <v>18</v>
      </c>
      <c r="AM100" s="1">
        <v>17</v>
      </c>
      <c r="AN100" s="1">
        <v>18</v>
      </c>
      <c r="AO100" s="1">
        <v>18.600000000000001</v>
      </c>
      <c r="AP100" s="1">
        <v>19</v>
      </c>
      <c r="AQ100" s="1">
        <v>18.2</v>
      </c>
      <c r="AR100" s="1">
        <v>19</v>
      </c>
      <c r="AS100" s="1">
        <v>17.600000000000001</v>
      </c>
      <c r="AT100" s="1">
        <v>17</v>
      </c>
      <c r="AU100" s="1">
        <v>18</v>
      </c>
      <c r="AV100" s="1">
        <v>19.2</v>
      </c>
      <c r="AW100" s="1">
        <v>18.399999999999999</v>
      </c>
      <c r="AX100" s="1">
        <v>19.600000000000001</v>
      </c>
      <c r="AY100" s="1">
        <v>18</v>
      </c>
      <c r="AZ100" s="1">
        <v>19</v>
      </c>
      <c r="BA100" s="1">
        <v>19.600000000000001</v>
      </c>
      <c r="BB100" s="1">
        <v>65535</v>
      </c>
      <c r="BC100" s="1">
        <v>18.600000000000001</v>
      </c>
      <c r="BD100" s="1">
        <v>17.600000000000001</v>
      </c>
      <c r="BE100" s="1">
        <v>17</v>
      </c>
      <c r="BF100" s="1">
        <v>18.2</v>
      </c>
      <c r="BG100" s="1">
        <v>18.600000000000001</v>
      </c>
      <c r="BH100" s="1">
        <v>17.8</v>
      </c>
      <c r="BI100" s="1">
        <v>18.2</v>
      </c>
      <c r="BJ100" s="1">
        <v>16</v>
      </c>
      <c r="BK100" s="1">
        <v>18</v>
      </c>
      <c r="BL100" s="1">
        <v>19</v>
      </c>
      <c r="BM100" s="1">
        <v>17</v>
      </c>
      <c r="BN100" s="1">
        <v>17.600000000000001</v>
      </c>
      <c r="BO100" s="102"/>
      <c r="BP100" s="1">
        <v>18.399999999999999</v>
      </c>
      <c r="BQ100" s="1">
        <v>65535</v>
      </c>
      <c r="BR100" s="1">
        <v>65535</v>
      </c>
      <c r="BS100" s="1">
        <v>17</v>
      </c>
      <c r="BT100" s="1">
        <v>18.2</v>
      </c>
      <c r="BU100" s="1">
        <v>19.600000000000001</v>
      </c>
      <c r="BV100" s="1">
        <v>19.399999999999999</v>
      </c>
      <c r="BW100" s="1">
        <v>18</v>
      </c>
      <c r="BX100" s="1">
        <v>19</v>
      </c>
      <c r="BY100" s="1">
        <v>18</v>
      </c>
      <c r="BZ100" s="1">
        <v>17.600000000000001</v>
      </c>
      <c r="CA100" s="1">
        <v>17</v>
      </c>
      <c r="CB100" s="1">
        <v>18.600000000000001</v>
      </c>
      <c r="CC100" s="1">
        <v>65535</v>
      </c>
      <c r="CD100" s="1">
        <v>18</v>
      </c>
      <c r="CE100" s="1">
        <v>19.2</v>
      </c>
      <c r="CF100" s="1">
        <v>65535</v>
      </c>
      <c r="CG100" s="1">
        <v>19</v>
      </c>
      <c r="CH100" s="1">
        <v>17.600000000000001</v>
      </c>
      <c r="CI100" s="1">
        <v>18</v>
      </c>
      <c r="CJ100" s="1">
        <v>19.2</v>
      </c>
      <c r="CK100" s="1">
        <v>18</v>
      </c>
      <c r="CL100" s="1">
        <v>17.600000000000001</v>
      </c>
      <c r="CM100" s="1">
        <v>18</v>
      </c>
      <c r="CN100" s="1">
        <v>18.600000000000001</v>
      </c>
      <c r="CO100" s="1">
        <v>65535</v>
      </c>
      <c r="CP100" s="1">
        <v>18.600000000000001</v>
      </c>
      <c r="CQ100" s="1">
        <v>65535</v>
      </c>
      <c r="CR100" s="1">
        <v>16.2</v>
      </c>
      <c r="CS100" s="1">
        <v>18</v>
      </c>
      <c r="CT100" s="1">
        <v>19</v>
      </c>
      <c r="CU100" s="1">
        <v>16.600000000000001</v>
      </c>
      <c r="CV100" s="1">
        <v>65535</v>
      </c>
      <c r="CW100" s="1">
        <v>17.600000000000001</v>
      </c>
      <c r="CX100" s="1">
        <v>18.600000000000001</v>
      </c>
      <c r="CY100" s="1">
        <v>65535</v>
      </c>
      <c r="CZ100" s="1">
        <v>17</v>
      </c>
      <c r="DA100" s="1">
        <v>65535</v>
      </c>
      <c r="DB100" s="1">
        <v>19</v>
      </c>
      <c r="DC100" s="1">
        <v>19.600000000000001</v>
      </c>
      <c r="DD100" s="1">
        <v>18</v>
      </c>
      <c r="DE100" s="1">
        <v>19</v>
      </c>
      <c r="DF100" s="1">
        <v>19.8</v>
      </c>
      <c r="DG100" s="1">
        <v>19.2</v>
      </c>
      <c r="DH100" s="1">
        <v>19.600000000000001</v>
      </c>
      <c r="DI100" s="1">
        <v>17</v>
      </c>
      <c r="DJ100" s="1">
        <v>18.600000000000001</v>
      </c>
      <c r="DK100" s="1">
        <v>19</v>
      </c>
      <c r="DL100" s="1">
        <v>16.2</v>
      </c>
      <c r="DM100" s="1">
        <v>18</v>
      </c>
      <c r="DN100" s="1">
        <v>17</v>
      </c>
      <c r="DO100" s="1">
        <v>17.600000000000001</v>
      </c>
      <c r="DP100" s="1">
        <v>18</v>
      </c>
      <c r="DQ100" s="1">
        <v>17</v>
      </c>
      <c r="DR100" s="1">
        <v>65535</v>
      </c>
      <c r="DS100" s="1">
        <v>19.2</v>
      </c>
      <c r="DT100" s="1">
        <v>18</v>
      </c>
      <c r="DU100" s="1">
        <v>18</v>
      </c>
      <c r="DV100" s="1">
        <v>18.600000000000001</v>
      </c>
      <c r="DW100" s="1">
        <v>18</v>
      </c>
      <c r="DX100" s="1">
        <v>19</v>
      </c>
      <c r="DY100" s="1">
        <v>19.600000000000001</v>
      </c>
      <c r="DZ100" s="1">
        <v>18.2</v>
      </c>
      <c r="EA100" s="1">
        <v>19</v>
      </c>
      <c r="EB100" s="1">
        <v>65535</v>
      </c>
      <c r="EC100" s="1">
        <v>19.600000000000001</v>
      </c>
      <c r="ED100" s="1">
        <v>18.2</v>
      </c>
      <c r="EE100" s="1">
        <v>18.600000000000001</v>
      </c>
      <c r="EF100" s="1">
        <v>18</v>
      </c>
      <c r="EG100" s="1">
        <v>17.600000000000001</v>
      </c>
      <c r="EH100" s="1">
        <v>18</v>
      </c>
      <c r="EI100" s="1">
        <v>19</v>
      </c>
      <c r="EJ100" s="1">
        <v>65535</v>
      </c>
      <c r="EK100" s="1">
        <v>19</v>
      </c>
      <c r="EL100" s="1">
        <v>18.600000000000001</v>
      </c>
      <c r="EM100" s="1">
        <v>17.399999999999999</v>
      </c>
      <c r="EN100" s="1">
        <v>19</v>
      </c>
      <c r="EO100" s="1">
        <v>18</v>
      </c>
      <c r="EP100" s="1">
        <v>17</v>
      </c>
      <c r="EQ100" s="1">
        <v>16.2</v>
      </c>
      <c r="ER100" s="1">
        <v>17</v>
      </c>
      <c r="ES100" s="1">
        <v>19</v>
      </c>
      <c r="ET100" s="1">
        <v>18.2</v>
      </c>
      <c r="EU100" s="1">
        <v>19</v>
      </c>
      <c r="EV100" s="1">
        <v>18</v>
      </c>
      <c r="EW100" s="1">
        <v>18.600000000000001</v>
      </c>
      <c r="EX100" s="1">
        <v>16.600000000000001</v>
      </c>
      <c r="EY100" s="1">
        <v>19.399999999999999</v>
      </c>
      <c r="EZ100" s="1">
        <v>19.8</v>
      </c>
      <c r="FA100" s="1">
        <v>17</v>
      </c>
      <c r="FB100" s="1">
        <v>18.600000000000001</v>
      </c>
      <c r="FC100" s="1">
        <v>17</v>
      </c>
      <c r="FD100" s="1">
        <v>18.600000000000001</v>
      </c>
      <c r="FE100" s="1">
        <v>19</v>
      </c>
      <c r="FF100" s="1">
        <v>18</v>
      </c>
      <c r="FG100" s="1">
        <v>18.600000000000001</v>
      </c>
      <c r="FH100" s="1">
        <v>19</v>
      </c>
      <c r="FI100" s="1">
        <v>19</v>
      </c>
      <c r="FJ100" s="1">
        <v>18</v>
      </c>
      <c r="FK100" s="1">
        <v>16.399999999999999</v>
      </c>
      <c r="FL100" s="1">
        <v>19</v>
      </c>
      <c r="FM100" s="1">
        <v>18.600000000000001</v>
      </c>
      <c r="FN100" s="1">
        <v>17.600000000000001</v>
      </c>
      <c r="FO100" s="1">
        <v>19</v>
      </c>
      <c r="FP100" s="1">
        <v>19.600000000000001</v>
      </c>
      <c r="FQ100" s="1">
        <v>18.600000000000001</v>
      </c>
      <c r="FR100" s="1">
        <v>19</v>
      </c>
      <c r="FS100" s="1">
        <v>18</v>
      </c>
      <c r="FT100" s="1">
        <v>19.600000000000001</v>
      </c>
      <c r="FU100" s="1">
        <v>18.2</v>
      </c>
      <c r="FV100" s="1">
        <v>19</v>
      </c>
      <c r="FW100" s="1">
        <v>18</v>
      </c>
      <c r="FX100" s="1">
        <v>19</v>
      </c>
      <c r="FY100" s="1">
        <v>18.600000000000001</v>
      </c>
      <c r="FZ100" s="1">
        <v>19</v>
      </c>
      <c r="GA100" s="1">
        <v>65535</v>
      </c>
      <c r="GB100" s="1">
        <v>17</v>
      </c>
      <c r="GC100" s="1">
        <v>18</v>
      </c>
      <c r="GD100" s="1">
        <v>19</v>
      </c>
      <c r="GE100" s="1">
        <v>19.600000000000001</v>
      </c>
      <c r="GF100" s="1">
        <v>19</v>
      </c>
      <c r="GG100" s="1">
        <v>18.399999999999999</v>
      </c>
      <c r="GH100" s="1">
        <v>65535</v>
      </c>
      <c r="GI100" s="1">
        <v>18</v>
      </c>
      <c r="GJ100" s="1">
        <v>17.8</v>
      </c>
      <c r="GK100" s="1">
        <v>19.2</v>
      </c>
      <c r="GL100" s="1">
        <v>18</v>
      </c>
      <c r="GM100" s="1">
        <v>19</v>
      </c>
      <c r="GN100" s="1">
        <v>19.600000000000001</v>
      </c>
      <c r="GO100" s="1">
        <v>18.600000000000001</v>
      </c>
      <c r="GP100" s="1">
        <v>18</v>
      </c>
      <c r="GQ100" s="1">
        <v>18.600000000000001</v>
      </c>
      <c r="GR100" s="1">
        <v>18.2</v>
      </c>
      <c r="GS100" s="1">
        <v>19</v>
      </c>
      <c r="GT100" s="1">
        <v>18.600000000000001</v>
      </c>
      <c r="GU100" s="1">
        <v>19</v>
      </c>
      <c r="GV100" s="1">
        <v>65535</v>
      </c>
      <c r="GW100" s="1">
        <v>17.600000000000001</v>
      </c>
      <c r="GX100" s="1">
        <v>17.8</v>
      </c>
      <c r="GY100" s="1">
        <v>18</v>
      </c>
      <c r="GZ100" s="1">
        <v>19</v>
      </c>
      <c r="HA100" s="1">
        <v>19.600000000000001</v>
      </c>
      <c r="HB100" s="1">
        <v>19</v>
      </c>
      <c r="HC100" s="1">
        <v>18.2</v>
      </c>
      <c r="HD100" s="1">
        <v>18</v>
      </c>
      <c r="HE100" s="1">
        <v>17.600000000000001</v>
      </c>
      <c r="HF100" s="1">
        <v>18.399999999999999</v>
      </c>
      <c r="HG100" s="1">
        <v>17.600000000000001</v>
      </c>
      <c r="HH100" s="1">
        <v>18.2</v>
      </c>
      <c r="HI100" s="1">
        <v>19</v>
      </c>
      <c r="HJ100" s="1">
        <v>18</v>
      </c>
      <c r="HK100" s="1">
        <v>19.600000000000001</v>
      </c>
      <c r="HL100" s="1">
        <v>19</v>
      </c>
      <c r="HM100" s="1">
        <v>18.2</v>
      </c>
      <c r="HN100" s="1">
        <v>18</v>
      </c>
      <c r="HO100" s="1">
        <v>19</v>
      </c>
      <c r="HP100" s="1">
        <v>19.600000000000001</v>
      </c>
      <c r="HQ100" s="1">
        <v>65535</v>
      </c>
      <c r="HR100" s="1">
        <v>19</v>
      </c>
      <c r="HS100" s="1">
        <v>18</v>
      </c>
      <c r="HT100" s="1">
        <v>19.600000000000001</v>
      </c>
      <c r="HU100" s="1">
        <v>18.600000000000001</v>
      </c>
      <c r="HV100" s="1">
        <v>19.8</v>
      </c>
      <c r="HW100" s="1">
        <v>19</v>
      </c>
      <c r="HX100" s="1">
        <v>18</v>
      </c>
      <c r="HY100" s="1">
        <v>65535</v>
      </c>
      <c r="HZ100" s="1">
        <v>18.600000000000001</v>
      </c>
      <c r="IA100" s="1">
        <v>19</v>
      </c>
      <c r="IB100" s="1">
        <v>18</v>
      </c>
      <c r="IC100" s="1">
        <v>18.600000000000001</v>
      </c>
      <c r="ID100" s="1">
        <v>65535</v>
      </c>
      <c r="IE100" s="1">
        <v>19.600000000000001</v>
      </c>
      <c r="IF100" s="1">
        <v>18</v>
      </c>
      <c r="IG100" s="1">
        <v>65535</v>
      </c>
      <c r="IH100" s="1">
        <v>19</v>
      </c>
      <c r="II100" s="1">
        <v>18.600000000000001</v>
      </c>
      <c r="IJ100" s="1">
        <v>19</v>
      </c>
      <c r="IK100" s="1">
        <v>18</v>
      </c>
      <c r="IL100" s="1">
        <v>19.600000000000001</v>
      </c>
      <c r="IM100" s="1">
        <v>18.600000000000001</v>
      </c>
      <c r="IN100" s="1">
        <v>19</v>
      </c>
      <c r="IO100" s="1">
        <v>18</v>
      </c>
      <c r="IP100" s="1">
        <v>19</v>
      </c>
      <c r="IQ100" s="1">
        <v>65535</v>
      </c>
      <c r="IR100" s="1">
        <v>19</v>
      </c>
      <c r="IS100" s="1">
        <v>18.2</v>
      </c>
      <c r="IT100" s="1">
        <v>19</v>
      </c>
      <c r="IU100" s="1">
        <v>19.600000000000001</v>
      </c>
      <c r="IV100" s="1">
        <v>65535</v>
      </c>
      <c r="IW100" s="1">
        <v>19</v>
      </c>
      <c r="IX100" s="1">
        <v>18</v>
      </c>
      <c r="IY100" s="1">
        <v>65535</v>
      </c>
      <c r="IZ100" s="1">
        <v>18.600000000000001</v>
      </c>
      <c r="JA100" s="1">
        <v>18</v>
      </c>
      <c r="JB100" s="1">
        <v>18.600000000000001</v>
      </c>
      <c r="JC100" s="1">
        <v>18.2</v>
      </c>
      <c r="JD100" s="1">
        <v>18</v>
      </c>
      <c r="JE100" s="1">
        <v>19</v>
      </c>
      <c r="JF100" s="1">
        <v>18.600000000000001</v>
      </c>
      <c r="JG100" s="1">
        <v>19.2</v>
      </c>
      <c r="JH100" s="1">
        <v>18</v>
      </c>
      <c r="JI100" s="1">
        <v>65535</v>
      </c>
      <c r="JJ100" s="1">
        <v>16.2</v>
      </c>
      <c r="JK100" s="1">
        <v>16</v>
      </c>
      <c r="JL100" s="1">
        <v>17.600000000000001</v>
      </c>
      <c r="JM100" s="1">
        <v>18</v>
      </c>
      <c r="JN100" s="1">
        <v>17</v>
      </c>
      <c r="JO100" s="1">
        <v>18.600000000000001</v>
      </c>
      <c r="JP100" s="1">
        <v>17</v>
      </c>
      <c r="JQ100" s="1">
        <v>18.399999999999999</v>
      </c>
      <c r="JR100" s="1">
        <v>19.600000000000001</v>
      </c>
      <c r="JS100" s="1">
        <v>17</v>
      </c>
      <c r="JT100" s="1">
        <v>18.600000000000001</v>
      </c>
      <c r="JU100" s="1">
        <v>17</v>
      </c>
      <c r="JV100" s="1">
        <v>18</v>
      </c>
      <c r="JW100" s="1">
        <v>18.600000000000001</v>
      </c>
      <c r="JX100" s="1">
        <v>17</v>
      </c>
      <c r="JY100" s="1">
        <v>18.2</v>
      </c>
      <c r="JZ100" s="1">
        <v>19</v>
      </c>
      <c r="KA100" s="1">
        <v>18</v>
      </c>
      <c r="KB100" s="1">
        <v>19.2</v>
      </c>
      <c r="KC100" s="1">
        <v>18.600000000000001</v>
      </c>
      <c r="KD100" s="1">
        <v>18</v>
      </c>
      <c r="KE100" s="1">
        <v>18.600000000000001</v>
      </c>
      <c r="KF100" s="1">
        <v>19.600000000000001</v>
      </c>
      <c r="KG100" s="1">
        <v>19</v>
      </c>
      <c r="KH100" s="1">
        <v>17.600000000000001</v>
      </c>
      <c r="KI100" s="1">
        <v>19</v>
      </c>
      <c r="KJ100" s="1">
        <v>65535</v>
      </c>
      <c r="KK100" s="1">
        <v>17.399999999999999</v>
      </c>
      <c r="KL100" s="1">
        <v>18</v>
      </c>
      <c r="KM100" s="1">
        <v>17.2</v>
      </c>
      <c r="KN100" s="1">
        <v>18</v>
      </c>
      <c r="KO100" s="1">
        <v>17</v>
      </c>
      <c r="KP100" s="1">
        <v>17</v>
      </c>
      <c r="KQ100" s="1">
        <v>17.600000000000001</v>
      </c>
      <c r="KR100" s="1">
        <v>18</v>
      </c>
      <c r="KS100" s="1">
        <v>18.600000000000001</v>
      </c>
      <c r="KT100" s="1">
        <v>19.399999999999999</v>
      </c>
      <c r="KU100" s="1">
        <v>19</v>
      </c>
      <c r="KV100" s="1">
        <v>18.600000000000001</v>
      </c>
      <c r="KW100" s="1">
        <v>18</v>
      </c>
      <c r="KX100" s="1">
        <v>18.600000000000001</v>
      </c>
      <c r="KY100" s="1">
        <v>18.2</v>
      </c>
      <c r="KZ100" s="1">
        <v>18.600000000000001</v>
      </c>
      <c r="LA100" s="1">
        <v>19.600000000000001</v>
      </c>
      <c r="LB100" s="1">
        <v>17.600000000000001</v>
      </c>
      <c r="LC100" s="1">
        <v>18.2</v>
      </c>
      <c r="LD100" s="1">
        <v>17.600000000000001</v>
      </c>
      <c r="LE100" s="1">
        <v>19</v>
      </c>
      <c r="LF100" s="1">
        <v>19.600000000000001</v>
      </c>
      <c r="LG100" s="1">
        <v>17</v>
      </c>
      <c r="LH100" s="1">
        <v>19</v>
      </c>
      <c r="LI100" s="1">
        <v>18</v>
      </c>
      <c r="LJ100" s="1">
        <v>18.600000000000001</v>
      </c>
      <c r="LK100" s="1">
        <v>18</v>
      </c>
      <c r="LL100" s="1">
        <v>16.399999999999999</v>
      </c>
      <c r="LM100" s="1">
        <v>18</v>
      </c>
      <c r="LN100" s="1">
        <v>17</v>
      </c>
      <c r="LO100" s="1">
        <v>17.600000000000001</v>
      </c>
      <c r="LP100" s="1">
        <v>18</v>
      </c>
      <c r="LQ100" s="1">
        <v>18.600000000000001</v>
      </c>
      <c r="LR100" s="1">
        <v>18</v>
      </c>
      <c r="LS100" s="1">
        <v>17.600000000000001</v>
      </c>
      <c r="LT100" s="1">
        <v>17</v>
      </c>
      <c r="LU100" s="1">
        <v>18</v>
      </c>
      <c r="LV100" s="1">
        <v>17.600000000000001</v>
      </c>
      <c r="LW100" s="1">
        <v>18</v>
      </c>
      <c r="LX100" s="1">
        <v>18.600000000000001</v>
      </c>
      <c r="LY100" s="1">
        <v>19</v>
      </c>
      <c r="LZ100" s="1">
        <v>18.600000000000001</v>
      </c>
      <c r="MA100" s="1">
        <v>19</v>
      </c>
      <c r="MB100" s="1">
        <v>18.2</v>
      </c>
      <c r="MC100" s="1">
        <v>18.600000000000001</v>
      </c>
      <c r="MD100" s="1">
        <v>17</v>
      </c>
      <c r="ME100" s="1">
        <v>18.600000000000001</v>
      </c>
      <c r="MF100" s="1">
        <v>19</v>
      </c>
      <c r="MG100" s="1">
        <v>19.600000000000001</v>
      </c>
      <c r="MH100" s="1">
        <v>18</v>
      </c>
      <c r="MI100" s="1">
        <v>19.5</v>
      </c>
      <c r="MJ100" s="1">
        <v>18</v>
      </c>
      <c r="MK100" s="1">
        <v>17</v>
      </c>
      <c r="ML100" s="1">
        <v>18.600000000000001</v>
      </c>
      <c r="MM100" s="1">
        <v>19</v>
      </c>
      <c r="MN100" s="1">
        <v>18.600000000000001</v>
      </c>
      <c r="MO100" s="1">
        <v>17.600000000000001</v>
      </c>
      <c r="MP100" s="1">
        <v>17</v>
      </c>
      <c r="MQ100" s="1">
        <v>17.600000000000001</v>
      </c>
      <c r="MR100" s="1">
        <v>18</v>
      </c>
      <c r="MS100" s="1">
        <v>18.600000000000001</v>
      </c>
      <c r="MT100" s="1">
        <v>19</v>
      </c>
      <c r="MU100" s="1">
        <v>18.2</v>
      </c>
      <c r="MV100" s="1">
        <v>17.600000000000001</v>
      </c>
      <c r="MW100" s="1">
        <v>17</v>
      </c>
      <c r="MX100" s="1">
        <v>18</v>
      </c>
      <c r="MY100" s="1">
        <v>19</v>
      </c>
      <c r="MZ100" s="1">
        <v>18</v>
      </c>
      <c r="NA100" s="1">
        <v>17</v>
      </c>
      <c r="NB100" s="1">
        <v>18</v>
      </c>
      <c r="NC100" s="1">
        <v>19</v>
      </c>
      <c r="ND100" s="1">
        <v>19.600000000000001</v>
      </c>
      <c r="NE100" s="1">
        <v>18</v>
      </c>
      <c r="NF100" s="1">
        <v>18.399999999999999</v>
      </c>
      <c r="NG100" s="1">
        <v>19</v>
      </c>
      <c r="NH100" s="1">
        <v>18.399999999999999</v>
      </c>
      <c r="NI100" s="1">
        <v>65535</v>
      </c>
      <c r="NJ100" s="6">
        <f t="shared" si="62"/>
        <v>0.93548387096774188</v>
      </c>
      <c r="NK100" s="3">
        <f t="shared" si="63"/>
        <v>0.9642857142857143</v>
      </c>
      <c r="NL100" s="3">
        <f t="shared" si="64"/>
        <v>0.80645161290322576</v>
      </c>
      <c r="NM100" s="3">
        <f t="shared" si="65"/>
        <v>0.8666666666666667</v>
      </c>
      <c r="NN100" s="3">
        <f t="shared" si="66"/>
        <v>0.93548387096774188</v>
      </c>
      <c r="NO100" s="3">
        <f t="shared" si="67"/>
        <v>0.96666666666666667</v>
      </c>
      <c r="NP100" s="3">
        <f t="shared" si="68"/>
        <v>0.93548387096774188</v>
      </c>
      <c r="NQ100" s="3">
        <f t="shared" si="69"/>
        <v>0.83870967741935487</v>
      </c>
      <c r="NR100" s="3">
        <f t="shared" si="70"/>
        <v>0.9</v>
      </c>
      <c r="NS100" s="3">
        <f t="shared" si="71"/>
        <v>0.967741935483871</v>
      </c>
      <c r="NT100" s="3">
        <f t="shared" si="72"/>
        <v>1</v>
      </c>
      <c r="NU100" s="3">
        <f t="shared" si="73"/>
        <v>0.967741935483871</v>
      </c>
      <c r="NV100" s="3">
        <f t="shared" si="74"/>
        <v>0.92328767123287669</v>
      </c>
      <c r="NW100" s="5">
        <f t="shared" si="75"/>
        <v>18.531034482758621</v>
      </c>
      <c r="NX100" s="1">
        <f t="shared" si="76"/>
        <v>18.140740740740746</v>
      </c>
      <c r="NY100" s="1">
        <f t="shared" si="77"/>
        <v>18.232000000000003</v>
      </c>
      <c r="NZ100" s="1">
        <f t="shared" si="78"/>
        <v>18.200000000000003</v>
      </c>
      <c r="OA100" s="1">
        <f t="shared" si="79"/>
        <v>18.248275862068969</v>
      </c>
      <c r="OB100" s="1">
        <f t="shared" si="80"/>
        <v>18.565517241379311</v>
      </c>
      <c r="OC100" s="1">
        <f t="shared" si="81"/>
        <v>18.489655172413794</v>
      </c>
      <c r="OD100" s="1">
        <f t="shared" si="82"/>
        <v>18.746153846153849</v>
      </c>
      <c r="OE100" s="1">
        <f t="shared" si="83"/>
        <v>18.148148148148149</v>
      </c>
      <c r="OF100" s="1">
        <f t="shared" si="84"/>
        <v>18.253333333333334</v>
      </c>
      <c r="OG100" s="1">
        <f t="shared" si="85"/>
        <v>18.100000000000005</v>
      </c>
      <c r="OH100" s="1">
        <f t="shared" si="86"/>
        <v>18.296666666666667</v>
      </c>
      <c r="OI100" s="111" t="e">
        <f>NA()</f>
        <v>#N/A</v>
      </c>
      <c r="OJ100" s="112" t="e">
        <f>NA()</f>
        <v>#N/A</v>
      </c>
      <c r="OK100" s="112" t="e">
        <f>NA()</f>
        <v>#N/A</v>
      </c>
      <c r="OL100" s="112" t="e">
        <f>NA()</f>
        <v>#N/A</v>
      </c>
      <c r="OM100" s="112" t="e">
        <f>NA()</f>
        <v>#N/A</v>
      </c>
      <c r="ON100" s="112" t="e">
        <f>NA()</f>
        <v>#N/A</v>
      </c>
      <c r="OO100" s="112" t="e">
        <f>NA()</f>
        <v>#N/A</v>
      </c>
      <c r="OP100" s="112" t="e">
        <f>NA()</f>
        <v>#N/A</v>
      </c>
      <c r="OQ100" s="112" t="e">
        <f>NA()</f>
        <v>#N/A</v>
      </c>
      <c r="OR100" s="112" t="e">
        <f>NA()</f>
        <v>#N/A</v>
      </c>
      <c r="OS100" s="112" t="e">
        <f>NA()</f>
        <v>#N/A</v>
      </c>
      <c r="OT100" s="112" t="e">
        <f>NA()</f>
        <v>#N/A</v>
      </c>
      <c r="OU100" s="5" t="e">
        <f t="shared" si="50"/>
        <v>#N/A</v>
      </c>
      <c r="OV100" s="1" t="e">
        <f t="shared" si="51"/>
        <v>#N/A</v>
      </c>
      <c r="OW100" s="1" t="e">
        <f t="shared" si="52"/>
        <v>#N/A</v>
      </c>
      <c r="OX100" s="1" t="e">
        <f t="shared" si="53"/>
        <v>#N/A</v>
      </c>
      <c r="OY100" s="1" t="e">
        <f t="shared" si="54"/>
        <v>#N/A</v>
      </c>
      <c r="OZ100" s="1" t="e">
        <f t="shared" si="55"/>
        <v>#N/A</v>
      </c>
      <c r="PA100" s="1" t="e">
        <f t="shared" si="56"/>
        <v>#N/A</v>
      </c>
      <c r="PB100" s="1" t="e">
        <f t="shared" si="57"/>
        <v>#N/A</v>
      </c>
      <c r="PC100" s="1" t="e">
        <f t="shared" si="58"/>
        <v>#N/A</v>
      </c>
      <c r="PD100" s="1" t="e">
        <f t="shared" si="59"/>
        <v>#N/A</v>
      </c>
      <c r="PE100" s="1" t="e">
        <f t="shared" si="60"/>
        <v>#N/A</v>
      </c>
      <c r="PF100" s="1" t="e">
        <f t="shared" si="61"/>
        <v>#N/A</v>
      </c>
      <c r="PG100" s="111">
        <v>15</v>
      </c>
      <c r="PH100" s="112">
        <v>15.2</v>
      </c>
      <c r="PI100" s="112">
        <v>15</v>
      </c>
      <c r="PJ100" s="112">
        <v>15.2</v>
      </c>
      <c r="PK100" s="112">
        <v>10.199999999999999</v>
      </c>
      <c r="PL100" s="112">
        <v>15</v>
      </c>
      <c r="PM100" s="112">
        <v>14.2</v>
      </c>
      <c r="PN100" s="112">
        <v>14</v>
      </c>
      <c r="PO100" s="112">
        <v>15</v>
      </c>
      <c r="PP100" s="112">
        <v>14.2</v>
      </c>
      <c r="PQ100" s="112">
        <v>15</v>
      </c>
      <c r="PR100" s="137">
        <v>15.2</v>
      </c>
      <c r="PS100" s="5">
        <f t="array" ref="PS100">+IF(ISERROR($NW100)=FALSE,MIN(IF($H100:$AL100&lt;65534,$H100:$AL100,"")),NA())</f>
        <v>17</v>
      </c>
      <c r="PT100" s="1">
        <f t="array" ref="PT100">+IF(ISERROR($NX100)=FALSE,MIN(IF($AM100:$BN100&lt;65534,$AM100:$BN100,"")),NA())</f>
        <v>16</v>
      </c>
      <c r="PU100" s="1">
        <f t="array" ref="PU100">+IF(ISERROR($NY100)=FALSE,MIN(IF($BP100:$CT100&lt;65534,$BP100:$CT100,"")),NA())</f>
        <v>16.2</v>
      </c>
      <c r="PV100" s="1">
        <f t="array" ref="PV100">+IF(ISERROR($NZ100)=FALSE,MIN(IF($CU100:$DX100&lt;65534,$CU100:$DX100,"")),NA())</f>
        <v>16.2</v>
      </c>
      <c r="PW100" s="1">
        <f t="array" ref="PW100">+IF(ISERROR($OA100)=FALSE,MIN(IF($DY100:$FC100&lt;65534,$DY100:$FC100,"")),NA())</f>
        <v>16.2</v>
      </c>
      <c r="PX100" s="1">
        <f t="array" ref="PX100">+IF(ISERROR($OB100)=FALSE,MIN(IF($FD100:$GG100&lt;65534,$FD100:$GG100,"")),NA())</f>
        <v>16.399999999999999</v>
      </c>
      <c r="PY100" s="1">
        <f t="array" ref="PY100">+IF(ISERROR($OC100)=FALSE,MIN(IF($GH100:$HL100&lt;65534,$GH100:$HL100,"")),NA())</f>
        <v>17.600000000000001</v>
      </c>
      <c r="PZ100" s="1">
        <f t="array" ref="PZ100">+IF(ISERROR($OD100)=FALSE,MIN(IF($HM100:$IQ100&lt;65534,$HM100:$IQ100,"")),NA())</f>
        <v>18</v>
      </c>
      <c r="QA100" s="1">
        <f t="array" ref="QA100">+IF(ISERROR($OE100)=FALSE,MIN(IF($IR100:$JU100&lt;65534,$IR100:$JU100,"")),NA())</f>
        <v>16</v>
      </c>
      <c r="QB100" s="1">
        <f t="array" ref="QB100">+IF(ISERROR($OF100)=FALSE,MIN(IF($JV100:$KZ100&lt;65534,$JV100:$KZ100,"")),NA())</f>
        <v>17</v>
      </c>
      <c r="QC100" s="1">
        <f t="array" ref="QC100">+IF(ISERROR($OG100)=FALSE,MIN(IF($LA100:$MD100&lt;65534,$LA100:$MD100,"")),NA())</f>
        <v>16.399999999999999</v>
      </c>
      <c r="QD100" s="1">
        <f t="array" ref="QD100">+IF(ISERROR($OH100)=FALSE,MIN(IF($ME100:$NI100&lt;65534,$ME100:$NI100,"")),NA())</f>
        <v>17</v>
      </c>
      <c r="QE100" s="5">
        <f t="shared" si="87"/>
        <v>-2</v>
      </c>
      <c r="QF100" s="1">
        <f t="shared" si="88"/>
        <v>-0.80000000000000071</v>
      </c>
      <c r="QG100" s="1">
        <f t="shared" si="89"/>
        <v>-1.1999999999999993</v>
      </c>
      <c r="QH100" s="1">
        <f t="shared" si="90"/>
        <v>-1</v>
      </c>
      <c r="QI100" s="1">
        <f t="shared" si="91"/>
        <v>-6</v>
      </c>
      <c r="QJ100" s="1">
        <f t="shared" si="92"/>
        <v>-1.3999999999999986</v>
      </c>
      <c r="QK100" s="1">
        <f t="shared" si="93"/>
        <v>-3.4000000000000021</v>
      </c>
      <c r="QL100" s="1">
        <f t="shared" si="94"/>
        <v>-4</v>
      </c>
      <c r="QM100" s="1">
        <f t="shared" si="95"/>
        <v>-1</v>
      </c>
      <c r="QN100" s="1">
        <f t="shared" si="96"/>
        <v>-2.8000000000000007</v>
      </c>
      <c r="QO100" s="1">
        <f t="shared" si="97"/>
        <v>-1.3999999999999986</v>
      </c>
      <c r="QP100" s="1">
        <f t="shared" si="98"/>
        <v>-1.8000000000000007</v>
      </c>
      <c r="QQ100" s="5" t="s">
        <v>892</v>
      </c>
    </row>
    <row r="101" spans="1:459" s="1" customFormat="1" x14ac:dyDescent="0.2">
      <c r="A101" s="79">
        <v>26035030</v>
      </c>
      <c r="B101" s="106">
        <v>-76.608750000000001</v>
      </c>
      <c r="C101" s="106">
        <v>2.4528888888888889</v>
      </c>
      <c r="D101" s="105">
        <v>1752</v>
      </c>
      <c r="E101" s="97" t="s">
        <v>377</v>
      </c>
      <c r="F101" s="97" t="s">
        <v>335</v>
      </c>
      <c r="G101" s="97" t="s">
        <v>29</v>
      </c>
      <c r="H101" s="1">
        <v>11</v>
      </c>
      <c r="I101" s="1">
        <v>11.6</v>
      </c>
      <c r="J101" s="1">
        <v>11</v>
      </c>
      <c r="K101" s="1">
        <v>11.4</v>
      </c>
      <c r="L101" s="1">
        <v>12</v>
      </c>
      <c r="M101" s="1">
        <v>12.2</v>
      </c>
      <c r="N101" s="1">
        <v>14.8</v>
      </c>
      <c r="O101" s="1">
        <v>14.4</v>
      </c>
      <c r="P101" s="1">
        <v>14.6</v>
      </c>
      <c r="Q101" s="1">
        <v>15.4</v>
      </c>
      <c r="R101" s="1">
        <v>15.4</v>
      </c>
      <c r="S101" s="1">
        <v>14.8</v>
      </c>
      <c r="T101" s="1">
        <v>18.399999999999999</v>
      </c>
      <c r="U101" s="1">
        <v>15.8</v>
      </c>
      <c r="V101" s="1">
        <v>13.4</v>
      </c>
      <c r="W101" s="1">
        <v>13.8</v>
      </c>
      <c r="X101" s="1">
        <v>13.6</v>
      </c>
      <c r="Y101" s="1">
        <v>14.2</v>
      </c>
      <c r="Z101" s="1">
        <v>15</v>
      </c>
      <c r="AA101" s="1">
        <v>15.2</v>
      </c>
      <c r="AB101" s="1">
        <v>18.600000000000001</v>
      </c>
      <c r="AC101" s="1">
        <v>12.6</v>
      </c>
      <c r="AD101" s="1">
        <v>12</v>
      </c>
      <c r="AE101" s="1">
        <v>12.6</v>
      </c>
      <c r="AF101" s="1">
        <v>11.8</v>
      </c>
      <c r="AG101" s="1">
        <v>11</v>
      </c>
      <c r="AH101" s="1">
        <v>12.4</v>
      </c>
      <c r="AI101" s="1">
        <v>15.2</v>
      </c>
      <c r="AJ101" s="1">
        <v>15</v>
      </c>
      <c r="AK101" s="1">
        <v>15.2</v>
      </c>
      <c r="AL101" s="1">
        <v>15</v>
      </c>
      <c r="AM101" s="1">
        <v>16.8</v>
      </c>
      <c r="AN101" s="1">
        <v>11.4</v>
      </c>
      <c r="AO101" s="1">
        <v>13.4</v>
      </c>
      <c r="AP101" s="1">
        <v>15.6</v>
      </c>
      <c r="AQ101" s="1">
        <v>16.2</v>
      </c>
      <c r="AR101" s="1">
        <v>16</v>
      </c>
      <c r="AS101" s="1">
        <v>15.2</v>
      </c>
      <c r="AT101" s="1">
        <v>17</v>
      </c>
      <c r="AU101" s="1">
        <v>16</v>
      </c>
      <c r="AV101" s="1">
        <v>15.2</v>
      </c>
      <c r="AW101" s="1">
        <v>16.600000000000001</v>
      </c>
      <c r="AX101" s="1">
        <v>16.399999999999999</v>
      </c>
      <c r="AY101" s="1">
        <v>14.2</v>
      </c>
      <c r="AZ101" s="1">
        <v>14</v>
      </c>
      <c r="BA101" s="1">
        <v>13.2</v>
      </c>
      <c r="BB101" s="1">
        <v>14.2</v>
      </c>
      <c r="BC101" s="1">
        <v>15.4</v>
      </c>
      <c r="BD101" s="1">
        <v>16</v>
      </c>
      <c r="BE101" s="1">
        <v>16</v>
      </c>
      <c r="BF101" s="1">
        <v>15.4</v>
      </c>
      <c r="BG101" s="1">
        <v>16</v>
      </c>
      <c r="BH101" s="1">
        <v>14</v>
      </c>
      <c r="BI101" s="1">
        <v>14.2</v>
      </c>
      <c r="BJ101" s="1">
        <v>14.4</v>
      </c>
      <c r="BK101" s="1">
        <v>15.2</v>
      </c>
      <c r="BL101" s="1">
        <v>15</v>
      </c>
      <c r="BM101" s="1">
        <v>16</v>
      </c>
      <c r="BN101" s="1">
        <v>16</v>
      </c>
      <c r="BO101" s="102"/>
      <c r="BP101" s="1">
        <v>14.6</v>
      </c>
      <c r="BQ101" s="1">
        <v>15.4</v>
      </c>
      <c r="BR101" s="1">
        <v>15.4</v>
      </c>
      <c r="BS101" s="1">
        <v>14.8</v>
      </c>
      <c r="BT101" s="1">
        <v>15</v>
      </c>
      <c r="BU101" s="1">
        <v>16.399999999999999</v>
      </c>
      <c r="BV101" s="1">
        <v>15.6</v>
      </c>
      <c r="BW101" s="1">
        <v>16.399999999999999</v>
      </c>
      <c r="BX101" s="1">
        <v>14</v>
      </c>
      <c r="BY101" s="1">
        <v>13.8</v>
      </c>
      <c r="BZ101" s="1">
        <v>14.4</v>
      </c>
      <c r="CA101" s="1">
        <v>14</v>
      </c>
      <c r="CB101" s="1">
        <v>13.6</v>
      </c>
      <c r="CC101" s="1">
        <v>14</v>
      </c>
      <c r="CD101" s="1">
        <v>17</v>
      </c>
      <c r="CE101" s="1">
        <v>13.8</v>
      </c>
      <c r="CF101" s="1">
        <v>14.2</v>
      </c>
      <c r="CG101" s="1">
        <v>15</v>
      </c>
      <c r="CH101" s="1">
        <v>16</v>
      </c>
      <c r="CI101" s="1">
        <v>15</v>
      </c>
      <c r="CJ101" s="1">
        <v>15</v>
      </c>
      <c r="CK101" s="1">
        <v>15.4</v>
      </c>
      <c r="CL101" s="1">
        <v>14.4</v>
      </c>
      <c r="CM101" s="1">
        <v>14.2</v>
      </c>
      <c r="CN101" s="1">
        <v>15.6</v>
      </c>
      <c r="CO101" s="1">
        <v>14.8</v>
      </c>
      <c r="CP101" s="1">
        <v>15.2</v>
      </c>
      <c r="CQ101" s="1">
        <v>16</v>
      </c>
      <c r="CR101" s="1">
        <v>16</v>
      </c>
      <c r="CS101" s="1">
        <v>15.4</v>
      </c>
      <c r="CT101" s="1">
        <v>15.6</v>
      </c>
      <c r="CU101" s="1">
        <v>17</v>
      </c>
      <c r="CV101" s="1">
        <v>16.399999999999999</v>
      </c>
      <c r="CW101" s="1">
        <v>16</v>
      </c>
      <c r="CX101" s="1">
        <v>16.399999999999999</v>
      </c>
      <c r="CY101" s="1">
        <v>15.4</v>
      </c>
      <c r="CZ101" s="1">
        <v>15.4</v>
      </c>
      <c r="DA101" s="1">
        <v>16.600000000000001</v>
      </c>
      <c r="DB101" s="1">
        <v>13.4</v>
      </c>
      <c r="DC101" s="1">
        <v>13.4</v>
      </c>
      <c r="DD101" s="1">
        <v>13.6</v>
      </c>
      <c r="DE101" s="1">
        <v>13.8</v>
      </c>
      <c r="DF101" s="1">
        <v>15.4</v>
      </c>
      <c r="DG101" s="1">
        <v>16.2</v>
      </c>
      <c r="DH101" s="1">
        <v>15.2</v>
      </c>
      <c r="DI101" s="1">
        <v>16.600000000000001</v>
      </c>
      <c r="DJ101" s="1">
        <v>13</v>
      </c>
      <c r="DK101" s="1">
        <v>13</v>
      </c>
      <c r="DL101" s="1">
        <v>16.600000000000001</v>
      </c>
      <c r="DM101" s="1">
        <v>14.8</v>
      </c>
      <c r="DN101" s="1">
        <v>15.4</v>
      </c>
      <c r="DO101" s="1">
        <v>15.3</v>
      </c>
      <c r="DP101" s="1">
        <v>16.399999999999999</v>
      </c>
      <c r="DQ101" s="1">
        <v>15</v>
      </c>
      <c r="DR101" s="1">
        <v>15</v>
      </c>
      <c r="DS101" s="1">
        <v>15.4</v>
      </c>
      <c r="DT101" s="1">
        <v>15.4</v>
      </c>
      <c r="DU101" s="1">
        <v>16</v>
      </c>
      <c r="DV101" s="1">
        <v>13.2</v>
      </c>
      <c r="DW101" s="1">
        <v>15</v>
      </c>
      <c r="DX101" s="1">
        <v>15.4</v>
      </c>
      <c r="DY101" s="1">
        <v>11.6</v>
      </c>
      <c r="DZ101" s="1">
        <v>14.2</v>
      </c>
      <c r="EA101" s="1">
        <v>14.8</v>
      </c>
      <c r="EB101" s="1">
        <v>15.6</v>
      </c>
      <c r="EC101" s="1">
        <v>16</v>
      </c>
      <c r="ED101" s="1">
        <v>15.6</v>
      </c>
      <c r="EE101" s="1">
        <v>14.6</v>
      </c>
      <c r="EF101" s="1">
        <v>15.4</v>
      </c>
      <c r="EG101" s="1">
        <v>16.8</v>
      </c>
      <c r="EH101" s="1">
        <v>15.2</v>
      </c>
      <c r="EI101" s="1">
        <v>15</v>
      </c>
      <c r="EJ101" s="1">
        <v>15.4</v>
      </c>
      <c r="EK101" s="1">
        <v>15</v>
      </c>
      <c r="EL101" s="1">
        <v>16</v>
      </c>
      <c r="EM101" s="1">
        <v>15.4</v>
      </c>
      <c r="EN101" s="1">
        <v>14.2</v>
      </c>
      <c r="EO101" s="1">
        <v>15</v>
      </c>
      <c r="EP101" s="1">
        <v>16.2</v>
      </c>
      <c r="EQ101" s="1">
        <v>16</v>
      </c>
      <c r="ER101" s="1">
        <v>15</v>
      </c>
      <c r="ES101" s="1">
        <v>14</v>
      </c>
      <c r="ET101" s="1">
        <v>13.8</v>
      </c>
      <c r="EU101" s="1">
        <v>14</v>
      </c>
      <c r="EV101" s="1">
        <v>13.6</v>
      </c>
      <c r="EW101" s="1">
        <v>13.6</v>
      </c>
      <c r="EX101" s="1">
        <v>15.4</v>
      </c>
      <c r="EY101" s="1">
        <v>12.6</v>
      </c>
      <c r="EZ101" s="1">
        <v>12.6</v>
      </c>
      <c r="FA101" s="1">
        <v>15.8</v>
      </c>
      <c r="FB101" s="1">
        <v>15.4</v>
      </c>
      <c r="FC101" s="1">
        <v>16</v>
      </c>
      <c r="FD101" s="1">
        <v>15.8</v>
      </c>
      <c r="FE101" s="1">
        <v>15.6</v>
      </c>
      <c r="FF101" s="1">
        <v>13</v>
      </c>
      <c r="FG101" s="1">
        <v>13.6</v>
      </c>
      <c r="FH101" s="1">
        <v>13.4</v>
      </c>
      <c r="FI101" s="1">
        <v>13.8</v>
      </c>
      <c r="FJ101" s="1">
        <v>14.6</v>
      </c>
      <c r="FK101" s="1">
        <v>12.4</v>
      </c>
      <c r="FL101" s="1">
        <v>12.4</v>
      </c>
      <c r="FM101" s="1">
        <v>13.6</v>
      </c>
      <c r="FN101" s="1">
        <v>15.2</v>
      </c>
      <c r="FO101" s="1">
        <v>15.4</v>
      </c>
      <c r="FP101" s="1">
        <v>13.6</v>
      </c>
      <c r="FQ101" s="1">
        <v>13.6</v>
      </c>
      <c r="FR101" s="1">
        <v>13.4</v>
      </c>
      <c r="FS101" s="1">
        <v>16</v>
      </c>
      <c r="FT101" s="1">
        <v>13.4</v>
      </c>
      <c r="FU101" s="1">
        <v>14</v>
      </c>
      <c r="FV101" s="1">
        <v>14.4</v>
      </c>
      <c r="FW101" s="1">
        <v>14</v>
      </c>
      <c r="FX101" s="1">
        <v>14.2</v>
      </c>
      <c r="FY101" s="1">
        <v>15.2</v>
      </c>
      <c r="FZ101" s="1">
        <v>15.4</v>
      </c>
      <c r="GA101" s="1">
        <v>15</v>
      </c>
      <c r="GB101" s="1">
        <v>15.4</v>
      </c>
      <c r="GC101" s="1">
        <v>12</v>
      </c>
      <c r="GD101" s="1">
        <v>12.8</v>
      </c>
      <c r="GE101" s="1">
        <v>12.4</v>
      </c>
      <c r="GF101" s="1">
        <v>15.4</v>
      </c>
      <c r="GG101" s="1">
        <v>14</v>
      </c>
      <c r="GH101" s="1">
        <v>15</v>
      </c>
      <c r="GI101" s="1">
        <v>13</v>
      </c>
      <c r="GJ101" s="1">
        <v>13.6</v>
      </c>
      <c r="GK101" s="1">
        <v>13.6</v>
      </c>
      <c r="GL101" s="1">
        <v>12.2</v>
      </c>
      <c r="GM101" s="1">
        <v>12.8</v>
      </c>
      <c r="GN101" s="1">
        <v>12</v>
      </c>
      <c r="GO101" s="1">
        <v>13</v>
      </c>
      <c r="GP101" s="1">
        <v>11.4</v>
      </c>
      <c r="GQ101" s="1">
        <v>11.2</v>
      </c>
      <c r="GR101" s="1">
        <v>11.4</v>
      </c>
      <c r="GS101" s="1">
        <v>11.2</v>
      </c>
      <c r="GT101" s="1">
        <v>13</v>
      </c>
      <c r="GU101" s="1">
        <v>12</v>
      </c>
      <c r="GV101" s="1">
        <v>65535</v>
      </c>
      <c r="GW101" s="1">
        <v>65535</v>
      </c>
      <c r="GX101" s="1">
        <v>65535</v>
      </c>
      <c r="GY101" s="1">
        <v>65535</v>
      </c>
      <c r="GZ101" s="1">
        <v>65535</v>
      </c>
      <c r="HA101" s="1">
        <v>65535</v>
      </c>
      <c r="HB101" s="1">
        <v>65535</v>
      </c>
      <c r="HC101" s="1">
        <v>65535</v>
      </c>
      <c r="HD101" s="1">
        <v>65535</v>
      </c>
      <c r="HE101" s="1">
        <v>65535</v>
      </c>
      <c r="HF101" s="1">
        <v>65535</v>
      </c>
      <c r="HG101" s="1">
        <v>65535</v>
      </c>
      <c r="HH101" s="1">
        <v>65535</v>
      </c>
      <c r="HI101" s="1">
        <v>65535</v>
      </c>
      <c r="HJ101" s="1">
        <v>65535</v>
      </c>
      <c r="HK101" s="1">
        <v>65535</v>
      </c>
      <c r="HL101" s="1">
        <v>65535</v>
      </c>
      <c r="HM101" s="1">
        <v>65535</v>
      </c>
      <c r="HN101" s="1">
        <v>65535</v>
      </c>
      <c r="HO101" s="1">
        <v>65535</v>
      </c>
      <c r="HP101" s="1">
        <v>14</v>
      </c>
      <c r="HQ101" s="1">
        <v>14</v>
      </c>
      <c r="HR101" s="1">
        <v>11</v>
      </c>
      <c r="HS101" s="1">
        <v>12.8</v>
      </c>
      <c r="HT101" s="1">
        <v>12.8</v>
      </c>
      <c r="HU101" s="1">
        <v>13</v>
      </c>
      <c r="HV101" s="1">
        <v>12.6</v>
      </c>
      <c r="HW101" s="1">
        <v>12.6</v>
      </c>
      <c r="HX101" s="1">
        <v>11.6</v>
      </c>
      <c r="HY101" s="1">
        <v>12.4</v>
      </c>
      <c r="HZ101" s="1">
        <v>13.6</v>
      </c>
      <c r="IA101" s="1">
        <v>14</v>
      </c>
      <c r="IB101" s="1">
        <v>14</v>
      </c>
      <c r="IC101" s="1">
        <v>13.4</v>
      </c>
      <c r="ID101" s="1">
        <v>10.4</v>
      </c>
      <c r="IE101" s="1">
        <v>11</v>
      </c>
      <c r="IF101" s="1">
        <v>13</v>
      </c>
      <c r="IG101" s="1">
        <v>12</v>
      </c>
      <c r="IH101" s="1">
        <v>12.4</v>
      </c>
      <c r="II101" s="1">
        <v>11.4</v>
      </c>
      <c r="IJ101" s="1">
        <v>11.6</v>
      </c>
      <c r="IK101" s="1">
        <v>10.8</v>
      </c>
      <c r="IL101" s="1">
        <v>10</v>
      </c>
      <c r="IM101" s="1">
        <v>10.199999999999999</v>
      </c>
      <c r="IN101" s="1">
        <v>12</v>
      </c>
      <c r="IO101" s="1">
        <v>11</v>
      </c>
      <c r="IP101" s="1">
        <v>10</v>
      </c>
      <c r="IQ101" s="1">
        <v>14</v>
      </c>
      <c r="IR101" s="1">
        <v>12</v>
      </c>
      <c r="IS101" s="1">
        <v>65535</v>
      </c>
      <c r="IT101" s="1">
        <v>65535</v>
      </c>
      <c r="IU101" s="1">
        <v>65535</v>
      </c>
      <c r="IV101" s="1">
        <v>65535</v>
      </c>
      <c r="IW101" s="1">
        <v>65535</v>
      </c>
      <c r="IX101" s="1">
        <v>65535</v>
      </c>
      <c r="IY101" s="1">
        <v>12.8</v>
      </c>
      <c r="IZ101" s="1">
        <v>12</v>
      </c>
      <c r="JA101" s="1">
        <v>13</v>
      </c>
      <c r="JB101" s="1">
        <v>12.4</v>
      </c>
      <c r="JC101" s="1">
        <v>14.8</v>
      </c>
      <c r="JD101" s="1">
        <v>13.2</v>
      </c>
      <c r="JE101" s="1">
        <v>13.2</v>
      </c>
      <c r="JF101" s="1">
        <v>15.2</v>
      </c>
      <c r="JG101" s="1">
        <v>10.199999999999999</v>
      </c>
      <c r="JH101" s="1">
        <v>9.8000000000000007</v>
      </c>
      <c r="JI101" s="1">
        <v>12</v>
      </c>
      <c r="JJ101" s="1">
        <v>15.4</v>
      </c>
      <c r="JK101" s="1">
        <v>15.2</v>
      </c>
      <c r="JL101" s="1">
        <v>12</v>
      </c>
      <c r="JM101" s="1">
        <v>14</v>
      </c>
      <c r="JN101" s="1">
        <v>12</v>
      </c>
      <c r="JO101" s="1">
        <v>13.4</v>
      </c>
      <c r="JP101" s="1">
        <v>12.4</v>
      </c>
      <c r="JQ101" s="1">
        <v>14.2</v>
      </c>
      <c r="JR101" s="1">
        <v>13.8</v>
      </c>
      <c r="JS101" s="1">
        <v>14.2</v>
      </c>
      <c r="JT101" s="1">
        <v>14</v>
      </c>
      <c r="JU101" s="1">
        <v>14</v>
      </c>
      <c r="JV101" s="1">
        <v>14</v>
      </c>
      <c r="JW101" s="1">
        <v>15</v>
      </c>
      <c r="JX101" s="1">
        <v>15.8</v>
      </c>
      <c r="JY101" s="1">
        <v>13</v>
      </c>
      <c r="JZ101" s="1">
        <v>14</v>
      </c>
      <c r="KA101" s="1">
        <v>14.2</v>
      </c>
      <c r="KB101" s="1">
        <v>14.8</v>
      </c>
      <c r="KC101" s="1">
        <v>14</v>
      </c>
      <c r="KD101" s="1">
        <v>11.2</v>
      </c>
      <c r="KE101" s="1">
        <v>12</v>
      </c>
      <c r="KF101" s="1">
        <v>12.2</v>
      </c>
      <c r="KG101" s="1">
        <v>12</v>
      </c>
      <c r="KH101" s="1">
        <v>13.2</v>
      </c>
      <c r="KI101" s="1">
        <v>14.8</v>
      </c>
      <c r="KJ101" s="1">
        <v>13.4</v>
      </c>
      <c r="KK101" s="1">
        <v>13.4</v>
      </c>
      <c r="KL101" s="1">
        <v>15.6</v>
      </c>
      <c r="KM101" s="1">
        <v>15</v>
      </c>
      <c r="KN101" s="1">
        <v>15.2</v>
      </c>
      <c r="KO101" s="1">
        <v>15</v>
      </c>
      <c r="KP101" s="1">
        <v>14.2</v>
      </c>
      <c r="KQ101" s="1">
        <v>15.2</v>
      </c>
      <c r="KR101" s="1">
        <v>15</v>
      </c>
      <c r="KS101" s="1">
        <v>15</v>
      </c>
      <c r="KT101" s="1">
        <v>14.6</v>
      </c>
      <c r="KU101" s="1">
        <v>13.4</v>
      </c>
      <c r="KV101" s="1">
        <v>13.4</v>
      </c>
      <c r="KW101" s="1">
        <v>13.6</v>
      </c>
      <c r="KX101" s="1">
        <v>13.4</v>
      </c>
      <c r="KY101" s="1">
        <v>13.4</v>
      </c>
      <c r="KZ101" s="1">
        <v>13</v>
      </c>
      <c r="LA101" s="1">
        <v>13.8</v>
      </c>
      <c r="LB101" s="1">
        <v>14.2</v>
      </c>
      <c r="LC101" s="1">
        <v>14.2</v>
      </c>
      <c r="LD101" s="1">
        <v>15</v>
      </c>
      <c r="LE101" s="1">
        <v>16.399999999999999</v>
      </c>
      <c r="LF101" s="1">
        <v>14.8</v>
      </c>
      <c r="LG101" s="1">
        <v>15.4</v>
      </c>
      <c r="LH101" s="1">
        <v>15.4</v>
      </c>
      <c r="LI101" s="1">
        <v>15.2</v>
      </c>
      <c r="LJ101" s="1">
        <v>15.2</v>
      </c>
      <c r="LK101" s="1">
        <v>16</v>
      </c>
      <c r="LL101" s="1">
        <v>65535</v>
      </c>
      <c r="LM101" s="1">
        <v>65535</v>
      </c>
      <c r="LN101" s="1">
        <v>65535</v>
      </c>
      <c r="LO101" s="1">
        <v>65535</v>
      </c>
      <c r="LP101" s="1">
        <v>65535</v>
      </c>
      <c r="LQ101" s="1">
        <v>65535</v>
      </c>
      <c r="LR101" s="1">
        <v>13.6</v>
      </c>
      <c r="LS101" s="1">
        <v>13</v>
      </c>
      <c r="LT101" s="1">
        <v>16</v>
      </c>
      <c r="LU101" s="1">
        <v>16.2</v>
      </c>
      <c r="LV101" s="1">
        <v>15.4</v>
      </c>
      <c r="LW101" s="1">
        <v>14.8</v>
      </c>
      <c r="LX101" s="1">
        <v>14.6</v>
      </c>
      <c r="LY101" s="1">
        <v>14.2</v>
      </c>
      <c r="LZ101" s="1">
        <v>14.8</v>
      </c>
      <c r="MA101" s="1">
        <v>14.8</v>
      </c>
      <c r="MB101" s="1">
        <v>15</v>
      </c>
      <c r="MC101" s="1">
        <v>15</v>
      </c>
      <c r="MD101" s="1">
        <v>15.2</v>
      </c>
      <c r="ME101" s="1">
        <v>15.4</v>
      </c>
      <c r="MF101" s="1">
        <v>13.4</v>
      </c>
      <c r="MG101" s="1">
        <v>14.2</v>
      </c>
      <c r="MH101" s="1">
        <v>14</v>
      </c>
      <c r="MI101" s="1">
        <v>14.6</v>
      </c>
      <c r="MJ101" s="1">
        <v>14.6</v>
      </c>
      <c r="MK101" s="1">
        <v>14.2</v>
      </c>
      <c r="ML101" s="1">
        <v>14.8</v>
      </c>
      <c r="MM101" s="1">
        <v>14.4</v>
      </c>
      <c r="MN101" s="1">
        <v>13.8</v>
      </c>
      <c r="MO101" s="1">
        <v>14</v>
      </c>
      <c r="MP101" s="1">
        <v>16</v>
      </c>
      <c r="MQ101" s="1">
        <v>15.6</v>
      </c>
      <c r="MR101" s="1">
        <v>14</v>
      </c>
      <c r="MS101" s="1">
        <v>15.4</v>
      </c>
      <c r="MT101" s="1">
        <v>15.6</v>
      </c>
      <c r="MU101" s="1">
        <v>13.6</v>
      </c>
      <c r="MV101" s="1">
        <v>14.8</v>
      </c>
      <c r="MW101" s="1">
        <v>14</v>
      </c>
      <c r="MX101" s="1">
        <v>15.8</v>
      </c>
      <c r="MY101" s="1">
        <v>15</v>
      </c>
      <c r="MZ101" s="1">
        <v>15.6</v>
      </c>
      <c r="NA101" s="1">
        <v>15.4</v>
      </c>
      <c r="NB101" s="1">
        <v>16.2</v>
      </c>
      <c r="NC101" s="1">
        <v>15.8</v>
      </c>
      <c r="ND101" s="1">
        <v>13</v>
      </c>
      <c r="NE101" s="1">
        <v>14.8</v>
      </c>
      <c r="NF101" s="1">
        <v>14.4</v>
      </c>
      <c r="NG101" s="1">
        <v>15</v>
      </c>
      <c r="NH101" s="1">
        <v>16.2</v>
      </c>
      <c r="NI101" s="1">
        <v>16</v>
      </c>
      <c r="NJ101" s="6">
        <f t="shared" si="62"/>
        <v>1</v>
      </c>
      <c r="NK101" s="3">
        <f t="shared" si="63"/>
        <v>1</v>
      </c>
      <c r="NL101" s="3">
        <f t="shared" si="64"/>
        <v>1</v>
      </c>
      <c r="NM101" s="3">
        <f t="shared" si="65"/>
        <v>1</v>
      </c>
      <c r="NN101" s="3">
        <f t="shared" si="66"/>
        <v>1</v>
      </c>
      <c r="NO101" s="3">
        <f t="shared" si="67"/>
        <v>1</v>
      </c>
      <c r="NP101" s="3">
        <f t="shared" si="68"/>
        <v>0.45161290322580644</v>
      </c>
      <c r="NQ101" s="3">
        <f t="shared" si="69"/>
        <v>0.90322580645161288</v>
      </c>
      <c r="NR101" s="3">
        <f t="shared" si="70"/>
        <v>0.8</v>
      </c>
      <c r="NS101" s="3">
        <f t="shared" si="71"/>
        <v>1</v>
      </c>
      <c r="NT101" s="3">
        <f t="shared" si="72"/>
        <v>0.8</v>
      </c>
      <c r="NU101" s="3">
        <f t="shared" si="73"/>
        <v>1</v>
      </c>
      <c r="NV101" s="3">
        <f t="shared" si="74"/>
        <v>0.9123287671232877</v>
      </c>
      <c r="NW101" s="5">
        <f t="shared" si="75"/>
        <v>13.85161290322581</v>
      </c>
      <c r="NX101" s="1">
        <f t="shared" si="76"/>
        <v>15.178571428571425</v>
      </c>
      <c r="NY101" s="1">
        <f t="shared" si="77"/>
        <v>15.032258064516126</v>
      </c>
      <c r="NZ101" s="1">
        <f t="shared" si="78"/>
        <v>15.189999999999998</v>
      </c>
      <c r="OA101" s="1">
        <f t="shared" si="79"/>
        <v>14.832258064516131</v>
      </c>
      <c r="OB101" s="1">
        <f t="shared" si="80"/>
        <v>14.099999999999996</v>
      </c>
      <c r="OC101" s="1" t="e">
        <f t="shared" si="81"/>
        <v>#N/A</v>
      </c>
      <c r="OD101" s="1">
        <f t="shared" si="82"/>
        <v>12.200000000000001</v>
      </c>
      <c r="OE101" s="1">
        <f t="shared" si="83"/>
        <v>13.133333333333335</v>
      </c>
      <c r="OF101" s="1">
        <f t="shared" si="84"/>
        <v>13.93548387096774</v>
      </c>
      <c r="OG101" s="1">
        <f t="shared" si="85"/>
        <v>14.924999999999999</v>
      </c>
      <c r="OH101" s="1">
        <f t="shared" si="86"/>
        <v>14.825806451612902</v>
      </c>
      <c r="OI101" s="111">
        <v>13.431034482758621</v>
      </c>
      <c r="OJ101" s="112">
        <v>13.558620689655175</v>
      </c>
      <c r="OK101" s="112">
        <v>13.875862068965514</v>
      </c>
      <c r="OL101" s="112">
        <v>14.16</v>
      </c>
      <c r="OM101" s="112">
        <v>14.070000000000002</v>
      </c>
      <c r="ON101" s="112">
        <v>13.063333333333331</v>
      </c>
      <c r="OO101" s="112">
        <v>12.43</v>
      </c>
      <c r="OP101" s="112">
        <v>12.250000000000002</v>
      </c>
      <c r="OQ101" s="112">
        <v>12.516666666666667</v>
      </c>
      <c r="OR101" s="112">
        <v>13.629999999999999</v>
      </c>
      <c r="OS101" s="112">
        <v>14.059999999999997</v>
      </c>
      <c r="OT101" s="112">
        <v>13.90344827586207</v>
      </c>
      <c r="OU101" s="5">
        <f t="shared" si="50"/>
        <v>0.42057842046718896</v>
      </c>
      <c r="OV101" s="1">
        <f t="shared" si="51"/>
        <v>1.6199507389162502</v>
      </c>
      <c r="OW101" s="1">
        <f t="shared" si="52"/>
        <v>1.1563959955506125</v>
      </c>
      <c r="OX101" s="1">
        <f t="shared" si="53"/>
        <v>1.0299999999999976</v>
      </c>
      <c r="OY101" s="1">
        <f t="shared" si="54"/>
        <v>0.76225806451612854</v>
      </c>
      <c r="OZ101" s="1">
        <f t="shared" si="55"/>
        <v>1.0366666666666653</v>
      </c>
      <c r="PA101" s="1" t="e">
        <f t="shared" si="56"/>
        <v>#N/A</v>
      </c>
      <c r="PB101" s="1">
        <f t="shared" si="57"/>
        <v>-5.0000000000000711E-2</v>
      </c>
      <c r="PC101" s="1">
        <f t="shared" si="58"/>
        <v>0.61666666666666714</v>
      </c>
      <c r="PD101" s="1">
        <f t="shared" si="59"/>
        <v>0.30548387096774121</v>
      </c>
      <c r="PE101" s="1">
        <f t="shared" si="60"/>
        <v>0.86500000000000199</v>
      </c>
      <c r="PF101" s="1">
        <f t="shared" si="61"/>
        <v>0.92235817575083168</v>
      </c>
      <c r="PG101" s="111">
        <v>8.1999999999999993</v>
      </c>
      <c r="PH101" s="112">
        <v>7.4</v>
      </c>
      <c r="PI101" s="112">
        <v>6.4</v>
      </c>
      <c r="PJ101" s="112">
        <v>8.8000000000000007</v>
      </c>
      <c r="PK101" s="112">
        <v>8.8000000000000007</v>
      </c>
      <c r="PL101" s="112">
        <v>6.8</v>
      </c>
      <c r="PM101" s="112">
        <v>6.8</v>
      </c>
      <c r="PN101" s="112">
        <v>7.2</v>
      </c>
      <c r="PO101" s="112">
        <v>8.1999999999999993</v>
      </c>
      <c r="PP101" s="112">
        <v>8.8000000000000007</v>
      </c>
      <c r="PQ101" s="112">
        <v>8</v>
      </c>
      <c r="PR101" s="137">
        <v>8</v>
      </c>
      <c r="PS101" s="5">
        <f t="array" ref="PS101">+IF(ISERROR($NW101)=FALSE,MIN(IF($H101:$AL101&lt;65534,$H101:$AL101,"")),NA())</f>
        <v>11</v>
      </c>
      <c r="PT101" s="1">
        <f t="array" ref="PT101">+IF(ISERROR($NX101)=FALSE,MIN(IF($AM101:$BN101&lt;65534,$AM101:$BN101,"")),NA())</f>
        <v>11.4</v>
      </c>
      <c r="PU101" s="1">
        <f t="array" ref="PU101">+IF(ISERROR($NY101)=FALSE,MIN(IF($BP101:$CT101&lt;65534,$BP101:$CT101,"")),NA())</f>
        <v>13.6</v>
      </c>
      <c r="PV101" s="1">
        <f t="array" ref="PV101">+IF(ISERROR($NZ101)=FALSE,MIN(IF($CU101:$DX101&lt;65534,$CU101:$DX101,"")),NA())</f>
        <v>13</v>
      </c>
      <c r="PW101" s="1">
        <f t="array" ref="PW101">+IF(ISERROR($OA101)=FALSE,MIN(IF($DY101:$FC101&lt;65534,$DY101:$FC101,"")),NA())</f>
        <v>11.6</v>
      </c>
      <c r="PX101" s="1">
        <f t="array" ref="PX101">+IF(ISERROR($OB101)=FALSE,MIN(IF($FD101:$GG101&lt;65534,$FD101:$GG101,"")),NA())</f>
        <v>12</v>
      </c>
      <c r="PY101" s="1" t="e">
        <f t="array" ref="PY101">+IF(ISERROR($OC101)=FALSE,MIN(IF($GH101:$HL101&lt;65534,$GH101:$HL101,"")),NA())</f>
        <v>#N/A</v>
      </c>
      <c r="PZ101" s="1">
        <f t="array" ref="PZ101">+IF(ISERROR($OD101)=FALSE,MIN(IF($HM101:$IQ101&lt;65534,$HM101:$IQ101,"")),NA())</f>
        <v>10</v>
      </c>
      <c r="QA101" s="1">
        <f t="array" ref="QA101">+IF(ISERROR($OE101)=FALSE,MIN(IF($IR101:$JU101&lt;65534,$IR101:$JU101,"")),NA())</f>
        <v>9.8000000000000007</v>
      </c>
      <c r="QB101" s="1">
        <f t="array" ref="QB101">+IF(ISERROR($OF101)=FALSE,MIN(IF($JV101:$KZ101&lt;65534,$JV101:$KZ101,"")),NA())</f>
        <v>11.2</v>
      </c>
      <c r="QC101" s="1">
        <f t="array" ref="QC101">+IF(ISERROR($OG101)=FALSE,MIN(IF($LA101:$MD101&lt;65534,$LA101:$MD101,"")),NA())</f>
        <v>13</v>
      </c>
      <c r="QD101" s="1">
        <f t="array" ref="QD101">+IF(ISERROR($OH101)=FALSE,MIN(IF($ME101:$NI101&lt;65534,$ME101:$NI101,"")),NA())</f>
        <v>13</v>
      </c>
      <c r="QE101" s="5">
        <f t="shared" si="87"/>
        <v>-2.8000000000000007</v>
      </c>
      <c r="QF101" s="1">
        <f t="shared" si="88"/>
        <v>-4</v>
      </c>
      <c r="QG101" s="1">
        <f t="shared" si="89"/>
        <v>-7.1999999999999993</v>
      </c>
      <c r="QH101" s="1">
        <f t="shared" si="90"/>
        <v>-4.1999999999999993</v>
      </c>
      <c r="QI101" s="1">
        <f t="shared" si="91"/>
        <v>-2.7999999999999989</v>
      </c>
      <c r="QJ101" s="1">
        <f t="shared" si="92"/>
        <v>-5.2</v>
      </c>
      <c r="QK101" s="1" t="e">
        <f t="shared" si="93"/>
        <v>#N/A</v>
      </c>
      <c r="QL101" s="1">
        <f t="shared" si="94"/>
        <v>-2.8</v>
      </c>
      <c r="QM101" s="1">
        <f t="shared" si="95"/>
        <v>-1.6000000000000014</v>
      </c>
      <c r="QN101" s="1">
        <f t="shared" si="96"/>
        <v>-2.3999999999999986</v>
      </c>
      <c r="QO101" s="1">
        <f t="shared" si="97"/>
        <v>-5</v>
      </c>
      <c r="QP101" s="1">
        <f t="shared" si="98"/>
        <v>-5</v>
      </c>
      <c r="QQ101" s="5" t="s">
        <v>892</v>
      </c>
    </row>
    <row r="102" spans="1:459" s="1" customFormat="1" x14ac:dyDescent="0.2">
      <c r="A102" s="79">
        <v>26045010</v>
      </c>
      <c r="B102" s="106">
        <v>-76.41447222222223</v>
      </c>
      <c r="C102" s="106">
        <v>3.2628055555555555</v>
      </c>
      <c r="D102" s="105">
        <v>983</v>
      </c>
      <c r="E102" s="97" t="s">
        <v>198</v>
      </c>
      <c r="F102" s="97" t="s">
        <v>453</v>
      </c>
      <c r="G102" s="97" t="s">
        <v>29</v>
      </c>
      <c r="H102" s="1">
        <v>17.2</v>
      </c>
      <c r="I102" s="1">
        <v>18.399999999999999</v>
      </c>
      <c r="J102" s="1">
        <v>17.2</v>
      </c>
      <c r="K102" s="1">
        <v>18</v>
      </c>
      <c r="L102" s="1">
        <v>65535</v>
      </c>
      <c r="M102" s="1">
        <v>17.399999999999999</v>
      </c>
      <c r="N102" s="1">
        <v>16.2</v>
      </c>
      <c r="O102" s="1">
        <v>17.399999999999999</v>
      </c>
      <c r="P102" s="1">
        <v>18.2</v>
      </c>
      <c r="Q102" s="1">
        <v>16.399999999999999</v>
      </c>
      <c r="R102" s="1">
        <v>17.2</v>
      </c>
      <c r="S102" s="1">
        <v>18.399999999999999</v>
      </c>
      <c r="T102" s="1">
        <v>17.2</v>
      </c>
      <c r="U102" s="1">
        <v>16.399999999999999</v>
      </c>
      <c r="V102" s="1">
        <v>17</v>
      </c>
      <c r="W102" s="1">
        <v>18.399999999999999</v>
      </c>
      <c r="X102" s="1">
        <v>17.2</v>
      </c>
      <c r="Y102" s="1">
        <v>18.399999999999999</v>
      </c>
      <c r="Z102" s="1">
        <v>16.2</v>
      </c>
      <c r="AA102" s="1">
        <v>18.399999999999999</v>
      </c>
      <c r="AB102" s="1">
        <v>17.2</v>
      </c>
      <c r="AC102" s="1">
        <v>18.399999999999999</v>
      </c>
      <c r="AD102" s="1">
        <v>17.2</v>
      </c>
      <c r="AE102" s="1">
        <v>18</v>
      </c>
      <c r="AF102" s="1">
        <v>17.2</v>
      </c>
      <c r="AG102" s="1">
        <v>18.399999999999999</v>
      </c>
      <c r="AH102" s="1">
        <v>17.2</v>
      </c>
      <c r="AI102" s="1">
        <v>18.399999999999999</v>
      </c>
      <c r="AJ102" s="1">
        <v>16.2</v>
      </c>
      <c r="AK102" s="1">
        <v>17</v>
      </c>
      <c r="AL102" s="1">
        <v>18.2</v>
      </c>
      <c r="AM102" s="1">
        <v>16.399999999999999</v>
      </c>
      <c r="AN102" s="1">
        <v>17.2</v>
      </c>
      <c r="AO102" s="1">
        <v>18.399999999999999</v>
      </c>
      <c r="AP102" s="1">
        <v>16.2</v>
      </c>
      <c r="AQ102" s="1">
        <v>18</v>
      </c>
      <c r="AR102" s="1">
        <v>17.2</v>
      </c>
      <c r="AS102" s="1">
        <v>18</v>
      </c>
      <c r="AT102" s="1">
        <v>16.2</v>
      </c>
      <c r="AU102" s="1">
        <v>17.399999999999999</v>
      </c>
      <c r="AV102" s="1">
        <v>18</v>
      </c>
      <c r="AW102" s="1">
        <v>16.2</v>
      </c>
      <c r="AX102" s="1">
        <v>18.399999999999999</v>
      </c>
      <c r="AY102" s="1">
        <v>17.2</v>
      </c>
      <c r="AZ102" s="1">
        <v>18</v>
      </c>
      <c r="BA102" s="1">
        <v>17.2</v>
      </c>
      <c r="BB102" s="1">
        <v>18.399999999999999</v>
      </c>
      <c r="BC102" s="1">
        <v>17.2</v>
      </c>
      <c r="BD102" s="1">
        <v>18.399999999999999</v>
      </c>
      <c r="BE102" s="1">
        <v>16.2</v>
      </c>
      <c r="BF102" s="1">
        <v>65535</v>
      </c>
      <c r="BG102" s="1">
        <v>18.2</v>
      </c>
      <c r="BH102" s="1">
        <v>16.399999999999999</v>
      </c>
      <c r="BI102" s="1">
        <v>18.2</v>
      </c>
      <c r="BJ102" s="1">
        <v>16</v>
      </c>
      <c r="BK102" s="1">
        <v>18.2</v>
      </c>
      <c r="BL102" s="1">
        <v>17.399999999999999</v>
      </c>
      <c r="BM102" s="1">
        <v>16.2</v>
      </c>
      <c r="BN102" s="1">
        <v>17.399999999999999</v>
      </c>
      <c r="BO102" s="102"/>
      <c r="BP102" s="1">
        <v>18.2</v>
      </c>
      <c r="BQ102" s="1">
        <v>16.399999999999999</v>
      </c>
      <c r="BR102" s="1">
        <v>18.2</v>
      </c>
      <c r="BS102" s="1">
        <v>17.399999999999999</v>
      </c>
      <c r="BT102" s="1">
        <v>16.2</v>
      </c>
      <c r="BU102" s="1">
        <v>18.399999999999999</v>
      </c>
      <c r="BV102" s="1">
        <v>17</v>
      </c>
      <c r="BW102" s="1">
        <v>20</v>
      </c>
      <c r="BX102" s="1">
        <v>17.399999999999999</v>
      </c>
      <c r="BY102" s="1">
        <v>18.2</v>
      </c>
      <c r="BZ102" s="1">
        <v>17.399999999999999</v>
      </c>
      <c r="CA102" s="1">
        <v>18.2</v>
      </c>
      <c r="CB102" s="1">
        <v>16</v>
      </c>
      <c r="CC102" s="1">
        <v>17.399999999999999</v>
      </c>
      <c r="CD102" s="1">
        <v>16.2</v>
      </c>
      <c r="CE102" s="1">
        <v>17.399999999999999</v>
      </c>
      <c r="CF102" s="1">
        <v>18.2</v>
      </c>
      <c r="CG102" s="1">
        <v>17</v>
      </c>
      <c r="CH102" s="1">
        <v>18.399999999999999</v>
      </c>
      <c r="CI102" s="1">
        <v>16.2</v>
      </c>
      <c r="CJ102" s="1">
        <v>17</v>
      </c>
      <c r="CK102" s="1">
        <v>16.399999999999999</v>
      </c>
      <c r="CL102" s="1">
        <v>17.2</v>
      </c>
      <c r="CM102" s="1">
        <v>16</v>
      </c>
      <c r="CN102" s="1">
        <v>17.399999999999999</v>
      </c>
      <c r="CO102" s="1">
        <v>16.2</v>
      </c>
      <c r="CP102" s="1">
        <v>17</v>
      </c>
      <c r="CQ102" s="1">
        <v>18.2</v>
      </c>
      <c r="CR102" s="1">
        <v>17.399999999999999</v>
      </c>
      <c r="CS102" s="1">
        <v>16.2</v>
      </c>
      <c r="CT102" s="1">
        <v>17</v>
      </c>
      <c r="CU102" s="1">
        <v>16.399999999999999</v>
      </c>
      <c r="CV102" s="1">
        <v>17.2</v>
      </c>
      <c r="CW102" s="1">
        <v>16</v>
      </c>
      <c r="CX102" s="1">
        <v>17.2</v>
      </c>
      <c r="CY102" s="1">
        <v>18</v>
      </c>
      <c r="CZ102" s="1">
        <v>17.399999999999999</v>
      </c>
      <c r="DA102" s="1">
        <v>16.2</v>
      </c>
      <c r="DB102" s="1">
        <v>17.399999999999999</v>
      </c>
      <c r="DC102" s="1">
        <v>18.2</v>
      </c>
      <c r="DD102" s="1">
        <v>16.399999999999999</v>
      </c>
      <c r="DE102" s="1">
        <v>17.2</v>
      </c>
      <c r="DF102" s="1">
        <v>18</v>
      </c>
      <c r="DG102" s="1">
        <v>17.2</v>
      </c>
      <c r="DH102" s="1">
        <v>18</v>
      </c>
      <c r="DI102" s="1">
        <v>16.2</v>
      </c>
      <c r="DJ102" s="1">
        <v>17.399999999999999</v>
      </c>
      <c r="DK102" s="1">
        <v>18.2</v>
      </c>
      <c r="DL102" s="1">
        <v>16.399999999999999</v>
      </c>
      <c r="DM102" s="1">
        <v>17</v>
      </c>
      <c r="DN102" s="1">
        <v>16.2</v>
      </c>
      <c r="DO102" s="1">
        <v>17.399999999999999</v>
      </c>
      <c r="DP102" s="1">
        <v>18.2</v>
      </c>
      <c r="DQ102" s="1">
        <v>16</v>
      </c>
      <c r="DR102" s="1">
        <v>18.2</v>
      </c>
      <c r="DS102" s="1">
        <v>16.399999999999999</v>
      </c>
      <c r="DT102" s="1">
        <v>17.2</v>
      </c>
      <c r="DU102" s="1">
        <v>18</v>
      </c>
      <c r="DV102" s="1">
        <v>17.399999999999999</v>
      </c>
      <c r="DW102" s="1">
        <v>16.2</v>
      </c>
      <c r="DX102" s="1">
        <v>17.399999999999999</v>
      </c>
      <c r="DY102" s="1">
        <v>16</v>
      </c>
      <c r="DZ102" s="1">
        <v>17.2</v>
      </c>
      <c r="EA102" s="1">
        <v>18</v>
      </c>
      <c r="EB102" s="1">
        <v>17.2</v>
      </c>
      <c r="EC102" s="1">
        <v>16.399999999999999</v>
      </c>
      <c r="ED102" s="1">
        <v>18.2</v>
      </c>
      <c r="EE102" s="1">
        <v>17.399999999999999</v>
      </c>
      <c r="EF102" s="1">
        <v>16.2</v>
      </c>
      <c r="EG102" s="1">
        <v>17.399999999999999</v>
      </c>
      <c r="EH102" s="1">
        <v>16</v>
      </c>
      <c r="EI102" s="1">
        <v>17.2</v>
      </c>
      <c r="EJ102" s="1">
        <v>18.600000000000001</v>
      </c>
      <c r="EK102" s="1">
        <v>16.2</v>
      </c>
      <c r="EL102" s="1">
        <v>17.399999999999999</v>
      </c>
      <c r="EM102" s="1">
        <v>18.2</v>
      </c>
      <c r="EN102" s="1">
        <v>17</v>
      </c>
      <c r="EO102" s="1">
        <v>16.2</v>
      </c>
      <c r="EP102" s="1">
        <v>17.399999999999999</v>
      </c>
      <c r="EQ102" s="1">
        <v>16</v>
      </c>
      <c r="ER102" s="1">
        <v>17.2</v>
      </c>
      <c r="ES102" s="1">
        <v>18</v>
      </c>
      <c r="ET102" s="1">
        <v>17.399999999999999</v>
      </c>
      <c r="EU102" s="1">
        <v>16.2</v>
      </c>
      <c r="EV102" s="1">
        <v>17</v>
      </c>
      <c r="EW102" s="1">
        <v>18.2</v>
      </c>
      <c r="EX102" s="1">
        <v>16</v>
      </c>
      <c r="EY102" s="1">
        <v>17.2</v>
      </c>
      <c r="EZ102" s="1">
        <v>18</v>
      </c>
      <c r="FA102" s="1">
        <v>16.2</v>
      </c>
      <c r="FB102" s="1">
        <v>17.399999999999999</v>
      </c>
      <c r="FC102" s="1">
        <v>16</v>
      </c>
      <c r="FD102" s="1">
        <v>17.2</v>
      </c>
      <c r="FE102" s="1">
        <v>16.399999999999999</v>
      </c>
      <c r="FF102" s="1">
        <v>17.2</v>
      </c>
      <c r="FG102" s="1">
        <v>18</v>
      </c>
      <c r="FH102" s="1">
        <v>16.399999999999999</v>
      </c>
      <c r="FI102" s="1">
        <v>18.399999999999999</v>
      </c>
      <c r="FJ102" s="1">
        <v>17.2</v>
      </c>
      <c r="FK102" s="1">
        <v>65535</v>
      </c>
      <c r="FL102" s="1">
        <v>65535</v>
      </c>
      <c r="FM102" s="1">
        <v>16</v>
      </c>
      <c r="FN102" s="1">
        <v>17.2</v>
      </c>
      <c r="FO102" s="1">
        <v>16.399999999999999</v>
      </c>
      <c r="FP102" s="1">
        <v>17.2</v>
      </c>
      <c r="FQ102" s="1">
        <v>18</v>
      </c>
      <c r="FR102" s="1">
        <v>17.399999999999999</v>
      </c>
      <c r="FS102" s="1">
        <v>18.2</v>
      </c>
      <c r="FT102" s="1">
        <v>17</v>
      </c>
      <c r="FU102" s="1">
        <v>18.2</v>
      </c>
      <c r="FV102" s="1">
        <v>17.399999999999999</v>
      </c>
      <c r="FW102" s="1">
        <v>18.2</v>
      </c>
      <c r="FX102" s="1">
        <v>17.399999999999999</v>
      </c>
      <c r="FY102" s="1">
        <v>16.2</v>
      </c>
      <c r="FZ102" s="1">
        <v>18.399999999999999</v>
      </c>
      <c r="GA102" s="1">
        <v>16.2</v>
      </c>
      <c r="GB102" s="1">
        <v>18.399999999999999</v>
      </c>
      <c r="GC102" s="1">
        <v>17.2</v>
      </c>
      <c r="GD102" s="1">
        <v>18</v>
      </c>
      <c r="GE102" s="1">
        <v>17.399999999999999</v>
      </c>
      <c r="GF102" s="1">
        <v>65535</v>
      </c>
      <c r="GG102" s="1">
        <v>18.399999999999999</v>
      </c>
      <c r="GH102" s="1">
        <v>17.2</v>
      </c>
      <c r="GI102" s="1">
        <v>16.399999999999999</v>
      </c>
      <c r="GJ102" s="1">
        <v>17</v>
      </c>
      <c r="GK102" s="1">
        <v>18.2</v>
      </c>
      <c r="GL102" s="1">
        <v>16.399999999999999</v>
      </c>
      <c r="GM102" s="1">
        <v>17.2</v>
      </c>
      <c r="GN102" s="1">
        <v>18</v>
      </c>
      <c r="GO102" s="1">
        <v>18</v>
      </c>
      <c r="GP102" s="1">
        <v>18.399999999999999</v>
      </c>
      <c r="GQ102" s="1">
        <v>17.2</v>
      </c>
      <c r="GR102" s="1">
        <v>18</v>
      </c>
      <c r="GS102" s="1">
        <v>16.3</v>
      </c>
      <c r="GT102" s="1">
        <v>16.2</v>
      </c>
      <c r="GU102" s="1">
        <v>17.399999999999999</v>
      </c>
      <c r="GV102" s="1">
        <v>65535</v>
      </c>
      <c r="GW102" s="1">
        <v>17.2</v>
      </c>
      <c r="GX102" s="1">
        <v>18</v>
      </c>
      <c r="GY102" s="1">
        <v>17.399999999999999</v>
      </c>
      <c r="GZ102" s="1">
        <v>18.2</v>
      </c>
      <c r="HA102" s="1">
        <v>17</v>
      </c>
      <c r="HB102" s="1">
        <v>18.2</v>
      </c>
      <c r="HC102" s="1">
        <v>65535</v>
      </c>
      <c r="HD102" s="1">
        <v>16.2</v>
      </c>
      <c r="HE102" s="1">
        <v>17.399999999999999</v>
      </c>
      <c r="HF102" s="1">
        <v>18.2</v>
      </c>
      <c r="HG102" s="1">
        <v>65535</v>
      </c>
      <c r="HH102" s="1">
        <v>17.2</v>
      </c>
      <c r="HI102" s="1">
        <v>18.399999999999999</v>
      </c>
      <c r="HJ102" s="1">
        <v>17.2</v>
      </c>
      <c r="HK102" s="1">
        <v>18.399999999999999</v>
      </c>
      <c r="HL102" s="1">
        <v>17</v>
      </c>
      <c r="HM102" s="1">
        <v>17</v>
      </c>
      <c r="HN102" s="1">
        <v>17.399999999999999</v>
      </c>
      <c r="HO102" s="1">
        <v>16.2</v>
      </c>
      <c r="HP102" s="1">
        <v>17.399999999999999</v>
      </c>
      <c r="HQ102" s="1">
        <v>18</v>
      </c>
      <c r="HR102" s="1">
        <v>17.2</v>
      </c>
      <c r="HS102" s="1">
        <v>18.399999999999999</v>
      </c>
      <c r="HT102" s="1">
        <v>16.2</v>
      </c>
      <c r="HU102" s="1">
        <v>17.399999999999999</v>
      </c>
      <c r="HV102" s="1">
        <v>18.2</v>
      </c>
      <c r="HW102" s="1">
        <v>17</v>
      </c>
      <c r="HX102" s="1">
        <v>18.2</v>
      </c>
      <c r="HY102" s="1">
        <v>17</v>
      </c>
      <c r="HZ102" s="1">
        <v>18.2</v>
      </c>
      <c r="IA102" s="1">
        <v>17</v>
      </c>
      <c r="IB102" s="1">
        <v>16.2</v>
      </c>
      <c r="IC102" s="1">
        <v>17.399999999999999</v>
      </c>
      <c r="ID102" s="1">
        <v>18.2</v>
      </c>
      <c r="IE102" s="1">
        <v>16.399999999999999</v>
      </c>
      <c r="IF102" s="1">
        <v>17.2</v>
      </c>
      <c r="IG102" s="1">
        <v>16</v>
      </c>
      <c r="IH102" s="1">
        <v>18.2</v>
      </c>
      <c r="II102" s="1">
        <v>17.399999999999999</v>
      </c>
      <c r="IJ102" s="1">
        <v>18.2</v>
      </c>
      <c r="IK102" s="1">
        <v>17.399999999999999</v>
      </c>
      <c r="IL102" s="1">
        <v>16.2</v>
      </c>
      <c r="IM102" s="1">
        <v>17</v>
      </c>
      <c r="IN102" s="1">
        <v>18.2</v>
      </c>
      <c r="IO102" s="1">
        <v>18.2</v>
      </c>
      <c r="IP102" s="1">
        <v>17</v>
      </c>
      <c r="IQ102" s="1">
        <v>18.2</v>
      </c>
      <c r="IR102" s="1">
        <v>16</v>
      </c>
      <c r="IS102" s="1">
        <v>17.2</v>
      </c>
      <c r="IT102" s="1">
        <v>18</v>
      </c>
      <c r="IU102" s="1">
        <v>17.23</v>
      </c>
      <c r="IV102" s="1">
        <v>18.399999999999999</v>
      </c>
      <c r="IW102" s="1">
        <v>17</v>
      </c>
      <c r="IX102" s="1">
        <v>18.2</v>
      </c>
      <c r="IY102" s="1">
        <v>16.399999999999999</v>
      </c>
      <c r="IZ102" s="1">
        <v>17.2</v>
      </c>
      <c r="JA102" s="1">
        <v>18</v>
      </c>
      <c r="JB102" s="1">
        <v>17.2</v>
      </c>
      <c r="JC102" s="1">
        <v>16.399999999999999</v>
      </c>
      <c r="JD102" s="1">
        <v>17</v>
      </c>
      <c r="JE102" s="1">
        <v>18.2</v>
      </c>
      <c r="JF102" s="1">
        <v>14.7</v>
      </c>
      <c r="JG102" s="1">
        <v>16.2</v>
      </c>
      <c r="JH102" s="1">
        <v>18</v>
      </c>
      <c r="JI102" s="1">
        <v>16.399999999999999</v>
      </c>
      <c r="JJ102" s="1">
        <v>17</v>
      </c>
      <c r="JK102" s="1">
        <v>18.2</v>
      </c>
      <c r="JL102" s="1">
        <v>16.399999999999999</v>
      </c>
      <c r="JM102" s="1">
        <v>17.2</v>
      </c>
      <c r="JN102" s="1">
        <v>18</v>
      </c>
      <c r="JO102" s="1">
        <v>17.2</v>
      </c>
      <c r="JP102" s="1">
        <v>16.399999999999999</v>
      </c>
      <c r="JQ102" s="1">
        <v>17.2</v>
      </c>
      <c r="JR102" s="1">
        <v>18</v>
      </c>
      <c r="JS102" s="1">
        <v>17.2</v>
      </c>
      <c r="JT102" s="1">
        <v>16.399999999999999</v>
      </c>
      <c r="JU102" s="1">
        <v>17.2</v>
      </c>
      <c r="JV102" s="1">
        <v>16</v>
      </c>
      <c r="JW102" s="1">
        <v>17.399999999999999</v>
      </c>
      <c r="JX102" s="1">
        <v>18.2</v>
      </c>
      <c r="JY102" s="1">
        <v>16.399999999999999</v>
      </c>
      <c r="JZ102" s="1">
        <v>17.2</v>
      </c>
      <c r="KA102" s="1">
        <v>16</v>
      </c>
      <c r="KB102" s="1">
        <v>18.2</v>
      </c>
      <c r="KC102" s="1">
        <v>17.399999999999999</v>
      </c>
      <c r="KD102" s="1">
        <v>18.2</v>
      </c>
      <c r="KE102" s="1">
        <v>17.399999999999999</v>
      </c>
      <c r="KF102" s="1">
        <v>16.2</v>
      </c>
      <c r="KG102" s="1">
        <v>17.399999999999999</v>
      </c>
      <c r="KH102" s="1">
        <v>16.2</v>
      </c>
      <c r="KI102" s="1">
        <v>17</v>
      </c>
      <c r="KJ102" s="1">
        <v>65535</v>
      </c>
      <c r="KK102" s="1">
        <v>16.399999999999999</v>
      </c>
      <c r="KL102" s="1">
        <v>65535</v>
      </c>
      <c r="KM102" s="1">
        <v>65535</v>
      </c>
      <c r="KN102" s="1">
        <v>65535</v>
      </c>
      <c r="KO102" s="1">
        <v>16.2</v>
      </c>
      <c r="KP102" s="1">
        <v>65535</v>
      </c>
      <c r="KQ102" s="1">
        <v>16.399999999999999</v>
      </c>
      <c r="KR102" s="1">
        <v>17</v>
      </c>
      <c r="KS102" s="1">
        <v>16.2</v>
      </c>
      <c r="KT102" s="1">
        <v>17</v>
      </c>
      <c r="KU102" s="1">
        <v>18.2</v>
      </c>
      <c r="KV102" s="1">
        <v>16.399999999999999</v>
      </c>
      <c r="KW102" s="1">
        <v>65535</v>
      </c>
      <c r="KX102" s="1">
        <v>17.2</v>
      </c>
      <c r="KY102" s="1">
        <v>17.2</v>
      </c>
      <c r="KZ102" s="1">
        <v>18.399999999999999</v>
      </c>
      <c r="LA102" s="1">
        <v>18.399999999999999</v>
      </c>
      <c r="LB102" s="1">
        <v>16.2</v>
      </c>
      <c r="LC102" s="1">
        <v>65535</v>
      </c>
      <c r="LD102" s="1">
        <v>16</v>
      </c>
      <c r="LE102" s="1">
        <v>17.2</v>
      </c>
      <c r="LF102" s="1">
        <v>16.399999999999999</v>
      </c>
      <c r="LG102" s="1">
        <v>17.2</v>
      </c>
      <c r="LH102" s="1">
        <v>18</v>
      </c>
      <c r="LI102" s="1">
        <v>17.399999999999999</v>
      </c>
      <c r="LJ102" s="1">
        <v>16.2</v>
      </c>
      <c r="LK102" s="1">
        <v>17.399999999999999</v>
      </c>
      <c r="LL102" s="1">
        <v>16</v>
      </c>
      <c r="LM102" s="1">
        <v>65535</v>
      </c>
      <c r="LN102" s="1">
        <v>16.399999999999999</v>
      </c>
      <c r="LO102" s="1">
        <v>17</v>
      </c>
      <c r="LP102" s="1">
        <v>16.2</v>
      </c>
      <c r="LQ102" s="1">
        <v>17.399999999999999</v>
      </c>
      <c r="LR102" s="1">
        <v>16.2</v>
      </c>
      <c r="LS102" s="1">
        <v>17</v>
      </c>
      <c r="LT102" s="1">
        <v>18</v>
      </c>
      <c r="LU102" s="1">
        <v>16</v>
      </c>
      <c r="LV102" s="1">
        <v>17.2</v>
      </c>
      <c r="LW102" s="1">
        <v>18.399999999999999</v>
      </c>
      <c r="LX102" s="1">
        <v>17.2</v>
      </c>
      <c r="LY102" s="1">
        <v>18</v>
      </c>
      <c r="LZ102" s="1">
        <v>17.2</v>
      </c>
      <c r="MA102" s="1">
        <v>18.399999999999999</v>
      </c>
      <c r="MB102" s="1">
        <v>17</v>
      </c>
      <c r="MC102" s="1">
        <v>18.2</v>
      </c>
      <c r="MD102" s="1">
        <v>16.399999999999999</v>
      </c>
      <c r="ME102" s="1">
        <v>17.2</v>
      </c>
      <c r="MF102" s="1">
        <v>18.399999999999999</v>
      </c>
      <c r="MG102" s="1">
        <v>17.2</v>
      </c>
      <c r="MH102" s="1">
        <v>17.2</v>
      </c>
      <c r="MI102" s="1">
        <v>17.2</v>
      </c>
      <c r="MJ102" s="1">
        <v>18.399999999999999</v>
      </c>
      <c r="MK102" s="1">
        <v>16.2</v>
      </c>
      <c r="ML102" s="1">
        <v>17.399999999999999</v>
      </c>
      <c r="MM102" s="1">
        <v>18.2</v>
      </c>
      <c r="MN102" s="1">
        <v>17</v>
      </c>
      <c r="MO102" s="1">
        <v>65535</v>
      </c>
      <c r="MP102" s="1">
        <v>65535</v>
      </c>
      <c r="MQ102" s="1">
        <v>65535</v>
      </c>
      <c r="MR102" s="1">
        <v>65535</v>
      </c>
      <c r="MS102" s="1">
        <v>17.2</v>
      </c>
      <c r="MT102" s="1">
        <v>18</v>
      </c>
      <c r="MU102" s="1">
        <v>16.399999999999999</v>
      </c>
      <c r="MV102" s="1">
        <v>17.2</v>
      </c>
      <c r="MW102" s="1">
        <v>16</v>
      </c>
      <c r="MX102" s="1">
        <v>18.2</v>
      </c>
      <c r="MY102" s="1">
        <v>17.399999999999999</v>
      </c>
      <c r="MZ102" s="1">
        <v>17.399999999999999</v>
      </c>
      <c r="NA102" s="1">
        <v>17.399999999999999</v>
      </c>
      <c r="NB102" s="1">
        <v>16.2</v>
      </c>
      <c r="NC102" s="1">
        <v>18</v>
      </c>
      <c r="ND102" s="1">
        <v>18</v>
      </c>
      <c r="NE102" s="1">
        <v>18.399999999999999</v>
      </c>
      <c r="NF102" s="1">
        <v>16</v>
      </c>
      <c r="NG102" s="1">
        <v>17.2</v>
      </c>
      <c r="NH102" s="1">
        <v>16</v>
      </c>
      <c r="NI102" s="1">
        <v>16.2</v>
      </c>
      <c r="NJ102" s="6">
        <f t="shared" si="62"/>
        <v>0.967741935483871</v>
      </c>
      <c r="NK102" s="3">
        <f t="shared" si="63"/>
        <v>0.9642857142857143</v>
      </c>
      <c r="NL102" s="3">
        <f t="shared" si="64"/>
        <v>1</v>
      </c>
      <c r="NM102" s="3">
        <f t="shared" si="65"/>
        <v>1</v>
      </c>
      <c r="NN102" s="3">
        <f t="shared" si="66"/>
        <v>1</v>
      </c>
      <c r="NO102" s="3">
        <f t="shared" si="67"/>
        <v>0.9</v>
      </c>
      <c r="NP102" s="3">
        <f t="shared" si="68"/>
        <v>0.90322580645161288</v>
      </c>
      <c r="NQ102" s="3">
        <f t="shared" si="69"/>
        <v>1</v>
      </c>
      <c r="NR102" s="3">
        <f t="shared" si="70"/>
        <v>1</v>
      </c>
      <c r="NS102" s="3">
        <f t="shared" si="71"/>
        <v>0.80645161290322576</v>
      </c>
      <c r="NT102" s="3">
        <f t="shared" si="72"/>
        <v>0.93333333333333335</v>
      </c>
      <c r="NU102" s="3">
        <f t="shared" si="73"/>
        <v>0.87096774193548387</v>
      </c>
      <c r="NV102" s="3">
        <f t="shared" si="74"/>
        <v>0.9452054794520548</v>
      </c>
      <c r="NW102" s="5">
        <f t="shared" si="75"/>
        <v>17.486666666666661</v>
      </c>
      <c r="NX102" s="1">
        <f t="shared" si="76"/>
        <v>17.340740740740735</v>
      </c>
      <c r="NY102" s="1">
        <f t="shared" si="77"/>
        <v>17.28387096774193</v>
      </c>
      <c r="NZ102" s="1">
        <f t="shared" si="78"/>
        <v>17.153333333333325</v>
      </c>
      <c r="OA102" s="1">
        <f t="shared" si="79"/>
        <v>17.064516129032253</v>
      </c>
      <c r="OB102" s="1">
        <f t="shared" si="80"/>
        <v>17.392592592592585</v>
      </c>
      <c r="OC102" s="1">
        <f t="shared" si="81"/>
        <v>17.424999999999994</v>
      </c>
      <c r="OD102" s="1">
        <f t="shared" si="82"/>
        <v>17.36129032258064</v>
      </c>
      <c r="OE102" s="1">
        <f t="shared" si="83"/>
        <v>17.137666666666664</v>
      </c>
      <c r="OF102" s="1">
        <f t="shared" si="84"/>
        <v>17.031999999999996</v>
      </c>
      <c r="OG102" s="1">
        <f t="shared" si="85"/>
        <v>17.092857142857138</v>
      </c>
      <c r="OH102" s="1">
        <f t="shared" si="86"/>
        <v>17.244444444444436</v>
      </c>
      <c r="OI102" s="111">
        <v>18.042307692307691</v>
      </c>
      <c r="OJ102" s="112">
        <v>17.965384615384615</v>
      </c>
      <c r="OK102" s="112">
        <v>18.103846153846156</v>
      </c>
      <c r="OL102" s="112">
        <v>18.108000000000001</v>
      </c>
      <c r="OM102" s="112">
        <v>18.265384615384615</v>
      </c>
      <c r="ON102" s="112">
        <v>17.946153846153848</v>
      </c>
      <c r="OO102" s="112">
        <v>17.45384615384615</v>
      </c>
      <c r="OP102" s="112">
        <v>17.526923076923076</v>
      </c>
      <c r="OQ102" s="112">
        <v>17.726923076923079</v>
      </c>
      <c r="OR102" s="112">
        <v>17.911538461538463</v>
      </c>
      <c r="OS102" s="112">
        <v>17.980769230769226</v>
      </c>
      <c r="OT102" s="112">
        <v>18.053846153846152</v>
      </c>
      <c r="OU102" s="5">
        <f t="shared" si="50"/>
        <v>-0.55564102564103024</v>
      </c>
      <c r="OV102" s="1">
        <f t="shared" si="51"/>
        <v>-0.62464387464387983</v>
      </c>
      <c r="OW102" s="1">
        <f t="shared" si="52"/>
        <v>-0.81997518610422659</v>
      </c>
      <c r="OX102" s="1">
        <f t="shared" si="53"/>
        <v>-0.95466666666667521</v>
      </c>
      <c r="OY102" s="1">
        <f t="shared" si="54"/>
        <v>-1.2008684863523627</v>
      </c>
      <c r="OZ102" s="1">
        <f t="shared" si="55"/>
        <v>-0.55356125356126284</v>
      </c>
      <c r="PA102" s="1">
        <f t="shared" si="56"/>
        <v>-2.8846153846156852E-2</v>
      </c>
      <c r="PB102" s="1">
        <f t="shared" si="57"/>
        <v>-0.16563275434243607</v>
      </c>
      <c r="PC102" s="1">
        <f t="shared" si="58"/>
        <v>-0.5892564102564144</v>
      </c>
      <c r="PD102" s="1">
        <f t="shared" si="59"/>
        <v>-0.87953846153846627</v>
      </c>
      <c r="PE102" s="1">
        <f t="shared" si="60"/>
        <v>-0.88791208791208831</v>
      </c>
      <c r="PF102" s="1">
        <f t="shared" si="61"/>
        <v>-0.80940170940171541</v>
      </c>
      <c r="PG102" s="111">
        <v>14.6</v>
      </c>
      <c r="PH102" s="112">
        <v>14.4</v>
      </c>
      <c r="PI102" s="112">
        <v>13.6</v>
      </c>
      <c r="PJ102" s="112">
        <v>13.2</v>
      </c>
      <c r="PK102" s="112">
        <v>14.2</v>
      </c>
      <c r="PL102" s="112">
        <v>14</v>
      </c>
      <c r="PM102" s="112">
        <v>12.6</v>
      </c>
      <c r="PN102" s="112">
        <v>13.2</v>
      </c>
      <c r="PO102" s="112">
        <v>14.4</v>
      </c>
      <c r="PP102" s="112">
        <v>14.2</v>
      </c>
      <c r="PQ102" s="112">
        <v>14.2</v>
      </c>
      <c r="PR102" s="137">
        <v>14.2</v>
      </c>
      <c r="PS102" s="5">
        <f t="array" ref="PS102">+IF(ISERROR($NW102)=FALSE,MIN(IF($H102:$AL102&lt;65534,$H102:$AL102,"")),NA())</f>
        <v>16.2</v>
      </c>
      <c r="PT102" s="1">
        <f t="array" ref="PT102">+IF(ISERROR($NX102)=FALSE,MIN(IF($AM102:$BN102&lt;65534,$AM102:$BN102,"")),NA())</f>
        <v>16</v>
      </c>
      <c r="PU102" s="1">
        <f t="array" ref="PU102">+IF(ISERROR($NY102)=FALSE,MIN(IF($BP102:$CT102&lt;65534,$BP102:$CT102,"")),NA())</f>
        <v>16</v>
      </c>
      <c r="PV102" s="1">
        <f t="array" ref="PV102">+IF(ISERROR($NZ102)=FALSE,MIN(IF($CU102:$DX102&lt;65534,$CU102:$DX102,"")),NA())</f>
        <v>16</v>
      </c>
      <c r="PW102" s="1">
        <f t="array" ref="PW102">+IF(ISERROR($OA102)=FALSE,MIN(IF($DY102:$FC102&lt;65534,$DY102:$FC102,"")),NA())</f>
        <v>16</v>
      </c>
      <c r="PX102" s="1">
        <f t="array" ref="PX102">+IF(ISERROR($OB102)=FALSE,MIN(IF($FD102:$GG102&lt;65534,$FD102:$GG102,"")),NA())</f>
        <v>16</v>
      </c>
      <c r="PY102" s="1">
        <f t="array" ref="PY102">+IF(ISERROR($OC102)=FALSE,MIN(IF($GH102:$HL102&lt;65534,$GH102:$HL102,"")),NA())</f>
        <v>16.2</v>
      </c>
      <c r="PZ102" s="1">
        <f t="array" ref="PZ102">+IF(ISERROR($OD102)=FALSE,MIN(IF($HM102:$IQ102&lt;65534,$HM102:$IQ102,"")),NA())</f>
        <v>16</v>
      </c>
      <c r="QA102" s="1">
        <f t="array" ref="QA102">+IF(ISERROR($OE102)=FALSE,MIN(IF($IR102:$JU102&lt;65534,$IR102:$JU102,"")),NA())</f>
        <v>14.7</v>
      </c>
      <c r="QB102" s="1">
        <f t="array" ref="QB102">+IF(ISERROR($OF102)=FALSE,MIN(IF($JV102:$KZ102&lt;65534,$JV102:$KZ102,"")),NA())</f>
        <v>16</v>
      </c>
      <c r="QC102" s="1">
        <f t="array" ref="QC102">+IF(ISERROR($OG102)=FALSE,MIN(IF($LA102:$MD102&lt;65534,$LA102:$MD102,"")),NA())</f>
        <v>16</v>
      </c>
      <c r="QD102" s="1">
        <f t="array" ref="QD102">+IF(ISERROR($OH102)=FALSE,MIN(IF($ME102:$NI102&lt;65534,$ME102:$NI102,"")),NA())</f>
        <v>16</v>
      </c>
      <c r="QE102" s="5">
        <f t="shared" si="87"/>
        <v>-1.5999999999999996</v>
      </c>
      <c r="QF102" s="1">
        <f t="shared" si="88"/>
        <v>-1.5999999999999996</v>
      </c>
      <c r="QG102" s="1">
        <f t="shared" si="89"/>
        <v>-2.4000000000000004</v>
      </c>
      <c r="QH102" s="1">
        <f t="shared" si="90"/>
        <v>-2.8000000000000007</v>
      </c>
      <c r="QI102" s="1">
        <f t="shared" si="91"/>
        <v>-1.8000000000000007</v>
      </c>
      <c r="QJ102" s="1">
        <f t="shared" si="92"/>
        <v>-2</v>
      </c>
      <c r="QK102" s="1">
        <f t="shared" si="93"/>
        <v>-3.5999999999999996</v>
      </c>
      <c r="QL102" s="1">
        <f t="shared" si="94"/>
        <v>-2.8000000000000007</v>
      </c>
      <c r="QM102" s="1">
        <f t="shared" si="95"/>
        <v>-0.29999999999999893</v>
      </c>
      <c r="QN102" s="1">
        <f t="shared" si="96"/>
        <v>-1.8000000000000007</v>
      </c>
      <c r="QO102" s="1">
        <f t="shared" si="97"/>
        <v>-1.8000000000000007</v>
      </c>
      <c r="QP102" s="1">
        <f t="shared" si="98"/>
        <v>-1.8000000000000007</v>
      </c>
      <c r="QQ102" s="5" t="s">
        <v>892</v>
      </c>
    </row>
    <row r="103" spans="1:459" s="1" customFormat="1" x14ac:dyDescent="0.2">
      <c r="A103" s="79">
        <v>26065020</v>
      </c>
      <c r="B103" s="106">
        <v>-76.223055555555561</v>
      </c>
      <c r="C103" s="106">
        <v>3.2456666666666667</v>
      </c>
      <c r="D103" s="105">
        <v>1133</v>
      </c>
      <c r="E103" s="97" t="s">
        <v>137</v>
      </c>
      <c r="F103" s="97" t="s">
        <v>137</v>
      </c>
      <c r="G103" s="97" t="s">
        <v>29</v>
      </c>
      <c r="H103" s="1">
        <v>65535</v>
      </c>
      <c r="I103" s="1">
        <v>65535</v>
      </c>
      <c r="J103" s="1">
        <v>65535</v>
      </c>
      <c r="K103" s="1">
        <v>65535</v>
      </c>
      <c r="L103" s="1">
        <v>65535</v>
      </c>
      <c r="M103" s="1">
        <v>65535</v>
      </c>
      <c r="N103" s="1">
        <v>65535</v>
      </c>
      <c r="O103" s="1">
        <v>65535</v>
      </c>
      <c r="P103" s="1">
        <v>65535</v>
      </c>
      <c r="Q103" s="1">
        <v>65535</v>
      </c>
      <c r="R103" s="1">
        <v>65535</v>
      </c>
      <c r="S103" s="1">
        <v>65535</v>
      </c>
      <c r="T103" s="1">
        <v>65535</v>
      </c>
      <c r="U103" s="1">
        <v>65535</v>
      </c>
      <c r="V103" s="1">
        <v>65535</v>
      </c>
      <c r="W103" s="1">
        <v>65535</v>
      </c>
      <c r="X103" s="1">
        <v>65535</v>
      </c>
      <c r="Y103" s="1">
        <v>65535</v>
      </c>
      <c r="Z103" s="1">
        <v>65535</v>
      </c>
      <c r="AA103" s="1">
        <v>65535</v>
      </c>
      <c r="AB103" s="1">
        <v>65535</v>
      </c>
      <c r="AC103" s="1">
        <v>65535</v>
      </c>
      <c r="AD103" s="1">
        <v>65535</v>
      </c>
      <c r="AE103" s="1">
        <v>65535</v>
      </c>
      <c r="AF103" s="1">
        <v>65535</v>
      </c>
      <c r="AG103" s="1">
        <v>65535</v>
      </c>
      <c r="AH103" s="1">
        <v>65535</v>
      </c>
      <c r="AI103" s="1">
        <v>65535</v>
      </c>
      <c r="AJ103" s="1">
        <v>65535</v>
      </c>
      <c r="AK103" s="1">
        <v>65535</v>
      </c>
      <c r="AL103" s="1">
        <v>65535</v>
      </c>
      <c r="AM103" s="1">
        <v>65535</v>
      </c>
      <c r="AN103" s="1">
        <v>65535</v>
      </c>
      <c r="AO103" s="1">
        <v>65535</v>
      </c>
      <c r="AP103" s="1">
        <v>65535</v>
      </c>
      <c r="AQ103" s="1">
        <v>65535</v>
      </c>
      <c r="AR103" s="1">
        <v>65535</v>
      </c>
      <c r="AS103" s="1">
        <v>65535</v>
      </c>
      <c r="AT103" s="1">
        <v>65535</v>
      </c>
      <c r="AU103" s="1">
        <v>65535</v>
      </c>
      <c r="AV103" s="1">
        <v>65535</v>
      </c>
      <c r="AW103" s="1">
        <v>65535</v>
      </c>
      <c r="AX103" s="1">
        <v>65535</v>
      </c>
      <c r="AY103" s="1">
        <v>65535</v>
      </c>
      <c r="AZ103" s="1">
        <v>65535</v>
      </c>
      <c r="BA103" s="1">
        <v>65535</v>
      </c>
      <c r="BB103" s="1">
        <v>65535</v>
      </c>
      <c r="BC103" s="1">
        <v>65535</v>
      </c>
      <c r="BD103" s="1">
        <v>65535</v>
      </c>
      <c r="BE103" s="1">
        <v>65535</v>
      </c>
      <c r="BF103" s="1">
        <v>65535</v>
      </c>
      <c r="BG103" s="1">
        <v>65535</v>
      </c>
      <c r="BH103" s="1">
        <v>65535</v>
      </c>
      <c r="BI103" s="1">
        <v>65535</v>
      </c>
      <c r="BJ103" s="1">
        <v>65535</v>
      </c>
      <c r="BK103" s="1">
        <v>65535</v>
      </c>
      <c r="BL103" s="1">
        <v>65535</v>
      </c>
      <c r="BM103" s="1">
        <v>65535</v>
      </c>
      <c r="BN103" s="1">
        <v>65535</v>
      </c>
      <c r="BO103" s="102"/>
      <c r="BP103" s="1">
        <v>65535</v>
      </c>
      <c r="BQ103" s="1">
        <v>65535</v>
      </c>
      <c r="BR103" s="1">
        <v>65535</v>
      </c>
      <c r="BS103" s="1">
        <v>65535</v>
      </c>
      <c r="BT103" s="1">
        <v>65535</v>
      </c>
      <c r="BU103" s="1">
        <v>65535</v>
      </c>
      <c r="BV103" s="1">
        <v>65535</v>
      </c>
      <c r="BW103" s="1">
        <v>65535</v>
      </c>
      <c r="BX103" s="1">
        <v>65535</v>
      </c>
      <c r="BY103" s="1">
        <v>65535</v>
      </c>
      <c r="BZ103" s="1">
        <v>65535</v>
      </c>
      <c r="CA103" s="1">
        <v>65535</v>
      </c>
      <c r="CB103" s="1">
        <v>65535</v>
      </c>
      <c r="CC103" s="1">
        <v>65535</v>
      </c>
      <c r="CD103" s="1">
        <v>65535</v>
      </c>
      <c r="CE103" s="1">
        <v>65535</v>
      </c>
      <c r="CF103" s="1">
        <v>65535</v>
      </c>
      <c r="CG103" s="1">
        <v>65535</v>
      </c>
      <c r="CH103" s="1">
        <v>65535</v>
      </c>
      <c r="CI103" s="1">
        <v>65535</v>
      </c>
      <c r="CJ103" s="1">
        <v>65535</v>
      </c>
      <c r="CK103" s="1">
        <v>65535</v>
      </c>
      <c r="CL103" s="1">
        <v>65535</v>
      </c>
      <c r="CM103" s="1">
        <v>65535</v>
      </c>
      <c r="CN103" s="1">
        <v>65535</v>
      </c>
      <c r="CO103" s="1">
        <v>65535</v>
      </c>
      <c r="CP103" s="1">
        <v>65535</v>
      </c>
      <c r="CQ103" s="1">
        <v>65535</v>
      </c>
      <c r="CR103" s="1">
        <v>65535</v>
      </c>
      <c r="CS103" s="1">
        <v>65535</v>
      </c>
      <c r="CT103" s="1">
        <v>65535</v>
      </c>
      <c r="CU103" s="1">
        <v>65535</v>
      </c>
      <c r="CV103" s="1">
        <v>65535</v>
      </c>
      <c r="CW103" s="1">
        <v>65535</v>
      </c>
      <c r="CX103" s="1">
        <v>65535</v>
      </c>
      <c r="CY103" s="1">
        <v>65535</v>
      </c>
      <c r="CZ103" s="1">
        <v>65535</v>
      </c>
      <c r="DA103" s="1">
        <v>65535</v>
      </c>
      <c r="DB103" s="1">
        <v>65535</v>
      </c>
      <c r="DC103" s="1">
        <v>65535</v>
      </c>
      <c r="DD103" s="1">
        <v>65535</v>
      </c>
      <c r="DE103" s="1">
        <v>65535</v>
      </c>
      <c r="DF103" s="1">
        <v>65535</v>
      </c>
      <c r="DG103" s="1">
        <v>65535</v>
      </c>
      <c r="DH103" s="1">
        <v>65535</v>
      </c>
      <c r="DI103" s="1">
        <v>65535</v>
      </c>
      <c r="DJ103" s="1">
        <v>65535</v>
      </c>
      <c r="DK103" s="1">
        <v>65535</v>
      </c>
      <c r="DL103" s="1">
        <v>65535</v>
      </c>
      <c r="DM103" s="1">
        <v>65535</v>
      </c>
      <c r="DN103" s="1">
        <v>65535</v>
      </c>
      <c r="DO103" s="1">
        <v>65535</v>
      </c>
      <c r="DP103" s="1">
        <v>65535</v>
      </c>
      <c r="DQ103" s="1">
        <v>65535</v>
      </c>
      <c r="DR103" s="1">
        <v>65535</v>
      </c>
      <c r="DS103" s="1">
        <v>65535</v>
      </c>
      <c r="DT103" s="1">
        <v>65535</v>
      </c>
      <c r="DU103" s="1">
        <v>65535</v>
      </c>
      <c r="DV103" s="1">
        <v>65535</v>
      </c>
      <c r="DW103" s="1">
        <v>65535</v>
      </c>
      <c r="DX103" s="1">
        <v>65535</v>
      </c>
      <c r="DY103" s="1">
        <v>65535</v>
      </c>
      <c r="DZ103" s="1">
        <v>65535</v>
      </c>
      <c r="EA103" s="1">
        <v>65535</v>
      </c>
      <c r="EB103" s="1">
        <v>65535</v>
      </c>
      <c r="EC103" s="1">
        <v>65535</v>
      </c>
      <c r="ED103" s="1">
        <v>65535</v>
      </c>
      <c r="EE103" s="1">
        <v>65535</v>
      </c>
      <c r="EF103" s="1">
        <v>65535</v>
      </c>
      <c r="EG103" s="1">
        <v>65535</v>
      </c>
      <c r="EH103" s="1">
        <v>65535</v>
      </c>
      <c r="EI103" s="1">
        <v>65535</v>
      </c>
      <c r="EJ103" s="1">
        <v>65535</v>
      </c>
      <c r="EK103" s="1">
        <v>65535</v>
      </c>
      <c r="EL103" s="1">
        <v>65535</v>
      </c>
      <c r="EM103" s="1">
        <v>65535</v>
      </c>
      <c r="EN103" s="1">
        <v>65535</v>
      </c>
      <c r="EO103" s="1">
        <v>65535</v>
      </c>
      <c r="EP103" s="1">
        <v>65535</v>
      </c>
      <c r="EQ103" s="1">
        <v>65535</v>
      </c>
      <c r="ER103" s="1">
        <v>65535</v>
      </c>
      <c r="ES103" s="1">
        <v>65535</v>
      </c>
      <c r="ET103" s="1">
        <v>65535</v>
      </c>
      <c r="EU103" s="1">
        <v>65535</v>
      </c>
      <c r="EV103" s="1">
        <v>65535</v>
      </c>
      <c r="EW103" s="1">
        <v>65535</v>
      </c>
      <c r="EX103" s="1">
        <v>65535</v>
      </c>
      <c r="EY103" s="1">
        <v>65535</v>
      </c>
      <c r="EZ103" s="1">
        <v>65535</v>
      </c>
      <c r="FA103" s="1">
        <v>65535</v>
      </c>
      <c r="FB103" s="1">
        <v>65535</v>
      </c>
      <c r="FC103" s="1">
        <v>65535</v>
      </c>
      <c r="FD103" s="1">
        <v>65535</v>
      </c>
      <c r="FE103" s="1">
        <v>65535</v>
      </c>
      <c r="FF103" s="1">
        <v>65535</v>
      </c>
      <c r="FG103" s="1">
        <v>65535</v>
      </c>
      <c r="FH103" s="1">
        <v>65535</v>
      </c>
      <c r="FI103" s="1">
        <v>65535</v>
      </c>
      <c r="FJ103" s="1">
        <v>65535</v>
      </c>
      <c r="FK103" s="1">
        <v>65535</v>
      </c>
      <c r="FL103" s="1">
        <v>65535</v>
      </c>
      <c r="FM103" s="1">
        <v>65535</v>
      </c>
      <c r="FN103" s="1">
        <v>65535</v>
      </c>
      <c r="FO103" s="1">
        <v>65535</v>
      </c>
      <c r="FP103" s="1">
        <v>65535</v>
      </c>
      <c r="FQ103" s="1">
        <v>65535</v>
      </c>
      <c r="FR103" s="1">
        <v>65535</v>
      </c>
      <c r="FS103" s="1">
        <v>65535</v>
      </c>
      <c r="FT103" s="1">
        <v>65535</v>
      </c>
      <c r="FU103" s="1">
        <v>65535</v>
      </c>
      <c r="FV103" s="1">
        <v>65535</v>
      </c>
      <c r="FW103" s="1">
        <v>65535</v>
      </c>
      <c r="FX103" s="1">
        <v>65535</v>
      </c>
      <c r="FY103" s="1">
        <v>65535</v>
      </c>
      <c r="FZ103" s="1">
        <v>65535</v>
      </c>
      <c r="GA103" s="1">
        <v>65535</v>
      </c>
      <c r="GB103" s="1">
        <v>65535</v>
      </c>
      <c r="GC103" s="1">
        <v>65535</v>
      </c>
      <c r="GD103" s="1">
        <v>65535</v>
      </c>
      <c r="GE103" s="1">
        <v>65535</v>
      </c>
      <c r="GF103" s="1">
        <v>65535</v>
      </c>
      <c r="GG103" s="1">
        <v>65535</v>
      </c>
      <c r="GH103" s="1">
        <v>65535</v>
      </c>
      <c r="GI103" s="1">
        <v>65535</v>
      </c>
      <c r="GJ103" s="1">
        <v>65535</v>
      </c>
      <c r="GK103" s="1">
        <v>65535</v>
      </c>
      <c r="GL103" s="1">
        <v>65535</v>
      </c>
      <c r="GM103" s="1">
        <v>65535</v>
      </c>
      <c r="GN103" s="1">
        <v>65535</v>
      </c>
      <c r="GO103" s="1">
        <v>65535</v>
      </c>
      <c r="GP103" s="1">
        <v>65535</v>
      </c>
      <c r="GQ103" s="1">
        <v>65535</v>
      </c>
      <c r="GR103" s="1">
        <v>65535</v>
      </c>
      <c r="GS103" s="1">
        <v>65535</v>
      </c>
      <c r="GT103" s="1">
        <v>65535</v>
      </c>
      <c r="GU103" s="1">
        <v>65535</v>
      </c>
      <c r="GV103" s="1">
        <v>65535</v>
      </c>
      <c r="GW103" s="1">
        <v>65535</v>
      </c>
      <c r="GX103" s="1">
        <v>65535</v>
      </c>
      <c r="GY103" s="1">
        <v>65535</v>
      </c>
      <c r="GZ103" s="1">
        <v>65535</v>
      </c>
      <c r="HA103" s="1">
        <v>65535</v>
      </c>
      <c r="HB103" s="1">
        <v>65535</v>
      </c>
      <c r="HC103" s="1">
        <v>65535</v>
      </c>
      <c r="HD103" s="1">
        <v>65535</v>
      </c>
      <c r="HE103" s="1">
        <v>65535</v>
      </c>
      <c r="HF103" s="1">
        <v>65535</v>
      </c>
      <c r="HG103" s="1">
        <v>65535</v>
      </c>
      <c r="HH103" s="1">
        <v>65535</v>
      </c>
      <c r="HI103" s="1">
        <v>65535</v>
      </c>
      <c r="HJ103" s="1">
        <v>65535</v>
      </c>
      <c r="HK103" s="1">
        <v>65535</v>
      </c>
      <c r="HL103" s="1">
        <v>65535</v>
      </c>
      <c r="HM103" s="1">
        <v>65535</v>
      </c>
      <c r="HN103" s="1">
        <v>65535</v>
      </c>
      <c r="HO103" s="1">
        <v>65535</v>
      </c>
      <c r="HP103" s="1">
        <v>65535</v>
      </c>
      <c r="HQ103" s="1">
        <v>65535</v>
      </c>
      <c r="HR103" s="1">
        <v>65535</v>
      </c>
      <c r="HS103" s="1">
        <v>65535</v>
      </c>
      <c r="HT103" s="1">
        <v>65535</v>
      </c>
      <c r="HU103" s="1">
        <v>65535</v>
      </c>
      <c r="HV103" s="1">
        <v>65535</v>
      </c>
      <c r="HW103" s="1">
        <v>65535</v>
      </c>
      <c r="HX103" s="1">
        <v>65535</v>
      </c>
      <c r="HY103" s="1">
        <v>65535</v>
      </c>
      <c r="HZ103" s="1">
        <v>65535</v>
      </c>
      <c r="IA103" s="1">
        <v>65535</v>
      </c>
      <c r="IB103" s="1">
        <v>65535</v>
      </c>
      <c r="IC103" s="1">
        <v>65535</v>
      </c>
      <c r="ID103" s="1">
        <v>65535</v>
      </c>
      <c r="IE103" s="1">
        <v>65535</v>
      </c>
      <c r="IF103" s="1">
        <v>65535</v>
      </c>
      <c r="IG103" s="1">
        <v>65535</v>
      </c>
      <c r="IH103" s="1">
        <v>65535</v>
      </c>
      <c r="II103" s="1">
        <v>65535</v>
      </c>
      <c r="IJ103" s="1">
        <v>65535</v>
      </c>
      <c r="IK103" s="1">
        <v>65535</v>
      </c>
      <c r="IL103" s="1">
        <v>65535</v>
      </c>
      <c r="IM103" s="1">
        <v>65535</v>
      </c>
      <c r="IN103" s="1">
        <v>65535</v>
      </c>
      <c r="IO103" s="1">
        <v>65535</v>
      </c>
      <c r="IP103" s="1">
        <v>65535</v>
      </c>
      <c r="IQ103" s="1">
        <v>65535</v>
      </c>
      <c r="IR103" s="1">
        <v>65535</v>
      </c>
      <c r="IS103" s="1">
        <v>65535</v>
      </c>
      <c r="IT103" s="1">
        <v>65535</v>
      </c>
      <c r="IU103" s="1">
        <v>65535</v>
      </c>
      <c r="IV103" s="1">
        <v>65535</v>
      </c>
      <c r="IW103" s="1">
        <v>65535</v>
      </c>
      <c r="IX103" s="1">
        <v>65535</v>
      </c>
      <c r="IY103" s="1">
        <v>65535</v>
      </c>
      <c r="IZ103" s="1">
        <v>65535</v>
      </c>
      <c r="JA103" s="1">
        <v>65535</v>
      </c>
      <c r="JB103" s="1">
        <v>65535</v>
      </c>
      <c r="JC103" s="1">
        <v>65535</v>
      </c>
      <c r="JD103" s="1">
        <v>65535</v>
      </c>
      <c r="JE103" s="1">
        <v>65535</v>
      </c>
      <c r="JF103" s="1">
        <v>65535</v>
      </c>
      <c r="JG103" s="1">
        <v>65535</v>
      </c>
      <c r="JH103" s="1">
        <v>65535</v>
      </c>
      <c r="JI103" s="1">
        <v>65535</v>
      </c>
      <c r="JJ103" s="1">
        <v>65535</v>
      </c>
      <c r="JK103" s="1">
        <v>65535</v>
      </c>
      <c r="JL103" s="1">
        <v>65535</v>
      </c>
      <c r="JM103" s="1">
        <v>65535</v>
      </c>
      <c r="JN103" s="1">
        <v>65535</v>
      </c>
      <c r="JO103" s="1">
        <v>65535</v>
      </c>
      <c r="JP103" s="1">
        <v>65535</v>
      </c>
      <c r="JQ103" s="1">
        <v>65535</v>
      </c>
      <c r="JR103" s="1">
        <v>65535</v>
      </c>
      <c r="JS103" s="1">
        <v>21</v>
      </c>
      <c r="JT103" s="1">
        <v>65535</v>
      </c>
      <c r="JU103" s="1">
        <v>65535</v>
      </c>
      <c r="JV103" s="1">
        <v>65535</v>
      </c>
      <c r="JW103" s="1">
        <v>65535</v>
      </c>
      <c r="JX103" s="1">
        <v>65535</v>
      </c>
      <c r="JY103" s="1">
        <v>65535</v>
      </c>
      <c r="JZ103" s="1">
        <v>65535</v>
      </c>
      <c r="KA103" s="1">
        <v>65535</v>
      </c>
      <c r="KB103" s="1">
        <v>65535</v>
      </c>
      <c r="KC103" s="1">
        <v>65535</v>
      </c>
      <c r="KD103" s="1">
        <v>65535</v>
      </c>
      <c r="KE103" s="1">
        <v>65535</v>
      </c>
      <c r="KF103" s="1">
        <v>65535</v>
      </c>
      <c r="KG103" s="1">
        <v>65535</v>
      </c>
      <c r="KH103" s="1">
        <v>65535</v>
      </c>
      <c r="KI103" s="1">
        <v>65535</v>
      </c>
      <c r="KJ103" s="1">
        <v>65535</v>
      </c>
      <c r="KK103" s="1">
        <v>65535</v>
      </c>
      <c r="KL103" s="1">
        <v>65535</v>
      </c>
      <c r="KM103" s="1">
        <v>65535</v>
      </c>
      <c r="KN103" s="1">
        <v>65535</v>
      </c>
      <c r="KO103" s="1">
        <v>65535</v>
      </c>
      <c r="KP103" s="1">
        <v>65535</v>
      </c>
      <c r="KQ103" s="1">
        <v>65535</v>
      </c>
      <c r="KR103" s="1">
        <v>65535</v>
      </c>
      <c r="KS103" s="1">
        <v>65535</v>
      </c>
      <c r="KT103" s="1">
        <v>65535</v>
      </c>
      <c r="KU103" s="1">
        <v>65535</v>
      </c>
      <c r="KV103" s="1">
        <v>65535</v>
      </c>
      <c r="KW103" s="1">
        <v>65535</v>
      </c>
      <c r="KX103" s="1">
        <v>65535</v>
      </c>
      <c r="KY103" s="1">
        <v>65535</v>
      </c>
      <c r="KZ103" s="1">
        <v>65535</v>
      </c>
      <c r="LA103" s="1">
        <v>65535</v>
      </c>
      <c r="LB103" s="1">
        <v>65535</v>
      </c>
      <c r="LC103" s="1">
        <v>65535</v>
      </c>
      <c r="LD103" s="1">
        <v>65535</v>
      </c>
      <c r="LE103" s="1">
        <v>65535</v>
      </c>
      <c r="LF103" s="1">
        <v>65535</v>
      </c>
      <c r="LG103" s="1">
        <v>65535</v>
      </c>
      <c r="LH103" s="1">
        <v>65535</v>
      </c>
      <c r="LI103" s="1">
        <v>65535</v>
      </c>
      <c r="LJ103" s="1">
        <v>65535</v>
      </c>
      <c r="LK103" s="1">
        <v>65535</v>
      </c>
      <c r="LL103" s="1">
        <v>65535</v>
      </c>
      <c r="LM103" s="1">
        <v>65535</v>
      </c>
      <c r="LN103" s="1">
        <v>65535</v>
      </c>
      <c r="LO103" s="1">
        <v>65535</v>
      </c>
      <c r="LP103" s="1">
        <v>65535</v>
      </c>
      <c r="LQ103" s="1">
        <v>65535</v>
      </c>
      <c r="LR103" s="1">
        <v>65535</v>
      </c>
      <c r="LS103" s="1">
        <v>65535</v>
      </c>
      <c r="LT103" s="1">
        <v>65535</v>
      </c>
      <c r="LU103" s="1">
        <v>65535</v>
      </c>
      <c r="LV103" s="1">
        <v>65535</v>
      </c>
      <c r="LW103" s="1">
        <v>65535</v>
      </c>
      <c r="LX103" s="1">
        <v>65535</v>
      </c>
      <c r="LY103" s="1">
        <v>65535</v>
      </c>
      <c r="LZ103" s="1">
        <v>65535</v>
      </c>
      <c r="MA103" s="1">
        <v>65535</v>
      </c>
      <c r="MB103" s="1">
        <v>65535</v>
      </c>
      <c r="MC103" s="1">
        <v>65535</v>
      </c>
      <c r="MD103" s="1">
        <v>65535</v>
      </c>
      <c r="ME103" s="1">
        <v>65535</v>
      </c>
      <c r="MF103" s="1">
        <v>65535</v>
      </c>
      <c r="MG103" s="1">
        <v>65535</v>
      </c>
      <c r="MH103" s="1">
        <v>65535</v>
      </c>
      <c r="MI103" s="1">
        <v>65535</v>
      </c>
      <c r="MJ103" s="1">
        <v>65535</v>
      </c>
      <c r="MK103" s="1">
        <v>65535</v>
      </c>
      <c r="ML103" s="1">
        <v>65535</v>
      </c>
      <c r="MM103" s="1">
        <v>65535</v>
      </c>
      <c r="MN103" s="1">
        <v>65535</v>
      </c>
      <c r="MO103" s="1">
        <v>65535</v>
      </c>
      <c r="MP103" s="1">
        <v>65535</v>
      </c>
      <c r="MQ103" s="1">
        <v>65535</v>
      </c>
      <c r="MR103" s="1">
        <v>65535</v>
      </c>
      <c r="MS103" s="1">
        <v>65535</v>
      </c>
      <c r="MT103" s="1">
        <v>65535</v>
      </c>
      <c r="MU103" s="1">
        <v>65535</v>
      </c>
      <c r="MV103" s="1">
        <v>65535</v>
      </c>
      <c r="MW103" s="1">
        <v>65535</v>
      </c>
      <c r="MX103" s="1">
        <v>65535</v>
      </c>
      <c r="MY103" s="1">
        <v>65535</v>
      </c>
      <c r="MZ103" s="1">
        <v>65535</v>
      </c>
      <c r="NA103" s="1">
        <v>65535</v>
      </c>
      <c r="NB103" s="1">
        <v>65535</v>
      </c>
      <c r="NC103" s="1">
        <v>65535</v>
      </c>
      <c r="ND103" s="1">
        <v>65535</v>
      </c>
      <c r="NE103" s="1">
        <v>65535</v>
      </c>
      <c r="NF103" s="1">
        <v>65535</v>
      </c>
      <c r="NG103" s="1">
        <v>65535</v>
      </c>
      <c r="NH103" s="1">
        <v>65535</v>
      </c>
      <c r="NI103" s="1">
        <v>65535</v>
      </c>
      <c r="NJ103" s="6">
        <f t="shared" si="62"/>
        <v>0</v>
      </c>
      <c r="NK103" s="3">
        <f t="shared" si="63"/>
        <v>0</v>
      </c>
      <c r="NL103" s="3">
        <f t="shared" si="64"/>
        <v>0</v>
      </c>
      <c r="NM103" s="3">
        <f t="shared" si="65"/>
        <v>0</v>
      </c>
      <c r="NN103" s="3">
        <f t="shared" si="66"/>
        <v>0</v>
      </c>
      <c r="NO103" s="3">
        <f t="shared" si="67"/>
        <v>0</v>
      </c>
      <c r="NP103" s="3">
        <f t="shared" si="68"/>
        <v>0</v>
      </c>
      <c r="NQ103" s="3">
        <f t="shared" si="69"/>
        <v>0</v>
      </c>
      <c r="NR103" s="3">
        <f t="shared" si="70"/>
        <v>3.3333333333333333E-2</v>
      </c>
      <c r="NS103" s="3">
        <f t="shared" si="71"/>
        <v>0</v>
      </c>
      <c r="NT103" s="3">
        <f t="shared" si="72"/>
        <v>0</v>
      </c>
      <c r="NU103" s="3">
        <f t="shared" si="73"/>
        <v>0</v>
      </c>
      <c r="NV103" s="3">
        <f t="shared" si="74"/>
        <v>2.7397260273972603E-3</v>
      </c>
      <c r="NW103" s="5" t="e">
        <f t="shared" si="75"/>
        <v>#N/A</v>
      </c>
      <c r="NX103" s="1" t="e">
        <f t="shared" si="76"/>
        <v>#N/A</v>
      </c>
      <c r="NY103" s="1" t="e">
        <f t="shared" si="77"/>
        <v>#N/A</v>
      </c>
      <c r="NZ103" s="1" t="e">
        <f t="shared" si="78"/>
        <v>#N/A</v>
      </c>
      <c r="OA103" s="1" t="e">
        <f t="shared" si="79"/>
        <v>#N/A</v>
      </c>
      <c r="OB103" s="1" t="e">
        <f t="shared" si="80"/>
        <v>#N/A</v>
      </c>
      <c r="OC103" s="1" t="e">
        <f t="shared" si="81"/>
        <v>#N/A</v>
      </c>
      <c r="OD103" s="1" t="e">
        <f t="shared" si="82"/>
        <v>#N/A</v>
      </c>
      <c r="OE103" s="1" t="e">
        <f t="shared" si="83"/>
        <v>#N/A</v>
      </c>
      <c r="OF103" s="1" t="e">
        <f t="shared" si="84"/>
        <v>#N/A</v>
      </c>
      <c r="OG103" s="1" t="e">
        <f t="shared" si="85"/>
        <v>#N/A</v>
      </c>
      <c r="OH103" s="1" t="e">
        <f t="shared" si="86"/>
        <v>#N/A</v>
      </c>
      <c r="OI103" s="111">
        <v>18.083333333333332</v>
      </c>
      <c r="OJ103" s="112">
        <v>18.20333333333333</v>
      </c>
      <c r="OK103" s="112">
        <v>18.309999999999999</v>
      </c>
      <c r="OL103" s="112">
        <v>18.326666666666672</v>
      </c>
      <c r="OM103" s="112">
        <v>18.356666666666666</v>
      </c>
      <c r="ON103" s="112">
        <v>18.233333333333334</v>
      </c>
      <c r="OO103" s="112">
        <v>17.933333333333334</v>
      </c>
      <c r="OP103" s="112">
        <v>18.106666666666666</v>
      </c>
      <c r="OQ103" s="112">
        <v>18.066666666666666</v>
      </c>
      <c r="OR103" s="112">
        <v>17.996666666666666</v>
      </c>
      <c r="OS103" s="112">
        <v>17.983333333333334</v>
      </c>
      <c r="OT103" s="112">
        <v>18.060000000000006</v>
      </c>
      <c r="OU103" s="5" t="e">
        <f t="shared" si="50"/>
        <v>#N/A</v>
      </c>
      <c r="OV103" s="1" t="e">
        <f t="shared" si="51"/>
        <v>#N/A</v>
      </c>
      <c r="OW103" s="1" t="e">
        <f t="shared" si="52"/>
        <v>#N/A</v>
      </c>
      <c r="OX103" s="1" t="e">
        <f t="shared" si="53"/>
        <v>#N/A</v>
      </c>
      <c r="OY103" s="1" t="e">
        <f t="shared" si="54"/>
        <v>#N/A</v>
      </c>
      <c r="OZ103" s="1" t="e">
        <f t="shared" si="55"/>
        <v>#N/A</v>
      </c>
      <c r="PA103" s="1" t="e">
        <f t="shared" si="56"/>
        <v>#N/A</v>
      </c>
      <c r="PB103" s="1" t="e">
        <f t="shared" si="57"/>
        <v>#N/A</v>
      </c>
      <c r="PC103" s="1" t="e">
        <f t="shared" si="58"/>
        <v>#N/A</v>
      </c>
      <c r="PD103" s="1" t="e">
        <f t="shared" si="59"/>
        <v>#N/A</v>
      </c>
      <c r="PE103" s="1" t="e">
        <f t="shared" si="60"/>
        <v>#N/A</v>
      </c>
      <c r="PF103" s="1" t="e">
        <f t="shared" si="61"/>
        <v>#N/A</v>
      </c>
      <c r="PG103" s="111">
        <v>14.2</v>
      </c>
      <c r="PH103" s="112">
        <v>12.2</v>
      </c>
      <c r="PI103" s="112">
        <v>13</v>
      </c>
      <c r="PJ103" s="112">
        <v>15.2</v>
      </c>
      <c r="PK103" s="112">
        <v>15.2</v>
      </c>
      <c r="PL103" s="112">
        <v>15.6</v>
      </c>
      <c r="PM103" s="112">
        <v>14.7</v>
      </c>
      <c r="PN103" s="112">
        <v>13.4</v>
      </c>
      <c r="PO103" s="112">
        <v>15.2</v>
      </c>
      <c r="PP103" s="112">
        <v>14.7</v>
      </c>
      <c r="PQ103" s="112">
        <v>13.6</v>
      </c>
      <c r="PR103" s="137">
        <v>14.5</v>
      </c>
      <c r="PS103" s="5" t="e">
        <f t="array" ref="PS103">+IF(ISERROR($NW103)=FALSE,MIN(IF($H103:$AL103&lt;65534,$H103:$AL103,"")),NA())</f>
        <v>#N/A</v>
      </c>
      <c r="PT103" s="1" t="e">
        <f t="array" ref="PT103">+IF(ISERROR($NX103)=FALSE,MIN(IF($AM103:$BN103&lt;65534,$AM103:$BN103,"")),NA())</f>
        <v>#N/A</v>
      </c>
      <c r="PU103" s="1" t="e">
        <f t="array" ref="PU103">+IF(ISERROR($NY103)=FALSE,MIN(IF($BP103:$CT103&lt;65534,$BP103:$CT103,"")),NA())</f>
        <v>#N/A</v>
      </c>
      <c r="PV103" s="1" t="e">
        <f t="array" ref="PV103">+IF(ISERROR($NZ103)=FALSE,MIN(IF($CU103:$DX103&lt;65534,$CU103:$DX103,"")),NA())</f>
        <v>#N/A</v>
      </c>
      <c r="PW103" s="1" t="e">
        <f t="array" ref="PW103">+IF(ISERROR($OA103)=FALSE,MIN(IF($DY103:$FC103&lt;65534,$DY103:$FC103,"")),NA())</f>
        <v>#N/A</v>
      </c>
      <c r="PX103" s="1" t="e">
        <f t="array" ref="PX103">+IF(ISERROR($OB103)=FALSE,MIN(IF($FD103:$GG103&lt;65534,$FD103:$GG103,"")),NA())</f>
        <v>#N/A</v>
      </c>
      <c r="PY103" s="1" t="e">
        <f t="array" ref="PY103">+IF(ISERROR($OC103)=FALSE,MIN(IF($GH103:$HL103&lt;65534,$GH103:$HL103,"")),NA())</f>
        <v>#N/A</v>
      </c>
      <c r="PZ103" s="1" t="e">
        <f t="array" ref="PZ103">+IF(ISERROR($OD103)=FALSE,MIN(IF($HM103:$IQ103&lt;65534,$HM103:$IQ103,"")),NA())</f>
        <v>#N/A</v>
      </c>
      <c r="QA103" s="1" t="e">
        <f t="array" ref="QA103">+IF(ISERROR($OE103)=FALSE,MIN(IF($IR103:$JU103&lt;65534,$IR103:$JU103,"")),NA())</f>
        <v>#N/A</v>
      </c>
      <c r="QB103" s="1" t="e">
        <f t="array" ref="QB103">+IF(ISERROR($OF103)=FALSE,MIN(IF($JV103:$KZ103&lt;65534,$JV103:$KZ103,"")),NA())</f>
        <v>#N/A</v>
      </c>
      <c r="QC103" s="1" t="e">
        <f t="array" ref="QC103">+IF(ISERROR($OG103)=FALSE,MIN(IF($LA103:$MD103&lt;65534,$LA103:$MD103,"")),NA())</f>
        <v>#N/A</v>
      </c>
      <c r="QD103" s="1" t="e">
        <f t="array" ref="QD103">+IF(ISERROR($OH103)=FALSE,MIN(IF($ME103:$NI103&lt;65534,$ME103:$NI103,"")),NA())</f>
        <v>#N/A</v>
      </c>
      <c r="QE103" s="5" t="e">
        <f t="shared" si="87"/>
        <v>#N/A</v>
      </c>
      <c r="QF103" s="1" t="e">
        <f t="shared" si="88"/>
        <v>#N/A</v>
      </c>
      <c r="QG103" s="1" t="e">
        <f t="shared" si="89"/>
        <v>#N/A</v>
      </c>
      <c r="QH103" s="1" t="e">
        <f t="shared" si="90"/>
        <v>#N/A</v>
      </c>
      <c r="QI103" s="1" t="e">
        <f t="shared" si="91"/>
        <v>#N/A</v>
      </c>
      <c r="QJ103" s="1" t="e">
        <f t="shared" si="92"/>
        <v>#N/A</v>
      </c>
      <c r="QK103" s="1" t="e">
        <f t="shared" si="93"/>
        <v>#N/A</v>
      </c>
      <c r="QL103" s="1" t="e">
        <f t="shared" si="94"/>
        <v>#N/A</v>
      </c>
      <c r="QM103" s="1" t="e">
        <f t="shared" si="95"/>
        <v>#N/A</v>
      </c>
      <c r="QN103" s="1" t="e">
        <f t="shared" si="96"/>
        <v>#N/A</v>
      </c>
      <c r="QO103" s="1" t="e">
        <f t="shared" si="97"/>
        <v>#N/A</v>
      </c>
      <c r="QP103" s="1" t="e">
        <f t="shared" si="98"/>
        <v>#N/A</v>
      </c>
      <c r="QQ103" s="5" t="s">
        <v>892</v>
      </c>
    </row>
    <row r="104" spans="1:459" s="1" customFormat="1" x14ac:dyDescent="0.2">
      <c r="A104" s="155">
        <v>44015030</v>
      </c>
      <c r="B104" s="156">
        <v>-76.668750000000003</v>
      </c>
      <c r="C104" s="156">
        <v>1.9004166666666666</v>
      </c>
      <c r="D104" s="157">
        <v>2900</v>
      </c>
      <c r="E104" s="158" t="s">
        <v>186</v>
      </c>
      <c r="F104" s="158" t="s">
        <v>608</v>
      </c>
      <c r="G104" s="158" t="s">
        <v>29</v>
      </c>
      <c r="H104" s="1">
        <v>8.1999999999999993</v>
      </c>
      <c r="I104" s="1">
        <v>3.4</v>
      </c>
      <c r="J104" s="1">
        <v>8.6</v>
      </c>
      <c r="K104" s="1">
        <v>9</v>
      </c>
      <c r="L104" s="1">
        <v>3.6</v>
      </c>
      <c r="M104" s="1">
        <v>1.8</v>
      </c>
      <c r="N104" s="1">
        <v>3.2</v>
      </c>
      <c r="O104" s="1">
        <v>6.6</v>
      </c>
      <c r="P104" s="1">
        <v>7.6</v>
      </c>
      <c r="Q104" s="1">
        <v>8.6</v>
      </c>
      <c r="R104" s="1">
        <v>8.6</v>
      </c>
      <c r="S104" s="1">
        <v>1</v>
      </c>
      <c r="T104" s="1">
        <v>3.2</v>
      </c>
      <c r="U104" s="1">
        <v>7</v>
      </c>
      <c r="V104" s="1">
        <v>5.6</v>
      </c>
      <c r="W104" s="1">
        <v>3.8</v>
      </c>
      <c r="X104" s="1">
        <v>8</v>
      </c>
      <c r="Y104" s="1">
        <v>5.4</v>
      </c>
      <c r="Z104" s="1">
        <v>8</v>
      </c>
      <c r="AA104" s="1">
        <v>10</v>
      </c>
      <c r="AB104" s="1">
        <v>8.1999999999999993</v>
      </c>
      <c r="AC104" s="1">
        <v>7.4</v>
      </c>
      <c r="AD104" s="1">
        <v>10.4</v>
      </c>
      <c r="AE104" s="1">
        <v>9</v>
      </c>
      <c r="AF104" s="1">
        <v>4.4000000000000004</v>
      </c>
      <c r="AG104" s="1">
        <v>4.2</v>
      </c>
      <c r="AH104" s="1">
        <v>6.6</v>
      </c>
      <c r="AI104" s="1">
        <v>0.8</v>
      </c>
      <c r="AJ104" s="1">
        <v>3.6</v>
      </c>
      <c r="AK104" s="1">
        <v>7.4</v>
      </c>
      <c r="AL104" s="1">
        <v>5.6</v>
      </c>
      <c r="AM104" s="1">
        <v>8.4</v>
      </c>
      <c r="AN104" s="1">
        <v>1.4</v>
      </c>
      <c r="AO104" s="1">
        <v>6.6</v>
      </c>
      <c r="AP104" s="1">
        <v>9.6</v>
      </c>
      <c r="AQ104" s="1">
        <v>9.1999999999999993</v>
      </c>
      <c r="AR104" s="1">
        <v>7.6</v>
      </c>
      <c r="AS104" s="1">
        <v>4</v>
      </c>
      <c r="AT104" s="1">
        <v>6.4</v>
      </c>
      <c r="AU104" s="1">
        <v>7</v>
      </c>
      <c r="AV104" s="1">
        <v>7.8</v>
      </c>
      <c r="AW104" s="1">
        <v>8.8000000000000007</v>
      </c>
      <c r="AX104" s="1">
        <v>7.2</v>
      </c>
      <c r="AY104" s="1">
        <v>7</v>
      </c>
      <c r="AZ104" s="1">
        <v>5.4</v>
      </c>
      <c r="BA104" s="1">
        <v>3.6</v>
      </c>
      <c r="BB104" s="1">
        <v>2.4</v>
      </c>
      <c r="BC104" s="1">
        <v>3.6</v>
      </c>
      <c r="BD104" s="1">
        <v>8.4</v>
      </c>
      <c r="BE104" s="1">
        <v>7.2</v>
      </c>
      <c r="BF104" s="1">
        <v>7.8</v>
      </c>
      <c r="BG104" s="1">
        <v>8.4</v>
      </c>
      <c r="BH104" s="1">
        <v>7</v>
      </c>
      <c r="BI104" s="1">
        <v>3</v>
      </c>
      <c r="BJ104" s="1">
        <v>65535</v>
      </c>
      <c r="BK104" s="1">
        <v>8</v>
      </c>
      <c r="BL104" s="1">
        <v>8.8000000000000007</v>
      </c>
      <c r="BM104" s="1">
        <v>8.6</v>
      </c>
      <c r="BN104" s="1">
        <v>7</v>
      </c>
      <c r="BO104" s="102"/>
      <c r="BP104" s="1">
        <v>5.2</v>
      </c>
      <c r="BQ104" s="1">
        <v>5.6</v>
      </c>
      <c r="BR104" s="1">
        <v>7</v>
      </c>
      <c r="BS104" s="1">
        <v>2.6</v>
      </c>
      <c r="BT104" s="1">
        <v>5.4</v>
      </c>
      <c r="BU104" s="1">
        <v>4.5999999999999996</v>
      </c>
      <c r="BV104" s="1">
        <v>5</v>
      </c>
      <c r="BW104" s="1">
        <v>4.8</v>
      </c>
      <c r="BX104" s="1">
        <v>5.2</v>
      </c>
      <c r="BY104" s="1">
        <v>9.4</v>
      </c>
      <c r="BZ104" s="1">
        <v>8.1999999999999993</v>
      </c>
      <c r="CA104" s="1">
        <v>3.6</v>
      </c>
      <c r="CB104" s="1">
        <v>5.8</v>
      </c>
      <c r="CC104" s="1">
        <v>3</v>
      </c>
      <c r="CD104" s="1">
        <v>5.4</v>
      </c>
      <c r="CE104" s="1">
        <v>4.4000000000000004</v>
      </c>
      <c r="CF104" s="1">
        <v>6.4</v>
      </c>
      <c r="CG104" s="1">
        <v>4</v>
      </c>
      <c r="CH104" s="1">
        <v>7.2</v>
      </c>
      <c r="CI104" s="1">
        <v>8.6</v>
      </c>
      <c r="CJ104" s="1">
        <v>9.4</v>
      </c>
      <c r="CK104" s="1">
        <v>9.6</v>
      </c>
      <c r="CL104" s="1">
        <v>5.4</v>
      </c>
      <c r="CM104" s="1">
        <v>7.8</v>
      </c>
      <c r="CN104" s="1">
        <v>65535</v>
      </c>
      <c r="CO104" s="1">
        <v>6.4</v>
      </c>
      <c r="CP104" s="1">
        <v>6.2</v>
      </c>
      <c r="CQ104" s="1">
        <v>8.1999999999999993</v>
      </c>
      <c r="CR104" s="1">
        <v>8.4</v>
      </c>
      <c r="CS104" s="1">
        <v>6.4</v>
      </c>
      <c r="CT104" s="1">
        <v>7</v>
      </c>
      <c r="CU104" s="1">
        <v>7</v>
      </c>
      <c r="CV104" s="1">
        <v>8.4</v>
      </c>
      <c r="CW104" s="1">
        <v>5.4</v>
      </c>
      <c r="CX104" s="1">
        <v>7.6</v>
      </c>
      <c r="CY104" s="1">
        <v>10</v>
      </c>
      <c r="CZ104" s="1">
        <v>9</v>
      </c>
      <c r="DA104" s="1">
        <v>9</v>
      </c>
      <c r="DB104" s="1">
        <v>65535</v>
      </c>
      <c r="DC104" s="1">
        <v>2</v>
      </c>
      <c r="DD104" s="1">
        <v>2.4</v>
      </c>
      <c r="DE104" s="1">
        <v>4.2</v>
      </c>
      <c r="DF104" s="1">
        <v>65535</v>
      </c>
      <c r="DG104" s="1">
        <v>7.8</v>
      </c>
      <c r="DH104" s="1">
        <v>3.2</v>
      </c>
      <c r="DI104" s="1">
        <v>6.4</v>
      </c>
      <c r="DJ104" s="1">
        <v>3.6</v>
      </c>
      <c r="DK104" s="1">
        <v>4</v>
      </c>
      <c r="DL104" s="1">
        <v>4.2</v>
      </c>
      <c r="DM104" s="1">
        <v>4.4000000000000004</v>
      </c>
      <c r="DN104" s="1">
        <v>6.4</v>
      </c>
      <c r="DO104" s="1">
        <v>6</v>
      </c>
      <c r="DP104" s="1">
        <v>8.6</v>
      </c>
      <c r="DQ104" s="1">
        <v>5</v>
      </c>
      <c r="DR104" s="1">
        <v>8</v>
      </c>
      <c r="DS104" s="1">
        <v>7.8</v>
      </c>
      <c r="DT104" s="1">
        <v>7.4</v>
      </c>
      <c r="DU104" s="1">
        <v>9.6</v>
      </c>
      <c r="DV104" s="1">
        <v>6.2</v>
      </c>
      <c r="DW104" s="1">
        <v>9.4</v>
      </c>
      <c r="DX104" s="1">
        <v>9.4</v>
      </c>
      <c r="DY104" s="1">
        <v>5.2</v>
      </c>
      <c r="DZ104" s="1">
        <v>9.1999999999999993</v>
      </c>
      <c r="EA104" s="1">
        <v>7.4</v>
      </c>
      <c r="EB104" s="1">
        <v>7.8</v>
      </c>
      <c r="EC104" s="1">
        <v>9.4</v>
      </c>
      <c r="ED104" s="1">
        <v>10.4</v>
      </c>
      <c r="EE104" s="1">
        <v>9.4</v>
      </c>
      <c r="EF104" s="1">
        <v>5.2</v>
      </c>
      <c r="EG104" s="1">
        <v>8.1999999999999993</v>
      </c>
      <c r="EH104" s="1">
        <v>8</v>
      </c>
      <c r="EI104" s="1">
        <v>5.4</v>
      </c>
      <c r="EJ104" s="1">
        <v>8</v>
      </c>
      <c r="EK104" s="1">
        <v>5.8</v>
      </c>
      <c r="EL104" s="1">
        <v>9</v>
      </c>
      <c r="EM104" s="1">
        <v>8.8000000000000007</v>
      </c>
      <c r="EN104" s="1">
        <v>6.6</v>
      </c>
      <c r="EO104" s="1">
        <v>6</v>
      </c>
      <c r="EP104" s="1">
        <v>8.4</v>
      </c>
      <c r="EQ104" s="1">
        <v>9.6</v>
      </c>
      <c r="ER104" s="1">
        <v>5</v>
      </c>
      <c r="ES104" s="1">
        <v>7.2</v>
      </c>
      <c r="ET104" s="1">
        <v>2.4</v>
      </c>
      <c r="EU104" s="1">
        <v>5.4</v>
      </c>
      <c r="EV104" s="1">
        <v>7</v>
      </c>
      <c r="EW104" s="1">
        <v>5.4</v>
      </c>
      <c r="EX104" s="1">
        <v>6.4</v>
      </c>
      <c r="EY104" s="1">
        <v>0.8</v>
      </c>
      <c r="EZ104" s="1">
        <v>3</v>
      </c>
      <c r="FA104" s="1">
        <v>8.1999999999999993</v>
      </c>
      <c r="FB104" s="1">
        <v>5.4</v>
      </c>
      <c r="FC104" s="1">
        <v>8.6</v>
      </c>
      <c r="FD104" s="1">
        <v>6</v>
      </c>
      <c r="FE104" s="1">
        <v>6</v>
      </c>
      <c r="FF104" s="1">
        <v>5.4</v>
      </c>
      <c r="FG104" s="1">
        <v>5.4</v>
      </c>
      <c r="FH104" s="1">
        <v>8.4</v>
      </c>
      <c r="FI104" s="1">
        <v>4.4000000000000004</v>
      </c>
      <c r="FJ104" s="1">
        <v>3.6</v>
      </c>
      <c r="FK104" s="1">
        <v>3.4</v>
      </c>
      <c r="FL104" s="1">
        <v>7</v>
      </c>
      <c r="FM104" s="1">
        <v>8</v>
      </c>
      <c r="FN104" s="1">
        <v>8.8000000000000007</v>
      </c>
      <c r="FO104" s="1">
        <v>8.8000000000000007</v>
      </c>
      <c r="FP104" s="1">
        <v>65535</v>
      </c>
      <c r="FQ104" s="1">
        <v>7.8</v>
      </c>
      <c r="FR104" s="1">
        <v>6.4</v>
      </c>
      <c r="FS104" s="1">
        <v>9</v>
      </c>
      <c r="FT104" s="1">
        <v>8.8000000000000007</v>
      </c>
      <c r="FU104" s="1">
        <v>8.8000000000000007</v>
      </c>
      <c r="FV104" s="1">
        <v>9</v>
      </c>
      <c r="FW104" s="1">
        <v>9.8000000000000007</v>
      </c>
      <c r="FX104" s="1">
        <v>9.6</v>
      </c>
      <c r="FY104" s="1">
        <v>9.1999999999999993</v>
      </c>
      <c r="FZ104" s="1">
        <v>9.1999999999999993</v>
      </c>
      <c r="GA104" s="1">
        <v>8.6</v>
      </c>
      <c r="GB104" s="1">
        <v>65535</v>
      </c>
      <c r="GC104" s="1">
        <v>65535</v>
      </c>
      <c r="GD104" s="1">
        <v>65535</v>
      </c>
      <c r="GE104" s="1">
        <v>65535</v>
      </c>
      <c r="GF104" s="1">
        <v>10.199999999999999</v>
      </c>
      <c r="GG104" s="1">
        <v>9.1999999999999993</v>
      </c>
      <c r="GH104" s="1">
        <v>8.1999999999999993</v>
      </c>
      <c r="GI104" s="1">
        <v>3.2</v>
      </c>
      <c r="GJ104" s="1">
        <v>6.4</v>
      </c>
      <c r="GK104" s="1">
        <v>6.6</v>
      </c>
      <c r="GL104" s="1">
        <v>3.8</v>
      </c>
      <c r="GM104" s="1">
        <v>7.2</v>
      </c>
      <c r="GN104" s="1">
        <v>8.6</v>
      </c>
      <c r="GO104" s="1">
        <v>8.4</v>
      </c>
      <c r="GP104" s="1">
        <v>8</v>
      </c>
      <c r="GQ104" s="1">
        <v>6.4</v>
      </c>
      <c r="GR104" s="1">
        <v>7</v>
      </c>
      <c r="GS104" s="1">
        <v>3.2</v>
      </c>
      <c r="GT104" s="1">
        <v>6.2</v>
      </c>
      <c r="GU104" s="1">
        <v>6</v>
      </c>
      <c r="GV104" s="1">
        <v>6.6</v>
      </c>
      <c r="GW104" s="1">
        <v>4.2</v>
      </c>
      <c r="GX104" s="1">
        <v>7.8</v>
      </c>
      <c r="GY104" s="1">
        <v>8.4</v>
      </c>
      <c r="GZ104" s="1">
        <v>8</v>
      </c>
      <c r="HA104" s="1">
        <v>8.8000000000000007</v>
      </c>
      <c r="HB104" s="1">
        <v>9</v>
      </c>
      <c r="HC104" s="1">
        <v>7.6</v>
      </c>
      <c r="HD104" s="1">
        <v>6.6</v>
      </c>
      <c r="HE104" s="1">
        <v>7</v>
      </c>
      <c r="HF104" s="1">
        <v>7.4</v>
      </c>
      <c r="HG104" s="1">
        <v>7.6</v>
      </c>
      <c r="HH104" s="1">
        <v>7.2</v>
      </c>
      <c r="HI104" s="1">
        <v>7.8</v>
      </c>
      <c r="HJ104" s="1">
        <v>3.6</v>
      </c>
      <c r="HK104" s="1">
        <v>6.4</v>
      </c>
      <c r="HL104" s="1">
        <v>7.6</v>
      </c>
      <c r="HM104" s="1">
        <v>7</v>
      </c>
      <c r="HN104" s="1">
        <v>2.4</v>
      </c>
      <c r="HO104" s="1">
        <v>7.8</v>
      </c>
      <c r="HP104" s="1">
        <v>8.6</v>
      </c>
      <c r="HQ104" s="1">
        <v>7</v>
      </c>
      <c r="HR104" s="1">
        <v>6.2</v>
      </c>
      <c r="HS104" s="1">
        <v>6.4</v>
      </c>
      <c r="HT104" s="1">
        <v>6.8</v>
      </c>
      <c r="HU104" s="1">
        <v>7.2</v>
      </c>
      <c r="HV104" s="1">
        <v>7.8</v>
      </c>
      <c r="HW104" s="1">
        <v>9</v>
      </c>
      <c r="HX104" s="1">
        <v>8</v>
      </c>
      <c r="HY104" s="1">
        <v>8.4</v>
      </c>
      <c r="HZ104" s="1">
        <v>6.6</v>
      </c>
      <c r="IA104" s="1">
        <v>6.8</v>
      </c>
      <c r="IB104" s="1">
        <v>6</v>
      </c>
      <c r="IC104" s="1">
        <v>2.4</v>
      </c>
      <c r="ID104" s="1">
        <v>0.6</v>
      </c>
      <c r="IE104" s="1">
        <v>5</v>
      </c>
      <c r="IF104" s="1">
        <v>8</v>
      </c>
      <c r="IG104" s="1">
        <v>7.4</v>
      </c>
      <c r="IH104" s="1">
        <v>7.6</v>
      </c>
      <c r="II104" s="1">
        <v>3.8</v>
      </c>
      <c r="IJ104" s="1">
        <v>6.2</v>
      </c>
      <c r="IK104" s="1">
        <v>4.4000000000000004</v>
      </c>
      <c r="IL104" s="1">
        <v>3.4</v>
      </c>
      <c r="IM104" s="1">
        <v>6.8</v>
      </c>
      <c r="IN104" s="1">
        <v>9.4</v>
      </c>
      <c r="IO104" s="1">
        <v>7.8</v>
      </c>
      <c r="IP104" s="1">
        <v>1.4</v>
      </c>
      <c r="IQ104" s="1">
        <v>7.4</v>
      </c>
      <c r="IR104" s="1">
        <v>6</v>
      </c>
      <c r="IS104" s="1">
        <v>6.6</v>
      </c>
      <c r="IT104" s="1">
        <v>4</v>
      </c>
      <c r="IU104" s="1">
        <v>4.8</v>
      </c>
      <c r="IV104" s="1">
        <v>8.8000000000000007</v>
      </c>
      <c r="IW104" s="1">
        <v>6.8</v>
      </c>
      <c r="IX104" s="1">
        <v>5.8</v>
      </c>
      <c r="IY104" s="1">
        <v>7</v>
      </c>
      <c r="IZ104" s="1">
        <v>5.2</v>
      </c>
      <c r="JA104" s="1">
        <v>6</v>
      </c>
      <c r="JB104" s="1">
        <v>7.8</v>
      </c>
      <c r="JC104" s="1">
        <v>8</v>
      </c>
      <c r="JD104" s="1">
        <v>8.4</v>
      </c>
      <c r="JE104" s="1">
        <v>7.8</v>
      </c>
      <c r="JF104" s="1">
        <v>8</v>
      </c>
      <c r="JG104" s="1">
        <v>2.4</v>
      </c>
      <c r="JH104" s="1">
        <v>4</v>
      </c>
      <c r="JI104" s="1">
        <v>3.2</v>
      </c>
      <c r="JJ104" s="1">
        <v>7.6</v>
      </c>
      <c r="JK104" s="1">
        <v>7.2</v>
      </c>
      <c r="JL104" s="1">
        <v>3.4</v>
      </c>
      <c r="JM104" s="1">
        <v>5</v>
      </c>
      <c r="JN104" s="1">
        <v>1.6</v>
      </c>
      <c r="JO104" s="1">
        <v>6.2</v>
      </c>
      <c r="JP104" s="1">
        <v>4.5999999999999996</v>
      </c>
      <c r="JQ104" s="1">
        <v>7.2</v>
      </c>
      <c r="JR104" s="1">
        <v>4.4000000000000004</v>
      </c>
      <c r="JS104" s="1">
        <v>6.2</v>
      </c>
      <c r="JT104" s="1">
        <v>0.4</v>
      </c>
      <c r="JU104" s="1">
        <v>5</v>
      </c>
      <c r="JV104" s="1">
        <v>6</v>
      </c>
      <c r="JW104" s="1">
        <v>7.6</v>
      </c>
      <c r="JX104" s="1">
        <v>7.2</v>
      </c>
      <c r="JY104" s="1">
        <v>5.4</v>
      </c>
      <c r="JZ104" s="1">
        <v>2.6</v>
      </c>
      <c r="KA104" s="1">
        <v>6</v>
      </c>
      <c r="KB104" s="1">
        <v>7.4</v>
      </c>
      <c r="KC104" s="1">
        <v>8.6</v>
      </c>
      <c r="KD104" s="1">
        <v>0.2</v>
      </c>
      <c r="KE104" s="1">
        <v>4.4000000000000004</v>
      </c>
      <c r="KF104" s="1">
        <v>2.8</v>
      </c>
      <c r="KG104" s="1">
        <v>3</v>
      </c>
      <c r="KH104" s="1">
        <v>5.8</v>
      </c>
      <c r="KI104" s="1">
        <v>3.8</v>
      </c>
      <c r="KJ104" s="1">
        <v>6.2</v>
      </c>
      <c r="KK104" s="1">
        <v>7</v>
      </c>
      <c r="KL104" s="1">
        <v>3.4</v>
      </c>
      <c r="KM104" s="1">
        <v>6.6</v>
      </c>
      <c r="KN104" s="1">
        <v>8.6</v>
      </c>
      <c r="KO104" s="1">
        <v>8.4</v>
      </c>
      <c r="KP104" s="1">
        <v>5.4</v>
      </c>
      <c r="KQ104" s="1">
        <v>5.6</v>
      </c>
      <c r="KR104" s="1">
        <v>8.4</v>
      </c>
      <c r="KS104" s="1">
        <v>7.6</v>
      </c>
      <c r="KT104" s="1">
        <v>6.4</v>
      </c>
      <c r="KU104" s="1">
        <v>6.8</v>
      </c>
      <c r="KV104" s="1">
        <v>7.4</v>
      </c>
      <c r="KW104" s="1">
        <v>6</v>
      </c>
      <c r="KX104" s="1">
        <v>5</v>
      </c>
      <c r="KY104" s="1">
        <v>6.4</v>
      </c>
      <c r="KZ104" s="1">
        <v>7.4</v>
      </c>
      <c r="LA104" s="1">
        <v>1.4</v>
      </c>
      <c r="LB104" s="1">
        <v>6.8</v>
      </c>
      <c r="LC104" s="1">
        <v>7.8</v>
      </c>
      <c r="LD104" s="1">
        <v>7.4</v>
      </c>
      <c r="LE104" s="1">
        <v>8</v>
      </c>
      <c r="LF104" s="1">
        <v>5</v>
      </c>
      <c r="LG104" s="1">
        <v>7</v>
      </c>
      <c r="LH104" s="1">
        <v>5.2</v>
      </c>
      <c r="LI104" s="1">
        <v>3.4</v>
      </c>
      <c r="LJ104" s="1">
        <v>7.4</v>
      </c>
      <c r="LK104" s="1">
        <v>10</v>
      </c>
      <c r="LL104" s="1">
        <v>10</v>
      </c>
      <c r="LM104" s="1">
        <v>8</v>
      </c>
      <c r="LN104" s="1">
        <v>9.6</v>
      </c>
      <c r="LO104" s="1">
        <v>7.8</v>
      </c>
      <c r="LP104" s="1">
        <v>8.1999999999999993</v>
      </c>
      <c r="LQ104" s="1">
        <v>5.2</v>
      </c>
      <c r="LR104" s="1">
        <v>6.2</v>
      </c>
      <c r="LS104" s="1">
        <v>7</v>
      </c>
      <c r="LT104" s="1">
        <v>8.6</v>
      </c>
      <c r="LU104" s="1">
        <v>6.6</v>
      </c>
      <c r="LV104" s="1">
        <v>3.8</v>
      </c>
      <c r="LW104" s="1">
        <v>7.8</v>
      </c>
      <c r="LX104" s="1">
        <v>4.4000000000000004</v>
      </c>
      <c r="LY104" s="1">
        <v>6.6</v>
      </c>
      <c r="LZ104" s="1">
        <v>6.4</v>
      </c>
      <c r="MA104" s="1">
        <v>10.8</v>
      </c>
      <c r="MB104" s="1">
        <v>10.199999999999999</v>
      </c>
      <c r="MC104" s="1">
        <v>4</v>
      </c>
      <c r="MD104" s="1">
        <v>3</v>
      </c>
      <c r="ME104" s="1">
        <v>6</v>
      </c>
      <c r="MF104" s="1">
        <v>5.6</v>
      </c>
      <c r="MG104" s="1">
        <v>4.5999999999999996</v>
      </c>
      <c r="MH104" s="1">
        <v>4.2</v>
      </c>
      <c r="MI104" s="1">
        <v>4</v>
      </c>
      <c r="MJ104" s="1">
        <v>8.1999999999999993</v>
      </c>
      <c r="MK104" s="1">
        <v>8.4</v>
      </c>
      <c r="ML104" s="1">
        <v>7.4</v>
      </c>
      <c r="MM104" s="1">
        <v>3.4</v>
      </c>
      <c r="MN104" s="1">
        <v>4.8</v>
      </c>
      <c r="MO104" s="1">
        <v>5.8</v>
      </c>
      <c r="MP104" s="1">
        <v>8.1999999999999993</v>
      </c>
      <c r="MQ104" s="1">
        <v>9</v>
      </c>
      <c r="MR104" s="1">
        <v>9.4</v>
      </c>
      <c r="MS104" s="1">
        <v>7.6</v>
      </c>
      <c r="MT104" s="1">
        <v>6.4</v>
      </c>
      <c r="MU104" s="1">
        <v>3.6</v>
      </c>
      <c r="MV104" s="1">
        <v>3.4</v>
      </c>
      <c r="MW104" s="1">
        <v>6.4</v>
      </c>
      <c r="MX104" s="1">
        <v>8.8000000000000007</v>
      </c>
      <c r="MY104" s="1">
        <v>10</v>
      </c>
      <c r="MZ104" s="1">
        <v>4.5999999999999996</v>
      </c>
      <c r="NA104" s="1">
        <v>8</v>
      </c>
      <c r="NB104" s="1">
        <v>10.199999999999999</v>
      </c>
      <c r="NC104" s="1">
        <v>9.4</v>
      </c>
      <c r="ND104" s="1">
        <v>7.8</v>
      </c>
      <c r="NE104" s="1">
        <v>8.1999999999999993</v>
      </c>
      <c r="NF104" s="1">
        <v>7</v>
      </c>
      <c r="NG104" s="1">
        <v>2.6</v>
      </c>
      <c r="NH104" s="1">
        <v>8</v>
      </c>
      <c r="NI104" s="1">
        <v>8.8000000000000007</v>
      </c>
      <c r="NJ104" s="6">
        <f t="shared" si="62"/>
        <v>1</v>
      </c>
      <c r="NK104" s="3">
        <f t="shared" si="63"/>
        <v>0.9642857142857143</v>
      </c>
      <c r="NL104" s="3">
        <f t="shared" si="64"/>
        <v>0.967741935483871</v>
      </c>
      <c r="NM104" s="3">
        <f t="shared" si="65"/>
        <v>0.93333333333333335</v>
      </c>
      <c r="NN104" s="3">
        <f t="shared" si="66"/>
        <v>1</v>
      </c>
      <c r="NO104" s="3">
        <f t="shared" si="67"/>
        <v>0.83333333333333337</v>
      </c>
      <c r="NP104" s="3">
        <f t="shared" si="68"/>
        <v>1</v>
      </c>
      <c r="NQ104" s="3">
        <f t="shared" si="69"/>
        <v>1</v>
      </c>
      <c r="NR104" s="3">
        <f t="shared" si="70"/>
        <v>1</v>
      </c>
      <c r="NS104" s="3">
        <f t="shared" si="71"/>
        <v>1</v>
      </c>
      <c r="NT104" s="3">
        <f t="shared" si="72"/>
        <v>1</v>
      </c>
      <c r="NU104" s="3">
        <f t="shared" si="73"/>
        <v>1</v>
      </c>
      <c r="NV104" s="3">
        <f t="shared" si="74"/>
        <v>0.97534246575342465</v>
      </c>
      <c r="NW104" s="5">
        <f t="shared" si="75"/>
        <v>6.0903225806451617</v>
      </c>
      <c r="NX104" s="1">
        <f t="shared" si="76"/>
        <v>6.6740740740740749</v>
      </c>
      <c r="NY104" s="1">
        <f t="shared" si="77"/>
        <v>6.206666666666667</v>
      </c>
      <c r="NZ104" s="1">
        <f t="shared" si="78"/>
        <v>6.5142857142857151</v>
      </c>
      <c r="OA104" s="1">
        <f t="shared" si="79"/>
        <v>6.8580645161290326</v>
      </c>
      <c r="OB104" s="1">
        <f t="shared" si="80"/>
        <v>7.631999999999997</v>
      </c>
      <c r="OC104" s="1">
        <f t="shared" si="81"/>
        <v>6.8</v>
      </c>
      <c r="OD104" s="1">
        <f t="shared" si="82"/>
        <v>6.2451612903225824</v>
      </c>
      <c r="OE104" s="1">
        <f t="shared" si="83"/>
        <v>5.6466666666666656</v>
      </c>
      <c r="OF104" s="1">
        <f t="shared" si="84"/>
        <v>5.9161290322580653</v>
      </c>
      <c r="OG104" s="1">
        <f t="shared" si="85"/>
        <v>6.7866666666666671</v>
      </c>
      <c r="OH104" s="1">
        <f t="shared" si="86"/>
        <v>6.7677419354838708</v>
      </c>
      <c r="OI104" s="111">
        <v>5.0999999999999996</v>
      </c>
      <c r="OJ104" s="112">
        <v>5.6433333333333326</v>
      </c>
      <c r="OK104" s="112">
        <v>5.8793103448275854</v>
      </c>
      <c r="OL104" s="112">
        <v>6.4034482758620692</v>
      </c>
      <c r="OM104" s="112">
        <v>6.7551724137931028</v>
      </c>
      <c r="ON104" s="112">
        <v>6.3928571428571415</v>
      </c>
      <c r="OO104" s="112">
        <v>6.2035714285714283</v>
      </c>
      <c r="OP104" s="112">
        <v>5.8241379310344819</v>
      </c>
      <c r="OQ104" s="112">
        <v>5.1517241379310343</v>
      </c>
      <c r="OR104" s="112">
        <v>5.3655172413793091</v>
      </c>
      <c r="OS104" s="112">
        <v>5.9448275862068956</v>
      </c>
      <c r="OT104" s="112">
        <v>5.6000000000000014</v>
      </c>
      <c r="OU104" s="5">
        <f t="shared" si="50"/>
        <v>0.9903225806451621</v>
      </c>
      <c r="OV104" s="1">
        <f t="shared" si="51"/>
        <v>1.0307407407407423</v>
      </c>
      <c r="OW104" s="1">
        <f t="shared" si="52"/>
        <v>0.32735632183908159</v>
      </c>
      <c r="OX104" s="1">
        <f t="shared" si="53"/>
        <v>0.11083743842364591</v>
      </c>
      <c r="OY104" s="1">
        <f t="shared" si="54"/>
        <v>0.10289210233592971</v>
      </c>
      <c r="OZ104" s="1">
        <f t="shared" si="55"/>
        <v>1.2391428571428555</v>
      </c>
      <c r="PA104" s="1">
        <f t="shared" si="56"/>
        <v>0.59642857142857153</v>
      </c>
      <c r="PB104" s="1">
        <f t="shared" si="57"/>
        <v>0.42102335928810053</v>
      </c>
      <c r="PC104" s="1">
        <f t="shared" si="58"/>
        <v>0.49494252873563127</v>
      </c>
      <c r="PD104" s="1">
        <f t="shared" si="59"/>
        <v>0.55061179087875622</v>
      </c>
      <c r="PE104" s="1">
        <f t="shared" si="60"/>
        <v>0.84183908045977152</v>
      </c>
      <c r="PF104" s="1">
        <f t="shared" si="61"/>
        <v>1.1677419354838694</v>
      </c>
      <c r="PG104" s="111">
        <v>-5</v>
      </c>
      <c r="PH104" s="112">
        <v>-1.8</v>
      </c>
      <c r="PI104" s="112">
        <v>-4.8</v>
      </c>
      <c r="PJ104" s="112">
        <v>-0.3</v>
      </c>
      <c r="PK104" s="112">
        <v>-1</v>
      </c>
      <c r="PL104" s="112">
        <v>-1.2</v>
      </c>
      <c r="PM104" s="112">
        <v>-0.6</v>
      </c>
      <c r="PN104" s="112">
        <v>-3</v>
      </c>
      <c r="PO104" s="112">
        <v>-1.6</v>
      </c>
      <c r="PP104" s="112">
        <v>-4.8</v>
      </c>
      <c r="PQ104" s="112">
        <v>-2.4</v>
      </c>
      <c r="PR104" s="137">
        <v>-4</v>
      </c>
      <c r="PS104" s="5">
        <f t="array" ref="PS104">+IF(ISERROR($NW104)=FALSE,MIN(IF($H104:$AL104&lt;65534,$H104:$AL104,"")),NA())</f>
        <v>0.8</v>
      </c>
      <c r="PT104" s="1">
        <f t="array" ref="PT104">+IF(ISERROR($NX104)=FALSE,MIN(IF($AM104:$BN104&lt;65534,$AM104:$BN104,"")),NA())</f>
        <v>1.4</v>
      </c>
      <c r="PU104" s="1">
        <f t="array" ref="PU104">+IF(ISERROR($NY104)=FALSE,MIN(IF($BP104:$CT104&lt;65534,$BP104:$CT104,"")),NA())</f>
        <v>2.6</v>
      </c>
      <c r="PV104" s="1">
        <f t="array" ref="PV104">+IF(ISERROR($NZ104)=FALSE,MIN(IF($CU104:$DX104&lt;65534,$CU104:$DX104,"")),NA())</f>
        <v>2</v>
      </c>
      <c r="PW104" s="1">
        <f t="array" ref="PW104">+IF(ISERROR($OA104)=FALSE,MIN(IF($DY104:$FC104&lt;65534,$DY104:$FC104,"")),NA())</f>
        <v>0.8</v>
      </c>
      <c r="PX104" s="1">
        <f t="array" ref="PX104">+IF(ISERROR($OB104)=FALSE,MIN(IF($FD104:$GG104&lt;65534,$FD104:$GG104,"")),NA())</f>
        <v>3.4</v>
      </c>
      <c r="PY104" s="1">
        <f t="array" ref="PY104">+IF(ISERROR($OC104)=FALSE,MIN(IF($GH104:$HL104&lt;65534,$GH104:$HL104,"")),NA())</f>
        <v>3.2</v>
      </c>
      <c r="PZ104" s="1">
        <f t="array" ref="PZ104">+IF(ISERROR($OD104)=FALSE,MIN(IF($HM104:$IQ104&lt;65534,$HM104:$IQ104,"")),NA())</f>
        <v>0.6</v>
      </c>
      <c r="QA104" s="1">
        <f t="array" ref="QA104">+IF(ISERROR($OE104)=FALSE,MIN(IF($IR104:$JU104&lt;65534,$IR104:$JU104,"")),NA())</f>
        <v>0.4</v>
      </c>
      <c r="QB104" s="1">
        <f t="array" ref="QB104">+IF(ISERROR($OF104)=FALSE,MIN(IF($JV104:$KZ104&lt;65534,$JV104:$KZ104,"")),NA())</f>
        <v>0.2</v>
      </c>
      <c r="QC104" s="1">
        <f t="array" ref="QC104">+IF(ISERROR($OG104)=FALSE,MIN(IF($LA104:$MD104&lt;65534,$LA104:$MD104,"")),NA())</f>
        <v>1.4</v>
      </c>
      <c r="QD104" s="1">
        <f t="array" ref="QD104">+IF(ISERROR($OH104)=FALSE,MIN(IF($ME104:$NI104&lt;65534,$ME104:$NI104,"")),NA())</f>
        <v>2.6</v>
      </c>
      <c r="QE104" s="5">
        <f t="shared" si="87"/>
        <v>-5.8</v>
      </c>
      <c r="QF104" s="1">
        <f t="shared" si="88"/>
        <v>-3.2</v>
      </c>
      <c r="QG104" s="1">
        <f t="shared" si="89"/>
        <v>-7.4</v>
      </c>
      <c r="QH104" s="1">
        <f t="shared" si="90"/>
        <v>-2.2999999999999998</v>
      </c>
      <c r="QI104" s="1">
        <f t="shared" si="91"/>
        <v>-1.8</v>
      </c>
      <c r="QJ104" s="1">
        <f t="shared" si="92"/>
        <v>-4.5999999999999996</v>
      </c>
      <c r="QK104" s="1">
        <f t="shared" si="93"/>
        <v>-3.8000000000000003</v>
      </c>
      <c r="QL104" s="1">
        <f t="shared" si="94"/>
        <v>-3.6</v>
      </c>
      <c r="QM104" s="1">
        <f t="shared" si="95"/>
        <v>-2</v>
      </c>
      <c r="QN104" s="1">
        <f t="shared" si="96"/>
        <v>-5</v>
      </c>
      <c r="QO104" s="1">
        <f t="shared" si="97"/>
        <v>-3.8</v>
      </c>
      <c r="QP104" s="1">
        <f t="shared" si="98"/>
        <v>-6.6</v>
      </c>
      <c r="QQ104" s="5" t="s">
        <v>892</v>
      </c>
    </row>
    <row r="105" spans="1:459" s="1" customFormat="1" x14ac:dyDescent="0.2">
      <c r="A105" s="122">
        <v>52015010</v>
      </c>
      <c r="B105" s="123">
        <v>-76.611944444444433</v>
      </c>
      <c r="C105" s="123">
        <v>2.2497222222222222</v>
      </c>
      <c r="D105" s="124">
        <v>2450</v>
      </c>
      <c r="E105" s="125" t="s">
        <v>151</v>
      </c>
      <c r="F105" s="125" t="s">
        <v>336</v>
      </c>
      <c r="G105" s="125" t="s">
        <v>29</v>
      </c>
      <c r="H105" s="1">
        <v>65535</v>
      </c>
      <c r="I105" s="1">
        <v>12.5</v>
      </c>
      <c r="J105" s="1">
        <v>12.2</v>
      </c>
      <c r="K105" s="1">
        <v>10.199999999999999</v>
      </c>
      <c r="L105" s="1">
        <v>10.9</v>
      </c>
      <c r="M105" s="1">
        <v>11.1</v>
      </c>
      <c r="N105" s="1">
        <v>11</v>
      </c>
      <c r="O105" s="1">
        <v>65535</v>
      </c>
      <c r="P105" s="1">
        <v>65535</v>
      </c>
      <c r="Q105" s="1">
        <v>65535</v>
      </c>
      <c r="R105" s="1">
        <v>11.4</v>
      </c>
      <c r="S105" s="1">
        <v>10.6</v>
      </c>
      <c r="T105" s="1">
        <v>11.2</v>
      </c>
      <c r="U105" s="1">
        <v>11.3</v>
      </c>
      <c r="V105" s="1">
        <v>9.8000000000000007</v>
      </c>
      <c r="W105" s="1">
        <v>12.1</v>
      </c>
      <c r="X105" s="1">
        <v>11.9</v>
      </c>
      <c r="Y105" s="1">
        <v>12.5</v>
      </c>
      <c r="Z105" s="1">
        <v>12.3</v>
      </c>
      <c r="AA105" s="1">
        <v>12.9</v>
      </c>
      <c r="AB105" s="1">
        <v>12.8</v>
      </c>
      <c r="AC105" s="1">
        <v>12.5</v>
      </c>
      <c r="AD105" s="1">
        <v>13</v>
      </c>
      <c r="AE105" s="1">
        <v>12.2</v>
      </c>
      <c r="AF105" s="1">
        <v>11.6</v>
      </c>
      <c r="AG105" s="1">
        <v>11</v>
      </c>
      <c r="AH105" s="1">
        <v>11.6</v>
      </c>
      <c r="AI105" s="1">
        <v>11.5</v>
      </c>
      <c r="AJ105" s="1">
        <v>11.2</v>
      </c>
      <c r="AK105" s="1">
        <v>11.9</v>
      </c>
      <c r="AL105" s="1">
        <v>12.1</v>
      </c>
      <c r="AM105" s="1">
        <v>11.8</v>
      </c>
      <c r="AN105" s="1">
        <v>9.9</v>
      </c>
      <c r="AO105" s="1">
        <v>10.3</v>
      </c>
      <c r="AP105" s="1">
        <v>12.3</v>
      </c>
      <c r="AQ105" s="1">
        <v>13.4</v>
      </c>
      <c r="AR105" s="1">
        <v>12.5</v>
      </c>
      <c r="AS105" s="1">
        <v>10.4</v>
      </c>
      <c r="AT105" s="1">
        <v>11.9</v>
      </c>
      <c r="AU105" s="1">
        <v>12</v>
      </c>
      <c r="AV105" s="1">
        <v>12.3</v>
      </c>
      <c r="AW105" s="1">
        <v>12.5</v>
      </c>
      <c r="AX105" s="1">
        <v>13.2</v>
      </c>
      <c r="AY105" s="1">
        <v>13</v>
      </c>
      <c r="AZ105" s="1">
        <v>11.5</v>
      </c>
      <c r="BA105" s="1">
        <v>10.8</v>
      </c>
      <c r="BB105" s="1">
        <v>11.4</v>
      </c>
      <c r="BC105" s="1">
        <v>11</v>
      </c>
      <c r="BD105" s="1">
        <v>12.6</v>
      </c>
      <c r="BE105" s="1">
        <v>12.4</v>
      </c>
      <c r="BF105" s="1">
        <v>11.5</v>
      </c>
      <c r="BG105" s="1">
        <v>12.3</v>
      </c>
      <c r="BH105" s="1">
        <v>12.6</v>
      </c>
      <c r="BI105" s="1">
        <v>11.5</v>
      </c>
      <c r="BJ105" s="1">
        <v>11.9</v>
      </c>
      <c r="BK105" s="1">
        <v>11.3</v>
      </c>
      <c r="BL105" s="1">
        <v>11.1</v>
      </c>
      <c r="BM105" s="1">
        <v>11.9</v>
      </c>
      <c r="BN105" s="1">
        <v>12.2</v>
      </c>
      <c r="BO105" s="102"/>
      <c r="BP105" s="1">
        <v>10.199999999999999</v>
      </c>
      <c r="BQ105" s="1">
        <v>10.9</v>
      </c>
      <c r="BR105" s="1">
        <v>11</v>
      </c>
      <c r="BS105" s="1">
        <v>11.2</v>
      </c>
      <c r="BT105" s="1">
        <v>11.3</v>
      </c>
      <c r="BU105" s="1">
        <v>12.6</v>
      </c>
      <c r="BV105" s="1">
        <v>11.5</v>
      </c>
      <c r="BW105" s="1">
        <v>11.6</v>
      </c>
      <c r="BX105" s="1">
        <v>65535</v>
      </c>
      <c r="BY105" s="1">
        <v>13.8</v>
      </c>
      <c r="BZ105" s="1">
        <v>13</v>
      </c>
      <c r="CA105" s="1">
        <v>11.4</v>
      </c>
      <c r="CB105" s="1">
        <v>65535</v>
      </c>
      <c r="CC105" s="1">
        <v>13</v>
      </c>
      <c r="CD105" s="1">
        <v>12.2</v>
      </c>
      <c r="CE105" s="1">
        <v>10.9</v>
      </c>
      <c r="CF105" s="1">
        <v>12</v>
      </c>
      <c r="CG105" s="1">
        <v>12.1</v>
      </c>
      <c r="CH105" s="1">
        <v>12.8</v>
      </c>
      <c r="CI105" s="1">
        <v>11.9</v>
      </c>
      <c r="CJ105" s="1">
        <v>12</v>
      </c>
      <c r="CK105" s="1">
        <v>12.6</v>
      </c>
      <c r="CL105" s="1">
        <v>11.3</v>
      </c>
      <c r="CM105" s="1">
        <v>11.6</v>
      </c>
      <c r="CN105" s="1">
        <v>11.2</v>
      </c>
      <c r="CO105" s="1">
        <v>11.4</v>
      </c>
      <c r="CP105" s="1">
        <v>11.2</v>
      </c>
      <c r="CQ105" s="1">
        <v>13.6</v>
      </c>
      <c r="CR105" s="1">
        <v>12.4</v>
      </c>
      <c r="CS105" s="1">
        <v>11.3</v>
      </c>
      <c r="CT105" s="1">
        <v>11.5</v>
      </c>
      <c r="CU105" s="1">
        <v>11.6</v>
      </c>
      <c r="CV105" s="1">
        <v>12.3</v>
      </c>
      <c r="CW105" s="1">
        <v>11.5</v>
      </c>
      <c r="CX105" s="1">
        <v>12.1</v>
      </c>
      <c r="CY105" s="1">
        <v>65535</v>
      </c>
      <c r="CZ105" s="1">
        <v>65535</v>
      </c>
      <c r="DA105" s="1">
        <v>11.9</v>
      </c>
      <c r="DB105" s="1">
        <v>12</v>
      </c>
      <c r="DC105" s="1">
        <v>9.8000000000000007</v>
      </c>
      <c r="DD105" s="1">
        <v>11.5</v>
      </c>
      <c r="DE105" s="1">
        <v>12.2</v>
      </c>
      <c r="DF105" s="1">
        <v>11.7</v>
      </c>
      <c r="DG105" s="1">
        <v>12</v>
      </c>
      <c r="DH105" s="1">
        <v>10.6</v>
      </c>
      <c r="DI105" s="1">
        <v>12.7</v>
      </c>
      <c r="DJ105" s="1">
        <v>11.6</v>
      </c>
      <c r="DK105" s="1">
        <v>11.3</v>
      </c>
      <c r="DL105" s="1">
        <v>11.7</v>
      </c>
      <c r="DM105" s="1">
        <v>11.5</v>
      </c>
      <c r="DN105" s="1">
        <v>11.3</v>
      </c>
      <c r="DO105" s="1">
        <v>11.9</v>
      </c>
      <c r="DP105" s="1">
        <v>12</v>
      </c>
      <c r="DQ105" s="1">
        <v>11.1</v>
      </c>
      <c r="DR105" s="1">
        <v>11.3</v>
      </c>
      <c r="DS105" s="1">
        <v>11.6</v>
      </c>
      <c r="DT105" s="1">
        <v>12.9</v>
      </c>
      <c r="DU105" s="1">
        <v>13.2</v>
      </c>
      <c r="DV105" s="1">
        <v>12.9</v>
      </c>
      <c r="DW105" s="1">
        <v>13</v>
      </c>
      <c r="DX105" s="1">
        <v>13.2</v>
      </c>
      <c r="DY105" s="1">
        <v>10.4</v>
      </c>
      <c r="DZ105" s="1">
        <v>12.6</v>
      </c>
      <c r="EA105" s="1">
        <v>12</v>
      </c>
      <c r="EB105" s="1">
        <v>11.4</v>
      </c>
      <c r="EC105" s="1">
        <v>11.7</v>
      </c>
      <c r="ED105" s="1">
        <v>14.5</v>
      </c>
      <c r="EE105" s="1">
        <v>13.3</v>
      </c>
      <c r="EF105" s="1">
        <v>12.1</v>
      </c>
      <c r="EG105" s="1">
        <v>11.7</v>
      </c>
      <c r="EH105" s="1">
        <v>11.9</v>
      </c>
      <c r="EI105" s="1">
        <v>11.2</v>
      </c>
      <c r="EJ105" s="1">
        <v>11.7</v>
      </c>
      <c r="EK105" s="1">
        <v>11.8</v>
      </c>
      <c r="EL105" s="1">
        <v>12.7</v>
      </c>
      <c r="EM105" s="1">
        <v>13.3</v>
      </c>
      <c r="EN105" s="1">
        <v>12.2</v>
      </c>
      <c r="EO105" s="1">
        <v>11.5</v>
      </c>
      <c r="EP105" s="1">
        <v>11.8</v>
      </c>
      <c r="EQ105" s="1">
        <v>12</v>
      </c>
      <c r="ER105" s="1">
        <v>11.4</v>
      </c>
      <c r="ES105" s="1">
        <v>11.8</v>
      </c>
      <c r="ET105" s="1">
        <v>10.9</v>
      </c>
      <c r="EU105" s="1">
        <v>11.4</v>
      </c>
      <c r="EV105" s="1">
        <v>11.6</v>
      </c>
      <c r="EW105" s="1">
        <v>12.2</v>
      </c>
      <c r="EX105" s="1">
        <v>11.9</v>
      </c>
      <c r="EY105" s="1">
        <v>9.8000000000000007</v>
      </c>
      <c r="EZ105" s="1">
        <v>11.7</v>
      </c>
      <c r="FA105" s="1">
        <v>11.8</v>
      </c>
      <c r="FB105" s="1">
        <v>12</v>
      </c>
      <c r="FC105" s="1">
        <v>11.2</v>
      </c>
      <c r="FD105" s="1">
        <v>11.3</v>
      </c>
      <c r="FE105" s="1">
        <v>11</v>
      </c>
      <c r="FF105" s="1">
        <v>12.1</v>
      </c>
      <c r="FG105" s="1">
        <v>12.4</v>
      </c>
      <c r="FH105" s="1">
        <v>13.3</v>
      </c>
      <c r="FI105" s="1">
        <v>11.9</v>
      </c>
      <c r="FJ105" s="1">
        <v>10.8</v>
      </c>
      <c r="FK105" s="1">
        <v>10.5</v>
      </c>
      <c r="FL105" s="1">
        <v>10.3</v>
      </c>
      <c r="FM105" s="1">
        <v>12.2</v>
      </c>
      <c r="FN105" s="1">
        <v>11.9</v>
      </c>
      <c r="FO105" s="1">
        <v>12.3</v>
      </c>
      <c r="FP105" s="1">
        <v>11.4</v>
      </c>
      <c r="FQ105" s="1">
        <v>12.7</v>
      </c>
      <c r="FR105" s="1">
        <v>10.3</v>
      </c>
      <c r="FS105" s="1">
        <v>11.5</v>
      </c>
      <c r="FT105" s="1">
        <v>13.2</v>
      </c>
      <c r="FU105" s="1">
        <v>12.2</v>
      </c>
      <c r="FV105" s="1">
        <v>13.4</v>
      </c>
      <c r="FW105" s="1">
        <v>12.5</v>
      </c>
      <c r="FX105" s="1">
        <v>11.8</v>
      </c>
      <c r="FY105" s="1">
        <v>12.3</v>
      </c>
      <c r="FZ105" s="1">
        <v>12.4</v>
      </c>
      <c r="GA105" s="1">
        <v>12.2</v>
      </c>
      <c r="GB105" s="1">
        <v>12.5</v>
      </c>
      <c r="GC105" s="1">
        <v>11</v>
      </c>
      <c r="GD105" s="1">
        <v>12.6</v>
      </c>
      <c r="GE105" s="1">
        <v>13.1</v>
      </c>
      <c r="GF105" s="1">
        <v>13.3</v>
      </c>
      <c r="GG105" s="1">
        <v>12.6</v>
      </c>
      <c r="GH105" s="1">
        <v>12.1</v>
      </c>
      <c r="GI105" s="1">
        <v>10.3</v>
      </c>
      <c r="GJ105" s="1">
        <v>11.9</v>
      </c>
      <c r="GK105" s="1">
        <v>10.8</v>
      </c>
      <c r="GL105" s="1">
        <v>11.3</v>
      </c>
      <c r="GM105" s="1">
        <v>11.6</v>
      </c>
      <c r="GN105" s="1">
        <v>12</v>
      </c>
      <c r="GO105" s="1">
        <v>12.6</v>
      </c>
      <c r="GP105" s="1">
        <v>9.5</v>
      </c>
      <c r="GQ105" s="1">
        <v>11</v>
      </c>
      <c r="GR105" s="1">
        <v>10.5</v>
      </c>
      <c r="GS105" s="1">
        <v>10.199999999999999</v>
      </c>
      <c r="GT105" s="1">
        <v>11.6</v>
      </c>
      <c r="GU105" s="1">
        <v>12</v>
      </c>
      <c r="GV105" s="1">
        <v>11.1</v>
      </c>
      <c r="GW105" s="1">
        <v>10.8</v>
      </c>
      <c r="GX105" s="1">
        <v>12.2</v>
      </c>
      <c r="GY105" s="1">
        <v>13.3</v>
      </c>
      <c r="GZ105" s="1">
        <v>12.6</v>
      </c>
      <c r="HA105" s="1">
        <v>13.2</v>
      </c>
      <c r="HB105" s="1">
        <v>13.4</v>
      </c>
      <c r="HC105" s="1">
        <v>13</v>
      </c>
      <c r="HD105" s="1">
        <v>11.6</v>
      </c>
      <c r="HE105" s="1">
        <v>11.4</v>
      </c>
      <c r="HF105" s="1">
        <v>10.1</v>
      </c>
      <c r="HG105" s="1">
        <v>11.2</v>
      </c>
      <c r="HH105" s="1">
        <v>12.3</v>
      </c>
      <c r="HI105" s="1">
        <v>11.6</v>
      </c>
      <c r="HJ105" s="1">
        <v>9.9</v>
      </c>
      <c r="HK105" s="1">
        <v>12.3</v>
      </c>
      <c r="HL105" s="1">
        <v>11.6</v>
      </c>
      <c r="HM105" s="1">
        <v>11.4</v>
      </c>
      <c r="HN105" s="1">
        <v>9.4</v>
      </c>
      <c r="HO105" s="1">
        <v>13.2</v>
      </c>
      <c r="HP105" s="1">
        <v>12</v>
      </c>
      <c r="HQ105" s="1">
        <v>11.4</v>
      </c>
      <c r="HR105" s="1">
        <v>11.3</v>
      </c>
      <c r="HS105" s="1">
        <v>11.1</v>
      </c>
      <c r="HT105" s="1">
        <v>12.7</v>
      </c>
      <c r="HU105" s="1">
        <v>12.6</v>
      </c>
      <c r="HV105" s="1">
        <v>13.2</v>
      </c>
      <c r="HW105" s="1">
        <v>12.9</v>
      </c>
      <c r="HX105" s="1">
        <v>12.7</v>
      </c>
      <c r="HY105" s="1">
        <v>12.6</v>
      </c>
      <c r="HZ105" s="1">
        <v>11.4</v>
      </c>
      <c r="IA105" s="1">
        <v>10.199999999999999</v>
      </c>
      <c r="IB105" s="1">
        <v>10.1</v>
      </c>
      <c r="IC105" s="1">
        <v>10.4</v>
      </c>
      <c r="ID105" s="1">
        <v>9.6</v>
      </c>
      <c r="IE105" s="1">
        <v>11.5</v>
      </c>
      <c r="IF105" s="1">
        <v>12.6</v>
      </c>
      <c r="IG105" s="1">
        <v>11.5</v>
      </c>
      <c r="IH105" s="1">
        <v>11.6</v>
      </c>
      <c r="II105" s="1">
        <v>12.3</v>
      </c>
      <c r="IJ105" s="1">
        <v>12.6</v>
      </c>
      <c r="IK105" s="1">
        <v>11.2</v>
      </c>
      <c r="IL105" s="1">
        <v>12.1</v>
      </c>
      <c r="IM105" s="1">
        <v>12.5</v>
      </c>
      <c r="IN105" s="1">
        <v>13.4</v>
      </c>
      <c r="IO105" s="1">
        <v>12.7</v>
      </c>
      <c r="IP105" s="1">
        <v>10.5</v>
      </c>
      <c r="IQ105" s="1">
        <v>11.1</v>
      </c>
      <c r="IR105" s="1">
        <v>12.8</v>
      </c>
      <c r="IS105" s="1">
        <v>11.6</v>
      </c>
      <c r="IT105" s="1">
        <v>11</v>
      </c>
      <c r="IU105" s="1">
        <v>12.7</v>
      </c>
      <c r="IV105" s="1">
        <v>13</v>
      </c>
      <c r="IW105" s="1">
        <v>13.1</v>
      </c>
      <c r="IX105" s="1">
        <v>13.2</v>
      </c>
      <c r="IY105" s="1">
        <v>11.8</v>
      </c>
      <c r="IZ105" s="1">
        <v>12.9</v>
      </c>
      <c r="JA105" s="1">
        <v>12.2</v>
      </c>
      <c r="JB105" s="1">
        <v>12.4</v>
      </c>
      <c r="JC105" s="1">
        <v>12.8</v>
      </c>
      <c r="JD105" s="1">
        <v>13.3</v>
      </c>
      <c r="JE105" s="1">
        <v>13.6</v>
      </c>
      <c r="JF105" s="1">
        <v>12.3</v>
      </c>
      <c r="JG105" s="1">
        <v>11.5</v>
      </c>
      <c r="JH105" s="1">
        <v>10.199999999999999</v>
      </c>
      <c r="JI105" s="1">
        <v>11.3</v>
      </c>
      <c r="JJ105" s="1">
        <v>11.1</v>
      </c>
      <c r="JK105" s="1">
        <v>65535</v>
      </c>
      <c r="JL105" s="1">
        <v>10.199999999999999</v>
      </c>
      <c r="JM105" s="1">
        <v>10.5</v>
      </c>
      <c r="JN105" s="1">
        <v>65535</v>
      </c>
      <c r="JO105" s="1">
        <v>65535</v>
      </c>
      <c r="JP105" s="1">
        <v>65535</v>
      </c>
      <c r="JQ105" s="1">
        <v>65535</v>
      </c>
      <c r="JR105" s="1">
        <v>65535</v>
      </c>
      <c r="JS105" s="1">
        <v>10.6</v>
      </c>
      <c r="JT105" s="1">
        <v>10.199999999999999</v>
      </c>
      <c r="JU105" s="1">
        <v>10.9</v>
      </c>
      <c r="JV105" s="1">
        <v>10.7</v>
      </c>
      <c r="JW105" s="1">
        <v>11.3</v>
      </c>
      <c r="JX105" s="1">
        <v>11.2</v>
      </c>
      <c r="JY105" s="1">
        <v>11.3</v>
      </c>
      <c r="JZ105" s="1">
        <v>9.8000000000000007</v>
      </c>
      <c r="KA105" s="1">
        <v>10.3</v>
      </c>
      <c r="KB105" s="1">
        <v>10.199999999999999</v>
      </c>
      <c r="KC105" s="1">
        <v>11.9</v>
      </c>
      <c r="KD105" s="1">
        <v>9.6999999999999993</v>
      </c>
      <c r="KE105" s="1">
        <v>12</v>
      </c>
      <c r="KF105" s="1">
        <v>11.9</v>
      </c>
      <c r="KG105" s="1">
        <v>10.5</v>
      </c>
      <c r="KH105" s="1">
        <v>12.3</v>
      </c>
      <c r="KI105" s="1">
        <v>10.4</v>
      </c>
      <c r="KJ105" s="1">
        <v>10.8</v>
      </c>
      <c r="KK105" s="1">
        <v>11.3</v>
      </c>
      <c r="KL105" s="1">
        <v>9.6999999999999993</v>
      </c>
      <c r="KM105" s="1">
        <v>11.6</v>
      </c>
      <c r="KN105" s="1">
        <v>11.2</v>
      </c>
      <c r="KO105" s="1">
        <v>11</v>
      </c>
      <c r="KP105" s="1">
        <v>10.7</v>
      </c>
      <c r="KQ105" s="1">
        <v>10.9</v>
      </c>
      <c r="KR105" s="1">
        <v>10.4</v>
      </c>
      <c r="KS105" s="1">
        <v>11</v>
      </c>
      <c r="KT105" s="1">
        <v>10.6</v>
      </c>
      <c r="KU105" s="1">
        <v>10.3</v>
      </c>
      <c r="KV105" s="1">
        <v>11.4</v>
      </c>
      <c r="KW105" s="1">
        <v>11.2</v>
      </c>
      <c r="KX105" s="1">
        <v>11.7</v>
      </c>
      <c r="KY105" s="1">
        <v>10.3</v>
      </c>
      <c r="KZ105" s="1">
        <v>12.4</v>
      </c>
      <c r="LA105" s="1">
        <v>10.199999999999999</v>
      </c>
      <c r="LB105" s="1">
        <v>10.9</v>
      </c>
      <c r="LC105" s="1">
        <v>11.9</v>
      </c>
      <c r="LD105" s="1">
        <v>11.6</v>
      </c>
      <c r="LE105" s="1">
        <v>12.1</v>
      </c>
      <c r="LF105" s="1">
        <v>11</v>
      </c>
      <c r="LG105" s="1">
        <v>12.4</v>
      </c>
      <c r="LH105" s="1">
        <v>12.6</v>
      </c>
      <c r="LI105" s="1">
        <v>65535</v>
      </c>
      <c r="LJ105" s="1">
        <v>11.4</v>
      </c>
      <c r="LK105" s="1">
        <v>12.4</v>
      </c>
      <c r="LL105" s="1">
        <v>12.2</v>
      </c>
      <c r="LM105" s="1">
        <v>11.3</v>
      </c>
      <c r="LN105" s="1">
        <v>11.8</v>
      </c>
      <c r="LO105" s="1">
        <v>11.4</v>
      </c>
      <c r="LP105" s="1">
        <v>11</v>
      </c>
      <c r="LQ105" s="1">
        <v>65535</v>
      </c>
      <c r="LR105" s="1">
        <v>65535</v>
      </c>
      <c r="LS105" s="1">
        <v>65535</v>
      </c>
      <c r="LT105" s="1">
        <v>65535</v>
      </c>
      <c r="LU105" s="1">
        <v>65535</v>
      </c>
      <c r="LV105" s="1">
        <v>65535</v>
      </c>
      <c r="LW105" s="1">
        <v>65535</v>
      </c>
      <c r="LX105" s="1">
        <v>65535</v>
      </c>
      <c r="LY105" s="1">
        <v>10.6</v>
      </c>
      <c r="LZ105" s="1">
        <v>11.5</v>
      </c>
      <c r="MA105" s="1">
        <v>13.1</v>
      </c>
      <c r="MB105" s="1">
        <v>11.9</v>
      </c>
      <c r="MC105" s="1">
        <v>11.7</v>
      </c>
      <c r="MD105" s="1">
        <v>65535</v>
      </c>
      <c r="ME105" s="1">
        <v>65535</v>
      </c>
      <c r="MF105" s="1">
        <v>10.7</v>
      </c>
      <c r="MG105" s="1">
        <v>11.8</v>
      </c>
      <c r="MH105" s="1">
        <v>11.2</v>
      </c>
      <c r="MI105" s="1">
        <v>10.5</v>
      </c>
      <c r="MJ105" s="1">
        <v>11.1</v>
      </c>
      <c r="MK105" s="1">
        <v>11.2</v>
      </c>
      <c r="ML105" s="1">
        <v>10.3</v>
      </c>
      <c r="MM105" s="1">
        <v>11</v>
      </c>
      <c r="MN105" s="1">
        <v>9.3000000000000007</v>
      </c>
      <c r="MO105" s="1">
        <v>10.5</v>
      </c>
      <c r="MP105" s="1">
        <v>11.4</v>
      </c>
      <c r="MQ105" s="1">
        <v>65535</v>
      </c>
      <c r="MR105" s="1">
        <v>11.5</v>
      </c>
      <c r="MS105" s="1">
        <v>11.3</v>
      </c>
      <c r="MT105" s="1">
        <v>11.1</v>
      </c>
      <c r="MU105" s="1">
        <v>10.3</v>
      </c>
      <c r="MV105" s="1">
        <v>10.5</v>
      </c>
      <c r="MW105" s="1">
        <v>11.2</v>
      </c>
      <c r="MX105" s="1">
        <v>11.3</v>
      </c>
      <c r="MY105" s="1">
        <v>11.5</v>
      </c>
      <c r="MZ105" s="1">
        <v>11.6</v>
      </c>
      <c r="NA105" s="1">
        <v>13.3</v>
      </c>
      <c r="NB105" s="1">
        <v>14.2</v>
      </c>
      <c r="NC105" s="1">
        <v>65535</v>
      </c>
      <c r="ND105" s="1">
        <v>65535</v>
      </c>
      <c r="NE105" s="1">
        <v>65535</v>
      </c>
      <c r="NF105" s="1">
        <v>65535</v>
      </c>
      <c r="NG105" s="1">
        <v>65535</v>
      </c>
      <c r="NH105" s="1">
        <v>11.8</v>
      </c>
      <c r="NI105" s="1">
        <v>11.7</v>
      </c>
      <c r="NJ105" s="6">
        <f t="shared" si="62"/>
        <v>0.87096774193548387</v>
      </c>
      <c r="NK105" s="3">
        <f t="shared" si="63"/>
        <v>1</v>
      </c>
      <c r="NL105" s="3">
        <f t="shared" si="64"/>
        <v>0.93548387096774188</v>
      </c>
      <c r="NM105" s="3">
        <f t="shared" si="65"/>
        <v>0.93333333333333335</v>
      </c>
      <c r="NN105" s="3">
        <f t="shared" si="66"/>
        <v>1</v>
      </c>
      <c r="NO105" s="3">
        <f t="shared" si="67"/>
        <v>1</v>
      </c>
      <c r="NP105" s="3">
        <f t="shared" si="68"/>
        <v>1</v>
      </c>
      <c r="NQ105" s="3">
        <f t="shared" si="69"/>
        <v>1</v>
      </c>
      <c r="NR105" s="3">
        <f t="shared" si="70"/>
        <v>0.8</v>
      </c>
      <c r="NS105" s="3">
        <f t="shared" si="71"/>
        <v>1</v>
      </c>
      <c r="NT105" s="3">
        <f t="shared" si="72"/>
        <v>0.66666666666666663</v>
      </c>
      <c r="NU105" s="3">
        <f t="shared" si="73"/>
        <v>0.77419354838709675</v>
      </c>
      <c r="NV105" s="3">
        <f t="shared" si="74"/>
        <v>0.91506849315068495</v>
      </c>
      <c r="NW105" s="5">
        <f t="shared" si="75"/>
        <v>11.677777777777779</v>
      </c>
      <c r="NX105" s="1">
        <f t="shared" si="76"/>
        <v>11.839285714285714</v>
      </c>
      <c r="NY105" s="1">
        <f t="shared" si="77"/>
        <v>11.844827586206895</v>
      </c>
      <c r="NZ105" s="1">
        <f t="shared" si="78"/>
        <v>11.87142857142857</v>
      </c>
      <c r="OA105" s="1">
        <f t="shared" si="79"/>
        <v>11.854838709677418</v>
      </c>
      <c r="OB105" s="1">
        <f t="shared" si="80"/>
        <v>12.033333333333335</v>
      </c>
      <c r="OC105" s="1">
        <f t="shared" si="81"/>
        <v>11.580645161290324</v>
      </c>
      <c r="OD105" s="1">
        <f t="shared" si="82"/>
        <v>11.735483870967741</v>
      </c>
      <c r="OE105" s="1">
        <f t="shared" si="83"/>
        <v>11.883333333333333</v>
      </c>
      <c r="OF105" s="1">
        <f t="shared" si="84"/>
        <v>10.96774193548387</v>
      </c>
      <c r="OG105" s="1">
        <f t="shared" si="85"/>
        <v>11.650000000000002</v>
      </c>
      <c r="OH105" s="1">
        <f t="shared" si="86"/>
        <v>11.262500000000001</v>
      </c>
      <c r="OI105" s="111">
        <v>10.214285714285714</v>
      </c>
      <c r="OJ105" s="112">
        <v>10.342857142857143</v>
      </c>
      <c r="OK105" s="112">
        <v>10.028571428571428</v>
      </c>
      <c r="OL105" s="112">
        <v>10.414285714285713</v>
      </c>
      <c r="OM105" s="112">
        <v>10.299999999999999</v>
      </c>
      <c r="ON105" s="112">
        <v>10.3</v>
      </c>
      <c r="OO105" s="112">
        <v>10.112500000000001</v>
      </c>
      <c r="OP105" s="112">
        <v>10.099999999999998</v>
      </c>
      <c r="OQ105" s="112">
        <v>9.9750000000000014</v>
      </c>
      <c r="OR105" s="112">
        <v>9.875</v>
      </c>
      <c r="OS105" s="112">
        <v>10.271428571428572</v>
      </c>
      <c r="OT105" s="112">
        <v>10.271428571428572</v>
      </c>
      <c r="OU105" s="5">
        <f t="shared" si="50"/>
        <v>1.4634920634920654</v>
      </c>
      <c r="OV105" s="1">
        <f t="shared" si="51"/>
        <v>1.4964285714285701</v>
      </c>
      <c r="OW105" s="1">
        <f t="shared" si="52"/>
        <v>1.8162561576354666</v>
      </c>
      <c r="OX105" s="1">
        <f t="shared" si="53"/>
        <v>1.4571428571428573</v>
      </c>
      <c r="OY105" s="1">
        <f t="shared" si="54"/>
        <v>1.5548387096774192</v>
      </c>
      <c r="OZ105" s="1">
        <f t="shared" si="55"/>
        <v>1.7333333333333343</v>
      </c>
      <c r="PA105" s="1">
        <f t="shared" si="56"/>
        <v>1.4681451612903231</v>
      </c>
      <c r="PB105" s="1">
        <f t="shared" si="57"/>
        <v>1.6354838709677431</v>
      </c>
      <c r="PC105" s="1">
        <f t="shared" si="58"/>
        <v>1.9083333333333314</v>
      </c>
      <c r="PD105" s="1">
        <f t="shared" si="59"/>
        <v>1.0927419354838701</v>
      </c>
      <c r="PE105" s="1">
        <f t="shared" si="60"/>
        <v>1.3785714285714299</v>
      </c>
      <c r="PF105" s="1">
        <f t="shared" si="61"/>
        <v>0.99107142857142883</v>
      </c>
      <c r="PG105" s="111">
        <v>5.4</v>
      </c>
      <c r="PH105" s="112">
        <v>6.4</v>
      </c>
      <c r="PI105" s="112">
        <v>4.5</v>
      </c>
      <c r="PJ105" s="112">
        <v>6.5</v>
      </c>
      <c r="PK105" s="112">
        <v>5.5</v>
      </c>
      <c r="PL105" s="112">
        <v>4.5</v>
      </c>
      <c r="PM105" s="112">
        <v>5.4</v>
      </c>
      <c r="PN105" s="112">
        <v>5.5</v>
      </c>
      <c r="PO105" s="112">
        <v>5.2</v>
      </c>
      <c r="PP105" s="112">
        <v>5</v>
      </c>
      <c r="PQ105" s="112">
        <v>5.2</v>
      </c>
      <c r="PR105" s="137">
        <v>5.8</v>
      </c>
      <c r="PS105" s="5">
        <f t="array" ref="PS105">+IF(ISERROR($NW105)=FALSE,MIN(IF($H105:$AL105&lt;65534,$H105:$AL105,"")),NA())</f>
        <v>9.8000000000000007</v>
      </c>
      <c r="PT105" s="1">
        <f t="array" ref="PT105">+IF(ISERROR($NX105)=FALSE,MIN(IF($AM105:$BN105&lt;65534,$AM105:$BN105,"")),NA())</f>
        <v>9.9</v>
      </c>
      <c r="PU105" s="1">
        <f t="array" ref="PU105">+IF(ISERROR($NY105)=FALSE,MIN(IF($BP105:$CT105&lt;65534,$BP105:$CT105,"")),NA())</f>
        <v>10.199999999999999</v>
      </c>
      <c r="PV105" s="1">
        <f t="array" ref="PV105">+IF(ISERROR($NZ105)=FALSE,MIN(IF($CU105:$DX105&lt;65534,$CU105:$DX105,"")),NA())</f>
        <v>9.8000000000000007</v>
      </c>
      <c r="PW105" s="1">
        <f t="array" ref="PW105">+IF(ISERROR($OA105)=FALSE,MIN(IF($DY105:$FC105&lt;65534,$DY105:$FC105,"")),NA())</f>
        <v>9.8000000000000007</v>
      </c>
      <c r="PX105" s="1">
        <f t="array" ref="PX105">+IF(ISERROR($OB105)=FALSE,MIN(IF($FD105:$GG105&lt;65534,$FD105:$GG105,"")),NA())</f>
        <v>10.3</v>
      </c>
      <c r="PY105" s="1">
        <f t="array" ref="PY105">+IF(ISERROR($OC105)=FALSE,MIN(IF($GH105:$HL105&lt;65534,$GH105:$HL105,"")),NA())</f>
        <v>9.5</v>
      </c>
      <c r="PZ105" s="1">
        <f t="array" ref="PZ105">+IF(ISERROR($OD105)=FALSE,MIN(IF($HM105:$IQ105&lt;65534,$HM105:$IQ105,"")),NA())</f>
        <v>9.4</v>
      </c>
      <c r="QA105" s="1">
        <f t="array" ref="QA105">+IF(ISERROR($OE105)=FALSE,MIN(IF($IR105:$JU105&lt;65534,$IR105:$JU105,"")),NA())</f>
        <v>10.199999999999999</v>
      </c>
      <c r="QB105" s="1">
        <f t="array" ref="QB105">+IF(ISERROR($OF105)=FALSE,MIN(IF($JV105:$KZ105&lt;65534,$JV105:$KZ105,"")),NA())</f>
        <v>9.6999999999999993</v>
      </c>
      <c r="QC105" s="1">
        <f t="array" ref="QC105">+IF(ISERROR($OG105)=FALSE,MIN(IF($LA105:$MD105&lt;65534,$LA105:$MD105,"")),NA())</f>
        <v>10.199999999999999</v>
      </c>
      <c r="QD105" s="1">
        <f t="array" ref="QD105">+IF(ISERROR($OH105)=FALSE,MIN(IF($ME105:$NI105&lt;65534,$ME105:$NI105,"")),NA())</f>
        <v>9.3000000000000007</v>
      </c>
      <c r="QE105" s="5">
        <f t="shared" si="87"/>
        <v>-4.4000000000000004</v>
      </c>
      <c r="QF105" s="1">
        <f t="shared" si="88"/>
        <v>-3.5</v>
      </c>
      <c r="QG105" s="1">
        <f t="shared" si="89"/>
        <v>-5.6999999999999993</v>
      </c>
      <c r="QH105" s="1">
        <f t="shared" si="90"/>
        <v>-3.3000000000000007</v>
      </c>
      <c r="QI105" s="1">
        <f t="shared" si="91"/>
        <v>-4.3000000000000007</v>
      </c>
      <c r="QJ105" s="1">
        <f t="shared" si="92"/>
        <v>-5.8000000000000007</v>
      </c>
      <c r="QK105" s="1">
        <f t="shared" si="93"/>
        <v>-4.0999999999999996</v>
      </c>
      <c r="QL105" s="1">
        <f t="shared" si="94"/>
        <v>-3.9000000000000004</v>
      </c>
      <c r="QM105" s="1">
        <f t="shared" si="95"/>
        <v>-4.9999999999999991</v>
      </c>
      <c r="QN105" s="1">
        <f t="shared" si="96"/>
        <v>-4.6999999999999993</v>
      </c>
      <c r="QO105" s="1">
        <f t="shared" si="97"/>
        <v>-4.9999999999999991</v>
      </c>
      <c r="QP105" s="1">
        <f t="shared" si="98"/>
        <v>-3.5000000000000009</v>
      </c>
      <c r="QQ105" s="5" t="s">
        <v>892</v>
      </c>
    </row>
    <row r="106" spans="1:459" s="1" customFormat="1" x14ac:dyDescent="0.2">
      <c r="A106" s="122">
        <v>52025020</v>
      </c>
      <c r="B106" s="123">
        <v>-76.89166666666668</v>
      </c>
      <c r="C106" s="123">
        <v>1.7533333333333334</v>
      </c>
      <c r="D106" s="124">
        <v>2300</v>
      </c>
      <c r="E106" s="125" t="s">
        <v>203</v>
      </c>
      <c r="F106" s="125" t="s">
        <v>307</v>
      </c>
      <c r="G106" s="125" t="s">
        <v>29</v>
      </c>
      <c r="H106" s="1">
        <v>65535</v>
      </c>
      <c r="I106" s="1">
        <v>65535</v>
      </c>
      <c r="J106" s="1">
        <v>65535</v>
      </c>
      <c r="K106" s="1">
        <v>16.2</v>
      </c>
      <c r="L106" s="1">
        <v>13.8</v>
      </c>
      <c r="M106" s="1">
        <v>13.4</v>
      </c>
      <c r="N106" s="1">
        <v>13.4</v>
      </c>
      <c r="O106" s="1">
        <v>12.4</v>
      </c>
      <c r="P106" s="1">
        <v>12.8</v>
      </c>
      <c r="Q106" s="1">
        <v>12.4</v>
      </c>
      <c r="R106" s="1">
        <v>13.2</v>
      </c>
      <c r="S106" s="1">
        <v>12</v>
      </c>
      <c r="T106" s="1">
        <v>13</v>
      </c>
      <c r="U106" s="1">
        <v>13.4</v>
      </c>
      <c r="V106" s="1">
        <v>12.4</v>
      </c>
      <c r="W106" s="1">
        <v>13.6</v>
      </c>
      <c r="X106" s="1">
        <v>14</v>
      </c>
      <c r="Y106" s="1">
        <v>14.4</v>
      </c>
      <c r="Z106" s="1">
        <v>14.2</v>
      </c>
      <c r="AA106" s="1">
        <v>13.6</v>
      </c>
      <c r="AB106" s="1">
        <v>14.6</v>
      </c>
      <c r="AC106" s="1">
        <v>15.2</v>
      </c>
      <c r="AD106" s="1">
        <v>16</v>
      </c>
      <c r="AE106" s="1">
        <v>14</v>
      </c>
      <c r="AF106" s="1">
        <v>13.8</v>
      </c>
      <c r="AG106" s="1">
        <v>13.6</v>
      </c>
      <c r="AH106" s="1">
        <v>14.8</v>
      </c>
      <c r="AI106" s="1">
        <v>13.6</v>
      </c>
      <c r="AJ106" s="1">
        <v>12.6</v>
      </c>
      <c r="AK106" s="1">
        <v>13.6</v>
      </c>
      <c r="AL106" s="1">
        <v>13.4</v>
      </c>
      <c r="AM106" s="1">
        <v>14.2</v>
      </c>
      <c r="AN106" s="1">
        <v>12.2</v>
      </c>
      <c r="AO106" s="1">
        <v>12.2</v>
      </c>
      <c r="AP106" s="1">
        <v>14.2</v>
      </c>
      <c r="AQ106" s="1">
        <v>14</v>
      </c>
      <c r="AR106" s="1">
        <v>14</v>
      </c>
      <c r="AS106" s="1">
        <v>12.8</v>
      </c>
      <c r="AT106" s="1">
        <v>13.8</v>
      </c>
      <c r="AU106" s="1">
        <v>13.6</v>
      </c>
      <c r="AV106" s="1">
        <v>14</v>
      </c>
      <c r="AW106" s="1">
        <v>13.6</v>
      </c>
      <c r="AX106" s="1">
        <v>14</v>
      </c>
      <c r="AY106" s="1">
        <v>65535</v>
      </c>
      <c r="AZ106" s="1">
        <v>13.4</v>
      </c>
      <c r="BA106" s="1">
        <v>13</v>
      </c>
      <c r="BB106" s="1">
        <v>13.4</v>
      </c>
      <c r="BC106" s="1">
        <v>12.8</v>
      </c>
      <c r="BD106" s="1">
        <v>14.4</v>
      </c>
      <c r="BE106" s="1">
        <v>14</v>
      </c>
      <c r="BF106" s="1">
        <v>13.6</v>
      </c>
      <c r="BG106" s="1">
        <v>13.4</v>
      </c>
      <c r="BH106" s="1">
        <v>14</v>
      </c>
      <c r="BI106" s="1">
        <v>14</v>
      </c>
      <c r="BJ106" s="1">
        <v>65535</v>
      </c>
      <c r="BK106" s="1">
        <v>12.4</v>
      </c>
      <c r="BL106" s="1">
        <v>13.2</v>
      </c>
      <c r="BM106" s="1">
        <v>14</v>
      </c>
      <c r="BN106" s="1">
        <v>13</v>
      </c>
      <c r="BO106" s="102"/>
      <c r="BP106" s="1">
        <v>12.6</v>
      </c>
      <c r="BQ106" s="1">
        <v>13.2</v>
      </c>
      <c r="BR106" s="1">
        <v>13.2</v>
      </c>
      <c r="BS106" s="1">
        <v>12.4</v>
      </c>
      <c r="BT106" s="1">
        <v>13.2</v>
      </c>
      <c r="BU106" s="1">
        <v>12.8</v>
      </c>
      <c r="BV106" s="1">
        <v>14</v>
      </c>
      <c r="BW106" s="1">
        <v>13.6</v>
      </c>
      <c r="BX106" s="1">
        <v>65535</v>
      </c>
      <c r="BY106" s="1">
        <v>15.4</v>
      </c>
      <c r="BZ106" s="1">
        <v>15.2</v>
      </c>
      <c r="CA106" s="1">
        <v>13</v>
      </c>
      <c r="CB106" s="1">
        <v>13.6</v>
      </c>
      <c r="CC106" s="1">
        <v>14</v>
      </c>
      <c r="CD106" s="1">
        <v>14.2</v>
      </c>
      <c r="CE106" s="1">
        <v>12.4</v>
      </c>
      <c r="CF106" s="1">
        <v>13</v>
      </c>
      <c r="CG106" s="1">
        <v>13.4</v>
      </c>
      <c r="CH106" s="1">
        <v>14.2</v>
      </c>
      <c r="CI106" s="1">
        <v>65535</v>
      </c>
      <c r="CJ106" s="1">
        <v>13.2</v>
      </c>
      <c r="CK106" s="1">
        <v>13.6</v>
      </c>
      <c r="CL106" s="1">
        <v>12.4</v>
      </c>
      <c r="CM106" s="1">
        <v>12.8</v>
      </c>
      <c r="CN106" s="1">
        <v>65535</v>
      </c>
      <c r="CO106" s="1">
        <v>13</v>
      </c>
      <c r="CP106" s="1">
        <v>13.6</v>
      </c>
      <c r="CQ106" s="1">
        <v>14.4</v>
      </c>
      <c r="CR106" s="1">
        <v>14.4</v>
      </c>
      <c r="CS106" s="1">
        <v>12.8</v>
      </c>
      <c r="CT106" s="1">
        <v>14</v>
      </c>
      <c r="CU106" s="1">
        <v>14.2</v>
      </c>
      <c r="CV106" s="1">
        <v>13.6</v>
      </c>
      <c r="CW106" s="1">
        <v>13.2</v>
      </c>
      <c r="CX106" s="1">
        <v>13</v>
      </c>
      <c r="CY106" s="1">
        <v>13.4</v>
      </c>
      <c r="CZ106" s="1">
        <v>13.6</v>
      </c>
      <c r="DA106" s="1">
        <v>13.4</v>
      </c>
      <c r="DB106" s="1">
        <v>13.8</v>
      </c>
      <c r="DC106" s="1">
        <v>11.6</v>
      </c>
      <c r="DD106" s="1">
        <v>13.6</v>
      </c>
      <c r="DE106" s="1">
        <v>13.4</v>
      </c>
      <c r="DF106" s="1">
        <v>65535</v>
      </c>
      <c r="DG106" s="1">
        <v>13.6</v>
      </c>
      <c r="DH106" s="1">
        <v>13.4</v>
      </c>
      <c r="DI106" s="1">
        <v>14</v>
      </c>
      <c r="DJ106" s="1">
        <v>13.2</v>
      </c>
      <c r="DK106" s="1">
        <v>13.6</v>
      </c>
      <c r="DL106" s="1">
        <v>13.2</v>
      </c>
      <c r="DM106" s="1">
        <v>13.6</v>
      </c>
      <c r="DN106" s="1">
        <v>13.8</v>
      </c>
      <c r="DO106" s="1">
        <v>65535</v>
      </c>
      <c r="DP106" s="1">
        <v>13.8</v>
      </c>
      <c r="DQ106" s="1">
        <v>12.6</v>
      </c>
      <c r="DR106" s="1">
        <v>12.8</v>
      </c>
      <c r="DS106" s="1">
        <v>14</v>
      </c>
      <c r="DT106" s="1">
        <v>14.6</v>
      </c>
      <c r="DU106" s="1">
        <v>14.8</v>
      </c>
      <c r="DV106" s="1">
        <v>14.8</v>
      </c>
      <c r="DW106" s="1">
        <v>15.2</v>
      </c>
      <c r="DX106" s="1">
        <v>16.2</v>
      </c>
      <c r="DY106" s="1">
        <v>14.8</v>
      </c>
      <c r="DZ106" s="1">
        <v>15.4</v>
      </c>
      <c r="EA106" s="1">
        <v>15</v>
      </c>
      <c r="EB106" s="1">
        <v>13.4</v>
      </c>
      <c r="EC106" s="1">
        <v>15.4</v>
      </c>
      <c r="ED106" s="1">
        <v>16.600000000000001</v>
      </c>
      <c r="EE106" s="1">
        <v>14.6</v>
      </c>
      <c r="EF106" s="1">
        <v>13.2</v>
      </c>
      <c r="EG106" s="1">
        <v>14.2</v>
      </c>
      <c r="EH106" s="1">
        <v>13.6</v>
      </c>
      <c r="EI106" s="1">
        <v>13</v>
      </c>
      <c r="EJ106" s="1">
        <v>13.8</v>
      </c>
      <c r="EK106" s="1">
        <v>13.6</v>
      </c>
      <c r="EL106" s="1">
        <v>13.6</v>
      </c>
      <c r="EM106" s="1">
        <v>13.6</v>
      </c>
      <c r="EN106" s="1">
        <v>14</v>
      </c>
      <c r="EO106" s="1">
        <v>13.2</v>
      </c>
      <c r="EP106" s="1">
        <v>13.4</v>
      </c>
      <c r="EQ106" s="1">
        <v>13.6</v>
      </c>
      <c r="ER106" s="1">
        <v>12</v>
      </c>
      <c r="ES106" s="1">
        <v>13.6</v>
      </c>
      <c r="ET106" s="1">
        <v>12.4</v>
      </c>
      <c r="EU106" s="1">
        <v>13.4</v>
      </c>
      <c r="EV106" s="1">
        <v>13</v>
      </c>
      <c r="EW106" s="1">
        <v>13.2</v>
      </c>
      <c r="EX106" s="1">
        <v>12.4</v>
      </c>
      <c r="EY106" s="1">
        <v>11.4</v>
      </c>
      <c r="EZ106" s="1">
        <v>13</v>
      </c>
      <c r="FA106" s="1">
        <v>12.8</v>
      </c>
      <c r="FB106" s="1">
        <v>13</v>
      </c>
      <c r="FC106" s="1">
        <v>12.8</v>
      </c>
      <c r="FD106" s="1">
        <v>12</v>
      </c>
      <c r="FE106" s="1">
        <v>65535</v>
      </c>
      <c r="FF106" s="1">
        <v>12.6</v>
      </c>
      <c r="FG106" s="1">
        <v>65535</v>
      </c>
      <c r="FH106" s="1">
        <v>14</v>
      </c>
      <c r="FI106" s="1">
        <v>65535</v>
      </c>
      <c r="FJ106" s="1">
        <v>65535</v>
      </c>
      <c r="FK106" s="1">
        <v>12.4</v>
      </c>
      <c r="FL106" s="1">
        <v>13.6</v>
      </c>
      <c r="FM106" s="1">
        <v>14</v>
      </c>
      <c r="FN106" s="1">
        <v>13.4</v>
      </c>
      <c r="FO106" s="1">
        <v>13.8</v>
      </c>
      <c r="FP106" s="1">
        <v>13</v>
      </c>
      <c r="FQ106" s="1">
        <v>13.8</v>
      </c>
      <c r="FR106" s="1">
        <v>13.2</v>
      </c>
      <c r="FS106" s="1">
        <v>13.4</v>
      </c>
      <c r="FT106" s="1">
        <v>14.6</v>
      </c>
      <c r="FU106" s="1">
        <v>13.4</v>
      </c>
      <c r="FV106" s="1">
        <v>14.4</v>
      </c>
      <c r="FW106" s="1">
        <v>14</v>
      </c>
      <c r="FX106" s="1">
        <v>13.4</v>
      </c>
      <c r="FY106" s="1">
        <v>13.2</v>
      </c>
      <c r="FZ106" s="1">
        <v>14</v>
      </c>
      <c r="GA106" s="1">
        <v>14</v>
      </c>
      <c r="GB106" s="1">
        <v>13.4</v>
      </c>
      <c r="GC106" s="1">
        <v>13</v>
      </c>
      <c r="GD106" s="1">
        <v>14.6</v>
      </c>
      <c r="GE106" s="1">
        <v>16</v>
      </c>
      <c r="GF106" s="1">
        <v>15.4</v>
      </c>
      <c r="GG106" s="1">
        <v>15.4</v>
      </c>
      <c r="GH106" s="1">
        <v>14.8</v>
      </c>
      <c r="GI106" s="1">
        <v>13.4</v>
      </c>
      <c r="GJ106" s="1">
        <v>13.6</v>
      </c>
      <c r="GK106" s="1">
        <v>13.2</v>
      </c>
      <c r="GL106" s="1">
        <v>13.4</v>
      </c>
      <c r="GM106" s="1">
        <v>13.6</v>
      </c>
      <c r="GN106" s="1">
        <v>65535</v>
      </c>
      <c r="GO106" s="1">
        <v>65535</v>
      </c>
      <c r="GP106" s="1">
        <v>65535</v>
      </c>
      <c r="GQ106" s="1">
        <v>13</v>
      </c>
      <c r="GR106" s="1">
        <v>12</v>
      </c>
      <c r="GS106" s="1">
        <v>12.2</v>
      </c>
      <c r="GT106" s="1">
        <v>65535</v>
      </c>
      <c r="GU106" s="1">
        <v>13.6</v>
      </c>
      <c r="GV106" s="1">
        <v>12.4</v>
      </c>
      <c r="GW106" s="1">
        <v>12.4</v>
      </c>
      <c r="GX106" s="1">
        <v>13.4</v>
      </c>
      <c r="GY106" s="1">
        <v>14.6</v>
      </c>
      <c r="GZ106" s="1">
        <v>14.2</v>
      </c>
      <c r="HA106" s="1">
        <v>13.6</v>
      </c>
      <c r="HB106" s="1">
        <v>14.4</v>
      </c>
      <c r="HC106" s="1">
        <v>14</v>
      </c>
      <c r="HD106" s="1">
        <v>13.4</v>
      </c>
      <c r="HE106" s="1">
        <v>13</v>
      </c>
      <c r="HF106" s="1">
        <v>12.6</v>
      </c>
      <c r="HG106" s="1">
        <v>13</v>
      </c>
      <c r="HH106" s="1">
        <v>14</v>
      </c>
      <c r="HI106" s="1">
        <v>13.4</v>
      </c>
      <c r="HJ106" s="1">
        <v>10.8</v>
      </c>
      <c r="HK106" s="1">
        <v>13</v>
      </c>
      <c r="HL106" s="1">
        <v>14.4</v>
      </c>
      <c r="HM106" s="1">
        <v>13.4</v>
      </c>
      <c r="HN106" s="1">
        <v>12.4</v>
      </c>
      <c r="HO106" s="1">
        <v>13</v>
      </c>
      <c r="HP106" s="1">
        <v>14</v>
      </c>
      <c r="HQ106" s="1">
        <v>14.2</v>
      </c>
      <c r="HR106" s="1">
        <v>14.4</v>
      </c>
      <c r="HS106" s="1">
        <v>14.6</v>
      </c>
      <c r="HT106" s="1">
        <v>14.8</v>
      </c>
      <c r="HU106" s="1">
        <v>15</v>
      </c>
      <c r="HV106" s="1">
        <v>14.6</v>
      </c>
      <c r="HW106" s="1">
        <v>14.8</v>
      </c>
      <c r="HX106" s="1">
        <v>14</v>
      </c>
      <c r="HY106" s="1">
        <v>14.8</v>
      </c>
      <c r="HZ106" s="1">
        <v>13.2</v>
      </c>
      <c r="IA106" s="1">
        <v>13.4</v>
      </c>
      <c r="IB106" s="1">
        <v>13</v>
      </c>
      <c r="IC106" s="1">
        <v>12.2</v>
      </c>
      <c r="ID106" s="1">
        <v>13</v>
      </c>
      <c r="IE106" s="1">
        <v>13.8</v>
      </c>
      <c r="IF106" s="1">
        <v>15</v>
      </c>
      <c r="IG106" s="1">
        <v>14.4</v>
      </c>
      <c r="IH106" s="1">
        <v>13.8</v>
      </c>
      <c r="II106" s="1">
        <v>13.4</v>
      </c>
      <c r="IJ106" s="1">
        <v>13.6</v>
      </c>
      <c r="IK106" s="1">
        <v>13.4</v>
      </c>
      <c r="IL106" s="1">
        <v>14.4</v>
      </c>
      <c r="IM106" s="1">
        <v>15.2</v>
      </c>
      <c r="IN106" s="1">
        <v>14.6</v>
      </c>
      <c r="IO106" s="1">
        <v>14</v>
      </c>
      <c r="IP106" s="1">
        <v>12.4</v>
      </c>
      <c r="IQ106" s="1">
        <v>14.8</v>
      </c>
      <c r="IR106" s="1">
        <v>14.4</v>
      </c>
      <c r="IS106" s="1">
        <v>14.6</v>
      </c>
      <c r="IT106" s="1">
        <v>13.4</v>
      </c>
      <c r="IU106" s="1">
        <v>15.2</v>
      </c>
      <c r="IV106" s="1">
        <v>16</v>
      </c>
      <c r="IW106" s="1">
        <v>14.6</v>
      </c>
      <c r="IX106" s="1">
        <v>15.4</v>
      </c>
      <c r="IY106" s="1">
        <v>14</v>
      </c>
      <c r="IZ106" s="1">
        <v>14.6</v>
      </c>
      <c r="JA106" s="1">
        <v>15.2</v>
      </c>
      <c r="JB106" s="1">
        <v>15</v>
      </c>
      <c r="JC106" s="1">
        <v>14.8</v>
      </c>
      <c r="JD106" s="1">
        <v>15.8</v>
      </c>
      <c r="JE106" s="1">
        <v>65535</v>
      </c>
      <c r="JF106" s="1">
        <v>65535</v>
      </c>
      <c r="JG106" s="1">
        <v>12.8</v>
      </c>
      <c r="JH106" s="1">
        <v>12</v>
      </c>
      <c r="JI106" s="1">
        <v>12.6</v>
      </c>
      <c r="JJ106" s="1">
        <v>13.4</v>
      </c>
      <c r="JK106" s="1">
        <v>12.2</v>
      </c>
      <c r="JL106" s="1">
        <v>12.4</v>
      </c>
      <c r="JM106" s="1">
        <v>13</v>
      </c>
      <c r="JN106" s="1">
        <v>13.2</v>
      </c>
      <c r="JO106" s="1">
        <v>14.4</v>
      </c>
      <c r="JP106" s="1">
        <v>12.8</v>
      </c>
      <c r="JQ106" s="1">
        <v>12.6</v>
      </c>
      <c r="JR106" s="1">
        <v>12.4</v>
      </c>
      <c r="JS106" s="1">
        <v>65535</v>
      </c>
      <c r="JT106" s="1">
        <v>12.2</v>
      </c>
      <c r="JU106" s="1">
        <v>12.8</v>
      </c>
      <c r="JV106" s="1">
        <v>11.6</v>
      </c>
      <c r="JW106" s="1">
        <v>13.6</v>
      </c>
      <c r="JX106" s="1">
        <v>12.6</v>
      </c>
      <c r="JY106" s="1">
        <v>12.8</v>
      </c>
      <c r="JZ106" s="1">
        <v>65535</v>
      </c>
      <c r="KA106" s="1">
        <v>12.6</v>
      </c>
      <c r="KB106" s="1">
        <v>12.4</v>
      </c>
      <c r="KC106" s="1">
        <v>13.4</v>
      </c>
      <c r="KD106" s="1">
        <v>12.2</v>
      </c>
      <c r="KE106" s="1">
        <v>13.8</v>
      </c>
      <c r="KF106" s="1">
        <v>13.4</v>
      </c>
      <c r="KG106" s="1">
        <v>11.8</v>
      </c>
      <c r="KH106" s="1">
        <v>65535</v>
      </c>
      <c r="KI106" s="1">
        <v>13.4</v>
      </c>
      <c r="KJ106" s="1">
        <v>12.4</v>
      </c>
      <c r="KK106" s="1">
        <v>13.4</v>
      </c>
      <c r="KL106" s="1">
        <v>12.8</v>
      </c>
      <c r="KM106" s="1">
        <v>13.4</v>
      </c>
      <c r="KN106" s="1">
        <v>13.6</v>
      </c>
      <c r="KO106" s="1">
        <v>13</v>
      </c>
      <c r="KP106" s="1">
        <v>13.2</v>
      </c>
      <c r="KQ106" s="1">
        <v>13.4</v>
      </c>
      <c r="KR106" s="1">
        <v>13</v>
      </c>
      <c r="KS106" s="1">
        <v>12.8</v>
      </c>
      <c r="KT106" s="1">
        <v>11.8</v>
      </c>
      <c r="KU106" s="1">
        <v>14</v>
      </c>
      <c r="KV106" s="1">
        <v>13.6</v>
      </c>
      <c r="KW106" s="1">
        <v>14</v>
      </c>
      <c r="KX106" s="1">
        <v>14.2</v>
      </c>
      <c r="KY106" s="1">
        <v>13.2</v>
      </c>
      <c r="KZ106" s="1">
        <v>13</v>
      </c>
      <c r="LA106" s="1">
        <v>12.2</v>
      </c>
      <c r="LB106" s="1">
        <v>12</v>
      </c>
      <c r="LC106" s="1">
        <v>13</v>
      </c>
      <c r="LD106" s="1">
        <v>13</v>
      </c>
      <c r="LE106" s="1">
        <v>13</v>
      </c>
      <c r="LF106" s="1">
        <v>13.2</v>
      </c>
      <c r="LG106" s="1">
        <v>13.6</v>
      </c>
      <c r="LH106" s="1">
        <v>14</v>
      </c>
      <c r="LI106" s="1">
        <v>13.2</v>
      </c>
      <c r="LJ106" s="1">
        <v>13.4</v>
      </c>
      <c r="LK106" s="1">
        <v>13.8</v>
      </c>
      <c r="LL106" s="1">
        <v>13.6</v>
      </c>
      <c r="LM106" s="1">
        <v>13.6</v>
      </c>
      <c r="LN106" s="1">
        <v>13.4</v>
      </c>
      <c r="LO106" s="1">
        <v>13.2</v>
      </c>
      <c r="LP106" s="1">
        <v>12.8</v>
      </c>
      <c r="LQ106" s="1">
        <v>12.6</v>
      </c>
      <c r="LR106" s="1">
        <v>12.2</v>
      </c>
      <c r="LS106" s="1">
        <v>11.6</v>
      </c>
      <c r="LT106" s="1">
        <v>13.2</v>
      </c>
      <c r="LU106" s="1">
        <v>13.4</v>
      </c>
      <c r="LV106" s="1">
        <v>12.8</v>
      </c>
      <c r="LW106" s="1">
        <v>12.6</v>
      </c>
      <c r="LX106" s="1">
        <v>13</v>
      </c>
      <c r="LY106" s="1">
        <v>12.6</v>
      </c>
      <c r="LZ106" s="1">
        <v>12.4</v>
      </c>
      <c r="MA106" s="1">
        <v>13.6</v>
      </c>
      <c r="MB106" s="1">
        <v>14.4</v>
      </c>
      <c r="MC106" s="1">
        <v>12.8</v>
      </c>
      <c r="MD106" s="1">
        <v>11.8</v>
      </c>
      <c r="ME106" s="1">
        <v>65535</v>
      </c>
      <c r="MF106" s="1">
        <v>11.8</v>
      </c>
      <c r="MG106" s="1">
        <v>12.8</v>
      </c>
      <c r="MH106" s="1">
        <v>12.4</v>
      </c>
      <c r="MI106" s="1">
        <v>12.8</v>
      </c>
      <c r="MJ106" s="1">
        <v>13.2</v>
      </c>
      <c r="MK106" s="1">
        <v>12.8</v>
      </c>
      <c r="ML106" s="1">
        <v>13.2</v>
      </c>
      <c r="MM106" s="1">
        <v>12.8</v>
      </c>
      <c r="MN106" s="1">
        <v>12.6</v>
      </c>
      <c r="MO106" s="1">
        <v>12</v>
      </c>
      <c r="MP106" s="1">
        <v>12.6</v>
      </c>
      <c r="MQ106" s="1">
        <v>13.4</v>
      </c>
      <c r="MR106" s="1">
        <v>13.6</v>
      </c>
      <c r="MS106" s="1">
        <v>13.8</v>
      </c>
      <c r="MT106" s="1">
        <v>13</v>
      </c>
      <c r="MU106" s="1">
        <v>13.2</v>
      </c>
      <c r="MV106" s="1">
        <v>13</v>
      </c>
      <c r="MW106" s="1">
        <v>12.8</v>
      </c>
      <c r="MX106" s="1">
        <v>13.6</v>
      </c>
      <c r="MY106" s="1">
        <v>14</v>
      </c>
      <c r="MZ106" s="1">
        <v>13.6</v>
      </c>
      <c r="NA106" s="1">
        <v>14.8</v>
      </c>
      <c r="NB106" s="1">
        <v>16</v>
      </c>
      <c r="NC106" s="1">
        <v>14.4</v>
      </c>
      <c r="ND106" s="1">
        <v>14</v>
      </c>
      <c r="NE106" s="1">
        <v>14.6</v>
      </c>
      <c r="NF106" s="1">
        <v>14.4</v>
      </c>
      <c r="NG106" s="1">
        <v>12.8</v>
      </c>
      <c r="NH106" s="1">
        <v>14.2</v>
      </c>
      <c r="NI106" s="1">
        <v>13.6</v>
      </c>
      <c r="NJ106" s="6">
        <f t="shared" si="62"/>
        <v>0.90322580645161288</v>
      </c>
      <c r="NK106" s="3">
        <f t="shared" si="63"/>
        <v>0.9285714285714286</v>
      </c>
      <c r="NL106" s="3">
        <f t="shared" si="64"/>
        <v>0.90322580645161288</v>
      </c>
      <c r="NM106" s="3">
        <f t="shared" si="65"/>
        <v>0.93333333333333335</v>
      </c>
      <c r="NN106" s="3">
        <f t="shared" si="66"/>
        <v>1</v>
      </c>
      <c r="NO106" s="3">
        <f t="shared" si="67"/>
        <v>0.8666666666666667</v>
      </c>
      <c r="NP106" s="3">
        <f t="shared" si="68"/>
        <v>0.87096774193548387</v>
      </c>
      <c r="NQ106" s="3">
        <f t="shared" si="69"/>
        <v>1</v>
      </c>
      <c r="NR106" s="3">
        <f t="shared" si="70"/>
        <v>0.9</v>
      </c>
      <c r="NS106" s="3">
        <f t="shared" si="71"/>
        <v>0.93548387096774188</v>
      </c>
      <c r="NT106" s="3">
        <f t="shared" si="72"/>
        <v>1</v>
      </c>
      <c r="NU106" s="3">
        <f t="shared" si="73"/>
        <v>0.967741935483871</v>
      </c>
      <c r="NV106" s="3">
        <f t="shared" si="74"/>
        <v>0.9342465753424658</v>
      </c>
      <c r="NW106" s="5">
        <f t="shared" si="75"/>
        <v>13.692857142857147</v>
      </c>
      <c r="NX106" s="1">
        <f t="shared" si="76"/>
        <v>13.507692307692308</v>
      </c>
      <c r="NY106" s="1">
        <f t="shared" si="77"/>
        <v>13.485714285714284</v>
      </c>
      <c r="NZ106" s="1">
        <f t="shared" si="78"/>
        <v>13.714285714285717</v>
      </c>
      <c r="OA106" s="1">
        <f t="shared" si="79"/>
        <v>13.58064516129032</v>
      </c>
      <c r="OB106" s="1">
        <f t="shared" si="80"/>
        <v>13.769230769230766</v>
      </c>
      <c r="OC106" s="1">
        <f t="shared" si="81"/>
        <v>13.311111111111112</v>
      </c>
      <c r="OD106" s="1">
        <f t="shared" si="82"/>
        <v>13.92258064516129</v>
      </c>
      <c r="OE106" s="1">
        <f t="shared" si="83"/>
        <v>13.770370370370369</v>
      </c>
      <c r="OF106" s="1">
        <f t="shared" si="84"/>
        <v>13.048275862068966</v>
      </c>
      <c r="OG106" s="1">
        <f t="shared" si="85"/>
        <v>13</v>
      </c>
      <c r="OH106" s="1">
        <f t="shared" si="86"/>
        <v>13.393333333333334</v>
      </c>
      <c r="OI106" s="111">
        <v>12.751999999999999</v>
      </c>
      <c r="OJ106" s="112">
        <v>12.903999999999996</v>
      </c>
      <c r="OK106" s="112">
        <v>13.137499999999998</v>
      </c>
      <c r="OL106" s="112">
        <v>13.260000000000002</v>
      </c>
      <c r="OM106" s="112">
        <v>13.342307692307692</v>
      </c>
      <c r="ON106" s="112">
        <v>13.279166666666663</v>
      </c>
      <c r="OO106" s="112">
        <v>12.931999999999999</v>
      </c>
      <c r="OP106" s="112">
        <v>13.107999999999999</v>
      </c>
      <c r="OQ106" s="112">
        <v>13.042307692307695</v>
      </c>
      <c r="OR106" s="112">
        <v>12.78</v>
      </c>
      <c r="OS106" s="112">
        <v>12.687999999999999</v>
      </c>
      <c r="OT106" s="112">
        <v>12.811538461538463</v>
      </c>
      <c r="OU106" s="5">
        <f t="shared" si="50"/>
        <v>0.94085714285714772</v>
      </c>
      <c r="OV106" s="1">
        <f t="shared" si="51"/>
        <v>0.6036923076923113</v>
      </c>
      <c r="OW106" s="1">
        <f t="shared" si="52"/>
        <v>0.34821428571428648</v>
      </c>
      <c r="OX106" s="1">
        <f t="shared" si="53"/>
        <v>0.45428571428571551</v>
      </c>
      <c r="OY106" s="1">
        <f t="shared" si="54"/>
        <v>0.23833746898262831</v>
      </c>
      <c r="OZ106" s="1">
        <f t="shared" si="55"/>
        <v>0.49006410256410327</v>
      </c>
      <c r="PA106" s="1">
        <f t="shared" si="56"/>
        <v>0.37911111111111317</v>
      </c>
      <c r="PB106" s="1">
        <f t="shared" si="57"/>
        <v>0.81458064516129092</v>
      </c>
      <c r="PC106" s="1">
        <f t="shared" si="58"/>
        <v>0.728062678062674</v>
      </c>
      <c r="PD106" s="1">
        <f t="shared" si="59"/>
        <v>0.26827586206896648</v>
      </c>
      <c r="PE106" s="1">
        <f t="shared" si="60"/>
        <v>0.31200000000000117</v>
      </c>
      <c r="PF106" s="1">
        <f t="shared" si="61"/>
        <v>0.58179487179487133</v>
      </c>
      <c r="PG106" s="111">
        <v>8.1999999999999993</v>
      </c>
      <c r="PH106" s="112">
        <v>8.4</v>
      </c>
      <c r="PI106" s="112">
        <v>8.4</v>
      </c>
      <c r="PJ106" s="112">
        <v>8.4</v>
      </c>
      <c r="PK106" s="112">
        <v>8.4</v>
      </c>
      <c r="PL106" s="112">
        <v>8.4</v>
      </c>
      <c r="PM106" s="112">
        <v>8.1999999999999993</v>
      </c>
      <c r="PN106" s="112">
        <v>8</v>
      </c>
      <c r="PO106" s="112">
        <v>8.1999999999999993</v>
      </c>
      <c r="PP106" s="112">
        <v>8.1999999999999993</v>
      </c>
      <c r="PQ106" s="112">
        <v>8</v>
      </c>
      <c r="PR106" s="137">
        <v>8</v>
      </c>
      <c r="PS106" s="5">
        <f t="array" ref="PS106">+IF(ISERROR($NW106)=FALSE,MIN(IF($H106:$AL106&lt;65534,$H106:$AL106,"")),NA())</f>
        <v>12</v>
      </c>
      <c r="PT106" s="1">
        <f t="array" ref="PT106">+IF(ISERROR($NX106)=FALSE,MIN(IF($AM106:$BN106&lt;65534,$AM106:$BN106,"")),NA())</f>
        <v>12.2</v>
      </c>
      <c r="PU106" s="1">
        <f t="array" ref="PU106">+IF(ISERROR($NY106)=FALSE,MIN(IF($BP106:$CT106&lt;65534,$BP106:$CT106,"")),NA())</f>
        <v>12.4</v>
      </c>
      <c r="PV106" s="1">
        <f t="array" ref="PV106">+IF(ISERROR($NZ106)=FALSE,MIN(IF($CU106:$DX106&lt;65534,$CU106:$DX106,"")),NA())</f>
        <v>11.6</v>
      </c>
      <c r="PW106" s="1">
        <f t="array" ref="PW106">+IF(ISERROR($OA106)=FALSE,MIN(IF($DY106:$FC106&lt;65534,$DY106:$FC106,"")),NA())</f>
        <v>11.4</v>
      </c>
      <c r="PX106" s="1">
        <f t="array" ref="PX106">+IF(ISERROR($OB106)=FALSE,MIN(IF($FD106:$GG106&lt;65534,$FD106:$GG106,"")),NA())</f>
        <v>12</v>
      </c>
      <c r="PY106" s="1">
        <f t="array" ref="PY106">+IF(ISERROR($OC106)=FALSE,MIN(IF($GH106:$HL106&lt;65534,$GH106:$HL106,"")),NA())</f>
        <v>10.8</v>
      </c>
      <c r="PZ106" s="1">
        <f t="array" ref="PZ106">+IF(ISERROR($OD106)=FALSE,MIN(IF($HM106:$IQ106&lt;65534,$HM106:$IQ106,"")),NA())</f>
        <v>12.2</v>
      </c>
      <c r="QA106" s="1">
        <f t="array" ref="QA106">+IF(ISERROR($OE106)=FALSE,MIN(IF($IR106:$JU106&lt;65534,$IR106:$JU106,"")),NA())</f>
        <v>12</v>
      </c>
      <c r="QB106" s="1">
        <f t="array" ref="QB106">+IF(ISERROR($OF106)=FALSE,MIN(IF($JV106:$KZ106&lt;65534,$JV106:$KZ106,"")),NA())</f>
        <v>11.6</v>
      </c>
      <c r="QC106" s="1">
        <f t="array" ref="QC106">+IF(ISERROR($OG106)=FALSE,MIN(IF($LA106:$MD106&lt;65534,$LA106:$MD106,"")),NA())</f>
        <v>11.6</v>
      </c>
      <c r="QD106" s="1">
        <f t="array" ref="QD106">+IF(ISERROR($OH106)=FALSE,MIN(IF($ME106:$NI106&lt;65534,$ME106:$NI106,"")),NA())</f>
        <v>11.8</v>
      </c>
      <c r="QE106" s="5">
        <f t="shared" si="87"/>
        <v>-3.8000000000000007</v>
      </c>
      <c r="QF106" s="1">
        <f t="shared" si="88"/>
        <v>-3.7999999999999989</v>
      </c>
      <c r="QG106" s="1">
        <f t="shared" si="89"/>
        <v>-4</v>
      </c>
      <c r="QH106" s="1">
        <f t="shared" si="90"/>
        <v>-3.1999999999999993</v>
      </c>
      <c r="QI106" s="1">
        <f t="shared" si="91"/>
        <v>-3</v>
      </c>
      <c r="QJ106" s="1">
        <f t="shared" si="92"/>
        <v>-3.5999999999999996</v>
      </c>
      <c r="QK106" s="1">
        <f t="shared" si="93"/>
        <v>-2.6000000000000014</v>
      </c>
      <c r="QL106" s="1">
        <f t="shared" si="94"/>
        <v>-4.1999999999999993</v>
      </c>
      <c r="QM106" s="1">
        <f t="shared" si="95"/>
        <v>-3.8000000000000007</v>
      </c>
      <c r="QN106" s="1">
        <f t="shared" si="96"/>
        <v>-3.4000000000000004</v>
      </c>
      <c r="QO106" s="1">
        <f t="shared" si="97"/>
        <v>-3.5999999999999996</v>
      </c>
      <c r="QP106" s="1">
        <f t="shared" si="98"/>
        <v>-3.8000000000000007</v>
      </c>
      <c r="QQ106" s="5" t="s">
        <v>892</v>
      </c>
    </row>
    <row r="107" spans="1:459" s="1" customFormat="1" x14ac:dyDescent="0.2">
      <c r="A107" s="79">
        <v>52025050</v>
      </c>
      <c r="B107" s="106">
        <v>-76.75033333333333</v>
      </c>
      <c r="C107" s="106">
        <v>2.1938333333333331</v>
      </c>
      <c r="D107" s="105">
        <v>1870</v>
      </c>
      <c r="E107" s="97" t="s">
        <v>147</v>
      </c>
      <c r="F107" s="97" t="s">
        <v>147</v>
      </c>
      <c r="G107" s="97" t="s">
        <v>29</v>
      </c>
      <c r="H107" s="1">
        <v>65535</v>
      </c>
      <c r="I107" s="1">
        <v>65535</v>
      </c>
      <c r="J107" s="1">
        <v>65535</v>
      </c>
      <c r="K107" s="1">
        <v>65535</v>
      </c>
      <c r="L107" s="1">
        <v>65535</v>
      </c>
      <c r="M107" s="1">
        <v>65535</v>
      </c>
      <c r="N107" s="1">
        <v>65535</v>
      </c>
      <c r="O107" s="1">
        <v>65535</v>
      </c>
      <c r="P107" s="1">
        <v>65535</v>
      </c>
      <c r="Q107" s="1">
        <v>65535</v>
      </c>
      <c r="R107" s="1">
        <v>65535</v>
      </c>
      <c r="S107" s="1">
        <v>65535</v>
      </c>
      <c r="T107" s="1">
        <v>65535</v>
      </c>
      <c r="U107" s="1">
        <v>65535</v>
      </c>
      <c r="V107" s="1">
        <v>65535</v>
      </c>
      <c r="W107" s="1">
        <v>65535</v>
      </c>
      <c r="X107" s="1">
        <v>65535</v>
      </c>
      <c r="Y107" s="1">
        <v>65535</v>
      </c>
      <c r="Z107" s="1">
        <v>65535</v>
      </c>
      <c r="AA107" s="1">
        <v>65535</v>
      </c>
      <c r="AB107" s="1">
        <v>65535</v>
      </c>
      <c r="AC107" s="1">
        <v>65535</v>
      </c>
      <c r="AD107" s="1">
        <v>65535</v>
      </c>
      <c r="AE107" s="1">
        <v>65535</v>
      </c>
      <c r="AF107" s="1">
        <v>65535</v>
      </c>
      <c r="AG107" s="1">
        <v>65535</v>
      </c>
      <c r="AH107" s="1">
        <v>65535</v>
      </c>
      <c r="AI107" s="1">
        <v>65535</v>
      </c>
      <c r="AJ107" s="1">
        <v>65535</v>
      </c>
      <c r="AK107" s="1">
        <v>65535</v>
      </c>
      <c r="AL107" s="1">
        <v>65535</v>
      </c>
      <c r="AM107" s="1">
        <v>65535</v>
      </c>
      <c r="AN107" s="1">
        <v>65535</v>
      </c>
      <c r="AO107" s="1">
        <v>65535</v>
      </c>
      <c r="AP107" s="1">
        <v>16</v>
      </c>
      <c r="AQ107" s="1">
        <v>16.399999999999999</v>
      </c>
      <c r="AR107" s="1">
        <v>16.600000000000001</v>
      </c>
      <c r="AS107" s="1">
        <v>16</v>
      </c>
      <c r="AT107" s="1">
        <v>15.8</v>
      </c>
      <c r="AU107" s="1">
        <v>65535</v>
      </c>
      <c r="AV107" s="1">
        <v>65535</v>
      </c>
      <c r="AW107" s="1">
        <v>16.2</v>
      </c>
      <c r="AX107" s="1">
        <v>16.399999999999999</v>
      </c>
      <c r="AY107" s="1">
        <v>16.399999999999999</v>
      </c>
      <c r="AZ107" s="1">
        <v>16</v>
      </c>
      <c r="BA107" s="1">
        <v>16.2</v>
      </c>
      <c r="BB107" s="1">
        <v>65535</v>
      </c>
      <c r="BC107" s="1">
        <v>16.399999999999999</v>
      </c>
      <c r="BD107" s="1">
        <v>16.399999999999999</v>
      </c>
      <c r="BE107" s="1">
        <v>16.600000000000001</v>
      </c>
      <c r="BF107" s="1">
        <v>14.8</v>
      </c>
      <c r="BG107" s="1">
        <v>14.8</v>
      </c>
      <c r="BH107" s="1">
        <v>15.6</v>
      </c>
      <c r="BI107" s="1">
        <v>65535</v>
      </c>
      <c r="BJ107" s="1">
        <v>65535</v>
      </c>
      <c r="BK107" s="1">
        <v>14.2</v>
      </c>
      <c r="BL107" s="1">
        <v>14</v>
      </c>
      <c r="BM107" s="1">
        <v>15</v>
      </c>
      <c r="BN107" s="1">
        <v>16</v>
      </c>
      <c r="BO107" s="102"/>
      <c r="BP107" s="1">
        <v>16</v>
      </c>
      <c r="BQ107" s="1">
        <v>65535</v>
      </c>
      <c r="BR107" s="1">
        <v>65535</v>
      </c>
      <c r="BS107" s="1">
        <v>15.8</v>
      </c>
      <c r="BT107" s="1">
        <v>15.6</v>
      </c>
      <c r="BU107" s="1">
        <v>16.8</v>
      </c>
      <c r="BV107" s="1">
        <v>16.600000000000001</v>
      </c>
      <c r="BW107" s="1">
        <v>15.8</v>
      </c>
      <c r="BX107" s="1">
        <v>65535</v>
      </c>
      <c r="BY107" s="1">
        <v>16.399999999999999</v>
      </c>
      <c r="BZ107" s="1">
        <v>65535</v>
      </c>
      <c r="CA107" s="1">
        <v>65535</v>
      </c>
      <c r="CB107" s="1">
        <v>16.399999999999999</v>
      </c>
      <c r="CC107" s="1">
        <v>16.600000000000001</v>
      </c>
      <c r="CD107" s="1">
        <v>16.399999999999999</v>
      </c>
      <c r="CE107" s="1">
        <v>65535</v>
      </c>
      <c r="CF107" s="1">
        <v>65535</v>
      </c>
      <c r="CG107" s="1">
        <v>65535</v>
      </c>
      <c r="CH107" s="1">
        <v>16</v>
      </c>
      <c r="CI107" s="1">
        <v>15</v>
      </c>
      <c r="CJ107" s="1">
        <v>15.6</v>
      </c>
      <c r="CK107" s="1">
        <v>15.4</v>
      </c>
      <c r="CL107" s="1">
        <v>65535</v>
      </c>
      <c r="CM107" s="1">
        <v>65535</v>
      </c>
      <c r="CN107" s="1">
        <v>15.8</v>
      </c>
      <c r="CO107" s="1">
        <v>16.399999999999999</v>
      </c>
      <c r="CP107" s="1">
        <v>16.8</v>
      </c>
      <c r="CQ107" s="1">
        <v>16.8</v>
      </c>
      <c r="CR107" s="1">
        <v>15.8</v>
      </c>
      <c r="CS107" s="1">
        <v>65535</v>
      </c>
      <c r="CT107" s="1">
        <v>15.8</v>
      </c>
      <c r="CU107" s="1">
        <v>65535</v>
      </c>
      <c r="CV107" s="1">
        <v>16.399999999999999</v>
      </c>
      <c r="CW107" s="1">
        <v>65535</v>
      </c>
      <c r="CX107" s="1">
        <v>15.2</v>
      </c>
      <c r="CY107" s="1">
        <v>15.6</v>
      </c>
      <c r="CZ107" s="1">
        <v>65535</v>
      </c>
      <c r="DA107" s="1">
        <v>15.2</v>
      </c>
      <c r="DB107" s="1">
        <v>15</v>
      </c>
      <c r="DC107" s="1">
        <v>15.4</v>
      </c>
      <c r="DD107" s="1">
        <v>15.4</v>
      </c>
      <c r="DE107" s="1">
        <v>16.2</v>
      </c>
      <c r="DF107" s="1">
        <v>15.6</v>
      </c>
      <c r="DG107" s="1">
        <v>65535</v>
      </c>
      <c r="DH107" s="1">
        <v>65535</v>
      </c>
      <c r="DI107" s="1">
        <v>15.6</v>
      </c>
      <c r="DJ107" s="1">
        <v>15.2</v>
      </c>
      <c r="DK107" s="1">
        <v>16.399999999999999</v>
      </c>
      <c r="DL107" s="1">
        <v>16</v>
      </c>
      <c r="DM107" s="1">
        <v>16</v>
      </c>
      <c r="DN107" s="1">
        <v>65535</v>
      </c>
      <c r="DO107" s="1">
        <v>15</v>
      </c>
      <c r="DP107" s="1">
        <v>15.2</v>
      </c>
      <c r="DQ107" s="1">
        <v>14.2</v>
      </c>
      <c r="DR107" s="1">
        <v>14.2</v>
      </c>
      <c r="DS107" s="1">
        <v>16</v>
      </c>
      <c r="DT107" s="1">
        <v>16.600000000000001</v>
      </c>
      <c r="DU107" s="1">
        <v>65535</v>
      </c>
      <c r="DV107" s="1">
        <v>16</v>
      </c>
      <c r="DW107" s="1">
        <v>16.600000000000001</v>
      </c>
      <c r="DX107" s="1">
        <v>16.600000000000001</v>
      </c>
      <c r="DY107" s="1">
        <v>14.8</v>
      </c>
      <c r="DZ107" s="1">
        <v>17.2</v>
      </c>
      <c r="EA107" s="1">
        <v>15.8</v>
      </c>
      <c r="EB107" s="1">
        <v>65535</v>
      </c>
      <c r="EC107" s="1">
        <v>17</v>
      </c>
      <c r="ED107" s="1">
        <v>16.8</v>
      </c>
      <c r="EE107" s="1">
        <v>16.8</v>
      </c>
      <c r="EF107" s="1">
        <v>16</v>
      </c>
      <c r="EG107" s="1">
        <v>15.8</v>
      </c>
      <c r="EH107" s="1">
        <v>15.6</v>
      </c>
      <c r="EI107" s="1">
        <v>65535</v>
      </c>
      <c r="EJ107" s="1">
        <v>16.600000000000001</v>
      </c>
      <c r="EK107" s="1">
        <v>15.8</v>
      </c>
      <c r="EL107" s="1">
        <v>16.2</v>
      </c>
      <c r="EM107" s="1">
        <v>16.2</v>
      </c>
      <c r="EN107" s="1">
        <v>65535</v>
      </c>
      <c r="EO107" s="1">
        <v>15</v>
      </c>
      <c r="EP107" s="1">
        <v>65535</v>
      </c>
      <c r="EQ107" s="1">
        <v>15.2</v>
      </c>
      <c r="ER107" s="1">
        <v>15</v>
      </c>
      <c r="ES107" s="1">
        <v>16.2</v>
      </c>
      <c r="ET107" s="1">
        <v>15.8</v>
      </c>
      <c r="EU107" s="1">
        <v>16.2</v>
      </c>
      <c r="EV107" s="1">
        <v>15.4</v>
      </c>
      <c r="EW107" s="1">
        <v>65535</v>
      </c>
      <c r="EX107" s="1">
        <v>65535</v>
      </c>
      <c r="EY107" s="1">
        <v>15</v>
      </c>
      <c r="EZ107" s="1">
        <v>65535</v>
      </c>
      <c r="FA107" s="1">
        <v>65535</v>
      </c>
      <c r="FB107" s="1">
        <v>15.4</v>
      </c>
      <c r="FC107" s="1">
        <v>15.4</v>
      </c>
      <c r="FD107" s="1">
        <v>65535</v>
      </c>
      <c r="FE107" s="1">
        <v>15</v>
      </c>
      <c r="FF107" s="1">
        <v>15.8</v>
      </c>
      <c r="FG107" s="1">
        <v>15</v>
      </c>
      <c r="FH107" s="1">
        <v>65535</v>
      </c>
      <c r="FI107" s="1">
        <v>16</v>
      </c>
      <c r="FJ107" s="1">
        <v>15.6</v>
      </c>
      <c r="FK107" s="1">
        <v>65535</v>
      </c>
      <c r="FL107" s="1">
        <v>65535</v>
      </c>
      <c r="FM107" s="1">
        <v>15.8</v>
      </c>
      <c r="FN107" s="1">
        <v>15.8</v>
      </c>
      <c r="FO107" s="1">
        <v>16</v>
      </c>
      <c r="FP107" s="1">
        <v>15.6</v>
      </c>
      <c r="FQ107" s="1">
        <v>15.6</v>
      </c>
      <c r="FR107" s="1">
        <v>65535</v>
      </c>
      <c r="FS107" s="1">
        <v>16.2</v>
      </c>
      <c r="FT107" s="1">
        <v>15.8</v>
      </c>
      <c r="FU107" s="1">
        <v>17.2</v>
      </c>
      <c r="FV107" s="1">
        <v>16.399999999999999</v>
      </c>
      <c r="FW107" s="1">
        <v>65535</v>
      </c>
      <c r="FX107" s="1">
        <v>16.100000000000001</v>
      </c>
      <c r="FY107" s="1">
        <v>65535</v>
      </c>
      <c r="FZ107" s="1">
        <v>16.8</v>
      </c>
      <c r="GA107" s="1">
        <v>16.600000000000001</v>
      </c>
      <c r="GB107" s="1">
        <v>16</v>
      </c>
      <c r="GC107" s="1">
        <v>15.4</v>
      </c>
      <c r="GD107" s="1">
        <v>16</v>
      </c>
      <c r="GE107" s="1">
        <v>65535</v>
      </c>
      <c r="GF107" s="1">
        <v>65535</v>
      </c>
      <c r="GG107" s="1">
        <v>16</v>
      </c>
      <c r="GH107" s="1">
        <v>15.2</v>
      </c>
      <c r="GI107" s="1">
        <v>15.4</v>
      </c>
      <c r="GJ107" s="1">
        <v>15.4</v>
      </c>
      <c r="GK107" s="1">
        <v>16.2</v>
      </c>
      <c r="GL107" s="1">
        <v>15.8</v>
      </c>
      <c r="GM107" s="1">
        <v>65535</v>
      </c>
      <c r="GN107" s="1">
        <v>65535</v>
      </c>
      <c r="GO107" s="1">
        <v>15.6</v>
      </c>
      <c r="GP107" s="1">
        <v>15.2</v>
      </c>
      <c r="GQ107" s="1">
        <v>15</v>
      </c>
      <c r="GR107" s="1">
        <v>15</v>
      </c>
      <c r="GS107" s="1">
        <v>14.8</v>
      </c>
      <c r="GT107" s="1">
        <v>65535</v>
      </c>
      <c r="GU107" s="1">
        <v>15.6</v>
      </c>
      <c r="GV107" s="1">
        <v>14.8</v>
      </c>
      <c r="GW107" s="1">
        <v>14.4</v>
      </c>
      <c r="GX107" s="1">
        <v>16.399999999999999</v>
      </c>
      <c r="GY107" s="1">
        <v>65535</v>
      </c>
      <c r="GZ107" s="1">
        <v>16.600000000000001</v>
      </c>
      <c r="HA107" s="1">
        <v>65535</v>
      </c>
      <c r="HB107" s="1">
        <v>65535</v>
      </c>
      <c r="HC107" s="1">
        <v>65535</v>
      </c>
      <c r="HD107" s="1">
        <v>65535</v>
      </c>
      <c r="HE107" s="1">
        <v>65535</v>
      </c>
      <c r="HF107" s="1">
        <v>15</v>
      </c>
      <c r="HG107" s="1">
        <v>15.4</v>
      </c>
      <c r="HH107" s="1">
        <v>65535</v>
      </c>
      <c r="HI107" s="1">
        <v>65535</v>
      </c>
      <c r="HJ107" s="1">
        <v>15</v>
      </c>
      <c r="HK107" s="1">
        <v>14.8</v>
      </c>
      <c r="HL107" s="1">
        <v>15.8</v>
      </c>
      <c r="HM107" s="1">
        <v>15.6</v>
      </c>
      <c r="HN107" s="1">
        <v>14.8</v>
      </c>
      <c r="HO107" s="1">
        <v>65535</v>
      </c>
      <c r="HP107" s="1">
        <v>16</v>
      </c>
      <c r="HQ107" s="1">
        <v>14.2</v>
      </c>
      <c r="HR107" s="1">
        <v>14.4</v>
      </c>
      <c r="HS107" s="1">
        <v>14</v>
      </c>
      <c r="HT107" s="1">
        <v>16</v>
      </c>
      <c r="HU107" s="1">
        <v>16.399999999999999</v>
      </c>
      <c r="HV107" s="1">
        <v>65535</v>
      </c>
      <c r="HW107" s="1">
        <v>65535</v>
      </c>
      <c r="HX107" s="1">
        <v>16.2</v>
      </c>
      <c r="HY107" s="1">
        <v>16.600000000000001</v>
      </c>
      <c r="HZ107" s="1">
        <v>16.2</v>
      </c>
      <c r="IA107" s="1">
        <v>16.600000000000001</v>
      </c>
      <c r="IB107" s="1">
        <v>15.4</v>
      </c>
      <c r="IC107" s="1">
        <v>65535</v>
      </c>
      <c r="ID107" s="1">
        <v>15.6</v>
      </c>
      <c r="IE107" s="1">
        <v>15.4</v>
      </c>
      <c r="IF107" s="1">
        <v>15.4</v>
      </c>
      <c r="IG107" s="1">
        <v>17</v>
      </c>
      <c r="IH107" s="1">
        <v>16.399999999999999</v>
      </c>
      <c r="II107" s="1">
        <v>15</v>
      </c>
      <c r="IJ107" s="1">
        <v>65535</v>
      </c>
      <c r="IK107" s="1">
        <v>15.2</v>
      </c>
      <c r="IL107" s="1">
        <v>15.4</v>
      </c>
      <c r="IM107" s="1">
        <v>15.4</v>
      </c>
      <c r="IN107" s="1">
        <v>16</v>
      </c>
      <c r="IO107" s="1">
        <v>16.2</v>
      </c>
      <c r="IP107" s="1">
        <v>15.2</v>
      </c>
      <c r="IQ107" s="1">
        <v>65535</v>
      </c>
      <c r="IR107" s="1">
        <v>16.8</v>
      </c>
      <c r="IS107" s="1">
        <v>65535</v>
      </c>
      <c r="IT107" s="1">
        <v>16</v>
      </c>
      <c r="IU107" s="1">
        <v>16.600000000000001</v>
      </c>
      <c r="IV107" s="1">
        <v>16.399999999999999</v>
      </c>
      <c r="IW107" s="1">
        <v>15.2</v>
      </c>
      <c r="IX107" s="1">
        <v>65535</v>
      </c>
      <c r="IY107" s="1">
        <v>16</v>
      </c>
      <c r="IZ107" s="1">
        <v>16.600000000000001</v>
      </c>
      <c r="JA107" s="1">
        <v>65535</v>
      </c>
      <c r="JB107" s="1">
        <v>15.8</v>
      </c>
      <c r="JC107" s="1">
        <v>15.8</v>
      </c>
      <c r="JD107" s="1">
        <v>16</v>
      </c>
      <c r="JE107" s="1">
        <v>65535</v>
      </c>
      <c r="JF107" s="1">
        <v>16.8</v>
      </c>
      <c r="JG107" s="1">
        <v>15.4</v>
      </c>
      <c r="JH107" s="1">
        <v>65535</v>
      </c>
      <c r="JI107" s="1">
        <v>15.4</v>
      </c>
      <c r="JJ107" s="1">
        <v>12.4</v>
      </c>
      <c r="JK107" s="1">
        <v>14.8</v>
      </c>
      <c r="JL107" s="1">
        <v>65535</v>
      </c>
      <c r="JM107" s="1">
        <v>15.2</v>
      </c>
      <c r="JN107" s="1">
        <v>15.2</v>
      </c>
      <c r="JO107" s="1">
        <v>16.2</v>
      </c>
      <c r="JP107" s="1">
        <v>15</v>
      </c>
      <c r="JQ107" s="1">
        <v>15.6</v>
      </c>
      <c r="JR107" s="1">
        <v>16.2</v>
      </c>
      <c r="JS107" s="1">
        <v>65535</v>
      </c>
      <c r="JT107" s="1">
        <v>65535</v>
      </c>
      <c r="JU107" s="1">
        <v>14.4</v>
      </c>
      <c r="JV107" s="1">
        <v>14.2</v>
      </c>
      <c r="JW107" s="1">
        <v>14.6</v>
      </c>
      <c r="JX107" s="1">
        <v>15</v>
      </c>
      <c r="JY107" s="1">
        <v>14.8</v>
      </c>
      <c r="JZ107" s="1">
        <v>65535</v>
      </c>
      <c r="KA107" s="1">
        <v>15.4</v>
      </c>
      <c r="KB107" s="1">
        <v>14.8</v>
      </c>
      <c r="KC107" s="1">
        <v>15.2</v>
      </c>
      <c r="KD107" s="1">
        <v>14.8</v>
      </c>
      <c r="KE107" s="1">
        <v>15</v>
      </c>
      <c r="KF107" s="1">
        <v>65535</v>
      </c>
      <c r="KG107" s="1">
        <v>65535</v>
      </c>
      <c r="KH107" s="1">
        <v>65535</v>
      </c>
      <c r="KI107" s="1">
        <v>14.8</v>
      </c>
      <c r="KJ107" s="1">
        <v>15</v>
      </c>
      <c r="KK107" s="1">
        <v>15</v>
      </c>
      <c r="KL107" s="1">
        <v>14.8</v>
      </c>
      <c r="KM107" s="1">
        <v>14.8</v>
      </c>
      <c r="KN107" s="1">
        <v>65535</v>
      </c>
      <c r="KO107" s="1">
        <v>13.8</v>
      </c>
      <c r="KP107" s="1">
        <v>15.4</v>
      </c>
      <c r="KQ107" s="1">
        <v>14.4</v>
      </c>
      <c r="KR107" s="1">
        <v>14.4</v>
      </c>
      <c r="KS107" s="1">
        <v>15</v>
      </c>
      <c r="KT107" s="1">
        <v>65535</v>
      </c>
      <c r="KU107" s="1">
        <v>65535</v>
      </c>
      <c r="KV107" s="1">
        <v>16</v>
      </c>
      <c r="KW107" s="1">
        <v>65535</v>
      </c>
      <c r="KX107" s="1">
        <v>16</v>
      </c>
      <c r="KY107" s="1">
        <v>15.4</v>
      </c>
      <c r="KZ107" s="1">
        <v>15.8</v>
      </c>
      <c r="LA107" s="1">
        <v>15.2</v>
      </c>
      <c r="LB107" s="1">
        <v>65535</v>
      </c>
      <c r="LC107" s="1">
        <v>15.4</v>
      </c>
      <c r="LD107" s="1">
        <v>14.8</v>
      </c>
      <c r="LE107" s="1">
        <v>15.6</v>
      </c>
      <c r="LF107" s="1">
        <v>15.21</v>
      </c>
      <c r="LG107" s="1">
        <v>15.8</v>
      </c>
      <c r="LH107" s="1">
        <v>16.600000000000001</v>
      </c>
      <c r="LI107" s="1">
        <v>65535</v>
      </c>
      <c r="LJ107" s="1">
        <v>65535</v>
      </c>
      <c r="LK107" s="1">
        <v>14.4</v>
      </c>
      <c r="LL107" s="1">
        <v>16.600000000000001</v>
      </c>
      <c r="LM107" s="1">
        <v>14.8</v>
      </c>
      <c r="LN107" s="1">
        <v>15</v>
      </c>
      <c r="LO107" s="1">
        <v>15</v>
      </c>
      <c r="LP107" s="1">
        <v>65535</v>
      </c>
      <c r="LQ107" s="1">
        <v>65535</v>
      </c>
      <c r="LR107" s="1">
        <v>14.6</v>
      </c>
      <c r="LS107" s="1">
        <v>14.2</v>
      </c>
      <c r="LT107" s="1">
        <v>14.8</v>
      </c>
      <c r="LU107" s="1">
        <v>65535</v>
      </c>
      <c r="LV107" s="1">
        <v>14.8</v>
      </c>
      <c r="LW107" s="1">
        <v>65535</v>
      </c>
      <c r="LX107" s="1">
        <v>14.8</v>
      </c>
      <c r="LY107" s="1">
        <v>15.4</v>
      </c>
      <c r="LZ107" s="1">
        <v>16.2</v>
      </c>
      <c r="MA107" s="1">
        <v>17</v>
      </c>
      <c r="MB107" s="1">
        <v>14.6</v>
      </c>
      <c r="MC107" s="1">
        <v>15.6</v>
      </c>
      <c r="MD107" s="1">
        <v>65535</v>
      </c>
      <c r="ME107" s="1">
        <v>14.6</v>
      </c>
      <c r="MF107" s="1">
        <v>16.2</v>
      </c>
      <c r="MG107" s="1">
        <v>65535</v>
      </c>
      <c r="MH107" s="1">
        <v>15.6</v>
      </c>
      <c r="MI107" s="1">
        <v>15</v>
      </c>
      <c r="MJ107" s="1">
        <v>15.2</v>
      </c>
      <c r="MK107" s="1">
        <v>65535</v>
      </c>
      <c r="ML107" s="1">
        <v>14.4</v>
      </c>
      <c r="MM107" s="1">
        <v>15.2</v>
      </c>
      <c r="MN107" s="1">
        <v>15.4</v>
      </c>
      <c r="MO107" s="1">
        <v>15</v>
      </c>
      <c r="MP107" s="1">
        <v>65535</v>
      </c>
      <c r="MQ107" s="1">
        <v>15</v>
      </c>
      <c r="MR107" s="1">
        <v>65535</v>
      </c>
      <c r="MS107" s="1">
        <v>14.4</v>
      </c>
      <c r="MT107" s="1">
        <v>15.6</v>
      </c>
      <c r="MU107" s="1">
        <v>65535</v>
      </c>
      <c r="MV107" s="1">
        <v>15.4</v>
      </c>
      <c r="MW107" s="1">
        <v>15.6</v>
      </c>
      <c r="MX107" s="1">
        <v>15.2</v>
      </c>
      <c r="MY107" s="1">
        <v>65535</v>
      </c>
      <c r="MZ107" s="1">
        <v>16</v>
      </c>
      <c r="NA107" s="1">
        <v>16</v>
      </c>
      <c r="NB107" s="1">
        <v>15.8</v>
      </c>
      <c r="NC107" s="1">
        <v>16.8</v>
      </c>
      <c r="ND107" s="1">
        <v>16.399999999999999</v>
      </c>
      <c r="NE107" s="1">
        <v>65535</v>
      </c>
      <c r="NF107" s="1">
        <v>65535</v>
      </c>
      <c r="NG107" s="1">
        <v>65535</v>
      </c>
      <c r="NH107" s="1">
        <v>16</v>
      </c>
      <c r="NI107" s="1">
        <v>14.8</v>
      </c>
      <c r="NJ107" s="6">
        <f t="shared" si="62"/>
        <v>0</v>
      </c>
      <c r="NK107" s="3">
        <f t="shared" si="63"/>
        <v>0.7142857142857143</v>
      </c>
      <c r="NL107" s="3">
        <f t="shared" si="64"/>
        <v>0.64516129032258063</v>
      </c>
      <c r="NM107" s="3">
        <f t="shared" si="65"/>
        <v>0.76666666666666672</v>
      </c>
      <c r="NN107" s="3">
        <f t="shared" si="66"/>
        <v>0.74193548387096775</v>
      </c>
      <c r="NO107" s="3">
        <f t="shared" si="67"/>
        <v>0.7</v>
      </c>
      <c r="NP107" s="3">
        <f t="shared" si="68"/>
        <v>0.64516129032258063</v>
      </c>
      <c r="NQ107" s="3">
        <f t="shared" si="69"/>
        <v>0.80645161290322576</v>
      </c>
      <c r="NR107" s="3">
        <f t="shared" si="70"/>
        <v>0.73333333333333328</v>
      </c>
      <c r="NS107" s="3">
        <f t="shared" si="71"/>
        <v>0.74193548387096775</v>
      </c>
      <c r="NT107" s="3">
        <f t="shared" si="72"/>
        <v>0.73333333333333328</v>
      </c>
      <c r="NU107" s="3">
        <f t="shared" si="73"/>
        <v>0.70967741935483875</v>
      </c>
      <c r="NV107" s="3">
        <f t="shared" si="74"/>
        <v>0.66027397260273968</v>
      </c>
      <c r="NW107" s="5" t="e">
        <f t="shared" si="75"/>
        <v>#N/A</v>
      </c>
      <c r="NX107" s="1">
        <f t="shared" si="76"/>
        <v>15.790000000000001</v>
      </c>
      <c r="NY107" s="1">
        <f t="shared" si="77"/>
        <v>16.090000000000003</v>
      </c>
      <c r="NZ107" s="1">
        <f t="shared" si="78"/>
        <v>15.634782608695653</v>
      </c>
      <c r="OA107" s="1">
        <f t="shared" si="79"/>
        <v>15.878260869565212</v>
      </c>
      <c r="OB107" s="1">
        <f t="shared" si="80"/>
        <v>15.938095238095238</v>
      </c>
      <c r="OC107" s="1">
        <f t="shared" si="81"/>
        <v>15.370000000000001</v>
      </c>
      <c r="OD107" s="1">
        <f t="shared" si="82"/>
        <v>15.623999999999993</v>
      </c>
      <c r="OE107" s="1">
        <f t="shared" si="83"/>
        <v>15.627272727272727</v>
      </c>
      <c r="OF107" s="1">
        <f t="shared" si="84"/>
        <v>14.973913043478262</v>
      </c>
      <c r="OG107" s="1">
        <f t="shared" si="85"/>
        <v>15.291363636363638</v>
      </c>
      <c r="OH107" s="1">
        <f t="shared" si="86"/>
        <v>15.436363636363637</v>
      </c>
      <c r="OI107" s="111">
        <v>14.253333333333332</v>
      </c>
      <c r="OJ107" s="112">
        <v>14.416666666666668</v>
      </c>
      <c r="OK107" s="112">
        <v>14.41</v>
      </c>
      <c r="OL107" s="112">
        <v>14.593333333333334</v>
      </c>
      <c r="OM107" s="112">
        <v>14.726666666666663</v>
      </c>
      <c r="ON107" s="112">
        <v>14.58</v>
      </c>
      <c r="OO107" s="112">
        <v>14.373333333333335</v>
      </c>
      <c r="OP107" s="112">
        <v>14.416666666666663</v>
      </c>
      <c r="OQ107" s="112">
        <v>14.313333333333333</v>
      </c>
      <c r="OR107" s="112">
        <v>14.09</v>
      </c>
      <c r="OS107" s="112">
        <v>14.043333333333335</v>
      </c>
      <c r="OT107" s="112">
        <v>14.209999999999999</v>
      </c>
      <c r="OU107" s="5" t="e">
        <f t="shared" si="50"/>
        <v>#N/A</v>
      </c>
      <c r="OV107" s="1">
        <f t="shared" si="51"/>
        <v>1.3733333333333331</v>
      </c>
      <c r="OW107" s="1">
        <f t="shared" si="52"/>
        <v>1.6800000000000033</v>
      </c>
      <c r="OX107" s="1">
        <f t="shared" si="53"/>
        <v>1.0414492753623197</v>
      </c>
      <c r="OY107" s="1">
        <f t="shared" si="54"/>
        <v>1.1515942028985489</v>
      </c>
      <c r="OZ107" s="1">
        <f t="shared" si="55"/>
        <v>1.3580952380952382</v>
      </c>
      <c r="PA107" s="1">
        <f t="shared" si="56"/>
        <v>0.99666666666666615</v>
      </c>
      <c r="PB107" s="1">
        <f t="shared" si="57"/>
        <v>1.2073333333333309</v>
      </c>
      <c r="PC107" s="1">
        <f t="shared" si="58"/>
        <v>1.3139393939393944</v>
      </c>
      <c r="PD107" s="1">
        <f t="shared" si="59"/>
        <v>0.88391304347826249</v>
      </c>
      <c r="PE107" s="1">
        <f t="shared" si="60"/>
        <v>1.248030303030303</v>
      </c>
      <c r="PF107" s="1">
        <f t="shared" si="61"/>
        <v>1.2263636363636383</v>
      </c>
      <c r="PG107" s="111">
        <v>9.4</v>
      </c>
      <c r="PH107" s="112">
        <v>9.6</v>
      </c>
      <c r="PI107" s="112">
        <v>9.1999999999999993</v>
      </c>
      <c r="PJ107" s="112">
        <v>9</v>
      </c>
      <c r="PK107" s="112">
        <v>9</v>
      </c>
      <c r="PL107" s="112">
        <v>9.6</v>
      </c>
      <c r="PM107" s="112">
        <v>10</v>
      </c>
      <c r="PN107" s="112">
        <v>10</v>
      </c>
      <c r="PO107" s="112">
        <v>10.199999999999999</v>
      </c>
      <c r="PP107" s="112">
        <v>10</v>
      </c>
      <c r="PQ107" s="112">
        <v>10</v>
      </c>
      <c r="PR107" s="137">
        <v>6.6</v>
      </c>
      <c r="PS107" s="5" t="e">
        <f t="array" ref="PS107">+IF(ISERROR($NW107)=FALSE,MIN(IF($H107:$AL107&lt;65534,$H107:$AL107,"")),NA())</f>
        <v>#N/A</v>
      </c>
      <c r="PT107" s="1">
        <f t="array" ref="PT107">+IF(ISERROR($NX107)=FALSE,MIN(IF($AM107:$BN107&lt;65534,$AM107:$BN107,"")),NA())</f>
        <v>14</v>
      </c>
      <c r="PU107" s="1">
        <f t="array" ref="PU107">+IF(ISERROR($NY107)=FALSE,MIN(IF($BP107:$CT107&lt;65534,$BP107:$CT107,"")),NA())</f>
        <v>15</v>
      </c>
      <c r="PV107" s="1">
        <f t="array" ref="PV107">+IF(ISERROR($NZ107)=FALSE,MIN(IF($CU107:$DX107&lt;65534,$CU107:$DX107,"")),NA())</f>
        <v>14.2</v>
      </c>
      <c r="PW107" s="1">
        <f t="array" ref="PW107">+IF(ISERROR($OA107)=FALSE,MIN(IF($DY107:$FC107&lt;65534,$DY107:$FC107,"")),NA())</f>
        <v>14.8</v>
      </c>
      <c r="PX107" s="1">
        <f t="array" ref="PX107">+IF(ISERROR($OB107)=FALSE,MIN(IF($FD107:$GG107&lt;65534,$FD107:$GG107,"")),NA())</f>
        <v>15</v>
      </c>
      <c r="PY107" s="1">
        <f t="array" ref="PY107">+IF(ISERROR($OC107)=FALSE,MIN(IF($GH107:$HL107&lt;65534,$GH107:$HL107,"")),NA())</f>
        <v>14.4</v>
      </c>
      <c r="PZ107" s="1">
        <f t="array" ref="PZ107">+IF(ISERROR($OD107)=FALSE,MIN(IF($HM107:$IQ107&lt;65534,$HM107:$IQ107,"")),NA())</f>
        <v>14</v>
      </c>
      <c r="QA107" s="1">
        <f t="array" ref="QA107">+IF(ISERROR($OE107)=FALSE,MIN(IF($IR107:$JU107&lt;65534,$IR107:$JU107,"")),NA())</f>
        <v>12.4</v>
      </c>
      <c r="QB107" s="1">
        <f t="array" ref="QB107">+IF(ISERROR($OF107)=FALSE,MIN(IF($JV107:$KZ107&lt;65534,$JV107:$KZ107,"")),NA())</f>
        <v>13.8</v>
      </c>
      <c r="QC107" s="1">
        <f t="array" ref="QC107">+IF(ISERROR($OG107)=FALSE,MIN(IF($LA107:$MD107&lt;65534,$LA107:$MD107,"")),NA())</f>
        <v>14.2</v>
      </c>
      <c r="QD107" s="1">
        <f t="array" ref="QD107">+IF(ISERROR($OH107)=FALSE,MIN(IF($ME107:$NI107&lt;65534,$ME107:$NI107,"")),NA())</f>
        <v>14.4</v>
      </c>
      <c r="QE107" s="5" t="e">
        <f t="shared" si="87"/>
        <v>#N/A</v>
      </c>
      <c r="QF107" s="1">
        <f t="shared" si="88"/>
        <v>-4.4000000000000004</v>
      </c>
      <c r="QG107" s="1">
        <f t="shared" si="89"/>
        <v>-5.8000000000000007</v>
      </c>
      <c r="QH107" s="1">
        <f t="shared" si="90"/>
        <v>-5.1999999999999993</v>
      </c>
      <c r="QI107" s="1">
        <f t="shared" si="91"/>
        <v>-5.8000000000000007</v>
      </c>
      <c r="QJ107" s="1">
        <f t="shared" si="92"/>
        <v>-5.4</v>
      </c>
      <c r="QK107" s="1">
        <f t="shared" si="93"/>
        <v>-4.4000000000000004</v>
      </c>
      <c r="QL107" s="1">
        <f t="shared" si="94"/>
        <v>-4</v>
      </c>
      <c r="QM107" s="1">
        <f t="shared" si="95"/>
        <v>-2.2000000000000011</v>
      </c>
      <c r="QN107" s="1">
        <f t="shared" si="96"/>
        <v>-3.8000000000000007</v>
      </c>
      <c r="QO107" s="1">
        <f t="shared" si="97"/>
        <v>-4.1999999999999993</v>
      </c>
      <c r="QP107" s="1">
        <f t="shared" si="98"/>
        <v>-7.8000000000000007</v>
      </c>
      <c r="QQ107" s="5" t="s">
        <v>892</v>
      </c>
    </row>
    <row r="108" spans="1:459" s="1" customFormat="1" x14ac:dyDescent="0.2">
      <c r="A108" s="79">
        <v>53045030</v>
      </c>
      <c r="B108" s="106">
        <v>-77.894750000000002</v>
      </c>
      <c r="C108" s="106">
        <v>2.5744166666666666</v>
      </c>
      <c r="D108" s="105">
        <v>42</v>
      </c>
      <c r="E108" s="97" t="s">
        <v>366</v>
      </c>
      <c r="F108" s="97" t="s">
        <v>337</v>
      </c>
      <c r="G108" s="97" t="s">
        <v>29</v>
      </c>
      <c r="H108" s="1">
        <v>65535</v>
      </c>
      <c r="I108" s="1">
        <v>25.2</v>
      </c>
      <c r="J108" s="1">
        <v>65535</v>
      </c>
      <c r="K108" s="1">
        <v>24.8</v>
      </c>
      <c r="L108" s="1">
        <v>25</v>
      </c>
      <c r="M108" s="1">
        <v>23.4</v>
      </c>
      <c r="N108" s="1">
        <v>23.6</v>
      </c>
      <c r="O108" s="1">
        <v>23.4</v>
      </c>
      <c r="P108" s="1">
        <v>23.4</v>
      </c>
      <c r="Q108" s="1">
        <v>23.8</v>
      </c>
      <c r="R108" s="1">
        <v>22</v>
      </c>
      <c r="S108" s="1">
        <v>23.2</v>
      </c>
      <c r="T108" s="1">
        <v>23.2</v>
      </c>
      <c r="U108" s="1">
        <v>23</v>
      </c>
      <c r="V108" s="1">
        <v>22.22</v>
      </c>
      <c r="W108" s="1">
        <v>24.6</v>
      </c>
      <c r="X108" s="1">
        <v>24</v>
      </c>
      <c r="Y108" s="1">
        <v>24.6</v>
      </c>
      <c r="Z108" s="1">
        <v>24</v>
      </c>
      <c r="AA108" s="1">
        <v>23.8</v>
      </c>
      <c r="AB108" s="1">
        <v>23.4</v>
      </c>
      <c r="AC108" s="1">
        <v>23.8</v>
      </c>
      <c r="AD108" s="1">
        <v>65535</v>
      </c>
      <c r="AE108" s="1">
        <v>24.2</v>
      </c>
      <c r="AF108" s="1">
        <v>24.2</v>
      </c>
      <c r="AG108" s="1">
        <v>24.4</v>
      </c>
      <c r="AH108" s="1">
        <v>24.2</v>
      </c>
      <c r="AI108" s="1">
        <v>23</v>
      </c>
      <c r="AJ108" s="1">
        <v>65535</v>
      </c>
      <c r="AK108" s="1">
        <v>23.4</v>
      </c>
      <c r="AL108" s="1">
        <v>23</v>
      </c>
      <c r="AM108" s="1">
        <v>22.8</v>
      </c>
      <c r="AN108" s="1">
        <v>22.8</v>
      </c>
      <c r="AO108" s="1">
        <v>24</v>
      </c>
      <c r="AP108" s="1">
        <v>23.8</v>
      </c>
      <c r="AQ108" s="1">
        <v>23.8</v>
      </c>
      <c r="AR108" s="1">
        <v>23.8</v>
      </c>
      <c r="AS108" s="1">
        <v>23.8</v>
      </c>
      <c r="AT108" s="1">
        <v>23.6</v>
      </c>
      <c r="AU108" s="1">
        <v>23.4</v>
      </c>
      <c r="AV108" s="1">
        <v>23.2</v>
      </c>
      <c r="AW108" s="1">
        <v>23.8</v>
      </c>
      <c r="AX108" s="1">
        <v>23.6</v>
      </c>
      <c r="AY108" s="1">
        <v>24.2</v>
      </c>
      <c r="AZ108" s="1">
        <v>23.8</v>
      </c>
      <c r="BA108" s="1">
        <v>23.6</v>
      </c>
      <c r="BB108" s="1">
        <v>24.4</v>
      </c>
      <c r="BC108" s="1">
        <v>24</v>
      </c>
      <c r="BD108" s="1">
        <v>23.6</v>
      </c>
      <c r="BE108" s="1">
        <v>24</v>
      </c>
      <c r="BF108" s="1">
        <v>23.8</v>
      </c>
      <c r="BG108" s="1">
        <v>23.8</v>
      </c>
      <c r="BH108" s="1">
        <v>23.8</v>
      </c>
      <c r="BI108" s="1">
        <v>65535</v>
      </c>
      <c r="BJ108" s="1">
        <v>23.8</v>
      </c>
      <c r="BK108" s="1">
        <v>22.8</v>
      </c>
      <c r="BL108" s="1">
        <v>23.2</v>
      </c>
      <c r="BM108" s="1">
        <v>24.2</v>
      </c>
      <c r="BN108" s="1">
        <v>23.6</v>
      </c>
      <c r="BO108" s="102"/>
      <c r="BP108" s="1">
        <v>24.2</v>
      </c>
      <c r="BQ108" s="1">
        <v>65535</v>
      </c>
      <c r="BR108" s="1">
        <v>23.8</v>
      </c>
      <c r="BS108" s="1">
        <v>23.6</v>
      </c>
      <c r="BT108" s="1">
        <v>24</v>
      </c>
      <c r="BU108" s="1">
        <v>24</v>
      </c>
      <c r="BV108" s="1">
        <v>24</v>
      </c>
      <c r="BW108" s="1">
        <v>24</v>
      </c>
      <c r="BX108" s="1">
        <v>23.8</v>
      </c>
      <c r="BY108" s="1">
        <v>25</v>
      </c>
      <c r="BZ108" s="1">
        <v>24.2</v>
      </c>
      <c r="CA108" s="1">
        <v>24.2</v>
      </c>
      <c r="CB108" s="1">
        <v>24</v>
      </c>
      <c r="CC108" s="1">
        <v>24.2</v>
      </c>
      <c r="CD108" s="1">
        <v>65535</v>
      </c>
      <c r="CE108" s="1">
        <v>24.8</v>
      </c>
      <c r="CF108" s="1">
        <v>24.6</v>
      </c>
      <c r="CG108" s="1">
        <v>65535</v>
      </c>
      <c r="CH108" s="1">
        <v>23.6</v>
      </c>
      <c r="CI108" s="1">
        <v>65535</v>
      </c>
      <c r="CJ108" s="1">
        <v>23.4</v>
      </c>
      <c r="CK108" s="1">
        <v>23.4</v>
      </c>
      <c r="CL108" s="1">
        <v>65535</v>
      </c>
      <c r="CM108" s="1">
        <v>22.6</v>
      </c>
      <c r="CN108" s="1">
        <v>65535</v>
      </c>
      <c r="CO108" s="1">
        <v>24.4</v>
      </c>
      <c r="CP108" s="1">
        <v>23.8</v>
      </c>
      <c r="CQ108" s="1">
        <v>23.8</v>
      </c>
      <c r="CR108" s="1">
        <v>23.8</v>
      </c>
      <c r="CS108" s="1">
        <v>23.8</v>
      </c>
      <c r="CT108" s="1">
        <v>24</v>
      </c>
      <c r="CU108" s="1">
        <v>65535</v>
      </c>
      <c r="CV108" s="1">
        <v>23.4</v>
      </c>
      <c r="CW108" s="1">
        <v>24</v>
      </c>
      <c r="CX108" s="1">
        <v>23.8</v>
      </c>
      <c r="CY108" s="1">
        <v>23.4</v>
      </c>
      <c r="CZ108" s="1">
        <v>23.4</v>
      </c>
      <c r="DA108" s="1">
        <v>65535</v>
      </c>
      <c r="DB108" s="1">
        <v>24.2</v>
      </c>
      <c r="DC108" s="1">
        <v>23.4</v>
      </c>
      <c r="DD108" s="1">
        <v>23.4</v>
      </c>
      <c r="DE108" s="1">
        <v>23.2</v>
      </c>
      <c r="DF108" s="1">
        <v>24.8</v>
      </c>
      <c r="DG108" s="1">
        <v>65535</v>
      </c>
      <c r="DH108" s="1">
        <v>23.8</v>
      </c>
      <c r="DI108" s="1">
        <v>23.6</v>
      </c>
      <c r="DJ108" s="1">
        <v>23.8</v>
      </c>
      <c r="DK108" s="1">
        <v>23.6</v>
      </c>
      <c r="DL108" s="1">
        <v>65535</v>
      </c>
      <c r="DM108" s="1">
        <v>23.8</v>
      </c>
      <c r="DN108" s="1">
        <v>24</v>
      </c>
      <c r="DO108" s="1">
        <v>23.6</v>
      </c>
      <c r="DP108" s="1">
        <v>23.6</v>
      </c>
      <c r="DQ108" s="1">
        <v>23.4</v>
      </c>
      <c r="DR108" s="1">
        <v>23.8</v>
      </c>
      <c r="DS108" s="1">
        <v>24.4</v>
      </c>
      <c r="DT108" s="1">
        <v>24</v>
      </c>
      <c r="DU108" s="1">
        <v>25.4</v>
      </c>
      <c r="DV108" s="1">
        <v>65535</v>
      </c>
      <c r="DW108" s="1">
        <v>25.6</v>
      </c>
      <c r="DX108" s="1">
        <v>24.8</v>
      </c>
      <c r="DY108" s="1">
        <v>24.8</v>
      </c>
      <c r="DZ108" s="1">
        <v>25.8</v>
      </c>
      <c r="EA108" s="1">
        <v>65535</v>
      </c>
      <c r="EB108" s="1">
        <v>24.6</v>
      </c>
      <c r="EC108" s="1">
        <v>24.2</v>
      </c>
      <c r="ED108" s="1">
        <v>24.8</v>
      </c>
      <c r="EE108" s="1">
        <v>24.8</v>
      </c>
      <c r="EF108" s="1">
        <v>24.4</v>
      </c>
      <c r="EG108" s="1">
        <v>23.8</v>
      </c>
      <c r="EH108" s="1">
        <v>65535</v>
      </c>
      <c r="EI108" s="1">
        <v>23.8</v>
      </c>
      <c r="EJ108" s="1">
        <v>23.6</v>
      </c>
      <c r="EK108" s="1">
        <v>24.4</v>
      </c>
      <c r="EL108" s="1">
        <v>22.8</v>
      </c>
      <c r="EM108" s="1">
        <v>23.8</v>
      </c>
      <c r="EN108" s="1">
        <v>23.6</v>
      </c>
      <c r="EO108" s="1">
        <v>23.4</v>
      </c>
      <c r="EP108" s="1">
        <v>65535</v>
      </c>
      <c r="EQ108" s="1">
        <v>22.8</v>
      </c>
      <c r="ER108" s="1">
        <v>22.8</v>
      </c>
      <c r="ES108" s="1">
        <v>24.8</v>
      </c>
      <c r="ET108" s="1">
        <v>24</v>
      </c>
      <c r="EU108" s="1">
        <v>23.8</v>
      </c>
      <c r="EV108" s="1">
        <v>22.2</v>
      </c>
      <c r="EW108" s="1">
        <v>23</v>
      </c>
      <c r="EX108" s="1">
        <v>22.6</v>
      </c>
      <c r="EY108" s="1">
        <v>23.8</v>
      </c>
      <c r="EZ108" s="1">
        <v>24.2</v>
      </c>
      <c r="FA108" s="1">
        <v>22.4</v>
      </c>
      <c r="FB108" s="1">
        <v>24.4</v>
      </c>
      <c r="FC108" s="1">
        <v>23.4</v>
      </c>
      <c r="FD108" s="1">
        <v>23.4</v>
      </c>
      <c r="FE108" s="1">
        <v>65535</v>
      </c>
      <c r="FF108" s="1">
        <v>23.2</v>
      </c>
      <c r="FG108" s="1">
        <v>24.6</v>
      </c>
      <c r="FH108" s="1">
        <v>25.2</v>
      </c>
      <c r="FI108" s="1">
        <v>23.6</v>
      </c>
      <c r="FJ108" s="1">
        <v>23.2</v>
      </c>
      <c r="FK108" s="1">
        <v>65535</v>
      </c>
      <c r="FL108" s="1">
        <v>24.6</v>
      </c>
      <c r="FM108" s="1">
        <v>24.4</v>
      </c>
      <c r="FN108" s="1">
        <v>23</v>
      </c>
      <c r="FO108" s="1">
        <v>23.8</v>
      </c>
      <c r="FP108" s="1">
        <v>65535</v>
      </c>
      <c r="FQ108" s="1">
        <v>23.6</v>
      </c>
      <c r="FR108" s="1">
        <v>65535</v>
      </c>
      <c r="FS108" s="1">
        <v>24</v>
      </c>
      <c r="FT108" s="1">
        <v>24.6</v>
      </c>
      <c r="FU108" s="1">
        <v>25.8</v>
      </c>
      <c r="FV108" s="1">
        <v>25.8</v>
      </c>
      <c r="FW108" s="1">
        <v>25.4</v>
      </c>
      <c r="FX108" s="1">
        <v>25</v>
      </c>
      <c r="FY108" s="1">
        <v>24.8</v>
      </c>
      <c r="FZ108" s="1">
        <v>24.6</v>
      </c>
      <c r="GA108" s="1">
        <v>65535</v>
      </c>
      <c r="GB108" s="1">
        <v>65535</v>
      </c>
      <c r="GC108" s="1">
        <v>23.4</v>
      </c>
      <c r="GD108" s="1">
        <v>24.2</v>
      </c>
      <c r="GE108" s="1">
        <v>24.6</v>
      </c>
      <c r="GF108" s="1">
        <v>24.8</v>
      </c>
      <c r="GG108" s="1">
        <v>24</v>
      </c>
      <c r="GH108" s="1">
        <v>24.2</v>
      </c>
      <c r="GI108" s="1">
        <v>23.6</v>
      </c>
      <c r="GJ108" s="1">
        <v>23.6</v>
      </c>
      <c r="GK108" s="1">
        <v>24</v>
      </c>
      <c r="GL108" s="1">
        <v>24.2</v>
      </c>
      <c r="GM108" s="1">
        <v>65535</v>
      </c>
      <c r="GN108" s="1">
        <v>65535</v>
      </c>
      <c r="GO108" s="1">
        <v>23.8</v>
      </c>
      <c r="GP108" s="1">
        <v>23.8</v>
      </c>
      <c r="GQ108" s="1">
        <v>24</v>
      </c>
      <c r="GR108" s="1">
        <v>24.2</v>
      </c>
      <c r="GS108" s="1">
        <v>24</v>
      </c>
      <c r="GT108" s="1">
        <v>23.4</v>
      </c>
      <c r="GU108" s="1">
        <v>23.8</v>
      </c>
      <c r="GV108" s="1">
        <v>22.8</v>
      </c>
      <c r="GW108" s="1">
        <v>22</v>
      </c>
      <c r="GX108" s="1">
        <v>24.2</v>
      </c>
      <c r="GY108" s="1">
        <v>24.4</v>
      </c>
      <c r="GZ108" s="1">
        <v>24.2</v>
      </c>
      <c r="HA108" s="1">
        <v>65535</v>
      </c>
      <c r="HB108" s="1">
        <v>65535</v>
      </c>
      <c r="HC108" s="1">
        <v>65535</v>
      </c>
      <c r="HD108" s="1">
        <v>65535</v>
      </c>
      <c r="HE108" s="1">
        <v>22.6</v>
      </c>
      <c r="HF108" s="1">
        <v>22.8</v>
      </c>
      <c r="HG108" s="1">
        <v>23.4</v>
      </c>
      <c r="HH108" s="1">
        <v>65535</v>
      </c>
      <c r="HI108" s="1">
        <v>65535</v>
      </c>
      <c r="HJ108" s="1">
        <v>23.6</v>
      </c>
      <c r="HK108" s="1">
        <v>24.6</v>
      </c>
      <c r="HL108" s="1">
        <v>24.6</v>
      </c>
      <c r="HM108" s="1">
        <v>25</v>
      </c>
      <c r="HN108" s="1">
        <v>23.6</v>
      </c>
      <c r="HO108" s="1">
        <v>23.8</v>
      </c>
      <c r="HP108" s="1">
        <v>24.2</v>
      </c>
      <c r="HQ108" s="1">
        <v>24.4</v>
      </c>
      <c r="HR108" s="1">
        <v>24.2</v>
      </c>
      <c r="HS108" s="1">
        <v>23.4</v>
      </c>
      <c r="HT108" s="1">
        <v>23.6</v>
      </c>
      <c r="HU108" s="1">
        <v>24</v>
      </c>
      <c r="HV108" s="1">
        <v>24</v>
      </c>
      <c r="HW108" s="1">
        <v>24</v>
      </c>
      <c r="HX108" s="1">
        <v>24.2</v>
      </c>
      <c r="HY108" s="1">
        <v>24</v>
      </c>
      <c r="HZ108" s="1">
        <v>24.6</v>
      </c>
      <c r="IA108" s="1">
        <v>23.2</v>
      </c>
      <c r="IB108" s="1">
        <v>23</v>
      </c>
      <c r="IC108" s="1">
        <v>23.2</v>
      </c>
      <c r="ID108" s="1">
        <v>23.8</v>
      </c>
      <c r="IE108" s="1">
        <v>24.4</v>
      </c>
      <c r="IF108" s="1">
        <v>23.2</v>
      </c>
      <c r="IG108" s="1">
        <v>24.4</v>
      </c>
      <c r="IH108" s="1">
        <v>24.2</v>
      </c>
      <c r="II108" s="1">
        <v>24.6</v>
      </c>
      <c r="IJ108" s="1">
        <v>24.2</v>
      </c>
      <c r="IK108" s="1">
        <v>23.6</v>
      </c>
      <c r="IL108" s="1">
        <v>24.6</v>
      </c>
      <c r="IM108" s="1">
        <v>24.8</v>
      </c>
      <c r="IN108" s="1">
        <v>24.4</v>
      </c>
      <c r="IO108" s="1">
        <v>23.8</v>
      </c>
      <c r="IP108" s="1">
        <v>23.8</v>
      </c>
      <c r="IQ108" s="1">
        <v>23.4</v>
      </c>
      <c r="IR108" s="1">
        <v>23.2</v>
      </c>
      <c r="IS108" s="1">
        <v>23.4</v>
      </c>
      <c r="IT108" s="1">
        <v>65535</v>
      </c>
      <c r="IU108" s="1">
        <v>23.8</v>
      </c>
      <c r="IV108" s="1">
        <v>23.4</v>
      </c>
      <c r="IW108" s="1">
        <v>65535</v>
      </c>
      <c r="IX108" s="1">
        <v>23.4</v>
      </c>
      <c r="IY108" s="1">
        <v>23.6</v>
      </c>
      <c r="IZ108" s="1">
        <v>23.6</v>
      </c>
      <c r="JA108" s="1">
        <v>23.2</v>
      </c>
      <c r="JB108" s="1">
        <v>23.6</v>
      </c>
      <c r="JC108" s="1">
        <v>23.6</v>
      </c>
      <c r="JD108" s="1">
        <v>22.8</v>
      </c>
      <c r="JE108" s="1">
        <v>23.6</v>
      </c>
      <c r="JF108" s="1">
        <v>65535</v>
      </c>
      <c r="JG108" s="1">
        <v>65535</v>
      </c>
      <c r="JH108" s="1">
        <v>23.6</v>
      </c>
      <c r="JI108" s="1">
        <v>23.2</v>
      </c>
      <c r="JJ108" s="1">
        <v>23.4</v>
      </c>
      <c r="JK108" s="1">
        <v>24</v>
      </c>
      <c r="JL108" s="1">
        <v>23.8</v>
      </c>
      <c r="JM108" s="1">
        <v>23.6</v>
      </c>
      <c r="JN108" s="1">
        <v>23.8</v>
      </c>
      <c r="JO108" s="1">
        <v>23.6</v>
      </c>
      <c r="JP108" s="1">
        <v>23.8</v>
      </c>
      <c r="JQ108" s="1">
        <v>22.8</v>
      </c>
      <c r="JR108" s="1">
        <v>23.2</v>
      </c>
      <c r="JS108" s="1">
        <v>65535</v>
      </c>
      <c r="JT108" s="1">
        <v>65535</v>
      </c>
      <c r="JU108" s="1">
        <v>23.2</v>
      </c>
      <c r="JV108" s="1">
        <v>23.8</v>
      </c>
      <c r="JW108" s="1">
        <v>23.6</v>
      </c>
      <c r="JX108" s="1">
        <v>23.2</v>
      </c>
      <c r="JY108" s="1">
        <v>21.8</v>
      </c>
      <c r="JZ108" s="1">
        <v>65535</v>
      </c>
      <c r="KA108" s="1">
        <v>65535</v>
      </c>
      <c r="KB108" s="1">
        <v>65535</v>
      </c>
      <c r="KC108" s="1">
        <v>65535</v>
      </c>
      <c r="KD108" s="1">
        <v>23.6</v>
      </c>
      <c r="KE108" s="1">
        <v>23.6</v>
      </c>
      <c r="KF108" s="1">
        <v>23.2</v>
      </c>
      <c r="KG108" s="1">
        <v>22.2</v>
      </c>
      <c r="KH108" s="1">
        <v>23.4</v>
      </c>
      <c r="KI108" s="1">
        <v>23.2</v>
      </c>
      <c r="KJ108" s="1">
        <v>23.2</v>
      </c>
      <c r="KK108" s="1">
        <v>23.4</v>
      </c>
      <c r="KL108" s="1">
        <v>23</v>
      </c>
      <c r="KM108" s="1">
        <v>65535</v>
      </c>
      <c r="KN108" s="1">
        <v>22.8</v>
      </c>
      <c r="KO108" s="1">
        <v>23.6</v>
      </c>
      <c r="KP108" s="1">
        <v>23.6</v>
      </c>
      <c r="KQ108" s="1">
        <v>23</v>
      </c>
      <c r="KR108" s="1">
        <v>21.4</v>
      </c>
      <c r="KS108" s="1">
        <v>22.8</v>
      </c>
      <c r="KT108" s="1">
        <v>23.8</v>
      </c>
      <c r="KU108" s="1">
        <v>23.6</v>
      </c>
      <c r="KV108" s="1">
        <v>65535</v>
      </c>
      <c r="KW108" s="1">
        <v>23.8</v>
      </c>
      <c r="KX108" s="1">
        <v>23.4</v>
      </c>
      <c r="KY108" s="1">
        <v>23.6</v>
      </c>
      <c r="KZ108" s="1">
        <v>23.8</v>
      </c>
      <c r="LA108" s="1">
        <v>23.6</v>
      </c>
      <c r="LB108" s="1">
        <v>22.6</v>
      </c>
      <c r="LC108" s="1">
        <v>23.8</v>
      </c>
      <c r="LD108" s="1">
        <v>23.6</v>
      </c>
      <c r="LE108" s="1">
        <v>23.6</v>
      </c>
      <c r="LF108" s="1">
        <v>23.6</v>
      </c>
      <c r="LG108" s="1">
        <v>23.8</v>
      </c>
      <c r="LH108" s="1">
        <v>24.4</v>
      </c>
      <c r="LI108" s="1">
        <v>24.2</v>
      </c>
      <c r="LJ108" s="1">
        <v>23</v>
      </c>
      <c r="LK108" s="1">
        <v>23.6</v>
      </c>
      <c r="LL108" s="1">
        <v>23.6</v>
      </c>
      <c r="LM108" s="1">
        <v>23.6</v>
      </c>
      <c r="LN108" s="1">
        <v>23.6</v>
      </c>
      <c r="LO108" s="1">
        <v>23.8</v>
      </c>
      <c r="LP108" s="1">
        <v>23.8</v>
      </c>
      <c r="LQ108" s="1">
        <v>23.6</v>
      </c>
      <c r="LR108" s="1">
        <v>23.6</v>
      </c>
      <c r="LS108" s="1">
        <v>22.6</v>
      </c>
      <c r="LT108" s="1">
        <v>23</v>
      </c>
      <c r="LU108" s="1">
        <v>21.6</v>
      </c>
      <c r="LV108" s="1">
        <v>21.8</v>
      </c>
      <c r="LW108" s="1">
        <v>23.6</v>
      </c>
      <c r="LX108" s="1">
        <v>23.2</v>
      </c>
      <c r="LY108" s="1">
        <v>23.8</v>
      </c>
      <c r="LZ108" s="1">
        <v>24.21</v>
      </c>
      <c r="MA108" s="1">
        <v>24.2</v>
      </c>
      <c r="MB108" s="1">
        <v>65535</v>
      </c>
      <c r="MC108" s="1">
        <v>24</v>
      </c>
      <c r="MD108" s="1">
        <v>23.2</v>
      </c>
      <c r="ME108" s="1">
        <v>24</v>
      </c>
      <c r="MF108" s="1">
        <v>24.2</v>
      </c>
      <c r="MG108" s="1">
        <v>23.8</v>
      </c>
      <c r="MH108" s="1">
        <v>23.4</v>
      </c>
      <c r="MI108" s="1">
        <v>23.4</v>
      </c>
      <c r="MJ108" s="1">
        <v>23.8</v>
      </c>
      <c r="MK108" s="1">
        <v>65535</v>
      </c>
      <c r="ML108" s="1">
        <v>22.6</v>
      </c>
      <c r="MM108" s="1">
        <v>23</v>
      </c>
      <c r="MN108" s="1">
        <v>23.6</v>
      </c>
      <c r="MO108" s="1">
        <v>23.4</v>
      </c>
      <c r="MP108" s="1">
        <v>23.2</v>
      </c>
      <c r="MQ108" s="1">
        <v>23.6</v>
      </c>
      <c r="MR108" s="1">
        <v>23.2</v>
      </c>
      <c r="MS108" s="1">
        <v>23.6</v>
      </c>
      <c r="MT108" s="1">
        <v>24</v>
      </c>
      <c r="MU108" s="1">
        <v>23.8</v>
      </c>
      <c r="MV108" s="1">
        <v>23.6</v>
      </c>
      <c r="MW108" s="1">
        <v>23.8</v>
      </c>
      <c r="MX108" s="1">
        <v>24</v>
      </c>
      <c r="MY108" s="1">
        <v>23.8</v>
      </c>
      <c r="MZ108" s="1">
        <v>23.6</v>
      </c>
      <c r="NA108" s="1">
        <v>24.2</v>
      </c>
      <c r="NB108" s="1">
        <v>24.2</v>
      </c>
      <c r="NC108" s="1">
        <v>65535</v>
      </c>
      <c r="ND108" s="1">
        <v>25</v>
      </c>
      <c r="NE108" s="1">
        <v>24.8</v>
      </c>
      <c r="NF108" s="1">
        <v>65535</v>
      </c>
      <c r="NG108" s="1">
        <v>23.8</v>
      </c>
      <c r="NH108" s="1">
        <v>65535</v>
      </c>
      <c r="NI108" s="1">
        <v>23.6</v>
      </c>
      <c r="NJ108" s="6">
        <f t="shared" si="62"/>
        <v>0.87096774193548387</v>
      </c>
      <c r="NK108" s="3">
        <f t="shared" si="63"/>
        <v>0.9642857142857143</v>
      </c>
      <c r="NL108" s="3">
        <f t="shared" si="64"/>
        <v>0.80645161290322576</v>
      </c>
      <c r="NM108" s="3">
        <f t="shared" si="65"/>
        <v>0.83333333333333337</v>
      </c>
      <c r="NN108" s="3">
        <f t="shared" si="66"/>
        <v>0.90322580645161288</v>
      </c>
      <c r="NO108" s="3">
        <f t="shared" si="67"/>
        <v>0.8</v>
      </c>
      <c r="NP108" s="3">
        <f t="shared" si="68"/>
        <v>0.74193548387096775</v>
      </c>
      <c r="NQ108" s="3">
        <f t="shared" si="69"/>
        <v>1</v>
      </c>
      <c r="NR108" s="3">
        <f t="shared" si="70"/>
        <v>0.8</v>
      </c>
      <c r="NS108" s="3">
        <f t="shared" si="71"/>
        <v>0.80645161290322576</v>
      </c>
      <c r="NT108" s="3">
        <f t="shared" si="72"/>
        <v>0.96666666666666667</v>
      </c>
      <c r="NU108" s="3">
        <f t="shared" si="73"/>
        <v>0.87096774193548387</v>
      </c>
      <c r="NV108" s="3">
        <f t="shared" si="74"/>
        <v>0.86301369863013699</v>
      </c>
      <c r="NW108" s="5">
        <f t="shared" si="75"/>
        <v>23.734074074074076</v>
      </c>
      <c r="NX108" s="1">
        <f t="shared" si="76"/>
        <v>23.666666666666671</v>
      </c>
      <c r="NY108" s="1">
        <f t="shared" si="77"/>
        <v>23.959999999999994</v>
      </c>
      <c r="NZ108" s="1">
        <f t="shared" si="78"/>
        <v>23.928000000000001</v>
      </c>
      <c r="OA108" s="1">
        <f t="shared" si="79"/>
        <v>23.814285714285713</v>
      </c>
      <c r="OB108" s="1">
        <f t="shared" si="80"/>
        <v>24.316666666666666</v>
      </c>
      <c r="OC108" s="1">
        <f t="shared" si="81"/>
        <v>23.7304347826087</v>
      </c>
      <c r="OD108" s="1">
        <f t="shared" si="82"/>
        <v>23.987096774193546</v>
      </c>
      <c r="OE108" s="1">
        <f t="shared" si="83"/>
        <v>23.466666666666672</v>
      </c>
      <c r="OF108" s="1">
        <f t="shared" si="84"/>
        <v>23.215999999999998</v>
      </c>
      <c r="OG108" s="1">
        <f t="shared" si="85"/>
        <v>23.469310344827598</v>
      </c>
      <c r="OH108" s="1">
        <f t="shared" si="86"/>
        <v>23.740740740740744</v>
      </c>
      <c r="OI108" s="111">
        <v>22.146153846153844</v>
      </c>
      <c r="OJ108" s="112">
        <v>22.476923076923079</v>
      </c>
      <c r="OK108" s="112">
        <v>22.607692307692307</v>
      </c>
      <c r="OL108" s="112">
        <v>22.792857142857144</v>
      </c>
      <c r="OM108" s="112">
        <v>22.650000000000002</v>
      </c>
      <c r="ON108" s="112">
        <v>22.184615384615388</v>
      </c>
      <c r="OO108" s="112">
        <v>22.1</v>
      </c>
      <c r="OP108" s="112">
        <v>21.442857142857147</v>
      </c>
      <c r="OQ108" s="112">
        <v>21.661538461538463</v>
      </c>
      <c r="OR108" s="112">
        <v>22.069230769230767</v>
      </c>
      <c r="OS108" s="112">
        <v>22.654545454545453</v>
      </c>
      <c r="OT108" s="112">
        <v>22.62222222222222</v>
      </c>
      <c r="OU108" s="5">
        <f t="shared" si="50"/>
        <v>1.5879202279202325</v>
      </c>
      <c r="OV108" s="1">
        <f t="shared" si="51"/>
        <v>1.1897435897435926</v>
      </c>
      <c r="OW108" s="1">
        <f t="shared" si="52"/>
        <v>1.3523076923076864</v>
      </c>
      <c r="OX108" s="1">
        <f t="shared" si="53"/>
        <v>1.1351428571428563</v>
      </c>
      <c r="OY108" s="1">
        <f t="shared" si="54"/>
        <v>1.164285714285711</v>
      </c>
      <c r="OZ108" s="1">
        <f t="shared" si="55"/>
        <v>2.1320512820512789</v>
      </c>
      <c r="PA108" s="1">
        <f t="shared" si="56"/>
        <v>1.6304347826086989</v>
      </c>
      <c r="PB108" s="1">
        <f t="shared" si="57"/>
        <v>2.5442396313363993</v>
      </c>
      <c r="PC108" s="1">
        <f t="shared" si="58"/>
        <v>1.8051282051282094</v>
      </c>
      <c r="PD108" s="1">
        <f t="shared" si="59"/>
        <v>1.1467692307692303</v>
      </c>
      <c r="PE108" s="1">
        <f t="shared" si="60"/>
        <v>0.81476489028214516</v>
      </c>
      <c r="PF108" s="1">
        <f t="shared" si="61"/>
        <v>1.118518518518524</v>
      </c>
      <c r="PG108" s="111">
        <v>14.2</v>
      </c>
      <c r="PH108" s="112">
        <v>17</v>
      </c>
      <c r="PI108" s="112">
        <v>17</v>
      </c>
      <c r="PJ108" s="112">
        <v>17.399999999999999</v>
      </c>
      <c r="PK108" s="112">
        <v>17</v>
      </c>
      <c r="PL108" s="112">
        <v>16</v>
      </c>
      <c r="PM108" s="112">
        <v>16</v>
      </c>
      <c r="PN108" s="112">
        <v>14</v>
      </c>
      <c r="PO108" s="112">
        <v>14.2</v>
      </c>
      <c r="PP108" s="112">
        <v>14</v>
      </c>
      <c r="PQ108" s="112">
        <v>19.399999999999999</v>
      </c>
      <c r="PR108" s="137">
        <v>17</v>
      </c>
      <c r="PS108" s="5">
        <f t="array" ref="PS108">+IF(ISERROR($NW108)=FALSE,MIN(IF($H108:$AL108&lt;65534,$H108:$AL108,"")),NA())</f>
        <v>22</v>
      </c>
      <c r="PT108" s="1">
        <f t="array" ref="PT108">+IF(ISERROR($NX108)=FALSE,MIN(IF($AM108:$BN108&lt;65534,$AM108:$BN108,"")),NA())</f>
        <v>22.8</v>
      </c>
      <c r="PU108" s="1">
        <f t="array" ref="PU108">+IF(ISERROR($NY108)=FALSE,MIN(IF($BP108:$CT108&lt;65534,$BP108:$CT108,"")),NA())</f>
        <v>22.6</v>
      </c>
      <c r="PV108" s="1">
        <f t="array" ref="PV108">+IF(ISERROR($NZ108)=FALSE,MIN(IF($CU108:$DX108&lt;65534,$CU108:$DX108,"")),NA())</f>
        <v>23.2</v>
      </c>
      <c r="PW108" s="1">
        <f t="array" ref="PW108">+IF(ISERROR($OA108)=FALSE,MIN(IF($DY108:$FC108&lt;65534,$DY108:$FC108,"")),NA())</f>
        <v>22.2</v>
      </c>
      <c r="PX108" s="1">
        <f t="array" ref="PX108">+IF(ISERROR($OB108)=FALSE,MIN(IF($FD108:$GG108&lt;65534,$FD108:$GG108,"")),NA())</f>
        <v>23</v>
      </c>
      <c r="PY108" s="1">
        <f t="array" ref="PY108">+IF(ISERROR($OC108)=FALSE,MIN(IF($GH108:$HL108&lt;65534,$GH108:$HL108,"")),NA())</f>
        <v>22</v>
      </c>
      <c r="PZ108" s="1">
        <f t="array" ref="PZ108">+IF(ISERROR($OD108)=FALSE,MIN(IF($HM108:$IQ108&lt;65534,$HM108:$IQ108,"")),NA())</f>
        <v>23</v>
      </c>
      <c r="QA108" s="1">
        <f t="array" ref="QA108">+IF(ISERROR($OE108)=FALSE,MIN(IF($IR108:$JU108&lt;65534,$IR108:$JU108,"")),NA())</f>
        <v>22.8</v>
      </c>
      <c r="QB108" s="1">
        <f t="array" ref="QB108">+IF(ISERROR($OF108)=FALSE,MIN(IF($JV108:$KZ108&lt;65534,$JV108:$KZ108,"")),NA())</f>
        <v>21.4</v>
      </c>
      <c r="QC108" s="1">
        <f t="array" ref="QC108">+IF(ISERROR($OG108)=FALSE,MIN(IF($LA108:$MD108&lt;65534,$LA108:$MD108,"")),NA())</f>
        <v>21.6</v>
      </c>
      <c r="QD108" s="1">
        <f t="array" ref="QD108">+IF(ISERROR($OH108)=FALSE,MIN(IF($ME108:$NI108&lt;65534,$ME108:$NI108,"")),NA())</f>
        <v>22.6</v>
      </c>
      <c r="QE108" s="5">
        <f t="shared" si="87"/>
        <v>-7.8000000000000007</v>
      </c>
      <c r="QF108" s="1">
        <f t="shared" si="88"/>
        <v>-5.8000000000000007</v>
      </c>
      <c r="QG108" s="1">
        <f t="shared" si="89"/>
        <v>-5.6000000000000014</v>
      </c>
      <c r="QH108" s="1">
        <f t="shared" si="90"/>
        <v>-5.8000000000000007</v>
      </c>
      <c r="QI108" s="1">
        <f t="shared" si="91"/>
        <v>-5.1999999999999993</v>
      </c>
      <c r="QJ108" s="1">
        <f t="shared" si="92"/>
        <v>-7</v>
      </c>
      <c r="QK108" s="1">
        <f t="shared" si="93"/>
        <v>-6</v>
      </c>
      <c r="QL108" s="1">
        <f t="shared" si="94"/>
        <v>-9</v>
      </c>
      <c r="QM108" s="1">
        <f t="shared" si="95"/>
        <v>-8.6000000000000014</v>
      </c>
      <c r="QN108" s="1">
        <f t="shared" si="96"/>
        <v>-7.3999999999999986</v>
      </c>
      <c r="QO108" s="1">
        <f t="shared" si="97"/>
        <v>-2.2000000000000028</v>
      </c>
      <c r="QP108" s="1">
        <f t="shared" si="98"/>
        <v>-5.6000000000000014</v>
      </c>
      <c r="QQ108" s="5" t="s">
        <v>892</v>
      </c>
    </row>
    <row r="109" spans="1:459" s="1" customFormat="1" x14ac:dyDescent="0.2">
      <c r="A109" s="79">
        <v>25025250</v>
      </c>
      <c r="B109" s="106">
        <v>-73.593388888888882</v>
      </c>
      <c r="C109" s="106">
        <v>9.3610277777777782</v>
      </c>
      <c r="D109" s="105">
        <v>40</v>
      </c>
      <c r="E109" s="97" t="s">
        <v>338</v>
      </c>
      <c r="F109" s="97" t="s">
        <v>338</v>
      </c>
      <c r="G109" s="97" t="s">
        <v>7</v>
      </c>
      <c r="H109" s="1">
        <v>24.4</v>
      </c>
      <c r="I109" s="1">
        <v>24.2</v>
      </c>
      <c r="J109" s="1">
        <v>65535</v>
      </c>
      <c r="K109" s="1">
        <v>24.2</v>
      </c>
      <c r="L109" s="1">
        <v>24.8</v>
      </c>
      <c r="M109" s="1">
        <v>24.6</v>
      </c>
      <c r="N109" s="1">
        <v>24.2</v>
      </c>
      <c r="O109" s="1">
        <v>25.2</v>
      </c>
      <c r="P109" s="1">
        <v>65535</v>
      </c>
      <c r="Q109" s="1">
        <v>24</v>
      </c>
      <c r="R109" s="1">
        <v>24.6</v>
      </c>
      <c r="S109" s="1">
        <v>24.2</v>
      </c>
      <c r="T109" s="1">
        <v>24.2</v>
      </c>
      <c r="U109" s="1">
        <v>24</v>
      </c>
      <c r="V109" s="1">
        <v>24.6</v>
      </c>
      <c r="W109" s="1">
        <v>65535</v>
      </c>
      <c r="X109" s="1">
        <v>24.2</v>
      </c>
      <c r="Y109" s="1">
        <v>24</v>
      </c>
      <c r="Z109" s="1">
        <v>24.2</v>
      </c>
      <c r="AA109" s="1">
        <v>24.6</v>
      </c>
      <c r="AB109" s="1">
        <v>25.2</v>
      </c>
      <c r="AC109" s="1">
        <v>24.2</v>
      </c>
      <c r="AD109" s="1">
        <v>24.6</v>
      </c>
      <c r="AE109" s="1">
        <v>25</v>
      </c>
      <c r="AF109" s="1">
        <v>24.6</v>
      </c>
      <c r="AG109" s="1">
        <v>24.2</v>
      </c>
      <c r="AH109" s="1">
        <v>24.2</v>
      </c>
      <c r="AI109" s="1">
        <v>24.6</v>
      </c>
      <c r="AJ109" s="1">
        <v>24</v>
      </c>
      <c r="AK109" s="1">
        <v>24.6</v>
      </c>
      <c r="AL109" s="1">
        <v>24.2</v>
      </c>
      <c r="AM109" s="1">
        <v>24.8</v>
      </c>
      <c r="AN109" s="1">
        <v>24.6</v>
      </c>
      <c r="AO109" s="1">
        <v>24</v>
      </c>
      <c r="AP109" s="1">
        <v>25.2</v>
      </c>
      <c r="AQ109" s="1">
        <v>24.4</v>
      </c>
      <c r="AR109" s="1">
        <v>24</v>
      </c>
      <c r="AS109" s="1">
        <v>24.6</v>
      </c>
      <c r="AT109" s="1">
        <v>25.2</v>
      </c>
      <c r="AU109" s="1">
        <v>24.2</v>
      </c>
      <c r="AV109" s="1">
        <v>24.2</v>
      </c>
      <c r="AW109" s="1">
        <v>24.2</v>
      </c>
      <c r="AX109" s="1">
        <v>24.8</v>
      </c>
      <c r="AY109" s="1">
        <v>24.4</v>
      </c>
      <c r="AZ109" s="1">
        <v>24.2</v>
      </c>
      <c r="BA109" s="1">
        <v>24.6</v>
      </c>
      <c r="BB109" s="1">
        <v>24.8</v>
      </c>
      <c r="BC109" s="1">
        <v>24.8</v>
      </c>
      <c r="BD109" s="1">
        <v>24</v>
      </c>
      <c r="BE109" s="1">
        <v>24</v>
      </c>
      <c r="BF109" s="1">
        <v>24.6</v>
      </c>
      <c r="BG109" s="1">
        <v>24</v>
      </c>
      <c r="BH109" s="1">
        <v>65535</v>
      </c>
      <c r="BI109" s="1">
        <v>25.6</v>
      </c>
      <c r="BJ109" s="1">
        <v>24.2</v>
      </c>
      <c r="BK109" s="1">
        <v>24.8</v>
      </c>
      <c r="BL109" s="1">
        <v>24</v>
      </c>
      <c r="BM109" s="1">
        <v>24.2</v>
      </c>
      <c r="BN109" s="1">
        <v>24.2</v>
      </c>
      <c r="BO109" s="102"/>
      <c r="BP109" s="1">
        <v>24.8</v>
      </c>
      <c r="BQ109" s="1">
        <v>24</v>
      </c>
      <c r="BR109" s="1">
        <v>24.2</v>
      </c>
      <c r="BS109" s="1">
        <v>24</v>
      </c>
      <c r="BT109" s="1">
        <v>24.2</v>
      </c>
      <c r="BU109" s="1">
        <v>24.4</v>
      </c>
      <c r="BV109" s="1">
        <v>24.8</v>
      </c>
      <c r="BW109" s="1">
        <v>25</v>
      </c>
      <c r="BX109" s="1">
        <v>24.4</v>
      </c>
      <c r="BY109" s="1">
        <v>24</v>
      </c>
      <c r="BZ109" s="1">
        <v>24.2</v>
      </c>
      <c r="CA109" s="1">
        <v>24.8</v>
      </c>
      <c r="CB109" s="1">
        <v>24.2</v>
      </c>
      <c r="CC109" s="1">
        <v>24.2</v>
      </c>
      <c r="CD109" s="1">
        <v>24.2</v>
      </c>
      <c r="CE109" s="1">
        <v>24.8</v>
      </c>
      <c r="CF109" s="1">
        <v>24.2</v>
      </c>
      <c r="CG109" s="1">
        <v>26.7</v>
      </c>
      <c r="CH109" s="1">
        <v>24.4</v>
      </c>
      <c r="CI109" s="1">
        <v>24.2</v>
      </c>
      <c r="CJ109" s="1">
        <v>24.2</v>
      </c>
      <c r="CK109" s="1">
        <v>24.8</v>
      </c>
      <c r="CL109" s="1">
        <v>65535</v>
      </c>
      <c r="CM109" s="1">
        <v>24.6</v>
      </c>
      <c r="CN109" s="1">
        <v>25.6</v>
      </c>
      <c r="CO109" s="1">
        <v>24</v>
      </c>
      <c r="CP109" s="1">
        <v>24.8</v>
      </c>
      <c r="CQ109" s="1">
        <v>24.6</v>
      </c>
      <c r="CR109" s="1">
        <v>24.2</v>
      </c>
      <c r="CS109" s="1">
        <v>24.2</v>
      </c>
      <c r="CT109" s="1">
        <v>25.6</v>
      </c>
      <c r="CU109" s="1">
        <v>24.8</v>
      </c>
      <c r="CV109" s="1">
        <v>24.2</v>
      </c>
      <c r="CW109" s="1">
        <v>24</v>
      </c>
      <c r="CX109" s="1">
        <v>25.6</v>
      </c>
      <c r="CY109" s="1">
        <v>24.2</v>
      </c>
      <c r="CZ109" s="1">
        <v>24.2</v>
      </c>
      <c r="DA109" s="1">
        <v>24.8</v>
      </c>
      <c r="DB109" s="1">
        <v>25.6</v>
      </c>
      <c r="DC109" s="1">
        <v>24.6</v>
      </c>
      <c r="DD109" s="1">
        <v>24.2</v>
      </c>
      <c r="DE109" s="1">
        <v>24</v>
      </c>
      <c r="DF109" s="1">
        <v>24.6</v>
      </c>
      <c r="DG109" s="1">
        <v>24</v>
      </c>
      <c r="DH109" s="1">
        <v>25.2</v>
      </c>
      <c r="DI109" s="1">
        <v>65535</v>
      </c>
      <c r="DJ109" s="1">
        <v>24.8</v>
      </c>
      <c r="DK109" s="1">
        <v>65535</v>
      </c>
      <c r="DL109" s="1">
        <v>24</v>
      </c>
      <c r="DM109" s="1">
        <v>24.6</v>
      </c>
      <c r="DN109" s="1">
        <v>24.6</v>
      </c>
      <c r="DO109" s="1">
        <v>24</v>
      </c>
      <c r="DP109" s="1">
        <v>24.2</v>
      </c>
      <c r="DQ109" s="1">
        <v>24.6</v>
      </c>
      <c r="DR109" s="1">
        <v>24.4</v>
      </c>
      <c r="DS109" s="1">
        <v>25.2</v>
      </c>
      <c r="DT109" s="1">
        <v>24.8</v>
      </c>
      <c r="DU109" s="1">
        <v>65535</v>
      </c>
      <c r="DV109" s="1">
        <v>24.2</v>
      </c>
      <c r="DW109" s="1">
        <v>24.2</v>
      </c>
      <c r="DX109" s="1">
        <v>24.4</v>
      </c>
      <c r="DY109" s="1">
        <v>24.8</v>
      </c>
      <c r="DZ109" s="1">
        <v>25.6</v>
      </c>
      <c r="EA109" s="1">
        <v>24.8</v>
      </c>
      <c r="EB109" s="1">
        <v>24.6</v>
      </c>
      <c r="EC109" s="1">
        <v>24.6</v>
      </c>
      <c r="ED109" s="1">
        <v>25.4</v>
      </c>
      <c r="EE109" s="1">
        <v>25.2</v>
      </c>
      <c r="EF109" s="1">
        <v>24.6</v>
      </c>
      <c r="EG109" s="1">
        <v>24.2</v>
      </c>
      <c r="EH109" s="1">
        <v>24</v>
      </c>
      <c r="EI109" s="1">
        <v>25.2</v>
      </c>
      <c r="EJ109" s="1">
        <v>65535</v>
      </c>
      <c r="EK109" s="1">
        <v>24.8</v>
      </c>
      <c r="EL109" s="1">
        <v>24</v>
      </c>
      <c r="EM109" s="1">
        <v>24.8</v>
      </c>
      <c r="EN109" s="1">
        <v>25.2</v>
      </c>
      <c r="EO109" s="1">
        <v>65535</v>
      </c>
      <c r="EP109" s="1">
        <v>65535</v>
      </c>
      <c r="EQ109" s="1">
        <v>24.6</v>
      </c>
      <c r="ER109" s="1">
        <v>65535</v>
      </c>
      <c r="ES109" s="1">
        <v>24.4</v>
      </c>
      <c r="ET109" s="1">
        <v>24.8</v>
      </c>
      <c r="EU109" s="1">
        <v>65535</v>
      </c>
      <c r="EV109" s="1">
        <v>24</v>
      </c>
      <c r="EW109" s="1">
        <v>24.6</v>
      </c>
      <c r="EX109" s="1">
        <v>24</v>
      </c>
      <c r="EY109" s="1">
        <v>24.2</v>
      </c>
      <c r="EZ109" s="1">
        <v>24.2</v>
      </c>
      <c r="FA109" s="1">
        <v>24.8</v>
      </c>
      <c r="FB109" s="1">
        <v>23.4</v>
      </c>
      <c r="FC109" s="1">
        <v>24.6</v>
      </c>
      <c r="FD109" s="1">
        <v>65535</v>
      </c>
      <c r="FE109" s="1">
        <v>65535</v>
      </c>
      <c r="FF109" s="1">
        <v>24.2</v>
      </c>
      <c r="FG109" s="1">
        <v>24.8</v>
      </c>
      <c r="FH109" s="1">
        <v>24.8</v>
      </c>
      <c r="FI109" s="1">
        <v>24</v>
      </c>
      <c r="FJ109" s="1">
        <v>24.2</v>
      </c>
      <c r="FK109" s="1">
        <v>24.2</v>
      </c>
      <c r="FL109" s="1">
        <v>24</v>
      </c>
      <c r="FM109" s="1">
        <v>24.2</v>
      </c>
      <c r="FN109" s="1">
        <v>24.6</v>
      </c>
      <c r="FO109" s="1">
        <v>24</v>
      </c>
      <c r="FP109" s="1">
        <v>25.2</v>
      </c>
      <c r="FQ109" s="1">
        <v>24.6</v>
      </c>
      <c r="FR109" s="1">
        <v>65535</v>
      </c>
      <c r="FS109" s="1">
        <v>24.4</v>
      </c>
      <c r="FT109" s="1">
        <v>65535</v>
      </c>
      <c r="FU109" s="1">
        <v>24.8</v>
      </c>
      <c r="FV109" s="1">
        <v>24</v>
      </c>
      <c r="FW109" s="1">
        <v>25.2</v>
      </c>
      <c r="FX109" s="1">
        <v>24.4</v>
      </c>
      <c r="FY109" s="1">
        <v>24.2</v>
      </c>
      <c r="FZ109" s="1">
        <v>25.2</v>
      </c>
      <c r="GA109" s="1">
        <v>24.2</v>
      </c>
      <c r="GB109" s="1">
        <v>24.4</v>
      </c>
      <c r="GC109" s="1">
        <v>24.6</v>
      </c>
      <c r="GD109" s="1">
        <v>25.2</v>
      </c>
      <c r="GE109" s="1">
        <v>24.6</v>
      </c>
      <c r="GF109" s="1">
        <v>25.4</v>
      </c>
      <c r="GG109" s="1">
        <v>24</v>
      </c>
      <c r="GH109" s="1">
        <v>24</v>
      </c>
      <c r="GI109" s="1">
        <v>25.8</v>
      </c>
      <c r="GJ109" s="1">
        <v>24.2</v>
      </c>
      <c r="GK109" s="1">
        <v>24.2</v>
      </c>
      <c r="GL109" s="1">
        <v>24</v>
      </c>
      <c r="GM109" s="1">
        <v>25.2</v>
      </c>
      <c r="GN109" s="1">
        <v>24.6</v>
      </c>
      <c r="GO109" s="1">
        <v>25.2</v>
      </c>
      <c r="GP109" s="1">
        <v>24.2</v>
      </c>
      <c r="GQ109" s="1">
        <v>24</v>
      </c>
      <c r="GR109" s="1">
        <v>23.8</v>
      </c>
      <c r="GS109" s="1">
        <v>25.8</v>
      </c>
      <c r="GT109" s="1">
        <v>24.2</v>
      </c>
      <c r="GU109" s="1">
        <v>24</v>
      </c>
      <c r="GV109" s="1">
        <v>24</v>
      </c>
      <c r="GW109" s="1">
        <v>24.8</v>
      </c>
      <c r="GX109" s="1">
        <v>24</v>
      </c>
      <c r="GY109" s="1">
        <v>24.8</v>
      </c>
      <c r="GZ109" s="1">
        <v>24.8</v>
      </c>
      <c r="HA109" s="1">
        <v>65535</v>
      </c>
      <c r="HB109" s="1">
        <v>65535</v>
      </c>
      <c r="HC109" s="1">
        <v>24</v>
      </c>
      <c r="HD109" s="1">
        <v>24.2</v>
      </c>
      <c r="HE109" s="1">
        <v>24.8</v>
      </c>
      <c r="HF109" s="1">
        <v>25.2</v>
      </c>
      <c r="HG109" s="1">
        <v>24.2</v>
      </c>
      <c r="HH109" s="1">
        <v>65535</v>
      </c>
      <c r="HI109" s="1">
        <v>24.2</v>
      </c>
      <c r="HJ109" s="1">
        <v>24</v>
      </c>
      <c r="HK109" s="1">
        <v>24.4</v>
      </c>
      <c r="HL109" s="1">
        <v>25.2</v>
      </c>
      <c r="HM109" s="1">
        <v>24.2</v>
      </c>
      <c r="HN109" s="1">
        <v>25.2</v>
      </c>
      <c r="HO109" s="1">
        <v>65535</v>
      </c>
      <c r="HP109" s="1">
        <v>24</v>
      </c>
      <c r="HQ109" s="1">
        <v>24.8</v>
      </c>
      <c r="HR109" s="1">
        <v>24</v>
      </c>
      <c r="HS109" s="1">
        <v>65535</v>
      </c>
      <c r="HT109" s="1">
        <v>24.6</v>
      </c>
      <c r="HU109" s="1">
        <v>24.8</v>
      </c>
      <c r="HV109" s="1">
        <v>24</v>
      </c>
      <c r="HW109" s="1">
        <v>65535</v>
      </c>
      <c r="HX109" s="1">
        <v>24.6</v>
      </c>
      <c r="HY109" s="1">
        <v>24.4</v>
      </c>
      <c r="HZ109" s="1">
        <v>25.2</v>
      </c>
      <c r="IA109" s="1">
        <v>25.2</v>
      </c>
      <c r="IB109" s="1">
        <v>24</v>
      </c>
      <c r="IC109" s="1">
        <v>24.8</v>
      </c>
      <c r="ID109" s="1">
        <v>24</v>
      </c>
      <c r="IE109" s="1">
        <v>25.2</v>
      </c>
      <c r="IF109" s="1">
        <v>24.2</v>
      </c>
      <c r="IG109" s="1">
        <v>25.6</v>
      </c>
      <c r="IH109" s="1">
        <v>24</v>
      </c>
      <c r="II109" s="1">
        <v>24.6</v>
      </c>
      <c r="IJ109" s="1">
        <v>24.4</v>
      </c>
      <c r="IK109" s="1">
        <v>24.6</v>
      </c>
      <c r="IL109" s="1">
        <v>24</v>
      </c>
      <c r="IM109" s="1">
        <v>25.2</v>
      </c>
      <c r="IN109" s="1">
        <v>24.2</v>
      </c>
      <c r="IO109" s="1">
        <v>24.6</v>
      </c>
      <c r="IP109" s="1">
        <v>24.2</v>
      </c>
      <c r="IQ109" s="1">
        <v>24.6</v>
      </c>
      <c r="IR109" s="1">
        <v>25.2</v>
      </c>
      <c r="IS109" s="1">
        <v>24.8</v>
      </c>
      <c r="IT109" s="1">
        <v>23.8</v>
      </c>
      <c r="IU109" s="1">
        <v>24.6</v>
      </c>
      <c r="IV109" s="1">
        <v>65535</v>
      </c>
      <c r="IW109" s="1">
        <v>23.6</v>
      </c>
      <c r="IX109" s="1">
        <v>24.6</v>
      </c>
      <c r="IY109" s="1">
        <v>65535</v>
      </c>
      <c r="IZ109" s="1">
        <v>65535</v>
      </c>
      <c r="JA109" s="1">
        <v>24.6</v>
      </c>
      <c r="JB109" s="1">
        <v>25.2</v>
      </c>
      <c r="JC109" s="1">
        <v>24</v>
      </c>
      <c r="JD109" s="1">
        <v>24.2</v>
      </c>
      <c r="JE109" s="1">
        <v>25.2</v>
      </c>
      <c r="JF109" s="1">
        <v>24</v>
      </c>
      <c r="JG109" s="1">
        <v>23</v>
      </c>
      <c r="JH109" s="1">
        <v>24.4</v>
      </c>
      <c r="JI109" s="1">
        <v>24.4</v>
      </c>
      <c r="JJ109" s="1">
        <v>24.2</v>
      </c>
      <c r="JK109" s="1">
        <v>24.8</v>
      </c>
      <c r="JL109" s="1">
        <v>24.6</v>
      </c>
      <c r="JM109" s="1">
        <v>23.6</v>
      </c>
      <c r="JN109" s="1">
        <v>25.6</v>
      </c>
      <c r="JO109" s="1">
        <v>24</v>
      </c>
      <c r="JP109" s="1">
        <v>24</v>
      </c>
      <c r="JQ109" s="1">
        <v>25</v>
      </c>
      <c r="JR109" s="1">
        <v>24.4</v>
      </c>
      <c r="JS109" s="1">
        <v>24.2</v>
      </c>
      <c r="JT109" s="1">
        <v>23.2</v>
      </c>
      <c r="JU109" s="1">
        <v>23.2</v>
      </c>
      <c r="JV109" s="1">
        <v>24.4</v>
      </c>
      <c r="JW109" s="1">
        <v>24.6</v>
      </c>
      <c r="JX109" s="1">
        <v>24.2</v>
      </c>
      <c r="JY109" s="1">
        <v>24</v>
      </c>
      <c r="JZ109" s="1">
        <v>23.6</v>
      </c>
      <c r="KA109" s="1">
        <v>24.2</v>
      </c>
      <c r="KB109" s="1">
        <v>24.2</v>
      </c>
      <c r="KC109" s="1">
        <v>24</v>
      </c>
      <c r="KD109" s="1">
        <v>24.4</v>
      </c>
      <c r="KE109" s="1">
        <v>24.8</v>
      </c>
      <c r="KF109" s="1">
        <v>25</v>
      </c>
      <c r="KG109" s="1">
        <v>24.2</v>
      </c>
      <c r="KH109" s="1">
        <v>25.2</v>
      </c>
      <c r="KI109" s="1">
        <v>24.2</v>
      </c>
      <c r="KJ109" s="1">
        <v>24.8</v>
      </c>
      <c r="KK109" s="1">
        <v>24.6</v>
      </c>
      <c r="KL109" s="1">
        <v>24.8</v>
      </c>
      <c r="KM109" s="1">
        <v>24.6</v>
      </c>
      <c r="KN109" s="1">
        <v>24.6</v>
      </c>
      <c r="KO109" s="1">
        <v>24</v>
      </c>
      <c r="KP109" s="1">
        <v>24.2</v>
      </c>
      <c r="KQ109" s="1">
        <v>25</v>
      </c>
      <c r="KR109" s="1">
        <v>24</v>
      </c>
      <c r="KS109" s="1">
        <v>65535</v>
      </c>
      <c r="KT109" s="1">
        <v>65535</v>
      </c>
      <c r="KU109" s="1">
        <v>24.8</v>
      </c>
      <c r="KV109" s="1">
        <v>65535</v>
      </c>
      <c r="KW109" s="1">
        <v>23.8</v>
      </c>
      <c r="KX109" s="1">
        <v>65535</v>
      </c>
      <c r="KY109" s="1">
        <v>24.2</v>
      </c>
      <c r="KZ109" s="1">
        <v>24.2</v>
      </c>
      <c r="LA109" s="1">
        <v>24.8</v>
      </c>
      <c r="LB109" s="1">
        <v>24.6</v>
      </c>
      <c r="LC109" s="1">
        <v>24</v>
      </c>
      <c r="LD109" s="1">
        <v>25</v>
      </c>
      <c r="LE109" s="1">
        <v>24.2</v>
      </c>
      <c r="LF109" s="1">
        <v>24.2</v>
      </c>
      <c r="LG109" s="1">
        <v>24.6</v>
      </c>
      <c r="LH109" s="1">
        <v>24.2</v>
      </c>
      <c r="LI109" s="1">
        <v>24.6</v>
      </c>
      <c r="LJ109" s="1">
        <v>24.4</v>
      </c>
      <c r="LK109" s="1">
        <v>24</v>
      </c>
      <c r="LL109" s="1">
        <v>24.2</v>
      </c>
      <c r="LM109" s="1">
        <v>24</v>
      </c>
      <c r="LN109" s="1">
        <v>24.2</v>
      </c>
      <c r="LO109" s="1">
        <v>24.2</v>
      </c>
      <c r="LP109" s="1">
        <v>23.6</v>
      </c>
      <c r="LQ109" s="1">
        <v>24.8</v>
      </c>
      <c r="LR109" s="1">
        <v>24.4</v>
      </c>
      <c r="LS109" s="1">
        <v>23.6</v>
      </c>
      <c r="LT109" s="1">
        <v>24.4</v>
      </c>
      <c r="LU109" s="1">
        <v>65535</v>
      </c>
      <c r="LV109" s="1">
        <v>23.8</v>
      </c>
      <c r="LW109" s="1">
        <v>24.8</v>
      </c>
      <c r="LX109" s="1">
        <v>23.6</v>
      </c>
      <c r="LY109" s="1">
        <v>24.8</v>
      </c>
      <c r="LZ109" s="1">
        <v>24</v>
      </c>
      <c r="MA109" s="1">
        <v>24.8</v>
      </c>
      <c r="MB109" s="1">
        <v>25</v>
      </c>
      <c r="MC109" s="1">
        <v>24</v>
      </c>
      <c r="MD109" s="1">
        <v>65535</v>
      </c>
      <c r="ME109" s="1">
        <v>25</v>
      </c>
      <c r="MF109" s="1">
        <v>24.2</v>
      </c>
      <c r="MG109" s="1">
        <v>24.6</v>
      </c>
      <c r="MH109" s="1">
        <v>25.2</v>
      </c>
      <c r="MI109" s="1">
        <v>24.2</v>
      </c>
      <c r="MJ109" s="1">
        <v>24.6</v>
      </c>
      <c r="MK109" s="1">
        <v>24.6</v>
      </c>
      <c r="ML109" s="1">
        <v>25.2</v>
      </c>
      <c r="MM109" s="1">
        <v>25.6</v>
      </c>
      <c r="MN109" s="1">
        <v>24.4</v>
      </c>
      <c r="MO109" s="1">
        <v>25.6</v>
      </c>
      <c r="MP109" s="1">
        <v>24.2</v>
      </c>
      <c r="MQ109" s="1">
        <v>23.8</v>
      </c>
      <c r="MR109" s="1">
        <v>24</v>
      </c>
      <c r="MS109" s="1">
        <v>24.2</v>
      </c>
      <c r="MT109" s="1">
        <v>24.6</v>
      </c>
      <c r="MU109" s="1">
        <v>24</v>
      </c>
      <c r="MV109" s="1">
        <v>24.6</v>
      </c>
      <c r="MW109" s="1">
        <v>24.4</v>
      </c>
      <c r="MX109" s="1">
        <v>65535</v>
      </c>
      <c r="MY109" s="1">
        <v>24</v>
      </c>
      <c r="MZ109" s="1">
        <v>24.6</v>
      </c>
      <c r="NA109" s="1">
        <v>65535</v>
      </c>
      <c r="NB109" s="1">
        <v>23.8</v>
      </c>
      <c r="NC109" s="1">
        <v>24.8</v>
      </c>
      <c r="ND109" s="1">
        <v>24.6</v>
      </c>
      <c r="NE109" s="1">
        <v>23.4</v>
      </c>
      <c r="NF109" s="1">
        <v>25.2</v>
      </c>
      <c r="NG109" s="1">
        <v>24.4</v>
      </c>
      <c r="NH109" s="1">
        <v>65535</v>
      </c>
      <c r="NI109" s="1">
        <v>24.8</v>
      </c>
      <c r="NJ109" s="6">
        <f t="shared" si="62"/>
        <v>0.90322580645161288</v>
      </c>
      <c r="NK109" s="3">
        <f t="shared" si="63"/>
        <v>0.9642857142857143</v>
      </c>
      <c r="NL109" s="3">
        <f t="shared" si="64"/>
        <v>0.967741935483871</v>
      </c>
      <c r="NM109" s="3">
        <f t="shared" si="65"/>
        <v>0.9</v>
      </c>
      <c r="NN109" s="3">
        <f t="shared" si="66"/>
        <v>0.83870967741935487</v>
      </c>
      <c r="NO109" s="3">
        <f t="shared" si="67"/>
        <v>0.8666666666666667</v>
      </c>
      <c r="NP109" s="3">
        <f t="shared" si="68"/>
        <v>0.90322580645161288</v>
      </c>
      <c r="NQ109" s="3">
        <f t="shared" si="69"/>
        <v>0.90322580645161288</v>
      </c>
      <c r="NR109" s="3">
        <f t="shared" si="70"/>
        <v>0.9</v>
      </c>
      <c r="NS109" s="3">
        <f t="shared" si="71"/>
        <v>0.87096774193548387</v>
      </c>
      <c r="NT109" s="3">
        <f t="shared" si="72"/>
        <v>0.93333333333333335</v>
      </c>
      <c r="NU109" s="3">
        <f t="shared" si="73"/>
        <v>0.90322580645161288</v>
      </c>
      <c r="NV109" s="3">
        <f t="shared" si="74"/>
        <v>0.90410958904109584</v>
      </c>
      <c r="NW109" s="5">
        <f t="shared" si="75"/>
        <v>24.414285714285722</v>
      </c>
      <c r="NX109" s="1">
        <f t="shared" si="76"/>
        <v>24.466666666666672</v>
      </c>
      <c r="NY109" s="1">
        <f t="shared" si="77"/>
        <v>24.543333333333337</v>
      </c>
      <c r="NZ109" s="1">
        <f t="shared" si="78"/>
        <v>24.518518518518523</v>
      </c>
      <c r="OA109" s="1">
        <f t="shared" si="79"/>
        <v>24.592307692307696</v>
      </c>
      <c r="OB109" s="1">
        <f t="shared" si="80"/>
        <v>24.515384615384615</v>
      </c>
      <c r="OC109" s="1">
        <f t="shared" si="81"/>
        <v>24.492857142857151</v>
      </c>
      <c r="OD109" s="1">
        <f t="shared" si="82"/>
        <v>24.542857142857152</v>
      </c>
      <c r="OE109" s="1">
        <f t="shared" si="83"/>
        <v>24.311111111111114</v>
      </c>
      <c r="OF109" s="1">
        <f t="shared" si="84"/>
        <v>24.392592592592592</v>
      </c>
      <c r="OG109" s="1">
        <f t="shared" si="85"/>
        <v>24.314285714285713</v>
      </c>
      <c r="OH109" s="1">
        <f t="shared" si="86"/>
        <v>24.521428571428569</v>
      </c>
      <c r="OI109" s="111">
        <v>21.15384615384615</v>
      </c>
      <c r="OJ109" s="112">
        <v>21.455555555555559</v>
      </c>
      <c r="OK109" s="112">
        <v>21.82692307692308</v>
      </c>
      <c r="OL109" s="112">
        <v>22.092857142857138</v>
      </c>
      <c r="OM109" s="112">
        <v>21.985714285714288</v>
      </c>
      <c r="ON109" s="112">
        <v>22.285714285714285</v>
      </c>
      <c r="OO109" s="112">
        <v>22.418518518518521</v>
      </c>
      <c r="OP109" s="112">
        <v>22.225925925925932</v>
      </c>
      <c r="OQ109" s="112">
        <v>21.948148148148146</v>
      </c>
      <c r="OR109" s="112">
        <v>21.865384615384617</v>
      </c>
      <c r="OS109" s="112">
        <v>21.903999999999996</v>
      </c>
      <c r="OT109" s="112">
        <v>21.703703703703709</v>
      </c>
      <c r="OU109" s="5">
        <f t="shared" si="50"/>
        <v>3.2604395604395719</v>
      </c>
      <c r="OV109" s="1">
        <f t="shared" si="51"/>
        <v>3.0111111111111128</v>
      </c>
      <c r="OW109" s="1">
        <f t="shared" si="52"/>
        <v>2.7164102564102564</v>
      </c>
      <c r="OX109" s="1">
        <f t="shared" si="53"/>
        <v>2.4256613756613845</v>
      </c>
      <c r="OY109" s="1">
        <f t="shared" si="54"/>
        <v>2.606593406593408</v>
      </c>
      <c r="OZ109" s="1">
        <f t="shared" si="55"/>
        <v>2.2296703296703306</v>
      </c>
      <c r="PA109" s="1">
        <f t="shared" si="56"/>
        <v>2.0743386243386297</v>
      </c>
      <c r="PB109" s="1">
        <f t="shared" si="57"/>
        <v>2.31693121693122</v>
      </c>
      <c r="PC109" s="1">
        <f t="shared" si="58"/>
        <v>2.3629629629629676</v>
      </c>
      <c r="PD109" s="1">
        <f t="shared" si="59"/>
        <v>2.5272079772079756</v>
      </c>
      <c r="PE109" s="1">
        <f t="shared" si="60"/>
        <v>2.4102857142857168</v>
      </c>
      <c r="PF109" s="1">
        <f t="shared" si="61"/>
        <v>2.8177248677248592</v>
      </c>
      <c r="PG109" s="111">
        <v>17.2</v>
      </c>
      <c r="PH109" s="112">
        <v>17</v>
      </c>
      <c r="PI109" s="112">
        <v>18.2</v>
      </c>
      <c r="PJ109" s="112">
        <v>17.8</v>
      </c>
      <c r="PK109" s="112">
        <v>18</v>
      </c>
      <c r="PL109" s="112">
        <v>18</v>
      </c>
      <c r="PM109" s="112">
        <v>18</v>
      </c>
      <c r="PN109" s="112">
        <v>18.600000000000001</v>
      </c>
      <c r="PO109" s="112">
        <v>18</v>
      </c>
      <c r="PP109" s="112">
        <v>17.600000000000001</v>
      </c>
      <c r="PQ109" s="112">
        <v>18.8</v>
      </c>
      <c r="PR109" s="137">
        <v>17</v>
      </c>
      <c r="PS109" s="5">
        <f t="array" ref="PS109">+IF(ISERROR($NW109)=FALSE,MIN(IF($H109:$AL109&lt;65534,$H109:$AL109,"")),NA())</f>
        <v>24</v>
      </c>
      <c r="PT109" s="1">
        <f t="array" ref="PT109">+IF(ISERROR($NX109)=FALSE,MIN(IF($AM109:$BN109&lt;65534,$AM109:$BN109,"")),NA())</f>
        <v>24</v>
      </c>
      <c r="PU109" s="1">
        <f t="array" ref="PU109">+IF(ISERROR($NY109)=FALSE,MIN(IF($BP109:$CT109&lt;65534,$BP109:$CT109,"")),NA())</f>
        <v>24</v>
      </c>
      <c r="PV109" s="1">
        <f t="array" ref="PV109">+IF(ISERROR($NZ109)=FALSE,MIN(IF($CU109:$DX109&lt;65534,$CU109:$DX109,"")),NA())</f>
        <v>24</v>
      </c>
      <c r="PW109" s="1">
        <f t="array" ref="PW109">+IF(ISERROR($OA109)=FALSE,MIN(IF($DY109:$FC109&lt;65534,$DY109:$FC109,"")),NA())</f>
        <v>23.4</v>
      </c>
      <c r="PX109" s="1">
        <f t="array" ref="PX109">+IF(ISERROR($OB109)=FALSE,MIN(IF($FD109:$GG109&lt;65534,$FD109:$GG109,"")),NA())</f>
        <v>24</v>
      </c>
      <c r="PY109" s="1">
        <f t="array" ref="PY109">+IF(ISERROR($OC109)=FALSE,MIN(IF($GH109:$HL109&lt;65534,$GH109:$HL109,"")),NA())</f>
        <v>23.8</v>
      </c>
      <c r="PZ109" s="1">
        <f t="array" ref="PZ109">+IF(ISERROR($OD109)=FALSE,MIN(IF($HM109:$IQ109&lt;65534,$HM109:$IQ109,"")),NA())</f>
        <v>24</v>
      </c>
      <c r="QA109" s="1">
        <f t="array" ref="QA109">+IF(ISERROR($OE109)=FALSE,MIN(IF($IR109:$JU109&lt;65534,$IR109:$JU109,"")),NA())</f>
        <v>23</v>
      </c>
      <c r="QB109" s="1">
        <f t="array" ref="QB109">+IF(ISERROR($OF109)=FALSE,MIN(IF($JV109:$KZ109&lt;65534,$JV109:$KZ109,"")),NA())</f>
        <v>23.6</v>
      </c>
      <c r="QC109" s="1">
        <f t="array" ref="QC109">+IF(ISERROR($OG109)=FALSE,MIN(IF($LA109:$MD109&lt;65534,$LA109:$MD109,"")),NA())</f>
        <v>23.6</v>
      </c>
      <c r="QD109" s="1">
        <f t="array" ref="QD109">+IF(ISERROR($OH109)=FALSE,MIN(IF($ME109:$NI109&lt;65534,$ME109:$NI109,"")),NA())</f>
        <v>23.4</v>
      </c>
      <c r="QE109" s="5">
        <f t="shared" si="87"/>
        <v>-6.8000000000000007</v>
      </c>
      <c r="QF109" s="1">
        <f t="shared" si="88"/>
        <v>-7</v>
      </c>
      <c r="QG109" s="1">
        <f t="shared" si="89"/>
        <v>-5.8000000000000007</v>
      </c>
      <c r="QH109" s="1">
        <f t="shared" si="90"/>
        <v>-6.1999999999999993</v>
      </c>
      <c r="QI109" s="1">
        <f t="shared" si="91"/>
        <v>-5.3999999999999986</v>
      </c>
      <c r="QJ109" s="1">
        <f t="shared" si="92"/>
        <v>-6</v>
      </c>
      <c r="QK109" s="1">
        <f t="shared" si="93"/>
        <v>-5.8000000000000007</v>
      </c>
      <c r="QL109" s="1">
        <f t="shared" si="94"/>
        <v>-5.3999999999999986</v>
      </c>
      <c r="QM109" s="1">
        <f t="shared" si="95"/>
        <v>-5</v>
      </c>
      <c r="QN109" s="1">
        <f t="shared" si="96"/>
        <v>-6</v>
      </c>
      <c r="QO109" s="1">
        <f t="shared" si="97"/>
        <v>-4.8000000000000007</v>
      </c>
      <c r="QP109" s="1">
        <f t="shared" si="98"/>
        <v>-6.3999999999999986</v>
      </c>
      <c r="QQ109" s="5" t="s">
        <v>892</v>
      </c>
    </row>
    <row r="110" spans="1:459" s="1" customFormat="1" x14ac:dyDescent="0.2">
      <c r="A110" s="79">
        <v>25025330</v>
      </c>
      <c r="B110" s="106">
        <v>-73.630083333333332</v>
      </c>
      <c r="C110" s="106">
        <v>8.9542222222222208</v>
      </c>
      <c r="D110" s="105">
        <v>50</v>
      </c>
      <c r="E110" s="97" t="s">
        <v>497</v>
      </c>
      <c r="F110" s="97" t="s">
        <v>508</v>
      </c>
      <c r="G110" s="97" t="s">
        <v>7</v>
      </c>
      <c r="H110" s="1">
        <v>21.6</v>
      </c>
      <c r="I110" s="1">
        <v>20.6</v>
      </c>
      <c r="J110" s="1">
        <v>21.6</v>
      </c>
      <c r="K110" s="1">
        <v>22</v>
      </c>
      <c r="L110" s="1">
        <v>22.6</v>
      </c>
      <c r="M110" s="1">
        <v>23.6</v>
      </c>
      <c r="N110" s="1">
        <v>25.6</v>
      </c>
      <c r="O110" s="1">
        <v>24.2</v>
      </c>
      <c r="P110" s="1">
        <v>23.8</v>
      </c>
      <c r="Q110" s="1">
        <v>24.4</v>
      </c>
      <c r="R110" s="1">
        <v>23.2</v>
      </c>
      <c r="S110" s="1">
        <v>22.2</v>
      </c>
      <c r="T110" s="1">
        <v>23</v>
      </c>
      <c r="U110" s="1">
        <v>22.2</v>
      </c>
      <c r="V110" s="1">
        <v>23.2</v>
      </c>
      <c r="W110" s="1">
        <v>22.6</v>
      </c>
      <c r="X110" s="1">
        <v>22.4</v>
      </c>
      <c r="Y110" s="1">
        <v>23.2</v>
      </c>
      <c r="Z110" s="1">
        <v>65535</v>
      </c>
      <c r="AA110" s="1">
        <v>65535</v>
      </c>
      <c r="AB110" s="1">
        <v>65535</v>
      </c>
      <c r="AC110" s="1">
        <v>23.6</v>
      </c>
      <c r="AD110" s="1">
        <v>22.2</v>
      </c>
      <c r="AE110" s="1">
        <v>22.4</v>
      </c>
      <c r="AF110" s="1">
        <v>23.2</v>
      </c>
      <c r="AG110" s="1">
        <v>23.6</v>
      </c>
      <c r="AH110" s="1">
        <v>25.2</v>
      </c>
      <c r="AI110" s="1">
        <v>24.6</v>
      </c>
      <c r="AJ110" s="1">
        <v>24</v>
      </c>
      <c r="AK110" s="1">
        <v>24.8</v>
      </c>
      <c r="AL110" s="1">
        <v>23.6</v>
      </c>
      <c r="AM110" s="1">
        <v>23.2</v>
      </c>
      <c r="AN110" s="1">
        <v>23</v>
      </c>
      <c r="AO110" s="1">
        <v>23.2</v>
      </c>
      <c r="AP110" s="1">
        <v>23.2</v>
      </c>
      <c r="AQ110" s="1">
        <v>23.6</v>
      </c>
      <c r="AR110" s="1">
        <v>24.6</v>
      </c>
      <c r="AS110" s="1">
        <v>23.6</v>
      </c>
      <c r="AT110" s="1">
        <v>22.6</v>
      </c>
      <c r="AU110" s="1">
        <v>22.2</v>
      </c>
      <c r="AV110" s="1">
        <v>22.2</v>
      </c>
      <c r="AW110" s="1">
        <v>22.4</v>
      </c>
      <c r="AX110" s="1">
        <v>21.8</v>
      </c>
      <c r="AY110" s="1">
        <v>24</v>
      </c>
      <c r="AZ110" s="1">
        <v>24.2</v>
      </c>
      <c r="BA110" s="1">
        <v>24.6</v>
      </c>
      <c r="BB110" s="1">
        <v>25.4</v>
      </c>
      <c r="BC110" s="1">
        <v>25.6</v>
      </c>
      <c r="BD110" s="1">
        <v>65535</v>
      </c>
      <c r="BE110" s="1">
        <v>24.6</v>
      </c>
      <c r="BF110" s="1">
        <v>23.6</v>
      </c>
      <c r="BG110" s="1">
        <v>23.6</v>
      </c>
      <c r="BH110" s="1">
        <v>24.2</v>
      </c>
      <c r="BI110" s="1">
        <v>23.8</v>
      </c>
      <c r="BJ110" s="1">
        <v>23.4</v>
      </c>
      <c r="BK110" s="1">
        <v>22.6</v>
      </c>
      <c r="BL110" s="1">
        <v>65535</v>
      </c>
      <c r="BM110" s="1">
        <v>22.2</v>
      </c>
      <c r="BN110" s="1">
        <v>22.6</v>
      </c>
      <c r="BO110" s="102"/>
      <c r="BP110" s="1">
        <v>24</v>
      </c>
      <c r="BQ110" s="1">
        <v>25.2</v>
      </c>
      <c r="BR110" s="1">
        <v>25.2</v>
      </c>
      <c r="BS110" s="1">
        <v>65535</v>
      </c>
      <c r="BT110" s="1">
        <v>25.2</v>
      </c>
      <c r="BU110" s="1">
        <v>25.6</v>
      </c>
      <c r="BV110" s="1">
        <v>26</v>
      </c>
      <c r="BW110" s="1">
        <v>24.8</v>
      </c>
      <c r="BX110" s="1">
        <v>24.4</v>
      </c>
      <c r="BY110" s="1">
        <v>25.8</v>
      </c>
      <c r="BZ110" s="1">
        <v>25.6</v>
      </c>
      <c r="CA110" s="1">
        <v>65535</v>
      </c>
      <c r="CB110" s="1">
        <v>65535</v>
      </c>
      <c r="CC110" s="1">
        <v>25</v>
      </c>
      <c r="CD110" s="1">
        <v>25.8</v>
      </c>
      <c r="CE110" s="1">
        <v>25.6</v>
      </c>
      <c r="CF110" s="1">
        <v>25</v>
      </c>
      <c r="CG110" s="1">
        <v>25.2</v>
      </c>
      <c r="CH110" s="1">
        <v>26</v>
      </c>
      <c r="CI110" s="1">
        <v>24.8</v>
      </c>
      <c r="CJ110" s="1">
        <v>24.6</v>
      </c>
      <c r="CK110" s="1">
        <v>24.4</v>
      </c>
      <c r="CL110" s="1">
        <v>24.4</v>
      </c>
      <c r="CM110" s="1">
        <v>24.4</v>
      </c>
      <c r="CN110" s="1">
        <v>25</v>
      </c>
      <c r="CO110" s="1">
        <v>26.4</v>
      </c>
      <c r="CP110" s="1">
        <v>26</v>
      </c>
      <c r="CQ110" s="1">
        <v>26</v>
      </c>
      <c r="CR110" s="1">
        <v>24</v>
      </c>
      <c r="CS110" s="1">
        <v>23.4</v>
      </c>
      <c r="CT110" s="1">
        <v>24</v>
      </c>
      <c r="CU110" s="1">
        <v>25.8</v>
      </c>
      <c r="CV110" s="1">
        <v>24.4</v>
      </c>
      <c r="CW110" s="1">
        <v>65535</v>
      </c>
      <c r="CX110" s="1">
        <v>23.8</v>
      </c>
      <c r="CY110" s="1">
        <v>23.6</v>
      </c>
      <c r="CZ110" s="1">
        <v>24.2</v>
      </c>
      <c r="DA110" s="1">
        <v>25.2</v>
      </c>
      <c r="DB110" s="1">
        <v>25</v>
      </c>
      <c r="DC110" s="1">
        <v>25.8</v>
      </c>
      <c r="DD110" s="1">
        <v>25.4</v>
      </c>
      <c r="DE110" s="1">
        <v>23.6</v>
      </c>
      <c r="DF110" s="1">
        <v>23.6</v>
      </c>
      <c r="DG110" s="1">
        <v>24.8</v>
      </c>
      <c r="DH110" s="1">
        <v>26.4</v>
      </c>
      <c r="DI110" s="1">
        <v>26</v>
      </c>
      <c r="DJ110" s="1">
        <v>26.2</v>
      </c>
      <c r="DK110" s="1">
        <v>26.4</v>
      </c>
      <c r="DL110" s="1">
        <v>25.4</v>
      </c>
      <c r="DM110" s="1">
        <v>25.6</v>
      </c>
      <c r="DN110" s="1">
        <v>25</v>
      </c>
      <c r="DO110" s="1">
        <v>23.8</v>
      </c>
      <c r="DP110" s="1">
        <v>23.6</v>
      </c>
      <c r="DQ110" s="1">
        <v>23.6</v>
      </c>
      <c r="DR110" s="1">
        <v>23.4</v>
      </c>
      <c r="DS110" s="1">
        <v>25.4</v>
      </c>
      <c r="DT110" s="1">
        <v>26</v>
      </c>
      <c r="DU110" s="1">
        <v>25.8</v>
      </c>
      <c r="DV110" s="1">
        <v>26.2</v>
      </c>
      <c r="DW110" s="1">
        <v>25</v>
      </c>
      <c r="DX110" s="1">
        <v>24.8</v>
      </c>
      <c r="DY110" s="1">
        <v>25.2</v>
      </c>
      <c r="DZ110" s="1">
        <v>25.2</v>
      </c>
      <c r="EA110" s="1">
        <v>26</v>
      </c>
      <c r="EB110" s="1">
        <v>27.4</v>
      </c>
      <c r="EC110" s="1">
        <v>27</v>
      </c>
      <c r="ED110" s="1">
        <v>27.4</v>
      </c>
      <c r="EE110" s="1">
        <v>27.2</v>
      </c>
      <c r="EF110" s="1">
        <v>26.4</v>
      </c>
      <c r="EG110" s="1">
        <v>24.2</v>
      </c>
      <c r="EH110" s="1">
        <v>23.8</v>
      </c>
      <c r="EI110" s="1">
        <v>23.2</v>
      </c>
      <c r="EJ110" s="1">
        <v>25.4</v>
      </c>
      <c r="EK110" s="1">
        <v>65535</v>
      </c>
      <c r="EL110" s="1">
        <v>24.4</v>
      </c>
      <c r="EM110" s="1">
        <v>24.6</v>
      </c>
      <c r="EN110" s="1">
        <v>24.8</v>
      </c>
      <c r="EO110" s="1">
        <v>65535</v>
      </c>
      <c r="EP110" s="1">
        <v>25.2</v>
      </c>
      <c r="EQ110" s="1">
        <v>25</v>
      </c>
      <c r="ER110" s="1">
        <v>25.2</v>
      </c>
      <c r="ES110" s="1">
        <v>23.8</v>
      </c>
      <c r="ET110" s="1">
        <v>65535</v>
      </c>
      <c r="EU110" s="1">
        <v>24</v>
      </c>
      <c r="EV110" s="1">
        <v>24</v>
      </c>
      <c r="EW110" s="1">
        <v>24.4</v>
      </c>
      <c r="EX110" s="1">
        <v>25.2</v>
      </c>
      <c r="EY110" s="1">
        <v>24.2</v>
      </c>
      <c r="EZ110" s="1">
        <v>24</v>
      </c>
      <c r="FA110" s="1">
        <v>23.8</v>
      </c>
      <c r="FB110" s="1">
        <v>23.2</v>
      </c>
      <c r="FC110" s="1">
        <v>23.2</v>
      </c>
      <c r="FD110" s="1">
        <v>23.6</v>
      </c>
      <c r="FE110" s="1">
        <v>24.8</v>
      </c>
      <c r="FF110" s="1">
        <v>24.6</v>
      </c>
      <c r="FG110" s="1">
        <v>25.6</v>
      </c>
      <c r="FH110" s="1">
        <v>25.6</v>
      </c>
      <c r="FI110" s="1">
        <v>25.2</v>
      </c>
      <c r="FJ110" s="1">
        <v>24.4</v>
      </c>
      <c r="FK110" s="1">
        <v>23.6</v>
      </c>
      <c r="FL110" s="1">
        <v>25.6</v>
      </c>
      <c r="FM110" s="1">
        <v>26</v>
      </c>
      <c r="FN110" s="1">
        <v>26</v>
      </c>
      <c r="FO110" s="1">
        <v>65535</v>
      </c>
      <c r="FP110" s="1">
        <v>24.6</v>
      </c>
      <c r="FQ110" s="1">
        <v>25.6</v>
      </c>
      <c r="FR110" s="1">
        <v>24.4</v>
      </c>
      <c r="FS110" s="1">
        <v>25.6</v>
      </c>
      <c r="FT110" s="1">
        <v>24.6</v>
      </c>
      <c r="FU110" s="1">
        <v>24.6</v>
      </c>
      <c r="FV110" s="1">
        <v>24.4</v>
      </c>
      <c r="FW110" s="1">
        <v>25.6</v>
      </c>
      <c r="FX110" s="1">
        <v>25.4</v>
      </c>
      <c r="FY110" s="1">
        <v>25.2</v>
      </c>
      <c r="FZ110" s="1">
        <v>25.4</v>
      </c>
      <c r="GA110" s="1">
        <v>25.6</v>
      </c>
      <c r="GB110" s="1">
        <v>23.4</v>
      </c>
      <c r="GC110" s="1">
        <v>65535</v>
      </c>
      <c r="GD110" s="1">
        <v>23.2</v>
      </c>
      <c r="GE110" s="1">
        <v>24</v>
      </c>
      <c r="GF110" s="1">
        <v>23.8</v>
      </c>
      <c r="GG110" s="1">
        <v>23</v>
      </c>
      <c r="GH110" s="1">
        <v>23.8</v>
      </c>
      <c r="GI110" s="1">
        <v>24</v>
      </c>
      <c r="GJ110" s="1">
        <v>24.2</v>
      </c>
      <c r="GK110" s="1">
        <v>24.6</v>
      </c>
      <c r="GL110" s="1">
        <v>25.4</v>
      </c>
      <c r="GM110" s="1">
        <v>25.4</v>
      </c>
      <c r="GN110" s="1">
        <v>24.6</v>
      </c>
      <c r="GO110" s="1">
        <v>25.8</v>
      </c>
      <c r="GP110" s="1">
        <v>23.2</v>
      </c>
      <c r="GQ110" s="1">
        <v>22.8</v>
      </c>
      <c r="GR110" s="1">
        <v>24</v>
      </c>
      <c r="GS110" s="1">
        <v>24.2</v>
      </c>
      <c r="GT110" s="1">
        <v>25.8</v>
      </c>
      <c r="GU110" s="1">
        <v>24.6</v>
      </c>
      <c r="GV110" s="1">
        <v>24.8</v>
      </c>
      <c r="GW110" s="1">
        <v>24.8</v>
      </c>
      <c r="GX110" s="1">
        <v>23.8</v>
      </c>
      <c r="GY110" s="1">
        <v>24.2</v>
      </c>
      <c r="GZ110" s="1">
        <v>24.8</v>
      </c>
      <c r="HA110" s="1">
        <v>24.2</v>
      </c>
      <c r="HB110" s="1">
        <v>23.6</v>
      </c>
      <c r="HC110" s="1">
        <v>25.8</v>
      </c>
      <c r="HD110" s="1">
        <v>25.2</v>
      </c>
      <c r="HE110" s="1">
        <v>25.2</v>
      </c>
      <c r="HF110" s="1">
        <v>24.8</v>
      </c>
      <c r="HG110" s="1">
        <v>65535</v>
      </c>
      <c r="HH110" s="1">
        <v>23.4</v>
      </c>
      <c r="HI110" s="1">
        <v>23.6</v>
      </c>
      <c r="HJ110" s="1">
        <v>24.6</v>
      </c>
      <c r="HK110" s="1">
        <v>24.4</v>
      </c>
      <c r="HL110" s="1">
        <v>24.6</v>
      </c>
      <c r="HM110" s="1">
        <v>24.4</v>
      </c>
      <c r="HN110" s="1">
        <v>24.4</v>
      </c>
      <c r="HO110" s="1">
        <v>24.2</v>
      </c>
      <c r="HP110" s="1">
        <v>23.4</v>
      </c>
      <c r="HQ110" s="1">
        <v>24</v>
      </c>
      <c r="HR110" s="1">
        <v>23.6</v>
      </c>
      <c r="HS110" s="1">
        <v>24.4</v>
      </c>
      <c r="HT110" s="1">
        <v>65535</v>
      </c>
      <c r="HU110" s="1">
        <v>24.2</v>
      </c>
      <c r="HV110" s="1">
        <v>25.2</v>
      </c>
      <c r="HW110" s="1">
        <v>26</v>
      </c>
      <c r="HX110" s="1">
        <v>24</v>
      </c>
      <c r="HY110" s="1">
        <v>25</v>
      </c>
      <c r="HZ110" s="1">
        <v>26.4</v>
      </c>
      <c r="IA110" s="1">
        <v>23.6</v>
      </c>
      <c r="IB110" s="1">
        <v>23.2</v>
      </c>
      <c r="IC110" s="1">
        <v>22.8</v>
      </c>
      <c r="ID110" s="1">
        <v>23.6</v>
      </c>
      <c r="IE110" s="1">
        <v>24.6</v>
      </c>
      <c r="IF110" s="1">
        <v>23.8</v>
      </c>
      <c r="IG110" s="1">
        <v>23.6</v>
      </c>
      <c r="IH110" s="1">
        <v>25.8</v>
      </c>
      <c r="II110" s="1">
        <v>25.2</v>
      </c>
      <c r="IJ110" s="1">
        <v>25.4</v>
      </c>
      <c r="IK110" s="1">
        <v>24.4</v>
      </c>
      <c r="IL110" s="1">
        <v>24.8</v>
      </c>
      <c r="IM110" s="1">
        <v>25.4</v>
      </c>
      <c r="IN110" s="1">
        <v>24.6</v>
      </c>
      <c r="IO110" s="1">
        <v>24.2</v>
      </c>
      <c r="IP110" s="1">
        <v>25</v>
      </c>
      <c r="IQ110" s="1">
        <v>24.4</v>
      </c>
      <c r="IR110" s="1">
        <v>65535</v>
      </c>
      <c r="IS110" s="1">
        <v>65535</v>
      </c>
      <c r="IT110" s="1">
        <v>23.6</v>
      </c>
      <c r="IU110" s="1">
        <v>24.8</v>
      </c>
      <c r="IV110" s="1">
        <v>25.8</v>
      </c>
      <c r="IW110" s="1">
        <v>22.4</v>
      </c>
      <c r="IX110" s="1">
        <v>23.2</v>
      </c>
      <c r="IY110" s="1">
        <v>23.8</v>
      </c>
      <c r="IZ110" s="1">
        <v>65535</v>
      </c>
      <c r="JA110" s="1">
        <v>24.4</v>
      </c>
      <c r="JB110" s="1">
        <v>24.2</v>
      </c>
      <c r="JC110" s="1">
        <v>25.6</v>
      </c>
      <c r="JD110" s="1">
        <v>24.4</v>
      </c>
      <c r="JE110" s="1">
        <v>24.2</v>
      </c>
      <c r="JF110" s="1">
        <v>25.2</v>
      </c>
      <c r="JG110" s="1">
        <v>24.8</v>
      </c>
      <c r="JH110" s="1">
        <v>24.4</v>
      </c>
      <c r="JI110" s="1">
        <v>24.2</v>
      </c>
      <c r="JJ110" s="1">
        <v>23.6</v>
      </c>
      <c r="JK110" s="1">
        <v>23.4</v>
      </c>
      <c r="JL110" s="1">
        <v>23.6</v>
      </c>
      <c r="JM110" s="1">
        <v>22.8</v>
      </c>
      <c r="JN110" s="1">
        <v>65535</v>
      </c>
      <c r="JO110" s="1">
        <v>65535</v>
      </c>
      <c r="JP110" s="1">
        <v>23</v>
      </c>
      <c r="JQ110" s="1">
        <v>65535</v>
      </c>
      <c r="JR110" s="1">
        <v>24</v>
      </c>
      <c r="JS110" s="1">
        <v>24.2</v>
      </c>
      <c r="JT110" s="1">
        <v>23.8</v>
      </c>
      <c r="JU110" s="1">
        <v>25.4</v>
      </c>
      <c r="JV110" s="1">
        <v>23.2</v>
      </c>
      <c r="JW110" s="1">
        <v>23.4</v>
      </c>
      <c r="JX110" s="1">
        <v>23</v>
      </c>
      <c r="JY110" s="1">
        <v>23</v>
      </c>
      <c r="JZ110" s="1">
        <v>23.2</v>
      </c>
      <c r="KA110" s="1">
        <v>23.8</v>
      </c>
      <c r="KB110" s="1">
        <v>24.2</v>
      </c>
      <c r="KC110" s="1">
        <v>25.2</v>
      </c>
      <c r="KD110" s="1">
        <v>23.8</v>
      </c>
      <c r="KE110" s="1">
        <v>23.2</v>
      </c>
      <c r="KF110" s="1">
        <v>22</v>
      </c>
      <c r="KG110" s="1">
        <v>23.4</v>
      </c>
      <c r="KH110" s="1">
        <v>23.6</v>
      </c>
      <c r="KI110" s="1">
        <v>23.8</v>
      </c>
      <c r="KJ110" s="1">
        <v>24.2</v>
      </c>
      <c r="KK110" s="1">
        <v>24.4</v>
      </c>
      <c r="KL110" s="1">
        <v>24.4</v>
      </c>
      <c r="KM110" s="1">
        <v>24.4</v>
      </c>
      <c r="KN110" s="1">
        <v>23.8</v>
      </c>
      <c r="KO110" s="1">
        <v>23.4</v>
      </c>
      <c r="KP110" s="1">
        <v>65535</v>
      </c>
      <c r="KQ110" s="1">
        <v>23.4</v>
      </c>
      <c r="KR110" s="1">
        <v>24.6</v>
      </c>
      <c r="KS110" s="1">
        <v>23.6</v>
      </c>
      <c r="KT110" s="1">
        <v>23.6</v>
      </c>
      <c r="KU110" s="1">
        <v>23.6</v>
      </c>
      <c r="KV110" s="1">
        <v>25</v>
      </c>
      <c r="KW110" s="1">
        <v>25.6</v>
      </c>
      <c r="KX110" s="1">
        <v>23.4</v>
      </c>
      <c r="KY110" s="1">
        <v>24</v>
      </c>
      <c r="KZ110" s="1">
        <v>24.2</v>
      </c>
      <c r="LA110" s="1">
        <v>24.4</v>
      </c>
      <c r="LB110" s="1">
        <v>24.8</v>
      </c>
      <c r="LC110" s="1">
        <v>24.6</v>
      </c>
      <c r="LD110" s="1">
        <v>24.6</v>
      </c>
      <c r="LE110" s="1">
        <v>24</v>
      </c>
      <c r="LF110" s="1">
        <v>24.4</v>
      </c>
      <c r="LG110" s="1">
        <v>24.6</v>
      </c>
      <c r="LH110" s="1">
        <v>25.4</v>
      </c>
      <c r="LI110" s="1">
        <v>25.6</v>
      </c>
      <c r="LJ110" s="1">
        <v>24.2</v>
      </c>
      <c r="LK110" s="1">
        <v>24</v>
      </c>
      <c r="LL110" s="1">
        <v>24</v>
      </c>
      <c r="LM110" s="1">
        <v>24.2</v>
      </c>
      <c r="LN110" s="1">
        <v>23.4</v>
      </c>
      <c r="LO110" s="1">
        <v>23</v>
      </c>
      <c r="LP110" s="1">
        <v>22.4</v>
      </c>
      <c r="LQ110" s="1">
        <v>23.2</v>
      </c>
      <c r="LR110" s="1">
        <v>23.2</v>
      </c>
      <c r="LS110" s="1">
        <v>22.6</v>
      </c>
      <c r="LT110" s="1">
        <v>65535</v>
      </c>
      <c r="LU110" s="1">
        <v>24.4</v>
      </c>
      <c r="LV110" s="1">
        <v>23.8</v>
      </c>
      <c r="LW110" s="1">
        <v>23.4</v>
      </c>
      <c r="LX110" s="1">
        <v>23.6</v>
      </c>
      <c r="LY110" s="1">
        <v>24</v>
      </c>
      <c r="LZ110" s="1">
        <v>24</v>
      </c>
      <c r="MA110" s="1">
        <v>25.2</v>
      </c>
      <c r="MB110" s="1">
        <v>24.4</v>
      </c>
      <c r="MC110" s="1">
        <v>65535</v>
      </c>
      <c r="MD110" s="1">
        <v>65535</v>
      </c>
      <c r="ME110" s="1">
        <v>23</v>
      </c>
      <c r="MF110" s="1">
        <v>23.6</v>
      </c>
      <c r="MG110" s="1">
        <v>24.4</v>
      </c>
      <c r="MH110" s="1">
        <v>25.2</v>
      </c>
      <c r="MI110" s="1">
        <v>24.6</v>
      </c>
      <c r="MJ110" s="1">
        <v>24.8</v>
      </c>
      <c r="MK110" s="1">
        <v>24</v>
      </c>
      <c r="ML110" s="1">
        <v>65535</v>
      </c>
      <c r="MM110" s="1">
        <v>23.2</v>
      </c>
      <c r="MN110" s="1">
        <v>21.8</v>
      </c>
      <c r="MO110" s="1">
        <v>22</v>
      </c>
      <c r="MP110" s="1">
        <v>21.6</v>
      </c>
      <c r="MQ110" s="1">
        <v>22</v>
      </c>
      <c r="MR110" s="1">
        <v>21.8</v>
      </c>
      <c r="MS110" s="1">
        <v>24</v>
      </c>
      <c r="MT110" s="1">
        <v>24</v>
      </c>
      <c r="MU110" s="1">
        <v>23.6</v>
      </c>
      <c r="MV110" s="1">
        <v>23.6</v>
      </c>
      <c r="MW110" s="1">
        <v>25</v>
      </c>
      <c r="MX110" s="1">
        <v>24.8</v>
      </c>
      <c r="MY110" s="1">
        <v>25.2</v>
      </c>
      <c r="MZ110" s="1">
        <v>24.4</v>
      </c>
      <c r="NA110" s="1">
        <v>24.2</v>
      </c>
      <c r="NB110" s="1">
        <v>65535</v>
      </c>
      <c r="NC110" s="1">
        <v>25.4</v>
      </c>
      <c r="ND110" s="1">
        <v>25.4</v>
      </c>
      <c r="NE110" s="1">
        <v>25.6</v>
      </c>
      <c r="NF110" s="1">
        <v>25.2</v>
      </c>
      <c r="NG110" s="1">
        <v>25.4</v>
      </c>
      <c r="NH110" s="1">
        <v>24.6</v>
      </c>
      <c r="NI110" s="1">
        <v>21.8</v>
      </c>
      <c r="NJ110" s="6">
        <f t="shared" si="62"/>
        <v>0.90322580645161288</v>
      </c>
      <c r="NK110" s="3">
        <f t="shared" si="63"/>
        <v>0.9285714285714286</v>
      </c>
      <c r="NL110" s="3">
        <f t="shared" si="64"/>
        <v>0.90322580645161288</v>
      </c>
      <c r="NM110" s="3">
        <f t="shared" si="65"/>
        <v>0.96666666666666667</v>
      </c>
      <c r="NN110" s="3">
        <f t="shared" si="66"/>
        <v>0.90322580645161288</v>
      </c>
      <c r="NO110" s="3">
        <f t="shared" si="67"/>
        <v>0.93333333333333335</v>
      </c>
      <c r="NP110" s="3">
        <f t="shared" si="68"/>
        <v>0.967741935483871</v>
      </c>
      <c r="NQ110" s="3">
        <f t="shared" si="69"/>
        <v>0.967741935483871</v>
      </c>
      <c r="NR110" s="3">
        <f t="shared" si="70"/>
        <v>0.8</v>
      </c>
      <c r="NS110" s="3">
        <f t="shared" si="71"/>
        <v>0.967741935483871</v>
      </c>
      <c r="NT110" s="3">
        <f t="shared" si="72"/>
        <v>0.9</v>
      </c>
      <c r="NU110" s="3">
        <f t="shared" si="73"/>
        <v>0.93548387096774188</v>
      </c>
      <c r="NV110" s="3">
        <f t="shared" si="74"/>
        <v>0.92328767123287669</v>
      </c>
      <c r="NW110" s="5">
        <f t="shared" si="75"/>
        <v>23.185714285714283</v>
      </c>
      <c r="NX110" s="1">
        <f t="shared" si="76"/>
        <v>23.461538461538467</v>
      </c>
      <c r="NY110" s="1">
        <f t="shared" si="77"/>
        <v>25.064285714285717</v>
      </c>
      <c r="NZ110" s="1">
        <f t="shared" si="78"/>
        <v>24.95862068965517</v>
      </c>
      <c r="OA110" s="1">
        <f t="shared" si="79"/>
        <v>24.907142857142862</v>
      </c>
      <c r="OB110" s="1">
        <f t="shared" si="80"/>
        <v>24.764285714285716</v>
      </c>
      <c r="OC110" s="1">
        <f t="shared" si="81"/>
        <v>24.473333333333336</v>
      </c>
      <c r="OD110" s="1">
        <f t="shared" si="82"/>
        <v>24.453333333333333</v>
      </c>
      <c r="OE110" s="1">
        <f t="shared" si="83"/>
        <v>24.116666666666664</v>
      </c>
      <c r="OF110" s="1">
        <f t="shared" si="84"/>
        <v>23.813333333333333</v>
      </c>
      <c r="OG110" s="1">
        <f t="shared" si="85"/>
        <v>24.05185185185185</v>
      </c>
      <c r="OH110" s="1">
        <f t="shared" si="86"/>
        <v>23.937931034482759</v>
      </c>
      <c r="OI110" s="111">
        <v>21.08</v>
      </c>
      <c r="OJ110" s="112">
        <v>21.735000000000003</v>
      </c>
      <c r="OK110" s="112">
        <v>22.473684210526319</v>
      </c>
      <c r="OL110" s="112">
        <v>22.97</v>
      </c>
      <c r="OM110" s="112">
        <v>23.077272727272728</v>
      </c>
      <c r="ON110" s="112">
        <v>22.872727272727275</v>
      </c>
      <c r="OO110" s="112">
        <v>22.980952380952381</v>
      </c>
      <c r="OP110" s="112">
        <v>22.745000000000001</v>
      </c>
      <c r="OQ110" s="112">
        <v>22.689473684210526</v>
      </c>
      <c r="OR110" s="112">
        <v>22.383333333333336</v>
      </c>
      <c r="OS110" s="112">
        <v>22.394117647058827</v>
      </c>
      <c r="OT110" s="112">
        <v>21.923529411764708</v>
      </c>
      <c r="OU110" s="5">
        <f t="shared" si="50"/>
        <v>2.105714285714285</v>
      </c>
      <c r="OV110" s="1">
        <f t="shared" si="51"/>
        <v>1.726538461538464</v>
      </c>
      <c r="OW110" s="1">
        <f t="shared" si="52"/>
        <v>2.5906015037593981</v>
      </c>
      <c r="OX110" s="1">
        <f t="shared" si="53"/>
        <v>1.9886206896551712</v>
      </c>
      <c r="OY110" s="1">
        <f t="shared" si="54"/>
        <v>1.8298701298701339</v>
      </c>
      <c r="OZ110" s="1">
        <f t="shared" si="55"/>
        <v>1.8915584415584412</v>
      </c>
      <c r="PA110" s="1">
        <f t="shared" si="56"/>
        <v>1.4923809523809553</v>
      </c>
      <c r="PB110" s="1">
        <f t="shared" si="57"/>
        <v>1.7083333333333321</v>
      </c>
      <c r="PC110" s="1">
        <f t="shared" si="58"/>
        <v>1.4271929824561376</v>
      </c>
      <c r="PD110" s="1">
        <f t="shared" si="59"/>
        <v>1.4299999999999962</v>
      </c>
      <c r="PE110" s="1">
        <f t="shared" si="60"/>
        <v>1.657734204793023</v>
      </c>
      <c r="PF110" s="1">
        <f t="shared" si="61"/>
        <v>2.0144016227180508</v>
      </c>
      <c r="PG110" s="111">
        <v>16.600000000000001</v>
      </c>
      <c r="PH110" s="112">
        <v>13.1</v>
      </c>
      <c r="PI110" s="112">
        <v>14.2</v>
      </c>
      <c r="PJ110" s="112">
        <v>16.600000000000001</v>
      </c>
      <c r="PK110" s="112">
        <v>14.4</v>
      </c>
      <c r="PL110" s="112">
        <v>13.4</v>
      </c>
      <c r="PM110" s="112">
        <v>17.600000000000001</v>
      </c>
      <c r="PN110" s="112">
        <v>14.8</v>
      </c>
      <c r="PO110" s="112">
        <v>14.2</v>
      </c>
      <c r="PP110" s="112">
        <v>16.600000000000001</v>
      </c>
      <c r="PQ110" s="112">
        <v>16.2</v>
      </c>
      <c r="PR110" s="137">
        <v>16.399999999999999</v>
      </c>
      <c r="PS110" s="5">
        <f t="array" ref="PS110">+IF(ISERROR($NW110)=FALSE,MIN(IF($H110:$AL110&lt;65534,$H110:$AL110,"")),NA())</f>
        <v>20.6</v>
      </c>
      <c r="PT110" s="1">
        <f t="array" ref="PT110">+IF(ISERROR($NX110)=FALSE,MIN(IF($AM110:$BN110&lt;65534,$AM110:$BN110,"")),NA())</f>
        <v>21.8</v>
      </c>
      <c r="PU110" s="1">
        <f t="array" ref="PU110">+IF(ISERROR($NY110)=FALSE,MIN(IF($BP110:$CT110&lt;65534,$BP110:$CT110,"")),NA())</f>
        <v>23.4</v>
      </c>
      <c r="PV110" s="1">
        <f t="array" ref="PV110">+IF(ISERROR($NZ110)=FALSE,MIN(IF($CU110:$DX110&lt;65534,$CU110:$DX110,"")),NA())</f>
        <v>23.4</v>
      </c>
      <c r="PW110" s="1">
        <f t="array" ref="PW110">+IF(ISERROR($OA110)=FALSE,MIN(IF($DY110:$FC110&lt;65534,$DY110:$FC110,"")),NA())</f>
        <v>23.2</v>
      </c>
      <c r="PX110" s="1">
        <f t="array" ref="PX110">+IF(ISERROR($OB110)=FALSE,MIN(IF($FD110:$GG110&lt;65534,$FD110:$GG110,"")),NA())</f>
        <v>23</v>
      </c>
      <c r="PY110" s="1">
        <f t="array" ref="PY110">+IF(ISERROR($OC110)=FALSE,MIN(IF($GH110:$HL110&lt;65534,$GH110:$HL110,"")),NA())</f>
        <v>22.8</v>
      </c>
      <c r="PZ110" s="1">
        <f t="array" ref="PZ110">+IF(ISERROR($OD110)=FALSE,MIN(IF($HM110:$IQ110&lt;65534,$HM110:$IQ110,"")),NA())</f>
        <v>22.8</v>
      </c>
      <c r="QA110" s="1">
        <f t="array" ref="QA110">+IF(ISERROR($OE110)=FALSE,MIN(IF($IR110:$JU110&lt;65534,$IR110:$JU110,"")),NA())</f>
        <v>22.4</v>
      </c>
      <c r="QB110" s="1">
        <f t="array" ref="QB110">+IF(ISERROR($OF110)=FALSE,MIN(IF($JV110:$KZ110&lt;65534,$JV110:$KZ110,"")),NA())</f>
        <v>22</v>
      </c>
      <c r="QC110" s="1">
        <f t="array" ref="QC110">+IF(ISERROR($OG110)=FALSE,MIN(IF($LA110:$MD110&lt;65534,$LA110:$MD110,"")),NA())</f>
        <v>22.4</v>
      </c>
      <c r="QD110" s="1">
        <f t="array" ref="QD110">+IF(ISERROR($OH110)=FALSE,MIN(IF($ME110:$NI110&lt;65534,$ME110:$NI110,"")),NA())</f>
        <v>21.6</v>
      </c>
      <c r="QE110" s="5">
        <f t="shared" si="87"/>
        <v>-4</v>
      </c>
      <c r="QF110" s="1">
        <f t="shared" si="88"/>
        <v>-8.7000000000000011</v>
      </c>
      <c r="QG110" s="1">
        <f t="shared" si="89"/>
        <v>-9.1999999999999993</v>
      </c>
      <c r="QH110" s="1">
        <f t="shared" si="90"/>
        <v>-6.7999999999999972</v>
      </c>
      <c r="QI110" s="1">
        <f t="shared" si="91"/>
        <v>-8.7999999999999989</v>
      </c>
      <c r="QJ110" s="1">
        <f t="shared" si="92"/>
        <v>-9.6</v>
      </c>
      <c r="QK110" s="1">
        <f t="shared" si="93"/>
        <v>-5.1999999999999993</v>
      </c>
      <c r="QL110" s="1">
        <f t="shared" si="94"/>
        <v>-8</v>
      </c>
      <c r="QM110" s="1">
        <f t="shared" si="95"/>
        <v>-8.1999999999999993</v>
      </c>
      <c r="QN110" s="1">
        <f t="shared" si="96"/>
        <v>-5.3999999999999986</v>
      </c>
      <c r="QO110" s="1">
        <f t="shared" si="97"/>
        <v>-6.1999999999999993</v>
      </c>
      <c r="QP110" s="1">
        <f t="shared" si="98"/>
        <v>-5.2000000000000028</v>
      </c>
      <c r="QQ110" s="5" t="s">
        <v>892</v>
      </c>
    </row>
    <row r="111" spans="1:459" s="1" customFormat="1" x14ac:dyDescent="0.2">
      <c r="A111" s="79">
        <v>28025070</v>
      </c>
      <c r="B111" s="106">
        <v>-73.249388888888888</v>
      </c>
      <c r="C111" s="106">
        <v>10.001805555555556</v>
      </c>
      <c r="D111" s="105">
        <v>180</v>
      </c>
      <c r="E111" s="97" t="s">
        <v>478</v>
      </c>
      <c r="F111" s="97" t="s">
        <v>475</v>
      </c>
      <c r="G111" s="97" t="s">
        <v>7</v>
      </c>
      <c r="H111" s="1">
        <v>23.4</v>
      </c>
      <c r="I111" s="1">
        <v>23.4</v>
      </c>
      <c r="J111" s="1">
        <v>22</v>
      </c>
      <c r="K111" s="1">
        <v>22.2</v>
      </c>
      <c r="L111" s="1">
        <v>21.6</v>
      </c>
      <c r="M111" s="1">
        <v>21.6</v>
      </c>
      <c r="N111" s="1">
        <v>24.2</v>
      </c>
      <c r="O111" s="1">
        <v>25.2</v>
      </c>
      <c r="P111" s="1">
        <v>22.6</v>
      </c>
      <c r="Q111" s="1">
        <v>22</v>
      </c>
      <c r="R111" s="1">
        <v>22</v>
      </c>
      <c r="S111" s="1">
        <v>22.6</v>
      </c>
      <c r="T111" s="1">
        <v>22.6</v>
      </c>
      <c r="U111" s="1">
        <v>23</v>
      </c>
      <c r="V111" s="1">
        <v>22.8</v>
      </c>
      <c r="W111" s="1">
        <v>22.8</v>
      </c>
      <c r="X111" s="1">
        <v>23.6</v>
      </c>
      <c r="Y111" s="1">
        <v>24</v>
      </c>
      <c r="Z111" s="1">
        <v>24.2</v>
      </c>
      <c r="AA111" s="1">
        <v>23.6</v>
      </c>
      <c r="AB111" s="1">
        <v>23.4</v>
      </c>
      <c r="AC111" s="1">
        <v>24</v>
      </c>
      <c r="AD111" s="1">
        <v>25</v>
      </c>
      <c r="AE111" s="1">
        <v>24</v>
      </c>
      <c r="AF111" s="1">
        <v>23.2</v>
      </c>
      <c r="AG111" s="1">
        <v>23.6</v>
      </c>
      <c r="AH111" s="1">
        <v>23.8</v>
      </c>
      <c r="AI111" s="1">
        <v>24</v>
      </c>
      <c r="AJ111" s="1">
        <v>22.6</v>
      </c>
      <c r="AK111" s="1">
        <v>23.6</v>
      </c>
      <c r="AL111" s="1">
        <v>22.6</v>
      </c>
      <c r="AM111" s="1">
        <v>23</v>
      </c>
      <c r="AN111" s="1">
        <v>23.8</v>
      </c>
      <c r="AO111" s="1">
        <v>23.2</v>
      </c>
      <c r="AP111" s="1">
        <v>21.8</v>
      </c>
      <c r="AQ111" s="1">
        <v>21.8</v>
      </c>
      <c r="AR111" s="1">
        <v>23</v>
      </c>
      <c r="AS111" s="1">
        <v>24</v>
      </c>
      <c r="AT111" s="1">
        <v>24</v>
      </c>
      <c r="AU111" s="1">
        <v>23.2</v>
      </c>
      <c r="AV111" s="1">
        <v>24.2</v>
      </c>
      <c r="AW111" s="1">
        <v>22.4</v>
      </c>
      <c r="AX111" s="1">
        <v>21.6</v>
      </c>
      <c r="AY111" s="1">
        <v>22.4</v>
      </c>
      <c r="AZ111" s="1">
        <v>21.6</v>
      </c>
      <c r="BA111" s="1">
        <v>25.2</v>
      </c>
      <c r="BB111" s="1">
        <v>25.4</v>
      </c>
      <c r="BC111" s="1">
        <v>25.2</v>
      </c>
      <c r="BD111" s="1">
        <v>24.8</v>
      </c>
      <c r="BE111" s="1">
        <v>22.6</v>
      </c>
      <c r="BF111" s="1">
        <v>23.6</v>
      </c>
      <c r="BG111" s="1">
        <v>23.8</v>
      </c>
      <c r="BH111" s="1">
        <v>24</v>
      </c>
      <c r="BI111" s="1">
        <v>23.4</v>
      </c>
      <c r="BJ111" s="1">
        <v>24</v>
      </c>
      <c r="BK111" s="1">
        <v>24</v>
      </c>
      <c r="BL111" s="1">
        <v>24.2</v>
      </c>
      <c r="BM111" s="1">
        <v>23.6</v>
      </c>
      <c r="BN111" s="1">
        <v>23.4</v>
      </c>
      <c r="BO111" s="102"/>
      <c r="BP111" s="1">
        <v>24</v>
      </c>
      <c r="BQ111" s="1">
        <v>23.6</v>
      </c>
      <c r="BR111" s="1">
        <v>23.6</v>
      </c>
      <c r="BS111" s="1">
        <v>24.2</v>
      </c>
      <c r="BT111" s="1">
        <v>24.4</v>
      </c>
      <c r="BU111" s="1">
        <v>25</v>
      </c>
      <c r="BV111" s="1">
        <v>25.2</v>
      </c>
      <c r="BW111" s="1">
        <v>25.4</v>
      </c>
      <c r="BX111" s="1">
        <v>26</v>
      </c>
      <c r="BY111" s="1">
        <v>26</v>
      </c>
      <c r="BZ111" s="1">
        <v>25.8</v>
      </c>
      <c r="CA111" s="1">
        <v>26</v>
      </c>
      <c r="CB111" s="1">
        <v>25</v>
      </c>
      <c r="CC111" s="1">
        <v>25</v>
      </c>
      <c r="CD111" s="1">
        <v>25</v>
      </c>
      <c r="CE111" s="1">
        <v>25.4</v>
      </c>
      <c r="CF111" s="1">
        <v>25.6</v>
      </c>
      <c r="CG111" s="1">
        <v>25.4</v>
      </c>
      <c r="CH111" s="1">
        <v>24.6</v>
      </c>
      <c r="CI111" s="1">
        <v>24.4</v>
      </c>
      <c r="CJ111" s="1">
        <v>24.6</v>
      </c>
      <c r="CK111" s="1">
        <v>25</v>
      </c>
      <c r="CL111" s="1">
        <v>25</v>
      </c>
      <c r="CM111" s="1">
        <v>25</v>
      </c>
      <c r="CN111" s="1">
        <v>25.4</v>
      </c>
      <c r="CO111" s="1">
        <v>25</v>
      </c>
      <c r="CP111" s="1">
        <v>25</v>
      </c>
      <c r="CQ111" s="1">
        <v>25.2</v>
      </c>
      <c r="CR111" s="1">
        <v>24.9</v>
      </c>
      <c r="CS111" s="1">
        <v>23.6</v>
      </c>
      <c r="CT111" s="1">
        <v>23.6</v>
      </c>
      <c r="CU111" s="1">
        <v>25.4</v>
      </c>
      <c r="CV111" s="1">
        <v>24.4</v>
      </c>
      <c r="CW111" s="1">
        <v>24.8</v>
      </c>
      <c r="CX111" s="1">
        <v>25</v>
      </c>
      <c r="CY111" s="1">
        <v>25</v>
      </c>
      <c r="CZ111" s="1">
        <v>24</v>
      </c>
      <c r="DA111" s="1">
        <v>25.4</v>
      </c>
      <c r="DB111" s="1">
        <v>25.2</v>
      </c>
      <c r="DC111" s="1">
        <v>24</v>
      </c>
      <c r="DD111" s="1">
        <v>24.4</v>
      </c>
      <c r="DE111" s="1">
        <v>23</v>
      </c>
      <c r="DF111" s="1">
        <v>23.6</v>
      </c>
      <c r="DG111" s="1">
        <v>24.4</v>
      </c>
      <c r="DH111" s="1">
        <v>25</v>
      </c>
      <c r="DI111" s="1">
        <v>24.2</v>
      </c>
      <c r="DJ111" s="1">
        <v>25.4</v>
      </c>
      <c r="DK111" s="1">
        <v>26.2</v>
      </c>
      <c r="DL111" s="1">
        <v>25.4</v>
      </c>
      <c r="DM111" s="1">
        <v>65535</v>
      </c>
      <c r="DN111" s="1">
        <v>24.8</v>
      </c>
      <c r="DO111" s="1">
        <v>24</v>
      </c>
      <c r="DP111" s="1">
        <v>23.6</v>
      </c>
      <c r="DQ111" s="1">
        <v>24.6</v>
      </c>
      <c r="DR111" s="1">
        <v>25</v>
      </c>
      <c r="DS111" s="1">
        <v>26</v>
      </c>
      <c r="DT111" s="1">
        <v>25.4</v>
      </c>
      <c r="DU111" s="1">
        <v>26</v>
      </c>
      <c r="DV111" s="1">
        <v>65535</v>
      </c>
      <c r="DW111" s="1">
        <v>25.8</v>
      </c>
      <c r="DX111" s="1">
        <v>26</v>
      </c>
      <c r="DY111" s="1">
        <v>26.4</v>
      </c>
      <c r="DZ111" s="1">
        <v>26.2</v>
      </c>
      <c r="EA111" s="1">
        <v>26.6</v>
      </c>
      <c r="EB111" s="1">
        <v>27</v>
      </c>
      <c r="EC111" s="1">
        <v>27</v>
      </c>
      <c r="ED111" s="1">
        <v>26.4</v>
      </c>
      <c r="EE111" s="1">
        <v>27</v>
      </c>
      <c r="EF111" s="1">
        <v>27</v>
      </c>
      <c r="EG111" s="1">
        <v>25.2</v>
      </c>
      <c r="EH111" s="1">
        <v>23.2</v>
      </c>
      <c r="EI111" s="1">
        <v>24.6</v>
      </c>
      <c r="EJ111" s="1">
        <v>23.6</v>
      </c>
      <c r="EK111" s="1">
        <v>24.8</v>
      </c>
      <c r="EL111" s="1">
        <v>24.6</v>
      </c>
      <c r="EM111" s="1">
        <v>25.2</v>
      </c>
      <c r="EN111" s="1">
        <v>25.4</v>
      </c>
      <c r="EO111" s="1">
        <v>25.6</v>
      </c>
      <c r="EP111" s="1">
        <v>25</v>
      </c>
      <c r="EQ111" s="1">
        <v>25.2</v>
      </c>
      <c r="ER111" s="1">
        <v>24.6</v>
      </c>
      <c r="ES111" s="1">
        <v>24.4</v>
      </c>
      <c r="ET111" s="1">
        <v>25.4</v>
      </c>
      <c r="EU111" s="1">
        <v>23.6</v>
      </c>
      <c r="EV111" s="1">
        <v>24.6</v>
      </c>
      <c r="EW111" s="1">
        <v>24</v>
      </c>
      <c r="EX111" s="1">
        <v>24.4</v>
      </c>
      <c r="EY111" s="1">
        <v>23.6</v>
      </c>
      <c r="EZ111" s="1">
        <v>22.8</v>
      </c>
      <c r="FA111" s="1">
        <v>24</v>
      </c>
      <c r="FB111" s="1">
        <v>21.6</v>
      </c>
      <c r="FC111" s="1">
        <v>22.6</v>
      </c>
      <c r="FD111" s="1">
        <v>22</v>
      </c>
      <c r="FE111" s="1">
        <v>23.4</v>
      </c>
      <c r="FF111" s="1">
        <v>25</v>
      </c>
      <c r="FG111" s="1">
        <v>25.2</v>
      </c>
      <c r="FH111" s="1">
        <v>24.6</v>
      </c>
      <c r="FI111" s="1">
        <v>25.4</v>
      </c>
      <c r="FJ111" s="1">
        <v>23.6</v>
      </c>
      <c r="FK111" s="1">
        <v>23.4</v>
      </c>
      <c r="FL111" s="1">
        <v>24</v>
      </c>
      <c r="FM111" s="1">
        <v>25</v>
      </c>
      <c r="FN111" s="1">
        <v>26</v>
      </c>
      <c r="FO111" s="1">
        <v>24.2</v>
      </c>
      <c r="FP111" s="1">
        <v>24.2</v>
      </c>
      <c r="FQ111" s="1">
        <v>26</v>
      </c>
      <c r="FR111" s="1">
        <v>26</v>
      </c>
      <c r="FS111" s="1">
        <v>25.2</v>
      </c>
      <c r="FT111" s="1">
        <v>25.6</v>
      </c>
      <c r="FU111" s="1">
        <v>26.2</v>
      </c>
      <c r="FV111" s="1">
        <v>25.4</v>
      </c>
      <c r="FW111" s="1">
        <v>25.2</v>
      </c>
      <c r="FX111" s="1">
        <v>26</v>
      </c>
      <c r="FY111" s="1">
        <v>26.2</v>
      </c>
      <c r="FZ111" s="1">
        <v>24.4</v>
      </c>
      <c r="GA111" s="1">
        <v>24.2</v>
      </c>
      <c r="GB111" s="1">
        <v>23.8</v>
      </c>
      <c r="GC111" s="1">
        <v>24.8</v>
      </c>
      <c r="GD111" s="1">
        <v>24</v>
      </c>
      <c r="GE111" s="1">
        <v>25</v>
      </c>
      <c r="GF111" s="1">
        <v>25.4</v>
      </c>
      <c r="GG111" s="1">
        <v>26</v>
      </c>
      <c r="GH111" s="1">
        <v>26</v>
      </c>
      <c r="GI111" s="1">
        <v>24</v>
      </c>
      <c r="GJ111" s="1">
        <v>25</v>
      </c>
      <c r="GK111" s="1">
        <v>25.6</v>
      </c>
      <c r="GL111" s="1">
        <v>25</v>
      </c>
      <c r="GM111" s="1">
        <v>26.4</v>
      </c>
      <c r="GN111" s="1">
        <v>26</v>
      </c>
      <c r="GO111" s="1">
        <v>25.6</v>
      </c>
      <c r="GP111" s="1">
        <v>65535</v>
      </c>
      <c r="GQ111" s="1">
        <v>65535</v>
      </c>
      <c r="GR111" s="1">
        <v>65535</v>
      </c>
      <c r="GS111" s="1">
        <v>65535</v>
      </c>
      <c r="GT111" s="1">
        <v>65535</v>
      </c>
      <c r="GU111" s="1">
        <v>65535</v>
      </c>
      <c r="GV111" s="1">
        <v>65535</v>
      </c>
      <c r="GW111" s="1">
        <v>65535</v>
      </c>
      <c r="GX111" s="1">
        <v>65535</v>
      </c>
      <c r="GY111" s="1">
        <v>65535</v>
      </c>
      <c r="GZ111" s="1">
        <v>65535</v>
      </c>
      <c r="HA111" s="1">
        <v>65535</v>
      </c>
      <c r="HB111" s="1">
        <v>65535</v>
      </c>
      <c r="HC111" s="1">
        <v>65535</v>
      </c>
      <c r="HD111" s="1">
        <v>65535</v>
      </c>
      <c r="HE111" s="1">
        <v>65535</v>
      </c>
      <c r="HF111" s="1">
        <v>65535</v>
      </c>
      <c r="HG111" s="1">
        <v>65535</v>
      </c>
      <c r="HH111" s="1">
        <v>65535</v>
      </c>
      <c r="HI111" s="1">
        <v>65535</v>
      </c>
      <c r="HJ111" s="1">
        <v>65535</v>
      </c>
      <c r="HK111" s="1">
        <v>65535</v>
      </c>
      <c r="HL111" s="1">
        <v>24.8</v>
      </c>
      <c r="HM111" s="1">
        <v>23.8</v>
      </c>
      <c r="HN111" s="1">
        <v>23.2</v>
      </c>
      <c r="HO111" s="1">
        <v>24.4</v>
      </c>
      <c r="HP111" s="1">
        <v>24.8</v>
      </c>
      <c r="HQ111" s="1">
        <v>23.4</v>
      </c>
      <c r="HR111" s="1">
        <v>24</v>
      </c>
      <c r="HS111" s="1">
        <v>23.8</v>
      </c>
      <c r="HT111" s="1">
        <v>24.8</v>
      </c>
      <c r="HU111" s="1">
        <v>24.4</v>
      </c>
      <c r="HV111" s="1">
        <v>25.2</v>
      </c>
      <c r="HW111" s="1">
        <v>26.6</v>
      </c>
      <c r="HX111" s="1">
        <v>27</v>
      </c>
      <c r="HY111" s="1">
        <v>26</v>
      </c>
      <c r="HZ111" s="1">
        <v>23</v>
      </c>
      <c r="IA111" s="1">
        <v>23.6</v>
      </c>
      <c r="IB111" s="1">
        <v>22.4</v>
      </c>
      <c r="IC111" s="1">
        <v>23</v>
      </c>
      <c r="ID111" s="1">
        <v>24</v>
      </c>
      <c r="IE111" s="1">
        <v>23</v>
      </c>
      <c r="IF111" s="1">
        <v>22.2</v>
      </c>
      <c r="IG111" s="1">
        <v>23.6</v>
      </c>
      <c r="IH111" s="1">
        <v>23.4</v>
      </c>
      <c r="II111" s="1">
        <v>24.8</v>
      </c>
      <c r="IJ111" s="1">
        <v>24.8</v>
      </c>
      <c r="IK111" s="1">
        <v>24.2</v>
      </c>
      <c r="IL111" s="1">
        <v>24.6</v>
      </c>
      <c r="IM111" s="1">
        <v>25.2</v>
      </c>
      <c r="IN111" s="1">
        <v>25.4</v>
      </c>
      <c r="IO111" s="1">
        <v>25</v>
      </c>
      <c r="IP111" s="1">
        <v>23.2</v>
      </c>
      <c r="IQ111" s="1">
        <v>24.2</v>
      </c>
      <c r="IR111" s="1">
        <v>24.8</v>
      </c>
      <c r="IS111" s="1">
        <v>65535</v>
      </c>
      <c r="IT111" s="1">
        <v>22</v>
      </c>
      <c r="IU111" s="1">
        <v>22.8</v>
      </c>
      <c r="IV111" s="1">
        <v>65535</v>
      </c>
      <c r="IW111" s="1">
        <v>23</v>
      </c>
      <c r="IX111" s="1">
        <v>24</v>
      </c>
      <c r="IY111" s="1">
        <v>24.6</v>
      </c>
      <c r="IZ111" s="1">
        <v>65535</v>
      </c>
      <c r="JA111" s="1">
        <v>25.4</v>
      </c>
      <c r="JB111" s="1">
        <v>26.2</v>
      </c>
      <c r="JC111" s="1">
        <v>23.6</v>
      </c>
      <c r="JD111" s="1">
        <v>24.8</v>
      </c>
      <c r="JE111" s="1">
        <v>25</v>
      </c>
      <c r="JF111" s="1">
        <v>24.6</v>
      </c>
      <c r="JG111" s="1">
        <v>23</v>
      </c>
      <c r="JH111" s="1">
        <v>24</v>
      </c>
      <c r="JI111" s="1">
        <v>23</v>
      </c>
      <c r="JJ111" s="1">
        <v>22.2</v>
      </c>
      <c r="JK111" s="1">
        <v>22.6</v>
      </c>
      <c r="JL111" s="1">
        <v>22.8</v>
      </c>
      <c r="JM111" s="1">
        <v>23.4</v>
      </c>
      <c r="JN111" s="1">
        <v>23.6</v>
      </c>
      <c r="JO111" s="1">
        <v>23</v>
      </c>
      <c r="JP111" s="1">
        <v>23.4</v>
      </c>
      <c r="JQ111" s="1">
        <v>23.6</v>
      </c>
      <c r="JR111" s="1">
        <v>23</v>
      </c>
      <c r="JS111" s="1">
        <v>24</v>
      </c>
      <c r="JT111" s="1">
        <v>23</v>
      </c>
      <c r="JU111" s="1">
        <v>24.2</v>
      </c>
      <c r="JV111" s="1">
        <v>23</v>
      </c>
      <c r="JW111" s="1">
        <v>24.6</v>
      </c>
      <c r="JX111" s="1">
        <v>23.2</v>
      </c>
      <c r="JY111" s="1">
        <v>23.2</v>
      </c>
      <c r="JZ111" s="1">
        <v>22.8</v>
      </c>
      <c r="KA111" s="1">
        <v>23.8</v>
      </c>
      <c r="KB111" s="1">
        <v>21.8</v>
      </c>
      <c r="KC111" s="1">
        <v>23.8</v>
      </c>
      <c r="KD111" s="1">
        <v>23.4</v>
      </c>
      <c r="KE111" s="1">
        <v>22.6</v>
      </c>
      <c r="KF111" s="1">
        <v>23.4</v>
      </c>
      <c r="KG111" s="1">
        <v>21.6</v>
      </c>
      <c r="KH111" s="1">
        <v>23</v>
      </c>
      <c r="KI111" s="1">
        <v>23.2</v>
      </c>
      <c r="KJ111" s="1">
        <v>23</v>
      </c>
      <c r="KK111" s="1">
        <v>23.8</v>
      </c>
      <c r="KL111" s="1">
        <v>25</v>
      </c>
      <c r="KM111" s="1">
        <v>23.6</v>
      </c>
      <c r="KN111" s="1">
        <v>23.2</v>
      </c>
      <c r="KO111" s="1">
        <v>65535</v>
      </c>
      <c r="KP111" s="1">
        <v>23.2</v>
      </c>
      <c r="KQ111" s="1">
        <v>22.2</v>
      </c>
      <c r="KR111" s="1">
        <v>22.2</v>
      </c>
      <c r="KS111" s="1">
        <v>23.6</v>
      </c>
      <c r="KT111" s="1">
        <v>23.6</v>
      </c>
      <c r="KU111" s="1">
        <v>24.8</v>
      </c>
      <c r="KV111" s="1">
        <v>24</v>
      </c>
      <c r="KW111" s="1">
        <v>24.4</v>
      </c>
      <c r="KX111" s="1">
        <v>25</v>
      </c>
      <c r="KY111" s="1">
        <v>23.4</v>
      </c>
      <c r="KZ111" s="1">
        <v>23.6</v>
      </c>
      <c r="LA111" s="1">
        <v>65535</v>
      </c>
      <c r="LB111" s="1">
        <v>23.6</v>
      </c>
      <c r="LC111" s="1">
        <v>24</v>
      </c>
      <c r="LD111" s="1">
        <v>25.2</v>
      </c>
      <c r="LE111" s="1">
        <v>24</v>
      </c>
      <c r="LF111" s="1">
        <v>23</v>
      </c>
      <c r="LG111" s="1">
        <v>23.8</v>
      </c>
      <c r="LH111" s="1">
        <v>25</v>
      </c>
      <c r="LI111" s="1">
        <v>24.8</v>
      </c>
      <c r="LJ111" s="1">
        <v>65535</v>
      </c>
      <c r="LK111" s="1">
        <v>23</v>
      </c>
      <c r="LL111" s="1">
        <v>24</v>
      </c>
      <c r="LM111" s="1">
        <v>23.2</v>
      </c>
      <c r="LN111" s="1">
        <v>22.8</v>
      </c>
      <c r="LO111" s="1">
        <v>23</v>
      </c>
      <c r="LP111" s="1">
        <v>23.2</v>
      </c>
      <c r="LQ111" s="1">
        <v>23.4</v>
      </c>
      <c r="LR111" s="1">
        <v>23</v>
      </c>
      <c r="LS111" s="1">
        <v>23.4</v>
      </c>
      <c r="LT111" s="1">
        <v>23.2</v>
      </c>
      <c r="LU111" s="1">
        <v>22.8</v>
      </c>
      <c r="LV111" s="1">
        <v>23.6</v>
      </c>
      <c r="LW111" s="1">
        <v>23</v>
      </c>
      <c r="LX111" s="1">
        <v>22.8</v>
      </c>
      <c r="LY111" s="1">
        <v>22.8</v>
      </c>
      <c r="LZ111" s="1">
        <v>24.4</v>
      </c>
      <c r="MA111" s="1">
        <v>24.2</v>
      </c>
      <c r="MB111" s="1">
        <v>24.2</v>
      </c>
      <c r="MC111" s="1">
        <v>65535</v>
      </c>
      <c r="MD111" s="1">
        <v>65535</v>
      </c>
      <c r="ME111" s="1">
        <v>22.6</v>
      </c>
      <c r="MF111" s="1">
        <v>22.8</v>
      </c>
      <c r="MG111" s="1">
        <v>65535</v>
      </c>
      <c r="MH111" s="1">
        <v>24.4</v>
      </c>
      <c r="MI111" s="1">
        <v>23.8</v>
      </c>
      <c r="MJ111" s="1">
        <v>23.6</v>
      </c>
      <c r="MK111" s="1">
        <v>23.2</v>
      </c>
      <c r="ML111" s="1">
        <v>22.2</v>
      </c>
      <c r="MM111" s="1">
        <v>23</v>
      </c>
      <c r="MN111" s="1">
        <v>22.4</v>
      </c>
      <c r="MO111" s="1">
        <v>23</v>
      </c>
      <c r="MP111" s="1">
        <v>22</v>
      </c>
      <c r="MQ111" s="1">
        <v>22.4</v>
      </c>
      <c r="MR111" s="1">
        <v>22.4</v>
      </c>
      <c r="MS111" s="1">
        <v>24</v>
      </c>
      <c r="MT111" s="1">
        <v>23</v>
      </c>
      <c r="MU111" s="1">
        <v>23.2</v>
      </c>
      <c r="MV111" s="1">
        <v>65535</v>
      </c>
      <c r="MW111" s="1">
        <v>65535</v>
      </c>
      <c r="MX111" s="1">
        <v>23.8</v>
      </c>
      <c r="MY111" s="1">
        <v>65535</v>
      </c>
      <c r="MZ111" s="1">
        <v>65535</v>
      </c>
      <c r="NA111" s="1">
        <v>65535</v>
      </c>
      <c r="NB111" s="1">
        <v>65535</v>
      </c>
      <c r="NC111" s="1">
        <v>65535</v>
      </c>
      <c r="ND111" s="1">
        <v>24.2</v>
      </c>
      <c r="NE111" s="1">
        <v>24.2</v>
      </c>
      <c r="NF111" s="1">
        <v>24.4</v>
      </c>
      <c r="NG111" s="1">
        <v>24.4</v>
      </c>
      <c r="NH111" s="1">
        <v>23.6</v>
      </c>
      <c r="NI111" s="1">
        <v>24</v>
      </c>
      <c r="NJ111" s="6">
        <f t="shared" si="62"/>
        <v>1</v>
      </c>
      <c r="NK111" s="3">
        <f t="shared" si="63"/>
        <v>1</v>
      </c>
      <c r="NL111" s="3">
        <f t="shared" si="64"/>
        <v>1</v>
      </c>
      <c r="NM111" s="3">
        <f t="shared" si="65"/>
        <v>0.93333333333333335</v>
      </c>
      <c r="NN111" s="3">
        <f t="shared" si="66"/>
        <v>1</v>
      </c>
      <c r="NO111" s="3">
        <f t="shared" si="67"/>
        <v>1</v>
      </c>
      <c r="NP111" s="3">
        <f t="shared" si="68"/>
        <v>0.29032258064516131</v>
      </c>
      <c r="NQ111" s="3">
        <f t="shared" si="69"/>
        <v>1</v>
      </c>
      <c r="NR111" s="3">
        <f t="shared" si="70"/>
        <v>0.9</v>
      </c>
      <c r="NS111" s="3">
        <f t="shared" si="71"/>
        <v>0.967741935483871</v>
      </c>
      <c r="NT111" s="3">
        <f t="shared" si="72"/>
        <v>0.8666666666666667</v>
      </c>
      <c r="NU111" s="3">
        <f t="shared" si="73"/>
        <v>0.74193548387096775</v>
      </c>
      <c r="NV111" s="3">
        <f t="shared" si="74"/>
        <v>0.8904109589041096</v>
      </c>
      <c r="NW111" s="5">
        <f t="shared" si="75"/>
        <v>23.200000000000003</v>
      </c>
      <c r="NX111" s="1">
        <f t="shared" si="76"/>
        <v>23.471428571428572</v>
      </c>
      <c r="NY111" s="1">
        <f t="shared" si="77"/>
        <v>24.9</v>
      </c>
      <c r="NZ111" s="1">
        <f t="shared" si="78"/>
        <v>24.857142857142854</v>
      </c>
      <c r="OA111" s="1">
        <f t="shared" si="79"/>
        <v>24.890322580645165</v>
      </c>
      <c r="OB111" s="1">
        <f t="shared" si="80"/>
        <v>24.84666666666666</v>
      </c>
      <c r="OC111" s="1" t="e">
        <f t="shared" si="81"/>
        <v>#N/A</v>
      </c>
      <c r="OD111" s="1">
        <f t="shared" si="82"/>
        <v>24.225806451612907</v>
      </c>
      <c r="OE111" s="1">
        <f t="shared" si="83"/>
        <v>23.688888888888894</v>
      </c>
      <c r="OF111" s="1">
        <f t="shared" si="84"/>
        <v>23.4</v>
      </c>
      <c r="OG111" s="1">
        <f t="shared" si="85"/>
        <v>23.592307692307692</v>
      </c>
      <c r="OH111" s="1">
        <f t="shared" si="86"/>
        <v>23.330434782608691</v>
      </c>
      <c r="OI111" s="111">
        <v>22.348275862068967</v>
      </c>
      <c r="OJ111" s="112">
        <v>23.35384615384616</v>
      </c>
      <c r="OK111" s="112">
        <v>23.981481481481477</v>
      </c>
      <c r="OL111" s="112">
        <v>24.615384615384617</v>
      </c>
      <c r="OM111" s="112">
        <v>24.388888888888893</v>
      </c>
      <c r="ON111" s="112">
        <v>24.223333333333336</v>
      </c>
      <c r="OO111" s="112">
        <v>23.87142857142857</v>
      </c>
      <c r="OP111" s="112">
        <v>23.965517241379313</v>
      </c>
      <c r="OQ111" s="112">
        <v>23.758620689655164</v>
      </c>
      <c r="OR111" s="112">
        <v>23.67</v>
      </c>
      <c r="OS111" s="112">
        <v>23.417857142857144</v>
      </c>
      <c r="OT111" s="112">
        <v>22.536666666666669</v>
      </c>
      <c r="OU111" s="5">
        <f t="shared" si="50"/>
        <v>0.8517241379310363</v>
      </c>
      <c r="OV111" s="1">
        <f t="shared" si="51"/>
        <v>0.11758241758241184</v>
      </c>
      <c r="OW111" s="1">
        <f t="shared" si="52"/>
        <v>0.91851851851852118</v>
      </c>
      <c r="OX111" s="1">
        <f t="shared" si="53"/>
        <v>0.24175824175823735</v>
      </c>
      <c r="OY111" s="1">
        <f t="shared" si="54"/>
        <v>0.50143369175627228</v>
      </c>
      <c r="OZ111" s="1">
        <f t="shared" si="55"/>
        <v>0.62333333333332419</v>
      </c>
      <c r="PA111" s="1" t="e">
        <f t="shared" si="56"/>
        <v>#N/A</v>
      </c>
      <c r="PB111" s="1">
        <f t="shared" si="57"/>
        <v>0.2602892102335943</v>
      </c>
      <c r="PC111" s="1">
        <f t="shared" si="58"/>
        <v>-6.9731800766270169E-2</v>
      </c>
      <c r="PD111" s="1">
        <f t="shared" si="59"/>
        <v>-0.27000000000000313</v>
      </c>
      <c r="PE111" s="1">
        <f t="shared" si="60"/>
        <v>0.1744505494505475</v>
      </c>
      <c r="PF111" s="1">
        <f t="shared" si="61"/>
        <v>0.79376811594202223</v>
      </c>
      <c r="PG111" s="111">
        <v>17.399999999999999</v>
      </c>
      <c r="PH111" s="112">
        <v>17.8</v>
      </c>
      <c r="PI111" s="112">
        <v>18</v>
      </c>
      <c r="PJ111" s="112">
        <v>20</v>
      </c>
      <c r="PK111" s="112">
        <v>17.600000000000001</v>
      </c>
      <c r="PL111" s="112">
        <v>18</v>
      </c>
      <c r="PM111" s="112">
        <v>19.600000000000001</v>
      </c>
      <c r="PN111" s="112">
        <v>20.2</v>
      </c>
      <c r="PO111" s="112">
        <v>20</v>
      </c>
      <c r="PP111" s="112">
        <v>18</v>
      </c>
      <c r="PQ111" s="112">
        <v>18.600000000000001</v>
      </c>
      <c r="PR111" s="137">
        <v>17.600000000000001</v>
      </c>
      <c r="PS111" s="5">
        <f t="array" ref="PS111">+IF(ISERROR($NW111)=FALSE,MIN(IF($H111:$AL111&lt;65534,$H111:$AL111,"")),NA())</f>
        <v>21.6</v>
      </c>
      <c r="PT111" s="1">
        <f t="array" ref="PT111">+IF(ISERROR($NX111)=FALSE,MIN(IF($AM111:$BN111&lt;65534,$AM111:$BN111,"")),NA())</f>
        <v>21.6</v>
      </c>
      <c r="PU111" s="1">
        <f t="array" ref="PU111">+IF(ISERROR($NY111)=FALSE,MIN(IF($BP111:$CT111&lt;65534,$BP111:$CT111,"")),NA())</f>
        <v>23.6</v>
      </c>
      <c r="PV111" s="1">
        <f t="array" ref="PV111">+IF(ISERROR($NZ111)=FALSE,MIN(IF($CU111:$DX111&lt;65534,$CU111:$DX111,"")),NA())</f>
        <v>23</v>
      </c>
      <c r="PW111" s="1">
        <f t="array" ref="PW111">+IF(ISERROR($OA111)=FALSE,MIN(IF($DY111:$FC111&lt;65534,$DY111:$FC111,"")),NA())</f>
        <v>21.6</v>
      </c>
      <c r="PX111" s="1">
        <f t="array" ref="PX111">+IF(ISERROR($OB111)=FALSE,MIN(IF($FD111:$GG111&lt;65534,$FD111:$GG111,"")),NA())</f>
        <v>22</v>
      </c>
      <c r="PY111" s="1" t="e">
        <f t="array" ref="PY111">+IF(ISERROR($OC111)=FALSE,MIN(IF($GH111:$HL111&lt;65534,$GH111:$HL111,"")),NA())</f>
        <v>#N/A</v>
      </c>
      <c r="PZ111" s="1">
        <f t="array" ref="PZ111">+IF(ISERROR($OD111)=FALSE,MIN(IF($HM111:$IQ111&lt;65534,$HM111:$IQ111,"")),NA())</f>
        <v>22.2</v>
      </c>
      <c r="QA111" s="1">
        <f t="array" ref="QA111">+IF(ISERROR($OE111)=FALSE,MIN(IF($IR111:$JU111&lt;65534,$IR111:$JU111,"")),NA())</f>
        <v>22</v>
      </c>
      <c r="QB111" s="1">
        <f t="array" ref="QB111">+IF(ISERROR($OF111)=FALSE,MIN(IF($JV111:$KZ111&lt;65534,$JV111:$KZ111,"")),NA())</f>
        <v>21.6</v>
      </c>
      <c r="QC111" s="1">
        <f t="array" ref="QC111">+IF(ISERROR($OG111)=FALSE,MIN(IF($LA111:$MD111&lt;65534,$LA111:$MD111,"")),NA())</f>
        <v>22.8</v>
      </c>
      <c r="QD111" s="1">
        <f t="array" ref="QD111">+IF(ISERROR($OH111)=FALSE,MIN(IF($ME111:$NI111&lt;65534,$ME111:$NI111,"")),NA())</f>
        <v>22</v>
      </c>
      <c r="QE111" s="5">
        <f t="shared" si="87"/>
        <v>-4.2000000000000028</v>
      </c>
      <c r="QF111" s="1">
        <f t="shared" si="88"/>
        <v>-3.8000000000000007</v>
      </c>
      <c r="QG111" s="1">
        <f t="shared" si="89"/>
        <v>-5.6000000000000014</v>
      </c>
      <c r="QH111" s="1">
        <f t="shared" si="90"/>
        <v>-3</v>
      </c>
      <c r="QI111" s="1">
        <f t="shared" si="91"/>
        <v>-4</v>
      </c>
      <c r="QJ111" s="1">
        <f t="shared" si="92"/>
        <v>-4</v>
      </c>
      <c r="QK111" s="1" t="e">
        <f t="shared" si="93"/>
        <v>#N/A</v>
      </c>
      <c r="QL111" s="1">
        <f t="shared" si="94"/>
        <v>-2</v>
      </c>
      <c r="QM111" s="1">
        <f t="shared" si="95"/>
        <v>-2</v>
      </c>
      <c r="QN111" s="1">
        <f t="shared" si="96"/>
        <v>-3.6000000000000014</v>
      </c>
      <c r="QO111" s="1">
        <f t="shared" si="97"/>
        <v>-4.1999999999999993</v>
      </c>
      <c r="QP111" s="1">
        <f t="shared" si="98"/>
        <v>-4.3999999999999986</v>
      </c>
      <c r="QQ111" s="5" t="s">
        <v>892</v>
      </c>
    </row>
    <row r="112" spans="1:459" s="1" customFormat="1" x14ac:dyDescent="0.2">
      <c r="A112" s="79">
        <v>28025090</v>
      </c>
      <c r="B112" s="106">
        <v>-73.265472222222229</v>
      </c>
      <c r="C112" s="106">
        <v>9.8502499999999991</v>
      </c>
      <c r="D112" s="105">
        <v>100</v>
      </c>
      <c r="E112" s="97" t="s">
        <v>464</v>
      </c>
      <c r="F112" s="97" t="s">
        <v>474</v>
      </c>
      <c r="G112" s="97" t="s">
        <v>7</v>
      </c>
      <c r="H112" s="1">
        <v>65535</v>
      </c>
      <c r="I112" s="1">
        <v>22</v>
      </c>
      <c r="J112" s="1">
        <v>23</v>
      </c>
      <c r="K112" s="1">
        <v>23.4</v>
      </c>
      <c r="L112" s="1">
        <v>21.4</v>
      </c>
      <c r="M112" s="1">
        <v>22.2</v>
      </c>
      <c r="N112" s="1">
        <v>22.8</v>
      </c>
      <c r="O112" s="1">
        <v>22.4</v>
      </c>
      <c r="P112" s="1">
        <v>23</v>
      </c>
      <c r="Q112" s="1">
        <v>22.6</v>
      </c>
      <c r="R112" s="1">
        <v>22.2</v>
      </c>
      <c r="S112" s="1">
        <v>23</v>
      </c>
      <c r="T112" s="1">
        <v>22.6</v>
      </c>
      <c r="U112" s="1">
        <v>22.2</v>
      </c>
      <c r="V112" s="1">
        <v>22.8</v>
      </c>
      <c r="W112" s="1">
        <v>21.6</v>
      </c>
      <c r="X112" s="1">
        <v>23</v>
      </c>
      <c r="Y112" s="1">
        <v>22.8</v>
      </c>
      <c r="Z112" s="1">
        <v>23.8</v>
      </c>
      <c r="AA112" s="1">
        <v>23.4</v>
      </c>
      <c r="AB112" s="1">
        <v>24</v>
      </c>
      <c r="AC112" s="1">
        <v>23.8</v>
      </c>
      <c r="AD112" s="1">
        <v>24.2</v>
      </c>
      <c r="AE112" s="1">
        <v>24</v>
      </c>
      <c r="AF112" s="1">
        <v>23.8</v>
      </c>
      <c r="AG112" s="1">
        <v>23.6</v>
      </c>
      <c r="AH112" s="1">
        <v>23.2</v>
      </c>
      <c r="AI112" s="1">
        <v>23</v>
      </c>
      <c r="AJ112" s="1">
        <v>23.4</v>
      </c>
      <c r="AK112" s="1">
        <v>23.8</v>
      </c>
      <c r="AL112" s="1">
        <v>23.2</v>
      </c>
      <c r="AM112" s="1">
        <v>22.8</v>
      </c>
      <c r="AN112" s="1">
        <v>22.4</v>
      </c>
      <c r="AO112" s="1">
        <v>22</v>
      </c>
      <c r="AP112" s="1">
        <v>21.6</v>
      </c>
      <c r="AQ112" s="1">
        <v>21</v>
      </c>
      <c r="AR112" s="1">
        <v>21.4</v>
      </c>
      <c r="AS112" s="1">
        <v>20.8</v>
      </c>
      <c r="AT112" s="1">
        <v>20.399999999999999</v>
      </c>
      <c r="AU112" s="1">
        <v>19.8</v>
      </c>
      <c r="AV112" s="1">
        <v>20.2</v>
      </c>
      <c r="AW112" s="1">
        <v>19.2</v>
      </c>
      <c r="AX112" s="1">
        <v>21.8</v>
      </c>
      <c r="AY112" s="1">
        <v>20.399999999999999</v>
      </c>
      <c r="AZ112" s="1">
        <v>20</v>
      </c>
      <c r="BA112" s="1">
        <v>19.600000000000001</v>
      </c>
      <c r="BB112" s="1">
        <v>18.600000000000001</v>
      </c>
      <c r="BC112" s="1">
        <v>18</v>
      </c>
      <c r="BD112" s="1">
        <v>18.399999999999999</v>
      </c>
      <c r="BE112" s="1">
        <v>18</v>
      </c>
      <c r="BF112" s="1">
        <v>18.600000000000001</v>
      </c>
      <c r="BG112" s="1">
        <v>18.2</v>
      </c>
      <c r="BH112" s="1">
        <v>19</v>
      </c>
      <c r="BI112" s="1">
        <v>20.8</v>
      </c>
      <c r="BJ112" s="1">
        <v>19.600000000000001</v>
      </c>
      <c r="BK112" s="1">
        <v>20.399999999999999</v>
      </c>
      <c r="BL112" s="1">
        <v>21</v>
      </c>
      <c r="BM112" s="1">
        <v>19.8</v>
      </c>
      <c r="BN112" s="1">
        <v>20.6</v>
      </c>
      <c r="BO112" s="102"/>
      <c r="BP112" s="1">
        <v>20</v>
      </c>
      <c r="BQ112" s="1">
        <v>20.8</v>
      </c>
      <c r="BR112" s="1">
        <v>23</v>
      </c>
      <c r="BS112" s="1">
        <v>23.6</v>
      </c>
      <c r="BT112" s="1">
        <v>23.8</v>
      </c>
      <c r="BU112" s="1">
        <v>23.4</v>
      </c>
      <c r="BV112" s="1">
        <v>24</v>
      </c>
      <c r="BW112" s="1">
        <v>23.8</v>
      </c>
      <c r="BX112" s="1">
        <v>24</v>
      </c>
      <c r="BY112" s="1">
        <v>22.8</v>
      </c>
      <c r="BZ112" s="1">
        <v>23.6</v>
      </c>
      <c r="CA112" s="1">
        <v>24</v>
      </c>
      <c r="CB112" s="1">
        <v>23.6</v>
      </c>
      <c r="CC112" s="1">
        <v>24</v>
      </c>
      <c r="CD112" s="1">
        <v>24.4</v>
      </c>
      <c r="CE112" s="1">
        <v>23.6</v>
      </c>
      <c r="CF112" s="1">
        <v>23</v>
      </c>
      <c r="CG112" s="1">
        <v>23.4</v>
      </c>
      <c r="CH112" s="1">
        <v>23</v>
      </c>
      <c r="CI112" s="1">
        <v>20</v>
      </c>
      <c r="CJ112" s="1">
        <v>21</v>
      </c>
      <c r="CK112" s="1">
        <v>22.4</v>
      </c>
      <c r="CL112" s="1">
        <v>22.8</v>
      </c>
      <c r="CM112" s="1">
        <v>22.2</v>
      </c>
      <c r="CN112" s="1">
        <v>23.2</v>
      </c>
      <c r="CO112" s="1">
        <v>65535</v>
      </c>
      <c r="CP112" s="1">
        <v>22.2</v>
      </c>
      <c r="CQ112" s="1">
        <v>22.6</v>
      </c>
      <c r="CR112" s="1">
        <v>22</v>
      </c>
      <c r="CS112" s="1">
        <v>22.4</v>
      </c>
      <c r="CT112" s="1">
        <v>22.8</v>
      </c>
      <c r="CU112" s="1">
        <v>23.2</v>
      </c>
      <c r="CV112" s="1">
        <v>23</v>
      </c>
      <c r="CW112" s="1">
        <v>22.4</v>
      </c>
      <c r="CX112" s="1">
        <v>21.6</v>
      </c>
      <c r="CY112" s="1">
        <v>22</v>
      </c>
      <c r="CZ112" s="1">
        <v>22.8</v>
      </c>
      <c r="DA112" s="1">
        <v>22.4</v>
      </c>
      <c r="DB112" s="1">
        <v>23.2</v>
      </c>
      <c r="DC112" s="1">
        <v>23.6</v>
      </c>
      <c r="DD112" s="1">
        <v>22.8</v>
      </c>
      <c r="DE112" s="1">
        <v>23.8</v>
      </c>
      <c r="DF112" s="1">
        <v>24</v>
      </c>
      <c r="DG112" s="1">
        <v>24.6</v>
      </c>
      <c r="DH112" s="1">
        <v>23.8</v>
      </c>
      <c r="DI112" s="1">
        <v>24.4</v>
      </c>
      <c r="DJ112" s="1">
        <v>24</v>
      </c>
      <c r="DK112" s="1">
        <v>23.8</v>
      </c>
      <c r="DL112" s="1">
        <v>24.2</v>
      </c>
      <c r="DM112" s="1">
        <v>24.2</v>
      </c>
      <c r="DN112" s="1">
        <v>23.8</v>
      </c>
      <c r="DO112" s="1">
        <v>24.2</v>
      </c>
      <c r="DP112" s="1">
        <v>22.6</v>
      </c>
      <c r="DQ112" s="1">
        <v>23.4</v>
      </c>
      <c r="DR112" s="1">
        <v>22.8</v>
      </c>
      <c r="DS112" s="1">
        <v>23.6</v>
      </c>
      <c r="DT112" s="1">
        <v>24</v>
      </c>
      <c r="DU112" s="1">
        <v>23.6</v>
      </c>
      <c r="DV112" s="1">
        <v>24.4</v>
      </c>
      <c r="DW112" s="1">
        <v>25</v>
      </c>
      <c r="DX112" s="1">
        <v>24</v>
      </c>
      <c r="DY112" s="1">
        <v>23</v>
      </c>
      <c r="DZ112" s="1">
        <v>23.4</v>
      </c>
      <c r="EA112" s="1">
        <v>22.8</v>
      </c>
      <c r="EB112" s="1">
        <v>23.2</v>
      </c>
      <c r="EC112" s="1">
        <v>22.4</v>
      </c>
      <c r="ED112" s="1">
        <v>23</v>
      </c>
      <c r="EE112" s="1">
        <v>22.6</v>
      </c>
      <c r="EF112" s="1">
        <v>23.2</v>
      </c>
      <c r="EG112" s="1">
        <v>23.6</v>
      </c>
      <c r="EH112" s="1">
        <v>23.6</v>
      </c>
      <c r="EI112" s="1">
        <v>23.8</v>
      </c>
      <c r="EJ112" s="1">
        <v>23.4</v>
      </c>
      <c r="EK112" s="1">
        <v>23</v>
      </c>
      <c r="EL112" s="1">
        <v>23.6</v>
      </c>
      <c r="EM112" s="1">
        <v>23.2</v>
      </c>
      <c r="EN112" s="1">
        <v>24</v>
      </c>
      <c r="EO112" s="1">
        <v>23.8</v>
      </c>
      <c r="EP112" s="1">
        <v>23.4</v>
      </c>
      <c r="EQ112" s="1">
        <v>23.6</v>
      </c>
      <c r="ER112" s="1">
        <v>23.2</v>
      </c>
      <c r="ES112" s="1">
        <v>24.2</v>
      </c>
      <c r="ET112" s="1">
        <v>23.8</v>
      </c>
      <c r="EU112" s="1">
        <v>24</v>
      </c>
      <c r="EV112" s="1">
        <v>23.2</v>
      </c>
      <c r="EW112" s="1">
        <v>23.6</v>
      </c>
      <c r="EX112" s="1">
        <v>23</v>
      </c>
      <c r="EY112" s="1">
        <v>23.8</v>
      </c>
      <c r="EZ112" s="1">
        <v>23.4</v>
      </c>
      <c r="FA112" s="1">
        <v>65535</v>
      </c>
      <c r="FB112" s="1">
        <v>23.2</v>
      </c>
      <c r="FC112" s="1">
        <v>23</v>
      </c>
      <c r="FD112" s="1">
        <v>23.2</v>
      </c>
      <c r="FE112" s="1">
        <v>23.2</v>
      </c>
      <c r="FF112" s="1">
        <v>23.8</v>
      </c>
      <c r="FG112" s="1">
        <v>23.4</v>
      </c>
      <c r="FH112" s="1">
        <v>23</v>
      </c>
      <c r="FI112" s="1">
        <v>22.8</v>
      </c>
      <c r="FJ112" s="1">
        <v>22.4</v>
      </c>
      <c r="FK112" s="1">
        <v>23</v>
      </c>
      <c r="FL112" s="1">
        <v>23</v>
      </c>
      <c r="FM112" s="1">
        <v>22.6</v>
      </c>
      <c r="FN112" s="1">
        <v>23.8</v>
      </c>
      <c r="FO112" s="1">
        <v>24.1</v>
      </c>
      <c r="FP112" s="1">
        <v>23.6</v>
      </c>
      <c r="FQ112" s="1">
        <v>22.6</v>
      </c>
      <c r="FR112" s="1">
        <v>22.6</v>
      </c>
      <c r="FS112" s="1">
        <v>23</v>
      </c>
      <c r="FT112" s="1">
        <v>23.4</v>
      </c>
      <c r="FU112" s="1">
        <v>22.4</v>
      </c>
      <c r="FV112" s="1">
        <v>23.4</v>
      </c>
      <c r="FW112" s="1">
        <v>23.8</v>
      </c>
      <c r="FX112" s="1">
        <v>23.2</v>
      </c>
      <c r="FY112" s="1">
        <v>23.6</v>
      </c>
      <c r="FZ112" s="1">
        <v>24</v>
      </c>
      <c r="GA112" s="1">
        <v>23.6</v>
      </c>
      <c r="GB112" s="1">
        <v>23.2</v>
      </c>
      <c r="GC112" s="1">
        <v>23.6</v>
      </c>
      <c r="GD112" s="1">
        <v>23</v>
      </c>
      <c r="GE112" s="1">
        <v>23.8</v>
      </c>
      <c r="GF112" s="1">
        <v>23.4</v>
      </c>
      <c r="GG112" s="1">
        <v>23.6</v>
      </c>
      <c r="GH112" s="1">
        <v>23.8</v>
      </c>
      <c r="GI112" s="1">
        <v>24.2</v>
      </c>
      <c r="GJ112" s="1">
        <v>24</v>
      </c>
      <c r="GK112" s="1">
        <v>24.6</v>
      </c>
      <c r="GL112" s="1">
        <v>23.6</v>
      </c>
      <c r="GM112" s="1">
        <v>23.2</v>
      </c>
      <c r="GN112" s="1">
        <v>24.6</v>
      </c>
      <c r="GO112" s="1">
        <v>23.6</v>
      </c>
      <c r="GP112" s="1">
        <v>22.8</v>
      </c>
      <c r="GQ112" s="1">
        <v>23.2</v>
      </c>
      <c r="GR112" s="1">
        <v>22</v>
      </c>
      <c r="GS112" s="1">
        <v>24</v>
      </c>
      <c r="GT112" s="1">
        <v>24.2</v>
      </c>
      <c r="GU112" s="1">
        <v>23.4</v>
      </c>
      <c r="GV112" s="1">
        <v>24.2</v>
      </c>
      <c r="GW112" s="1">
        <v>23.8</v>
      </c>
      <c r="GX112" s="1">
        <v>23.2</v>
      </c>
      <c r="GY112" s="1">
        <v>22.8</v>
      </c>
      <c r="GZ112" s="1">
        <v>23.6</v>
      </c>
      <c r="HA112" s="1">
        <v>24.2</v>
      </c>
      <c r="HB112" s="1">
        <v>65535</v>
      </c>
      <c r="HC112" s="1">
        <v>24</v>
      </c>
      <c r="HD112" s="1">
        <v>23.8</v>
      </c>
      <c r="HE112" s="1">
        <v>23.2</v>
      </c>
      <c r="HF112" s="1">
        <v>22.8</v>
      </c>
      <c r="HG112" s="1">
        <v>24</v>
      </c>
      <c r="HH112" s="1">
        <v>24</v>
      </c>
      <c r="HI112" s="1">
        <v>23.6</v>
      </c>
      <c r="HJ112" s="1">
        <v>23.2</v>
      </c>
      <c r="HK112" s="1">
        <v>24.2</v>
      </c>
      <c r="HL112" s="1">
        <v>23.8</v>
      </c>
      <c r="HM112" s="1">
        <v>23.4</v>
      </c>
      <c r="HN112" s="1">
        <v>24.2</v>
      </c>
      <c r="HO112" s="1">
        <v>23.8</v>
      </c>
      <c r="HP112" s="1">
        <v>24</v>
      </c>
      <c r="HQ112" s="1">
        <v>23</v>
      </c>
      <c r="HR112" s="1">
        <v>23</v>
      </c>
      <c r="HS112" s="1">
        <v>21.4</v>
      </c>
      <c r="HT112" s="1">
        <v>22.6</v>
      </c>
      <c r="HU112" s="1">
        <v>22</v>
      </c>
      <c r="HV112" s="1">
        <v>22.6</v>
      </c>
      <c r="HW112" s="1">
        <v>24</v>
      </c>
      <c r="HX112" s="1">
        <v>22.6</v>
      </c>
      <c r="HY112" s="1">
        <v>22.2</v>
      </c>
      <c r="HZ112" s="1">
        <v>22.8</v>
      </c>
      <c r="IA112" s="1">
        <v>23.4</v>
      </c>
      <c r="IB112" s="1">
        <v>24</v>
      </c>
      <c r="IC112" s="1">
        <v>23</v>
      </c>
      <c r="ID112" s="1">
        <v>23.8</v>
      </c>
      <c r="IE112" s="1">
        <v>23</v>
      </c>
      <c r="IF112" s="1">
        <v>24.2</v>
      </c>
      <c r="IG112" s="1">
        <v>25.2</v>
      </c>
      <c r="IH112" s="1">
        <v>23.2</v>
      </c>
      <c r="II112" s="1">
        <v>23.8</v>
      </c>
      <c r="IJ112" s="1">
        <v>23</v>
      </c>
      <c r="IK112" s="1">
        <v>23.8</v>
      </c>
      <c r="IL112" s="1">
        <v>24.6</v>
      </c>
      <c r="IM112" s="1">
        <v>23.8</v>
      </c>
      <c r="IN112" s="1">
        <v>23.2</v>
      </c>
      <c r="IO112" s="1">
        <v>23.8</v>
      </c>
      <c r="IP112" s="1">
        <v>24</v>
      </c>
      <c r="IQ112" s="1">
        <v>24.6</v>
      </c>
      <c r="IR112" s="1">
        <v>23.8</v>
      </c>
      <c r="IS112" s="1">
        <v>23.2</v>
      </c>
      <c r="IT112" s="1">
        <v>24</v>
      </c>
      <c r="IU112" s="1">
        <v>24.8</v>
      </c>
      <c r="IV112" s="1">
        <v>23.8</v>
      </c>
      <c r="IW112" s="1">
        <v>24.8</v>
      </c>
      <c r="IX112" s="1">
        <v>23</v>
      </c>
      <c r="IY112" s="1">
        <v>23.2</v>
      </c>
      <c r="IZ112" s="1">
        <v>23.8</v>
      </c>
      <c r="JA112" s="1">
        <v>24.4</v>
      </c>
      <c r="JB112" s="1">
        <v>24</v>
      </c>
      <c r="JC112" s="1">
        <v>24.2</v>
      </c>
      <c r="JD112" s="1">
        <v>23.4</v>
      </c>
      <c r="JE112" s="1">
        <v>23</v>
      </c>
      <c r="JF112" s="1">
        <v>23.6</v>
      </c>
      <c r="JG112" s="1">
        <v>24</v>
      </c>
      <c r="JH112" s="1">
        <v>24.2</v>
      </c>
      <c r="JI112" s="1">
        <v>24.8</v>
      </c>
      <c r="JJ112" s="1">
        <v>24</v>
      </c>
      <c r="JK112" s="1">
        <v>23.2</v>
      </c>
      <c r="JL112" s="1">
        <v>23.8</v>
      </c>
      <c r="JM112" s="1">
        <v>24.2</v>
      </c>
      <c r="JN112" s="1">
        <v>24</v>
      </c>
      <c r="JO112" s="1">
        <v>24.4</v>
      </c>
      <c r="JP112" s="1">
        <v>24.2</v>
      </c>
      <c r="JQ112" s="1">
        <v>24</v>
      </c>
      <c r="JR112" s="1">
        <v>24.6</v>
      </c>
      <c r="JS112" s="1">
        <v>23.6</v>
      </c>
      <c r="JT112" s="1">
        <v>23.8</v>
      </c>
      <c r="JU112" s="1">
        <v>24.2</v>
      </c>
      <c r="JV112" s="1">
        <v>24</v>
      </c>
      <c r="JW112" s="1">
        <v>24.2</v>
      </c>
      <c r="JX112" s="1">
        <v>23.8</v>
      </c>
      <c r="JY112" s="1">
        <v>24</v>
      </c>
      <c r="JZ112" s="1">
        <v>23.2</v>
      </c>
      <c r="KA112" s="1">
        <v>22.4</v>
      </c>
      <c r="KB112" s="1">
        <v>21.6</v>
      </c>
      <c r="KC112" s="1">
        <v>22.2</v>
      </c>
      <c r="KD112" s="1">
        <v>22.6</v>
      </c>
      <c r="KE112" s="1">
        <v>23</v>
      </c>
      <c r="KF112" s="1">
        <v>23.6</v>
      </c>
      <c r="KG112" s="1">
        <v>24</v>
      </c>
      <c r="KH112" s="1">
        <v>23.4</v>
      </c>
      <c r="KI112" s="1">
        <v>23.8</v>
      </c>
      <c r="KJ112" s="1">
        <v>24</v>
      </c>
      <c r="KK112" s="1">
        <v>23.8</v>
      </c>
      <c r="KL112" s="1">
        <v>24.2</v>
      </c>
      <c r="KM112" s="1">
        <v>24.8</v>
      </c>
      <c r="KN112" s="1">
        <v>24.6</v>
      </c>
      <c r="KO112" s="1">
        <v>24.2</v>
      </c>
      <c r="KP112" s="1">
        <v>24.4</v>
      </c>
      <c r="KQ112" s="1">
        <v>24</v>
      </c>
      <c r="KR112" s="1">
        <v>23.8</v>
      </c>
      <c r="KS112" s="1">
        <v>23.6</v>
      </c>
      <c r="KT112" s="1">
        <v>23</v>
      </c>
      <c r="KU112" s="1">
        <v>24</v>
      </c>
      <c r="KV112" s="1">
        <v>23.8</v>
      </c>
      <c r="KW112" s="1">
        <v>23.6</v>
      </c>
      <c r="KX112" s="1">
        <v>24.8</v>
      </c>
      <c r="KY112" s="1">
        <v>23.8</v>
      </c>
      <c r="KZ112" s="1">
        <v>24.2</v>
      </c>
      <c r="LA112" s="1">
        <v>24</v>
      </c>
      <c r="LB112" s="1">
        <v>23.8</v>
      </c>
      <c r="LC112" s="1">
        <v>23.6</v>
      </c>
      <c r="LD112" s="1">
        <v>23.8</v>
      </c>
      <c r="LE112" s="1">
        <v>22.4</v>
      </c>
      <c r="LF112" s="1">
        <v>23</v>
      </c>
      <c r="LG112" s="1">
        <v>22.6</v>
      </c>
      <c r="LH112" s="1">
        <v>23.4</v>
      </c>
      <c r="LI112" s="1">
        <v>24</v>
      </c>
      <c r="LJ112" s="1">
        <v>22.8</v>
      </c>
      <c r="LK112" s="1">
        <v>23.4</v>
      </c>
      <c r="LL112" s="1">
        <v>23.8</v>
      </c>
      <c r="LM112" s="1">
        <v>24</v>
      </c>
      <c r="LN112" s="1">
        <v>22.8</v>
      </c>
      <c r="LO112" s="1">
        <v>23.2</v>
      </c>
      <c r="LP112" s="1">
        <v>23.6</v>
      </c>
      <c r="LQ112" s="1">
        <v>23.4</v>
      </c>
      <c r="LR112" s="1">
        <v>23</v>
      </c>
      <c r="LS112" s="1">
        <v>23.6</v>
      </c>
      <c r="LT112" s="1">
        <v>22</v>
      </c>
      <c r="LU112" s="1">
        <v>23</v>
      </c>
      <c r="LV112" s="1">
        <v>23.4</v>
      </c>
      <c r="LW112" s="1">
        <v>23.6</v>
      </c>
      <c r="LX112" s="1">
        <v>27.2</v>
      </c>
      <c r="LY112" s="1">
        <v>23</v>
      </c>
      <c r="LZ112" s="1">
        <v>22.8</v>
      </c>
      <c r="MA112" s="1">
        <v>23.2</v>
      </c>
      <c r="MB112" s="1">
        <v>23.4</v>
      </c>
      <c r="MC112" s="1">
        <v>22</v>
      </c>
      <c r="MD112" s="1">
        <v>23.2</v>
      </c>
      <c r="ME112" s="1">
        <v>23</v>
      </c>
      <c r="MF112" s="1">
        <v>22.8</v>
      </c>
      <c r="MG112" s="1">
        <v>23.2</v>
      </c>
      <c r="MH112" s="1">
        <v>23.6</v>
      </c>
      <c r="MI112" s="1">
        <v>23</v>
      </c>
      <c r="MJ112" s="1">
        <v>22.6</v>
      </c>
      <c r="MK112" s="1">
        <v>23.2</v>
      </c>
      <c r="ML112" s="1">
        <v>22.8</v>
      </c>
      <c r="MM112" s="1">
        <v>23</v>
      </c>
      <c r="MN112" s="1">
        <v>23.4</v>
      </c>
      <c r="MO112" s="1">
        <v>22</v>
      </c>
      <c r="MP112" s="1">
        <v>23</v>
      </c>
      <c r="MQ112" s="1">
        <v>20.2</v>
      </c>
      <c r="MR112" s="1">
        <v>20</v>
      </c>
      <c r="MS112" s="1">
        <v>20.399999999999999</v>
      </c>
      <c r="MT112" s="1">
        <v>19.600000000000001</v>
      </c>
      <c r="MU112" s="1">
        <v>20</v>
      </c>
      <c r="MV112" s="1">
        <v>20.6</v>
      </c>
      <c r="MW112" s="1">
        <v>20.8</v>
      </c>
      <c r="MX112" s="1">
        <v>20.2</v>
      </c>
      <c r="MY112" s="1">
        <v>20.399999999999999</v>
      </c>
      <c r="MZ112" s="1">
        <v>20.8</v>
      </c>
      <c r="NA112" s="1">
        <v>20.399999999999999</v>
      </c>
      <c r="NB112" s="1">
        <v>21</v>
      </c>
      <c r="NC112" s="1">
        <v>20.8</v>
      </c>
      <c r="ND112" s="1">
        <v>20.399999999999999</v>
      </c>
      <c r="NE112" s="1">
        <v>19.600000000000001</v>
      </c>
      <c r="NF112" s="1">
        <v>20.2</v>
      </c>
      <c r="NG112" s="1">
        <v>19.2</v>
      </c>
      <c r="NH112" s="1">
        <v>19.8</v>
      </c>
      <c r="NI112" s="1">
        <v>19.399999999999999</v>
      </c>
      <c r="NJ112" s="6">
        <f t="shared" si="62"/>
        <v>0.967741935483871</v>
      </c>
      <c r="NK112" s="3">
        <f t="shared" si="63"/>
        <v>1</v>
      </c>
      <c r="NL112" s="3">
        <f t="shared" si="64"/>
        <v>0.967741935483871</v>
      </c>
      <c r="NM112" s="3">
        <f t="shared" si="65"/>
        <v>1</v>
      </c>
      <c r="NN112" s="3">
        <f t="shared" si="66"/>
        <v>0.967741935483871</v>
      </c>
      <c r="NO112" s="3">
        <f t="shared" si="67"/>
        <v>1</v>
      </c>
      <c r="NP112" s="3">
        <f t="shared" si="68"/>
        <v>0.967741935483871</v>
      </c>
      <c r="NQ112" s="3">
        <f t="shared" si="69"/>
        <v>1</v>
      </c>
      <c r="NR112" s="3">
        <f t="shared" si="70"/>
        <v>1</v>
      </c>
      <c r="NS112" s="3">
        <f t="shared" si="71"/>
        <v>1</v>
      </c>
      <c r="NT112" s="3">
        <f t="shared" si="72"/>
        <v>1</v>
      </c>
      <c r="NU112" s="3">
        <f t="shared" si="73"/>
        <v>1</v>
      </c>
      <c r="NV112" s="3">
        <f t="shared" si="74"/>
        <v>0.989041095890411</v>
      </c>
      <c r="NW112" s="5">
        <f t="shared" si="75"/>
        <v>23.006666666666668</v>
      </c>
      <c r="NX112" s="1">
        <f t="shared" si="76"/>
        <v>20.157142857142855</v>
      </c>
      <c r="NY112" s="1">
        <f t="shared" si="77"/>
        <v>22.846666666666671</v>
      </c>
      <c r="NZ112" s="1">
        <f t="shared" si="78"/>
        <v>23.506666666666664</v>
      </c>
      <c r="OA112" s="1">
        <f t="shared" si="79"/>
        <v>23.366666666666667</v>
      </c>
      <c r="OB112" s="1">
        <f t="shared" si="80"/>
        <v>23.270000000000003</v>
      </c>
      <c r="OC112" s="1">
        <f t="shared" si="81"/>
        <v>23.653333333333332</v>
      </c>
      <c r="OD112" s="1">
        <f t="shared" si="82"/>
        <v>23.419354838709673</v>
      </c>
      <c r="OE112" s="1">
        <f t="shared" si="83"/>
        <v>23.933333333333337</v>
      </c>
      <c r="OF112" s="1">
        <f t="shared" si="84"/>
        <v>23.690322580645155</v>
      </c>
      <c r="OG112" s="1">
        <f t="shared" si="85"/>
        <v>23.366666666666671</v>
      </c>
      <c r="OH112" s="1">
        <f t="shared" si="86"/>
        <v>21.270967741935483</v>
      </c>
      <c r="OI112" s="111">
        <v>19.78</v>
      </c>
      <c r="OJ112" s="112">
        <v>21.042105263157893</v>
      </c>
      <c r="OK112" s="112">
        <v>22.254999999999999</v>
      </c>
      <c r="OL112" s="112">
        <v>23.133333333333333</v>
      </c>
      <c r="OM112" s="112">
        <v>23.252380952380953</v>
      </c>
      <c r="ON112" s="112">
        <v>23.043478260869566</v>
      </c>
      <c r="OO112" s="112">
        <v>22.734782608695649</v>
      </c>
      <c r="OP112" s="112">
        <v>22.839130434782611</v>
      </c>
      <c r="OQ112" s="112">
        <v>22.734782608695649</v>
      </c>
      <c r="OR112" s="112">
        <v>22.491304347826084</v>
      </c>
      <c r="OS112" s="112">
        <v>22.217391304347828</v>
      </c>
      <c r="OT112" s="112">
        <v>20.965217391304346</v>
      </c>
      <c r="OU112" s="5">
        <f t="shared" si="50"/>
        <v>3.2266666666666666</v>
      </c>
      <c r="OV112" s="1">
        <f t="shared" si="51"/>
        <v>-0.88496240601503828</v>
      </c>
      <c r="OW112" s="1">
        <f t="shared" si="52"/>
        <v>0.59166666666667211</v>
      </c>
      <c r="OX112" s="1">
        <f t="shared" si="53"/>
        <v>0.3733333333333313</v>
      </c>
      <c r="OY112" s="1">
        <f t="shared" si="54"/>
        <v>0.11428571428571388</v>
      </c>
      <c r="OZ112" s="1">
        <f t="shared" si="55"/>
        <v>0.22652173913043683</v>
      </c>
      <c r="PA112" s="1">
        <f t="shared" si="56"/>
        <v>0.91855072463768295</v>
      </c>
      <c r="PB112" s="1">
        <f t="shared" si="57"/>
        <v>0.58022440392706187</v>
      </c>
      <c r="PC112" s="1">
        <f t="shared" si="58"/>
        <v>1.1985507246376876</v>
      </c>
      <c r="PD112" s="1">
        <f t="shared" si="59"/>
        <v>1.1990182328190713</v>
      </c>
      <c r="PE112" s="1">
        <f t="shared" si="60"/>
        <v>1.1492753623188428</v>
      </c>
      <c r="PF112" s="1">
        <f t="shared" si="61"/>
        <v>0.30575035063113631</v>
      </c>
      <c r="PG112" s="111">
        <v>15.4</v>
      </c>
      <c r="PH112" s="112">
        <v>15</v>
      </c>
      <c r="PI112" s="112">
        <v>17.600000000000001</v>
      </c>
      <c r="PJ112" s="112">
        <v>18</v>
      </c>
      <c r="PK112" s="112">
        <v>17.8</v>
      </c>
      <c r="PL112" s="112">
        <v>17.2</v>
      </c>
      <c r="PM112" s="112">
        <v>17.600000000000001</v>
      </c>
      <c r="PN112" s="112">
        <v>17.600000000000001</v>
      </c>
      <c r="PO112" s="112">
        <v>2.6</v>
      </c>
      <c r="PP112" s="112">
        <v>17</v>
      </c>
      <c r="PQ112" s="112">
        <v>17</v>
      </c>
      <c r="PR112" s="137">
        <v>16</v>
      </c>
      <c r="PS112" s="5">
        <f t="array" ref="PS112">+IF(ISERROR($NW112)=FALSE,MIN(IF($H112:$AL112&lt;65534,$H112:$AL112,"")),NA())</f>
        <v>21.4</v>
      </c>
      <c r="PT112" s="1">
        <f t="array" ref="PT112">+IF(ISERROR($NX112)=FALSE,MIN(IF($AM112:$BN112&lt;65534,$AM112:$BN112,"")),NA())</f>
        <v>18</v>
      </c>
      <c r="PU112" s="1">
        <f t="array" ref="PU112">+IF(ISERROR($NY112)=FALSE,MIN(IF($BP112:$CT112&lt;65534,$BP112:$CT112,"")),NA())</f>
        <v>20</v>
      </c>
      <c r="PV112" s="1">
        <f t="array" ref="PV112">+IF(ISERROR($NZ112)=FALSE,MIN(IF($CU112:$DX112&lt;65534,$CU112:$DX112,"")),NA())</f>
        <v>21.6</v>
      </c>
      <c r="PW112" s="1">
        <f t="array" ref="PW112">+IF(ISERROR($OA112)=FALSE,MIN(IF($DY112:$FC112&lt;65534,$DY112:$FC112,"")),NA())</f>
        <v>22.4</v>
      </c>
      <c r="PX112" s="1">
        <f t="array" ref="PX112">+IF(ISERROR($OB112)=FALSE,MIN(IF($FD112:$GG112&lt;65534,$FD112:$GG112,"")),NA())</f>
        <v>22.4</v>
      </c>
      <c r="PY112" s="1">
        <f t="array" ref="PY112">+IF(ISERROR($OC112)=FALSE,MIN(IF($GH112:$HL112&lt;65534,$GH112:$HL112,"")),NA())</f>
        <v>22</v>
      </c>
      <c r="PZ112" s="1">
        <f t="array" ref="PZ112">+IF(ISERROR($OD112)=FALSE,MIN(IF($HM112:$IQ112&lt;65534,$HM112:$IQ112,"")),NA())</f>
        <v>21.4</v>
      </c>
      <c r="QA112" s="1">
        <f t="array" ref="QA112">+IF(ISERROR($OE112)=FALSE,MIN(IF($IR112:$JU112&lt;65534,$IR112:$JU112,"")),NA())</f>
        <v>23</v>
      </c>
      <c r="QB112" s="1">
        <f t="array" ref="QB112">+IF(ISERROR($OF112)=FALSE,MIN(IF($JV112:$KZ112&lt;65534,$JV112:$KZ112,"")),NA())</f>
        <v>21.6</v>
      </c>
      <c r="QC112" s="1">
        <f t="array" ref="QC112">+IF(ISERROR($OG112)=FALSE,MIN(IF($LA112:$MD112&lt;65534,$LA112:$MD112,"")),NA())</f>
        <v>22</v>
      </c>
      <c r="QD112" s="1">
        <f t="array" ref="QD112">+IF(ISERROR($OH112)=FALSE,MIN(IF($ME112:$NI112&lt;65534,$ME112:$NI112,"")),NA())</f>
        <v>19.2</v>
      </c>
      <c r="QE112" s="5">
        <f t="shared" si="87"/>
        <v>-5.9999999999999982</v>
      </c>
      <c r="QF112" s="1">
        <f t="shared" si="88"/>
        <v>-3</v>
      </c>
      <c r="QG112" s="1">
        <f t="shared" si="89"/>
        <v>-2.3999999999999986</v>
      </c>
      <c r="QH112" s="1">
        <f t="shared" si="90"/>
        <v>-3.6000000000000014</v>
      </c>
      <c r="QI112" s="1">
        <f t="shared" si="91"/>
        <v>-4.5999999999999979</v>
      </c>
      <c r="QJ112" s="1">
        <f t="shared" si="92"/>
        <v>-5.1999999999999993</v>
      </c>
      <c r="QK112" s="1">
        <f t="shared" si="93"/>
        <v>-4.3999999999999986</v>
      </c>
      <c r="QL112" s="1">
        <f t="shared" si="94"/>
        <v>-3.7999999999999972</v>
      </c>
      <c r="QM112" s="1">
        <f t="shared" si="95"/>
        <v>-20.399999999999999</v>
      </c>
      <c r="QN112" s="1">
        <f t="shared" si="96"/>
        <v>-4.6000000000000014</v>
      </c>
      <c r="QO112" s="1">
        <f t="shared" si="97"/>
        <v>-5</v>
      </c>
      <c r="QP112" s="1">
        <f t="shared" si="98"/>
        <v>-3.1999999999999993</v>
      </c>
      <c r="QQ112" s="5" t="s">
        <v>892</v>
      </c>
    </row>
    <row r="113" spans="1:459" s="1" customFormat="1" x14ac:dyDescent="0.2">
      <c r="A113" s="79">
        <v>28035010</v>
      </c>
      <c r="B113" s="106">
        <v>-73.547388888888889</v>
      </c>
      <c r="C113" s="106">
        <v>10.190666666666667</v>
      </c>
      <c r="D113" s="105">
        <v>70</v>
      </c>
      <c r="E113" s="97" t="s">
        <v>68</v>
      </c>
      <c r="F113" s="97" t="s">
        <v>440</v>
      </c>
      <c r="G113" s="97" t="s">
        <v>7</v>
      </c>
      <c r="H113" s="1">
        <v>23.4</v>
      </c>
      <c r="I113" s="1">
        <v>24.2</v>
      </c>
      <c r="J113" s="1">
        <v>65535</v>
      </c>
      <c r="K113" s="1">
        <v>21.4</v>
      </c>
      <c r="L113" s="1">
        <v>21</v>
      </c>
      <c r="M113" s="1">
        <v>65535</v>
      </c>
      <c r="N113" s="1">
        <v>65535</v>
      </c>
      <c r="O113" s="1">
        <v>65535</v>
      </c>
      <c r="P113" s="1">
        <v>65535</v>
      </c>
      <c r="Q113" s="1">
        <v>65535</v>
      </c>
      <c r="R113" s="1">
        <v>65535</v>
      </c>
      <c r="S113" s="1">
        <v>22.2</v>
      </c>
      <c r="T113" s="1">
        <v>22</v>
      </c>
      <c r="U113" s="1">
        <v>21.8</v>
      </c>
      <c r="V113" s="1">
        <v>21.6</v>
      </c>
      <c r="W113" s="1">
        <v>19.8</v>
      </c>
      <c r="X113" s="1">
        <v>24.6</v>
      </c>
      <c r="Y113" s="1">
        <v>24.8</v>
      </c>
      <c r="Z113" s="1">
        <v>24.6</v>
      </c>
      <c r="AA113" s="1">
        <v>22</v>
      </c>
      <c r="AB113" s="1">
        <v>23.6</v>
      </c>
      <c r="AC113" s="1">
        <v>23.6</v>
      </c>
      <c r="AD113" s="1">
        <v>24.2</v>
      </c>
      <c r="AE113" s="1">
        <v>21</v>
      </c>
      <c r="AF113" s="1">
        <v>22.2</v>
      </c>
      <c r="AG113" s="1">
        <v>23.2</v>
      </c>
      <c r="AH113" s="1">
        <v>22.4</v>
      </c>
      <c r="AI113" s="1">
        <v>65535</v>
      </c>
      <c r="AJ113" s="1">
        <v>65535</v>
      </c>
      <c r="AK113" s="1">
        <v>21.2</v>
      </c>
      <c r="AL113" s="1">
        <v>22.4</v>
      </c>
      <c r="AM113" s="1">
        <v>65535</v>
      </c>
      <c r="AN113" s="1">
        <v>22.4</v>
      </c>
      <c r="AO113" s="1">
        <v>22.4</v>
      </c>
      <c r="AP113" s="1">
        <v>65535</v>
      </c>
      <c r="AQ113" s="1">
        <v>23.4</v>
      </c>
      <c r="AR113" s="1">
        <v>24.2</v>
      </c>
      <c r="AS113" s="1">
        <v>65535</v>
      </c>
      <c r="AT113" s="1">
        <v>65535</v>
      </c>
      <c r="AU113" s="1">
        <v>65535</v>
      </c>
      <c r="AV113" s="1">
        <v>26.2</v>
      </c>
      <c r="AW113" s="1">
        <v>24.2</v>
      </c>
      <c r="AX113" s="1">
        <v>65535</v>
      </c>
      <c r="AY113" s="1">
        <v>22.4</v>
      </c>
      <c r="AZ113" s="1">
        <v>23</v>
      </c>
      <c r="BA113" s="1">
        <v>25</v>
      </c>
      <c r="BB113" s="1">
        <v>25.6</v>
      </c>
      <c r="BC113" s="1">
        <v>65535</v>
      </c>
      <c r="BD113" s="1">
        <v>65535</v>
      </c>
      <c r="BE113" s="1">
        <v>65535</v>
      </c>
      <c r="BF113" s="1">
        <v>65535</v>
      </c>
      <c r="BG113" s="1">
        <v>65535</v>
      </c>
      <c r="BH113" s="1">
        <v>65535</v>
      </c>
      <c r="BI113" s="1">
        <v>65535</v>
      </c>
      <c r="BJ113" s="1">
        <v>65535</v>
      </c>
      <c r="BK113" s="1">
        <v>65535</v>
      </c>
      <c r="BL113" s="1">
        <v>65535</v>
      </c>
      <c r="BM113" s="1">
        <v>65535</v>
      </c>
      <c r="BN113" s="1">
        <v>65535</v>
      </c>
      <c r="BO113" s="102"/>
      <c r="BP113" s="1">
        <v>65535</v>
      </c>
      <c r="BQ113" s="1">
        <v>65535</v>
      </c>
      <c r="BR113" s="1">
        <v>65535</v>
      </c>
      <c r="BS113" s="1">
        <v>65535</v>
      </c>
      <c r="BT113" s="1">
        <v>65535</v>
      </c>
      <c r="BU113" s="1">
        <v>65535</v>
      </c>
      <c r="BV113" s="1">
        <v>65535</v>
      </c>
      <c r="BW113" s="1">
        <v>65535</v>
      </c>
      <c r="BX113" s="1">
        <v>65535</v>
      </c>
      <c r="BY113" s="1">
        <v>65535</v>
      </c>
      <c r="BZ113" s="1">
        <v>65535</v>
      </c>
      <c r="CA113" s="1">
        <v>65535</v>
      </c>
      <c r="CB113" s="1">
        <v>65535</v>
      </c>
      <c r="CC113" s="1">
        <v>65535</v>
      </c>
      <c r="CD113" s="1">
        <v>65535</v>
      </c>
      <c r="CE113" s="1">
        <v>65535</v>
      </c>
      <c r="CF113" s="1">
        <v>65535</v>
      </c>
      <c r="CG113" s="1">
        <v>65535</v>
      </c>
      <c r="CH113" s="1">
        <v>65535</v>
      </c>
      <c r="CI113" s="1">
        <v>65535</v>
      </c>
      <c r="CJ113" s="1">
        <v>65535</v>
      </c>
      <c r="CK113" s="1">
        <v>65535</v>
      </c>
      <c r="CL113" s="1">
        <v>65535</v>
      </c>
      <c r="CM113" s="1">
        <v>65535</v>
      </c>
      <c r="CN113" s="1">
        <v>65535</v>
      </c>
      <c r="CO113" s="1">
        <v>65535</v>
      </c>
      <c r="CP113" s="1">
        <v>65535</v>
      </c>
      <c r="CQ113" s="1">
        <v>65535</v>
      </c>
      <c r="CR113" s="1">
        <v>65535</v>
      </c>
      <c r="CS113" s="1">
        <v>65535</v>
      </c>
      <c r="CT113" s="1">
        <v>65535</v>
      </c>
      <c r="CU113" s="1">
        <v>65535</v>
      </c>
      <c r="CV113" s="1">
        <v>65535</v>
      </c>
      <c r="CW113" s="1">
        <v>65535</v>
      </c>
      <c r="CX113" s="1">
        <v>65535</v>
      </c>
      <c r="CY113" s="1">
        <v>65535</v>
      </c>
      <c r="CZ113" s="1">
        <v>65535</v>
      </c>
      <c r="DA113" s="1">
        <v>65535</v>
      </c>
      <c r="DB113" s="1">
        <v>65535</v>
      </c>
      <c r="DC113" s="1">
        <v>65535</v>
      </c>
      <c r="DD113" s="1">
        <v>65535</v>
      </c>
      <c r="DE113" s="1">
        <v>65535</v>
      </c>
      <c r="DF113" s="1">
        <v>65535</v>
      </c>
      <c r="DG113" s="1">
        <v>65535</v>
      </c>
      <c r="DH113" s="1">
        <v>65535</v>
      </c>
      <c r="DI113" s="1">
        <v>65535</v>
      </c>
      <c r="DJ113" s="1">
        <v>65535</v>
      </c>
      <c r="DK113" s="1">
        <v>65535</v>
      </c>
      <c r="DL113" s="1">
        <v>65535</v>
      </c>
      <c r="DM113" s="1">
        <v>65535</v>
      </c>
      <c r="DN113" s="1">
        <v>65535</v>
      </c>
      <c r="DO113" s="1">
        <v>65535</v>
      </c>
      <c r="DP113" s="1">
        <v>65535</v>
      </c>
      <c r="DQ113" s="1">
        <v>65535</v>
      </c>
      <c r="DR113" s="1">
        <v>65535</v>
      </c>
      <c r="DS113" s="1">
        <v>65535</v>
      </c>
      <c r="DT113" s="1">
        <v>65535</v>
      </c>
      <c r="DU113" s="1">
        <v>65535</v>
      </c>
      <c r="DV113" s="1">
        <v>65535</v>
      </c>
      <c r="DW113" s="1">
        <v>65535</v>
      </c>
      <c r="DX113" s="1">
        <v>65535</v>
      </c>
      <c r="DY113" s="1">
        <v>65535</v>
      </c>
      <c r="DZ113" s="1">
        <v>65535</v>
      </c>
      <c r="EA113" s="1">
        <v>65535</v>
      </c>
      <c r="EB113" s="1">
        <v>65535</v>
      </c>
      <c r="EC113" s="1">
        <v>65535</v>
      </c>
      <c r="ED113" s="1">
        <v>65535</v>
      </c>
      <c r="EE113" s="1">
        <v>65535</v>
      </c>
      <c r="EF113" s="1">
        <v>65535</v>
      </c>
      <c r="EG113" s="1">
        <v>65535</v>
      </c>
      <c r="EH113" s="1">
        <v>65535</v>
      </c>
      <c r="EI113" s="1">
        <v>65535</v>
      </c>
      <c r="EJ113" s="1">
        <v>65535</v>
      </c>
      <c r="EK113" s="1">
        <v>65535</v>
      </c>
      <c r="EL113" s="1">
        <v>65535</v>
      </c>
      <c r="EM113" s="1">
        <v>65535</v>
      </c>
      <c r="EN113" s="1">
        <v>65535</v>
      </c>
      <c r="EO113" s="1">
        <v>65535</v>
      </c>
      <c r="EP113" s="1">
        <v>65535</v>
      </c>
      <c r="EQ113" s="1">
        <v>65535</v>
      </c>
      <c r="ER113" s="1">
        <v>65535</v>
      </c>
      <c r="ES113" s="1">
        <v>65535</v>
      </c>
      <c r="ET113" s="1">
        <v>65535</v>
      </c>
      <c r="EU113" s="1">
        <v>65535</v>
      </c>
      <c r="EV113" s="1">
        <v>65535</v>
      </c>
      <c r="EW113" s="1">
        <v>65535</v>
      </c>
      <c r="EX113" s="1">
        <v>65535</v>
      </c>
      <c r="EY113" s="1">
        <v>65535</v>
      </c>
      <c r="EZ113" s="1">
        <v>65535</v>
      </c>
      <c r="FA113" s="1">
        <v>65535</v>
      </c>
      <c r="FB113" s="1">
        <v>65535</v>
      </c>
      <c r="FC113" s="1">
        <v>65535</v>
      </c>
      <c r="FD113" s="1">
        <v>65535</v>
      </c>
      <c r="FE113" s="1">
        <v>65535</v>
      </c>
      <c r="FF113" s="1">
        <v>65535</v>
      </c>
      <c r="FG113" s="1">
        <v>65535</v>
      </c>
      <c r="FH113" s="1">
        <v>65535</v>
      </c>
      <c r="FI113" s="1">
        <v>65535</v>
      </c>
      <c r="FJ113" s="1">
        <v>65535</v>
      </c>
      <c r="FK113" s="1">
        <v>65535</v>
      </c>
      <c r="FL113" s="1">
        <v>65535</v>
      </c>
      <c r="FM113" s="1">
        <v>65535</v>
      </c>
      <c r="FN113" s="1">
        <v>65535</v>
      </c>
      <c r="FO113" s="1">
        <v>65535</v>
      </c>
      <c r="FP113" s="1">
        <v>65535</v>
      </c>
      <c r="FQ113" s="1">
        <v>65535</v>
      </c>
      <c r="FR113" s="1">
        <v>65535</v>
      </c>
      <c r="FS113" s="1">
        <v>65535</v>
      </c>
      <c r="FT113" s="1">
        <v>65535</v>
      </c>
      <c r="FU113" s="1">
        <v>65535</v>
      </c>
      <c r="FV113" s="1">
        <v>65535</v>
      </c>
      <c r="FW113" s="1">
        <v>65535</v>
      </c>
      <c r="FX113" s="1">
        <v>65535</v>
      </c>
      <c r="FY113" s="1">
        <v>65535</v>
      </c>
      <c r="FZ113" s="1">
        <v>65535</v>
      </c>
      <c r="GA113" s="1">
        <v>65535</v>
      </c>
      <c r="GB113" s="1">
        <v>65535</v>
      </c>
      <c r="GC113" s="1">
        <v>65535</v>
      </c>
      <c r="GD113" s="1">
        <v>65535</v>
      </c>
      <c r="GE113" s="1">
        <v>65535</v>
      </c>
      <c r="GF113" s="1">
        <v>65535</v>
      </c>
      <c r="GG113" s="1">
        <v>65535</v>
      </c>
      <c r="GH113" s="1">
        <v>65535</v>
      </c>
      <c r="GI113" s="1">
        <v>65535</v>
      </c>
      <c r="GJ113" s="1">
        <v>65535</v>
      </c>
      <c r="GK113" s="1">
        <v>65535</v>
      </c>
      <c r="GL113" s="1">
        <v>65535</v>
      </c>
      <c r="GM113" s="1">
        <v>65535</v>
      </c>
      <c r="GN113" s="1">
        <v>65535</v>
      </c>
      <c r="GO113" s="1">
        <v>65535</v>
      </c>
      <c r="GP113" s="1">
        <v>65535</v>
      </c>
      <c r="GQ113" s="1">
        <v>65535</v>
      </c>
      <c r="GR113" s="1">
        <v>65535</v>
      </c>
      <c r="GS113" s="1">
        <v>65535</v>
      </c>
      <c r="GT113" s="1">
        <v>65535</v>
      </c>
      <c r="GU113" s="1">
        <v>65535</v>
      </c>
      <c r="GV113" s="1">
        <v>65535</v>
      </c>
      <c r="GW113" s="1">
        <v>65535</v>
      </c>
      <c r="GX113" s="1">
        <v>65535</v>
      </c>
      <c r="GY113" s="1">
        <v>65535</v>
      </c>
      <c r="GZ113" s="1">
        <v>65535</v>
      </c>
      <c r="HA113" s="1">
        <v>65535</v>
      </c>
      <c r="HB113" s="1">
        <v>65535</v>
      </c>
      <c r="HC113" s="1">
        <v>65535</v>
      </c>
      <c r="HD113" s="1">
        <v>65535</v>
      </c>
      <c r="HE113" s="1">
        <v>65535</v>
      </c>
      <c r="HF113" s="1">
        <v>65535</v>
      </c>
      <c r="HG113" s="1">
        <v>65535</v>
      </c>
      <c r="HH113" s="1">
        <v>65535</v>
      </c>
      <c r="HI113" s="1">
        <v>65535</v>
      </c>
      <c r="HJ113" s="1">
        <v>65535</v>
      </c>
      <c r="HK113" s="1">
        <v>65535</v>
      </c>
      <c r="HL113" s="1">
        <v>65535</v>
      </c>
      <c r="HM113" s="1">
        <v>65535</v>
      </c>
      <c r="HN113" s="1">
        <v>65535</v>
      </c>
      <c r="HO113" s="1">
        <v>65535</v>
      </c>
      <c r="HP113" s="1">
        <v>65535</v>
      </c>
      <c r="HQ113" s="1">
        <v>65535</v>
      </c>
      <c r="HR113" s="1">
        <v>65535</v>
      </c>
      <c r="HS113" s="1">
        <v>65535</v>
      </c>
      <c r="HT113" s="1">
        <v>65535</v>
      </c>
      <c r="HU113" s="1">
        <v>65535</v>
      </c>
      <c r="HV113" s="1">
        <v>65535</v>
      </c>
      <c r="HW113" s="1">
        <v>65535</v>
      </c>
      <c r="HX113" s="1">
        <v>65535</v>
      </c>
      <c r="HY113" s="1">
        <v>65535</v>
      </c>
      <c r="HZ113" s="1">
        <v>65535</v>
      </c>
      <c r="IA113" s="1">
        <v>65535</v>
      </c>
      <c r="IB113" s="1">
        <v>65535</v>
      </c>
      <c r="IC113" s="1">
        <v>65535</v>
      </c>
      <c r="ID113" s="1">
        <v>65535</v>
      </c>
      <c r="IE113" s="1">
        <v>65535</v>
      </c>
      <c r="IF113" s="1">
        <v>65535</v>
      </c>
      <c r="IG113" s="1">
        <v>65535</v>
      </c>
      <c r="IH113" s="1">
        <v>65535</v>
      </c>
      <c r="II113" s="1">
        <v>65535</v>
      </c>
      <c r="IJ113" s="1">
        <v>65535</v>
      </c>
      <c r="IK113" s="1">
        <v>65535</v>
      </c>
      <c r="IL113" s="1">
        <v>65535</v>
      </c>
      <c r="IM113" s="1">
        <v>65535</v>
      </c>
      <c r="IN113" s="1">
        <v>65535</v>
      </c>
      <c r="IO113" s="1">
        <v>65535</v>
      </c>
      <c r="IP113" s="1">
        <v>65535</v>
      </c>
      <c r="IQ113" s="1">
        <v>65535</v>
      </c>
      <c r="IR113" s="1">
        <v>65535</v>
      </c>
      <c r="IS113" s="1">
        <v>65535</v>
      </c>
      <c r="IT113" s="1">
        <v>65535</v>
      </c>
      <c r="IU113" s="1">
        <v>65535</v>
      </c>
      <c r="IV113" s="1">
        <v>65535</v>
      </c>
      <c r="IW113" s="1">
        <v>65535</v>
      </c>
      <c r="IX113" s="1">
        <v>65535</v>
      </c>
      <c r="IY113" s="1">
        <v>65535</v>
      </c>
      <c r="IZ113" s="1">
        <v>65535</v>
      </c>
      <c r="JA113" s="1">
        <v>65535</v>
      </c>
      <c r="JB113" s="1">
        <v>65535</v>
      </c>
      <c r="JC113" s="1">
        <v>65535</v>
      </c>
      <c r="JD113" s="1">
        <v>65535</v>
      </c>
      <c r="JE113" s="1">
        <v>65535</v>
      </c>
      <c r="JF113" s="1">
        <v>65535</v>
      </c>
      <c r="JG113" s="1">
        <v>65535</v>
      </c>
      <c r="JH113" s="1">
        <v>65535</v>
      </c>
      <c r="JI113" s="1">
        <v>65535</v>
      </c>
      <c r="JJ113" s="1">
        <v>65535</v>
      </c>
      <c r="JK113" s="1">
        <v>65535</v>
      </c>
      <c r="JL113" s="1">
        <v>65535</v>
      </c>
      <c r="JM113" s="1">
        <v>65535</v>
      </c>
      <c r="JN113" s="1">
        <v>65535</v>
      </c>
      <c r="JO113" s="1">
        <v>65535</v>
      </c>
      <c r="JP113" s="1">
        <v>65535</v>
      </c>
      <c r="JQ113" s="1">
        <v>65535</v>
      </c>
      <c r="JR113" s="1">
        <v>65535</v>
      </c>
      <c r="JS113" s="1">
        <v>65535</v>
      </c>
      <c r="JT113" s="1">
        <v>65535</v>
      </c>
      <c r="JU113" s="1">
        <v>65535</v>
      </c>
      <c r="JV113" s="1">
        <v>65535</v>
      </c>
      <c r="JW113" s="1">
        <v>65535</v>
      </c>
      <c r="JX113" s="1">
        <v>65535</v>
      </c>
      <c r="JY113" s="1">
        <v>65535</v>
      </c>
      <c r="JZ113" s="1">
        <v>65535</v>
      </c>
      <c r="KA113" s="1">
        <v>65535</v>
      </c>
      <c r="KB113" s="1">
        <v>65535</v>
      </c>
      <c r="KC113" s="1">
        <v>65535</v>
      </c>
      <c r="KD113" s="1">
        <v>65535</v>
      </c>
      <c r="KE113" s="1">
        <v>65535</v>
      </c>
      <c r="KF113" s="1">
        <v>65535</v>
      </c>
      <c r="KG113" s="1">
        <v>65535</v>
      </c>
      <c r="KH113" s="1">
        <v>65535</v>
      </c>
      <c r="KI113" s="1">
        <v>65535</v>
      </c>
      <c r="KJ113" s="1">
        <v>65535</v>
      </c>
      <c r="KK113" s="1">
        <v>65535</v>
      </c>
      <c r="KL113" s="1">
        <v>65535</v>
      </c>
      <c r="KM113" s="1">
        <v>65535</v>
      </c>
      <c r="KN113" s="1">
        <v>65535</v>
      </c>
      <c r="KO113" s="1">
        <v>65535</v>
      </c>
      <c r="KP113" s="1">
        <v>65535</v>
      </c>
      <c r="KQ113" s="1">
        <v>65535</v>
      </c>
      <c r="KR113" s="1">
        <v>65535</v>
      </c>
      <c r="KS113" s="1">
        <v>65535</v>
      </c>
      <c r="KT113" s="1">
        <v>65535</v>
      </c>
      <c r="KU113" s="1">
        <v>65535</v>
      </c>
      <c r="KV113" s="1">
        <v>65535</v>
      </c>
      <c r="KW113" s="1">
        <v>65535</v>
      </c>
      <c r="KX113" s="1">
        <v>65535</v>
      </c>
      <c r="KY113" s="1">
        <v>65535</v>
      </c>
      <c r="KZ113" s="1">
        <v>65535</v>
      </c>
      <c r="LA113" s="1">
        <v>65535</v>
      </c>
      <c r="LB113" s="1">
        <v>65535</v>
      </c>
      <c r="LC113" s="1">
        <v>65535</v>
      </c>
      <c r="LD113" s="1">
        <v>65535</v>
      </c>
      <c r="LE113" s="1">
        <v>65535</v>
      </c>
      <c r="LF113" s="1">
        <v>65535</v>
      </c>
      <c r="LG113" s="1">
        <v>65535</v>
      </c>
      <c r="LH113" s="1">
        <v>65535</v>
      </c>
      <c r="LI113" s="1">
        <v>65535</v>
      </c>
      <c r="LJ113" s="1">
        <v>65535</v>
      </c>
      <c r="LK113" s="1">
        <v>65535</v>
      </c>
      <c r="LL113" s="1">
        <v>65535</v>
      </c>
      <c r="LM113" s="1">
        <v>65535</v>
      </c>
      <c r="LN113" s="1">
        <v>65535</v>
      </c>
      <c r="LO113" s="1">
        <v>65535</v>
      </c>
      <c r="LP113" s="1">
        <v>65535</v>
      </c>
      <c r="LQ113" s="1">
        <v>65535</v>
      </c>
      <c r="LR113" s="1">
        <v>65535</v>
      </c>
      <c r="LS113" s="1">
        <v>65535</v>
      </c>
      <c r="LT113" s="1">
        <v>65535</v>
      </c>
      <c r="LU113" s="1">
        <v>65535</v>
      </c>
      <c r="LV113" s="1">
        <v>65535</v>
      </c>
      <c r="LW113" s="1">
        <v>65535</v>
      </c>
      <c r="LX113" s="1">
        <v>65535</v>
      </c>
      <c r="LY113" s="1">
        <v>65535</v>
      </c>
      <c r="LZ113" s="1">
        <v>65535</v>
      </c>
      <c r="MA113" s="1">
        <v>65535</v>
      </c>
      <c r="MB113" s="1">
        <v>65535</v>
      </c>
      <c r="MC113" s="1">
        <v>65535</v>
      </c>
      <c r="MD113" s="1">
        <v>65535</v>
      </c>
      <c r="ME113" s="1">
        <v>65535</v>
      </c>
      <c r="MF113" s="1">
        <v>65535</v>
      </c>
      <c r="MG113" s="1">
        <v>65535</v>
      </c>
      <c r="MH113" s="1">
        <v>65535</v>
      </c>
      <c r="MI113" s="1">
        <v>65535</v>
      </c>
      <c r="MJ113" s="1">
        <v>65535</v>
      </c>
      <c r="MK113" s="1">
        <v>65535</v>
      </c>
      <c r="ML113" s="1">
        <v>65535</v>
      </c>
      <c r="MM113" s="1">
        <v>65535</v>
      </c>
      <c r="MN113" s="1">
        <v>65535</v>
      </c>
      <c r="MO113" s="1">
        <v>65535</v>
      </c>
      <c r="MP113" s="1">
        <v>65535</v>
      </c>
      <c r="MQ113" s="1">
        <v>65535</v>
      </c>
      <c r="MR113" s="1">
        <v>65535</v>
      </c>
      <c r="MS113" s="1">
        <v>65535</v>
      </c>
      <c r="MT113" s="1">
        <v>65535</v>
      </c>
      <c r="MU113" s="1">
        <v>65535</v>
      </c>
      <c r="MV113" s="1">
        <v>65535</v>
      </c>
      <c r="MW113" s="1">
        <v>65535</v>
      </c>
      <c r="MX113" s="1">
        <v>65535</v>
      </c>
      <c r="MY113" s="1">
        <v>65535</v>
      </c>
      <c r="MZ113" s="1">
        <v>65535</v>
      </c>
      <c r="NA113" s="1">
        <v>65535</v>
      </c>
      <c r="NB113" s="1">
        <v>65535</v>
      </c>
      <c r="NC113" s="1">
        <v>65535</v>
      </c>
      <c r="ND113" s="1">
        <v>65535</v>
      </c>
      <c r="NE113" s="1">
        <v>65535</v>
      </c>
      <c r="NF113" s="1">
        <v>65535</v>
      </c>
      <c r="NG113" s="1">
        <v>65535</v>
      </c>
      <c r="NH113" s="1">
        <v>65535</v>
      </c>
      <c r="NI113" s="1">
        <v>65535</v>
      </c>
      <c r="NJ113" s="6">
        <f t="shared" si="62"/>
        <v>0.70967741935483875</v>
      </c>
      <c r="NK113" s="3">
        <f t="shared" si="63"/>
        <v>0.35714285714285715</v>
      </c>
      <c r="NL113" s="3">
        <f t="shared" si="64"/>
        <v>0</v>
      </c>
      <c r="NM113" s="3">
        <f t="shared" si="65"/>
        <v>0</v>
      </c>
      <c r="NN113" s="3">
        <f t="shared" si="66"/>
        <v>0</v>
      </c>
      <c r="NO113" s="3">
        <f t="shared" si="67"/>
        <v>0</v>
      </c>
      <c r="NP113" s="3">
        <f t="shared" si="68"/>
        <v>0</v>
      </c>
      <c r="NQ113" s="3">
        <f t="shared" si="69"/>
        <v>0</v>
      </c>
      <c r="NR113" s="3">
        <f t="shared" si="70"/>
        <v>0</v>
      </c>
      <c r="NS113" s="3">
        <f t="shared" si="71"/>
        <v>0</v>
      </c>
      <c r="NT113" s="3">
        <f t="shared" si="72"/>
        <v>0</v>
      </c>
      <c r="NU113" s="3">
        <f t="shared" si="73"/>
        <v>0</v>
      </c>
      <c r="NV113" s="3">
        <f t="shared" si="74"/>
        <v>8.7671232876712329E-2</v>
      </c>
      <c r="NW113" s="5">
        <f t="shared" si="75"/>
        <v>22.599999999999998</v>
      </c>
      <c r="NX113" s="1" t="e">
        <f t="shared" si="76"/>
        <v>#N/A</v>
      </c>
      <c r="NY113" s="1" t="e">
        <f t="shared" si="77"/>
        <v>#N/A</v>
      </c>
      <c r="NZ113" s="1" t="e">
        <f t="shared" si="78"/>
        <v>#N/A</v>
      </c>
      <c r="OA113" s="1" t="e">
        <f t="shared" si="79"/>
        <v>#N/A</v>
      </c>
      <c r="OB113" s="1" t="e">
        <f t="shared" si="80"/>
        <v>#N/A</v>
      </c>
      <c r="OC113" s="1" t="e">
        <f t="shared" si="81"/>
        <v>#N/A</v>
      </c>
      <c r="OD113" s="1" t="e">
        <f t="shared" si="82"/>
        <v>#N/A</v>
      </c>
      <c r="OE113" s="1" t="e">
        <f t="shared" si="83"/>
        <v>#N/A</v>
      </c>
      <c r="OF113" s="1" t="e">
        <f t="shared" si="84"/>
        <v>#N/A</v>
      </c>
      <c r="OG113" s="1" t="e">
        <f t="shared" si="85"/>
        <v>#N/A</v>
      </c>
      <c r="OH113" s="1" t="e">
        <f t="shared" si="86"/>
        <v>#N/A</v>
      </c>
      <c r="OI113" s="111">
        <v>22.142105263157898</v>
      </c>
      <c r="OJ113" s="112">
        <v>23.363157894736844</v>
      </c>
      <c r="OK113" s="112">
        <v>24.040909090909086</v>
      </c>
      <c r="OL113" s="112">
        <v>24.228571428571424</v>
      </c>
      <c r="OM113" s="112">
        <v>24.013636363636362</v>
      </c>
      <c r="ON113" s="112">
        <v>23.752380952380946</v>
      </c>
      <c r="OO113" s="112">
        <v>23.65909090909091</v>
      </c>
      <c r="OP113" s="112">
        <v>23.547619047619047</v>
      </c>
      <c r="OQ113" s="112">
        <v>23.14782608695652</v>
      </c>
      <c r="OR113" s="112">
        <v>23.069565217391304</v>
      </c>
      <c r="OS113" s="112">
        <v>22.890909090909091</v>
      </c>
      <c r="OT113" s="112">
        <v>21.969565217391306</v>
      </c>
      <c r="OU113" s="5">
        <f t="shared" si="50"/>
        <v>0.4578947368420998</v>
      </c>
      <c r="OV113" s="1" t="e">
        <f t="shared" si="51"/>
        <v>#N/A</v>
      </c>
      <c r="OW113" s="1" t="e">
        <f t="shared" si="52"/>
        <v>#N/A</v>
      </c>
      <c r="OX113" s="1" t="e">
        <f t="shared" si="53"/>
        <v>#N/A</v>
      </c>
      <c r="OY113" s="1" t="e">
        <f t="shared" si="54"/>
        <v>#N/A</v>
      </c>
      <c r="OZ113" s="1" t="e">
        <f t="shared" si="55"/>
        <v>#N/A</v>
      </c>
      <c r="PA113" s="1" t="e">
        <f t="shared" si="56"/>
        <v>#N/A</v>
      </c>
      <c r="PB113" s="1" t="e">
        <f t="shared" si="57"/>
        <v>#N/A</v>
      </c>
      <c r="PC113" s="1" t="e">
        <f t="shared" si="58"/>
        <v>#N/A</v>
      </c>
      <c r="PD113" s="1" t="e">
        <f t="shared" si="59"/>
        <v>#N/A</v>
      </c>
      <c r="PE113" s="1" t="e">
        <f t="shared" si="60"/>
        <v>#N/A</v>
      </c>
      <c r="PF113" s="1" t="e">
        <f t="shared" si="61"/>
        <v>#N/A</v>
      </c>
      <c r="PG113" s="111">
        <v>17</v>
      </c>
      <c r="PH113" s="112">
        <v>17.2</v>
      </c>
      <c r="PI113" s="112">
        <v>13.4</v>
      </c>
      <c r="PJ113" s="112">
        <v>20</v>
      </c>
      <c r="PK113" s="112">
        <v>19.399999999999999</v>
      </c>
      <c r="PL113" s="112">
        <v>19</v>
      </c>
      <c r="PM113" s="112">
        <v>20</v>
      </c>
      <c r="PN113" s="112">
        <v>18.399999999999999</v>
      </c>
      <c r="PO113" s="112">
        <v>18</v>
      </c>
      <c r="PP113" s="112">
        <v>19</v>
      </c>
      <c r="PQ113" s="112">
        <v>18.399999999999999</v>
      </c>
      <c r="PR113" s="137">
        <v>16.2</v>
      </c>
      <c r="PS113" s="5">
        <f t="array" ref="PS113">+IF(ISERROR($NW113)=FALSE,MIN(IF($H113:$AL113&lt;65534,$H113:$AL113,"")),NA())</f>
        <v>19.8</v>
      </c>
      <c r="PT113" s="1" t="e">
        <f t="array" ref="PT113">+IF(ISERROR($NX113)=FALSE,MIN(IF($AM113:$BN113&lt;65534,$AM113:$BN113,"")),NA())</f>
        <v>#N/A</v>
      </c>
      <c r="PU113" s="1" t="e">
        <f t="array" ref="PU113">+IF(ISERROR($NY113)=FALSE,MIN(IF($BP113:$CT113&lt;65534,$BP113:$CT113,"")),NA())</f>
        <v>#N/A</v>
      </c>
      <c r="PV113" s="1" t="e">
        <f t="array" ref="PV113">+IF(ISERROR($NZ113)=FALSE,MIN(IF($CU113:$DX113&lt;65534,$CU113:$DX113,"")),NA())</f>
        <v>#N/A</v>
      </c>
      <c r="PW113" s="1" t="e">
        <f t="array" ref="PW113">+IF(ISERROR($OA113)=FALSE,MIN(IF($DY113:$FC113&lt;65534,$DY113:$FC113,"")),NA())</f>
        <v>#N/A</v>
      </c>
      <c r="PX113" s="1" t="e">
        <f t="array" ref="PX113">+IF(ISERROR($OB113)=FALSE,MIN(IF($FD113:$GG113&lt;65534,$FD113:$GG113,"")),NA())</f>
        <v>#N/A</v>
      </c>
      <c r="PY113" s="1" t="e">
        <f t="array" ref="PY113">+IF(ISERROR($OC113)=FALSE,MIN(IF($GH113:$HL113&lt;65534,$GH113:$HL113,"")),NA())</f>
        <v>#N/A</v>
      </c>
      <c r="PZ113" s="1" t="e">
        <f t="array" ref="PZ113">+IF(ISERROR($OD113)=FALSE,MIN(IF($HM113:$IQ113&lt;65534,$HM113:$IQ113,"")),NA())</f>
        <v>#N/A</v>
      </c>
      <c r="QA113" s="1" t="e">
        <f t="array" ref="QA113">+IF(ISERROR($OE113)=FALSE,MIN(IF($IR113:$JU113&lt;65534,$IR113:$JU113,"")),NA())</f>
        <v>#N/A</v>
      </c>
      <c r="QB113" s="1" t="e">
        <f t="array" ref="QB113">+IF(ISERROR($OF113)=FALSE,MIN(IF($JV113:$KZ113&lt;65534,$JV113:$KZ113,"")),NA())</f>
        <v>#N/A</v>
      </c>
      <c r="QC113" s="1" t="e">
        <f t="array" ref="QC113">+IF(ISERROR($OG113)=FALSE,MIN(IF($LA113:$MD113&lt;65534,$LA113:$MD113,"")),NA())</f>
        <v>#N/A</v>
      </c>
      <c r="QD113" s="1" t="e">
        <f t="array" ref="QD113">+IF(ISERROR($OH113)=FALSE,MIN(IF($ME113:$NI113&lt;65534,$ME113:$NI113,"")),NA())</f>
        <v>#N/A</v>
      </c>
      <c r="QE113" s="5">
        <f t="shared" si="87"/>
        <v>-2.8000000000000007</v>
      </c>
      <c r="QF113" s="1" t="e">
        <f t="shared" si="88"/>
        <v>#N/A</v>
      </c>
      <c r="QG113" s="1" t="e">
        <f t="shared" si="89"/>
        <v>#N/A</v>
      </c>
      <c r="QH113" s="1" t="e">
        <f t="shared" si="90"/>
        <v>#N/A</v>
      </c>
      <c r="QI113" s="1" t="e">
        <f t="shared" si="91"/>
        <v>#N/A</v>
      </c>
      <c r="QJ113" s="1" t="e">
        <f t="shared" si="92"/>
        <v>#N/A</v>
      </c>
      <c r="QK113" s="1" t="e">
        <f t="shared" si="93"/>
        <v>#N/A</v>
      </c>
      <c r="QL113" s="1" t="e">
        <f t="shared" si="94"/>
        <v>#N/A</v>
      </c>
      <c r="QM113" s="1" t="e">
        <f t="shared" si="95"/>
        <v>#N/A</v>
      </c>
      <c r="QN113" s="1" t="e">
        <f t="shared" si="96"/>
        <v>#N/A</v>
      </c>
      <c r="QO113" s="1" t="e">
        <f t="shared" si="97"/>
        <v>#N/A</v>
      </c>
      <c r="QP113" s="1" t="e">
        <f t="shared" si="98"/>
        <v>#N/A</v>
      </c>
      <c r="QQ113" s="5" t="s">
        <v>892</v>
      </c>
    </row>
    <row r="114" spans="1:459" s="1" customFormat="1" x14ac:dyDescent="0.2">
      <c r="A114" s="79">
        <v>28035020</v>
      </c>
      <c r="B114" s="106">
        <v>-73.319444444444443</v>
      </c>
      <c r="C114" s="106">
        <v>10.363055555555555</v>
      </c>
      <c r="D114" s="105">
        <v>110</v>
      </c>
      <c r="E114" s="97" t="s">
        <v>191</v>
      </c>
      <c r="F114" s="97" t="s">
        <v>438</v>
      </c>
      <c r="G114" s="97" t="s">
        <v>7</v>
      </c>
      <c r="H114" s="1">
        <v>65535</v>
      </c>
      <c r="I114" s="1">
        <v>65535</v>
      </c>
      <c r="J114" s="1">
        <v>22.6</v>
      </c>
      <c r="K114" s="1">
        <v>23.2</v>
      </c>
      <c r="L114" s="1">
        <v>23</v>
      </c>
      <c r="M114" s="1">
        <v>23.6</v>
      </c>
      <c r="N114" s="1">
        <v>24</v>
      </c>
      <c r="O114" s="1">
        <v>23.2</v>
      </c>
      <c r="P114" s="1">
        <v>65535</v>
      </c>
      <c r="Q114" s="1">
        <v>22</v>
      </c>
      <c r="R114" s="1">
        <v>22.4</v>
      </c>
      <c r="S114" s="1">
        <v>22.4</v>
      </c>
      <c r="T114" s="1">
        <v>23.2</v>
      </c>
      <c r="U114" s="1">
        <v>22.4</v>
      </c>
      <c r="V114" s="1">
        <v>22</v>
      </c>
      <c r="W114" s="1">
        <v>22.8</v>
      </c>
      <c r="X114" s="1">
        <v>23.6</v>
      </c>
      <c r="Y114" s="1">
        <v>24</v>
      </c>
      <c r="Z114" s="1">
        <v>65535</v>
      </c>
      <c r="AA114" s="1">
        <v>65535</v>
      </c>
      <c r="AB114" s="1">
        <v>23.6</v>
      </c>
      <c r="AC114" s="1">
        <v>24.4</v>
      </c>
      <c r="AD114" s="1">
        <v>65535</v>
      </c>
      <c r="AE114" s="1">
        <v>21.8</v>
      </c>
      <c r="AF114" s="1">
        <v>23.4</v>
      </c>
      <c r="AG114" s="1">
        <v>23.6</v>
      </c>
      <c r="AH114" s="1">
        <v>23.4</v>
      </c>
      <c r="AI114" s="1">
        <v>23.6</v>
      </c>
      <c r="AJ114" s="1">
        <v>65535</v>
      </c>
      <c r="AK114" s="1">
        <v>65535</v>
      </c>
      <c r="AL114" s="1">
        <v>23</v>
      </c>
      <c r="AM114" s="1">
        <v>65535</v>
      </c>
      <c r="AN114" s="1">
        <v>65535</v>
      </c>
      <c r="AO114" s="1">
        <v>65535</v>
      </c>
      <c r="AP114" s="1">
        <v>65535</v>
      </c>
      <c r="AQ114" s="1">
        <v>23.4</v>
      </c>
      <c r="AR114" s="1">
        <v>23.2</v>
      </c>
      <c r="AS114" s="1">
        <v>23.6</v>
      </c>
      <c r="AT114" s="1">
        <v>23</v>
      </c>
      <c r="AU114" s="1">
        <v>24</v>
      </c>
      <c r="AV114" s="1">
        <v>25</v>
      </c>
      <c r="AW114" s="1">
        <v>22.4</v>
      </c>
      <c r="AX114" s="1">
        <v>21.8</v>
      </c>
      <c r="AY114" s="1">
        <v>21.4</v>
      </c>
      <c r="AZ114" s="1">
        <v>21.6</v>
      </c>
      <c r="BA114" s="1">
        <v>23.6</v>
      </c>
      <c r="BB114" s="1">
        <v>21.8</v>
      </c>
      <c r="BC114" s="1">
        <v>65535</v>
      </c>
      <c r="BD114" s="1">
        <v>23.2</v>
      </c>
      <c r="BE114" s="1">
        <v>21.6</v>
      </c>
      <c r="BF114" s="1">
        <v>22.6</v>
      </c>
      <c r="BG114" s="1">
        <v>65535</v>
      </c>
      <c r="BH114" s="1">
        <v>23.2</v>
      </c>
      <c r="BI114" s="1">
        <v>22.2</v>
      </c>
      <c r="BJ114" s="1">
        <v>24</v>
      </c>
      <c r="BK114" s="1">
        <v>24.6</v>
      </c>
      <c r="BL114" s="1">
        <v>24.2</v>
      </c>
      <c r="BM114" s="1">
        <v>22.6</v>
      </c>
      <c r="BN114" s="1">
        <v>21.8</v>
      </c>
      <c r="BO114" s="102"/>
      <c r="BP114" s="1">
        <v>65535</v>
      </c>
      <c r="BQ114" s="1">
        <v>65535</v>
      </c>
      <c r="BR114" s="1">
        <v>65535</v>
      </c>
      <c r="BS114" s="1">
        <v>23.4</v>
      </c>
      <c r="BT114" s="1">
        <v>23.6</v>
      </c>
      <c r="BU114" s="1">
        <v>24.2</v>
      </c>
      <c r="BV114" s="1">
        <v>23.8</v>
      </c>
      <c r="BW114" s="1">
        <v>24</v>
      </c>
      <c r="BX114" s="1">
        <v>24.2</v>
      </c>
      <c r="BY114" s="1">
        <v>24</v>
      </c>
      <c r="BZ114" s="1">
        <v>24.2</v>
      </c>
      <c r="CA114" s="1">
        <v>23.8</v>
      </c>
      <c r="CB114" s="1">
        <v>24.4</v>
      </c>
      <c r="CC114" s="1">
        <v>24</v>
      </c>
      <c r="CD114" s="1">
        <v>24.8</v>
      </c>
      <c r="CE114" s="1">
        <v>23.8</v>
      </c>
      <c r="CF114" s="1">
        <v>65535</v>
      </c>
      <c r="CG114" s="1">
        <v>65535</v>
      </c>
      <c r="CH114" s="1">
        <v>23.6</v>
      </c>
      <c r="CI114" s="1">
        <v>23.6</v>
      </c>
      <c r="CJ114" s="1">
        <v>23.8</v>
      </c>
      <c r="CK114" s="1">
        <v>23.6</v>
      </c>
      <c r="CL114" s="1">
        <v>65535</v>
      </c>
      <c r="CM114" s="1">
        <v>65535</v>
      </c>
      <c r="CN114" s="1">
        <v>65535</v>
      </c>
      <c r="CO114" s="1">
        <v>65535</v>
      </c>
      <c r="CP114" s="1">
        <v>65535</v>
      </c>
      <c r="CQ114" s="1">
        <v>24.4</v>
      </c>
      <c r="CR114" s="1">
        <v>24.4</v>
      </c>
      <c r="CS114" s="1">
        <v>65535</v>
      </c>
      <c r="CT114" s="1">
        <v>65535</v>
      </c>
      <c r="CU114" s="1">
        <v>25.6</v>
      </c>
      <c r="CV114" s="1">
        <v>65535</v>
      </c>
      <c r="CW114" s="1">
        <v>65535</v>
      </c>
      <c r="CX114" s="1">
        <v>23.8</v>
      </c>
      <c r="CY114" s="1">
        <v>23.6</v>
      </c>
      <c r="CZ114" s="1">
        <v>65535</v>
      </c>
      <c r="DA114" s="1">
        <v>24.2</v>
      </c>
      <c r="DB114" s="1">
        <v>24</v>
      </c>
      <c r="DC114" s="1">
        <v>65535</v>
      </c>
      <c r="DD114" s="1">
        <v>65535</v>
      </c>
      <c r="DE114" s="1">
        <v>23.2</v>
      </c>
      <c r="DF114" s="1">
        <v>23.4</v>
      </c>
      <c r="DG114" s="1">
        <v>65535</v>
      </c>
      <c r="DH114" s="1">
        <v>65535</v>
      </c>
      <c r="DI114" s="1">
        <v>24.6</v>
      </c>
      <c r="DJ114" s="1">
        <v>65535</v>
      </c>
      <c r="DK114" s="1">
        <v>65535</v>
      </c>
      <c r="DL114" s="1">
        <v>65535</v>
      </c>
      <c r="DM114" s="1">
        <v>65535</v>
      </c>
      <c r="DN114" s="1">
        <v>65535</v>
      </c>
      <c r="DO114" s="1">
        <v>65535</v>
      </c>
      <c r="DP114" s="1">
        <v>65535</v>
      </c>
      <c r="DQ114" s="1">
        <v>65535</v>
      </c>
      <c r="DR114" s="1">
        <v>65535</v>
      </c>
      <c r="DS114" s="1">
        <v>65535</v>
      </c>
      <c r="DT114" s="1">
        <v>24.4</v>
      </c>
      <c r="DU114" s="1">
        <v>65535</v>
      </c>
      <c r="DV114" s="1">
        <v>25.8</v>
      </c>
      <c r="DW114" s="1">
        <v>65535</v>
      </c>
      <c r="DX114" s="1">
        <v>65535</v>
      </c>
      <c r="DY114" s="1">
        <v>24.8</v>
      </c>
      <c r="DZ114" s="1">
        <v>25.2</v>
      </c>
      <c r="EA114" s="1">
        <v>25.4</v>
      </c>
      <c r="EB114" s="1">
        <v>25.8</v>
      </c>
      <c r="EC114" s="1">
        <v>25</v>
      </c>
      <c r="ED114" s="1">
        <v>65535</v>
      </c>
      <c r="EE114" s="1">
        <v>25.6</v>
      </c>
      <c r="EF114" s="1">
        <v>65535</v>
      </c>
      <c r="EG114" s="1">
        <v>22.6</v>
      </c>
      <c r="EH114" s="1">
        <v>24.2</v>
      </c>
      <c r="EI114" s="1">
        <v>24</v>
      </c>
      <c r="EJ114" s="1">
        <v>65535</v>
      </c>
      <c r="EK114" s="1">
        <v>24.4</v>
      </c>
      <c r="EL114" s="1">
        <v>65535</v>
      </c>
      <c r="EM114" s="1">
        <v>23.2</v>
      </c>
      <c r="EN114" s="1">
        <v>22.6</v>
      </c>
      <c r="EO114" s="1">
        <v>23.6</v>
      </c>
      <c r="EP114" s="1">
        <v>22</v>
      </c>
      <c r="EQ114" s="1">
        <v>22.4</v>
      </c>
      <c r="ER114" s="1">
        <v>23</v>
      </c>
      <c r="ES114" s="1">
        <v>65535</v>
      </c>
      <c r="ET114" s="1">
        <v>23.6</v>
      </c>
      <c r="EU114" s="1">
        <v>65535</v>
      </c>
      <c r="EV114" s="1">
        <v>23.6</v>
      </c>
      <c r="EW114" s="1">
        <v>65535</v>
      </c>
      <c r="EX114" s="1">
        <v>23.2</v>
      </c>
      <c r="EY114" s="1">
        <v>22.6</v>
      </c>
      <c r="EZ114" s="1">
        <v>22</v>
      </c>
      <c r="FA114" s="1">
        <v>23.4</v>
      </c>
      <c r="FB114" s="1">
        <v>22.2</v>
      </c>
      <c r="FC114" s="1">
        <v>23.8</v>
      </c>
      <c r="FD114" s="1">
        <v>65535</v>
      </c>
      <c r="FE114" s="1">
        <v>65535</v>
      </c>
      <c r="FF114" s="1">
        <v>23</v>
      </c>
      <c r="FG114" s="1">
        <v>25.2</v>
      </c>
      <c r="FH114" s="1">
        <v>23.6</v>
      </c>
      <c r="FI114" s="1">
        <v>23.8</v>
      </c>
      <c r="FJ114" s="1">
        <v>65535</v>
      </c>
      <c r="FK114" s="1">
        <v>23.6</v>
      </c>
      <c r="FL114" s="1">
        <v>65535</v>
      </c>
      <c r="FM114" s="1">
        <v>25.6</v>
      </c>
      <c r="FN114" s="1">
        <v>23.8</v>
      </c>
      <c r="FO114" s="1">
        <v>21.4</v>
      </c>
      <c r="FP114" s="1">
        <v>23</v>
      </c>
      <c r="FQ114" s="1">
        <v>23.4</v>
      </c>
      <c r="FR114" s="1">
        <v>65535</v>
      </c>
      <c r="FS114" s="1">
        <v>24.4</v>
      </c>
      <c r="FT114" s="1">
        <v>25</v>
      </c>
      <c r="FU114" s="1">
        <v>25.8</v>
      </c>
      <c r="FV114" s="1">
        <v>25.6</v>
      </c>
      <c r="FW114" s="1">
        <v>65535</v>
      </c>
      <c r="FX114" s="1">
        <v>24.4</v>
      </c>
      <c r="FY114" s="1">
        <v>25.8</v>
      </c>
      <c r="FZ114" s="1">
        <v>26</v>
      </c>
      <c r="GA114" s="1">
        <v>25.4</v>
      </c>
      <c r="GB114" s="1">
        <v>23.4</v>
      </c>
      <c r="GC114" s="1">
        <v>24.4</v>
      </c>
      <c r="GD114" s="1">
        <v>65535</v>
      </c>
      <c r="GE114" s="1">
        <v>65535</v>
      </c>
      <c r="GF114" s="1">
        <v>24.6</v>
      </c>
      <c r="GG114" s="1">
        <v>26.4</v>
      </c>
      <c r="GH114" s="1">
        <v>25.4</v>
      </c>
      <c r="GI114" s="1">
        <v>25</v>
      </c>
      <c r="GJ114" s="1">
        <v>23.4</v>
      </c>
      <c r="GK114" s="1">
        <v>24.4</v>
      </c>
      <c r="GL114" s="1">
        <v>23.2</v>
      </c>
      <c r="GM114" s="1">
        <v>65535</v>
      </c>
      <c r="GN114" s="1">
        <v>24.4</v>
      </c>
      <c r="GO114" s="1">
        <v>22.6</v>
      </c>
      <c r="GP114" s="1">
        <v>23.2</v>
      </c>
      <c r="GQ114" s="1">
        <v>21.4</v>
      </c>
      <c r="GR114" s="1">
        <v>65535</v>
      </c>
      <c r="GS114" s="1">
        <v>65535</v>
      </c>
      <c r="GT114" s="1">
        <v>65535</v>
      </c>
      <c r="GU114" s="1">
        <v>24</v>
      </c>
      <c r="GV114" s="1">
        <v>25.2</v>
      </c>
      <c r="GW114" s="1">
        <v>23</v>
      </c>
      <c r="GX114" s="1">
        <v>23.6</v>
      </c>
      <c r="GY114" s="1">
        <v>23.8</v>
      </c>
      <c r="GZ114" s="1">
        <v>25.4</v>
      </c>
      <c r="HA114" s="1">
        <v>65535</v>
      </c>
      <c r="HB114" s="1">
        <v>65535</v>
      </c>
      <c r="HC114" s="1">
        <v>23.8</v>
      </c>
      <c r="HD114" s="1">
        <v>23.4</v>
      </c>
      <c r="HE114" s="1">
        <v>65535</v>
      </c>
      <c r="HF114" s="1">
        <v>25.6</v>
      </c>
      <c r="HG114" s="1">
        <v>25.4</v>
      </c>
      <c r="HH114" s="1">
        <v>26.4</v>
      </c>
      <c r="HI114" s="1">
        <v>26</v>
      </c>
      <c r="HJ114" s="1">
        <v>24.6</v>
      </c>
      <c r="HK114" s="1">
        <v>23.8</v>
      </c>
      <c r="HL114" s="1">
        <v>24.6</v>
      </c>
      <c r="HM114" s="1">
        <v>65535</v>
      </c>
      <c r="HN114" s="1">
        <v>21.6</v>
      </c>
      <c r="HO114" s="1">
        <v>23.8</v>
      </c>
      <c r="HP114" s="1">
        <v>24.2</v>
      </c>
      <c r="HQ114" s="1">
        <v>65535</v>
      </c>
      <c r="HR114" s="1">
        <v>24.4</v>
      </c>
      <c r="HS114" s="1">
        <v>23.6</v>
      </c>
      <c r="HT114" s="1">
        <v>23.4</v>
      </c>
      <c r="HU114" s="1">
        <v>65535</v>
      </c>
      <c r="HV114" s="1">
        <v>24.8</v>
      </c>
      <c r="HW114" s="1">
        <v>65535</v>
      </c>
      <c r="HX114" s="1">
        <v>25.8</v>
      </c>
      <c r="HY114" s="1">
        <v>24.2</v>
      </c>
      <c r="HZ114" s="1">
        <v>25</v>
      </c>
      <c r="IA114" s="1">
        <v>23.8</v>
      </c>
      <c r="IB114" s="1">
        <v>22.6</v>
      </c>
      <c r="IC114" s="1">
        <v>23.6</v>
      </c>
      <c r="ID114" s="1">
        <v>24.2</v>
      </c>
      <c r="IE114" s="1">
        <v>65535</v>
      </c>
      <c r="IF114" s="1">
        <v>22.2</v>
      </c>
      <c r="IG114" s="1">
        <v>24.6</v>
      </c>
      <c r="IH114" s="1">
        <v>23.4</v>
      </c>
      <c r="II114" s="1">
        <v>25</v>
      </c>
      <c r="IJ114" s="1">
        <v>24</v>
      </c>
      <c r="IK114" s="1">
        <v>23.6</v>
      </c>
      <c r="IL114" s="1">
        <v>22.6</v>
      </c>
      <c r="IM114" s="1">
        <v>25.6</v>
      </c>
      <c r="IN114" s="1">
        <v>25.4</v>
      </c>
      <c r="IO114" s="1">
        <v>23.6</v>
      </c>
      <c r="IP114" s="1">
        <v>23.8</v>
      </c>
      <c r="IQ114" s="1">
        <v>65535</v>
      </c>
      <c r="IR114" s="1">
        <v>24.2</v>
      </c>
      <c r="IS114" s="1">
        <v>22.8</v>
      </c>
      <c r="IT114" s="1">
        <v>22.2</v>
      </c>
      <c r="IU114" s="1">
        <v>22.4</v>
      </c>
      <c r="IV114" s="1">
        <v>65535</v>
      </c>
      <c r="IW114" s="1">
        <v>23.2</v>
      </c>
      <c r="IX114" s="1">
        <v>65535</v>
      </c>
      <c r="IY114" s="1">
        <v>22.4</v>
      </c>
      <c r="IZ114" s="1">
        <v>21.2</v>
      </c>
      <c r="JA114" s="1">
        <v>23.2</v>
      </c>
      <c r="JB114" s="1">
        <v>25.6</v>
      </c>
      <c r="JC114" s="1">
        <v>24</v>
      </c>
      <c r="JD114" s="1">
        <v>24.8</v>
      </c>
      <c r="JE114" s="1">
        <v>24.6</v>
      </c>
      <c r="JF114" s="1">
        <v>24</v>
      </c>
      <c r="JG114" s="1">
        <v>23</v>
      </c>
      <c r="JH114" s="1">
        <v>24</v>
      </c>
      <c r="JI114" s="1">
        <v>23.6</v>
      </c>
      <c r="JJ114" s="1">
        <v>23.6</v>
      </c>
      <c r="JK114" s="1">
        <v>23.8</v>
      </c>
      <c r="JL114" s="1">
        <v>24.6</v>
      </c>
      <c r="JM114" s="1">
        <v>23.6</v>
      </c>
      <c r="JN114" s="1">
        <v>22.6</v>
      </c>
      <c r="JO114" s="1">
        <v>22.6</v>
      </c>
      <c r="JP114" s="1">
        <v>21.4</v>
      </c>
      <c r="JQ114" s="1">
        <v>23.8</v>
      </c>
      <c r="JR114" s="1">
        <v>24.4</v>
      </c>
      <c r="JS114" s="1">
        <v>65535</v>
      </c>
      <c r="JT114" s="1">
        <v>22.6</v>
      </c>
      <c r="JU114" s="1">
        <v>24</v>
      </c>
      <c r="JV114" s="1">
        <v>23.4</v>
      </c>
      <c r="JW114" s="1">
        <v>25.2</v>
      </c>
      <c r="JX114" s="1">
        <v>23</v>
      </c>
      <c r="JY114" s="1">
        <v>21.8</v>
      </c>
      <c r="JZ114" s="1">
        <v>65535</v>
      </c>
      <c r="KA114" s="1">
        <v>65535</v>
      </c>
      <c r="KB114" s="1">
        <v>21.6</v>
      </c>
      <c r="KC114" s="1">
        <v>23.4</v>
      </c>
      <c r="KD114" s="1">
        <v>23.6</v>
      </c>
      <c r="KE114" s="1">
        <v>23.6</v>
      </c>
      <c r="KF114" s="1">
        <v>23.8</v>
      </c>
      <c r="KG114" s="1">
        <v>65535</v>
      </c>
      <c r="KH114" s="1">
        <v>23.4</v>
      </c>
      <c r="KI114" s="1">
        <v>65535</v>
      </c>
      <c r="KJ114" s="1">
        <v>23.2</v>
      </c>
      <c r="KK114" s="1">
        <v>22.4</v>
      </c>
      <c r="KL114" s="1">
        <v>65535</v>
      </c>
      <c r="KM114" s="1">
        <v>22.8</v>
      </c>
      <c r="KN114" s="1">
        <v>23</v>
      </c>
      <c r="KO114" s="1">
        <v>24</v>
      </c>
      <c r="KP114" s="1">
        <v>22.4</v>
      </c>
      <c r="KQ114" s="1">
        <v>65535</v>
      </c>
      <c r="KR114" s="1">
        <v>21.4</v>
      </c>
      <c r="KS114" s="1">
        <v>22.8</v>
      </c>
      <c r="KT114" s="1">
        <v>23</v>
      </c>
      <c r="KU114" s="1">
        <v>22.6</v>
      </c>
      <c r="KV114" s="1">
        <v>22.8</v>
      </c>
      <c r="KW114" s="1">
        <v>23</v>
      </c>
      <c r="KX114" s="1">
        <v>24.8</v>
      </c>
      <c r="KY114" s="1">
        <v>22.4</v>
      </c>
      <c r="KZ114" s="1">
        <v>22.2</v>
      </c>
      <c r="LA114" s="1">
        <v>25.2</v>
      </c>
      <c r="LB114" s="1">
        <v>22.8</v>
      </c>
      <c r="LC114" s="1">
        <v>65535</v>
      </c>
      <c r="LD114" s="1">
        <v>21.8</v>
      </c>
      <c r="LE114" s="1">
        <v>25.4</v>
      </c>
      <c r="LF114" s="1">
        <v>25.4</v>
      </c>
      <c r="LG114" s="1">
        <v>25.2</v>
      </c>
      <c r="LH114" s="1">
        <v>24</v>
      </c>
      <c r="LI114" s="1">
        <v>25.4</v>
      </c>
      <c r="LJ114" s="1">
        <v>22.4</v>
      </c>
      <c r="LK114" s="1">
        <v>65535</v>
      </c>
      <c r="LL114" s="1">
        <v>23.4</v>
      </c>
      <c r="LM114" s="1">
        <v>23.2</v>
      </c>
      <c r="LN114" s="1">
        <v>23.4</v>
      </c>
      <c r="LO114" s="1">
        <v>23.2</v>
      </c>
      <c r="LP114" s="1">
        <v>22.2</v>
      </c>
      <c r="LQ114" s="1">
        <v>24</v>
      </c>
      <c r="LR114" s="1">
        <v>23.6</v>
      </c>
      <c r="LS114" s="1">
        <v>22</v>
      </c>
      <c r="LT114" s="1">
        <v>22.4</v>
      </c>
      <c r="LU114" s="1">
        <v>65535</v>
      </c>
      <c r="LV114" s="1">
        <v>22</v>
      </c>
      <c r="LW114" s="1">
        <v>21</v>
      </c>
      <c r="LX114" s="1">
        <v>21.2</v>
      </c>
      <c r="LY114" s="1">
        <v>21</v>
      </c>
      <c r="LZ114" s="1">
        <v>65535</v>
      </c>
      <c r="MA114" s="1">
        <v>25.4</v>
      </c>
      <c r="MB114" s="1">
        <v>26</v>
      </c>
      <c r="MC114" s="1">
        <v>65535</v>
      </c>
      <c r="MD114" s="1">
        <v>22</v>
      </c>
      <c r="ME114" s="1">
        <v>20</v>
      </c>
      <c r="MF114" s="1">
        <v>21.6</v>
      </c>
      <c r="MG114" s="1">
        <v>24</v>
      </c>
      <c r="MH114" s="1">
        <v>24.4</v>
      </c>
      <c r="MI114" s="1">
        <v>65535</v>
      </c>
      <c r="MJ114" s="1">
        <v>23.6</v>
      </c>
      <c r="MK114" s="1">
        <v>23.4</v>
      </c>
      <c r="ML114" s="1">
        <v>22.8</v>
      </c>
      <c r="MM114" s="1">
        <v>24.4</v>
      </c>
      <c r="MN114" s="1">
        <v>23.4</v>
      </c>
      <c r="MO114" s="1">
        <v>65535</v>
      </c>
      <c r="MP114" s="1">
        <v>23.8</v>
      </c>
      <c r="MQ114" s="1">
        <v>65535</v>
      </c>
      <c r="MR114" s="1">
        <v>20.399999999999999</v>
      </c>
      <c r="MS114" s="1">
        <v>24.4</v>
      </c>
      <c r="MT114" s="1">
        <v>23.6</v>
      </c>
      <c r="MU114" s="1">
        <v>25.2</v>
      </c>
      <c r="MV114" s="1">
        <v>23.2</v>
      </c>
      <c r="MW114" s="1">
        <v>23.8</v>
      </c>
      <c r="MX114" s="1">
        <v>25.4</v>
      </c>
      <c r="MY114" s="1">
        <v>25.6</v>
      </c>
      <c r="MZ114" s="1">
        <v>25.4</v>
      </c>
      <c r="NA114" s="1">
        <v>24.8</v>
      </c>
      <c r="NB114" s="1">
        <v>22.8</v>
      </c>
      <c r="NC114" s="1">
        <v>23.2</v>
      </c>
      <c r="ND114" s="1">
        <v>24.4</v>
      </c>
      <c r="NE114" s="1">
        <v>25.8</v>
      </c>
      <c r="NF114" s="1">
        <v>24.4</v>
      </c>
      <c r="NG114" s="1">
        <v>25.2</v>
      </c>
      <c r="NH114" s="1">
        <v>23.8</v>
      </c>
      <c r="NI114" s="1">
        <v>22.6</v>
      </c>
      <c r="NJ114" s="6">
        <f t="shared" si="62"/>
        <v>0.74193548387096775</v>
      </c>
      <c r="NK114" s="3">
        <f t="shared" si="63"/>
        <v>0.7857142857142857</v>
      </c>
      <c r="NL114" s="3">
        <f t="shared" si="64"/>
        <v>0.61290322580645162</v>
      </c>
      <c r="NM114" s="3">
        <f t="shared" si="65"/>
        <v>0.33333333333333331</v>
      </c>
      <c r="NN114" s="3">
        <f t="shared" si="66"/>
        <v>0.77419354838709675</v>
      </c>
      <c r="NO114" s="3">
        <f t="shared" si="67"/>
        <v>0.73333333333333328</v>
      </c>
      <c r="NP114" s="3">
        <f t="shared" si="68"/>
        <v>0.77419354838709675</v>
      </c>
      <c r="NQ114" s="3">
        <f t="shared" si="69"/>
        <v>0.80645161290322576</v>
      </c>
      <c r="NR114" s="3">
        <f t="shared" si="70"/>
        <v>0.9</v>
      </c>
      <c r="NS114" s="3">
        <f t="shared" si="71"/>
        <v>0.80645161290322576</v>
      </c>
      <c r="NT114" s="3">
        <f t="shared" si="72"/>
        <v>0.83333333333333337</v>
      </c>
      <c r="NU114" s="3">
        <f t="shared" si="73"/>
        <v>0.90322580645161288</v>
      </c>
      <c r="NV114" s="3">
        <f t="shared" si="74"/>
        <v>0.75068493150684934</v>
      </c>
      <c r="NW114" s="5">
        <f t="shared" si="75"/>
        <v>23.095652173913045</v>
      </c>
      <c r="NX114" s="1">
        <f t="shared" si="76"/>
        <v>22.945454545454549</v>
      </c>
      <c r="NY114" s="1">
        <f t="shared" si="77"/>
        <v>23.978947368421057</v>
      </c>
      <c r="NZ114" s="1" t="e">
        <f t="shared" si="78"/>
        <v>#N/A</v>
      </c>
      <c r="OA114" s="1">
        <f t="shared" si="79"/>
        <v>23.675000000000001</v>
      </c>
      <c r="OB114" s="1">
        <f t="shared" si="80"/>
        <v>24.436363636363637</v>
      </c>
      <c r="OC114" s="1">
        <f t="shared" si="81"/>
        <v>24.233333333333331</v>
      </c>
      <c r="OD114" s="1">
        <f t="shared" si="82"/>
        <v>23.952000000000002</v>
      </c>
      <c r="OE114" s="1">
        <f t="shared" si="83"/>
        <v>23.414814814814818</v>
      </c>
      <c r="OF114" s="1">
        <f t="shared" si="84"/>
        <v>23.024000000000001</v>
      </c>
      <c r="OG114" s="1">
        <f t="shared" si="85"/>
        <v>23.343999999999998</v>
      </c>
      <c r="OH114" s="1">
        <f t="shared" si="86"/>
        <v>23.764285714285712</v>
      </c>
      <c r="OI114" s="111">
        <v>21.850000000000005</v>
      </c>
      <c r="OJ114" s="112">
        <v>22.531818181818185</v>
      </c>
      <c r="OK114" s="112">
        <v>23.104761904761904</v>
      </c>
      <c r="OL114" s="112">
        <v>23.466666666666669</v>
      </c>
      <c r="OM114" s="112">
        <v>23.359090909090913</v>
      </c>
      <c r="ON114" s="112">
        <v>23.195454545454549</v>
      </c>
      <c r="OO114" s="112">
        <v>23.020000000000003</v>
      </c>
      <c r="OP114" s="112">
        <v>23.000000000000004</v>
      </c>
      <c r="OQ114" s="112">
        <v>22.41578947368421</v>
      </c>
      <c r="OR114" s="112">
        <v>22.470000000000006</v>
      </c>
      <c r="OS114" s="112">
        <v>22.41363636363636</v>
      </c>
      <c r="OT114" s="112">
        <v>21.895238095238092</v>
      </c>
      <c r="OU114" s="5">
        <f t="shared" si="50"/>
        <v>1.2456521739130402</v>
      </c>
      <c r="OV114" s="1">
        <f t="shared" si="51"/>
        <v>0.41363636363636402</v>
      </c>
      <c r="OW114" s="1">
        <f t="shared" si="52"/>
        <v>0.87418546365915262</v>
      </c>
      <c r="OX114" s="1" t="e">
        <f t="shared" si="53"/>
        <v>#N/A</v>
      </c>
      <c r="OY114" s="1">
        <f t="shared" si="54"/>
        <v>0.31590909090908781</v>
      </c>
      <c r="OZ114" s="1">
        <f t="shared" si="55"/>
        <v>1.2409090909090885</v>
      </c>
      <c r="PA114" s="1">
        <f t="shared" si="56"/>
        <v>1.2133333333333276</v>
      </c>
      <c r="PB114" s="1">
        <f t="shared" si="57"/>
        <v>0.95199999999999818</v>
      </c>
      <c r="PC114" s="1">
        <f t="shared" si="58"/>
        <v>0.99902534113060781</v>
      </c>
      <c r="PD114" s="1">
        <f t="shared" si="59"/>
        <v>0.55399999999999494</v>
      </c>
      <c r="PE114" s="1">
        <f t="shared" si="60"/>
        <v>0.93036363636363717</v>
      </c>
      <c r="PF114" s="1">
        <f t="shared" si="61"/>
        <v>1.8690476190476204</v>
      </c>
      <c r="PG114" s="111">
        <v>16</v>
      </c>
      <c r="PH114" s="112">
        <v>16.2</v>
      </c>
      <c r="PI114" s="112">
        <v>17.2</v>
      </c>
      <c r="PJ114" s="112">
        <v>16.2</v>
      </c>
      <c r="PK114" s="112">
        <v>16.399999999999999</v>
      </c>
      <c r="PL114" s="112">
        <v>16</v>
      </c>
      <c r="PM114" s="112">
        <v>16</v>
      </c>
      <c r="PN114" s="112">
        <v>2.1</v>
      </c>
      <c r="PO114" s="112">
        <v>17</v>
      </c>
      <c r="PP114" s="112">
        <v>17.2</v>
      </c>
      <c r="PQ114" s="112">
        <v>15.8</v>
      </c>
      <c r="PR114" s="137">
        <v>16.600000000000001</v>
      </c>
      <c r="PS114" s="5">
        <f t="array" ref="PS114">+IF(ISERROR($NW114)=FALSE,MIN(IF($H114:$AL114&lt;65534,$H114:$AL114,"")),NA())</f>
        <v>21.8</v>
      </c>
      <c r="PT114" s="1">
        <f t="array" ref="PT114">+IF(ISERROR($NX114)=FALSE,MIN(IF($AM114:$BN114&lt;65534,$AM114:$BN114,"")),NA())</f>
        <v>21.4</v>
      </c>
      <c r="PU114" s="1">
        <f t="array" ref="PU114">+IF(ISERROR($NY114)=FALSE,MIN(IF($BP114:$CT114&lt;65534,$BP114:$CT114,"")),NA())</f>
        <v>23.4</v>
      </c>
      <c r="PV114" s="1" t="e">
        <f t="array" ref="PV114">+IF(ISERROR($NZ114)=FALSE,MIN(IF($CU114:$DX114&lt;65534,$CU114:$DX114,"")),NA())</f>
        <v>#N/A</v>
      </c>
      <c r="PW114" s="1">
        <f t="array" ref="PW114">+IF(ISERROR($OA114)=FALSE,MIN(IF($DY114:$FC114&lt;65534,$DY114:$FC114,"")),NA())</f>
        <v>22</v>
      </c>
      <c r="PX114" s="1">
        <f t="array" ref="PX114">+IF(ISERROR($OB114)=FALSE,MIN(IF($FD114:$GG114&lt;65534,$FD114:$GG114,"")),NA())</f>
        <v>21.4</v>
      </c>
      <c r="PY114" s="1">
        <f t="array" ref="PY114">+IF(ISERROR($OC114)=FALSE,MIN(IF($GH114:$HL114&lt;65534,$GH114:$HL114,"")),NA())</f>
        <v>21.4</v>
      </c>
      <c r="PZ114" s="1">
        <f t="array" ref="PZ114">+IF(ISERROR($OD114)=FALSE,MIN(IF($HM114:$IQ114&lt;65534,$HM114:$IQ114,"")),NA())</f>
        <v>21.6</v>
      </c>
      <c r="QA114" s="1">
        <f t="array" ref="QA114">+IF(ISERROR($OE114)=FALSE,MIN(IF($IR114:$JU114&lt;65534,$IR114:$JU114,"")),NA())</f>
        <v>21.2</v>
      </c>
      <c r="QB114" s="1">
        <f t="array" ref="QB114">+IF(ISERROR($OF114)=FALSE,MIN(IF($JV114:$KZ114&lt;65534,$JV114:$KZ114,"")),NA())</f>
        <v>21.4</v>
      </c>
      <c r="QC114" s="1">
        <f t="array" ref="QC114">+IF(ISERROR($OG114)=FALSE,MIN(IF($LA114:$MD114&lt;65534,$LA114:$MD114,"")),NA())</f>
        <v>21</v>
      </c>
      <c r="QD114" s="1">
        <f t="array" ref="QD114">+IF(ISERROR($OH114)=FALSE,MIN(IF($ME114:$NI114&lt;65534,$ME114:$NI114,"")),NA())</f>
        <v>20</v>
      </c>
      <c r="QE114" s="5">
        <f t="shared" si="87"/>
        <v>-5.8000000000000007</v>
      </c>
      <c r="QF114" s="1">
        <f t="shared" si="88"/>
        <v>-5.1999999999999993</v>
      </c>
      <c r="QG114" s="1">
        <f t="shared" si="89"/>
        <v>-6.1999999999999993</v>
      </c>
      <c r="QH114" s="1" t="e">
        <f t="shared" si="90"/>
        <v>#N/A</v>
      </c>
      <c r="QI114" s="1">
        <f t="shared" si="91"/>
        <v>-5.6000000000000014</v>
      </c>
      <c r="QJ114" s="1">
        <f t="shared" si="92"/>
        <v>-5.3999999999999986</v>
      </c>
      <c r="QK114" s="1">
        <f t="shared" si="93"/>
        <v>-5.3999999999999986</v>
      </c>
      <c r="QL114" s="1">
        <f t="shared" si="94"/>
        <v>-19.5</v>
      </c>
      <c r="QM114" s="1">
        <f t="shared" si="95"/>
        <v>-4.1999999999999993</v>
      </c>
      <c r="QN114" s="1">
        <f t="shared" si="96"/>
        <v>-4.1999999999999993</v>
      </c>
      <c r="QO114" s="1">
        <f t="shared" si="97"/>
        <v>-5.1999999999999993</v>
      </c>
      <c r="QP114" s="1">
        <f t="shared" si="98"/>
        <v>-3.3999999999999986</v>
      </c>
      <c r="QQ114" s="5" t="s">
        <v>892</v>
      </c>
    </row>
    <row r="115" spans="1:459" s="1" customFormat="1" x14ac:dyDescent="0.2">
      <c r="A115" s="126">
        <v>28035030</v>
      </c>
      <c r="B115" s="127">
        <v>-73.247666666666674</v>
      </c>
      <c r="C115" s="127">
        <v>10.436166666666667</v>
      </c>
      <c r="D115" s="128">
        <v>138</v>
      </c>
      <c r="E115" s="129" t="s">
        <v>378</v>
      </c>
      <c r="F115" s="129" t="s">
        <v>6</v>
      </c>
      <c r="G115" s="129" t="s">
        <v>7</v>
      </c>
      <c r="H115" s="1">
        <v>23.8</v>
      </c>
      <c r="I115" s="1">
        <v>23</v>
      </c>
      <c r="J115" s="1">
        <v>22.6</v>
      </c>
      <c r="K115" s="1">
        <v>23</v>
      </c>
      <c r="L115" s="1">
        <v>22.6</v>
      </c>
      <c r="M115" s="1">
        <v>22.9</v>
      </c>
      <c r="N115" s="1">
        <v>24</v>
      </c>
      <c r="O115" s="1">
        <v>23</v>
      </c>
      <c r="P115" s="1">
        <v>22.8</v>
      </c>
      <c r="Q115" s="1">
        <v>22.6</v>
      </c>
      <c r="R115" s="1">
        <v>23.2</v>
      </c>
      <c r="S115" s="1">
        <v>22.9</v>
      </c>
      <c r="T115" s="1">
        <v>23</v>
      </c>
      <c r="U115" s="1">
        <v>22.4</v>
      </c>
      <c r="V115" s="1">
        <v>22.5</v>
      </c>
      <c r="W115" s="1">
        <v>22.6</v>
      </c>
      <c r="X115" s="1">
        <v>23.1</v>
      </c>
      <c r="Y115" s="1">
        <v>23.4</v>
      </c>
      <c r="Z115" s="1">
        <v>24.2</v>
      </c>
      <c r="AA115" s="1">
        <v>22.6</v>
      </c>
      <c r="AB115" s="1">
        <v>65535</v>
      </c>
      <c r="AC115" s="1">
        <v>24</v>
      </c>
      <c r="AD115" s="1">
        <v>26.2</v>
      </c>
      <c r="AE115" s="1">
        <v>22.9</v>
      </c>
      <c r="AF115" s="1">
        <v>23.2</v>
      </c>
      <c r="AG115" s="1">
        <v>23.4</v>
      </c>
      <c r="AH115" s="1">
        <v>23.2</v>
      </c>
      <c r="AI115" s="1">
        <v>24.6</v>
      </c>
      <c r="AJ115" s="1">
        <v>22.6</v>
      </c>
      <c r="AK115" s="1">
        <v>23.6</v>
      </c>
      <c r="AL115" s="1">
        <v>22.8</v>
      </c>
      <c r="AM115" s="1">
        <v>23</v>
      </c>
      <c r="AN115" s="1">
        <v>22.8</v>
      </c>
      <c r="AO115" s="1">
        <v>22.5</v>
      </c>
      <c r="AP115" s="1">
        <v>22.8</v>
      </c>
      <c r="AQ115" s="1">
        <v>23.4</v>
      </c>
      <c r="AR115" s="1">
        <v>22.9</v>
      </c>
      <c r="AS115" s="1">
        <v>23.3</v>
      </c>
      <c r="AT115" s="1">
        <v>23.2</v>
      </c>
      <c r="AU115" s="1">
        <v>24</v>
      </c>
      <c r="AV115" s="1">
        <v>25.7</v>
      </c>
      <c r="AW115" s="1">
        <v>23.4</v>
      </c>
      <c r="AX115" s="1">
        <v>24</v>
      </c>
      <c r="AY115" s="1">
        <v>23.6</v>
      </c>
      <c r="AZ115" s="1">
        <v>24.8</v>
      </c>
      <c r="BA115" s="1">
        <v>25.1</v>
      </c>
      <c r="BB115" s="1">
        <v>24.8</v>
      </c>
      <c r="BC115" s="1">
        <v>24.1</v>
      </c>
      <c r="BD115" s="1">
        <v>24.2</v>
      </c>
      <c r="BE115" s="1">
        <v>23.7</v>
      </c>
      <c r="BF115" s="1">
        <v>24.4</v>
      </c>
      <c r="BG115" s="1">
        <v>23.6</v>
      </c>
      <c r="BH115" s="1">
        <v>24</v>
      </c>
      <c r="BI115" s="1">
        <v>24.4</v>
      </c>
      <c r="BJ115" s="1">
        <v>25.6</v>
      </c>
      <c r="BK115" s="1">
        <v>26</v>
      </c>
      <c r="BL115" s="1">
        <v>25.8</v>
      </c>
      <c r="BM115" s="1">
        <v>23.6</v>
      </c>
      <c r="BN115" s="1">
        <v>23.6</v>
      </c>
      <c r="BO115" s="102"/>
      <c r="BP115" s="1">
        <v>23.8</v>
      </c>
      <c r="BQ115" s="1">
        <v>24.4</v>
      </c>
      <c r="BR115" s="1">
        <v>23.2</v>
      </c>
      <c r="BS115" s="1">
        <v>24.2</v>
      </c>
      <c r="BT115" s="1">
        <v>24.4</v>
      </c>
      <c r="BU115" s="1">
        <v>25</v>
      </c>
      <c r="BV115" s="1">
        <v>24.4</v>
      </c>
      <c r="BW115" s="1">
        <v>25.2</v>
      </c>
      <c r="BX115" s="1">
        <v>25.5</v>
      </c>
      <c r="BY115" s="1">
        <v>25.2</v>
      </c>
      <c r="BZ115" s="1">
        <v>25.3</v>
      </c>
      <c r="CA115" s="1">
        <v>25</v>
      </c>
      <c r="CB115" s="1">
        <v>24.4</v>
      </c>
      <c r="CC115" s="1">
        <v>24.7</v>
      </c>
      <c r="CD115" s="1">
        <v>25</v>
      </c>
      <c r="CE115" s="1">
        <v>24.7</v>
      </c>
      <c r="CF115" s="1">
        <v>25</v>
      </c>
      <c r="CG115" s="1">
        <v>25.5</v>
      </c>
      <c r="CH115" s="1">
        <v>24.6</v>
      </c>
      <c r="CI115" s="1">
        <v>24.9</v>
      </c>
      <c r="CJ115" s="1">
        <v>24.5</v>
      </c>
      <c r="CK115" s="1">
        <v>24.6</v>
      </c>
      <c r="CL115" s="1">
        <v>24.7</v>
      </c>
      <c r="CM115" s="1">
        <v>24.8</v>
      </c>
      <c r="CN115" s="1">
        <v>24.4</v>
      </c>
      <c r="CO115" s="1">
        <v>24.4</v>
      </c>
      <c r="CP115" s="1">
        <v>24</v>
      </c>
      <c r="CQ115" s="1">
        <v>24.7</v>
      </c>
      <c r="CR115" s="1">
        <v>25.2</v>
      </c>
      <c r="CS115" s="1">
        <v>24.6</v>
      </c>
      <c r="CT115" s="1">
        <v>26.2</v>
      </c>
      <c r="CU115" s="1">
        <v>26.4</v>
      </c>
      <c r="CV115" s="1">
        <v>24.8</v>
      </c>
      <c r="CW115" s="1">
        <v>24.3</v>
      </c>
      <c r="CX115" s="1">
        <v>24.6</v>
      </c>
      <c r="CY115" s="1">
        <v>24.4</v>
      </c>
      <c r="CZ115" s="1">
        <v>24.2</v>
      </c>
      <c r="DA115" s="1">
        <v>25</v>
      </c>
      <c r="DB115" s="1">
        <v>24.8</v>
      </c>
      <c r="DC115" s="1">
        <v>24.8</v>
      </c>
      <c r="DD115" s="1">
        <v>26.7</v>
      </c>
      <c r="DE115" s="1">
        <v>24.3</v>
      </c>
      <c r="DF115" s="1">
        <v>24.2</v>
      </c>
      <c r="DG115" s="1">
        <v>24.8</v>
      </c>
      <c r="DH115" s="1">
        <v>25.5</v>
      </c>
      <c r="DI115" s="1">
        <v>25.6</v>
      </c>
      <c r="DJ115" s="1">
        <v>25.4</v>
      </c>
      <c r="DK115" s="1">
        <v>25.4</v>
      </c>
      <c r="DL115" s="1">
        <v>25.7</v>
      </c>
      <c r="DM115" s="1">
        <v>25.8</v>
      </c>
      <c r="DN115" s="1">
        <v>26.4</v>
      </c>
      <c r="DO115" s="1">
        <v>25.8</v>
      </c>
      <c r="DP115" s="1">
        <v>25.7</v>
      </c>
      <c r="DQ115" s="1">
        <v>23.8</v>
      </c>
      <c r="DR115" s="1">
        <v>24.8</v>
      </c>
      <c r="DS115" s="1">
        <v>25</v>
      </c>
      <c r="DT115" s="1">
        <v>25.4</v>
      </c>
      <c r="DU115" s="1">
        <v>25.5</v>
      </c>
      <c r="DV115" s="1">
        <v>26.5</v>
      </c>
      <c r="DW115" s="1">
        <v>25.5</v>
      </c>
      <c r="DX115" s="1">
        <v>24.9</v>
      </c>
      <c r="DY115" s="1">
        <v>25</v>
      </c>
      <c r="DZ115" s="1">
        <v>26</v>
      </c>
      <c r="EA115" s="1">
        <v>26.3</v>
      </c>
      <c r="EB115" s="1">
        <v>26.8</v>
      </c>
      <c r="EC115" s="1">
        <v>25.7</v>
      </c>
      <c r="ED115" s="1">
        <v>25.8</v>
      </c>
      <c r="EE115" s="1">
        <v>26</v>
      </c>
      <c r="EF115" s="1">
        <v>26.2</v>
      </c>
      <c r="EG115" s="1">
        <v>23.4</v>
      </c>
      <c r="EH115" s="1">
        <v>24.6</v>
      </c>
      <c r="EI115" s="1">
        <v>24.8</v>
      </c>
      <c r="EJ115" s="1">
        <v>22.4</v>
      </c>
      <c r="EK115" s="1">
        <v>25.4</v>
      </c>
      <c r="EL115" s="1">
        <v>24</v>
      </c>
      <c r="EM115" s="1">
        <v>24.8</v>
      </c>
      <c r="EN115" s="1">
        <v>25.2</v>
      </c>
      <c r="EO115" s="1">
        <v>25.7</v>
      </c>
      <c r="EP115" s="1">
        <v>25</v>
      </c>
      <c r="EQ115" s="1">
        <v>24.6</v>
      </c>
      <c r="ER115" s="1">
        <v>22.6</v>
      </c>
      <c r="ES115" s="1">
        <v>25.8</v>
      </c>
      <c r="ET115" s="1">
        <v>25.3</v>
      </c>
      <c r="EU115" s="1">
        <v>24.1</v>
      </c>
      <c r="EV115" s="1">
        <v>24.8</v>
      </c>
      <c r="EW115" s="1">
        <v>24.6</v>
      </c>
      <c r="EX115" s="1">
        <v>24</v>
      </c>
      <c r="EY115" s="1">
        <v>22.4</v>
      </c>
      <c r="EZ115" s="1">
        <v>22.2</v>
      </c>
      <c r="FA115" s="1">
        <v>23.6</v>
      </c>
      <c r="FB115" s="1">
        <v>23.2</v>
      </c>
      <c r="FC115" s="1">
        <v>24.4</v>
      </c>
      <c r="FD115" s="1">
        <v>23.4</v>
      </c>
      <c r="FE115" s="1">
        <v>24</v>
      </c>
      <c r="FF115" s="1">
        <v>23.6</v>
      </c>
      <c r="FG115" s="1">
        <v>25.8</v>
      </c>
      <c r="FH115" s="1">
        <v>25.2</v>
      </c>
      <c r="FI115" s="1">
        <v>24.4</v>
      </c>
      <c r="FJ115" s="1">
        <v>22.4</v>
      </c>
      <c r="FK115" s="1">
        <v>22.8</v>
      </c>
      <c r="FL115" s="1">
        <v>24.6</v>
      </c>
      <c r="FM115" s="1">
        <v>26</v>
      </c>
      <c r="FN115" s="1">
        <v>25.4</v>
      </c>
      <c r="FO115" s="1">
        <v>24.4</v>
      </c>
      <c r="FP115" s="1">
        <v>25</v>
      </c>
      <c r="FQ115" s="1">
        <v>24.8</v>
      </c>
      <c r="FR115" s="1">
        <v>25</v>
      </c>
      <c r="FS115" s="1">
        <v>25.4</v>
      </c>
      <c r="FT115" s="1">
        <v>25.8</v>
      </c>
      <c r="FU115" s="1">
        <v>26.7</v>
      </c>
      <c r="FV115" s="1">
        <v>27</v>
      </c>
      <c r="FW115" s="1">
        <v>26.8</v>
      </c>
      <c r="FX115" s="1">
        <v>26.7</v>
      </c>
      <c r="FY115" s="1">
        <v>28</v>
      </c>
      <c r="FZ115" s="1">
        <v>27.8</v>
      </c>
      <c r="GA115" s="1">
        <v>25.9</v>
      </c>
      <c r="GB115" s="1">
        <v>23.8</v>
      </c>
      <c r="GC115" s="1">
        <v>25.8</v>
      </c>
      <c r="GD115" s="1">
        <v>25.8</v>
      </c>
      <c r="GE115" s="1">
        <v>25.2</v>
      </c>
      <c r="GF115" s="1">
        <v>25.9</v>
      </c>
      <c r="GG115" s="1">
        <v>27.8</v>
      </c>
      <c r="GH115" s="1">
        <v>26</v>
      </c>
      <c r="GI115" s="1">
        <v>26.1</v>
      </c>
      <c r="GJ115" s="1">
        <v>24.8</v>
      </c>
      <c r="GK115" s="1">
        <v>24.8</v>
      </c>
      <c r="GL115" s="1">
        <v>24.2</v>
      </c>
      <c r="GM115" s="1">
        <v>24.9</v>
      </c>
      <c r="GN115" s="1">
        <v>25.4</v>
      </c>
      <c r="GO115" s="1">
        <v>25</v>
      </c>
      <c r="GP115" s="1">
        <v>23.6</v>
      </c>
      <c r="GQ115" s="1">
        <v>23</v>
      </c>
      <c r="GR115" s="1">
        <v>25.6</v>
      </c>
      <c r="GS115" s="1">
        <v>24.3</v>
      </c>
      <c r="GT115" s="1">
        <v>25.2</v>
      </c>
      <c r="GU115" s="1">
        <v>25.6</v>
      </c>
      <c r="GV115" s="1">
        <v>25.7</v>
      </c>
      <c r="GW115" s="1">
        <v>24.7</v>
      </c>
      <c r="GX115" s="1">
        <v>24.6</v>
      </c>
      <c r="GY115" s="1">
        <v>25.3</v>
      </c>
      <c r="GZ115" s="1">
        <v>25.4</v>
      </c>
      <c r="HA115" s="1">
        <v>26.9</v>
      </c>
      <c r="HB115" s="1">
        <v>25.2</v>
      </c>
      <c r="HC115" s="1">
        <v>25</v>
      </c>
      <c r="HD115" s="1">
        <v>23.9</v>
      </c>
      <c r="HE115" s="1">
        <v>25.3</v>
      </c>
      <c r="HF115" s="1">
        <v>25.8</v>
      </c>
      <c r="HG115" s="1">
        <v>25.6</v>
      </c>
      <c r="HH115" s="1">
        <v>26.7</v>
      </c>
      <c r="HI115" s="1">
        <v>27</v>
      </c>
      <c r="HJ115" s="1">
        <v>25.3</v>
      </c>
      <c r="HK115" s="1">
        <v>25.4</v>
      </c>
      <c r="HL115" s="1">
        <v>25.4</v>
      </c>
      <c r="HM115" s="1">
        <v>23.5</v>
      </c>
      <c r="HN115" s="1">
        <v>22.4</v>
      </c>
      <c r="HO115" s="1">
        <v>25</v>
      </c>
      <c r="HP115" s="1">
        <v>25.2</v>
      </c>
      <c r="HQ115" s="1">
        <v>23.5</v>
      </c>
      <c r="HR115" s="1">
        <v>25.3</v>
      </c>
      <c r="HS115" s="1">
        <v>23.9</v>
      </c>
      <c r="HT115" s="1">
        <v>23.4</v>
      </c>
      <c r="HU115" s="1">
        <v>25.8</v>
      </c>
      <c r="HV115" s="1">
        <v>25.4</v>
      </c>
      <c r="HW115" s="1">
        <v>25.8</v>
      </c>
      <c r="HX115" s="1">
        <v>26.2</v>
      </c>
      <c r="HY115" s="1">
        <v>25.9</v>
      </c>
      <c r="HZ115" s="1">
        <v>25.5</v>
      </c>
      <c r="IA115" s="1">
        <v>23.6</v>
      </c>
      <c r="IB115" s="1">
        <v>22.4</v>
      </c>
      <c r="IC115" s="1">
        <v>23.2</v>
      </c>
      <c r="ID115" s="1">
        <v>24.7</v>
      </c>
      <c r="IE115" s="1">
        <v>24.8</v>
      </c>
      <c r="IF115" s="1">
        <v>22.6</v>
      </c>
      <c r="IG115" s="1">
        <v>23.1</v>
      </c>
      <c r="IH115" s="1">
        <v>25.1</v>
      </c>
      <c r="II115" s="1">
        <v>25.4</v>
      </c>
      <c r="IJ115" s="1">
        <v>25.4</v>
      </c>
      <c r="IK115" s="1">
        <v>24.6</v>
      </c>
      <c r="IL115" s="1">
        <v>23.2</v>
      </c>
      <c r="IM115" s="1">
        <v>25.8</v>
      </c>
      <c r="IN115" s="1">
        <v>26.2</v>
      </c>
      <c r="IO115" s="1">
        <v>24</v>
      </c>
      <c r="IP115" s="1">
        <v>23.8</v>
      </c>
      <c r="IQ115" s="1">
        <v>25.6</v>
      </c>
      <c r="IR115" s="1">
        <v>25.9</v>
      </c>
      <c r="IS115" s="1">
        <v>24.3</v>
      </c>
      <c r="IT115" s="1">
        <v>22.9</v>
      </c>
      <c r="IU115" s="1">
        <v>24.4</v>
      </c>
      <c r="IV115" s="1">
        <v>25.5</v>
      </c>
      <c r="IW115" s="1">
        <v>23.2</v>
      </c>
      <c r="IX115" s="1">
        <v>23.3</v>
      </c>
      <c r="IY115" s="1">
        <v>23.8</v>
      </c>
      <c r="IZ115" s="1">
        <v>23.9</v>
      </c>
      <c r="JA115" s="1">
        <v>25</v>
      </c>
      <c r="JB115" s="1">
        <v>25</v>
      </c>
      <c r="JC115" s="1">
        <v>24.7</v>
      </c>
      <c r="JD115" s="1">
        <v>24.6</v>
      </c>
      <c r="JE115" s="1">
        <v>25.8</v>
      </c>
      <c r="JF115" s="1">
        <v>24.8</v>
      </c>
      <c r="JG115" s="1">
        <v>22.9</v>
      </c>
      <c r="JH115" s="1">
        <v>24</v>
      </c>
      <c r="JI115" s="1">
        <v>23.7</v>
      </c>
      <c r="JJ115" s="1">
        <v>23.5</v>
      </c>
      <c r="JK115" s="1">
        <v>23.4</v>
      </c>
      <c r="JL115" s="1">
        <v>24.4</v>
      </c>
      <c r="JM115" s="1">
        <v>23.4</v>
      </c>
      <c r="JN115" s="1">
        <v>22.7</v>
      </c>
      <c r="JO115" s="1">
        <v>23.3</v>
      </c>
      <c r="JP115" s="1">
        <v>22.9</v>
      </c>
      <c r="JQ115" s="1">
        <v>23.2</v>
      </c>
      <c r="JR115" s="1">
        <v>24.8</v>
      </c>
      <c r="JS115" s="1">
        <v>24.6</v>
      </c>
      <c r="JT115" s="1">
        <v>24.5</v>
      </c>
      <c r="JU115" s="1">
        <v>24</v>
      </c>
      <c r="JV115" s="1">
        <v>23.6</v>
      </c>
      <c r="JW115" s="1">
        <v>25.4</v>
      </c>
      <c r="JX115" s="1">
        <v>22</v>
      </c>
      <c r="JY115" s="1">
        <v>21.9</v>
      </c>
      <c r="JZ115" s="1">
        <v>22</v>
      </c>
      <c r="KA115" s="1">
        <v>22.7</v>
      </c>
      <c r="KB115" s="1">
        <v>22.8</v>
      </c>
      <c r="KC115" s="1">
        <v>24.4</v>
      </c>
      <c r="KD115" s="1">
        <v>23.2</v>
      </c>
      <c r="KE115" s="1">
        <v>22.6</v>
      </c>
      <c r="KF115" s="1">
        <v>23.6</v>
      </c>
      <c r="KG115" s="1">
        <v>22.4</v>
      </c>
      <c r="KH115" s="1">
        <v>23.9</v>
      </c>
      <c r="KI115" s="1">
        <v>23.4</v>
      </c>
      <c r="KJ115" s="1">
        <v>23.9</v>
      </c>
      <c r="KK115" s="1">
        <v>23</v>
      </c>
      <c r="KL115" s="1">
        <v>23.2</v>
      </c>
      <c r="KM115" s="1">
        <v>23</v>
      </c>
      <c r="KN115" s="1">
        <v>22.9</v>
      </c>
      <c r="KO115" s="1">
        <v>23.7</v>
      </c>
      <c r="KP115" s="1">
        <v>24</v>
      </c>
      <c r="KQ115" s="1">
        <v>22.5</v>
      </c>
      <c r="KR115" s="1">
        <v>21.2</v>
      </c>
      <c r="KS115" s="1">
        <v>22.9</v>
      </c>
      <c r="KT115" s="1">
        <v>22.8</v>
      </c>
      <c r="KU115" s="1">
        <v>23</v>
      </c>
      <c r="KV115" s="1">
        <v>23.4</v>
      </c>
      <c r="KW115" s="1">
        <v>24</v>
      </c>
      <c r="KX115" s="1">
        <v>25.2</v>
      </c>
      <c r="KY115" s="1">
        <v>23.7</v>
      </c>
      <c r="KZ115" s="1">
        <v>24.2</v>
      </c>
      <c r="LA115" s="1">
        <v>24.5</v>
      </c>
      <c r="LB115" s="1">
        <v>24.4</v>
      </c>
      <c r="LC115" s="1">
        <v>23.8</v>
      </c>
      <c r="LD115" s="1">
        <v>24.8</v>
      </c>
      <c r="LE115" s="1">
        <v>25.3</v>
      </c>
      <c r="LF115" s="1">
        <v>25.3</v>
      </c>
      <c r="LG115" s="1">
        <v>25.2</v>
      </c>
      <c r="LH115" s="1">
        <v>25.4</v>
      </c>
      <c r="LI115" s="1">
        <v>25.2</v>
      </c>
      <c r="LJ115" s="1">
        <v>23.5</v>
      </c>
      <c r="LK115" s="1">
        <v>22.7</v>
      </c>
      <c r="LL115" s="1">
        <v>23</v>
      </c>
      <c r="LM115" s="1">
        <v>23</v>
      </c>
      <c r="LN115" s="1">
        <v>23.1</v>
      </c>
      <c r="LO115" s="1">
        <v>22.8</v>
      </c>
      <c r="LP115" s="1">
        <v>23.4</v>
      </c>
      <c r="LQ115" s="1">
        <v>24.7</v>
      </c>
      <c r="LR115" s="1">
        <v>23.1</v>
      </c>
      <c r="LS115" s="1">
        <v>23.4</v>
      </c>
      <c r="LT115" s="1">
        <v>23.5</v>
      </c>
      <c r="LU115" s="1">
        <v>23.6</v>
      </c>
      <c r="LV115" s="1">
        <v>23.5</v>
      </c>
      <c r="LW115" s="1">
        <v>20.399999999999999</v>
      </c>
      <c r="LX115" s="1">
        <v>20.5</v>
      </c>
      <c r="LY115" s="1">
        <v>23.2</v>
      </c>
      <c r="LZ115" s="1">
        <v>25.1</v>
      </c>
      <c r="MA115" s="1">
        <v>25.2</v>
      </c>
      <c r="MB115" s="1">
        <v>26</v>
      </c>
      <c r="MC115" s="1">
        <v>23.9</v>
      </c>
      <c r="MD115" s="1">
        <v>23.2</v>
      </c>
      <c r="ME115" s="1">
        <v>21.9</v>
      </c>
      <c r="MF115" s="1">
        <v>23.2</v>
      </c>
      <c r="MG115" s="1">
        <v>25.3</v>
      </c>
      <c r="MH115" s="1">
        <v>24.6</v>
      </c>
      <c r="MI115" s="1">
        <v>23.6</v>
      </c>
      <c r="MJ115" s="1">
        <v>24.5</v>
      </c>
      <c r="MK115" s="1">
        <v>24.1</v>
      </c>
      <c r="ML115" s="1">
        <v>23.2</v>
      </c>
      <c r="MM115" s="1">
        <v>23.8</v>
      </c>
      <c r="MN115" s="1">
        <v>24.1</v>
      </c>
      <c r="MO115" s="1">
        <v>23.9</v>
      </c>
      <c r="MP115" s="1">
        <v>23.4</v>
      </c>
      <c r="MQ115" s="1">
        <v>22.6</v>
      </c>
      <c r="MR115" s="1">
        <v>23.5</v>
      </c>
      <c r="MS115" s="1">
        <v>25.2</v>
      </c>
      <c r="MT115" s="1">
        <v>25.2</v>
      </c>
      <c r="MU115" s="1">
        <v>24.9</v>
      </c>
      <c r="MV115" s="1">
        <v>24.5</v>
      </c>
      <c r="MW115" s="1">
        <v>24.2</v>
      </c>
      <c r="MX115" s="1">
        <v>25.1</v>
      </c>
      <c r="MY115" s="1">
        <v>25.2</v>
      </c>
      <c r="MZ115" s="1">
        <v>25.1</v>
      </c>
      <c r="NA115" s="1">
        <v>25</v>
      </c>
      <c r="NB115" s="1">
        <v>24.8</v>
      </c>
      <c r="NC115" s="1">
        <v>23.7</v>
      </c>
      <c r="ND115" s="1">
        <v>24.4</v>
      </c>
      <c r="NE115" s="1">
        <v>25.4</v>
      </c>
      <c r="NF115" s="1">
        <v>24.9</v>
      </c>
      <c r="NG115" s="1">
        <v>25.4</v>
      </c>
      <c r="NH115" s="1">
        <v>23.1</v>
      </c>
      <c r="NI115" s="1">
        <v>24.2</v>
      </c>
      <c r="NJ115" s="6">
        <f t="shared" si="62"/>
        <v>0.967741935483871</v>
      </c>
      <c r="NK115" s="3">
        <f t="shared" si="63"/>
        <v>1</v>
      </c>
      <c r="NL115" s="3">
        <f t="shared" si="64"/>
        <v>1</v>
      </c>
      <c r="NM115" s="3">
        <f t="shared" si="65"/>
        <v>1</v>
      </c>
      <c r="NN115" s="3">
        <f t="shared" si="66"/>
        <v>1</v>
      </c>
      <c r="NO115" s="3">
        <f t="shared" si="67"/>
        <v>1</v>
      </c>
      <c r="NP115" s="3">
        <f t="shared" si="68"/>
        <v>1</v>
      </c>
      <c r="NQ115" s="3">
        <f t="shared" si="69"/>
        <v>1</v>
      </c>
      <c r="NR115" s="3">
        <f t="shared" si="70"/>
        <v>1</v>
      </c>
      <c r="NS115" s="3">
        <f t="shared" si="71"/>
        <v>1</v>
      </c>
      <c r="NT115" s="3">
        <f t="shared" si="72"/>
        <v>1</v>
      </c>
      <c r="NU115" s="3">
        <f t="shared" si="73"/>
        <v>1</v>
      </c>
      <c r="NV115" s="3">
        <f t="shared" si="74"/>
        <v>0.99726027397260275</v>
      </c>
      <c r="NW115" s="5">
        <f t="shared" si="75"/>
        <v>23.223333333333336</v>
      </c>
      <c r="NX115" s="1">
        <f t="shared" si="76"/>
        <v>24.01071428571429</v>
      </c>
      <c r="NY115" s="1">
        <f t="shared" si="77"/>
        <v>24.725806451612904</v>
      </c>
      <c r="NZ115" s="1">
        <f t="shared" si="78"/>
        <v>25.199999999999996</v>
      </c>
      <c r="OA115" s="1">
        <f t="shared" si="79"/>
        <v>24.667741935483868</v>
      </c>
      <c r="OB115" s="1">
        <f t="shared" si="80"/>
        <v>25.373333333333328</v>
      </c>
      <c r="OC115" s="1">
        <f t="shared" si="81"/>
        <v>25.216129032258063</v>
      </c>
      <c r="OD115" s="1">
        <f t="shared" si="82"/>
        <v>24.525806451612905</v>
      </c>
      <c r="OE115" s="1">
        <f t="shared" si="83"/>
        <v>24.08</v>
      </c>
      <c r="OF115" s="1">
        <f t="shared" si="84"/>
        <v>23.241935483870964</v>
      </c>
      <c r="OG115" s="1">
        <f t="shared" si="85"/>
        <v>23.823333333333338</v>
      </c>
      <c r="OH115" s="1">
        <f t="shared" si="86"/>
        <v>24.258064516129028</v>
      </c>
      <c r="OI115" s="111">
        <v>22.828571428571429</v>
      </c>
      <c r="OJ115" s="112">
        <v>23.440909090909091</v>
      </c>
      <c r="OK115" s="112">
        <v>24.054545454545451</v>
      </c>
      <c r="OL115" s="112">
        <v>24.454545454545453</v>
      </c>
      <c r="OM115" s="112">
        <v>24.277272727272727</v>
      </c>
      <c r="ON115" s="112">
        <v>24.230434782608693</v>
      </c>
      <c r="OO115" s="112">
        <v>24.278260869565216</v>
      </c>
      <c r="OP115" s="112">
        <v>24.136363636363637</v>
      </c>
      <c r="OQ115" s="112">
        <v>23.545454545454547</v>
      </c>
      <c r="OR115" s="112">
        <v>23.328571428571429</v>
      </c>
      <c r="OS115" s="112">
        <v>23.272727272727277</v>
      </c>
      <c r="OT115" s="112">
        <v>23.059090909090909</v>
      </c>
      <c r="OU115" s="5">
        <f t="shared" si="50"/>
        <v>0.39476190476190709</v>
      </c>
      <c r="OV115" s="1">
        <f t="shared" si="51"/>
        <v>0.56980519480519831</v>
      </c>
      <c r="OW115" s="1">
        <f t="shared" si="52"/>
        <v>0.67126099706745279</v>
      </c>
      <c r="OX115" s="1">
        <f t="shared" si="53"/>
        <v>0.74545454545454248</v>
      </c>
      <c r="OY115" s="1">
        <f t="shared" si="54"/>
        <v>0.39046920821114028</v>
      </c>
      <c r="OZ115" s="1">
        <f t="shared" si="55"/>
        <v>1.1428985507246345</v>
      </c>
      <c r="PA115" s="1">
        <f t="shared" si="56"/>
        <v>0.93786816269284756</v>
      </c>
      <c r="PB115" s="1">
        <f t="shared" si="57"/>
        <v>0.38944281524926794</v>
      </c>
      <c r="PC115" s="1">
        <f t="shared" si="58"/>
        <v>0.53454545454545155</v>
      </c>
      <c r="PD115" s="1">
        <f t="shared" si="59"/>
        <v>-8.6635944700464762E-2</v>
      </c>
      <c r="PE115" s="1">
        <f t="shared" si="60"/>
        <v>0.55060606060606077</v>
      </c>
      <c r="PF115" s="1">
        <f t="shared" si="61"/>
        <v>1.1989736070381198</v>
      </c>
      <c r="PG115" s="111">
        <v>19</v>
      </c>
      <c r="PH115" s="112">
        <v>18.600000000000001</v>
      </c>
      <c r="PI115" s="112">
        <v>20.3</v>
      </c>
      <c r="PJ115" s="112">
        <v>20.8</v>
      </c>
      <c r="PK115" s="112">
        <v>20.8</v>
      </c>
      <c r="PL115" s="112">
        <v>19.2</v>
      </c>
      <c r="PM115" s="112">
        <v>20.8</v>
      </c>
      <c r="PN115" s="112">
        <v>20</v>
      </c>
      <c r="PO115" s="112">
        <v>20.399999999999999</v>
      </c>
      <c r="PP115" s="112">
        <v>18.399999999999999</v>
      </c>
      <c r="PQ115" s="112">
        <v>19</v>
      </c>
      <c r="PR115" s="137">
        <v>19</v>
      </c>
      <c r="PS115" s="5">
        <f t="array" ref="PS115">+IF(ISERROR($NW115)=FALSE,MIN(IF($H115:$AL115&lt;65534,$H115:$AL115,"")),NA())</f>
        <v>22.4</v>
      </c>
      <c r="PT115" s="1">
        <f t="array" ref="PT115">+IF(ISERROR($NX115)=FALSE,MIN(IF($AM115:$BN115&lt;65534,$AM115:$BN115,"")),NA())</f>
        <v>22.5</v>
      </c>
      <c r="PU115" s="1">
        <f t="array" ref="PU115">+IF(ISERROR($NY115)=FALSE,MIN(IF($BP115:$CT115&lt;65534,$BP115:$CT115,"")),NA())</f>
        <v>23.2</v>
      </c>
      <c r="PV115" s="1">
        <f t="array" ref="PV115">+IF(ISERROR($NZ115)=FALSE,MIN(IF($CU115:$DX115&lt;65534,$CU115:$DX115,"")),NA())</f>
        <v>23.8</v>
      </c>
      <c r="PW115" s="1">
        <f t="array" ref="PW115">+IF(ISERROR($OA115)=FALSE,MIN(IF($DY115:$FC115&lt;65534,$DY115:$FC115,"")),NA())</f>
        <v>22.2</v>
      </c>
      <c r="PX115" s="1">
        <f t="array" ref="PX115">+IF(ISERROR($OB115)=FALSE,MIN(IF($FD115:$GG115&lt;65534,$FD115:$GG115,"")),NA())</f>
        <v>22.4</v>
      </c>
      <c r="PY115" s="1">
        <f t="array" ref="PY115">+IF(ISERROR($OC115)=FALSE,MIN(IF($GH115:$HL115&lt;65534,$GH115:$HL115,"")),NA())</f>
        <v>23</v>
      </c>
      <c r="PZ115" s="1">
        <f t="array" ref="PZ115">+IF(ISERROR($OD115)=FALSE,MIN(IF($HM115:$IQ115&lt;65534,$HM115:$IQ115,"")),NA())</f>
        <v>22.4</v>
      </c>
      <c r="QA115" s="1">
        <f t="array" ref="QA115">+IF(ISERROR($OE115)=FALSE,MIN(IF($IR115:$JU115&lt;65534,$IR115:$JU115,"")),NA())</f>
        <v>22.7</v>
      </c>
      <c r="QB115" s="1">
        <f t="array" ref="QB115">+IF(ISERROR($OF115)=FALSE,MIN(IF($JV115:$KZ115&lt;65534,$JV115:$KZ115,"")),NA())</f>
        <v>21.2</v>
      </c>
      <c r="QC115" s="1">
        <f t="array" ref="QC115">+IF(ISERROR($OG115)=FALSE,MIN(IF($LA115:$MD115&lt;65534,$LA115:$MD115,"")),NA())</f>
        <v>20.399999999999999</v>
      </c>
      <c r="QD115" s="1">
        <f t="array" ref="QD115">+IF(ISERROR($OH115)=FALSE,MIN(IF($ME115:$NI115&lt;65534,$ME115:$NI115,"")),NA())</f>
        <v>21.9</v>
      </c>
      <c r="QE115" s="5">
        <f t="shared" si="87"/>
        <v>-3.3999999999999986</v>
      </c>
      <c r="QF115" s="1">
        <f t="shared" si="88"/>
        <v>-3.8999999999999986</v>
      </c>
      <c r="QG115" s="1">
        <f t="shared" si="89"/>
        <v>-2.8999999999999986</v>
      </c>
      <c r="QH115" s="1">
        <f t="shared" si="90"/>
        <v>-3</v>
      </c>
      <c r="QI115" s="1">
        <f t="shared" si="91"/>
        <v>-1.3999999999999986</v>
      </c>
      <c r="QJ115" s="1">
        <f t="shared" si="92"/>
        <v>-3.1999999999999993</v>
      </c>
      <c r="QK115" s="1">
        <f t="shared" si="93"/>
        <v>-2.1999999999999993</v>
      </c>
      <c r="QL115" s="1">
        <f t="shared" si="94"/>
        <v>-2.3999999999999986</v>
      </c>
      <c r="QM115" s="1">
        <f t="shared" si="95"/>
        <v>-2.3000000000000007</v>
      </c>
      <c r="QN115" s="1">
        <f t="shared" si="96"/>
        <v>-2.8000000000000007</v>
      </c>
      <c r="QO115" s="1">
        <f t="shared" si="97"/>
        <v>-1.3999999999999986</v>
      </c>
      <c r="QP115" s="1">
        <f t="shared" si="98"/>
        <v>-2.8999999999999986</v>
      </c>
      <c r="QQ115" s="5" t="s">
        <v>892</v>
      </c>
    </row>
    <row r="116" spans="1:459" s="1" customFormat="1" x14ac:dyDescent="0.2">
      <c r="A116" s="79">
        <v>28035040</v>
      </c>
      <c r="B116" s="106">
        <v>-73.647527777777782</v>
      </c>
      <c r="C116" s="106">
        <v>9.9049166666666668</v>
      </c>
      <c r="D116" s="105">
        <v>50</v>
      </c>
      <c r="E116" s="97" t="s">
        <v>69</v>
      </c>
      <c r="F116" s="97" t="s">
        <v>439</v>
      </c>
      <c r="G116" s="97" t="s">
        <v>7</v>
      </c>
      <c r="H116" s="1">
        <v>24.6</v>
      </c>
      <c r="I116" s="1">
        <v>24.6</v>
      </c>
      <c r="J116" s="1">
        <v>65535</v>
      </c>
      <c r="K116" s="1">
        <v>24</v>
      </c>
      <c r="L116" s="1">
        <v>24.2</v>
      </c>
      <c r="M116" s="1">
        <v>24.6</v>
      </c>
      <c r="N116" s="1">
        <v>25.2</v>
      </c>
      <c r="O116" s="1">
        <v>24.6</v>
      </c>
      <c r="P116" s="1">
        <v>24.2</v>
      </c>
      <c r="Q116" s="1">
        <v>23.4</v>
      </c>
      <c r="R116" s="1">
        <v>22.4</v>
      </c>
      <c r="S116" s="1">
        <v>65535</v>
      </c>
      <c r="T116" s="1">
        <v>65535</v>
      </c>
      <c r="U116" s="1">
        <v>65535</v>
      </c>
      <c r="V116" s="1">
        <v>23.8</v>
      </c>
      <c r="W116" s="1">
        <v>24</v>
      </c>
      <c r="X116" s="1">
        <v>24.8</v>
      </c>
      <c r="Y116" s="1">
        <v>65535</v>
      </c>
      <c r="Z116" s="1">
        <v>65535</v>
      </c>
      <c r="AA116" s="1">
        <v>65535</v>
      </c>
      <c r="AB116" s="1">
        <v>65535</v>
      </c>
      <c r="AC116" s="1">
        <v>65535</v>
      </c>
      <c r="AD116" s="1">
        <v>65535</v>
      </c>
      <c r="AE116" s="1">
        <v>65535</v>
      </c>
      <c r="AF116" s="1">
        <v>65535</v>
      </c>
      <c r="AG116" s="1">
        <v>65535</v>
      </c>
      <c r="AH116" s="1">
        <v>65535</v>
      </c>
      <c r="AI116" s="1">
        <v>65535</v>
      </c>
      <c r="AJ116" s="1">
        <v>65535</v>
      </c>
      <c r="AK116" s="1">
        <v>65535</v>
      </c>
      <c r="AL116" s="1">
        <v>24.6</v>
      </c>
      <c r="AM116" s="1">
        <v>24.6</v>
      </c>
      <c r="AN116" s="1">
        <v>23.6</v>
      </c>
      <c r="AO116" s="1">
        <v>23.6</v>
      </c>
      <c r="AP116" s="1">
        <v>65535</v>
      </c>
      <c r="AQ116" s="1">
        <v>24.6</v>
      </c>
      <c r="AR116" s="1">
        <v>25</v>
      </c>
      <c r="AS116" s="1">
        <v>25.2</v>
      </c>
      <c r="AT116" s="1">
        <v>25.4</v>
      </c>
      <c r="AU116" s="1">
        <v>25.2</v>
      </c>
      <c r="AV116" s="1">
        <v>65535</v>
      </c>
      <c r="AW116" s="1">
        <v>24.6</v>
      </c>
      <c r="AX116" s="1">
        <v>25.6</v>
      </c>
      <c r="AY116" s="1">
        <v>24.4</v>
      </c>
      <c r="AZ116" s="1">
        <v>25.4</v>
      </c>
      <c r="BA116" s="1">
        <v>25</v>
      </c>
      <c r="BB116" s="1">
        <v>24.8</v>
      </c>
      <c r="BC116" s="1">
        <v>65535</v>
      </c>
      <c r="BD116" s="1">
        <v>24.2</v>
      </c>
      <c r="BE116" s="1">
        <v>65535</v>
      </c>
      <c r="BF116" s="1">
        <v>25.4</v>
      </c>
      <c r="BG116" s="1">
        <v>65535</v>
      </c>
      <c r="BH116" s="1">
        <v>25.4</v>
      </c>
      <c r="BI116" s="1">
        <v>25.4</v>
      </c>
      <c r="BJ116" s="1">
        <v>25.6</v>
      </c>
      <c r="BK116" s="1">
        <v>25.8</v>
      </c>
      <c r="BL116" s="1">
        <v>26</v>
      </c>
      <c r="BM116" s="1">
        <v>25.2</v>
      </c>
      <c r="BN116" s="1">
        <v>25</v>
      </c>
      <c r="BO116" s="102"/>
      <c r="BP116" s="1">
        <v>25.8</v>
      </c>
      <c r="BQ116" s="1">
        <v>23.8</v>
      </c>
      <c r="BR116" s="1">
        <v>65535</v>
      </c>
      <c r="BS116" s="1">
        <v>24.8</v>
      </c>
      <c r="BT116" s="1">
        <v>27.4</v>
      </c>
      <c r="BU116" s="1">
        <v>26.4</v>
      </c>
      <c r="BV116" s="1">
        <v>26.2</v>
      </c>
      <c r="BW116" s="1">
        <v>26</v>
      </c>
      <c r="BX116" s="1">
        <v>26</v>
      </c>
      <c r="BY116" s="1">
        <v>65535</v>
      </c>
      <c r="BZ116" s="1">
        <v>26.4</v>
      </c>
      <c r="CA116" s="1">
        <v>25.6</v>
      </c>
      <c r="CB116" s="1">
        <v>25</v>
      </c>
      <c r="CC116" s="1">
        <v>26</v>
      </c>
      <c r="CD116" s="1">
        <v>25.4</v>
      </c>
      <c r="CE116" s="1">
        <v>25.8</v>
      </c>
      <c r="CF116" s="1">
        <v>26.2</v>
      </c>
      <c r="CG116" s="1">
        <v>26.6</v>
      </c>
      <c r="CH116" s="1">
        <v>25.6</v>
      </c>
      <c r="CI116" s="1">
        <v>23.6</v>
      </c>
      <c r="CJ116" s="1">
        <v>25.4</v>
      </c>
      <c r="CK116" s="1">
        <v>24.2</v>
      </c>
      <c r="CL116" s="1">
        <v>25.2</v>
      </c>
      <c r="CM116" s="1">
        <v>23.6</v>
      </c>
      <c r="CN116" s="1">
        <v>25</v>
      </c>
      <c r="CO116" s="1">
        <v>25.6</v>
      </c>
      <c r="CP116" s="1">
        <v>25.4</v>
      </c>
      <c r="CQ116" s="1">
        <v>25.4</v>
      </c>
      <c r="CR116" s="1">
        <v>24.2</v>
      </c>
      <c r="CS116" s="1">
        <v>65535</v>
      </c>
      <c r="CT116" s="1">
        <v>24.6</v>
      </c>
      <c r="CU116" s="1">
        <v>24.8</v>
      </c>
      <c r="CV116" s="1">
        <v>24.4</v>
      </c>
      <c r="CW116" s="1">
        <v>25.6</v>
      </c>
      <c r="CX116" s="1">
        <v>25.4</v>
      </c>
      <c r="CY116" s="1">
        <v>25.8</v>
      </c>
      <c r="CZ116" s="1">
        <v>25.2</v>
      </c>
      <c r="DA116" s="1">
        <v>26.2</v>
      </c>
      <c r="DB116" s="1">
        <v>26</v>
      </c>
      <c r="DC116" s="1">
        <v>65535</v>
      </c>
      <c r="DD116" s="1">
        <v>25</v>
      </c>
      <c r="DE116" s="1">
        <v>24.6</v>
      </c>
      <c r="DF116" s="1">
        <v>24.8</v>
      </c>
      <c r="DG116" s="1">
        <v>25.4</v>
      </c>
      <c r="DH116" s="1">
        <v>26</v>
      </c>
      <c r="DI116" s="1">
        <v>65535</v>
      </c>
      <c r="DJ116" s="1">
        <v>26</v>
      </c>
      <c r="DK116" s="1">
        <v>25.8</v>
      </c>
      <c r="DL116" s="1">
        <v>26.6</v>
      </c>
      <c r="DM116" s="1">
        <v>25.6</v>
      </c>
      <c r="DN116" s="1">
        <v>24</v>
      </c>
      <c r="DO116" s="1">
        <v>24.4</v>
      </c>
      <c r="DP116" s="1">
        <v>22.4</v>
      </c>
      <c r="DQ116" s="1">
        <v>23.4</v>
      </c>
      <c r="DR116" s="1">
        <v>23.8</v>
      </c>
      <c r="DS116" s="1">
        <v>25.4</v>
      </c>
      <c r="DT116" s="1">
        <v>25.6</v>
      </c>
      <c r="DU116" s="1">
        <v>26.4</v>
      </c>
      <c r="DV116" s="1">
        <v>25.2</v>
      </c>
      <c r="DW116" s="1">
        <v>65535</v>
      </c>
      <c r="DX116" s="1">
        <v>26.6</v>
      </c>
      <c r="DY116" s="1">
        <v>25.6</v>
      </c>
      <c r="DZ116" s="1">
        <v>26.8</v>
      </c>
      <c r="EA116" s="1">
        <v>27.2</v>
      </c>
      <c r="EB116" s="1">
        <v>26.6</v>
      </c>
      <c r="EC116" s="1">
        <v>65535</v>
      </c>
      <c r="ED116" s="1">
        <v>26.6</v>
      </c>
      <c r="EE116" s="1">
        <v>27.6</v>
      </c>
      <c r="EF116" s="1">
        <v>26.4</v>
      </c>
      <c r="EG116" s="1">
        <v>24.6</v>
      </c>
      <c r="EH116" s="1">
        <v>23.6</v>
      </c>
      <c r="EI116" s="1">
        <v>24.4</v>
      </c>
      <c r="EJ116" s="1">
        <v>23.6</v>
      </c>
      <c r="EK116" s="1">
        <v>65535</v>
      </c>
      <c r="EL116" s="1">
        <v>23.4</v>
      </c>
      <c r="EM116" s="1">
        <v>25</v>
      </c>
      <c r="EN116" s="1">
        <v>65535</v>
      </c>
      <c r="EO116" s="1">
        <v>25</v>
      </c>
      <c r="EP116" s="1">
        <v>24.2</v>
      </c>
      <c r="EQ116" s="1">
        <v>24.6</v>
      </c>
      <c r="ER116" s="1">
        <v>24.4</v>
      </c>
      <c r="ES116" s="1">
        <v>65535</v>
      </c>
      <c r="ET116" s="1">
        <v>24.4</v>
      </c>
      <c r="EU116" s="1">
        <v>65535</v>
      </c>
      <c r="EV116" s="1">
        <v>24</v>
      </c>
      <c r="EW116" s="1">
        <v>23.8</v>
      </c>
      <c r="EX116" s="1">
        <v>65535</v>
      </c>
      <c r="EY116" s="1">
        <v>24.8</v>
      </c>
      <c r="EZ116" s="1">
        <v>23</v>
      </c>
      <c r="FA116" s="1">
        <v>24</v>
      </c>
      <c r="FB116" s="1">
        <v>23</v>
      </c>
      <c r="FC116" s="1">
        <v>24</v>
      </c>
      <c r="FD116" s="1">
        <v>23.4</v>
      </c>
      <c r="FE116" s="1">
        <v>24</v>
      </c>
      <c r="FF116" s="1">
        <v>24.2</v>
      </c>
      <c r="FG116" s="1">
        <v>65535</v>
      </c>
      <c r="FH116" s="1">
        <v>23.6</v>
      </c>
      <c r="FI116" s="1">
        <v>24.6</v>
      </c>
      <c r="FJ116" s="1">
        <v>65535</v>
      </c>
      <c r="FK116" s="1">
        <v>24.6</v>
      </c>
      <c r="FL116" s="1">
        <v>65535</v>
      </c>
      <c r="FM116" s="1">
        <v>65535</v>
      </c>
      <c r="FN116" s="1">
        <v>26</v>
      </c>
      <c r="FO116" s="1">
        <v>25.4</v>
      </c>
      <c r="FP116" s="1">
        <v>65535</v>
      </c>
      <c r="FQ116" s="1">
        <v>26.2</v>
      </c>
      <c r="FR116" s="1">
        <v>26.4</v>
      </c>
      <c r="FS116" s="1">
        <v>65535</v>
      </c>
      <c r="FT116" s="1">
        <v>26.4</v>
      </c>
      <c r="FU116" s="1">
        <v>26</v>
      </c>
      <c r="FV116" s="1">
        <v>28.2</v>
      </c>
      <c r="FW116" s="1">
        <v>28</v>
      </c>
      <c r="FX116" s="1">
        <v>27.2</v>
      </c>
      <c r="FY116" s="1">
        <v>27.6</v>
      </c>
      <c r="FZ116" s="1">
        <v>27.4</v>
      </c>
      <c r="GA116" s="1">
        <v>27.2</v>
      </c>
      <c r="GB116" s="1">
        <v>65535</v>
      </c>
      <c r="GC116" s="1">
        <v>25.4</v>
      </c>
      <c r="GD116" s="1">
        <v>65535</v>
      </c>
      <c r="GE116" s="1">
        <v>65535</v>
      </c>
      <c r="GF116" s="1">
        <v>27</v>
      </c>
      <c r="GG116" s="1">
        <v>24.4</v>
      </c>
      <c r="GH116" s="1">
        <v>28</v>
      </c>
      <c r="GI116" s="1">
        <v>23.2</v>
      </c>
      <c r="GJ116" s="1">
        <v>25.4</v>
      </c>
      <c r="GK116" s="1">
        <v>65535</v>
      </c>
      <c r="GL116" s="1">
        <v>25.4</v>
      </c>
      <c r="GM116" s="1">
        <v>26.2</v>
      </c>
      <c r="GN116" s="1">
        <v>26.8</v>
      </c>
      <c r="GO116" s="1">
        <v>26</v>
      </c>
      <c r="GP116" s="1">
        <v>24.4</v>
      </c>
      <c r="GQ116" s="1">
        <v>24.4</v>
      </c>
      <c r="GR116" s="1">
        <v>65535</v>
      </c>
      <c r="GS116" s="1">
        <v>25</v>
      </c>
      <c r="GT116" s="1">
        <v>26.4</v>
      </c>
      <c r="GU116" s="1">
        <v>24.8</v>
      </c>
      <c r="GV116" s="1">
        <v>25.6</v>
      </c>
      <c r="GW116" s="1">
        <v>24.6</v>
      </c>
      <c r="GX116" s="1">
        <v>25.4</v>
      </c>
      <c r="GY116" s="1">
        <v>25</v>
      </c>
      <c r="GZ116" s="1">
        <v>26.2</v>
      </c>
      <c r="HA116" s="1">
        <v>26.6</v>
      </c>
      <c r="HB116" s="1">
        <v>26.2</v>
      </c>
      <c r="HC116" s="1">
        <v>26.4</v>
      </c>
      <c r="HD116" s="1">
        <v>24.6</v>
      </c>
      <c r="HE116" s="1">
        <v>25.4</v>
      </c>
      <c r="HF116" s="1">
        <v>25.2</v>
      </c>
      <c r="HG116" s="1">
        <v>26</v>
      </c>
      <c r="HH116" s="1">
        <v>25</v>
      </c>
      <c r="HI116" s="1">
        <v>65535</v>
      </c>
      <c r="HJ116" s="1">
        <v>27.4</v>
      </c>
      <c r="HK116" s="1">
        <v>65535</v>
      </c>
      <c r="HL116" s="1">
        <v>25.6</v>
      </c>
      <c r="HM116" s="1">
        <v>24.6</v>
      </c>
      <c r="HN116" s="1">
        <v>24.4</v>
      </c>
      <c r="HO116" s="1">
        <v>25</v>
      </c>
      <c r="HP116" s="1">
        <v>26.6</v>
      </c>
      <c r="HQ116" s="1">
        <v>25</v>
      </c>
      <c r="HR116" s="1">
        <v>25.4</v>
      </c>
      <c r="HS116" s="1">
        <v>24.8</v>
      </c>
      <c r="HT116" s="1">
        <v>26.2</v>
      </c>
      <c r="HU116" s="1">
        <v>26.2</v>
      </c>
      <c r="HV116" s="1">
        <v>26.4</v>
      </c>
      <c r="HW116" s="1">
        <v>27.6</v>
      </c>
      <c r="HX116" s="1">
        <v>25.6</v>
      </c>
      <c r="HY116" s="1">
        <v>25.8</v>
      </c>
      <c r="HZ116" s="1">
        <v>26.4</v>
      </c>
      <c r="IA116" s="1">
        <v>24.8</v>
      </c>
      <c r="IB116" s="1">
        <v>65535</v>
      </c>
      <c r="IC116" s="1">
        <v>24</v>
      </c>
      <c r="ID116" s="1">
        <v>65535</v>
      </c>
      <c r="IE116" s="1">
        <v>65535</v>
      </c>
      <c r="IF116" s="1">
        <v>23.4</v>
      </c>
      <c r="IG116" s="1">
        <v>24</v>
      </c>
      <c r="IH116" s="1">
        <v>25</v>
      </c>
      <c r="II116" s="1">
        <v>26</v>
      </c>
      <c r="IJ116" s="1">
        <v>25.4</v>
      </c>
      <c r="IK116" s="1">
        <v>24.8</v>
      </c>
      <c r="IL116" s="1">
        <v>25.4</v>
      </c>
      <c r="IM116" s="1">
        <v>27.4</v>
      </c>
      <c r="IN116" s="1">
        <v>25.2</v>
      </c>
      <c r="IO116" s="1">
        <v>26.6</v>
      </c>
      <c r="IP116" s="1">
        <v>25.2</v>
      </c>
      <c r="IQ116" s="1">
        <v>25.8</v>
      </c>
      <c r="IR116" s="1">
        <v>25.8</v>
      </c>
      <c r="IS116" s="1">
        <v>65535</v>
      </c>
      <c r="IT116" s="1">
        <v>23.4</v>
      </c>
      <c r="IU116" s="1">
        <v>24.2</v>
      </c>
      <c r="IV116" s="1">
        <v>26</v>
      </c>
      <c r="IW116" s="1">
        <v>24.6</v>
      </c>
      <c r="IX116" s="1">
        <v>65535</v>
      </c>
      <c r="IY116" s="1">
        <v>25.6</v>
      </c>
      <c r="IZ116" s="1">
        <v>24.6</v>
      </c>
      <c r="JA116" s="1">
        <v>25.6</v>
      </c>
      <c r="JB116" s="1">
        <v>65535</v>
      </c>
      <c r="JC116" s="1">
        <v>24.8</v>
      </c>
      <c r="JD116" s="1">
        <v>25</v>
      </c>
      <c r="JE116" s="1">
        <v>24.8</v>
      </c>
      <c r="JF116" s="1">
        <v>25.6</v>
      </c>
      <c r="JG116" s="1">
        <v>65535</v>
      </c>
      <c r="JH116" s="1">
        <v>22.8</v>
      </c>
      <c r="JI116" s="1">
        <v>24.4</v>
      </c>
      <c r="JJ116" s="1">
        <v>24</v>
      </c>
      <c r="JK116" s="1">
        <v>24.4</v>
      </c>
      <c r="JL116" s="1">
        <v>23.6</v>
      </c>
      <c r="JM116" s="1">
        <v>23</v>
      </c>
      <c r="JN116" s="1">
        <v>24.6</v>
      </c>
      <c r="JO116" s="1">
        <v>23.8</v>
      </c>
      <c r="JP116" s="1">
        <v>24.6</v>
      </c>
      <c r="JQ116" s="1">
        <v>23.8</v>
      </c>
      <c r="JR116" s="1">
        <v>26</v>
      </c>
      <c r="JS116" s="1">
        <v>25.6</v>
      </c>
      <c r="JT116" s="1">
        <v>23.8</v>
      </c>
      <c r="JU116" s="1">
        <v>25.4</v>
      </c>
      <c r="JV116" s="1">
        <v>65535</v>
      </c>
      <c r="JW116" s="1">
        <v>65535</v>
      </c>
      <c r="JX116" s="1">
        <v>24.2</v>
      </c>
      <c r="JY116" s="1">
        <v>23.8</v>
      </c>
      <c r="JZ116" s="1">
        <v>65535</v>
      </c>
      <c r="KA116" s="1">
        <v>24.6</v>
      </c>
      <c r="KB116" s="1">
        <v>23.2</v>
      </c>
      <c r="KC116" s="1">
        <v>24.6</v>
      </c>
      <c r="KD116" s="1">
        <v>24.8</v>
      </c>
      <c r="KE116" s="1">
        <v>24.6</v>
      </c>
      <c r="KF116" s="1">
        <v>25.2</v>
      </c>
      <c r="KG116" s="1">
        <v>23.4</v>
      </c>
      <c r="KH116" s="1">
        <v>24</v>
      </c>
      <c r="KI116" s="1">
        <v>23.6</v>
      </c>
      <c r="KJ116" s="1">
        <v>24.6</v>
      </c>
      <c r="KK116" s="1">
        <v>24.2</v>
      </c>
      <c r="KL116" s="1">
        <v>24.6</v>
      </c>
      <c r="KM116" s="1">
        <v>23.2</v>
      </c>
      <c r="KN116" s="1">
        <v>24.6</v>
      </c>
      <c r="KO116" s="1">
        <v>24.8</v>
      </c>
      <c r="KP116" s="1">
        <v>24.8</v>
      </c>
      <c r="KQ116" s="1">
        <v>24</v>
      </c>
      <c r="KR116" s="1">
        <v>65535</v>
      </c>
      <c r="KS116" s="1">
        <v>24.4</v>
      </c>
      <c r="KT116" s="1">
        <v>25</v>
      </c>
      <c r="KU116" s="1">
        <v>24.6</v>
      </c>
      <c r="KV116" s="1">
        <v>65535</v>
      </c>
      <c r="KW116" s="1">
        <v>25</v>
      </c>
      <c r="KX116" s="1">
        <v>26</v>
      </c>
      <c r="KY116" s="1">
        <v>25.2</v>
      </c>
      <c r="KZ116" s="1">
        <v>25.2</v>
      </c>
      <c r="LA116" s="1">
        <v>25.2</v>
      </c>
      <c r="LB116" s="1">
        <v>23.4</v>
      </c>
      <c r="LC116" s="1">
        <v>65535</v>
      </c>
      <c r="LD116" s="1">
        <v>65535</v>
      </c>
      <c r="LE116" s="1">
        <v>65535</v>
      </c>
      <c r="LF116" s="1">
        <v>65535</v>
      </c>
      <c r="LG116" s="1">
        <v>65535</v>
      </c>
      <c r="LH116" s="1">
        <v>65535</v>
      </c>
      <c r="LI116" s="1">
        <v>26.4</v>
      </c>
      <c r="LJ116" s="1">
        <v>25.4</v>
      </c>
      <c r="LK116" s="1">
        <v>65535</v>
      </c>
      <c r="LL116" s="1">
        <v>24</v>
      </c>
      <c r="LM116" s="1">
        <v>24.6</v>
      </c>
      <c r="LN116" s="1">
        <v>23.8</v>
      </c>
      <c r="LO116" s="1">
        <v>24.2</v>
      </c>
      <c r="LP116" s="1">
        <v>24</v>
      </c>
      <c r="LQ116" s="1">
        <v>23.6</v>
      </c>
      <c r="LR116" s="1">
        <v>24</v>
      </c>
      <c r="LS116" s="1">
        <v>24.2</v>
      </c>
      <c r="LT116" s="1">
        <v>24.4</v>
      </c>
      <c r="LU116" s="1">
        <v>24</v>
      </c>
      <c r="LV116" s="1">
        <v>24.2</v>
      </c>
      <c r="LW116" s="1">
        <v>23</v>
      </c>
      <c r="LX116" s="1">
        <v>23.2</v>
      </c>
      <c r="LY116" s="1">
        <v>24.2</v>
      </c>
      <c r="LZ116" s="1">
        <v>25.4</v>
      </c>
      <c r="MA116" s="1">
        <v>26.8</v>
      </c>
      <c r="MB116" s="1">
        <v>26.8</v>
      </c>
      <c r="MC116" s="1">
        <v>24.8</v>
      </c>
      <c r="MD116" s="1">
        <v>23.6</v>
      </c>
      <c r="ME116" s="1">
        <v>23.8</v>
      </c>
      <c r="MF116" s="1">
        <v>24.4</v>
      </c>
      <c r="MG116" s="1">
        <v>24.6</v>
      </c>
      <c r="MH116" s="1">
        <v>26.2</v>
      </c>
      <c r="MI116" s="1">
        <v>27</v>
      </c>
      <c r="MJ116" s="1">
        <v>24.8</v>
      </c>
      <c r="MK116" s="1">
        <v>65535</v>
      </c>
      <c r="ML116" s="1">
        <v>22</v>
      </c>
      <c r="MM116" s="1">
        <v>22.4</v>
      </c>
      <c r="MN116" s="1">
        <v>23.6</v>
      </c>
      <c r="MO116" s="1">
        <v>25</v>
      </c>
      <c r="MP116" s="1">
        <v>24.4</v>
      </c>
      <c r="MQ116" s="1">
        <v>23.8</v>
      </c>
      <c r="MR116" s="1">
        <v>24</v>
      </c>
      <c r="MS116" s="1">
        <v>24.4</v>
      </c>
      <c r="MT116" s="1">
        <v>24.4</v>
      </c>
      <c r="MU116" s="1">
        <v>24.6</v>
      </c>
      <c r="MV116" s="1">
        <v>25</v>
      </c>
      <c r="MW116" s="1">
        <v>65535</v>
      </c>
      <c r="MX116" s="1">
        <v>25.4</v>
      </c>
      <c r="MY116" s="1">
        <v>26.4</v>
      </c>
      <c r="MZ116" s="1">
        <v>26.6</v>
      </c>
      <c r="NA116" s="1">
        <v>25.4</v>
      </c>
      <c r="NB116" s="1">
        <v>65535</v>
      </c>
      <c r="NC116" s="1">
        <v>65535</v>
      </c>
      <c r="ND116" s="1">
        <v>65535</v>
      </c>
      <c r="NE116" s="1">
        <v>26.2</v>
      </c>
      <c r="NF116" s="1">
        <v>26.6</v>
      </c>
      <c r="NG116" s="1">
        <v>26.8</v>
      </c>
      <c r="NH116" s="1">
        <v>25.2</v>
      </c>
      <c r="NI116" s="1">
        <v>25.6</v>
      </c>
      <c r="NJ116" s="6">
        <f t="shared" si="62"/>
        <v>0.45161290322580644</v>
      </c>
      <c r="NK116" s="3">
        <f t="shared" si="63"/>
        <v>0.8214285714285714</v>
      </c>
      <c r="NL116" s="3">
        <f t="shared" si="64"/>
        <v>0.90322580645161288</v>
      </c>
      <c r="NM116" s="3">
        <f t="shared" si="65"/>
        <v>0.9</v>
      </c>
      <c r="NN116" s="3">
        <f t="shared" si="66"/>
        <v>0.80645161290322576</v>
      </c>
      <c r="NO116" s="3">
        <f t="shared" si="67"/>
        <v>0.7</v>
      </c>
      <c r="NP116" s="3">
        <f t="shared" si="68"/>
        <v>0.87096774193548387</v>
      </c>
      <c r="NQ116" s="3">
        <f t="shared" si="69"/>
        <v>0.90322580645161288</v>
      </c>
      <c r="NR116" s="3">
        <f t="shared" si="70"/>
        <v>0.8666666666666667</v>
      </c>
      <c r="NS116" s="3">
        <f t="shared" si="71"/>
        <v>0.83870967741935487</v>
      </c>
      <c r="NT116" s="3">
        <f t="shared" si="72"/>
        <v>0.76666666666666672</v>
      </c>
      <c r="NU116" s="3">
        <f t="shared" si="73"/>
        <v>0.83870967741935487</v>
      </c>
      <c r="NV116" s="3">
        <f t="shared" si="74"/>
        <v>0.80547945205479454</v>
      </c>
      <c r="NW116" s="5" t="e">
        <f t="shared" si="75"/>
        <v>#N/A</v>
      </c>
      <c r="NX116" s="1">
        <f t="shared" si="76"/>
        <v>25</v>
      </c>
      <c r="NY116" s="1">
        <f t="shared" si="77"/>
        <v>25.400000000000006</v>
      </c>
      <c r="NZ116" s="1">
        <f t="shared" si="78"/>
        <v>25.2</v>
      </c>
      <c r="OA116" s="1">
        <f t="shared" si="79"/>
        <v>24.823999999999998</v>
      </c>
      <c r="OB116" s="1">
        <f t="shared" si="80"/>
        <v>25.866666666666664</v>
      </c>
      <c r="OC116" s="1">
        <f t="shared" si="81"/>
        <v>25.6</v>
      </c>
      <c r="OD116" s="1">
        <f t="shared" si="82"/>
        <v>25.464285714285715</v>
      </c>
      <c r="OE116" s="1">
        <f t="shared" si="83"/>
        <v>24.607692307692307</v>
      </c>
      <c r="OF116" s="1">
        <f t="shared" si="84"/>
        <v>24.469230769230776</v>
      </c>
      <c r="OG116" s="1">
        <f t="shared" si="85"/>
        <v>24.486956521739128</v>
      </c>
      <c r="OH116" s="1">
        <f t="shared" si="86"/>
        <v>24.946153846153848</v>
      </c>
      <c r="OI116" s="111">
        <v>23.791999999999998</v>
      </c>
      <c r="OJ116" s="112">
        <v>24.295833333333334</v>
      </c>
      <c r="OK116" s="112">
        <v>24.313043478260873</v>
      </c>
      <c r="OL116" s="112">
        <v>24.231999999999999</v>
      </c>
      <c r="OM116" s="112">
        <v>24.182142857142857</v>
      </c>
      <c r="ON116" s="112">
        <v>24.207142857142856</v>
      </c>
      <c r="OO116" s="112">
        <v>24.182142857142857</v>
      </c>
      <c r="OP116" s="112">
        <v>23.985714285714288</v>
      </c>
      <c r="OQ116" s="112">
        <v>23.651851851851845</v>
      </c>
      <c r="OR116" s="112">
        <v>23.632142857142863</v>
      </c>
      <c r="OS116" s="112">
        <v>23.603571428571428</v>
      </c>
      <c r="OT116" s="112">
        <v>23.537037037037038</v>
      </c>
      <c r="OU116" s="5" t="e">
        <f t="shared" si="50"/>
        <v>#N/A</v>
      </c>
      <c r="OV116" s="1">
        <f t="shared" si="51"/>
        <v>0.70416666666666572</v>
      </c>
      <c r="OW116" s="1">
        <f t="shared" si="52"/>
        <v>1.0869565217391326</v>
      </c>
      <c r="OX116" s="1">
        <f t="shared" si="53"/>
        <v>0.96799999999999997</v>
      </c>
      <c r="OY116" s="1">
        <f t="shared" si="54"/>
        <v>0.64185714285714113</v>
      </c>
      <c r="OZ116" s="1">
        <f t="shared" si="55"/>
        <v>1.6595238095238081</v>
      </c>
      <c r="PA116" s="1">
        <f t="shared" si="56"/>
        <v>1.4178571428571445</v>
      </c>
      <c r="PB116" s="1">
        <f t="shared" si="57"/>
        <v>1.4785714285714278</v>
      </c>
      <c r="PC116" s="1">
        <f t="shared" si="58"/>
        <v>0.95584045584046251</v>
      </c>
      <c r="PD116" s="1">
        <f t="shared" si="59"/>
        <v>0.83708791208791311</v>
      </c>
      <c r="PE116" s="1">
        <f t="shared" si="60"/>
        <v>0.88338509316769986</v>
      </c>
      <c r="PF116" s="1">
        <f t="shared" si="61"/>
        <v>1.40911680911681</v>
      </c>
      <c r="PG116" s="111">
        <v>20</v>
      </c>
      <c r="PH116" s="112">
        <v>20.399999999999999</v>
      </c>
      <c r="PI116" s="112">
        <v>20.6</v>
      </c>
      <c r="PJ116" s="112">
        <v>20.2</v>
      </c>
      <c r="PK116" s="112">
        <v>19.600000000000001</v>
      </c>
      <c r="PL116" s="112">
        <v>20.399999999999999</v>
      </c>
      <c r="PM116" s="112">
        <v>21</v>
      </c>
      <c r="PN116" s="112">
        <v>18</v>
      </c>
      <c r="PO116" s="112">
        <v>17.2</v>
      </c>
      <c r="PP116" s="112">
        <v>18.8</v>
      </c>
      <c r="PQ116" s="112">
        <v>18.399999999999999</v>
      </c>
      <c r="PR116" s="137">
        <v>17.2</v>
      </c>
      <c r="PS116" s="5" t="e">
        <f t="array" ref="PS116">+IF(ISERROR($NW116)=FALSE,MIN(IF($H116:$AL116&lt;65534,$H116:$AL116,"")),NA())</f>
        <v>#N/A</v>
      </c>
      <c r="PT116" s="1">
        <f t="array" ref="PT116">+IF(ISERROR($NX116)=FALSE,MIN(IF($AM116:$BN116&lt;65534,$AM116:$BN116,"")),NA())</f>
        <v>23.6</v>
      </c>
      <c r="PU116" s="1">
        <f t="array" ref="PU116">+IF(ISERROR($NY116)=FALSE,MIN(IF($BP116:$CT116&lt;65534,$BP116:$CT116,"")),NA())</f>
        <v>23.6</v>
      </c>
      <c r="PV116" s="1">
        <f t="array" ref="PV116">+IF(ISERROR($NZ116)=FALSE,MIN(IF($CU116:$DX116&lt;65534,$CU116:$DX116,"")),NA())</f>
        <v>22.4</v>
      </c>
      <c r="PW116" s="1">
        <f t="array" ref="PW116">+IF(ISERROR($OA116)=FALSE,MIN(IF($DY116:$FC116&lt;65534,$DY116:$FC116,"")),NA())</f>
        <v>23</v>
      </c>
      <c r="PX116" s="1">
        <f t="array" ref="PX116">+IF(ISERROR($OB116)=FALSE,MIN(IF($FD116:$GG116&lt;65534,$FD116:$GG116,"")),NA())</f>
        <v>23.4</v>
      </c>
      <c r="PY116" s="1">
        <f t="array" ref="PY116">+IF(ISERROR($OC116)=FALSE,MIN(IF($GH116:$HL116&lt;65534,$GH116:$HL116,"")),NA())</f>
        <v>23.2</v>
      </c>
      <c r="PZ116" s="1">
        <f t="array" ref="PZ116">+IF(ISERROR($OD116)=FALSE,MIN(IF($HM116:$IQ116&lt;65534,$HM116:$IQ116,"")),NA())</f>
        <v>23.4</v>
      </c>
      <c r="QA116" s="1">
        <f t="array" ref="QA116">+IF(ISERROR($OE116)=FALSE,MIN(IF($IR116:$JU116&lt;65534,$IR116:$JU116,"")),NA())</f>
        <v>22.8</v>
      </c>
      <c r="QB116" s="1">
        <f t="array" ref="QB116">+IF(ISERROR($OF116)=FALSE,MIN(IF($JV116:$KZ116&lt;65534,$JV116:$KZ116,"")),NA())</f>
        <v>23.2</v>
      </c>
      <c r="QC116" s="1">
        <f t="array" ref="QC116">+IF(ISERROR($OG116)=FALSE,MIN(IF($LA116:$MD116&lt;65534,$LA116:$MD116,"")),NA())</f>
        <v>23</v>
      </c>
      <c r="QD116" s="1">
        <f t="array" ref="QD116">+IF(ISERROR($OH116)=FALSE,MIN(IF($ME116:$NI116&lt;65534,$ME116:$NI116,"")),NA())</f>
        <v>22</v>
      </c>
      <c r="QE116" s="5" t="e">
        <f t="shared" si="87"/>
        <v>#N/A</v>
      </c>
      <c r="QF116" s="1">
        <f t="shared" si="88"/>
        <v>-3.2000000000000028</v>
      </c>
      <c r="QG116" s="1">
        <f t="shared" si="89"/>
        <v>-3</v>
      </c>
      <c r="QH116" s="1">
        <f t="shared" si="90"/>
        <v>-2.1999999999999993</v>
      </c>
      <c r="QI116" s="1">
        <f t="shared" si="91"/>
        <v>-3.3999999999999986</v>
      </c>
      <c r="QJ116" s="1">
        <f t="shared" si="92"/>
        <v>-3</v>
      </c>
      <c r="QK116" s="1">
        <f t="shared" si="93"/>
        <v>-2.1999999999999993</v>
      </c>
      <c r="QL116" s="1">
        <f t="shared" si="94"/>
        <v>-5.3999999999999986</v>
      </c>
      <c r="QM116" s="1">
        <f t="shared" si="95"/>
        <v>-5.6000000000000014</v>
      </c>
      <c r="QN116" s="1">
        <f t="shared" si="96"/>
        <v>-4.3999999999999986</v>
      </c>
      <c r="QO116" s="1">
        <f t="shared" si="97"/>
        <v>-4.6000000000000014</v>
      </c>
      <c r="QP116" s="1">
        <f t="shared" si="98"/>
        <v>-4.8000000000000007</v>
      </c>
      <c r="QQ116" s="5" t="s">
        <v>892</v>
      </c>
    </row>
    <row r="117" spans="1:459" s="1" customFormat="1" x14ac:dyDescent="0.2">
      <c r="A117" s="126">
        <v>11045010</v>
      </c>
      <c r="B117" s="127">
        <v>-76.643777777777785</v>
      </c>
      <c r="C117" s="127">
        <v>5.690555555555556</v>
      </c>
      <c r="D117" s="128">
        <v>75</v>
      </c>
      <c r="E117" s="129" t="s">
        <v>222</v>
      </c>
      <c r="F117" s="129" t="s">
        <v>339</v>
      </c>
      <c r="G117" s="129" t="s">
        <v>310</v>
      </c>
      <c r="H117" s="1">
        <v>24.8</v>
      </c>
      <c r="I117" s="1">
        <v>25</v>
      </c>
      <c r="J117" s="1">
        <v>25</v>
      </c>
      <c r="K117" s="1">
        <v>24.6</v>
      </c>
      <c r="L117" s="1">
        <v>25.2</v>
      </c>
      <c r="M117" s="1">
        <v>24.8</v>
      </c>
      <c r="N117" s="1">
        <v>24.6</v>
      </c>
      <c r="O117" s="1">
        <v>24.2</v>
      </c>
      <c r="P117" s="1">
        <v>22.8</v>
      </c>
      <c r="Q117" s="1">
        <v>23</v>
      </c>
      <c r="R117" s="1">
        <v>22.6</v>
      </c>
      <c r="S117" s="1">
        <v>22.2</v>
      </c>
      <c r="T117" s="1">
        <v>22.4</v>
      </c>
      <c r="U117" s="1">
        <v>22.8</v>
      </c>
      <c r="V117" s="1">
        <v>23.2</v>
      </c>
      <c r="W117" s="1">
        <v>24.4</v>
      </c>
      <c r="X117" s="1">
        <v>24.4</v>
      </c>
      <c r="Y117" s="1">
        <v>24.4</v>
      </c>
      <c r="Z117" s="1">
        <v>24.4</v>
      </c>
      <c r="AA117" s="1">
        <v>24.2</v>
      </c>
      <c r="AB117" s="1">
        <v>24.4</v>
      </c>
      <c r="AC117" s="1">
        <v>24.4</v>
      </c>
      <c r="AD117" s="1">
        <v>24.8</v>
      </c>
      <c r="AE117" s="1">
        <v>24.2</v>
      </c>
      <c r="AF117" s="1">
        <v>24.4</v>
      </c>
      <c r="AG117" s="1">
        <v>24.4</v>
      </c>
      <c r="AH117" s="1">
        <v>24</v>
      </c>
      <c r="AI117" s="1">
        <v>24.2</v>
      </c>
      <c r="AJ117" s="1">
        <v>23.8</v>
      </c>
      <c r="AK117" s="1">
        <v>23.8</v>
      </c>
      <c r="AL117" s="1">
        <v>23.8</v>
      </c>
      <c r="AM117" s="1">
        <v>23</v>
      </c>
      <c r="AN117" s="1">
        <v>23.8</v>
      </c>
      <c r="AO117" s="1">
        <v>23.8</v>
      </c>
      <c r="AP117" s="1">
        <v>23.6</v>
      </c>
      <c r="AQ117" s="1">
        <v>23.8</v>
      </c>
      <c r="AR117" s="1">
        <v>24.4</v>
      </c>
      <c r="AS117" s="1">
        <v>24.2</v>
      </c>
      <c r="AT117" s="1">
        <v>24.4</v>
      </c>
      <c r="AU117" s="1">
        <v>24.4</v>
      </c>
      <c r="AV117" s="1">
        <v>24</v>
      </c>
      <c r="AW117" s="1">
        <v>23.8</v>
      </c>
      <c r="AX117" s="1">
        <v>23.4</v>
      </c>
      <c r="AY117" s="1">
        <v>23.6</v>
      </c>
      <c r="AZ117" s="1">
        <v>23.4</v>
      </c>
      <c r="BA117" s="1">
        <v>23.6</v>
      </c>
      <c r="BB117" s="1">
        <v>24.2</v>
      </c>
      <c r="BC117" s="1">
        <v>24.4</v>
      </c>
      <c r="BD117" s="1">
        <v>24</v>
      </c>
      <c r="BE117" s="1">
        <v>23.8</v>
      </c>
      <c r="BF117" s="1">
        <v>23.8</v>
      </c>
      <c r="BG117" s="1">
        <v>23.6</v>
      </c>
      <c r="BH117" s="1">
        <v>24.4</v>
      </c>
      <c r="BI117" s="1">
        <v>23.2</v>
      </c>
      <c r="BJ117" s="1">
        <v>23.4</v>
      </c>
      <c r="BK117" s="1">
        <v>23</v>
      </c>
      <c r="BL117" s="1">
        <v>23.4</v>
      </c>
      <c r="BM117" s="1">
        <v>23.6</v>
      </c>
      <c r="BN117" s="1">
        <v>23.8</v>
      </c>
      <c r="BO117" s="102"/>
      <c r="BP117" s="1">
        <v>24.2</v>
      </c>
      <c r="BQ117" s="1">
        <v>24.8</v>
      </c>
      <c r="BR117" s="1">
        <v>25</v>
      </c>
      <c r="BS117" s="1">
        <v>24.2</v>
      </c>
      <c r="BT117" s="1">
        <v>23.8</v>
      </c>
      <c r="BU117" s="1">
        <v>23.6</v>
      </c>
      <c r="BV117" s="1">
        <v>23.8</v>
      </c>
      <c r="BW117" s="1">
        <v>24.4</v>
      </c>
      <c r="BX117" s="1">
        <v>24.6</v>
      </c>
      <c r="BY117" s="1">
        <v>24.8</v>
      </c>
      <c r="BZ117" s="1">
        <v>25</v>
      </c>
      <c r="CA117" s="1">
        <v>25.2</v>
      </c>
      <c r="CB117" s="1">
        <v>24.4</v>
      </c>
      <c r="CC117" s="1">
        <v>24.4</v>
      </c>
      <c r="CD117" s="1">
        <v>24.6</v>
      </c>
      <c r="CE117" s="1">
        <v>24.8</v>
      </c>
      <c r="CF117" s="1">
        <v>24.8</v>
      </c>
      <c r="CG117" s="1">
        <v>24.6</v>
      </c>
      <c r="CH117" s="1">
        <v>23.8</v>
      </c>
      <c r="CI117" s="1">
        <v>23.8</v>
      </c>
      <c r="CJ117" s="1">
        <v>24.4</v>
      </c>
      <c r="CK117" s="1">
        <v>24.6</v>
      </c>
      <c r="CL117" s="1">
        <v>23.8</v>
      </c>
      <c r="CM117" s="1">
        <v>24.6</v>
      </c>
      <c r="CN117" s="1">
        <v>24.6</v>
      </c>
      <c r="CO117" s="1">
        <v>24.8</v>
      </c>
      <c r="CP117" s="1">
        <v>24.4</v>
      </c>
      <c r="CQ117" s="1">
        <v>24.6</v>
      </c>
      <c r="CR117" s="1">
        <v>25</v>
      </c>
      <c r="CS117" s="1">
        <v>24.4</v>
      </c>
      <c r="CT117" s="1">
        <v>24</v>
      </c>
      <c r="CU117" s="1">
        <v>23.6</v>
      </c>
      <c r="CV117" s="1">
        <v>23.4</v>
      </c>
      <c r="CW117" s="1">
        <v>23.6</v>
      </c>
      <c r="CX117" s="1">
        <v>23.4</v>
      </c>
      <c r="CY117" s="1">
        <v>23.2</v>
      </c>
      <c r="CZ117" s="1">
        <v>24</v>
      </c>
      <c r="DA117" s="1">
        <v>24</v>
      </c>
      <c r="DB117" s="1">
        <v>24.2</v>
      </c>
      <c r="DC117" s="1">
        <v>24.2</v>
      </c>
      <c r="DD117" s="1">
        <v>24.4</v>
      </c>
      <c r="DE117" s="1">
        <v>23.8</v>
      </c>
      <c r="DF117" s="1">
        <v>24.4</v>
      </c>
      <c r="DG117" s="1">
        <v>24</v>
      </c>
      <c r="DH117" s="1">
        <v>24.6</v>
      </c>
      <c r="DI117" s="1">
        <v>24.4</v>
      </c>
      <c r="DJ117" s="1">
        <v>24.6</v>
      </c>
      <c r="DK117" s="1">
        <v>24.6</v>
      </c>
      <c r="DL117" s="1">
        <v>24</v>
      </c>
      <c r="DM117" s="1">
        <v>24.4</v>
      </c>
      <c r="DN117" s="1">
        <v>24.6</v>
      </c>
      <c r="DO117" s="1">
        <v>23.6</v>
      </c>
      <c r="DP117" s="1">
        <v>23.6</v>
      </c>
      <c r="DQ117" s="1">
        <v>23.8</v>
      </c>
      <c r="DR117" s="1">
        <v>24.2</v>
      </c>
      <c r="DS117" s="1">
        <v>24.4</v>
      </c>
      <c r="DT117" s="1">
        <v>24.6</v>
      </c>
      <c r="DU117" s="1">
        <v>24</v>
      </c>
      <c r="DV117" s="1">
        <v>24.2</v>
      </c>
      <c r="DW117" s="1">
        <v>24.6</v>
      </c>
      <c r="DX117" s="1">
        <v>24.8</v>
      </c>
      <c r="DY117" s="1">
        <v>25.4</v>
      </c>
      <c r="DZ117" s="1">
        <v>25.8</v>
      </c>
      <c r="EA117" s="1">
        <v>23.8</v>
      </c>
      <c r="EB117" s="1">
        <v>23.6</v>
      </c>
      <c r="EC117" s="1">
        <v>23.8</v>
      </c>
      <c r="ED117" s="1">
        <v>25</v>
      </c>
      <c r="EE117" s="1">
        <v>25.2</v>
      </c>
      <c r="EF117" s="1">
        <v>24.2</v>
      </c>
      <c r="EG117" s="1">
        <v>24.2</v>
      </c>
      <c r="EH117" s="1">
        <v>23.4</v>
      </c>
      <c r="EI117" s="1">
        <v>23.8</v>
      </c>
      <c r="EJ117" s="1">
        <v>25</v>
      </c>
      <c r="EK117" s="1">
        <v>23</v>
      </c>
      <c r="EL117" s="1">
        <v>23.6</v>
      </c>
      <c r="EM117" s="1">
        <v>23.6</v>
      </c>
      <c r="EN117" s="1">
        <v>23.6</v>
      </c>
      <c r="EO117" s="1">
        <v>23</v>
      </c>
      <c r="EP117" s="1">
        <v>23.6</v>
      </c>
      <c r="EQ117" s="1">
        <v>23.8</v>
      </c>
      <c r="ER117" s="1">
        <v>24</v>
      </c>
      <c r="ES117" s="1">
        <v>24.4</v>
      </c>
      <c r="ET117" s="1">
        <v>24.4</v>
      </c>
      <c r="EU117" s="1">
        <v>24.2</v>
      </c>
      <c r="EV117" s="1">
        <v>24.4</v>
      </c>
      <c r="EW117" s="1">
        <v>23.8</v>
      </c>
      <c r="EX117" s="1">
        <v>23.8</v>
      </c>
      <c r="EY117" s="1">
        <v>24.2</v>
      </c>
      <c r="EZ117" s="1">
        <v>22.8</v>
      </c>
      <c r="FA117" s="1">
        <v>23</v>
      </c>
      <c r="FB117" s="1">
        <v>23.4</v>
      </c>
      <c r="FC117" s="1">
        <v>23.4</v>
      </c>
      <c r="FD117" s="1">
        <v>23.6</v>
      </c>
      <c r="FE117" s="1">
        <v>23.8</v>
      </c>
      <c r="FF117" s="1">
        <v>24.4</v>
      </c>
      <c r="FG117" s="1">
        <v>23.8</v>
      </c>
      <c r="FH117" s="1">
        <v>23.6</v>
      </c>
      <c r="FI117" s="1">
        <v>23.4</v>
      </c>
      <c r="FJ117" s="1">
        <v>23</v>
      </c>
      <c r="FK117" s="1">
        <v>22.7</v>
      </c>
      <c r="FL117" s="1">
        <v>24</v>
      </c>
      <c r="FM117" s="1">
        <v>23.4</v>
      </c>
      <c r="FN117" s="1">
        <v>23.4</v>
      </c>
      <c r="FO117" s="1">
        <v>23.4</v>
      </c>
      <c r="FP117" s="1">
        <v>23.2</v>
      </c>
      <c r="FQ117" s="1">
        <v>23.9</v>
      </c>
      <c r="FR117" s="1">
        <v>23.9</v>
      </c>
      <c r="FS117" s="1">
        <v>24.2</v>
      </c>
      <c r="FT117" s="1">
        <v>25.3</v>
      </c>
      <c r="FU117" s="1">
        <v>25.4</v>
      </c>
      <c r="FV117" s="1">
        <v>25.4</v>
      </c>
      <c r="FW117" s="1">
        <v>25</v>
      </c>
      <c r="FX117" s="1">
        <v>25.4</v>
      </c>
      <c r="FY117" s="1">
        <v>25</v>
      </c>
      <c r="FZ117" s="1">
        <v>24.6</v>
      </c>
      <c r="GA117" s="1">
        <v>24.6</v>
      </c>
      <c r="GB117" s="1">
        <v>23.8</v>
      </c>
      <c r="GC117" s="1">
        <v>24.2</v>
      </c>
      <c r="GD117" s="1">
        <v>24.8</v>
      </c>
      <c r="GE117" s="1">
        <v>22.8</v>
      </c>
      <c r="GF117" s="1">
        <v>22.6</v>
      </c>
      <c r="GG117" s="1">
        <v>23.2</v>
      </c>
      <c r="GH117" s="1">
        <v>23.4</v>
      </c>
      <c r="GI117" s="1">
        <v>23.2</v>
      </c>
      <c r="GJ117" s="1">
        <v>23.4</v>
      </c>
      <c r="GK117" s="1">
        <v>23.2</v>
      </c>
      <c r="GL117" s="1">
        <v>23.6</v>
      </c>
      <c r="GM117" s="1">
        <v>23.5</v>
      </c>
      <c r="GN117" s="1">
        <v>23.8</v>
      </c>
      <c r="GO117" s="1">
        <v>24</v>
      </c>
      <c r="GP117" s="1">
        <v>23.6</v>
      </c>
      <c r="GQ117" s="1">
        <v>23</v>
      </c>
      <c r="GR117" s="1">
        <v>23</v>
      </c>
      <c r="GS117" s="1">
        <v>23.4</v>
      </c>
      <c r="GT117" s="1">
        <v>22.3</v>
      </c>
      <c r="GU117" s="1">
        <v>23.2</v>
      </c>
      <c r="GV117" s="1">
        <v>23.2</v>
      </c>
      <c r="GW117" s="1">
        <v>21.4</v>
      </c>
      <c r="GX117" s="1">
        <v>21.7</v>
      </c>
      <c r="GY117" s="1">
        <v>24.6</v>
      </c>
      <c r="GZ117" s="1">
        <v>23.6</v>
      </c>
      <c r="HA117" s="1">
        <v>23.8</v>
      </c>
      <c r="HB117" s="1">
        <v>25</v>
      </c>
      <c r="HC117" s="1">
        <v>24.6</v>
      </c>
      <c r="HD117" s="1">
        <v>23</v>
      </c>
      <c r="HE117" s="1">
        <v>23.4</v>
      </c>
      <c r="HF117" s="1">
        <v>23.4</v>
      </c>
      <c r="HG117" s="1">
        <v>22.6</v>
      </c>
      <c r="HH117" s="1">
        <v>23.2</v>
      </c>
      <c r="HI117" s="1">
        <v>23.6</v>
      </c>
      <c r="HJ117" s="1">
        <v>23.2</v>
      </c>
      <c r="HK117" s="1">
        <v>23.2</v>
      </c>
      <c r="HL117" s="1">
        <v>23.4</v>
      </c>
      <c r="HM117" s="1">
        <v>22.4</v>
      </c>
      <c r="HN117" s="1">
        <v>23</v>
      </c>
      <c r="HO117" s="1">
        <v>23.2</v>
      </c>
      <c r="HP117" s="1">
        <v>23.8</v>
      </c>
      <c r="HQ117" s="1">
        <v>24.6</v>
      </c>
      <c r="HR117" s="1">
        <v>23</v>
      </c>
      <c r="HS117" s="1">
        <v>22.4</v>
      </c>
      <c r="HT117" s="1">
        <v>22.8</v>
      </c>
      <c r="HU117" s="1">
        <v>23.4</v>
      </c>
      <c r="HV117" s="1">
        <v>23.6</v>
      </c>
      <c r="HW117" s="1">
        <v>23.2</v>
      </c>
      <c r="HX117" s="1">
        <v>24</v>
      </c>
      <c r="HY117" s="1">
        <v>23.8</v>
      </c>
      <c r="HZ117" s="1">
        <v>24.4</v>
      </c>
      <c r="IA117" s="1">
        <v>23.2</v>
      </c>
      <c r="IB117" s="1">
        <v>21.4</v>
      </c>
      <c r="IC117" s="1">
        <v>21.6</v>
      </c>
      <c r="ID117" s="1">
        <v>21.8</v>
      </c>
      <c r="IE117" s="1">
        <v>23.4</v>
      </c>
      <c r="IF117" s="1">
        <v>23.4</v>
      </c>
      <c r="IG117" s="1">
        <v>23.4</v>
      </c>
      <c r="IH117" s="1">
        <v>22.6</v>
      </c>
      <c r="II117" s="1">
        <v>23.7</v>
      </c>
      <c r="IJ117" s="1">
        <v>24</v>
      </c>
      <c r="IK117" s="1">
        <v>23.4</v>
      </c>
      <c r="IL117" s="1">
        <v>24</v>
      </c>
      <c r="IM117" s="1">
        <v>25.1</v>
      </c>
      <c r="IN117" s="1">
        <v>23.6</v>
      </c>
      <c r="IO117" s="1">
        <v>24.1</v>
      </c>
      <c r="IP117" s="1">
        <v>23.4</v>
      </c>
      <c r="IQ117" s="1">
        <v>23.6</v>
      </c>
      <c r="IR117" s="1">
        <v>24</v>
      </c>
      <c r="IS117" s="1">
        <v>23.4</v>
      </c>
      <c r="IT117" s="1">
        <v>23.6</v>
      </c>
      <c r="IU117" s="1">
        <v>22.6</v>
      </c>
      <c r="IV117" s="1">
        <v>22.7</v>
      </c>
      <c r="IW117" s="1">
        <v>22.8</v>
      </c>
      <c r="IX117" s="1">
        <v>23.1</v>
      </c>
      <c r="IY117" s="1">
        <v>23.6</v>
      </c>
      <c r="IZ117" s="1">
        <v>23.8</v>
      </c>
      <c r="JA117" s="1">
        <v>24.9</v>
      </c>
      <c r="JB117" s="1">
        <v>24.6</v>
      </c>
      <c r="JC117" s="1">
        <v>23.4</v>
      </c>
      <c r="JD117" s="1">
        <v>23.6</v>
      </c>
      <c r="JE117" s="1">
        <v>23.7</v>
      </c>
      <c r="JF117" s="1">
        <v>23.8</v>
      </c>
      <c r="JG117" s="1">
        <v>23.4</v>
      </c>
      <c r="JH117" s="1">
        <v>23.2</v>
      </c>
      <c r="JI117" s="1">
        <v>23.2</v>
      </c>
      <c r="JJ117" s="1">
        <v>23.3</v>
      </c>
      <c r="JK117" s="1">
        <v>23.2</v>
      </c>
      <c r="JL117" s="1">
        <v>23.3</v>
      </c>
      <c r="JM117" s="1">
        <v>23.4</v>
      </c>
      <c r="JN117" s="1">
        <v>23.6</v>
      </c>
      <c r="JO117" s="1">
        <v>23.6</v>
      </c>
      <c r="JP117" s="1">
        <v>23.4</v>
      </c>
      <c r="JQ117" s="1">
        <v>22.9</v>
      </c>
      <c r="JR117" s="1">
        <v>23.2</v>
      </c>
      <c r="JS117" s="1">
        <v>22.4</v>
      </c>
      <c r="JT117" s="1">
        <v>22.6</v>
      </c>
      <c r="JU117" s="1">
        <v>22.9</v>
      </c>
      <c r="JV117" s="1">
        <v>22.8</v>
      </c>
      <c r="JW117" s="1">
        <v>23</v>
      </c>
      <c r="JX117" s="1">
        <v>22.6</v>
      </c>
      <c r="JY117" s="1">
        <v>23.2</v>
      </c>
      <c r="JZ117" s="1">
        <v>23.6</v>
      </c>
      <c r="KA117" s="1">
        <v>23.8</v>
      </c>
      <c r="KB117" s="1">
        <v>23.1</v>
      </c>
      <c r="KC117" s="1">
        <v>23.3</v>
      </c>
      <c r="KD117" s="1">
        <v>23.4</v>
      </c>
      <c r="KE117" s="1">
        <v>23</v>
      </c>
      <c r="KF117" s="1">
        <v>23.2</v>
      </c>
      <c r="KG117" s="1">
        <v>23.4</v>
      </c>
      <c r="KH117" s="1">
        <v>23</v>
      </c>
      <c r="KI117" s="1">
        <v>22.8</v>
      </c>
      <c r="KJ117" s="1">
        <v>23.4</v>
      </c>
      <c r="KK117" s="1">
        <v>22.8</v>
      </c>
      <c r="KL117" s="1">
        <v>23.4</v>
      </c>
      <c r="KM117" s="1">
        <v>23.5</v>
      </c>
      <c r="KN117" s="1">
        <v>22.7</v>
      </c>
      <c r="KO117" s="1">
        <v>23.2</v>
      </c>
      <c r="KP117" s="1">
        <v>23</v>
      </c>
      <c r="KQ117" s="1">
        <v>22.8</v>
      </c>
      <c r="KR117" s="1">
        <v>22.6</v>
      </c>
      <c r="KS117" s="1">
        <v>22.9</v>
      </c>
      <c r="KT117" s="1">
        <v>22.9</v>
      </c>
      <c r="KU117" s="1">
        <v>23</v>
      </c>
      <c r="KV117" s="1">
        <v>23.4</v>
      </c>
      <c r="KW117" s="1">
        <v>23.8</v>
      </c>
      <c r="KX117" s="1">
        <v>23.6</v>
      </c>
      <c r="KY117" s="1">
        <v>23.2</v>
      </c>
      <c r="KZ117" s="1">
        <v>23.2</v>
      </c>
      <c r="LA117" s="1">
        <v>23.8</v>
      </c>
      <c r="LB117" s="1">
        <v>23.2</v>
      </c>
      <c r="LC117" s="1">
        <v>23.6</v>
      </c>
      <c r="LD117" s="1">
        <v>24</v>
      </c>
      <c r="LE117" s="1">
        <v>23.2</v>
      </c>
      <c r="LF117" s="1">
        <v>23.6</v>
      </c>
      <c r="LG117" s="1">
        <v>23.8</v>
      </c>
      <c r="LH117" s="1">
        <v>24.4</v>
      </c>
      <c r="LI117" s="1">
        <v>23.7</v>
      </c>
      <c r="LJ117" s="1">
        <v>22.8</v>
      </c>
      <c r="LK117" s="1">
        <v>23.4</v>
      </c>
      <c r="LL117" s="1">
        <v>23.2</v>
      </c>
      <c r="LM117" s="1">
        <v>23</v>
      </c>
      <c r="LN117" s="1">
        <v>23.1</v>
      </c>
      <c r="LO117" s="1">
        <v>23.2</v>
      </c>
      <c r="LP117" s="1">
        <v>23.2</v>
      </c>
      <c r="LQ117" s="1">
        <v>23.4</v>
      </c>
      <c r="LR117" s="1">
        <v>23.2</v>
      </c>
      <c r="LS117" s="1">
        <v>23</v>
      </c>
      <c r="LT117" s="1">
        <v>23.3</v>
      </c>
      <c r="LU117" s="1">
        <v>23.6</v>
      </c>
      <c r="LV117" s="1">
        <v>23</v>
      </c>
      <c r="LW117" s="1">
        <v>23.3</v>
      </c>
      <c r="LX117" s="1">
        <v>23.2</v>
      </c>
      <c r="LY117" s="1">
        <v>23.6</v>
      </c>
      <c r="LZ117" s="1">
        <v>24</v>
      </c>
      <c r="MA117" s="1">
        <v>24.8</v>
      </c>
      <c r="MB117" s="1">
        <v>24.6</v>
      </c>
      <c r="MC117" s="1">
        <v>23.6</v>
      </c>
      <c r="MD117" s="1">
        <v>22</v>
      </c>
      <c r="ME117" s="1">
        <v>22.8</v>
      </c>
      <c r="MF117" s="1">
        <v>23</v>
      </c>
      <c r="MG117" s="1">
        <v>23.2</v>
      </c>
      <c r="MH117" s="1">
        <v>23.4</v>
      </c>
      <c r="MI117" s="1">
        <v>25.2</v>
      </c>
      <c r="MJ117" s="1">
        <v>23.6</v>
      </c>
      <c r="MK117" s="1">
        <v>22.8</v>
      </c>
      <c r="ML117" s="1">
        <v>22.6</v>
      </c>
      <c r="MM117" s="1">
        <v>23</v>
      </c>
      <c r="MN117" s="1">
        <v>24</v>
      </c>
      <c r="MO117" s="1">
        <v>23.6</v>
      </c>
      <c r="MP117" s="1">
        <v>23.1</v>
      </c>
      <c r="MQ117" s="1">
        <v>23.2</v>
      </c>
      <c r="MR117" s="1">
        <v>23</v>
      </c>
      <c r="MS117" s="1">
        <v>23.2</v>
      </c>
      <c r="MT117" s="1">
        <v>23.6</v>
      </c>
      <c r="MU117" s="1">
        <v>24</v>
      </c>
      <c r="MV117" s="1">
        <v>23.8</v>
      </c>
      <c r="MW117" s="1">
        <v>24</v>
      </c>
      <c r="MX117" s="1">
        <v>23.6</v>
      </c>
      <c r="MY117" s="1">
        <v>23.9</v>
      </c>
      <c r="MZ117" s="1">
        <v>24.6</v>
      </c>
      <c r="NA117" s="1">
        <v>24</v>
      </c>
      <c r="NB117" s="1">
        <v>24.4</v>
      </c>
      <c r="NC117" s="1">
        <v>24.5</v>
      </c>
      <c r="ND117" s="1">
        <v>24.6</v>
      </c>
      <c r="NE117" s="1">
        <v>24.6</v>
      </c>
      <c r="NF117" s="1">
        <v>23.8</v>
      </c>
      <c r="NG117" s="1">
        <v>24.4</v>
      </c>
      <c r="NH117" s="1">
        <v>24.4</v>
      </c>
      <c r="NI117" s="1">
        <v>23</v>
      </c>
      <c r="NJ117" s="6">
        <f t="shared" si="62"/>
        <v>1</v>
      </c>
      <c r="NK117" s="3">
        <f t="shared" si="63"/>
        <v>1</v>
      </c>
      <c r="NL117" s="3">
        <f t="shared" si="64"/>
        <v>1</v>
      </c>
      <c r="NM117" s="3">
        <f t="shared" si="65"/>
        <v>1</v>
      </c>
      <c r="NN117" s="3">
        <f t="shared" si="66"/>
        <v>1</v>
      </c>
      <c r="NO117" s="3">
        <f t="shared" si="67"/>
        <v>1</v>
      </c>
      <c r="NP117" s="3">
        <f t="shared" si="68"/>
        <v>1</v>
      </c>
      <c r="NQ117" s="3">
        <f t="shared" si="69"/>
        <v>1</v>
      </c>
      <c r="NR117" s="3">
        <f t="shared" si="70"/>
        <v>1</v>
      </c>
      <c r="NS117" s="3">
        <f t="shared" si="71"/>
        <v>1</v>
      </c>
      <c r="NT117" s="3">
        <f t="shared" si="72"/>
        <v>1</v>
      </c>
      <c r="NU117" s="3">
        <f t="shared" si="73"/>
        <v>1</v>
      </c>
      <c r="NV117" s="3">
        <f t="shared" si="74"/>
        <v>1</v>
      </c>
      <c r="NW117" s="5">
        <f t="shared" si="75"/>
        <v>24.038709677419345</v>
      </c>
      <c r="NX117" s="1">
        <f t="shared" si="76"/>
        <v>23.778571428571428</v>
      </c>
      <c r="NY117" s="1">
        <f t="shared" si="77"/>
        <v>24.445161290322584</v>
      </c>
      <c r="NZ117" s="1">
        <f t="shared" si="78"/>
        <v>24.106666666666669</v>
      </c>
      <c r="OA117" s="1">
        <f t="shared" si="79"/>
        <v>23.974193548387095</v>
      </c>
      <c r="OB117" s="1">
        <f t="shared" si="80"/>
        <v>23.993333333333329</v>
      </c>
      <c r="OC117" s="1">
        <f t="shared" si="81"/>
        <v>23.338709677419359</v>
      </c>
      <c r="OD117" s="1">
        <f t="shared" si="82"/>
        <v>23.332258064516129</v>
      </c>
      <c r="OE117" s="1">
        <f t="shared" si="83"/>
        <v>23.373333333333335</v>
      </c>
      <c r="OF117" s="1">
        <f t="shared" si="84"/>
        <v>23.148387096774194</v>
      </c>
      <c r="OG117" s="1">
        <f t="shared" si="85"/>
        <v>23.46</v>
      </c>
      <c r="OH117" s="1">
        <f t="shared" si="86"/>
        <v>23.706451612903226</v>
      </c>
      <c r="OI117" s="111">
        <v>23.368965517241385</v>
      </c>
      <c r="OJ117" s="112">
        <v>23.437931034482759</v>
      </c>
      <c r="OK117" s="112">
        <v>23.50344827586207</v>
      </c>
      <c r="OL117" s="112">
        <v>23.646428571428569</v>
      </c>
      <c r="OM117" s="112">
        <v>23.525000000000006</v>
      </c>
      <c r="ON117" s="112">
        <v>23.322222222222223</v>
      </c>
      <c r="OO117" s="112">
        <v>23.085714285714285</v>
      </c>
      <c r="OP117" s="112">
        <v>23.113793103448277</v>
      </c>
      <c r="OQ117" s="112">
        <v>23.062068965517234</v>
      </c>
      <c r="OR117" s="112">
        <v>23.03448275862069</v>
      </c>
      <c r="OS117" s="112">
        <v>23.072413793103454</v>
      </c>
      <c r="OT117" s="112">
        <v>23.327586206896555</v>
      </c>
      <c r="OU117" s="5">
        <f t="shared" si="50"/>
        <v>0.66974416017795946</v>
      </c>
      <c r="OV117" s="1">
        <f t="shared" si="51"/>
        <v>0.34064039408866975</v>
      </c>
      <c r="OW117" s="1">
        <f t="shared" si="52"/>
        <v>0.94171301446051459</v>
      </c>
      <c r="OX117" s="1">
        <f t="shared" si="53"/>
        <v>0.46023809523810044</v>
      </c>
      <c r="OY117" s="1">
        <f t="shared" si="54"/>
        <v>0.44919354838708969</v>
      </c>
      <c r="OZ117" s="1">
        <f t="shared" si="55"/>
        <v>0.67111111111110588</v>
      </c>
      <c r="PA117" s="1">
        <f t="shared" si="56"/>
        <v>0.25299539170507401</v>
      </c>
      <c r="PB117" s="1">
        <f t="shared" si="57"/>
        <v>0.21846496106785196</v>
      </c>
      <c r="PC117" s="1">
        <f t="shared" si="58"/>
        <v>0.31126436781610067</v>
      </c>
      <c r="PD117" s="1">
        <f t="shared" si="59"/>
        <v>0.1139043381535032</v>
      </c>
      <c r="PE117" s="1">
        <f t="shared" si="60"/>
        <v>0.38758620689654677</v>
      </c>
      <c r="PF117" s="1">
        <f t="shared" si="61"/>
        <v>0.37886540600667118</v>
      </c>
      <c r="PG117" s="111">
        <v>20.8</v>
      </c>
      <c r="PH117" s="112">
        <v>21</v>
      </c>
      <c r="PI117" s="112">
        <v>20.8</v>
      </c>
      <c r="PJ117" s="112">
        <v>21.2</v>
      </c>
      <c r="PK117" s="112">
        <v>20</v>
      </c>
      <c r="PL117" s="112">
        <v>20.399999999999999</v>
      </c>
      <c r="PM117" s="112">
        <v>19.8</v>
      </c>
      <c r="PN117" s="112">
        <v>20.399999999999999</v>
      </c>
      <c r="PO117" s="112">
        <v>20.2</v>
      </c>
      <c r="PP117" s="112">
        <v>18</v>
      </c>
      <c r="PQ117" s="112">
        <v>20</v>
      </c>
      <c r="PR117" s="137">
        <v>21</v>
      </c>
      <c r="PS117" s="5">
        <f t="array" ref="PS117">+IF(ISERROR($NW117)=FALSE,MIN(IF($H117:$AL117&lt;65534,$H117:$AL117,"")),NA())</f>
        <v>22.2</v>
      </c>
      <c r="PT117" s="1">
        <f t="array" ref="PT117">+IF(ISERROR($NX117)=FALSE,MIN(IF($AM117:$BN117&lt;65534,$AM117:$BN117,"")),NA())</f>
        <v>23</v>
      </c>
      <c r="PU117" s="1">
        <f t="array" ref="PU117">+IF(ISERROR($NY117)=FALSE,MIN(IF($BP117:$CT117&lt;65534,$BP117:$CT117,"")),NA())</f>
        <v>23.6</v>
      </c>
      <c r="PV117" s="1">
        <f t="array" ref="PV117">+IF(ISERROR($NZ117)=FALSE,MIN(IF($CU117:$DX117&lt;65534,$CU117:$DX117,"")),NA())</f>
        <v>23.2</v>
      </c>
      <c r="PW117" s="1">
        <f t="array" ref="PW117">+IF(ISERROR($OA117)=FALSE,MIN(IF($DY117:$FC117&lt;65534,$DY117:$FC117,"")),NA())</f>
        <v>22.8</v>
      </c>
      <c r="PX117" s="1">
        <f t="array" ref="PX117">+IF(ISERROR($OB117)=FALSE,MIN(IF($FD117:$GG117&lt;65534,$FD117:$GG117,"")),NA())</f>
        <v>22.6</v>
      </c>
      <c r="PY117" s="1">
        <f t="array" ref="PY117">+IF(ISERROR($OC117)=FALSE,MIN(IF($GH117:$HL117&lt;65534,$GH117:$HL117,"")),NA())</f>
        <v>21.4</v>
      </c>
      <c r="PZ117" s="1">
        <f t="array" ref="PZ117">+IF(ISERROR($OD117)=FALSE,MIN(IF($HM117:$IQ117&lt;65534,$HM117:$IQ117,"")),NA())</f>
        <v>21.4</v>
      </c>
      <c r="QA117" s="1">
        <f t="array" ref="QA117">+IF(ISERROR($OE117)=FALSE,MIN(IF($IR117:$JU117&lt;65534,$IR117:$JU117,"")),NA())</f>
        <v>22.4</v>
      </c>
      <c r="QB117" s="1">
        <f t="array" ref="QB117">+IF(ISERROR($OF117)=FALSE,MIN(IF($JV117:$KZ117&lt;65534,$JV117:$KZ117,"")),NA())</f>
        <v>22.6</v>
      </c>
      <c r="QC117" s="1">
        <f t="array" ref="QC117">+IF(ISERROR($OG117)=FALSE,MIN(IF($LA117:$MD117&lt;65534,$LA117:$MD117,"")),NA())</f>
        <v>22</v>
      </c>
      <c r="QD117" s="1">
        <f t="array" ref="QD117">+IF(ISERROR($OH117)=FALSE,MIN(IF($ME117:$NI117&lt;65534,$ME117:$NI117,"")),NA())</f>
        <v>22.6</v>
      </c>
      <c r="QE117" s="5">
        <f t="shared" si="87"/>
        <v>-1.3999999999999986</v>
      </c>
      <c r="QF117" s="1">
        <f t="shared" si="88"/>
        <v>-2</v>
      </c>
      <c r="QG117" s="1">
        <f t="shared" si="89"/>
        <v>-2.8000000000000007</v>
      </c>
      <c r="QH117" s="1">
        <f t="shared" si="90"/>
        <v>-2</v>
      </c>
      <c r="QI117" s="1">
        <f t="shared" si="91"/>
        <v>-2.8000000000000007</v>
      </c>
      <c r="QJ117" s="1">
        <f t="shared" si="92"/>
        <v>-2.2000000000000028</v>
      </c>
      <c r="QK117" s="1">
        <f t="shared" si="93"/>
        <v>-1.5999999999999979</v>
      </c>
      <c r="QL117" s="1">
        <f t="shared" si="94"/>
        <v>-1</v>
      </c>
      <c r="QM117" s="1">
        <f t="shared" si="95"/>
        <v>-2.1999999999999993</v>
      </c>
      <c r="QN117" s="1">
        <f t="shared" si="96"/>
        <v>-4.6000000000000014</v>
      </c>
      <c r="QO117" s="1">
        <f t="shared" si="97"/>
        <v>-2</v>
      </c>
      <c r="QP117" s="1">
        <f t="shared" si="98"/>
        <v>-1.6000000000000014</v>
      </c>
      <c r="QQ117" s="5" t="s">
        <v>892</v>
      </c>
    </row>
    <row r="118" spans="1:459" s="1" customFormat="1" x14ac:dyDescent="0.2">
      <c r="A118" s="79">
        <v>54025010</v>
      </c>
      <c r="B118" s="106">
        <v>-76.232361111111118</v>
      </c>
      <c r="C118" s="106">
        <v>4.8980833333333331</v>
      </c>
      <c r="D118" s="105">
        <v>111</v>
      </c>
      <c r="E118" s="97" t="s">
        <v>340</v>
      </c>
      <c r="F118" s="97" t="s">
        <v>340</v>
      </c>
      <c r="G118" s="97" t="s">
        <v>310</v>
      </c>
      <c r="H118" s="1">
        <v>19.2</v>
      </c>
      <c r="I118" s="1">
        <v>19.399999999999999</v>
      </c>
      <c r="J118" s="1">
        <v>19.399999999999999</v>
      </c>
      <c r="K118" s="1">
        <v>19.399999999999999</v>
      </c>
      <c r="L118" s="1">
        <v>20</v>
      </c>
      <c r="M118" s="1">
        <v>19.899999999999999</v>
      </c>
      <c r="N118" s="1">
        <v>18.8</v>
      </c>
      <c r="O118" s="1">
        <v>19</v>
      </c>
      <c r="P118" s="1">
        <v>18.2</v>
      </c>
      <c r="Q118" s="1">
        <v>17.399999999999999</v>
      </c>
      <c r="R118" s="1">
        <v>17.399999999999999</v>
      </c>
      <c r="S118" s="1">
        <v>18</v>
      </c>
      <c r="T118" s="1">
        <v>18.2</v>
      </c>
      <c r="U118" s="1">
        <v>18.2</v>
      </c>
      <c r="V118" s="1">
        <v>18.3</v>
      </c>
      <c r="W118" s="1">
        <v>18</v>
      </c>
      <c r="X118" s="1">
        <v>18.899999999999999</v>
      </c>
      <c r="Y118" s="1">
        <v>19.399999999999999</v>
      </c>
      <c r="Z118" s="1">
        <v>19.2</v>
      </c>
      <c r="AA118" s="1">
        <v>18.899999999999999</v>
      </c>
      <c r="AB118" s="1">
        <v>19.2</v>
      </c>
      <c r="AC118" s="1">
        <v>19.100000000000001</v>
      </c>
      <c r="AD118" s="1">
        <v>19.2</v>
      </c>
      <c r="AE118" s="1">
        <v>19</v>
      </c>
      <c r="AF118" s="1">
        <v>19.7</v>
      </c>
      <c r="AG118" s="1">
        <v>19.7</v>
      </c>
      <c r="AH118" s="1">
        <v>19.2</v>
      </c>
      <c r="AI118" s="1">
        <v>19</v>
      </c>
      <c r="AJ118" s="1">
        <v>18.399999999999999</v>
      </c>
      <c r="AK118" s="1">
        <v>19</v>
      </c>
      <c r="AL118" s="1">
        <v>19</v>
      </c>
      <c r="AM118" s="1">
        <v>18.399999999999999</v>
      </c>
      <c r="AN118" s="1">
        <v>18.399999999999999</v>
      </c>
      <c r="AO118" s="1">
        <v>18.399999999999999</v>
      </c>
      <c r="AP118" s="1">
        <v>18.2</v>
      </c>
      <c r="AQ118" s="1">
        <v>18.399999999999999</v>
      </c>
      <c r="AR118" s="1">
        <v>18.2</v>
      </c>
      <c r="AS118" s="1">
        <v>19.399999999999999</v>
      </c>
      <c r="AT118" s="1">
        <v>19.2</v>
      </c>
      <c r="AU118" s="1">
        <v>19</v>
      </c>
      <c r="AV118" s="1">
        <v>19.2</v>
      </c>
      <c r="AW118" s="1">
        <v>19</v>
      </c>
      <c r="AX118" s="1">
        <v>19</v>
      </c>
      <c r="AY118" s="1">
        <v>19</v>
      </c>
      <c r="AZ118" s="1">
        <v>18.399999999999999</v>
      </c>
      <c r="BA118" s="1">
        <v>19</v>
      </c>
      <c r="BB118" s="1">
        <v>19</v>
      </c>
      <c r="BC118" s="1">
        <v>19.2</v>
      </c>
      <c r="BD118" s="1">
        <v>19.399999999999999</v>
      </c>
      <c r="BE118" s="1">
        <v>19.7</v>
      </c>
      <c r="BF118" s="1">
        <v>19.2</v>
      </c>
      <c r="BG118" s="1">
        <v>19.399999999999999</v>
      </c>
      <c r="BH118" s="1">
        <v>19.399999999999999</v>
      </c>
      <c r="BI118" s="1">
        <v>18.8</v>
      </c>
      <c r="BJ118" s="1">
        <v>19.2</v>
      </c>
      <c r="BK118" s="1">
        <v>65535</v>
      </c>
      <c r="BL118" s="1">
        <v>19</v>
      </c>
      <c r="BM118" s="1">
        <v>18.399999999999999</v>
      </c>
      <c r="BN118" s="1">
        <v>19</v>
      </c>
      <c r="BO118" s="102"/>
      <c r="BP118" s="1">
        <v>19</v>
      </c>
      <c r="BQ118" s="1">
        <v>19.399999999999999</v>
      </c>
      <c r="BR118" s="1">
        <v>19.2</v>
      </c>
      <c r="BS118" s="1">
        <v>19.399999999999999</v>
      </c>
      <c r="BT118" s="1">
        <v>19.2</v>
      </c>
      <c r="BU118" s="1">
        <v>65535</v>
      </c>
      <c r="BV118" s="1">
        <v>19.2</v>
      </c>
      <c r="BW118" s="1">
        <v>19</v>
      </c>
      <c r="BX118" s="1">
        <v>19</v>
      </c>
      <c r="BY118" s="1">
        <v>18.8</v>
      </c>
      <c r="BZ118" s="1">
        <v>19</v>
      </c>
      <c r="CA118" s="1">
        <v>19.600000000000001</v>
      </c>
      <c r="CB118" s="1">
        <v>19.399999999999999</v>
      </c>
      <c r="CC118" s="1">
        <v>19.2</v>
      </c>
      <c r="CD118" s="1">
        <v>19.399999999999999</v>
      </c>
      <c r="CE118" s="1">
        <v>19</v>
      </c>
      <c r="CF118" s="1">
        <v>19</v>
      </c>
      <c r="CG118" s="1">
        <v>19.2</v>
      </c>
      <c r="CH118" s="1">
        <v>18.2</v>
      </c>
      <c r="CI118" s="1">
        <v>19</v>
      </c>
      <c r="CJ118" s="1">
        <v>18</v>
      </c>
      <c r="CK118" s="1">
        <v>19</v>
      </c>
      <c r="CL118" s="1">
        <v>18.399999999999999</v>
      </c>
      <c r="CM118" s="1">
        <v>65535</v>
      </c>
      <c r="CN118" s="1">
        <v>18.7</v>
      </c>
      <c r="CO118" s="1">
        <v>20</v>
      </c>
      <c r="CP118" s="1">
        <v>19.399999999999999</v>
      </c>
      <c r="CQ118" s="1">
        <v>65535</v>
      </c>
      <c r="CR118" s="1">
        <v>19.100000000000001</v>
      </c>
      <c r="CS118" s="1">
        <v>19</v>
      </c>
      <c r="CT118" s="1">
        <v>19.399999999999999</v>
      </c>
      <c r="CU118" s="1">
        <v>19.399999999999999</v>
      </c>
      <c r="CV118" s="1">
        <v>18.399999999999999</v>
      </c>
      <c r="CW118" s="1">
        <v>19</v>
      </c>
      <c r="CX118" s="1">
        <v>19</v>
      </c>
      <c r="CY118" s="1">
        <v>19.2</v>
      </c>
      <c r="CZ118" s="1">
        <v>18.399999999999999</v>
      </c>
      <c r="DA118" s="1">
        <v>19.399999999999999</v>
      </c>
      <c r="DB118" s="1">
        <v>19.2</v>
      </c>
      <c r="DC118" s="1">
        <v>19</v>
      </c>
      <c r="DD118" s="1">
        <v>18.399999999999999</v>
      </c>
      <c r="DE118" s="1">
        <v>19.2</v>
      </c>
      <c r="DF118" s="1">
        <v>18</v>
      </c>
      <c r="DG118" s="1">
        <v>18.2</v>
      </c>
      <c r="DH118" s="1">
        <v>20</v>
      </c>
      <c r="DI118" s="1">
        <v>19.2</v>
      </c>
      <c r="DJ118" s="1">
        <v>19.399999999999999</v>
      </c>
      <c r="DK118" s="1">
        <v>19.5</v>
      </c>
      <c r="DL118" s="1">
        <v>19</v>
      </c>
      <c r="DM118" s="1">
        <v>18.399999999999999</v>
      </c>
      <c r="DN118" s="1">
        <v>19.399999999999999</v>
      </c>
      <c r="DO118" s="1">
        <v>19</v>
      </c>
      <c r="DP118" s="1">
        <v>19</v>
      </c>
      <c r="DQ118" s="1">
        <v>18</v>
      </c>
      <c r="DR118" s="1">
        <v>65535</v>
      </c>
      <c r="DS118" s="1">
        <v>19</v>
      </c>
      <c r="DT118" s="1">
        <v>20.399999999999999</v>
      </c>
      <c r="DU118" s="1">
        <v>20.2</v>
      </c>
      <c r="DV118" s="1">
        <v>20</v>
      </c>
      <c r="DW118" s="1">
        <v>20.2</v>
      </c>
      <c r="DX118" s="1">
        <v>20.2</v>
      </c>
      <c r="DY118" s="1">
        <v>20</v>
      </c>
      <c r="DZ118" s="1">
        <v>20.2</v>
      </c>
      <c r="EA118" s="1">
        <v>20</v>
      </c>
      <c r="EB118" s="1">
        <v>20.2</v>
      </c>
      <c r="EC118" s="1">
        <v>20.399999999999999</v>
      </c>
      <c r="ED118" s="1">
        <v>20.2</v>
      </c>
      <c r="EE118" s="1">
        <v>20</v>
      </c>
      <c r="EF118" s="1">
        <v>20</v>
      </c>
      <c r="EG118" s="1">
        <v>19.399999999999999</v>
      </c>
      <c r="EH118" s="1">
        <v>19</v>
      </c>
      <c r="EI118" s="1">
        <v>18.399999999999999</v>
      </c>
      <c r="EJ118" s="1">
        <v>65535</v>
      </c>
      <c r="EK118" s="1">
        <v>20</v>
      </c>
      <c r="EL118" s="1">
        <v>18.399999999999999</v>
      </c>
      <c r="EM118" s="1">
        <v>18.399999999999999</v>
      </c>
      <c r="EN118" s="1">
        <v>19</v>
      </c>
      <c r="EO118" s="1">
        <v>18.5</v>
      </c>
      <c r="EP118" s="1">
        <v>18.399999999999999</v>
      </c>
      <c r="EQ118" s="1">
        <v>18.399999999999999</v>
      </c>
      <c r="ER118" s="1">
        <v>19.2</v>
      </c>
      <c r="ES118" s="1">
        <v>19.399999999999999</v>
      </c>
      <c r="ET118" s="1">
        <v>19.600000000000001</v>
      </c>
      <c r="EU118" s="1">
        <v>19.2</v>
      </c>
      <c r="EV118" s="1">
        <v>19</v>
      </c>
      <c r="EW118" s="1">
        <v>19</v>
      </c>
      <c r="EX118" s="1">
        <v>18</v>
      </c>
      <c r="EY118" s="1">
        <v>18</v>
      </c>
      <c r="EZ118" s="1">
        <v>65535</v>
      </c>
      <c r="FA118" s="1">
        <v>65535</v>
      </c>
      <c r="FB118" s="1">
        <v>65535</v>
      </c>
      <c r="FC118" s="1">
        <v>65535</v>
      </c>
      <c r="FD118" s="1">
        <v>65535</v>
      </c>
      <c r="FE118" s="1">
        <v>19.2</v>
      </c>
      <c r="FF118" s="1">
        <v>19.399999999999999</v>
      </c>
      <c r="FG118" s="1">
        <v>19.399999999999999</v>
      </c>
      <c r="FH118" s="1">
        <v>19.2</v>
      </c>
      <c r="FI118" s="1">
        <v>19.399999999999999</v>
      </c>
      <c r="FJ118" s="1">
        <v>18</v>
      </c>
      <c r="FK118" s="1">
        <v>17.399999999999999</v>
      </c>
      <c r="FL118" s="1">
        <v>17.2</v>
      </c>
      <c r="FM118" s="1">
        <v>18</v>
      </c>
      <c r="FN118" s="1">
        <v>18.2</v>
      </c>
      <c r="FO118" s="1">
        <v>18.8</v>
      </c>
      <c r="FP118" s="1">
        <v>19</v>
      </c>
      <c r="FQ118" s="1">
        <v>65535</v>
      </c>
      <c r="FR118" s="1">
        <v>65535</v>
      </c>
      <c r="FS118" s="1">
        <v>65535</v>
      </c>
      <c r="FT118" s="1">
        <v>65535</v>
      </c>
      <c r="FU118" s="1">
        <v>65535</v>
      </c>
      <c r="FV118" s="1">
        <v>20.2</v>
      </c>
      <c r="FW118" s="1">
        <v>19.2</v>
      </c>
      <c r="FX118" s="1">
        <v>18.399999999999999</v>
      </c>
      <c r="FY118" s="1">
        <v>18.2</v>
      </c>
      <c r="FZ118" s="1">
        <v>18</v>
      </c>
      <c r="GA118" s="1">
        <v>17.399999999999999</v>
      </c>
      <c r="GB118" s="1">
        <v>18.2</v>
      </c>
      <c r="GC118" s="1">
        <v>19.399999999999999</v>
      </c>
      <c r="GD118" s="1">
        <v>18.399999999999999</v>
      </c>
      <c r="GE118" s="1">
        <v>20</v>
      </c>
      <c r="GF118" s="1">
        <v>19.399999999999999</v>
      </c>
      <c r="GG118" s="1">
        <v>20</v>
      </c>
      <c r="GH118" s="1">
        <v>19</v>
      </c>
      <c r="GI118" s="1">
        <v>18.2</v>
      </c>
      <c r="GJ118" s="1">
        <v>17.399999999999999</v>
      </c>
      <c r="GK118" s="1">
        <v>18.899999999999999</v>
      </c>
      <c r="GL118" s="1">
        <v>17</v>
      </c>
      <c r="GM118" s="1">
        <v>16.399999999999999</v>
      </c>
      <c r="GN118" s="1">
        <v>17.2</v>
      </c>
      <c r="GO118" s="1">
        <v>18.600000000000001</v>
      </c>
      <c r="GP118" s="1">
        <v>17</v>
      </c>
      <c r="GQ118" s="1">
        <v>65535</v>
      </c>
      <c r="GR118" s="1">
        <v>17</v>
      </c>
      <c r="GS118" s="1">
        <v>17.2</v>
      </c>
      <c r="GT118" s="1">
        <v>16</v>
      </c>
      <c r="GU118" s="1">
        <v>18.399999999999999</v>
      </c>
      <c r="GV118" s="1">
        <v>18</v>
      </c>
      <c r="GW118" s="1">
        <v>18.2</v>
      </c>
      <c r="GX118" s="1">
        <v>19</v>
      </c>
      <c r="GY118" s="1">
        <v>19</v>
      </c>
      <c r="GZ118" s="1">
        <v>19</v>
      </c>
      <c r="HA118" s="1">
        <v>65535</v>
      </c>
      <c r="HB118" s="1">
        <v>18.2</v>
      </c>
      <c r="HC118" s="1">
        <v>18.2</v>
      </c>
      <c r="HD118" s="1">
        <v>17.399999999999999</v>
      </c>
      <c r="HE118" s="1">
        <v>17.399999999999999</v>
      </c>
      <c r="HF118" s="1">
        <v>17.2</v>
      </c>
      <c r="HG118" s="1">
        <v>17.399999999999999</v>
      </c>
      <c r="HH118" s="1">
        <v>17</v>
      </c>
      <c r="HI118" s="1">
        <v>16.399999999999999</v>
      </c>
      <c r="HJ118" s="1">
        <v>17.2</v>
      </c>
      <c r="HK118" s="1">
        <v>16.399999999999999</v>
      </c>
      <c r="HL118" s="1">
        <v>18.2</v>
      </c>
      <c r="HM118" s="1">
        <v>19.2</v>
      </c>
      <c r="HN118" s="1">
        <v>18.399999999999999</v>
      </c>
      <c r="HO118" s="1">
        <v>18.2</v>
      </c>
      <c r="HP118" s="1">
        <v>19.399999999999999</v>
      </c>
      <c r="HQ118" s="1">
        <v>20</v>
      </c>
      <c r="HR118" s="1">
        <v>20</v>
      </c>
      <c r="HS118" s="1">
        <v>18.2</v>
      </c>
      <c r="HT118" s="1">
        <v>18</v>
      </c>
      <c r="HU118" s="1">
        <v>18</v>
      </c>
      <c r="HV118" s="1">
        <v>19</v>
      </c>
      <c r="HW118" s="1">
        <v>19</v>
      </c>
      <c r="HX118" s="1">
        <v>18.2</v>
      </c>
      <c r="HY118" s="1">
        <v>19.399999999999999</v>
      </c>
      <c r="HZ118" s="1">
        <v>19.399999999999999</v>
      </c>
      <c r="IA118" s="1">
        <v>18.399999999999999</v>
      </c>
      <c r="IB118" s="1">
        <v>18</v>
      </c>
      <c r="IC118" s="1">
        <v>16.399999999999999</v>
      </c>
      <c r="ID118" s="1">
        <v>16</v>
      </c>
      <c r="IE118" s="1">
        <v>19.2</v>
      </c>
      <c r="IF118" s="1">
        <v>17.2</v>
      </c>
      <c r="IG118" s="1">
        <v>19</v>
      </c>
      <c r="IH118" s="1">
        <v>17.600000000000001</v>
      </c>
      <c r="II118" s="1">
        <v>19.399999999999999</v>
      </c>
      <c r="IJ118" s="1">
        <v>19.2</v>
      </c>
      <c r="IK118" s="1">
        <v>18.5</v>
      </c>
      <c r="IL118" s="1">
        <v>19</v>
      </c>
      <c r="IM118" s="1">
        <v>18.2</v>
      </c>
      <c r="IN118" s="1">
        <v>18</v>
      </c>
      <c r="IO118" s="1">
        <v>19</v>
      </c>
      <c r="IP118" s="1">
        <v>19</v>
      </c>
      <c r="IQ118" s="1">
        <v>19</v>
      </c>
      <c r="IR118" s="1">
        <v>19.399999999999999</v>
      </c>
      <c r="IS118" s="1">
        <v>19.2</v>
      </c>
      <c r="IT118" s="1">
        <v>18</v>
      </c>
      <c r="IU118" s="1">
        <v>18.2</v>
      </c>
      <c r="IV118" s="1">
        <v>65535</v>
      </c>
      <c r="IW118" s="1">
        <v>20</v>
      </c>
      <c r="IX118" s="1">
        <v>19.399999999999999</v>
      </c>
      <c r="IY118" s="1">
        <v>65535</v>
      </c>
      <c r="IZ118" s="1">
        <v>20</v>
      </c>
      <c r="JA118" s="1">
        <v>19</v>
      </c>
      <c r="JB118" s="1">
        <v>19</v>
      </c>
      <c r="JC118" s="1">
        <v>17.399999999999999</v>
      </c>
      <c r="JD118" s="1">
        <v>18.100000000000001</v>
      </c>
      <c r="JE118" s="1">
        <v>19</v>
      </c>
      <c r="JF118" s="1">
        <v>18.399999999999999</v>
      </c>
      <c r="JG118" s="1">
        <v>65535</v>
      </c>
      <c r="JH118" s="1">
        <v>65535</v>
      </c>
      <c r="JI118" s="1">
        <v>17.399999999999999</v>
      </c>
      <c r="JJ118" s="1">
        <v>16.399999999999999</v>
      </c>
      <c r="JK118" s="1">
        <v>65535</v>
      </c>
      <c r="JL118" s="1">
        <v>65535</v>
      </c>
      <c r="JM118" s="1">
        <v>15.4</v>
      </c>
      <c r="JN118" s="1">
        <v>15.4</v>
      </c>
      <c r="JO118" s="1">
        <v>18.2</v>
      </c>
      <c r="JP118" s="1">
        <v>18</v>
      </c>
      <c r="JQ118" s="1">
        <v>17.399999999999999</v>
      </c>
      <c r="JR118" s="1">
        <v>17.399999999999999</v>
      </c>
      <c r="JS118" s="1">
        <v>18</v>
      </c>
      <c r="JT118" s="1">
        <v>18</v>
      </c>
      <c r="JU118" s="1">
        <v>17.399999999999999</v>
      </c>
      <c r="JV118" s="1">
        <v>17</v>
      </c>
      <c r="JW118" s="1">
        <v>16.7</v>
      </c>
      <c r="JX118" s="1">
        <v>65535</v>
      </c>
      <c r="JY118" s="1">
        <v>65535</v>
      </c>
      <c r="JZ118" s="1">
        <v>16.399999999999999</v>
      </c>
      <c r="KA118" s="1">
        <v>17</v>
      </c>
      <c r="KB118" s="1">
        <v>17.399999999999999</v>
      </c>
      <c r="KC118" s="1">
        <v>17.2</v>
      </c>
      <c r="KD118" s="1">
        <v>18.2</v>
      </c>
      <c r="KE118" s="1">
        <v>65535</v>
      </c>
      <c r="KF118" s="1">
        <v>17.399999999999999</v>
      </c>
      <c r="KG118" s="1">
        <v>17.399999999999999</v>
      </c>
      <c r="KH118" s="1">
        <v>18</v>
      </c>
      <c r="KI118" s="1">
        <v>17.399999999999999</v>
      </c>
      <c r="KJ118" s="1">
        <v>17.399999999999999</v>
      </c>
      <c r="KK118" s="1">
        <v>17.2</v>
      </c>
      <c r="KL118" s="1">
        <v>17.399999999999999</v>
      </c>
      <c r="KM118" s="1">
        <v>17.2</v>
      </c>
      <c r="KN118" s="1">
        <v>17.399999999999999</v>
      </c>
      <c r="KO118" s="1">
        <v>17.2</v>
      </c>
      <c r="KP118" s="1">
        <v>18.100000000000001</v>
      </c>
      <c r="KQ118" s="1">
        <v>65535</v>
      </c>
      <c r="KR118" s="1">
        <v>17</v>
      </c>
      <c r="KS118" s="1">
        <v>16.399999999999999</v>
      </c>
      <c r="KT118" s="1">
        <v>65535</v>
      </c>
      <c r="KU118" s="1">
        <v>16.399999999999999</v>
      </c>
      <c r="KV118" s="1">
        <v>65535</v>
      </c>
      <c r="KW118" s="1">
        <v>17.2</v>
      </c>
      <c r="KX118" s="1">
        <v>17.2</v>
      </c>
      <c r="KY118" s="1">
        <v>18.399999999999999</v>
      </c>
      <c r="KZ118" s="1">
        <v>65535</v>
      </c>
      <c r="LA118" s="1">
        <v>65535</v>
      </c>
      <c r="LB118" s="1">
        <v>65535</v>
      </c>
      <c r="LC118" s="1">
        <v>18.399999999999999</v>
      </c>
      <c r="LD118" s="1">
        <v>65535</v>
      </c>
      <c r="LE118" s="1">
        <v>18.399999999999999</v>
      </c>
      <c r="LF118" s="1">
        <v>18.399999999999999</v>
      </c>
      <c r="LG118" s="1">
        <v>65535</v>
      </c>
      <c r="LH118" s="1">
        <v>65535</v>
      </c>
      <c r="LI118" s="1">
        <v>65535</v>
      </c>
      <c r="LJ118" s="1">
        <v>17.2</v>
      </c>
      <c r="LK118" s="1">
        <v>17</v>
      </c>
      <c r="LL118" s="1">
        <v>16.399999999999999</v>
      </c>
      <c r="LM118" s="1">
        <v>17</v>
      </c>
      <c r="LN118" s="1">
        <v>16.2</v>
      </c>
      <c r="LO118" s="1">
        <v>16.399999999999999</v>
      </c>
      <c r="LP118" s="1">
        <v>65535</v>
      </c>
      <c r="LQ118" s="1">
        <v>18.399999999999999</v>
      </c>
      <c r="LR118" s="1">
        <v>18.2</v>
      </c>
      <c r="LS118" s="1">
        <v>17.399999999999999</v>
      </c>
      <c r="LT118" s="1">
        <v>17.2</v>
      </c>
      <c r="LU118" s="1">
        <v>65535</v>
      </c>
      <c r="LV118" s="1">
        <v>17.2</v>
      </c>
      <c r="LW118" s="1">
        <v>65535</v>
      </c>
      <c r="LX118" s="1">
        <v>17.399999999999999</v>
      </c>
      <c r="LY118" s="1">
        <v>18</v>
      </c>
      <c r="LZ118" s="1">
        <v>19</v>
      </c>
      <c r="MA118" s="1">
        <v>18.399999999999999</v>
      </c>
      <c r="MB118" s="1">
        <v>19</v>
      </c>
      <c r="MC118" s="1">
        <v>18.899999999999999</v>
      </c>
      <c r="MD118" s="1">
        <v>18.399999999999999</v>
      </c>
      <c r="ME118" s="1">
        <v>17</v>
      </c>
      <c r="MF118" s="1">
        <v>19.600000000000001</v>
      </c>
      <c r="MG118" s="1">
        <v>16.399999999999999</v>
      </c>
      <c r="MH118" s="1">
        <v>16.2</v>
      </c>
      <c r="MI118" s="1">
        <v>17</v>
      </c>
      <c r="MJ118" s="1">
        <v>65535</v>
      </c>
      <c r="MK118" s="1">
        <v>18</v>
      </c>
      <c r="ML118" s="1">
        <v>16.399999999999999</v>
      </c>
      <c r="MM118" s="1">
        <v>17</v>
      </c>
      <c r="MN118" s="1">
        <v>17</v>
      </c>
      <c r="MO118" s="1">
        <v>17</v>
      </c>
      <c r="MP118" s="1">
        <v>18.2</v>
      </c>
      <c r="MQ118" s="1">
        <v>18.399999999999999</v>
      </c>
      <c r="MR118" s="1">
        <v>17.399999999999999</v>
      </c>
      <c r="MS118" s="1">
        <v>19.399999999999999</v>
      </c>
      <c r="MT118" s="1">
        <v>17.399999999999999</v>
      </c>
      <c r="MU118" s="1">
        <v>18</v>
      </c>
      <c r="MV118" s="1">
        <v>65535</v>
      </c>
      <c r="MW118" s="1">
        <v>65535</v>
      </c>
      <c r="MX118" s="1">
        <v>65535</v>
      </c>
      <c r="MY118" s="1">
        <v>65535</v>
      </c>
      <c r="MZ118" s="1">
        <v>19.399999999999999</v>
      </c>
      <c r="NA118" s="1">
        <v>65535</v>
      </c>
      <c r="NB118" s="1">
        <v>18.399999999999999</v>
      </c>
      <c r="NC118" s="1">
        <v>19.8</v>
      </c>
      <c r="ND118" s="1">
        <v>18</v>
      </c>
      <c r="NE118" s="1">
        <v>18.2</v>
      </c>
      <c r="NF118" s="1">
        <v>17.8</v>
      </c>
      <c r="NG118" s="1">
        <v>18.2</v>
      </c>
      <c r="NH118" s="1">
        <v>18</v>
      </c>
      <c r="NI118" s="1">
        <v>17.399999999999999</v>
      </c>
      <c r="NJ118" s="6">
        <f t="shared" si="62"/>
        <v>1</v>
      </c>
      <c r="NK118" s="3">
        <f t="shared" si="63"/>
        <v>0.9642857142857143</v>
      </c>
      <c r="NL118" s="3">
        <f t="shared" si="64"/>
        <v>0.90322580645161288</v>
      </c>
      <c r="NM118" s="3">
        <f t="shared" si="65"/>
        <v>0.96666666666666667</v>
      </c>
      <c r="NN118" s="3">
        <f t="shared" si="66"/>
        <v>0.83870967741935487</v>
      </c>
      <c r="NO118" s="3">
        <f t="shared" si="67"/>
        <v>0.8</v>
      </c>
      <c r="NP118" s="3">
        <f t="shared" si="68"/>
        <v>0.93548387096774188</v>
      </c>
      <c r="NQ118" s="3">
        <f t="shared" si="69"/>
        <v>1</v>
      </c>
      <c r="NR118" s="3">
        <f t="shared" si="70"/>
        <v>0.8</v>
      </c>
      <c r="NS118" s="3">
        <f t="shared" si="71"/>
        <v>0.77419354838709675</v>
      </c>
      <c r="NT118" s="3">
        <f t="shared" si="72"/>
        <v>0.7</v>
      </c>
      <c r="NU118" s="3">
        <f t="shared" si="73"/>
        <v>0.80645161290322576</v>
      </c>
      <c r="NV118" s="3">
        <f t="shared" si="74"/>
        <v>0.87397260273972599</v>
      </c>
      <c r="NW118" s="5">
        <f t="shared" si="75"/>
        <v>18.893548387096772</v>
      </c>
      <c r="NX118" s="1">
        <f t="shared" si="76"/>
        <v>18.922222222222214</v>
      </c>
      <c r="NY118" s="1">
        <f t="shared" si="77"/>
        <v>19.078571428571426</v>
      </c>
      <c r="NZ118" s="1">
        <f t="shared" si="78"/>
        <v>19.162068965517239</v>
      </c>
      <c r="OA118" s="1">
        <f t="shared" si="79"/>
        <v>19.242307692307687</v>
      </c>
      <c r="OB118" s="1">
        <f t="shared" si="80"/>
        <v>18.749999999999993</v>
      </c>
      <c r="OC118" s="1">
        <f t="shared" si="81"/>
        <v>17.672413793103445</v>
      </c>
      <c r="OD118" s="1">
        <f t="shared" si="82"/>
        <v>18.564516129032253</v>
      </c>
      <c r="OE118" s="1">
        <f t="shared" si="83"/>
        <v>18.087499999999995</v>
      </c>
      <c r="OF118" s="1">
        <f t="shared" si="84"/>
        <v>17.274999999999995</v>
      </c>
      <c r="OG118" s="1">
        <f t="shared" si="85"/>
        <v>17.757142857142849</v>
      </c>
      <c r="OH118" s="1">
        <f t="shared" si="86"/>
        <v>17.823999999999998</v>
      </c>
      <c r="OI118" s="111">
        <v>18.003333333333334</v>
      </c>
      <c r="OJ118" s="112">
        <v>18.07</v>
      </c>
      <c r="OK118" s="112">
        <v>18.239999999999998</v>
      </c>
      <c r="OL118" s="112">
        <v>18.393333333333334</v>
      </c>
      <c r="OM118" s="112">
        <v>18.383333333333333</v>
      </c>
      <c r="ON118" s="112">
        <v>18.273333333333333</v>
      </c>
      <c r="OO118" s="112">
        <v>18.073333333333334</v>
      </c>
      <c r="OP118" s="112">
        <v>18.033333333333335</v>
      </c>
      <c r="OQ118" s="112">
        <v>17.876666666666669</v>
      </c>
      <c r="OR118" s="112">
        <v>17.733333333333334</v>
      </c>
      <c r="OS118" s="112">
        <v>17.769999999999996</v>
      </c>
      <c r="OT118" s="112">
        <v>17.920000000000002</v>
      </c>
      <c r="OU118" s="5">
        <f t="shared" si="50"/>
        <v>0.89021505376343768</v>
      </c>
      <c r="OV118" s="1">
        <f t="shared" si="51"/>
        <v>0.85222222222221333</v>
      </c>
      <c r="OW118" s="1">
        <f t="shared" si="52"/>
        <v>0.83857142857142719</v>
      </c>
      <c r="OX118" s="1">
        <f t="shared" si="53"/>
        <v>0.76873563218390473</v>
      </c>
      <c r="OY118" s="1">
        <f t="shared" si="54"/>
        <v>0.85897435897435415</v>
      </c>
      <c r="OZ118" s="1">
        <f t="shared" si="55"/>
        <v>0.47666666666665947</v>
      </c>
      <c r="PA118" s="1">
        <f t="shared" si="56"/>
        <v>-0.40091954022988929</v>
      </c>
      <c r="PB118" s="1">
        <f t="shared" si="57"/>
        <v>0.53118279569891769</v>
      </c>
      <c r="PC118" s="1">
        <f t="shared" si="58"/>
        <v>0.21083333333332632</v>
      </c>
      <c r="PD118" s="1">
        <f t="shared" si="59"/>
        <v>-0.45833333333333925</v>
      </c>
      <c r="PE118" s="1">
        <f t="shared" si="60"/>
        <v>-1.2857142857146897E-2</v>
      </c>
      <c r="PF118" s="1">
        <f t="shared" si="61"/>
        <v>-9.6000000000003638E-2</v>
      </c>
      <c r="PG118" s="111">
        <v>12</v>
      </c>
      <c r="PH118" s="112">
        <v>13</v>
      </c>
      <c r="PI118" s="112">
        <v>13.6</v>
      </c>
      <c r="PJ118" s="112">
        <v>15.4</v>
      </c>
      <c r="PK118" s="112">
        <v>15.8</v>
      </c>
      <c r="PL118" s="112">
        <v>12.2</v>
      </c>
      <c r="PM118" s="112">
        <v>13.6</v>
      </c>
      <c r="PN118" s="112">
        <v>14</v>
      </c>
      <c r="PO118" s="112">
        <v>15.2</v>
      </c>
      <c r="PP118" s="112">
        <v>14</v>
      </c>
      <c r="PQ118" s="112">
        <v>15</v>
      </c>
      <c r="PR118" s="137">
        <v>10.8</v>
      </c>
      <c r="PS118" s="5">
        <f t="array" ref="PS118">+IF(ISERROR($NW118)=FALSE,MIN(IF($H118:$AL118&lt;65534,$H118:$AL118,"")),NA())</f>
        <v>17.399999999999999</v>
      </c>
      <c r="PT118" s="1">
        <f t="array" ref="PT118">+IF(ISERROR($NX118)=FALSE,MIN(IF($AM118:$BN118&lt;65534,$AM118:$BN118,"")),NA())</f>
        <v>18.2</v>
      </c>
      <c r="PU118" s="1">
        <f t="array" ref="PU118">+IF(ISERROR($NY118)=FALSE,MIN(IF($BP118:$CT118&lt;65534,$BP118:$CT118,"")),NA())</f>
        <v>18</v>
      </c>
      <c r="PV118" s="1">
        <f t="array" ref="PV118">+IF(ISERROR($NZ118)=FALSE,MIN(IF($CU118:$DX118&lt;65534,$CU118:$DX118,"")),NA())</f>
        <v>18</v>
      </c>
      <c r="PW118" s="1">
        <f t="array" ref="PW118">+IF(ISERROR($OA118)=FALSE,MIN(IF($DY118:$FC118&lt;65534,$DY118:$FC118,"")),NA())</f>
        <v>18</v>
      </c>
      <c r="PX118" s="1">
        <f t="array" ref="PX118">+IF(ISERROR($OB118)=FALSE,MIN(IF($FD118:$GG118&lt;65534,$FD118:$GG118,"")),NA())</f>
        <v>17.2</v>
      </c>
      <c r="PY118" s="1">
        <f t="array" ref="PY118">+IF(ISERROR($OC118)=FALSE,MIN(IF($GH118:$HL118&lt;65534,$GH118:$HL118,"")),NA())</f>
        <v>16</v>
      </c>
      <c r="PZ118" s="1">
        <f t="array" ref="PZ118">+IF(ISERROR($OD118)=FALSE,MIN(IF($HM118:$IQ118&lt;65534,$HM118:$IQ118,"")),NA())</f>
        <v>16</v>
      </c>
      <c r="QA118" s="1">
        <f t="array" ref="QA118">+IF(ISERROR($OE118)=FALSE,MIN(IF($IR118:$JU118&lt;65534,$IR118:$JU118,"")),NA())</f>
        <v>15.4</v>
      </c>
      <c r="QB118" s="1">
        <f t="array" ref="QB118">+IF(ISERROR($OF118)=FALSE,MIN(IF($JV118:$KZ118&lt;65534,$JV118:$KZ118,"")),NA())</f>
        <v>16.399999999999999</v>
      </c>
      <c r="QC118" s="1">
        <f t="array" ref="QC118">+IF(ISERROR($OG118)=FALSE,MIN(IF($LA118:$MD118&lt;65534,$LA118:$MD118,"")),NA())</f>
        <v>16.2</v>
      </c>
      <c r="QD118" s="1">
        <f t="array" ref="QD118">+IF(ISERROR($OH118)=FALSE,MIN(IF($ME118:$NI118&lt;65534,$ME118:$NI118,"")),NA())</f>
        <v>16.2</v>
      </c>
      <c r="QE118" s="5">
        <f t="shared" si="87"/>
        <v>-5.3999999999999986</v>
      </c>
      <c r="QF118" s="1">
        <f t="shared" si="88"/>
        <v>-5.1999999999999993</v>
      </c>
      <c r="QG118" s="1">
        <f t="shared" si="89"/>
        <v>-4.4000000000000004</v>
      </c>
      <c r="QH118" s="1">
        <f t="shared" si="90"/>
        <v>-2.5999999999999996</v>
      </c>
      <c r="QI118" s="1">
        <f t="shared" si="91"/>
        <v>-2.1999999999999993</v>
      </c>
      <c r="QJ118" s="1">
        <f t="shared" si="92"/>
        <v>-5</v>
      </c>
      <c r="QK118" s="1">
        <f t="shared" si="93"/>
        <v>-2.4000000000000004</v>
      </c>
      <c r="QL118" s="1">
        <f t="shared" si="94"/>
        <v>-2</v>
      </c>
      <c r="QM118" s="1">
        <f t="shared" si="95"/>
        <v>-0.20000000000000107</v>
      </c>
      <c r="QN118" s="1">
        <f t="shared" si="96"/>
        <v>-2.3999999999999986</v>
      </c>
      <c r="QO118" s="1">
        <f t="shared" si="97"/>
        <v>-1.1999999999999993</v>
      </c>
      <c r="QP118" s="1">
        <f t="shared" si="98"/>
        <v>-5.3999999999999986</v>
      </c>
      <c r="QQ118" s="5" t="s">
        <v>892</v>
      </c>
    </row>
    <row r="119" spans="1:459" s="1" customFormat="1" x14ac:dyDescent="0.2">
      <c r="A119" s="79">
        <v>56015010</v>
      </c>
      <c r="B119" s="106">
        <v>-77.404444444444451</v>
      </c>
      <c r="C119" s="106">
        <v>6.2233333333333336</v>
      </c>
      <c r="D119" s="105">
        <v>4</v>
      </c>
      <c r="E119" s="97" t="s">
        <v>111</v>
      </c>
      <c r="F119" s="97" t="s">
        <v>341</v>
      </c>
      <c r="G119" s="97" t="s">
        <v>310</v>
      </c>
      <c r="H119" s="1">
        <v>24</v>
      </c>
      <c r="I119" s="1">
        <v>22.4</v>
      </c>
      <c r="J119" s="1">
        <v>22.2</v>
      </c>
      <c r="K119" s="1">
        <v>23.4</v>
      </c>
      <c r="L119" s="1">
        <v>23.2</v>
      </c>
      <c r="M119" s="1">
        <v>25</v>
      </c>
      <c r="N119" s="1">
        <v>24.4</v>
      </c>
      <c r="O119" s="1">
        <v>23.6</v>
      </c>
      <c r="P119" s="1">
        <v>22</v>
      </c>
      <c r="Q119" s="1">
        <v>21.6</v>
      </c>
      <c r="R119" s="1">
        <v>20.6</v>
      </c>
      <c r="S119" s="1">
        <v>20.2</v>
      </c>
      <c r="T119" s="1">
        <v>20.399999999999999</v>
      </c>
      <c r="U119" s="1">
        <v>23.2</v>
      </c>
      <c r="V119" s="1">
        <v>23.4</v>
      </c>
      <c r="W119" s="1">
        <v>23</v>
      </c>
      <c r="X119" s="1">
        <v>21.4</v>
      </c>
      <c r="Y119" s="1">
        <v>24</v>
      </c>
      <c r="Z119" s="1">
        <v>24</v>
      </c>
      <c r="AA119" s="1">
        <v>23.2</v>
      </c>
      <c r="AB119" s="1">
        <v>23</v>
      </c>
      <c r="AC119" s="1">
        <v>23.2</v>
      </c>
      <c r="AD119" s="1">
        <v>22.8</v>
      </c>
      <c r="AE119" s="1">
        <v>23.6</v>
      </c>
      <c r="AF119" s="1">
        <v>24.2</v>
      </c>
      <c r="AG119" s="1">
        <v>22.8</v>
      </c>
      <c r="AH119" s="1">
        <v>23</v>
      </c>
      <c r="AI119" s="1">
        <v>24</v>
      </c>
      <c r="AJ119" s="1">
        <v>22.8</v>
      </c>
      <c r="AK119" s="1">
        <v>23</v>
      </c>
      <c r="AL119" s="1">
        <v>23.4</v>
      </c>
      <c r="AM119" s="1">
        <v>23</v>
      </c>
      <c r="AN119" s="1">
        <v>22.4</v>
      </c>
      <c r="AO119" s="1">
        <v>22.8</v>
      </c>
      <c r="AP119" s="1">
        <v>23.4</v>
      </c>
      <c r="AQ119" s="1">
        <v>26.6</v>
      </c>
      <c r="AR119" s="1">
        <v>23</v>
      </c>
      <c r="AS119" s="1">
        <v>24</v>
      </c>
      <c r="AT119" s="1">
        <v>23</v>
      </c>
      <c r="AU119" s="1">
        <v>65535</v>
      </c>
      <c r="AV119" s="1">
        <v>24.2</v>
      </c>
      <c r="AW119" s="1">
        <v>23.2</v>
      </c>
      <c r="AX119" s="1">
        <v>23.2</v>
      </c>
      <c r="AY119" s="1">
        <v>23</v>
      </c>
      <c r="AZ119" s="1">
        <v>23.4</v>
      </c>
      <c r="BA119" s="1">
        <v>22.2</v>
      </c>
      <c r="BB119" s="1">
        <v>23.8</v>
      </c>
      <c r="BC119" s="1">
        <v>23</v>
      </c>
      <c r="BD119" s="1">
        <v>23.4</v>
      </c>
      <c r="BE119" s="1">
        <v>24</v>
      </c>
      <c r="BF119" s="1">
        <v>23.2</v>
      </c>
      <c r="BG119" s="1">
        <v>22.8</v>
      </c>
      <c r="BH119" s="1">
        <v>23.2</v>
      </c>
      <c r="BI119" s="1">
        <v>24</v>
      </c>
      <c r="BJ119" s="1">
        <v>22.2</v>
      </c>
      <c r="BK119" s="1">
        <v>22.8</v>
      </c>
      <c r="BL119" s="1">
        <v>23</v>
      </c>
      <c r="BM119" s="1">
        <v>23.2</v>
      </c>
      <c r="BN119" s="1">
        <v>22.4</v>
      </c>
      <c r="BO119" s="102"/>
      <c r="BP119" s="1">
        <v>22.2</v>
      </c>
      <c r="BQ119" s="1">
        <v>22.4</v>
      </c>
      <c r="BR119" s="1">
        <v>22.8</v>
      </c>
      <c r="BS119" s="1">
        <v>23</v>
      </c>
      <c r="BT119" s="1">
        <v>23.4</v>
      </c>
      <c r="BU119" s="1">
        <v>23.2</v>
      </c>
      <c r="BV119" s="1">
        <v>23.2</v>
      </c>
      <c r="BW119" s="1">
        <v>24.8</v>
      </c>
      <c r="BX119" s="1">
        <v>22.8</v>
      </c>
      <c r="BY119" s="1">
        <v>23.2</v>
      </c>
      <c r="BZ119" s="1">
        <v>65535</v>
      </c>
      <c r="CA119" s="1">
        <v>24.2</v>
      </c>
      <c r="CB119" s="1">
        <v>23.8</v>
      </c>
      <c r="CC119" s="1">
        <v>23.4</v>
      </c>
      <c r="CD119" s="1">
        <v>22.6</v>
      </c>
      <c r="CE119" s="1">
        <v>23.2</v>
      </c>
      <c r="CF119" s="1">
        <v>23</v>
      </c>
      <c r="CG119" s="1">
        <v>23</v>
      </c>
      <c r="CH119" s="1">
        <v>23</v>
      </c>
      <c r="CI119" s="1">
        <v>22.4</v>
      </c>
      <c r="CJ119" s="1">
        <v>22.6</v>
      </c>
      <c r="CK119" s="1">
        <v>23</v>
      </c>
      <c r="CL119" s="1">
        <v>22</v>
      </c>
      <c r="CM119" s="1">
        <v>22</v>
      </c>
      <c r="CN119" s="1">
        <v>23.2</v>
      </c>
      <c r="CO119" s="1">
        <v>24</v>
      </c>
      <c r="CP119" s="1">
        <v>24.2</v>
      </c>
      <c r="CQ119" s="1">
        <v>22.6</v>
      </c>
      <c r="CR119" s="1">
        <v>23.2</v>
      </c>
      <c r="CS119" s="1">
        <v>23</v>
      </c>
      <c r="CT119" s="1">
        <v>23</v>
      </c>
      <c r="CU119" s="1">
        <v>23.4</v>
      </c>
      <c r="CV119" s="1">
        <v>23.2</v>
      </c>
      <c r="CW119" s="1">
        <v>23.4</v>
      </c>
      <c r="CX119" s="1">
        <v>22.8</v>
      </c>
      <c r="CY119" s="1">
        <v>22.6</v>
      </c>
      <c r="CZ119" s="1">
        <v>23</v>
      </c>
      <c r="DA119" s="1">
        <v>23.6</v>
      </c>
      <c r="DB119" s="1">
        <v>22.8</v>
      </c>
      <c r="DC119" s="1">
        <v>22.8</v>
      </c>
      <c r="DD119" s="1">
        <v>22.4</v>
      </c>
      <c r="DE119" s="1">
        <v>22.6</v>
      </c>
      <c r="DF119" s="1">
        <v>23.2</v>
      </c>
      <c r="DG119" s="1">
        <v>23.4</v>
      </c>
      <c r="DH119" s="1">
        <v>22.2</v>
      </c>
      <c r="DI119" s="1">
        <v>23</v>
      </c>
      <c r="DJ119" s="1">
        <v>22.6</v>
      </c>
      <c r="DK119" s="1">
        <v>23.2</v>
      </c>
      <c r="DL119" s="1">
        <v>22.8</v>
      </c>
      <c r="DM119" s="1">
        <v>23</v>
      </c>
      <c r="DN119" s="1">
        <v>23.8</v>
      </c>
      <c r="DO119" s="1">
        <v>22.6</v>
      </c>
      <c r="DP119" s="1">
        <v>22</v>
      </c>
      <c r="DQ119" s="1">
        <v>22.8</v>
      </c>
      <c r="DR119" s="1">
        <v>22.6</v>
      </c>
      <c r="DS119" s="1">
        <v>23</v>
      </c>
      <c r="DT119" s="1">
        <v>23.2</v>
      </c>
      <c r="DU119" s="1">
        <v>22.8</v>
      </c>
      <c r="DV119" s="1">
        <v>22.4</v>
      </c>
      <c r="DW119" s="1">
        <v>22</v>
      </c>
      <c r="DX119" s="1">
        <v>22.4</v>
      </c>
      <c r="DY119" s="1">
        <v>23.2</v>
      </c>
      <c r="DZ119" s="1">
        <v>23.8</v>
      </c>
      <c r="EA119" s="1">
        <v>24</v>
      </c>
      <c r="EB119" s="1">
        <v>24.2</v>
      </c>
      <c r="EC119" s="1">
        <v>24.2</v>
      </c>
      <c r="ED119" s="1">
        <v>24.2</v>
      </c>
      <c r="EE119" s="1">
        <v>23.8</v>
      </c>
      <c r="EF119" s="1">
        <v>23.2</v>
      </c>
      <c r="EG119" s="1">
        <v>23</v>
      </c>
      <c r="EH119" s="1">
        <v>22.6</v>
      </c>
      <c r="EI119" s="1">
        <v>65535</v>
      </c>
      <c r="EJ119" s="1">
        <v>23.6</v>
      </c>
      <c r="EK119" s="1">
        <v>65535</v>
      </c>
      <c r="EL119" s="1">
        <v>65535</v>
      </c>
      <c r="EM119" s="1">
        <v>23</v>
      </c>
      <c r="EN119" s="1">
        <v>23.2</v>
      </c>
      <c r="EO119" s="1">
        <v>65535</v>
      </c>
      <c r="EP119" s="1">
        <v>23.2</v>
      </c>
      <c r="EQ119" s="1">
        <v>65535</v>
      </c>
      <c r="ER119" s="1">
        <v>23</v>
      </c>
      <c r="ES119" s="1">
        <v>65535</v>
      </c>
      <c r="ET119" s="1">
        <v>23.2</v>
      </c>
      <c r="EU119" s="1">
        <v>23</v>
      </c>
      <c r="EV119" s="1">
        <v>22.8</v>
      </c>
      <c r="EW119" s="1">
        <v>22.8</v>
      </c>
      <c r="EX119" s="1">
        <v>23</v>
      </c>
      <c r="EY119" s="1">
        <v>65535</v>
      </c>
      <c r="EZ119" s="1">
        <v>65535</v>
      </c>
      <c r="FA119" s="1">
        <v>23</v>
      </c>
      <c r="FB119" s="1">
        <v>21.2</v>
      </c>
      <c r="FC119" s="1">
        <v>22</v>
      </c>
      <c r="FD119" s="1">
        <v>22.8</v>
      </c>
      <c r="FE119" s="1">
        <v>22.2</v>
      </c>
      <c r="FF119" s="1">
        <v>23.2</v>
      </c>
      <c r="FG119" s="1">
        <v>65535</v>
      </c>
      <c r="FH119" s="1">
        <v>23.8</v>
      </c>
      <c r="FI119" s="1">
        <v>23</v>
      </c>
      <c r="FJ119" s="1">
        <v>21.4</v>
      </c>
      <c r="FK119" s="1">
        <v>21</v>
      </c>
      <c r="FL119" s="1">
        <v>23</v>
      </c>
      <c r="FM119" s="1">
        <v>65535</v>
      </c>
      <c r="FN119" s="1">
        <v>65535</v>
      </c>
      <c r="FO119" s="1">
        <v>22</v>
      </c>
      <c r="FP119" s="1">
        <v>22.8</v>
      </c>
      <c r="FQ119" s="1">
        <v>23.6</v>
      </c>
      <c r="FR119" s="1">
        <v>22.4</v>
      </c>
      <c r="FS119" s="1">
        <v>23.2</v>
      </c>
      <c r="FT119" s="1">
        <v>23.6</v>
      </c>
      <c r="FU119" s="1">
        <v>24</v>
      </c>
      <c r="FV119" s="1">
        <v>23.6</v>
      </c>
      <c r="FW119" s="1">
        <v>24.2</v>
      </c>
      <c r="FX119" s="1">
        <v>23.4</v>
      </c>
      <c r="FY119" s="1">
        <v>22.6</v>
      </c>
      <c r="FZ119" s="1">
        <v>23.4</v>
      </c>
      <c r="GA119" s="1">
        <v>22.8</v>
      </c>
      <c r="GB119" s="1">
        <v>22.6</v>
      </c>
      <c r="GC119" s="1">
        <v>22.8</v>
      </c>
      <c r="GD119" s="1">
        <v>23</v>
      </c>
      <c r="GE119" s="1">
        <v>22.2</v>
      </c>
      <c r="GF119" s="1">
        <v>22.8</v>
      </c>
      <c r="GG119" s="1">
        <v>23</v>
      </c>
      <c r="GH119" s="1">
        <v>22.2</v>
      </c>
      <c r="GI119" s="1">
        <v>23</v>
      </c>
      <c r="GJ119" s="1">
        <v>22.2</v>
      </c>
      <c r="GK119" s="1">
        <v>23.8</v>
      </c>
      <c r="GL119" s="1">
        <v>22.6</v>
      </c>
      <c r="GM119" s="1">
        <v>65535</v>
      </c>
      <c r="GN119" s="1">
        <v>23.4</v>
      </c>
      <c r="GO119" s="1">
        <v>21.8</v>
      </c>
      <c r="GP119" s="1">
        <v>22</v>
      </c>
      <c r="GQ119" s="1">
        <v>23</v>
      </c>
      <c r="GR119" s="1">
        <v>65535</v>
      </c>
      <c r="GS119" s="1">
        <v>22.8</v>
      </c>
      <c r="GT119" s="1">
        <v>23.2</v>
      </c>
      <c r="GU119" s="1">
        <v>23</v>
      </c>
      <c r="GV119" s="1">
        <v>22.2</v>
      </c>
      <c r="GW119" s="1">
        <v>20.2</v>
      </c>
      <c r="GX119" s="1">
        <v>23.4</v>
      </c>
      <c r="GY119" s="1">
        <v>22.8</v>
      </c>
      <c r="GZ119" s="1">
        <v>24</v>
      </c>
      <c r="HA119" s="1">
        <v>24</v>
      </c>
      <c r="HB119" s="1">
        <v>23.8</v>
      </c>
      <c r="HC119" s="1">
        <v>23</v>
      </c>
      <c r="HD119" s="1">
        <v>22.2</v>
      </c>
      <c r="HE119" s="1">
        <v>22</v>
      </c>
      <c r="HF119" s="1">
        <v>22.2</v>
      </c>
      <c r="HG119" s="1">
        <v>21.2</v>
      </c>
      <c r="HH119" s="1">
        <v>23</v>
      </c>
      <c r="HI119" s="1">
        <v>23.6</v>
      </c>
      <c r="HJ119" s="1">
        <v>23.4</v>
      </c>
      <c r="HK119" s="1">
        <v>23.2</v>
      </c>
      <c r="HL119" s="1">
        <v>23</v>
      </c>
      <c r="HM119" s="1">
        <v>24</v>
      </c>
      <c r="HN119" s="1">
        <v>23.2</v>
      </c>
      <c r="HO119" s="1">
        <v>23</v>
      </c>
      <c r="HP119" s="1">
        <v>22.8</v>
      </c>
      <c r="HQ119" s="1">
        <v>23.8</v>
      </c>
      <c r="HR119" s="1">
        <v>22</v>
      </c>
      <c r="HS119" s="1">
        <v>22.6</v>
      </c>
      <c r="HT119" s="1">
        <v>23.4</v>
      </c>
      <c r="HU119" s="1">
        <v>21.2</v>
      </c>
      <c r="HV119" s="1">
        <v>23.2</v>
      </c>
      <c r="HW119" s="1">
        <v>65535</v>
      </c>
      <c r="HX119" s="1">
        <v>23.4</v>
      </c>
      <c r="HY119" s="1">
        <v>65535</v>
      </c>
      <c r="HZ119" s="1">
        <v>23.4</v>
      </c>
      <c r="IA119" s="1">
        <v>22.4</v>
      </c>
      <c r="IB119" s="1">
        <v>21.6</v>
      </c>
      <c r="IC119" s="1">
        <v>21.2</v>
      </c>
      <c r="ID119" s="1">
        <v>23</v>
      </c>
      <c r="IE119" s="1">
        <v>22.8</v>
      </c>
      <c r="IF119" s="1">
        <v>23</v>
      </c>
      <c r="IG119" s="1">
        <v>23.2</v>
      </c>
      <c r="IH119" s="1">
        <v>22.2</v>
      </c>
      <c r="II119" s="1">
        <v>22.8</v>
      </c>
      <c r="IJ119" s="1">
        <v>24</v>
      </c>
      <c r="IK119" s="1">
        <v>23</v>
      </c>
      <c r="IL119" s="1">
        <v>23.4</v>
      </c>
      <c r="IM119" s="1">
        <v>24.4</v>
      </c>
      <c r="IN119" s="1">
        <v>23</v>
      </c>
      <c r="IO119" s="1">
        <v>23.2</v>
      </c>
      <c r="IP119" s="1">
        <v>65535</v>
      </c>
      <c r="IQ119" s="1">
        <v>23.8</v>
      </c>
      <c r="IR119" s="1">
        <v>23.2</v>
      </c>
      <c r="IS119" s="1">
        <v>22</v>
      </c>
      <c r="IT119" s="1">
        <v>22.4</v>
      </c>
      <c r="IU119" s="1">
        <v>23.2</v>
      </c>
      <c r="IV119" s="1">
        <v>22.2</v>
      </c>
      <c r="IW119" s="1">
        <v>23.8</v>
      </c>
      <c r="IX119" s="1">
        <v>22.4</v>
      </c>
      <c r="IY119" s="1">
        <v>23.8</v>
      </c>
      <c r="IZ119" s="1">
        <v>23</v>
      </c>
      <c r="JA119" s="1">
        <v>22.4</v>
      </c>
      <c r="JB119" s="1">
        <v>24.4</v>
      </c>
      <c r="JC119" s="1">
        <v>22.4</v>
      </c>
      <c r="JD119" s="1">
        <v>23.4</v>
      </c>
      <c r="JE119" s="1">
        <v>23.2</v>
      </c>
      <c r="JF119" s="1">
        <v>23</v>
      </c>
      <c r="JG119" s="1">
        <v>22.8</v>
      </c>
      <c r="JH119" s="1">
        <v>22.6</v>
      </c>
      <c r="JI119" s="1">
        <v>23</v>
      </c>
      <c r="JJ119" s="1">
        <v>22.2</v>
      </c>
      <c r="JK119" s="1">
        <v>22</v>
      </c>
      <c r="JL119" s="1">
        <v>23</v>
      </c>
      <c r="JM119" s="1">
        <v>23</v>
      </c>
      <c r="JN119" s="1">
        <v>23.2</v>
      </c>
      <c r="JO119" s="1">
        <v>23</v>
      </c>
      <c r="JP119" s="1">
        <v>23.2</v>
      </c>
      <c r="JQ119" s="1">
        <v>23</v>
      </c>
      <c r="JR119" s="1">
        <v>22.8</v>
      </c>
      <c r="JS119" s="1">
        <v>23.6</v>
      </c>
      <c r="JT119" s="1">
        <v>23</v>
      </c>
      <c r="JU119" s="1">
        <v>21.2</v>
      </c>
      <c r="JV119" s="1">
        <v>23</v>
      </c>
      <c r="JW119" s="1">
        <v>23.2</v>
      </c>
      <c r="JX119" s="1">
        <v>21.8</v>
      </c>
      <c r="JY119" s="1">
        <v>23.2</v>
      </c>
      <c r="JZ119" s="1">
        <v>23.2</v>
      </c>
      <c r="KA119" s="1">
        <v>22.8</v>
      </c>
      <c r="KB119" s="1">
        <v>23</v>
      </c>
      <c r="KC119" s="1">
        <v>23.2</v>
      </c>
      <c r="KD119" s="1">
        <v>22.6</v>
      </c>
      <c r="KE119" s="1">
        <v>23</v>
      </c>
      <c r="KF119" s="1">
        <v>24</v>
      </c>
      <c r="KG119" s="1">
        <v>23</v>
      </c>
      <c r="KH119" s="1">
        <v>23.6</v>
      </c>
      <c r="KI119" s="1">
        <v>22</v>
      </c>
      <c r="KJ119" s="1">
        <v>23</v>
      </c>
      <c r="KK119" s="1">
        <v>22</v>
      </c>
      <c r="KL119" s="1">
        <v>23.6</v>
      </c>
      <c r="KM119" s="1">
        <v>22.2</v>
      </c>
      <c r="KN119" s="1">
        <v>22.6</v>
      </c>
      <c r="KO119" s="1">
        <v>22.4</v>
      </c>
      <c r="KP119" s="1">
        <v>22.8</v>
      </c>
      <c r="KQ119" s="1">
        <v>65535</v>
      </c>
      <c r="KR119" s="1">
        <v>22.6</v>
      </c>
      <c r="KS119" s="1">
        <v>22.4</v>
      </c>
      <c r="KT119" s="1">
        <v>22</v>
      </c>
      <c r="KU119" s="1">
        <v>23.4</v>
      </c>
      <c r="KV119" s="1">
        <v>23.2</v>
      </c>
      <c r="KW119" s="1">
        <v>23.8</v>
      </c>
      <c r="KX119" s="1">
        <v>23</v>
      </c>
      <c r="KY119" s="1">
        <v>23.2</v>
      </c>
      <c r="KZ119" s="1">
        <v>23.4</v>
      </c>
      <c r="LA119" s="1">
        <v>24</v>
      </c>
      <c r="LB119" s="1">
        <v>22.4</v>
      </c>
      <c r="LC119" s="1">
        <v>23.2</v>
      </c>
      <c r="LD119" s="1">
        <v>23.2</v>
      </c>
      <c r="LE119" s="1">
        <v>65535</v>
      </c>
      <c r="LF119" s="1">
        <v>65535</v>
      </c>
      <c r="LG119" s="1">
        <v>65535</v>
      </c>
      <c r="LH119" s="1">
        <v>24.4</v>
      </c>
      <c r="LI119" s="1">
        <v>23.4</v>
      </c>
      <c r="LJ119" s="1">
        <v>22.4</v>
      </c>
      <c r="LK119" s="1">
        <v>22.8</v>
      </c>
      <c r="LL119" s="1">
        <v>65535</v>
      </c>
      <c r="LM119" s="1">
        <v>21.8</v>
      </c>
      <c r="LN119" s="1">
        <v>23</v>
      </c>
      <c r="LO119" s="1">
        <v>23.4</v>
      </c>
      <c r="LP119" s="1">
        <v>23.4</v>
      </c>
      <c r="LQ119" s="1">
        <v>23.6</v>
      </c>
      <c r="LR119" s="1">
        <v>23.2</v>
      </c>
      <c r="LS119" s="1">
        <v>65535</v>
      </c>
      <c r="LT119" s="1">
        <v>23.2</v>
      </c>
      <c r="LU119" s="1">
        <v>23.6</v>
      </c>
      <c r="LV119" s="1">
        <v>23.8</v>
      </c>
      <c r="LW119" s="1">
        <v>65535</v>
      </c>
      <c r="LX119" s="1">
        <v>23.4</v>
      </c>
      <c r="LY119" s="1">
        <v>24</v>
      </c>
      <c r="LZ119" s="1">
        <v>24.2</v>
      </c>
      <c r="MA119" s="1">
        <v>24.6</v>
      </c>
      <c r="MB119" s="1">
        <v>23.8</v>
      </c>
      <c r="MC119" s="1">
        <v>23.8</v>
      </c>
      <c r="MD119" s="1">
        <v>65535</v>
      </c>
      <c r="ME119" s="1">
        <v>24</v>
      </c>
      <c r="MF119" s="1">
        <v>23.2</v>
      </c>
      <c r="MG119" s="1">
        <v>23</v>
      </c>
      <c r="MH119" s="1">
        <v>23.4</v>
      </c>
      <c r="MI119" s="1">
        <v>24</v>
      </c>
      <c r="MJ119" s="1">
        <v>23.8</v>
      </c>
      <c r="MK119" s="1">
        <v>23.2</v>
      </c>
      <c r="ML119" s="1">
        <v>22.2</v>
      </c>
      <c r="MM119" s="1">
        <v>23.8</v>
      </c>
      <c r="MN119" s="1">
        <v>22.8</v>
      </c>
      <c r="MO119" s="1">
        <v>23.2</v>
      </c>
      <c r="MP119" s="1">
        <v>65535</v>
      </c>
      <c r="MQ119" s="1">
        <v>23</v>
      </c>
      <c r="MR119" s="1">
        <v>23.2</v>
      </c>
      <c r="MS119" s="1">
        <v>22.2</v>
      </c>
      <c r="MT119" s="1">
        <v>23.6</v>
      </c>
      <c r="MU119" s="1">
        <v>23.6</v>
      </c>
      <c r="MV119" s="1">
        <v>23</v>
      </c>
      <c r="MW119" s="1">
        <v>65535</v>
      </c>
      <c r="MX119" s="1">
        <v>23.6</v>
      </c>
      <c r="MY119" s="1">
        <v>23.8</v>
      </c>
      <c r="MZ119" s="1">
        <v>23</v>
      </c>
      <c r="NA119" s="1">
        <v>65535</v>
      </c>
      <c r="NB119" s="1">
        <v>23.2</v>
      </c>
      <c r="NC119" s="1">
        <v>23.6</v>
      </c>
      <c r="ND119" s="1">
        <v>65535</v>
      </c>
      <c r="NE119" s="1">
        <v>24.6</v>
      </c>
      <c r="NF119" s="1">
        <v>23.4</v>
      </c>
      <c r="NG119" s="1">
        <v>23.8</v>
      </c>
      <c r="NH119" s="1">
        <v>22.4</v>
      </c>
      <c r="NI119" s="1">
        <v>23.4</v>
      </c>
      <c r="NJ119" s="6">
        <f t="shared" si="62"/>
        <v>1</v>
      </c>
      <c r="NK119" s="3">
        <f t="shared" si="63"/>
        <v>0.9642857142857143</v>
      </c>
      <c r="NL119" s="3">
        <f t="shared" si="64"/>
        <v>0.967741935483871</v>
      </c>
      <c r="NM119" s="3">
        <f t="shared" si="65"/>
        <v>1</v>
      </c>
      <c r="NN119" s="3">
        <f t="shared" si="66"/>
        <v>0.74193548387096775</v>
      </c>
      <c r="NO119" s="3">
        <f t="shared" si="67"/>
        <v>0.9</v>
      </c>
      <c r="NP119" s="3">
        <f t="shared" si="68"/>
        <v>0.93548387096774188</v>
      </c>
      <c r="NQ119" s="3">
        <f t="shared" si="69"/>
        <v>0.90322580645161288</v>
      </c>
      <c r="NR119" s="3">
        <f t="shared" si="70"/>
        <v>1</v>
      </c>
      <c r="NS119" s="3">
        <f t="shared" si="71"/>
        <v>0.967741935483871</v>
      </c>
      <c r="NT119" s="3">
        <f t="shared" si="72"/>
        <v>0.76666666666666672</v>
      </c>
      <c r="NU119" s="3">
        <f t="shared" si="73"/>
        <v>0.87096774193548387</v>
      </c>
      <c r="NV119" s="3">
        <f t="shared" si="74"/>
        <v>0.9178082191780822</v>
      </c>
      <c r="NW119" s="5">
        <f t="shared" si="75"/>
        <v>22.935483870967733</v>
      </c>
      <c r="NX119" s="1">
        <f t="shared" si="76"/>
        <v>23.274074074074072</v>
      </c>
      <c r="NY119" s="1">
        <f t="shared" si="77"/>
        <v>23.080000000000002</v>
      </c>
      <c r="NZ119" s="1">
        <f t="shared" si="78"/>
        <v>22.853333333333335</v>
      </c>
      <c r="OA119" s="1">
        <f t="shared" si="79"/>
        <v>23.182608695652174</v>
      </c>
      <c r="OB119" s="1">
        <f t="shared" si="80"/>
        <v>22.903703703703702</v>
      </c>
      <c r="OC119" s="1">
        <f t="shared" si="81"/>
        <v>22.76551724137931</v>
      </c>
      <c r="OD119" s="1">
        <f t="shared" si="82"/>
        <v>22.964285714285715</v>
      </c>
      <c r="OE119" s="1">
        <f t="shared" si="83"/>
        <v>22.880000000000003</v>
      </c>
      <c r="OF119" s="1">
        <f t="shared" si="84"/>
        <v>22.90666666666667</v>
      </c>
      <c r="OG119" s="1">
        <f t="shared" si="85"/>
        <v>23.417391304347827</v>
      </c>
      <c r="OH119" s="1">
        <f t="shared" si="86"/>
        <v>23.333333333333332</v>
      </c>
      <c r="OI119" s="111">
        <v>22.482352941176472</v>
      </c>
      <c r="OJ119" s="112">
        <v>22.429411764705879</v>
      </c>
      <c r="OK119" s="112">
        <v>22.411764705882355</v>
      </c>
      <c r="OL119" s="112">
        <v>22.747058823529407</v>
      </c>
      <c r="OM119" s="112">
        <v>22.722222222222225</v>
      </c>
      <c r="ON119" s="112">
        <v>22.429411764705883</v>
      </c>
      <c r="OO119" s="112">
        <v>22.255555555555553</v>
      </c>
      <c r="OP119" s="112">
        <v>22.350000000000005</v>
      </c>
      <c r="OQ119" s="112">
        <v>22.194736842105261</v>
      </c>
      <c r="OR119" s="112">
        <v>22.038888888888891</v>
      </c>
      <c r="OS119" s="112">
        <v>21.950000000000003</v>
      </c>
      <c r="OT119" s="112">
        <v>21.947058823529414</v>
      </c>
      <c r="OU119" s="5">
        <f t="shared" si="50"/>
        <v>0.45313092979126068</v>
      </c>
      <c r="OV119" s="1">
        <f t="shared" si="51"/>
        <v>0.84466230936819287</v>
      </c>
      <c r="OW119" s="1">
        <f t="shared" si="52"/>
        <v>0.66823529411764682</v>
      </c>
      <c r="OX119" s="1">
        <f t="shared" si="53"/>
        <v>0.10627450980392794</v>
      </c>
      <c r="OY119" s="1">
        <f t="shared" si="54"/>
        <v>0.46038647342994921</v>
      </c>
      <c r="OZ119" s="1">
        <f t="shared" si="55"/>
        <v>0.47429193899781907</v>
      </c>
      <c r="PA119" s="1">
        <f t="shared" si="56"/>
        <v>0.50996168582375745</v>
      </c>
      <c r="PB119" s="1">
        <f t="shared" si="57"/>
        <v>0.61428571428571033</v>
      </c>
      <c r="PC119" s="1">
        <f t="shared" si="58"/>
        <v>0.68526315789474168</v>
      </c>
      <c r="PD119" s="1">
        <f t="shared" si="59"/>
        <v>0.86777777777777843</v>
      </c>
      <c r="PE119" s="1">
        <f t="shared" si="60"/>
        <v>1.4673913043478244</v>
      </c>
      <c r="PF119" s="1">
        <f t="shared" si="61"/>
        <v>1.3862745098039184</v>
      </c>
      <c r="PG119" s="111">
        <v>17</v>
      </c>
      <c r="PH119" s="112">
        <v>17</v>
      </c>
      <c r="PI119" s="112">
        <v>16.2</v>
      </c>
      <c r="PJ119" s="112">
        <v>15.6</v>
      </c>
      <c r="PK119" s="112">
        <v>17.399999999999999</v>
      </c>
      <c r="PL119" s="112">
        <v>17</v>
      </c>
      <c r="PM119" s="112">
        <v>17</v>
      </c>
      <c r="PN119" s="112">
        <v>17</v>
      </c>
      <c r="PO119" s="112">
        <v>17.2</v>
      </c>
      <c r="PP119" s="112">
        <v>16.8</v>
      </c>
      <c r="PQ119" s="112">
        <v>17</v>
      </c>
      <c r="PR119" s="137">
        <v>17</v>
      </c>
      <c r="PS119" s="5">
        <f t="array" ref="PS119">+IF(ISERROR($NW119)=FALSE,MIN(IF($H119:$AL119&lt;65534,$H119:$AL119,"")),NA())</f>
        <v>20.2</v>
      </c>
      <c r="PT119" s="1">
        <f t="array" ref="PT119">+IF(ISERROR($NX119)=FALSE,MIN(IF($AM119:$BN119&lt;65534,$AM119:$BN119,"")),NA())</f>
        <v>22.2</v>
      </c>
      <c r="PU119" s="1">
        <f t="array" ref="PU119">+IF(ISERROR($NY119)=FALSE,MIN(IF($BP119:$CT119&lt;65534,$BP119:$CT119,"")),NA())</f>
        <v>22</v>
      </c>
      <c r="PV119" s="1">
        <f t="array" ref="PV119">+IF(ISERROR($NZ119)=FALSE,MIN(IF($CU119:$DX119&lt;65534,$CU119:$DX119,"")),NA())</f>
        <v>22</v>
      </c>
      <c r="PW119" s="1">
        <f t="array" ref="PW119">+IF(ISERROR($OA119)=FALSE,MIN(IF($DY119:$FC119&lt;65534,$DY119:$FC119,"")),NA())</f>
        <v>21.2</v>
      </c>
      <c r="PX119" s="1">
        <f t="array" ref="PX119">+IF(ISERROR($OB119)=FALSE,MIN(IF($FD119:$GG119&lt;65534,$FD119:$GG119,"")),NA())</f>
        <v>21</v>
      </c>
      <c r="PY119" s="1">
        <f t="array" ref="PY119">+IF(ISERROR($OC119)=FALSE,MIN(IF($GH119:$HL119&lt;65534,$GH119:$HL119,"")),NA())</f>
        <v>20.2</v>
      </c>
      <c r="PZ119" s="1">
        <f t="array" ref="PZ119">+IF(ISERROR($OD119)=FALSE,MIN(IF($HM119:$IQ119&lt;65534,$HM119:$IQ119,"")),NA())</f>
        <v>21.2</v>
      </c>
      <c r="QA119" s="1">
        <f t="array" ref="QA119">+IF(ISERROR($OE119)=FALSE,MIN(IF($IR119:$JU119&lt;65534,$IR119:$JU119,"")),NA())</f>
        <v>21.2</v>
      </c>
      <c r="QB119" s="1">
        <f t="array" ref="QB119">+IF(ISERROR($OF119)=FALSE,MIN(IF($JV119:$KZ119&lt;65534,$JV119:$KZ119,"")),NA())</f>
        <v>21.8</v>
      </c>
      <c r="QC119" s="1">
        <f t="array" ref="QC119">+IF(ISERROR($OG119)=FALSE,MIN(IF($LA119:$MD119&lt;65534,$LA119:$MD119,"")),NA())</f>
        <v>21.8</v>
      </c>
      <c r="QD119" s="1">
        <f t="array" ref="QD119">+IF(ISERROR($OH119)=FALSE,MIN(IF($ME119:$NI119&lt;65534,$ME119:$NI119,"")),NA())</f>
        <v>22.2</v>
      </c>
      <c r="QE119" s="5">
        <f t="shared" si="87"/>
        <v>-3.1999999999999993</v>
      </c>
      <c r="QF119" s="1">
        <f t="shared" si="88"/>
        <v>-5.1999999999999993</v>
      </c>
      <c r="QG119" s="1">
        <f t="shared" si="89"/>
        <v>-5.8000000000000007</v>
      </c>
      <c r="QH119" s="1">
        <f t="shared" si="90"/>
        <v>-6.4</v>
      </c>
      <c r="QI119" s="1">
        <f t="shared" si="91"/>
        <v>-3.8000000000000007</v>
      </c>
      <c r="QJ119" s="1">
        <f t="shared" si="92"/>
        <v>-4</v>
      </c>
      <c r="QK119" s="1">
        <f t="shared" si="93"/>
        <v>-3.1999999999999993</v>
      </c>
      <c r="QL119" s="1">
        <f t="shared" si="94"/>
        <v>-4.1999999999999993</v>
      </c>
      <c r="QM119" s="1">
        <f t="shared" si="95"/>
        <v>-4</v>
      </c>
      <c r="QN119" s="1">
        <f t="shared" si="96"/>
        <v>-5</v>
      </c>
      <c r="QO119" s="1">
        <f t="shared" si="97"/>
        <v>-4.8000000000000007</v>
      </c>
      <c r="QP119" s="1">
        <f t="shared" si="98"/>
        <v>-5.1999999999999993</v>
      </c>
      <c r="QQ119" s="5" t="s">
        <v>892</v>
      </c>
    </row>
    <row r="120" spans="1:459" s="1" customFormat="1" x14ac:dyDescent="0.2">
      <c r="A120" s="79">
        <v>12045020</v>
      </c>
      <c r="B120" s="106">
        <v>-76.224444444444444</v>
      </c>
      <c r="C120" s="106">
        <v>9.0711111111111116</v>
      </c>
      <c r="D120" s="105">
        <v>15</v>
      </c>
      <c r="E120" s="97" t="s">
        <v>58</v>
      </c>
      <c r="F120" s="97" t="s">
        <v>454</v>
      </c>
      <c r="G120" s="97" t="s">
        <v>311</v>
      </c>
      <c r="H120" s="1">
        <v>22.2</v>
      </c>
      <c r="I120" s="1">
        <v>22.4</v>
      </c>
      <c r="J120" s="1">
        <v>65535</v>
      </c>
      <c r="K120" s="1">
        <v>65535</v>
      </c>
      <c r="L120" s="1">
        <v>25.2</v>
      </c>
      <c r="M120" s="1">
        <v>25</v>
      </c>
      <c r="N120" s="1">
        <v>25.4</v>
      </c>
      <c r="O120" s="1">
        <v>24.8</v>
      </c>
      <c r="P120" s="1">
        <v>24.4</v>
      </c>
      <c r="Q120" s="1">
        <v>23.8</v>
      </c>
      <c r="R120" s="1">
        <v>23.4</v>
      </c>
      <c r="S120" s="1">
        <v>23.2</v>
      </c>
      <c r="T120" s="1">
        <v>24.8</v>
      </c>
      <c r="U120" s="1">
        <v>25</v>
      </c>
      <c r="V120" s="1">
        <v>25.2</v>
      </c>
      <c r="W120" s="1">
        <v>25</v>
      </c>
      <c r="X120" s="1">
        <v>65535</v>
      </c>
      <c r="Y120" s="1">
        <v>24.6</v>
      </c>
      <c r="Z120" s="1">
        <v>25</v>
      </c>
      <c r="AA120" s="1">
        <v>65535</v>
      </c>
      <c r="AB120" s="1">
        <v>24</v>
      </c>
      <c r="AC120" s="1">
        <v>24</v>
      </c>
      <c r="AD120" s="1">
        <v>22.4</v>
      </c>
      <c r="AE120" s="1">
        <v>23.6</v>
      </c>
      <c r="AF120" s="1">
        <v>22.8</v>
      </c>
      <c r="AG120" s="1">
        <v>25.2</v>
      </c>
      <c r="AH120" s="1">
        <v>25.4</v>
      </c>
      <c r="AI120" s="1">
        <v>24.6</v>
      </c>
      <c r="AJ120" s="1">
        <v>24</v>
      </c>
      <c r="AK120" s="1">
        <v>23</v>
      </c>
      <c r="AL120" s="1">
        <v>24.2</v>
      </c>
      <c r="AM120" s="1">
        <v>25</v>
      </c>
      <c r="AN120" s="1">
        <v>24.6</v>
      </c>
      <c r="AO120" s="1">
        <v>24.4</v>
      </c>
      <c r="AP120" s="1">
        <v>25</v>
      </c>
      <c r="AQ120" s="1">
        <v>25.2</v>
      </c>
      <c r="AR120" s="1">
        <v>24.2</v>
      </c>
      <c r="AS120" s="1">
        <v>24.4</v>
      </c>
      <c r="AT120" s="1">
        <v>24.2</v>
      </c>
      <c r="AU120" s="1">
        <v>24</v>
      </c>
      <c r="AV120" s="1">
        <v>23.8</v>
      </c>
      <c r="AW120" s="1">
        <v>24.4</v>
      </c>
      <c r="AX120" s="1">
        <v>25</v>
      </c>
      <c r="AY120" s="1">
        <v>24.8</v>
      </c>
      <c r="AZ120" s="1">
        <v>25</v>
      </c>
      <c r="BA120" s="1">
        <v>25.2</v>
      </c>
      <c r="BB120" s="1">
        <v>24.4</v>
      </c>
      <c r="BC120" s="1">
        <v>25</v>
      </c>
      <c r="BD120" s="1">
        <v>25.4</v>
      </c>
      <c r="BE120" s="1">
        <v>25</v>
      </c>
      <c r="BF120" s="1">
        <v>25.6</v>
      </c>
      <c r="BG120" s="1">
        <v>25</v>
      </c>
      <c r="BH120" s="1">
        <v>24.8</v>
      </c>
      <c r="BI120" s="1">
        <v>25.2</v>
      </c>
      <c r="BJ120" s="1">
        <v>65535</v>
      </c>
      <c r="BK120" s="1">
        <v>25.4</v>
      </c>
      <c r="BL120" s="1">
        <v>24.4</v>
      </c>
      <c r="BM120" s="1">
        <v>24.6</v>
      </c>
      <c r="BN120" s="1">
        <v>24.6</v>
      </c>
      <c r="BO120" s="102"/>
      <c r="BP120" s="1">
        <v>25.6</v>
      </c>
      <c r="BQ120" s="1">
        <v>24.4</v>
      </c>
      <c r="BR120" s="1">
        <v>24.6</v>
      </c>
      <c r="BS120" s="1">
        <v>25</v>
      </c>
      <c r="BT120" s="1">
        <v>25.4</v>
      </c>
      <c r="BU120" s="1">
        <v>25</v>
      </c>
      <c r="BV120" s="1">
        <v>24.4</v>
      </c>
      <c r="BW120" s="1">
        <v>24.4</v>
      </c>
      <c r="BX120" s="1">
        <v>25</v>
      </c>
      <c r="BY120" s="1">
        <v>25.2</v>
      </c>
      <c r="BZ120" s="1">
        <v>25</v>
      </c>
      <c r="CA120" s="1">
        <v>24.6</v>
      </c>
      <c r="CB120" s="1">
        <v>24.2</v>
      </c>
      <c r="CC120" s="1">
        <v>24.6</v>
      </c>
      <c r="CD120" s="1">
        <v>25</v>
      </c>
      <c r="CE120" s="1">
        <v>65535</v>
      </c>
      <c r="CF120" s="1">
        <v>65535</v>
      </c>
      <c r="CG120" s="1">
        <v>24.2</v>
      </c>
      <c r="CH120" s="1">
        <v>25</v>
      </c>
      <c r="CI120" s="1">
        <v>65535</v>
      </c>
      <c r="CJ120" s="1">
        <v>25</v>
      </c>
      <c r="CK120" s="1">
        <v>24</v>
      </c>
      <c r="CL120" s="1">
        <v>24.4</v>
      </c>
      <c r="CM120" s="1">
        <v>24.2</v>
      </c>
      <c r="CN120" s="1">
        <v>25.4</v>
      </c>
      <c r="CO120" s="1">
        <v>25.4</v>
      </c>
      <c r="CP120" s="1">
        <v>23.8</v>
      </c>
      <c r="CQ120" s="1">
        <v>23.6</v>
      </c>
      <c r="CR120" s="1">
        <v>24</v>
      </c>
      <c r="CS120" s="1">
        <v>25</v>
      </c>
      <c r="CT120" s="1">
        <v>25.4</v>
      </c>
      <c r="CU120" s="1">
        <v>26</v>
      </c>
      <c r="CV120" s="1">
        <v>25.2</v>
      </c>
      <c r="CW120" s="1">
        <v>24.8</v>
      </c>
      <c r="CX120" s="1">
        <v>25.2</v>
      </c>
      <c r="CY120" s="1">
        <v>25.4</v>
      </c>
      <c r="CZ120" s="1">
        <v>25.2</v>
      </c>
      <c r="DA120" s="1">
        <v>25.4</v>
      </c>
      <c r="DB120" s="1">
        <v>26</v>
      </c>
      <c r="DC120" s="1">
        <v>25.6</v>
      </c>
      <c r="DD120" s="1">
        <v>24.2</v>
      </c>
      <c r="DE120" s="1">
        <v>25</v>
      </c>
      <c r="DF120" s="1">
        <v>25.4</v>
      </c>
      <c r="DG120" s="1">
        <v>26</v>
      </c>
      <c r="DH120" s="1">
        <v>65535</v>
      </c>
      <c r="DI120" s="1">
        <v>25.6</v>
      </c>
      <c r="DJ120" s="1">
        <v>24.8</v>
      </c>
      <c r="DK120" s="1">
        <v>25.6</v>
      </c>
      <c r="DL120" s="1">
        <v>24.6</v>
      </c>
      <c r="DM120" s="1">
        <v>26</v>
      </c>
      <c r="DN120" s="1">
        <v>25.8</v>
      </c>
      <c r="DO120" s="1">
        <v>24.8</v>
      </c>
      <c r="DP120" s="1">
        <v>24.2</v>
      </c>
      <c r="DQ120" s="1">
        <v>25.6</v>
      </c>
      <c r="DR120" s="1">
        <v>24.6</v>
      </c>
      <c r="DS120" s="1">
        <v>25.6</v>
      </c>
      <c r="DT120" s="1">
        <v>26</v>
      </c>
      <c r="DU120" s="1">
        <v>25.2</v>
      </c>
      <c r="DV120" s="1">
        <v>65535</v>
      </c>
      <c r="DW120" s="1">
        <v>26.2</v>
      </c>
      <c r="DX120" s="1">
        <v>26</v>
      </c>
      <c r="DY120" s="1">
        <v>26.8</v>
      </c>
      <c r="DZ120" s="1">
        <v>26.4</v>
      </c>
      <c r="EA120" s="1">
        <v>26.6</v>
      </c>
      <c r="EB120" s="1">
        <v>26.4</v>
      </c>
      <c r="EC120" s="1">
        <v>26</v>
      </c>
      <c r="ED120" s="1">
        <v>26.6</v>
      </c>
      <c r="EE120" s="1">
        <v>26.8</v>
      </c>
      <c r="EF120" s="1">
        <v>26.4</v>
      </c>
      <c r="EG120" s="1">
        <v>24.6</v>
      </c>
      <c r="EH120" s="1">
        <v>23</v>
      </c>
      <c r="EI120" s="1">
        <v>24</v>
      </c>
      <c r="EJ120" s="1">
        <v>25.4</v>
      </c>
      <c r="EK120" s="1">
        <v>25.6</v>
      </c>
      <c r="EL120" s="1">
        <v>24</v>
      </c>
      <c r="EM120" s="1">
        <v>26</v>
      </c>
      <c r="EN120" s="1">
        <v>24.4</v>
      </c>
      <c r="EO120" s="1">
        <v>24.2</v>
      </c>
      <c r="EP120" s="1">
        <v>24</v>
      </c>
      <c r="EQ120" s="1">
        <v>24</v>
      </c>
      <c r="ER120" s="1">
        <v>25</v>
      </c>
      <c r="ES120" s="1">
        <v>24.4</v>
      </c>
      <c r="ET120" s="1">
        <v>25.4</v>
      </c>
      <c r="EU120" s="1">
        <v>24.2</v>
      </c>
      <c r="EV120" s="1">
        <v>24</v>
      </c>
      <c r="EW120" s="1">
        <v>23.2</v>
      </c>
      <c r="EX120" s="1">
        <v>25</v>
      </c>
      <c r="EY120" s="1">
        <v>25.6</v>
      </c>
      <c r="EZ120" s="1">
        <v>25.8</v>
      </c>
      <c r="FA120" s="1">
        <v>23.2</v>
      </c>
      <c r="FB120" s="1">
        <v>24</v>
      </c>
      <c r="FC120" s="1">
        <v>23.6</v>
      </c>
      <c r="FD120" s="1">
        <v>25</v>
      </c>
      <c r="FE120" s="1">
        <v>24.4</v>
      </c>
      <c r="FF120" s="1">
        <v>24.8</v>
      </c>
      <c r="FG120" s="1">
        <v>26.6</v>
      </c>
      <c r="FH120" s="1">
        <v>26.4</v>
      </c>
      <c r="FI120" s="1">
        <v>26.2</v>
      </c>
      <c r="FJ120" s="1">
        <v>23.4</v>
      </c>
      <c r="FK120" s="1">
        <v>24.4</v>
      </c>
      <c r="FL120" s="1">
        <v>65535</v>
      </c>
      <c r="FM120" s="1">
        <v>22.8</v>
      </c>
      <c r="FN120" s="1">
        <v>25.6</v>
      </c>
      <c r="FO120" s="1">
        <v>24.6</v>
      </c>
      <c r="FP120" s="1">
        <v>25.4</v>
      </c>
      <c r="FQ120" s="1">
        <v>65535</v>
      </c>
      <c r="FR120" s="1">
        <v>24.2</v>
      </c>
      <c r="FS120" s="1">
        <v>65535</v>
      </c>
      <c r="FT120" s="1">
        <v>26.4</v>
      </c>
      <c r="FU120" s="1">
        <v>65535</v>
      </c>
      <c r="FV120" s="1">
        <v>26</v>
      </c>
      <c r="FW120" s="1">
        <v>26.6</v>
      </c>
      <c r="FX120" s="1">
        <v>26</v>
      </c>
      <c r="FY120" s="1">
        <v>65535</v>
      </c>
      <c r="FZ120" s="1">
        <v>26.4</v>
      </c>
      <c r="GA120" s="1">
        <v>25.8</v>
      </c>
      <c r="GB120" s="1">
        <v>23</v>
      </c>
      <c r="GC120" s="1">
        <v>25.2</v>
      </c>
      <c r="GD120" s="1">
        <v>26.2</v>
      </c>
      <c r="GE120" s="1">
        <v>25.4</v>
      </c>
      <c r="GF120" s="1">
        <v>26.2</v>
      </c>
      <c r="GG120" s="1">
        <v>23.6</v>
      </c>
      <c r="GH120" s="1">
        <v>24</v>
      </c>
      <c r="GI120" s="1">
        <v>22.4</v>
      </c>
      <c r="GJ120" s="1">
        <v>25</v>
      </c>
      <c r="GK120" s="1">
        <v>25.2</v>
      </c>
      <c r="GL120" s="1">
        <v>25.6</v>
      </c>
      <c r="GM120" s="1">
        <v>26.2</v>
      </c>
      <c r="GN120" s="1">
        <v>26.6</v>
      </c>
      <c r="GO120" s="1">
        <v>25.6</v>
      </c>
      <c r="GP120" s="1">
        <v>25.2</v>
      </c>
      <c r="GQ120" s="1">
        <v>25.4</v>
      </c>
      <c r="GR120" s="1">
        <v>25</v>
      </c>
      <c r="GS120" s="1">
        <v>25.8</v>
      </c>
      <c r="GT120" s="1">
        <v>26</v>
      </c>
      <c r="GU120" s="1">
        <v>23.2</v>
      </c>
      <c r="GV120" s="1">
        <v>24.8</v>
      </c>
      <c r="GW120" s="1">
        <v>23.2</v>
      </c>
      <c r="GX120" s="1">
        <v>23.8</v>
      </c>
      <c r="GY120" s="1">
        <v>25.4</v>
      </c>
      <c r="GZ120" s="1">
        <v>22.8</v>
      </c>
      <c r="HA120" s="1">
        <v>25.8</v>
      </c>
      <c r="HB120" s="1">
        <v>27</v>
      </c>
      <c r="HC120" s="1">
        <v>25</v>
      </c>
      <c r="HD120" s="1">
        <v>24</v>
      </c>
      <c r="HE120" s="1">
        <v>24.8</v>
      </c>
      <c r="HF120" s="1">
        <v>25</v>
      </c>
      <c r="HG120" s="1">
        <v>25</v>
      </c>
      <c r="HH120" s="1">
        <v>22.8</v>
      </c>
      <c r="HI120" s="1">
        <v>25.8</v>
      </c>
      <c r="HJ120" s="1">
        <v>25.4</v>
      </c>
      <c r="HK120" s="1">
        <v>25</v>
      </c>
      <c r="HL120" s="1">
        <v>26.2</v>
      </c>
      <c r="HM120" s="1">
        <v>25.2</v>
      </c>
      <c r="HN120" s="1">
        <v>26.2</v>
      </c>
      <c r="HO120" s="1">
        <v>24.4</v>
      </c>
      <c r="HP120" s="1">
        <v>23</v>
      </c>
      <c r="HQ120" s="1">
        <v>25.6</v>
      </c>
      <c r="HR120" s="1">
        <v>25</v>
      </c>
      <c r="HS120" s="1">
        <v>24.2</v>
      </c>
      <c r="HT120" s="1">
        <v>25.4</v>
      </c>
      <c r="HU120" s="1">
        <v>24.4</v>
      </c>
      <c r="HV120" s="1">
        <v>25.4</v>
      </c>
      <c r="HW120" s="1">
        <v>26.4</v>
      </c>
      <c r="HX120" s="1">
        <v>24.4</v>
      </c>
      <c r="HY120" s="1">
        <v>65535</v>
      </c>
      <c r="HZ120" s="1">
        <v>23.2</v>
      </c>
      <c r="IA120" s="1">
        <v>23</v>
      </c>
      <c r="IB120" s="1">
        <v>24.4</v>
      </c>
      <c r="IC120" s="1">
        <v>23.8</v>
      </c>
      <c r="ID120" s="1">
        <v>24.4</v>
      </c>
      <c r="IE120" s="1">
        <v>25.8</v>
      </c>
      <c r="IF120" s="1">
        <v>24.8</v>
      </c>
      <c r="IG120" s="1">
        <v>22.4</v>
      </c>
      <c r="IH120" s="1">
        <v>24.2</v>
      </c>
      <c r="II120" s="1">
        <v>26.2</v>
      </c>
      <c r="IJ120" s="1">
        <v>25.4</v>
      </c>
      <c r="IK120" s="1">
        <v>23.6</v>
      </c>
      <c r="IL120" s="1">
        <v>24.8</v>
      </c>
      <c r="IM120" s="1">
        <v>26.8</v>
      </c>
      <c r="IN120" s="1">
        <v>25.4</v>
      </c>
      <c r="IO120" s="1">
        <v>65535</v>
      </c>
      <c r="IP120" s="1">
        <v>26.2</v>
      </c>
      <c r="IQ120" s="1">
        <v>26.8</v>
      </c>
      <c r="IR120" s="1">
        <v>24.2</v>
      </c>
      <c r="IS120" s="1">
        <v>25.2</v>
      </c>
      <c r="IT120" s="1">
        <v>23.2</v>
      </c>
      <c r="IU120" s="1">
        <v>24.4</v>
      </c>
      <c r="IV120" s="1">
        <v>20</v>
      </c>
      <c r="IW120" s="1">
        <v>65535</v>
      </c>
      <c r="IX120" s="1">
        <v>24.8</v>
      </c>
      <c r="IY120" s="1">
        <v>25.4</v>
      </c>
      <c r="IZ120" s="1">
        <v>23.4</v>
      </c>
      <c r="JA120" s="1">
        <v>24.6</v>
      </c>
      <c r="JB120" s="1">
        <v>26.6</v>
      </c>
      <c r="JC120" s="1">
        <v>24.2</v>
      </c>
      <c r="JD120" s="1">
        <v>24.2</v>
      </c>
      <c r="JE120" s="1">
        <v>24.8</v>
      </c>
      <c r="JF120" s="1">
        <v>22.2</v>
      </c>
      <c r="JG120" s="1">
        <v>23.2</v>
      </c>
      <c r="JH120" s="1">
        <v>24</v>
      </c>
      <c r="JI120" s="1">
        <v>24</v>
      </c>
      <c r="JJ120" s="1">
        <v>65535</v>
      </c>
      <c r="JK120" s="1">
        <v>23.4</v>
      </c>
      <c r="JL120" s="1">
        <v>23.2</v>
      </c>
      <c r="JM120" s="1">
        <v>24</v>
      </c>
      <c r="JN120" s="1">
        <v>24.2</v>
      </c>
      <c r="JO120" s="1">
        <v>23.8</v>
      </c>
      <c r="JP120" s="1">
        <v>24.8</v>
      </c>
      <c r="JQ120" s="1">
        <v>23.6</v>
      </c>
      <c r="JR120" s="1">
        <v>24</v>
      </c>
      <c r="JS120" s="1">
        <v>26.2</v>
      </c>
      <c r="JT120" s="1">
        <v>24.2</v>
      </c>
      <c r="JU120" s="1">
        <v>23.8</v>
      </c>
      <c r="JV120" s="1">
        <v>24.4</v>
      </c>
      <c r="JW120" s="1">
        <v>24.6</v>
      </c>
      <c r="JX120" s="1">
        <v>24.2</v>
      </c>
      <c r="JY120" s="1">
        <v>24.8</v>
      </c>
      <c r="JZ120" s="1">
        <v>25</v>
      </c>
      <c r="KA120" s="1">
        <v>24.2</v>
      </c>
      <c r="KB120" s="1">
        <v>24.2</v>
      </c>
      <c r="KC120" s="1">
        <v>24</v>
      </c>
      <c r="KD120" s="1">
        <v>65535</v>
      </c>
      <c r="KE120" s="1">
        <v>23.4</v>
      </c>
      <c r="KF120" s="1">
        <v>24.6</v>
      </c>
      <c r="KG120" s="1">
        <v>23.2</v>
      </c>
      <c r="KH120" s="1">
        <v>23.8</v>
      </c>
      <c r="KI120" s="1">
        <v>23.6</v>
      </c>
      <c r="KJ120" s="1">
        <v>23.8</v>
      </c>
      <c r="KK120" s="1">
        <v>25</v>
      </c>
      <c r="KL120" s="1">
        <v>24.8</v>
      </c>
      <c r="KM120" s="1">
        <v>23.2</v>
      </c>
      <c r="KN120" s="1">
        <v>23.4</v>
      </c>
      <c r="KO120" s="1">
        <v>23.4</v>
      </c>
      <c r="KP120" s="1">
        <v>24.2</v>
      </c>
      <c r="KQ120" s="1">
        <v>24</v>
      </c>
      <c r="KR120" s="1">
        <v>23.2</v>
      </c>
      <c r="KS120" s="1">
        <v>24.4</v>
      </c>
      <c r="KT120" s="1">
        <v>24.2</v>
      </c>
      <c r="KU120" s="1">
        <v>25.2</v>
      </c>
      <c r="KV120" s="1">
        <v>24.6</v>
      </c>
      <c r="KW120" s="1">
        <v>23.4</v>
      </c>
      <c r="KX120" s="1">
        <v>24.4</v>
      </c>
      <c r="KY120" s="1">
        <v>24.6</v>
      </c>
      <c r="KZ120" s="1">
        <v>24.4</v>
      </c>
      <c r="LA120" s="1">
        <v>24.6</v>
      </c>
      <c r="LB120" s="1">
        <v>24.2</v>
      </c>
      <c r="LC120" s="1">
        <v>65535</v>
      </c>
      <c r="LD120" s="1">
        <v>25.6</v>
      </c>
      <c r="LE120" s="1">
        <v>23.2</v>
      </c>
      <c r="LF120" s="1">
        <v>24</v>
      </c>
      <c r="LG120" s="1">
        <v>25.8</v>
      </c>
      <c r="LH120" s="1">
        <v>25.6</v>
      </c>
      <c r="LI120" s="1">
        <v>26</v>
      </c>
      <c r="LJ120" s="1">
        <v>23.4</v>
      </c>
      <c r="LK120" s="1">
        <v>25.2</v>
      </c>
      <c r="LL120" s="1">
        <v>24.8</v>
      </c>
      <c r="LM120" s="1">
        <v>24.6</v>
      </c>
      <c r="LN120" s="1">
        <v>20.2</v>
      </c>
      <c r="LO120" s="1">
        <v>25</v>
      </c>
      <c r="LP120" s="1">
        <v>25.2</v>
      </c>
      <c r="LQ120" s="1">
        <v>25</v>
      </c>
      <c r="LR120" s="1">
        <v>24</v>
      </c>
      <c r="LS120" s="1">
        <v>24.6</v>
      </c>
      <c r="LT120" s="1">
        <v>23.8</v>
      </c>
      <c r="LU120" s="1">
        <v>23.4</v>
      </c>
      <c r="LV120" s="1">
        <v>24.2</v>
      </c>
      <c r="LW120" s="1">
        <v>24.4</v>
      </c>
      <c r="LX120" s="1">
        <v>26.2</v>
      </c>
      <c r="LY120" s="1">
        <v>65535</v>
      </c>
      <c r="LZ120" s="1">
        <v>26</v>
      </c>
      <c r="MA120" s="1">
        <v>26.2</v>
      </c>
      <c r="MB120" s="1">
        <v>26.4</v>
      </c>
      <c r="MC120" s="1">
        <v>25.4</v>
      </c>
      <c r="MD120" s="1">
        <v>24.2</v>
      </c>
      <c r="ME120" s="1">
        <v>25</v>
      </c>
      <c r="MF120" s="1">
        <v>25.4</v>
      </c>
      <c r="MG120" s="1">
        <v>26.6</v>
      </c>
      <c r="MH120" s="1">
        <v>24.8</v>
      </c>
      <c r="MI120" s="1">
        <v>25.2</v>
      </c>
      <c r="MJ120" s="1">
        <v>24.2</v>
      </c>
      <c r="MK120" s="1">
        <v>24.4</v>
      </c>
      <c r="ML120" s="1">
        <v>24.2</v>
      </c>
      <c r="MM120" s="1">
        <v>23.6</v>
      </c>
      <c r="MN120" s="1">
        <v>23.2</v>
      </c>
      <c r="MO120" s="1">
        <v>24.4</v>
      </c>
      <c r="MP120" s="1">
        <v>24.6</v>
      </c>
      <c r="MQ120" s="1">
        <v>24.8</v>
      </c>
      <c r="MR120" s="1">
        <v>24</v>
      </c>
      <c r="MS120" s="1">
        <v>23.8</v>
      </c>
      <c r="MT120" s="1">
        <v>25</v>
      </c>
      <c r="MU120" s="1">
        <v>25.2</v>
      </c>
      <c r="MV120" s="1">
        <v>25</v>
      </c>
      <c r="MW120" s="1">
        <v>65535</v>
      </c>
      <c r="MX120" s="1">
        <v>25.6</v>
      </c>
      <c r="MY120" s="1">
        <v>25.8</v>
      </c>
      <c r="MZ120" s="1">
        <v>26</v>
      </c>
      <c r="NA120" s="1">
        <v>25</v>
      </c>
      <c r="NB120" s="1">
        <v>26.2</v>
      </c>
      <c r="NC120" s="1">
        <v>25.6</v>
      </c>
      <c r="ND120" s="1">
        <v>24.6</v>
      </c>
      <c r="NE120" s="1">
        <v>26</v>
      </c>
      <c r="NF120" s="1">
        <v>26.65</v>
      </c>
      <c r="NG120" s="1">
        <v>26</v>
      </c>
      <c r="NH120" s="1">
        <v>26.2</v>
      </c>
      <c r="NI120" s="1">
        <v>25</v>
      </c>
      <c r="NJ120" s="6">
        <f t="shared" si="62"/>
        <v>0.87096774193548387</v>
      </c>
      <c r="NK120" s="3">
        <f t="shared" si="63"/>
        <v>0.9642857142857143</v>
      </c>
      <c r="NL120" s="3">
        <f t="shared" si="64"/>
        <v>0.90322580645161288</v>
      </c>
      <c r="NM120" s="3">
        <f t="shared" si="65"/>
        <v>0.93333333333333335</v>
      </c>
      <c r="NN120" s="3">
        <f t="shared" si="66"/>
        <v>1</v>
      </c>
      <c r="NO120" s="3">
        <f t="shared" si="67"/>
        <v>0.83333333333333337</v>
      </c>
      <c r="NP120" s="3">
        <f t="shared" si="68"/>
        <v>1</v>
      </c>
      <c r="NQ120" s="3">
        <f t="shared" si="69"/>
        <v>0.93548387096774188</v>
      </c>
      <c r="NR120" s="3">
        <f t="shared" si="70"/>
        <v>0.93333333333333335</v>
      </c>
      <c r="NS120" s="3">
        <f t="shared" si="71"/>
        <v>0.967741935483871</v>
      </c>
      <c r="NT120" s="3">
        <f t="shared" si="72"/>
        <v>0.93333333333333335</v>
      </c>
      <c r="NU120" s="3">
        <f t="shared" si="73"/>
        <v>0.967741935483871</v>
      </c>
      <c r="NV120" s="3">
        <f t="shared" si="74"/>
        <v>0.93698630136986305</v>
      </c>
      <c r="NW120" s="5">
        <f t="shared" si="75"/>
        <v>24.170370370370375</v>
      </c>
      <c r="NX120" s="1">
        <f t="shared" si="76"/>
        <v>24.762962962962959</v>
      </c>
      <c r="NY120" s="1">
        <f t="shared" si="77"/>
        <v>24.707142857142856</v>
      </c>
      <c r="NZ120" s="1">
        <f t="shared" si="78"/>
        <v>25.357142857142865</v>
      </c>
      <c r="OA120" s="1">
        <f t="shared" si="79"/>
        <v>24.987096774193553</v>
      </c>
      <c r="OB120" s="1">
        <f t="shared" si="80"/>
        <v>25.224000000000004</v>
      </c>
      <c r="OC120" s="1">
        <f t="shared" si="81"/>
        <v>24.935483870967737</v>
      </c>
      <c r="OD120" s="1">
        <f t="shared" si="82"/>
        <v>24.855172413793099</v>
      </c>
      <c r="OE120" s="1">
        <f t="shared" si="83"/>
        <v>24.057142857142853</v>
      </c>
      <c r="OF120" s="1">
        <f t="shared" si="84"/>
        <v>24.14</v>
      </c>
      <c r="OG120" s="1">
        <f t="shared" si="85"/>
        <v>24.685714285714287</v>
      </c>
      <c r="OH120" s="1">
        <f t="shared" si="86"/>
        <v>25.068333333333335</v>
      </c>
      <c r="OI120" s="111">
        <v>24.304000000000002</v>
      </c>
      <c r="OJ120" s="112">
        <v>25.068000000000005</v>
      </c>
      <c r="OK120" s="112">
        <v>25.352000000000004</v>
      </c>
      <c r="OL120" s="112">
        <v>25.454166666666669</v>
      </c>
      <c r="OM120" s="112">
        <v>24.891999999999999</v>
      </c>
      <c r="ON120" s="112">
        <v>24.248000000000005</v>
      </c>
      <c r="OO120" s="112">
        <v>24.047999999999998</v>
      </c>
      <c r="OP120" s="112">
        <v>23.987999999999996</v>
      </c>
      <c r="OQ120" s="112">
        <v>23.800000000000004</v>
      </c>
      <c r="OR120" s="112">
        <v>23.799999999999997</v>
      </c>
      <c r="OS120" s="112">
        <v>23.784000000000006</v>
      </c>
      <c r="OT120" s="112">
        <v>23.944000000000003</v>
      </c>
      <c r="OU120" s="5">
        <f t="shared" si="50"/>
        <v>-0.13362962962962754</v>
      </c>
      <c r="OV120" s="1">
        <f t="shared" si="51"/>
        <v>-0.30503703703704588</v>
      </c>
      <c r="OW120" s="1">
        <f t="shared" si="52"/>
        <v>-0.64485714285714835</v>
      </c>
      <c r="OX120" s="1">
        <f t="shared" si="53"/>
        <v>-9.7023809523804516E-2</v>
      </c>
      <c r="OY120" s="1">
        <f t="shared" si="54"/>
        <v>9.5096774193553557E-2</v>
      </c>
      <c r="OZ120" s="1">
        <f t="shared" si="55"/>
        <v>0.97599999999999909</v>
      </c>
      <c r="PA120" s="1">
        <f t="shared" si="56"/>
        <v>0.8874838709677384</v>
      </c>
      <c r="PB120" s="1">
        <f t="shared" si="57"/>
        <v>0.86717241379310295</v>
      </c>
      <c r="PC120" s="1">
        <f t="shared" si="58"/>
        <v>0.25714285714284912</v>
      </c>
      <c r="PD120" s="1">
        <f t="shared" si="59"/>
        <v>0.34000000000000341</v>
      </c>
      <c r="PE120" s="1">
        <f t="shared" si="60"/>
        <v>0.90171428571428081</v>
      </c>
      <c r="PF120" s="1">
        <f t="shared" si="61"/>
        <v>1.1243333333333325</v>
      </c>
      <c r="PG120" s="111">
        <v>19</v>
      </c>
      <c r="PH120" s="112">
        <v>19.399999999999999</v>
      </c>
      <c r="PI120" s="112">
        <v>19.8</v>
      </c>
      <c r="PJ120" s="112">
        <v>20</v>
      </c>
      <c r="PK120" s="112">
        <v>20</v>
      </c>
      <c r="PL120" s="112">
        <v>20</v>
      </c>
      <c r="PM120" s="112">
        <v>20.399999999999999</v>
      </c>
      <c r="PN120" s="112">
        <v>19.8</v>
      </c>
      <c r="PO120" s="112">
        <v>19.3</v>
      </c>
      <c r="PP120" s="112">
        <v>20</v>
      </c>
      <c r="PQ120" s="112">
        <v>20</v>
      </c>
      <c r="PR120" s="137">
        <v>0</v>
      </c>
      <c r="PS120" s="5">
        <f t="array" ref="PS120">+IF(ISERROR($NW120)=FALSE,MIN(IF($H120:$AL120&lt;65534,$H120:$AL120,"")),NA())</f>
        <v>22.2</v>
      </c>
      <c r="PT120" s="1">
        <f t="array" ref="PT120">+IF(ISERROR($NX120)=FALSE,MIN(IF($AM120:$BN120&lt;65534,$AM120:$BN120,"")),NA())</f>
        <v>23.8</v>
      </c>
      <c r="PU120" s="1">
        <f t="array" ref="PU120">+IF(ISERROR($NY120)=FALSE,MIN(IF($BP120:$CT120&lt;65534,$BP120:$CT120,"")),NA())</f>
        <v>23.6</v>
      </c>
      <c r="PV120" s="1">
        <f t="array" ref="PV120">+IF(ISERROR($NZ120)=FALSE,MIN(IF($CU120:$DX120&lt;65534,$CU120:$DX120,"")),NA())</f>
        <v>24.2</v>
      </c>
      <c r="PW120" s="1">
        <f t="array" ref="PW120">+IF(ISERROR($OA120)=FALSE,MIN(IF($DY120:$FC120&lt;65534,$DY120:$FC120,"")),NA())</f>
        <v>23</v>
      </c>
      <c r="PX120" s="1">
        <f t="array" ref="PX120">+IF(ISERROR($OB120)=FALSE,MIN(IF($FD120:$GG120&lt;65534,$FD120:$GG120,"")),NA())</f>
        <v>22.8</v>
      </c>
      <c r="PY120" s="1">
        <f t="array" ref="PY120">+IF(ISERROR($OC120)=FALSE,MIN(IF($GH120:$HL120&lt;65534,$GH120:$HL120,"")),NA())</f>
        <v>22.4</v>
      </c>
      <c r="PZ120" s="1">
        <f t="array" ref="PZ120">+IF(ISERROR($OD120)=FALSE,MIN(IF($HM120:$IQ120&lt;65534,$HM120:$IQ120,"")),NA())</f>
        <v>22.4</v>
      </c>
      <c r="QA120" s="1">
        <f t="array" ref="QA120">+IF(ISERROR($OE120)=FALSE,MIN(IF($IR120:$JU120&lt;65534,$IR120:$JU120,"")),NA())</f>
        <v>20</v>
      </c>
      <c r="QB120" s="1">
        <f t="array" ref="QB120">+IF(ISERROR($OF120)=FALSE,MIN(IF($JV120:$KZ120&lt;65534,$JV120:$KZ120,"")),NA())</f>
        <v>23.2</v>
      </c>
      <c r="QC120" s="1">
        <f t="array" ref="QC120">+IF(ISERROR($OG120)=FALSE,MIN(IF($LA120:$MD120&lt;65534,$LA120:$MD120,"")),NA())</f>
        <v>20.2</v>
      </c>
      <c r="QD120" s="1">
        <f t="array" ref="QD120">+IF(ISERROR($OH120)=FALSE,MIN(IF($ME120:$NI120&lt;65534,$ME120:$NI120,"")),NA())</f>
        <v>23.2</v>
      </c>
      <c r="QE120" s="5">
        <f t="shared" si="87"/>
        <v>-3.1999999999999993</v>
      </c>
      <c r="QF120" s="1">
        <f t="shared" si="88"/>
        <v>-4.4000000000000021</v>
      </c>
      <c r="QG120" s="1">
        <f t="shared" si="89"/>
        <v>-3.8000000000000007</v>
      </c>
      <c r="QH120" s="1">
        <f t="shared" si="90"/>
        <v>-4.1999999999999993</v>
      </c>
      <c r="QI120" s="1">
        <f t="shared" si="91"/>
        <v>-3</v>
      </c>
      <c r="QJ120" s="1">
        <f t="shared" si="92"/>
        <v>-2.8000000000000007</v>
      </c>
      <c r="QK120" s="1">
        <f t="shared" si="93"/>
        <v>-2</v>
      </c>
      <c r="QL120" s="1">
        <f t="shared" si="94"/>
        <v>-2.5999999999999979</v>
      </c>
      <c r="QM120" s="1">
        <f t="shared" si="95"/>
        <v>-0.69999999999999929</v>
      </c>
      <c r="QN120" s="1">
        <f t="shared" si="96"/>
        <v>-3.1999999999999993</v>
      </c>
      <c r="QO120" s="1">
        <f t="shared" si="97"/>
        <v>-0.19999999999999929</v>
      </c>
      <c r="QP120" s="1">
        <f t="shared" si="98"/>
        <v>-23.2</v>
      </c>
      <c r="QQ120" s="5" t="s">
        <v>892</v>
      </c>
    </row>
    <row r="121" spans="1:459" s="1" customFormat="1" x14ac:dyDescent="0.2">
      <c r="A121" s="79">
        <v>13015030</v>
      </c>
      <c r="B121" s="106">
        <v>-76.233333333333334</v>
      </c>
      <c r="C121" s="106">
        <v>7.9833333333333334</v>
      </c>
      <c r="D121" s="105">
        <v>78</v>
      </c>
      <c r="E121" s="97" t="s">
        <v>240</v>
      </c>
      <c r="F121" s="97" t="s">
        <v>523</v>
      </c>
      <c r="G121" s="97" t="s">
        <v>311</v>
      </c>
      <c r="H121" s="1">
        <v>23.5</v>
      </c>
      <c r="I121" s="1">
        <v>23.4</v>
      </c>
      <c r="J121" s="1">
        <v>24</v>
      </c>
      <c r="K121" s="1">
        <v>24.2</v>
      </c>
      <c r="L121" s="1">
        <v>25.1</v>
      </c>
      <c r="M121" s="1">
        <v>25</v>
      </c>
      <c r="N121" s="1">
        <v>24</v>
      </c>
      <c r="O121" s="1">
        <v>24.4</v>
      </c>
      <c r="P121" s="1">
        <v>24.8</v>
      </c>
      <c r="Q121" s="1">
        <v>65535</v>
      </c>
      <c r="R121" s="1">
        <v>22.8</v>
      </c>
      <c r="S121" s="1">
        <v>23.4</v>
      </c>
      <c r="T121" s="1">
        <v>23.2</v>
      </c>
      <c r="U121" s="1">
        <v>23.8</v>
      </c>
      <c r="V121" s="1">
        <v>23.8</v>
      </c>
      <c r="W121" s="1">
        <v>24.4</v>
      </c>
      <c r="X121" s="1">
        <v>24.4</v>
      </c>
      <c r="Y121" s="1">
        <v>24.8</v>
      </c>
      <c r="Z121" s="1">
        <v>24.8</v>
      </c>
      <c r="AA121" s="1">
        <v>24.6</v>
      </c>
      <c r="AB121" s="1">
        <v>24.8</v>
      </c>
      <c r="AC121" s="1">
        <v>25.2</v>
      </c>
      <c r="AD121" s="1">
        <v>23.4</v>
      </c>
      <c r="AE121" s="1">
        <v>23.4</v>
      </c>
      <c r="AF121" s="1">
        <v>23.2</v>
      </c>
      <c r="AG121" s="1">
        <v>24.8</v>
      </c>
      <c r="AH121" s="1">
        <v>24.6</v>
      </c>
      <c r="AI121" s="1">
        <v>24.4</v>
      </c>
      <c r="AJ121" s="1">
        <v>24.3</v>
      </c>
      <c r="AK121" s="1">
        <v>24.4</v>
      </c>
      <c r="AL121" s="1">
        <v>24</v>
      </c>
      <c r="AM121" s="1">
        <v>24.2</v>
      </c>
      <c r="AN121" s="1">
        <v>24.6</v>
      </c>
      <c r="AO121" s="1">
        <v>24</v>
      </c>
      <c r="AP121" s="1">
        <v>24</v>
      </c>
      <c r="AQ121" s="1">
        <v>24.2</v>
      </c>
      <c r="AR121" s="1">
        <v>24.6</v>
      </c>
      <c r="AS121" s="1">
        <v>24</v>
      </c>
      <c r="AT121" s="1">
        <v>24.3</v>
      </c>
      <c r="AU121" s="1">
        <v>24.4</v>
      </c>
      <c r="AV121" s="1">
        <v>24.2</v>
      </c>
      <c r="AW121" s="1">
        <v>24.4</v>
      </c>
      <c r="AX121" s="1">
        <v>24.5</v>
      </c>
      <c r="AY121" s="1">
        <v>24.6</v>
      </c>
      <c r="AZ121" s="1">
        <v>25</v>
      </c>
      <c r="BA121" s="1">
        <v>25</v>
      </c>
      <c r="BB121" s="1">
        <v>24.6</v>
      </c>
      <c r="BC121" s="1">
        <v>25</v>
      </c>
      <c r="BD121" s="1">
        <v>25.6</v>
      </c>
      <c r="BE121" s="1">
        <v>25.8</v>
      </c>
      <c r="BF121" s="1">
        <v>25</v>
      </c>
      <c r="BG121" s="1">
        <v>25</v>
      </c>
      <c r="BH121" s="1">
        <v>25.8</v>
      </c>
      <c r="BI121" s="1">
        <v>25.4</v>
      </c>
      <c r="BJ121" s="1">
        <v>24.3</v>
      </c>
      <c r="BK121" s="1">
        <v>24.8</v>
      </c>
      <c r="BL121" s="1">
        <v>24.2</v>
      </c>
      <c r="BM121" s="1">
        <v>24.8</v>
      </c>
      <c r="BN121" s="1">
        <v>24.8</v>
      </c>
      <c r="BO121" s="102"/>
      <c r="BP121" s="1">
        <v>25</v>
      </c>
      <c r="BQ121" s="1">
        <v>24.4</v>
      </c>
      <c r="BR121" s="1">
        <v>24.2</v>
      </c>
      <c r="BS121" s="1">
        <v>25</v>
      </c>
      <c r="BT121" s="1">
        <v>24.8</v>
      </c>
      <c r="BU121" s="1">
        <v>24.8</v>
      </c>
      <c r="BV121" s="1">
        <v>24.2</v>
      </c>
      <c r="BW121" s="1">
        <v>25.4</v>
      </c>
      <c r="BX121" s="1">
        <v>25.2</v>
      </c>
      <c r="BY121" s="1">
        <v>24.6</v>
      </c>
      <c r="BZ121" s="1">
        <v>24.4</v>
      </c>
      <c r="CA121" s="1">
        <v>25.6</v>
      </c>
      <c r="CB121" s="1">
        <v>24.4</v>
      </c>
      <c r="CC121" s="1">
        <v>25.4</v>
      </c>
      <c r="CD121" s="1">
        <v>25.2</v>
      </c>
      <c r="CE121" s="1">
        <v>25.1</v>
      </c>
      <c r="CF121" s="1">
        <v>25.8</v>
      </c>
      <c r="CG121" s="1">
        <v>25.6</v>
      </c>
      <c r="CH121" s="1">
        <v>25</v>
      </c>
      <c r="CI121" s="1">
        <v>23.2</v>
      </c>
      <c r="CJ121" s="1">
        <v>25</v>
      </c>
      <c r="CK121" s="1">
        <v>24</v>
      </c>
      <c r="CL121" s="1">
        <v>24</v>
      </c>
      <c r="CM121" s="1">
        <v>24.4</v>
      </c>
      <c r="CN121" s="1">
        <v>25.3</v>
      </c>
      <c r="CO121" s="1">
        <v>25.4</v>
      </c>
      <c r="CP121" s="1">
        <v>24.6</v>
      </c>
      <c r="CQ121" s="1">
        <v>24.4</v>
      </c>
      <c r="CR121" s="1">
        <v>24</v>
      </c>
      <c r="CS121" s="1">
        <v>23.8</v>
      </c>
      <c r="CT121" s="1">
        <v>24.4</v>
      </c>
      <c r="CU121" s="1">
        <v>25.6</v>
      </c>
      <c r="CV121" s="1">
        <v>22.6</v>
      </c>
      <c r="CW121" s="1">
        <v>25</v>
      </c>
      <c r="CX121" s="1">
        <v>24.4</v>
      </c>
      <c r="CY121" s="1">
        <v>24.8</v>
      </c>
      <c r="CZ121" s="1">
        <v>24.8</v>
      </c>
      <c r="DA121" s="1">
        <v>24.4</v>
      </c>
      <c r="DB121" s="1">
        <v>24.6</v>
      </c>
      <c r="DC121" s="1">
        <v>24.4</v>
      </c>
      <c r="DD121" s="1">
        <v>25.2</v>
      </c>
      <c r="DE121" s="1">
        <v>24.2</v>
      </c>
      <c r="DF121" s="1">
        <v>24.6</v>
      </c>
      <c r="DG121" s="1">
        <v>24.7</v>
      </c>
      <c r="DH121" s="1">
        <v>25.8</v>
      </c>
      <c r="DI121" s="1">
        <v>65535</v>
      </c>
      <c r="DJ121" s="1">
        <v>65535</v>
      </c>
      <c r="DK121" s="1">
        <v>65535</v>
      </c>
      <c r="DL121" s="1">
        <v>65535</v>
      </c>
      <c r="DM121" s="1">
        <v>23.3</v>
      </c>
      <c r="DN121" s="1">
        <v>65535</v>
      </c>
      <c r="DO121" s="1">
        <v>24.8</v>
      </c>
      <c r="DP121" s="1">
        <v>24.6</v>
      </c>
      <c r="DQ121" s="1">
        <v>25</v>
      </c>
      <c r="DR121" s="1">
        <v>24.8</v>
      </c>
      <c r="DS121" s="1">
        <v>25</v>
      </c>
      <c r="DT121" s="1">
        <v>25.4</v>
      </c>
      <c r="DU121" s="1">
        <v>25.6</v>
      </c>
      <c r="DV121" s="1">
        <v>26</v>
      </c>
      <c r="DW121" s="1">
        <v>24.4</v>
      </c>
      <c r="DX121" s="1">
        <v>26</v>
      </c>
      <c r="DY121" s="1">
        <v>26.2</v>
      </c>
      <c r="DZ121" s="1">
        <v>24.8</v>
      </c>
      <c r="EA121" s="1">
        <v>25.4</v>
      </c>
      <c r="EB121" s="1">
        <v>24.6</v>
      </c>
      <c r="EC121" s="1">
        <v>26</v>
      </c>
      <c r="ED121" s="1">
        <v>28</v>
      </c>
      <c r="EE121" s="1">
        <v>26.2</v>
      </c>
      <c r="EF121" s="1">
        <v>26.4</v>
      </c>
      <c r="EG121" s="1">
        <v>24.6</v>
      </c>
      <c r="EH121" s="1">
        <v>24.2</v>
      </c>
      <c r="EI121" s="1">
        <v>24.4</v>
      </c>
      <c r="EJ121" s="1">
        <v>24.4</v>
      </c>
      <c r="EK121" s="1">
        <v>24.2</v>
      </c>
      <c r="EL121" s="1">
        <v>25.2</v>
      </c>
      <c r="EM121" s="1">
        <v>26</v>
      </c>
      <c r="EN121" s="1">
        <v>65535</v>
      </c>
      <c r="EO121" s="1">
        <v>25.8</v>
      </c>
      <c r="EP121" s="1">
        <v>25.4</v>
      </c>
      <c r="EQ121" s="1">
        <v>23.4</v>
      </c>
      <c r="ER121" s="1">
        <v>23.8</v>
      </c>
      <c r="ES121" s="1">
        <v>24.2</v>
      </c>
      <c r="ET121" s="1">
        <v>24.6</v>
      </c>
      <c r="EU121" s="1">
        <v>23.2</v>
      </c>
      <c r="EV121" s="1">
        <v>24</v>
      </c>
      <c r="EW121" s="1">
        <v>24.2</v>
      </c>
      <c r="EX121" s="1">
        <v>23</v>
      </c>
      <c r="EY121" s="1">
        <v>24.2</v>
      </c>
      <c r="EZ121" s="1">
        <v>24.8</v>
      </c>
      <c r="FA121" s="1">
        <v>24.4</v>
      </c>
      <c r="FB121" s="1">
        <v>24</v>
      </c>
      <c r="FC121" s="1">
        <v>23.8</v>
      </c>
      <c r="FD121" s="1">
        <v>24.2</v>
      </c>
      <c r="FE121" s="1">
        <v>24.2</v>
      </c>
      <c r="FF121" s="1">
        <v>23.8</v>
      </c>
      <c r="FG121" s="1">
        <v>23.4</v>
      </c>
      <c r="FH121" s="1">
        <v>24.8</v>
      </c>
      <c r="FI121" s="1">
        <v>65535</v>
      </c>
      <c r="FJ121" s="1">
        <v>23.2</v>
      </c>
      <c r="FK121" s="1">
        <v>65535</v>
      </c>
      <c r="FL121" s="1">
        <v>65535</v>
      </c>
      <c r="FM121" s="1">
        <v>24.2</v>
      </c>
      <c r="FN121" s="1">
        <v>24.8</v>
      </c>
      <c r="FO121" s="1">
        <v>24.2</v>
      </c>
      <c r="FP121" s="1">
        <v>24.6</v>
      </c>
      <c r="FQ121" s="1">
        <v>25.2</v>
      </c>
      <c r="FR121" s="1">
        <v>25.2</v>
      </c>
      <c r="FS121" s="1">
        <v>25</v>
      </c>
      <c r="FT121" s="1">
        <v>25.6</v>
      </c>
      <c r="FU121" s="1">
        <v>26.2</v>
      </c>
      <c r="FV121" s="1">
        <v>25.2</v>
      </c>
      <c r="FW121" s="1">
        <v>26</v>
      </c>
      <c r="FX121" s="1">
        <v>25.8</v>
      </c>
      <c r="FY121" s="1">
        <v>24</v>
      </c>
      <c r="FZ121" s="1">
        <v>23.8</v>
      </c>
      <c r="GA121" s="1">
        <v>25</v>
      </c>
      <c r="GB121" s="1">
        <v>21.4</v>
      </c>
      <c r="GC121" s="1">
        <v>22.8</v>
      </c>
      <c r="GD121" s="1">
        <v>24.4</v>
      </c>
      <c r="GE121" s="1">
        <v>25.7</v>
      </c>
      <c r="GF121" s="1">
        <v>25.2</v>
      </c>
      <c r="GG121" s="1">
        <v>24.2</v>
      </c>
      <c r="GH121" s="1">
        <v>24.4</v>
      </c>
      <c r="GI121" s="1">
        <v>22</v>
      </c>
      <c r="GJ121" s="1">
        <v>25.4</v>
      </c>
      <c r="GK121" s="1">
        <v>25.4</v>
      </c>
      <c r="GL121" s="1">
        <v>24.8</v>
      </c>
      <c r="GM121" s="1">
        <v>23.8</v>
      </c>
      <c r="GN121" s="1">
        <v>26.7</v>
      </c>
      <c r="GO121" s="1">
        <v>23</v>
      </c>
      <c r="GP121" s="1">
        <v>22.6</v>
      </c>
      <c r="GQ121" s="1">
        <v>24.6</v>
      </c>
      <c r="GR121" s="1">
        <v>24</v>
      </c>
      <c r="GS121" s="1">
        <v>24</v>
      </c>
      <c r="GT121" s="1">
        <v>23.2</v>
      </c>
      <c r="GU121" s="1">
        <v>21.6</v>
      </c>
      <c r="GV121" s="1">
        <v>21.4</v>
      </c>
      <c r="GW121" s="1">
        <v>23</v>
      </c>
      <c r="GX121" s="1">
        <v>22.4</v>
      </c>
      <c r="GY121" s="1">
        <v>25.2</v>
      </c>
      <c r="GZ121" s="1">
        <v>24.8</v>
      </c>
      <c r="HA121" s="1">
        <v>25.4</v>
      </c>
      <c r="HB121" s="1">
        <v>65535</v>
      </c>
      <c r="HC121" s="1">
        <v>23.8</v>
      </c>
      <c r="HD121" s="1">
        <v>24</v>
      </c>
      <c r="HE121" s="1">
        <v>24</v>
      </c>
      <c r="HF121" s="1">
        <v>24.2</v>
      </c>
      <c r="HG121" s="1">
        <v>25.2</v>
      </c>
      <c r="HH121" s="1">
        <v>21.4</v>
      </c>
      <c r="HI121" s="1">
        <v>25.2</v>
      </c>
      <c r="HJ121" s="1">
        <v>24.6</v>
      </c>
      <c r="HK121" s="1">
        <v>25.4</v>
      </c>
      <c r="HL121" s="1">
        <v>25.4</v>
      </c>
      <c r="HM121" s="1">
        <v>25.4</v>
      </c>
      <c r="HN121" s="1">
        <v>25.2</v>
      </c>
      <c r="HO121" s="1">
        <v>24.2</v>
      </c>
      <c r="HP121" s="1">
        <v>23</v>
      </c>
      <c r="HQ121" s="1">
        <v>23</v>
      </c>
      <c r="HR121" s="1">
        <v>24.8</v>
      </c>
      <c r="HS121" s="1">
        <v>23.6</v>
      </c>
      <c r="HT121" s="1">
        <v>24.4</v>
      </c>
      <c r="HU121" s="1">
        <v>22.1</v>
      </c>
      <c r="HV121" s="1">
        <v>23.4</v>
      </c>
      <c r="HW121" s="1">
        <v>21.2</v>
      </c>
      <c r="HX121" s="1">
        <v>23.8</v>
      </c>
      <c r="HY121" s="1">
        <v>26.2</v>
      </c>
      <c r="HZ121" s="1">
        <v>25.4</v>
      </c>
      <c r="IA121" s="1">
        <v>23</v>
      </c>
      <c r="IB121" s="1">
        <v>23.6</v>
      </c>
      <c r="IC121" s="1">
        <v>22.4</v>
      </c>
      <c r="ID121" s="1">
        <v>22.8</v>
      </c>
      <c r="IE121" s="1">
        <v>23.6</v>
      </c>
      <c r="IF121" s="1">
        <v>65535</v>
      </c>
      <c r="IG121" s="1">
        <v>65535</v>
      </c>
      <c r="IH121" s="1">
        <v>24.4</v>
      </c>
      <c r="II121" s="1">
        <v>25.6</v>
      </c>
      <c r="IJ121" s="1">
        <v>65535</v>
      </c>
      <c r="IK121" s="1">
        <v>23.2</v>
      </c>
      <c r="IL121" s="1">
        <v>23.2</v>
      </c>
      <c r="IM121" s="1">
        <v>23.6</v>
      </c>
      <c r="IN121" s="1">
        <v>23.2</v>
      </c>
      <c r="IO121" s="1">
        <v>24.2</v>
      </c>
      <c r="IP121" s="1">
        <v>24.8</v>
      </c>
      <c r="IQ121" s="1">
        <v>24.8</v>
      </c>
      <c r="IR121" s="1">
        <v>25</v>
      </c>
      <c r="IS121" s="1">
        <v>25</v>
      </c>
      <c r="IT121" s="1">
        <v>65535</v>
      </c>
      <c r="IU121" s="1">
        <v>24.2</v>
      </c>
      <c r="IV121" s="1">
        <v>24.4</v>
      </c>
      <c r="IW121" s="1">
        <v>23.2</v>
      </c>
      <c r="IX121" s="1">
        <v>24</v>
      </c>
      <c r="IY121" s="1">
        <v>23</v>
      </c>
      <c r="IZ121" s="1">
        <v>23.2</v>
      </c>
      <c r="JA121" s="1">
        <v>24.8</v>
      </c>
      <c r="JB121" s="1">
        <v>24.4</v>
      </c>
      <c r="JC121" s="1">
        <v>23</v>
      </c>
      <c r="JD121" s="1">
        <v>22.4</v>
      </c>
      <c r="JE121" s="1">
        <v>22.2</v>
      </c>
      <c r="JF121" s="1">
        <v>22</v>
      </c>
      <c r="JG121" s="1">
        <v>21.8</v>
      </c>
      <c r="JH121" s="1">
        <v>24.2</v>
      </c>
      <c r="JI121" s="1">
        <v>25</v>
      </c>
      <c r="JJ121" s="1">
        <v>23.6</v>
      </c>
      <c r="JK121" s="1">
        <v>23.4</v>
      </c>
      <c r="JL121" s="1">
        <v>23.6</v>
      </c>
      <c r="JM121" s="1">
        <v>23.4</v>
      </c>
      <c r="JN121" s="1">
        <v>65535</v>
      </c>
      <c r="JO121" s="1">
        <v>24.4</v>
      </c>
      <c r="JP121" s="1">
        <v>24.6</v>
      </c>
      <c r="JQ121" s="1">
        <v>24.6</v>
      </c>
      <c r="JR121" s="1">
        <v>24.4</v>
      </c>
      <c r="JS121" s="1">
        <v>24.8</v>
      </c>
      <c r="JT121" s="1">
        <v>23</v>
      </c>
      <c r="JU121" s="1">
        <v>22</v>
      </c>
      <c r="JV121" s="1">
        <v>24</v>
      </c>
      <c r="JW121" s="1">
        <v>24</v>
      </c>
      <c r="JX121" s="1">
        <v>23.6</v>
      </c>
      <c r="JY121" s="1">
        <v>24.6</v>
      </c>
      <c r="JZ121" s="1">
        <v>23.8</v>
      </c>
      <c r="KA121" s="1">
        <v>23.8</v>
      </c>
      <c r="KB121" s="1">
        <v>23.4</v>
      </c>
      <c r="KC121" s="1">
        <v>24</v>
      </c>
      <c r="KD121" s="1">
        <v>24.4</v>
      </c>
      <c r="KE121" s="1">
        <v>23</v>
      </c>
      <c r="KF121" s="1">
        <v>23.2</v>
      </c>
      <c r="KG121" s="1">
        <v>23.8</v>
      </c>
      <c r="KH121" s="1">
        <v>20.2</v>
      </c>
      <c r="KI121" s="1">
        <v>22.4</v>
      </c>
      <c r="KJ121" s="1">
        <v>23.4</v>
      </c>
      <c r="KK121" s="1">
        <v>25</v>
      </c>
      <c r="KL121" s="1">
        <v>23.8</v>
      </c>
      <c r="KM121" s="1">
        <v>24</v>
      </c>
      <c r="KN121" s="1">
        <v>24</v>
      </c>
      <c r="KO121" s="1">
        <v>24.2</v>
      </c>
      <c r="KP121" s="1">
        <v>24</v>
      </c>
      <c r="KQ121" s="1">
        <v>23.4</v>
      </c>
      <c r="KR121" s="1">
        <v>23.6</v>
      </c>
      <c r="KS121" s="1">
        <v>24</v>
      </c>
      <c r="KT121" s="1">
        <v>23.6</v>
      </c>
      <c r="KU121" s="1">
        <v>23.8</v>
      </c>
      <c r="KV121" s="1">
        <v>23.6</v>
      </c>
      <c r="KW121" s="1">
        <v>24.4</v>
      </c>
      <c r="KX121" s="1">
        <v>24</v>
      </c>
      <c r="KY121" s="1">
        <v>23.8</v>
      </c>
      <c r="KZ121" s="1">
        <v>24.6</v>
      </c>
      <c r="LA121" s="1">
        <v>25.4</v>
      </c>
      <c r="LB121" s="1">
        <v>23</v>
      </c>
      <c r="LC121" s="1">
        <v>23.4</v>
      </c>
      <c r="LD121" s="1">
        <v>24.8</v>
      </c>
      <c r="LE121" s="1">
        <v>24.4</v>
      </c>
      <c r="LF121" s="1">
        <v>24.6</v>
      </c>
      <c r="LG121" s="1">
        <v>25</v>
      </c>
      <c r="LH121" s="1">
        <v>25.2</v>
      </c>
      <c r="LI121" s="1">
        <v>25</v>
      </c>
      <c r="LJ121" s="1">
        <v>23.8</v>
      </c>
      <c r="LK121" s="1">
        <v>23.6</v>
      </c>
      <c r="LL121" s="1">
        <v>23.6</v>
      </c>
      <c r="LM121" s="1">
        <v>23.8</v>
      </c>
      <c r="LN121" s="1">
        <v>23.8</v>
      </c>
      <c r="LO121" s="1">
        <v>24</v>
      </c>
      <c r="LP121" s="1">
        <v>24.6</v>
      </c>
      <c r="LQ121" s="1">
        <v>24</v>
      </c>
      <c r="LR121" s="1">
        <v>23</v>
      </c>
      <c r="LS121" s="1">
        <v>24.4</v>
      </c>
      <c r="LT121" s="1">
        <v>24.4</v>
      </c>
      <c r="LU121" s="1">
        <v>24.6</v>
      </c>
      <c r="LV121" s="1">
        <v>24.4</v>
      </c>
      <c r="LW121" s="1">
        <v>24.5</v>
      </c>
      <c r="LX121" s="1">
        <v>24.6</v>
      </c>
      <c r="LY121" s="1">
        <v>24.6</v>
      </c>
      <c r="LZ121" s="1">
        <v>25</v>
      </c>
      <c r="MA121" s="1">
        <v>25.2</v>
      </c>
      <c r="MB121" s="1">
        <v>26</v>
      </c>
      <c r="MC121" s="1">
        <v>24.8</v>
      </c>
      <c r="MD121" s="1">
        <v>23.6</v>
      </c>
      <c r="ME121" s="1">
        <v>24.6</v>
      </c>
      <c r="MF121" s="1">
        <v>24.8</v>
      </c>
      <c r="MG121" s="1">
        <v>24.8</v>
      </c>
      <c r="MH121" s="1">
        <v>23.6</v>
      </c>
      <c r="MI121" s="1">
        <v>25.4</v>
      </c>
      <c r="MJ121" s="1">
        <v>25.2</v>
      </c>
      <c r="MK121" s="1">
        <v>24.2</v>
      </c>
      <c r="ML121" s="1">
        <v>22.4</v>
      </c>
      <c r="MM121" s="1">
        <v>23.8</v>
      </c>
      <c r="MN121" s="1">
        <v>24.2</v>
      </c>
      <c r="MO121" s="1">
        <v>24</v>
      </c>
      <c r="MP121" s="1">
        <v>24.8</v>
      </c>
      <c r="MQ121" s="1">
        <v>24.4</v>
      </c>
      <c r="MR121" s="1">
        <v>23.5</v>
      </c>
      <c r="MS121" s="1">
        <v>23.2</v>
      </c>
      <c r="MT121" s="1">
        <v>24.8</v>
      </c>
      <c r="MU121" s="1">
        <v>24.4</v>
      </c>
      <c r="MV121" s="1">
        <v>23.8</v>
      </c>
      <c r="MW121" s="1">
        <v>24.6</v>
      </c>
      <c r="MX121" s="1">
        <v>25</v>
      </c>
      <c r="MY121" s="1">
        <v>25.2</v>
      </c>
      <c r="MZ121" s="1">
        <v>26.2</v>
      </c>
      <c r="NA121" s="1">
        <v>24.6</v>
      </c>
      <c r="NB121" s="1">
        <v>24.5</v>
      </c>
      <c r="NC121" s="1">
        <v>24.8</v>
      </c>
      <c r="ND121" s="1">
        <v>24.9</v>
      </c>
      <c r="NE121" s="1">
        <v>24.8</v>
      </c>
      <c r="NF121" s="1">
        <v>25.4</v>
      </c>
      <c r="NG121" s="1">
        <v>24.4</v>
      </c>
      <c r="NH121" s="1">
        <v>25</v>
      </c>
      <c r="NI121" s="1">
        <v>23.8</v>
      </c>
      <c r="NJ121" s="6">
        <f t="shared" si="62"/>
        <v>0.967741935483871</v>
      </c>
      <c r="NK121" s="3">
        <f t="shared" si="63"/>
        <v>1</v>
      </c>
      <c r="NL121" s="3">
        <f t="shared" si="64"/>
        <v>1</v>
      </c>
      <c r="NM121" s="3">
        <f t="shared" si="65"/>
        <v>0.83333333333333337</v>
      </c>
      <c r="NN121" s="3">
        <f t="shared" si="66"/>
        <v>0.967741935483871</v>
      </c>
      <c r="NO121" s="3">
        <f t="shared" si="67"/>
        <v>0.9</v>
      </c>
      <c r="NP121" s="3">
        <f t="shared" si="68"/>
        <v>0.967741935483871</v>
      </c>
      <c r="NQ121" s="3">
        <f t="shared" si="69"/>
        <v>0.90322580645161288</v>
      </c>
      <c r="NR121" s="3">
        <f t="shared" si="70"/>
        <v>0.93333333333333335</v>
      </c>
      <c r="NS121" s="3">
        <f t="shared" si="71"/>
        <v>1</v>
      </c>
      <c r="NT121" s="3">
        <f t="shared" si="72"/>
        <v>1</v>
      </c>
      <c r="NU121" s="3">
        <f t="shared" si="73"/>
        <v>1</v>
      </c>
      <c r="NV121" s="3">
        <f t="shared" si="74"/>
        <v>0.95616438356164379</v>
      </c>
      <c r="NW121" s="5">
        <f t="shared" si="75"/>
        <v>24.163333333333334</v>
      </c>
      <c r="NX121" s="1">
        <f t="shared" si="76"/>
        <v>24.68214285714285</v>
      </c>
      <c r="NY121" s="1">
        <f t="shared" si="77"/>
        <v>24.72903225806451</v>
      </c>
      <c r="NZ121" s="1">
        <f t="shared" si="78"/>
        <v>24.800000000000004</v>
      </c>
      <c r="OA121" s="1">
        <f t="shared" si="79"/>
        <v>24.779999999999994</v>
      </c>
      <c r="OB121" s="1">
        <f t="shared" si="80"/>
        <v>24.522222222222222</v>
      </c>
      <c r="OC121" s="1">
        <f t="shared" si="81"/>
        <v>24.029999999999998</v>
      </c>
      <c r="OD121" s="1">
        <f t="shared" si="82"/>
        <v>23.860714285714291</v>
      </c>
      <c r="OE121" s="1">
        <f t="shared" si="83"/>
        <v>23.7</v>
      </c>
      <c r="OF121" s="1">
        <f t="shared" si="84"/>
        <v>23.72258064516129</v>
      </c>
      <c r="OG121" s="1">
        <f t="shared" si="85"/>
        <v>24.370000000000005</v>
      </c>
      <c r="OH121" s="1">
        <f t="shared" si="86"/>
        <v>24.487096774193542</v>
      </c>
      <c r="OI121" s="111" t="e">
        <f>NA()</f>
        <v>#N/A</v>
      </c>
      <c r="OJ121" s="112" t="e">
        <f>NA()</f>
        <v>#N/A</v>
      </c>
      <c r="OK121" s="112" t="e">
        <f>NA()</f>
        <v>#N/A</v>
      </c>
      <c r="OL121" s="112" t="e">
        <f>NA()</f>
        <v>#N/A</v>
      </c>
      <c r="OM121" s="112" t="e">
        <f>NA()</f>
        <v>#N/A</v>
      </c>
      <c r="ON121" s="112" t="e">
        <f>NA()</f>
        <v>#N/A</v>
      </c>
      <c r="OO121" s="112" t="e">
        <f>NA()</f>
        <v>#N/A</v>
      </c>
      <c r="OP121" s="112" t="e">
        <f>NA()</f>
        <v>#N/A</v>
      </c>
      <c r="OQ121" s="112" t="e">
        <f>NA()</f>
        <v>#N/A</v>
      </c>
      <c r="OR121" s="112" t="e">
        <f>NA()</f>
        <v>#N/A</v>
      </c>
      <c r="OS121" s="112" t="e">
        <f>NA()</f>
        <v>#N/A</v>
      </c>
      <c r="OT121" s="112" t="e">
        <f>NA()</f>
        <v>#N/A</v>
      </c>
      <c r="OU121" s="5" t="e">
        <f t="shared" si="50"/>
        <v>#N/A</v>
      </c>
      <c r="OV121" s="1" t="e">
        <f t="shared" si="51"/>
        <v>#N/A</v>
      </c>
      <c r="OW121" s="1" t="e">
        <f t="shared" si="52"/>
        <v>#N/A</v>
      </c>
      <c r="OX121" s="1" t="e">
        <f t="shared" si="53"/>
        <v>#N/A</v>
      </c>
      <c r="OY121" s="1" t="e">
        <f t="shared" si="54"/>
        <v>#N/A</v>
      </c>
      <c r="OZ121" s="1" t="e">
        <f t="shared" si="55"/>
        <v>#N/A</v>
      </c>
      <c r="PA121" s="1" t="e">
        <f t="shared" si="56"/>
        <v>#N/A</v>
      </c>
      <c r="PB121" s="1" t="e">
        <f t="shared" si="57"/>
        <v>#N/A</v>
      </c>
      <c r="PC121" s="1" t="e">
        <f t="shared" si="58"/>
        <v>#N/A</v>
      </c>
      <c r="PD121" s="1" t="e">
        <f t="shared" si="59"/>
        <v>#N/A</v>
      </c>
      <c r="PE121" s="1" t="e">
        <f t="shared" si="60"/>
        <v>#N/A</v>
      </c>
      <c r="PF121" s="1" t="e">
        <f t="shared" si="61"/>
        <v>#N/A</v>
      </c>
      <c r="PG121" s="111">
        <v>20.399999999999999</v>
      </c>
      <c r="PH121" s="112">
        <v>19</v>
      </c>
      <c r="PI121" s="112">
        <v>19.2</v>
      </c>
      <c r="PJ121" s="112">
        <v>20</v>
      </c>
      <c r="PK121" s="112">
        <v>19.600000000000001</v>
      </c>
      <c r="PL121" s="112">
        <v>20</v>
      </c>
      <c r="PM121" s="112">
        <v>19.2</v>
      </c>
      <c r="PN121" s="112">
        <v>19.2</v>
      </c>
      <c r="PO121" s="112">
        <v>19.8</v>
      </c>
      <c r="PP121" s="112">
        <v>20</v>
      </c>
      <c r="PQ121" s="112">
        <v>2.6</v>
      </c>
      <c r="PR121" s="137">
        <v>19.2</v>
      </c>
      <c r="PS121" s="5">
        <f t="array" ref="PS121">+IF(ISERROR($NW121)=FALSE,MIN(IF($H121:$AL121&lt;65534,$H121:$AL121,"")),NA())</f>
        <v>22.8</v>
      </c>
      <c r="PT121" s="1">
        <f t="array" ref="PT121">+IF(ISERROR($NX121)=FALSE,MIN(IF($AM121:$BN121&lt;65534,$AM121:$BN121,"")),NA())</f>
        <v>24</v>
      </c>
      <c r="PU121" s="1">
        <f t="array" ref="PU121">+IF(ISERROR($NY121)=FALSE,MIN(IF($BP121:$CT121&lt;65534,$BP121:$CT121,"")),NA())</f>
        <v>23.2</v>
      </c>
      <c r="PV121" s="1">
        <f t="array" ref="PV121">+IF(ISERROR($NZ121)=FALSE,MIN(IF($CU121:$DX121&lt;65534,$CU121:$DX121,"")),NA())</f>
        <v>22.6</v>
      </c>
      <c r="PW121" s="1">
        <f t="array" ref="PW121">+IF(ISERROR($OA121)=FALSE,MIN(IF($DY121:$FC121&lt;65534,$DY121:$FC121,"")),NA())</f>
        <v>23</v>
      </c>
      <c r="PX121" s="1">
        <f t="array" ref="PX121">+IF(ISERROR($OB121)=FALSE,MIN(IF($FD121:$GG121&lt;65534,$FD121:$GG121,"")),NA())</f>
        <v>21.4</v>
      </c>
      <c r="PY121" s="1">
        <f t="array" ref="PY121">+IF(ISERROR($OC121)=FALSE,MIN(IF($GH121:$HL121&lt;65534,$GH121:$HL121,"")),NA())</f>
        <v>21.4</v>
      </c>
      <c r="PZ121" s="1">
        <f t="array" ref="PZ121">+IF(ISERROR($OD121)=FALSE,MIN(IF($HM121:$IQ121&lt;65534,$HM121:$IQ121,"")),NA())</f>
        <v>21.2</v>
      </c>
      <c r="QA121" s="1">
        <f t="array" ref="QA121">+IF(ISERROR($OE121)=FALSE,MIN(IF($IR121:$JU121&lt;65534,$IR121:$JU121,"")),NA())</f>
        <v>21.8</v>
      </c>
      <c r="QB121" s="1">
        <f t="array" ref="QB121">+IF(ISERROR($OF121)=FALSE,MIN(IF($JV121:$KZ121&lt;65534,$JV121:$KZ121,"")),NA())</f>
        <v>20.2</v>
      </c>
      <c r="QC121" s="1">
        <f t="array" ref="QC121">+IF(ISERROR($OG121)=FALSE,MIN(IF($LA121:$MD121&lt;65534,$LA121:$MD121,"")),NA())</f>
        <v>23</v>
      </c>
      <c r="QD121" s="1">
        <f t="array" ref="QD121">+IF(ISERROR($OH121)=FALSE,MIN(IF($ME121:$NI121&lt;65534,$ME121:$NI121,"")),NA())</f>
        <v>22.4</v>
      </c>
      <c r="QE121" s="5">
        <f t="shared" si="87"/>
        <v>-2.4000000000000021</v>
      </c>
      <c r="QF121" s="1">
        <f t="shared" si="88"/>
        <v>-5</v>
      </c>
      <c r="QG121" s="1">
        <f t="shared" si="89"/>
        <v>-4</v>
      </c>
      <c r="QH121" s="1">
        <f t="shared" si="90"/>
        <v>-2.6000000000000014</v>
      </c>
      <c r="QI121" s="1">
        <f t="shared" si="91"/>
        <v>-3.3999999999999986</v>
      </c>
      <c r="QJ121" s="1">
        <f t="shared" si="92"/>
        <v>-1.3999999999999986</v>
      </c>
      <c r="QK121" s="1">
        <f t="shared" si="93"/>
        <v>-2.1999999999999993</v>
      </c>
      <c r="QL121" s="1">
        <f t="shared" si="94"/>
        <v>-2</v>
      </c>
      <c r="QM121" s="1">
        <f t="shared" si="95"/>
        <v>-2</v>
      </c>
      <c r="QN121" s="1">
        <f t="shared" si="96"/>
        <v>-0.19999999999999929</v>
      </c>
      <c r="QO121" s="1">
        <f t="shared" si="97"/>
        <v>-20.399999999999999</v>
      </c>
      <c r="QP121" s="1">
        <f t="shared" si="98"/>
        <v>-3.1999999999999993</v>
      </c>
      <c r="QQ121" s="5" t="s">
        <v>892</v>
      </c>
    </row>
    <row r="122" spans="1:459" s="1" customFormat="1" x14ac:dyDescent="0.2">
      <c r="A122" s="79">
        <v>13075010</v>
      </c>
      <c r="B122" s="106">
        <v>-75.622083333333322</v>
      </c>
      <c r="C122" s="106">
        <v>9.1507500000000004</v>
      </c>
      <c r="D122" s="105">
        <v>20</v>
      </c>
      <c r="E122" s="97" t="s">
        <v>342</v>
      </c>
      <c r="F122" s="97" t="s">
        <v>342</v>
      </c>
      <c r="G122" s="97" t="s">
        <v>311</v>
      </c>
      <c r="H122" s="1">
        <v>65535</v>
      </c>
      <c r="I122" s="1">
        <v>22.8</v>
      </c>
      <c r="J122" s="1">
        <v>23</v>
      </c>
      <c r="K122" s="1">
        <v>23.3</v>
      </c>
      <c r="L122" s="1">
        <v>24</v>
      </c>
      <c r="M122" s="1">
        <v>25</v>
      </c>
      <c r="N122" s="1">
        <v>25.2</v>
      </c>
      <c r="O122" s="1">
        <v>24</v>
      </c>
      <c r="P122" s="1">
        <v>24.3</v>
      </c>
      <c r="Q122" s="1">
        <v>22.8</v>
      </c>
      <c r="R122" s="1">
        <v>22</v>
      </c>
      <c r="S122" s="1">
        <v>21.8</v>
      </c>
      <c r="T122" s="1">
        <v>23.6</v>
      </c>
      <c r="U122" s="1">
        <v>23.4</v>
      </c>
      <c r="V122" s="1">
        <v>23.3</v>
      </c>
      <c r="W122" s="1">
        <v>23.2</v>
      </c>
      <c r="X122" s="1">
        <v>23</v>
      </c>
      <c r="Y122" s="1">
        <v>24.3</v>
      </c>
      <c r="Z122" s="1">
        <v>24</v>
      </c>
      <c r="AA122" s="1">
        <v>24.2</v>
      </c>
      <c r="AB122" s="1">
        <v>24.3</v>
      </c>
      <c r="AC122" s="1">
        <v>23.2</v>
      </c>
      <c r="AD122" s="1">
        <v>22</v>
      </c>
      <c r="AE122" s="1">
        <v>23.2</v>
      </c>
      <c r="AF122" s="1">
        <v>24.4</v>
      </c>
      <c r="AG122" s="1">
        <v>23.4</v>
      </c>
      <c r="AH122" s="1">
        <v>24.6</v>
      </c>
      <c r="AI122" s="1">
        <v>24.4</v>
      </c>
      <c r="AJ122" s="1">
        <v>24</v>
      </c>
      <c r="AK122" s="1">
        <v>23.1</v>
      </c>
      <c r="AL122" s="1">
        <v>23</v>
      </c>
      <c r="AM122" s="1">
        <v>23.8</v>
      </c>
      <c r="AN122" s="1">
        <v>24.6</v>
      </c>
      <c r="AO122" s="1">
        <v>23</v>
      </c>
      <c r="AP122" s="1">
        <v>23.6</v>
      </c>
      <c r="AQ122" s="1">
        <v>23.8</v>
      </c>
      <c r="AR122" s="1">
        <v>23</v>
      </c>
      <c r="AS122" s="1">
        <v>23.3</v>
      </c>
      <c r="AT122" s="1">
        <v>24</v>
      </c>
      <c r="AU122" s="1">
        <v>23.8</v>
      </c>
      <c r="AV122" s="1">
        <v>24</v>
      </c>
      <c r="AW122" s="1">
        <v>24.2</v>
      </c>
      <c r="AX122" s="1">
        <v>24.4</v>
      </c>
      <c r="AY122" s="1">
        <v>25</v>
      </c>
      <c r="AZ122" s="1">
        <v>24.8</v>
      </c>
      <c r="BA122" s="1">
        <v>24.4</v>
      </c>
      <c r="BB122" s="1">
        <v>24.6</v>
      </c>
      <c r="BC122" s="1">
        <v>25</v>
      </c>
      <c r="BD122" s="1">
        <v>24.6</v>
      </c>
      <c r="BE122" s="1">
        <v>25.1</v>
      </c>
      <c r="BF122" s="1">
        <v>24.8</v>
      </c>
      <c r="BG122" s="1">
        <v>25</v>
      </c>
      <c r="BH122" s="1">
        <v>25.2</v>
      </c>
      <c r="BI122" s="1">
        <v>25.4</v>
      </c>
      <c r="BJ122" s="1">
        <v>25</v>
      </c>
      <c r="BK122" s="1">
        <v>24.4</v>
      </c>
      <c r="BL122" s="1">
        <v>23.6</v>
      </c>
      <c r="BM122" s="1">
        <v>24.3</v>
      </c>
      <c r="BN122" s="1">
        <v>24.4</v>
      </c>
      <c r="BO122" s="102"/>
      <c r="BP122" s="1">
        <v>25</v>
      </c>
      <c r="BQ122" s="1">
        <v>24.6</v>
      </c>
      <c r="BR122" s="1">
        <v>24.3</v>
      </c>
      <c r="BS122" s="1">
        <v>25.1</v>
      </c>
      <c r="BT122" s="1">
        <v>24.3</v>
      </c>
      <c r="BU122" s="1">
        <v>25.2</v>
      </c>
      <c r="BV122" s="1">
        <v>24.8</v>
      </c>
      <c r="BW122" s="1">
        <v>24.4</v>
      </c>
      <c r="BX122" s="1">
        <v>25</v>
      </c>
      <c r="BY122" s="1">
        <v>25.2</v>
      </c>
      <c r="BZ122" s="1">
        <v>25.4</v>
      </c>
      <c r="CA122" s="1">
        <v>24.6</v>
      </c>
      <c r="CB122" s="1">
        <v>24.3</v>
      </c>
      <c r="CC122" s="1">
        <v>24.6</v>
      </c>
      <c r="CD122" s="1">
        <v>25</v>
      </c>
      <c r="CE122" s="1">
        <v>25.6</v>
      </c>
      <c r="CF122" s="1">
        <v>25.4</v>
      </c>
      <c r="CG122" s="1">
        <v>25.6</v>
      </c>
      <c r="CH122" s="1">
        <v>25.3</v>
      </c>
      <c r="CI122" s="1">
        <v>25.1</v>
      </c>
      <c r="CJ122" s="1">
        <v>25.8</v>
      </c>
      <c r="CK122" s="1">
        <v>24.4</v>
      </c>
      <c r="CL122" s="1">
        <v>25</v>
      </c>
      <c r="CM122" s="1">
        <v>24.3</v>
      </c>
      <c r="CN122" s="1">
        <v>25.6</v>
      </c>
      <c r="CO122" s="1">
        <v>25.4</v>
      </c>
      <c r="CP122" s="1">
        <v>25.6</v>
      </c>
      <c r="CQ122" s="1">
        <v>25.3</v>
      </c>
      <c r="CR122" s="1">
        <v>25.8</v>
      </c>
      <c r="CS122" s="1">
        <v>24.4</v>
      </c>
      <c r="CT122" s="1">
        <v>25.1</v>
      </c>
      <c r="CU122" s="1">
        <v>25.4</v>
      </c>
      <c r="CV122" s="1">
        <v>25.8</v>
      </c>
      <c r="CW122" s="1">
        <v>25.1</v>
      </c>
      <c r="CX122" s="1">
        <v>25.4</v>
      </c>
      <c r="CY122" s="1">
        <v>65535</v>
      </c>
      <c r="CZ122" s="1">
        <v>25</v>
      </c>
      <c r="DA122" s="1">
        <v>24.8</v>
      </c>
      <c r="DB122" s="1">
        <v>25.3</v>
      </c>
      <c r="DC122" s="1">
        <v>25</v>
      </c>
      <c r="DD122" s="1">
        <v>25.1</v>
      </c>
      <c r="DE122" s="1">
        <v>25.4</v>
      </c>
      <c r="DF122" s="1">
        <v>65535</v>
      </c>
      <c r="DG122" s="1">
        <v>25.3</v>
      </c>
      <c r="DH122" s="1">
        <v>25.8</v>
      </c>
      <c r="DI122" s="1">
        <v>25.6</v>
      </c>
      <c r="DJ122" s="1">
        <v>25.1</v>
      </c>
      <c r="DK122" s="1">
        <v>26.1</v>
      </c>
      <c r="DL122" s="1">
        <v>65535</v>
      </c>
      <c r="DM122" s="1">
        <v>24.4</v>
      </c>
      <c r="DN122" s="1">
        <v>25.6</v>
      </c>
      <c r="DO122" s="1">
        <v>24.3</v>
      </c>
      <c r="DP122" s="1">
        <v>65535</v>
      </c>
      <c r="DQ122" s="1">
        <v>24.1</v>
      </c>
      <c r="DR122" s="1">
        <v>25</v>
      </c>
      <c r="DS122" s="1">
        <v>65535</v>
      </c>
      <c r="DT122" s="1">
        <v>25.4</v>
      </c>
      <c r="DU122" s="1">
        <v>26</v>
      </c>
      <c r="DV122" s="1">
        <v>26</v>
      </c>
      <c r="DW122" s="1">
        <v>26.4</v>
      </c>
      <c r="DX122" s="1">
        <v>26.6</v>
      </c>
      <c r="DY122" s="1">
        <v>26.1</v>
      </c>
      <c r="DZ122" s="1">
        <v>26</v>
      </c>
      <c r="EA122" s="1">
        <v>65535</v>
      </c>
      <c r="EB122" s="1">
        <v>26.4</v>
      </c>
      <c r="EC122" s="1">
        <v>26.6</v>
      </c>
      <c r="ED122" s="1">
        <v>27</v>
      </c>
      <c r="EE122" s="1">
        <v>26.8</v>
      </c>
      <c r="EF122" s="1">
        <v>27</v>
      </c>
      <c r="EG122" s="1">
        <v>25.1</v>
      </c>
      <c r="EH122" s="1">
        <v>23.8</v>
      </c>
      <c r="EI122" s="1">
        <v>24.2</v>
      </c>
      <c r="EJ122" s="1">
        <v>65535</v>
      </c>
      <c r="EK122" s="1">
        <v>25.2</v>
      </c>
      <c r="EL122" s="1">
        <v>25.6</v>
      </c>
      <c r="EM122" s="1">
        <v>25.3</v>
      </c>
      <c r="EN122" s="1">
        <v>24.2</v>
      </c>
      <c r="EO122" s="1">
        <v>24.1</v>
      </c>
      <c r="EP122" s="1">
        <v>25.4</v>
      </c>
      <c r="EQ122" s="1">
        <v>24.4</v>
      </c>
      <c r="ER122" s="1">
        <v>25.2</v>
      </c>
      <c r="ES122" s="1">
        <v>25</v>
      </c>
      <c r="ET122" s="1">
        <v>25.3</v>
      </c>
      <c r="EU122" s="1">
        <v>24.3</v>
      </c>
      <c r="EV122" s="1">
        <v>24.8</v>
      </c>
      <c r="EW122" s="1">
        <v>24</v>
      </c>
      <c r="EX122" s="1">
        <v>65535</v>
      </c>
      <c r="EY122" s="1">
        <v>26</v>
      </c>
      <c r="EZ122" s="1">
        <v>24</v>
      </c>
      <c r="FA122" s="1">
        <v>23.1</v>
      </c>
      <c r="FB122" s="1">
        <v>24</v>
      </c>
      <c r="FC122" s="1">
        <v>24.3</v>
      </c>
      <c r="FD122" s="1">
        <v>24</v>
      </c>
      <c r="FE122" s="1">
        <v>25</v>
      </c>
      <c r="FF122" s="1">
        <v>24.8</v>
      </c>
      <c r="FG122" s="1">
        <v>25.8</v>
      </c>
      <c r="FH122" s="1">
        <v>25.3</v>
      </c>
      <c r="FI122" s="1">
        <v>26.6</v>
      </c>
      <c r="FJ122" s="1">
        <v>22.6</v>
      </c>
      <c r="FK122" s="1">
        <v>24.8</v>
      </c>
      <c r="FL122" s="1">
        <v>26</v>
      </c>
      <c r="FM122" s="1">
        <v>22.8</v>
      </c>
      <c r="FN122" s="1">
        <v>24.3</v>
      </c>
      <c r="FO122" s="1">
        <v>24</v>
      </c>
      <c r="FP122" s="1">
        <v>24.6</v>
      </c>
      <c r="FQ122" s="1">
        <v>25.2</v>
      </c>
      <c r="FR122" s="1">
        <v>23.4</v>
      </c>
      <c r="FS122" s="1">
        <v>26.1</v>
      </c>
      <c r="FT122" s="1">
        <v>26</v>
      </c>
      <c r="FU122" s="1">
        <v>26.4</v>
      </c>
      <c r="FV122" s="1">
        <v>26.4</v>
      </c>
      <c r="FW122" s="1">
        <v>26.8</v>
      </c>
      <c r="FX122" s="1">
        <v>26.2</v>
      </c>
      <c r="FY122" s="1">
        <v>24.4</v>
      </c>
      <c r="FZ122" s="1">
        <v>24.2</v>
      </c>
      <c r="GA122" s="1">
        <v>25.2</v>
      </c>
      <c r="GB122" s="1">
        <v>24</v>
      </c>
      <c r="GC122" s="1">
        <v>24.8</v>
      </c>
      <c r="GD122" s="1">
        <v>25.4</v>
      </c>
      <c r="GE122" s="1">
        <v>26</v>
      </c>
      <c r="GF122" s="1">
        <v>26.1</v>
      </c>
      <c r="GG122" s="1">
        <v>24.2</v>
      </c>
      <c r="GH122" s="1">
        <v>25.2</v>
      </c>
      <c r="GI122" s="1">
        <v>23.2</v>
      </c>
      <c r="GJ122" s="1">
        <v>24.3</v>
      </c>
      <c r="GK122" s="1">
        <v>25</v>
      </c>
      <c r="GL122" s="1">
        <v>25.3</v>
      </c>
      <c r="GM122" s="1">
        <v>25.6</v>
      </c>
      <c r="GN122" s="1">
        <v>26.3</v>
      </c>
      <c r="GO122" s="1">
        <v>23.1</v>
      </c>
      <c r="GP122" s="1">
        <v>23.8</v>
      </c>
      <c r="GQ122" s="1">
        <v>25</v>
      </c>
      <c r="GR122" s="1">
        <v>24.6</v>
      </c>
      <c r="GS122" s="1">
        <v>25.4</v>
      </c>
      <c r="GT122" s="1">
        <v>25</v>
      </c>
      <c r="GU122" s="1">
        <v>24.4</v>
      </c>
      <c r="GV122" s="1">
        <v>25</v>
      </c>
      <c r="GW122" s="1">
        <v>24.3</v>
      </c>
      <c r="GX122" s="1">
        <v>25</v>
      </c>
      <c r="GY122" s="1">
        <v>25.3</v>
      </c>
      <c r="GZ122" s="1">
        <v>23.4</v>
      </c>
      <c r="HA122" s="1">
        <v>24.4</v>
      </c>
      <c r="HB122" s="1">
        <v>25.4</v>
      </c>
      <c r="HC122" s="1">
        <v>25.2</v>
      </c>
      <c r="HD122" s="1">
        <v>23.8</v>
      </c>
      <c r="HE122" s="1">
        <v>24.2</v>
      </c>
      <c r="HF122" s="1">
        <v>25.1</v>
      </c>
      <c r="HG122" s="1">
        <v>25</v>
      </c>
      <c r="HH122" s="1">
        <v>23</v>
      </c>
      <c r="HI122" s="1">
        <v>24.4</v>
      </c>
      <c r="HJ122" s="1">
        <v>26</v>
      </c>
      <c r="HK122" s="1">
        <v>25.1</v>
      </c>
      <c r="HL122" s="1">
        <v>25.3</v>
      </c>
      <c r="HM122" s="1">
        <v>24.4</v>
      </c>
      <c r="HN122" s="1">
        <v>25</v>
      </c>
      <c r="HO122" s="1">
        <v>24.2</v>
      </c>
      <c r="HP122" s="1">
        <v>24.3</v>
      </c>
      <c r="HQ122" s="1">
        <v>25.2</v>
      </c>
      <c r="HR122" s="1">
        <v>25.6</v>
      </c>
      <c r="HS122" s="1">
        <v>25.3</v>
      </c>
      <c r="HT122" s="1">
        <v>25.8</v>
      </c>
      <c r="HU122" s="1">
        <v>24.4</v>
      </c>
      <c r="HV122" s="1">
        <v>25.6</v>
      </c>
      <c r="HW122" s="1">
        <v>26.2</v>
      </c>
      <c r="HX122" s="1">
        <v>25</v>
      </c>
      <c r="HY122" s="1">
        <v>25.6</v>
      </c>
      <c r="HZ122" s="1">
        <v>22.8</v>
      </c>
      <c r="IA122" s="1">
        <v>65535</v>
      </c>
      <c r="IB122" s="1">
        <v>23.2</v>
      </c>
      <c r="IC122" s="1">
        <v>23</v>
      </c>
      <c r="ID122" s="1">
        <v>24</v>
      </c>
      <c r="IE122" s="1">
        <v>25</v>
      </c>
      <c r="IF122" s="1">
        <v>24.4</v>
      </c>
      <c r="IG122" s="1">
        <v>22.6</v>
      </c>
      <c r="IH122" s="1">
        <v>23.4</v>
      </c>
      <c r="II122" s="1">
        <v>25.1</v>
      </c>
      <c r="IJ122" s="1">
        <v>25.6</v>
      </c>
      <c r="IK122" s="1">
        <v>22.3</v>
      </c>
      <c r="IL122" s="1">
        <v>19.600000000000001</v>
      </c>
      <c r="IM122" s="1">
        <v>25.4</v>
      </c>
      <c r="IN122" s="1">
        <v>25.2</v>
      </c>
      <c r="IO122" s="1">
        <v>24.4</v>
      </c>
      <c r="IP122" s="1">
        <v>25.8</v>
      </c>
      <c r="IQ122" s="1">
        <v>25.6</v>
      </c>
      <c r="IR122" s="1">
        <v>25.2</v>
      </c>
      <c r="IS122" s="1">
        <v>26</v>
      </c>
      <c r="IT122" s="1">
        <v>23.1</v>
      </c>
      <c r="IU122" s="1">
        <v>25.2</v>
      </c>
      <c r="IV122" s="1">
        <v>23.8</v>
      </c>
      <c r="IW122" s="1">
        <v>23.4</v>
      </c>
      <c r="IX122" s="1">
        <v>25.4</v>
      </c>
      <c r="IY122" s="1">
        <v>25.3</v>
      </c>
      <c r="IZ122" s="1">
        <v>25</v>
      </c>
      <c r="JA122" s="1">
        <v>26</v>
      </c>
      <c r="JB122" s="1">
        <v>26.6</v>
      </c>
      <c r="JC122" s="1">
        <v>24.1</v>
      </c>
      <c r="JD122" s="1">
        <v>24.8</v>
      </c>
      <c r="JE122" s="1">
        <v>25.2</v>
      </c>
      <c r="JF122" s="1">
        <v>23</v>
      </c>
      <c r="JG122" s="1">
        <v>23.3</v>
      </c>
      <c r="JH122" s="1">
        <v>24.2</v>
      </c>
      <c r="JI122" s="1">
        <v>23.8</v>
      </c>
      <c r="JJ122" s="1">
        <v>24</v>
      </c>
      <c r="JK122" s="1">
        <v>24.3</v>
      </c>
      <c r="JL122" s="1">
        <v>23.1</v>
      </c>
      <c r="JM122" s="1">
        <v>23</v>
      </c>
      <c r="JN122" s="1">
        <v>25</v>
      </c>
      <c r="JO122" s="1">
        <v>24.6</v>
      </c>
      <c r="JP122" s="1">
        <v>25.1</v>
      </c>
      <c r="JQ122" s="1">
        <v>24.4</v>
      </c>
      <c r="JR122" s="1">
        <v>25</v>
      </c>
      <c r="JS122" s="1">
        <v>24.6</v>
      </c>
      <c r="JT122" s="1">
        <v>24.2</v>
      </c>
      <c r="JU122" s="1">
        <v>25</v>
      </c>
      <c r="JV122" s="1">
        <v>24.4</v>
      </c>
      <c r="JW122" s="1">
        <v>24.1</v>
      </c>
      <c r="JX122" s="1">
        <v>24</v>
      </c>
      <c r="JY122" s="1">
        <v>24.6</v>
      </c>
      <c r="JZ122" s="1">
        <v>25.1</v>
      </c>
      <c r="KA122" s="1">
        <v>25.3</v>
      </c>
      <c r="KB122" s="1">
        <v>24.8</v>
      </c>
      <c r="KC122" s="1">
        <v>25.2</v>
      </c>
      <c r="KD122" s="1">
        <v>23.6</v>
      </c>
      <c r="KE122" s="1">
        <v>24</v>
      </c>
      <c r="KF122" s="1">
        <v>25.2</v>
      </c>
      <c r="KG122" s="1">
        <v>24.4</v>
      </c>
      <c r="KH122" s="1">
        <v>24.6</v>
      </c>
      <c r="KI122" s="1">
        <v>25</v>
      </c>
      <c r="KJ122" s="1">
        <v>25.2</v>
      </c>
      <c r="KK122" s="1">
        <v>25.4</v>
      </c>
      <c r="KL122" s="1">
        <v>24.8</v>
      </c>
      <c r="KM122" s="1">
        <v>22.6</v>
      </c>
      <c r="KN122" s="1">
        <v>23.4</v>
      </c>
      <c r="KO122" s="1">
        <v>23.3</v>
      </c>
      <c r="KP122" s="1">
        <v>24.3</v>
      </c>
      <c r="KQ122" s="1">
        <v>24</v>
      </c>
      <c r="KR122" s="1">
        <v>24.2</v>
      </c>
      <c r="KS122" s="1">
        <v>65535</v>
      </c>
      <c r="KT122" s="1">
        <v>23.8</v>
      </c>
      <c r="KU122" s="1">
        <v>25</v>
      </c>
      <c r="KV122" s="1">
        <v>24.4</v>
      </c>
      <c r="KW122" s="1">
        <v>24.6</v>
      </c>
      <c r="KX122" s="1">
        <v>24.4</v>
      </c>
      <c r="KY122" s="1">
        <v>24.4</v>
      </c>
      <c r="KZ122" s="1">
        <v>25.3</v>
      </c>
      <c r="LA122" s="1">
        <v>25</v>
      </c>
      <c r="LB122" s="1">
        <v>24.8</v>
      </c>
      <c r="LC122" s="1">
        <v>65535</v>
      </c>
      <c r="LD122" s="1">
        <v>24.4</v>
      </c>
      <c r="LE122" s="1">
        <v>24.2</v>
      </c>
      <c r="LF122" s="1">
        <v>23.6</v>
      </c>
      <c r="LG122" s="1">
        <v>25.4</v>
      </c>
      <c r="LH122" s="1">
        <v>25.8</v>
      </c>
      <c r="LI122" s="1">
        <v>26</v>
      </c>
      <c r="LJ122" s="1">
        <v>24.4</v>
      </c>
      <c r="LK122" s="1">
        <v>23.4</v>
      </c>
      <c r="LL122" s="1">
        <v>24.3</v>
      </c>
      <c r="LM122" s="1">
        <v>24.2</v>
      </c>
      <c r="LN122" s="1">
        <v>24</v>
      </c>
      <c r="LO122" s="1">
        <v>24.8</v>
      </c>
      <c r="LP122" s="1">
        <v>25.2</v>
      </c>
      <c r="LQ122" s="1">
        <v>24.4</v>
      </c>
      <c r="LR122" s="1">
        <v>24.2</v>
      </c>
      <c r="LS122" s="1">
        <v>23.8</v>
      </c>
      <c r="LT122" s="1">
        <v>24.3</v>
      </c>
      <c r="LU122" s="1">
        <v>24.1</v>
      </c>
      <c r="LV122" s="1">
        <v>24.2</v>
      </c>
      <c r="LW122" s="1">
        <v>24</v>
      </c>
      <c r="LX122" s="1">
        <v>24.6</v>
      </c>
      <c r="LY122" s="1">
        <v>25</v>
      </c>
      <c r="LZ122" s="1">
        <v>25.4</v>
      </c>
      <c r="MA122" s="1">
        <v>25.1</v>
      </c>
      <c r="MB122" s="1">
        <v>25.3</v>
      </c>
      <c r="MC122" s="1">
        <v>25.1</v>
      </c>
      <c r="MD122" s="1">
        <v>65535</v>
      </c>
      <c r="ME122" s="1">
        <v>65535</v>
      </c>
      <c r="MF122" s="1">
        <v>65535</v>
      </c>
      <c r="MG122" s="1">
        <v>25.3</v>
      </c>
      <c r="MH122" s="1">
        <v>25.4</v>
      </c>
      <c r="MI122" s="1">
        <v>24.8</v>
      </c>
      <c r="MJ122" s="1">
        <v>25.2</v>
      </c>
      <c r="MK122" s="1">
        <v>24.4</v>
      </c>
      <c r="ML122" s="1">
        <v>65535</v>
      </c>
      <c r="MM122" s="1">
        <v>65535</v>
      </c>
      <c r="MN122" s="1">
        <v>65535</v>
      </c>
      <c r="MO122" s="1">
        <v>24.3</v>
      </c>
      <c r="MP122" s="1">
        <v>25</v>
      </c>
      <c r="MQ122" s="1">
        <v>24.3</v>
      </c>
      <c r="MR122" s="1">
        <v>24.4</v>
      </c>
      <c r="MS122" s="1">
        <v>24.8</v>
      </c>
      <c r="MT122" s="1">
        <v>24.6</v>
      </c>
      <c r="MU122" s="1">
        <v>25</v>
      </c>
      <c r="MV122" s="1">
        <v>25.3</v>
      </c>
      <c r="MW122" s="1">
        <v>25.6</v>
      </c>
      <c r="MX122" s="1">
        <v>25.2</v>
      </c>
      <c r="MY122" s="1">
        <v>25</v>
      </c>
      <c r="MZ122" s="1">
        <v>25.4</v>
      </c>
      <c r="NA122" s="1">
        <v>25.1</v>
      </c>
      <c r="NB122" s="1">
        <v>25.8</v>
      </c>
      <c r="NC122" s="1">
        <v>25.4</v>
      </c>
      <c r="ND122" s="1">
        <v>25.3</v>
      </c>
      <c r="NE122" s="1">
        <v>24.8</v>
      </c>
      <c r="NF122" s="1">
        <v>25.4</v>
      </c>
      <c r="NG122" s="1">
        <v>25.3</v>
      </c>
      <c r="NH122" s="1">
        <v>65535</v>
      </c>
      <c r="NI122" s="1">
        <v>25</v>
      </c>
      <c r="NJ122" s="6">
        <f t="shared" si="62"/>
        <v>0.967741935483871</v>
      </c>
      <c r="NK122" s="3">
        <f t="shared" si="63"/>
        <v>1</v>
      </c>
      <c r="NL122" s="3">
        <f t="shared" si="64"/>
        <v>1</v>
      </c>
      <c r="NM122" s="3">
        <f t="shared" si="65"/>
        <v>0.83333333333333337</v>
      </c>
      <c r="NN122" s="3">
        <f t="shared" si="66"/>
        <v>0.90322580645161288</v>
      </c>
      <c r="NO122" s="3">
        <f t="shared" si="67"/>
        <v>1</v>
      </c>
      <c r="NP122" s="3">
        <f t="shared" si="68"/>
        <v>1</v>
      </c>
      <c r="NQ122" s="3">
        <f t="shared" si="69"/>
        <v>0.967741935483871</v>
      </c>
      <c r="NR122" s="3">
        <f t="shared" si="70"/>
        <v>1</v>
      </c>
      <c r="NS122" s="3">
        <f t="shared" si="71"/>
        <v>0.967741935483871</v>
      </c>
      <c r="NT122" s="3">
        <f t="shared" si="72"/>
        <v>0.93333333333333335</v>
      </c>
      <c r="NU122" s="3">
        <f t="shared" si="73"/>
        <v>0.80645161290322576</v>
      </c>
      <c r="NV122" s="3">
        <f t="shared" si="74"/>
        <v>0.94794520547945205</v>
      </c>
      <c r="NW122" s="5">
        <f t="shared" si="75"/>
        <v>23.560000000000002</v>
      </c>
      <c r="NX122" s="1">
        <f t="shared" si="76"/>
        <v>24.324999999999999</v>
      </c>
      <c r="NY122" s="1">
        <f t="shared" si="77"/>
        <v>25.016129032258064</v>
      </c>
      <c r="NZ122" s="1">
        <f t="shared" si="78"/>
        <v>25.360000000000003</v>
      </c>
      <c r="OA122" s="1">
        <f t="shared" si="79"/>
        <v>25.11428571428571</v>
      </c>
      <c r="OB122" s="1">
        <f t="shared" si="80"/>
        <v>25.04666666666667</v>
      </c>
      <c r="OC122" s="1">
        <f t="shared" si="81"/>
        <v>24.712903225806453</v>
      </c>
      <c r="OD122" s="1">
        <f t="shared" si="82"/>
        <v>24.466666666666665</v>
      </c>
      <c r="OE122" s="1">
        <f t="shared" si="83"/>
        <v>24.523333333333337</v>
      </c>
      <c r="OF122" s="1">
        <f t="shared" si="84"/>
        <v>24.446666666666662</v>
      </c>
      <c r="OG122" s="1">
        <f t="shared" si="85"/>
        <v>24.607142857142858</v>
      </c>
      <c r="OH122" s="1">
        <f t="shared" si="86"/>
        <v>25.043999999999997</v>
      </c>
      <c r="OI122" s="111">
        <v>22.285185185185178</v>
      </c>
      <c r="OJ122" s="112">
        <v>22.507692307692306</v>
      </c>
      <c r="OK122" s="112">
        <v>22.746153846153849</v>
      </c>
      <c r="OL122" s="112">
        <v>22.984615384615381</v>
      </c>
      <c r="OM122" s="112">
        <v>22.935714285714283</v>
      </c>
      <c r="ON122" s="112">
        <v>22.785185185185188</v>
      </c>
      <c r="OO122" s="112">
        <v>22.677777777777774</v>
      </c>
      <c r="OP122" s="112">
        <v>22.574074074074073</v>
      </c>
      <c r="OQ122" s="112">
        <v>22.511111111111113</v>
      </c>
      <c r="OR122" s="112">
        <v>22.640740740740739</v>
      </c>
      <c r="OS122" s="112">
        <v>22.765384615384619</v>
      </c>
      <c r="OT122" s="112">
        <v>22.6</v>
      </c>
      <c r="OU122" s="5">
        <f t="shared" si="50"/>
        <v>1.2748148148148246</v>
      </c>
      <c r="OV122" s="1">
        <f t="shared" si="51"/>
        <v>1.8173076923076934</v>
      </c>
      <c r="OW122" s="1">
        <f t="shared" si="52"/>
        <v>2.2699751861042152</v>
      </c>
      <c r="OX122" s="1">
        <f t="shared" si="53"/>
        <v>2.3753846153846219</v>
      </c>
      <c r="OY122" s="1">
        <f t="shared" si="54"/>
        <v>2.178571428571427</v>
      </c>
      <c r="OZ122" s="1">
        <f t="shared" si="55"/>
        <v>2.2614814814814821</v>
      </c>
      <c r="PA122" s="1">
        <f t="shared" si="56"/>
        <v>2.0351254480286798</v>
      </c>
      <c r="PB122" s="1">
        <f t="shared" si="57"/>
        <v>1.8925925925925924</v>
      </c>
      <c r="PC122" s="1">
        <f t="shared" si="58"/>
        <v>2.0122222222222241</v>
      </c>
      <c r="PD122" s="1">
        <f t="shared" si="59"/>
        <v>1.8059259259259228</v>
      </c>
      <c r="PE122" s="1">
        <f t="shared" si="60"/>
        <v>1.8417582417582388</v>
      </c>
      <c r="PF122" s="1">
        <f t="shared" si="61"/>
        <v>2.4439999999999955</v>
      </c>
      <c r="PG122" s="111">
        <v>17.3</v>
      </c>
      <c r="PH122" s="112">
        <v>18.2</v>
      </c>
      <c r="PI122" s="112">
        <v>18.600000000000001</v>
      </c>
      <c r="PJ122" s="112">
        <v>18</v>
      </c>
      <c r="PK122" s="112">
        <v>18</v>
      </c>
      <c r="PL122" s="112">
        <v>17.100000000000001</v>
      </c>
      <c r="PM122" s="112">
        <v>17.2</v>
      </c>
      <c r="PN122" s="112">
        <v>16.2</v>
      </c>
      <c r="PO122" s="112">
        <v>17.2</v>
      </c>
      <c r="PP122" s="112">
        <v>16.2</v>
      </c>
      <c r="PQ122" s="112">
        <v>18.3</v>
      </c>
      <c r="PR122" s="137">
        <v>18.399999999999999</v>
      </c>
      <c r="PS122" s="5">
        <f t="array" ref="PS122">+IF(ISERROR($NW122)=FALSE,MIN(IF($H122:$AL122&lt;65534,$H122:$AL122,"")),NA())</f>
        <v>21.8</v>
      </c>
      <c r="PT122" s="1">
        <f t="array" ref="PT122">+IF(ISERROR($NX122)=FALSE,MIN(IF($AM122:$BN122&lt;65534,$AM122:$BN122,"")),NA())</f>
        <v>23</v>
      </c>
      <c r="PU122" s="1">
        <f t="array" ref="PU122">+IF(ISERROR($NY122)=FALSE,MIN(IF($BP122:$CT122&lt;65534,$BP122:$CT122,"")),NA())</f>
        <v>24.3</v>
      </c>
      <c r="PV122" s="1">
        <f t="array" ref="PV122">+IF(ISERROR($NZ122)=FALSE,MIN(IF($CU122:$DX122&lt;65534,$CU122:$DX122,"")),NA())</f>
        <v>24.1</v>
      </c>
      <c r="PW122" s="1">
        <f t="array" ref="PW122">+IF(ISERROR($OA122)=FALSE,MIN(IF($DY122:$FC122&lt;65534,$DY122:$FC122,"")),NA())</f>
        <v>23.1</v>
      </c>
      <c r="PX122" s="1">
        <f t="array" ref="PX122">+IF(ISERROR($OB122)=FALSE,MIN(IF($FD122:$GG122&lt;65534,$FD122:$GG122,"")),NA())</f>
        <v>22.6</v>
      </c>
      <c r="PY122" s="1">
        <f t="array" ref="PY122">+IF(ISERROR($OC122)=FALSE,MIN(IF($GH122:$HL122&lt;65534,$GH122:$HL122,"")),NA())</f>
        <v>23</v>
      </c>
      <c r="PZ122" s="1">
        <f t="array" ref="PZ122">+IF(ISERROR($OD122)=FALSE,MIN(IF($HM122:$IQ122&lt;65534,$HM122:$IQ122,"")),NA())</f>
        <v>19.600000000000001</v>
      </c>
      <c r="QA122" s="1">
        <f t="array" ref="QA122">+IF(ISERROR($OE122)=FALSE,MIN(IF($IR122:$JU122&lt;65534,$IR122:$JU122,"")),NA())</f>
        <v>23</v>
      </c>
      <c r="QB122" s="1">
        <f t="array" ref="QB122">+IF(ISERROR($OF122)=FALSE,MIN(IF($JV122:$KZ122&lt;65534,$JV122:$KZ122,"")),NA())</f>
        <v>22.6</v>
      </c>
      <c r="QC122" s="1">
        <f t="array" ref="QC122">+IF(ISERROR($OG122)=FALSE,MIN(IF($LA122:$MD122&lt;65534,$LA122:$MD122,"")),NA())</f>
        <v>23.4</v>
      </c>
      <c r="QD122" s="1">
        <f t="array" ref="QD122">+IF(ISERROR($OH122)=FALSE,MIN(IF($ME122:$NI122&lt;65534,$ME122:$NI122,"")),NA())</f>
        <v>24.3</v>
      </c>
      <c r="QE122" s="5">
        <f t="shared" si="87"/>
        <v>-4.5</v>
      </c>
      <c r="QF122" s="1">
        <f t="shared" si="88"/>
        <v>-4.8000000000000007</v>
      </c>
      <c r="QG122" s="1">
        <f t="shared" si="89"/>
        <v>-5.6999999999999993</v>
      </c>
      <c r="QH122" s="1">
        <f t="shared" si="90"/>
        <v>-6.1000000000000014</v>
      </c>
      <c r="QI122" s="1">
        <f t="shared" si="91"/>
        <v>-5.1000000000000014</v>
      </c>
      <c r="QJ122" s="1">
        <f t="shared" si="92"/>
        <v>-5.5</v>
      </c>
      <c r="QK122" s="1">
        <f t="shared" si="93"/>
        <v>-5.8000000000000007</v>
      </c>
      <c r="QL122" s="1">
        <f t="shared" si="94"/>
        <v>-3.4000000000000021</v>
      </c>
      <c r="QM122" s="1">
        <f t="shared" si="95"/>
        <v>-5.8000000000000007</v>
      </c>
      <c r="QN122" s="1">
        <f t="shared" si="96"/>
        <v>-6.4000000000000021</v>
      </c>
      <c r="QO122" s="1">
        <f t="shared" si="97"/>
        <v>-5.0999999999999979</v>
      </c>
      <c r="QP122" s="1">
        <f t="shared" si="98"/>
        <v>-5.9000000000000021</v>
      </c>
      <c r="QQ122" s="5" t="s">
        <v>892</v>
      </c>
    </row>
    <row r="123" spans="1:459" s="1" customFormat="1" x14ac:dyDescent="0.2">
      <c r="A123" s="79">
        <v>13075020</v>
      </c>
      <c r="B123" s="106">
        <v>-75.582222222222214</v>
      </c>
      <c r="C123" s="106">
        <v>8.9138888888888896</v>
      </c>
      <c r="D123" s="105">
        <v>40</v>
      </c>
      <c r="E123" s="97" t="s">
        <v>212</v>
      </c>
      <c r="F123" s="97" t="s">
        <v>343</v>
      </c>
      <c r="G123" s="97" t="s">
        <v>311</v>
      </c>
      <c r="H123" s="1">
        <v>19.2</v>
      </c>
      <c r="I123" s="1">
        <v>19.2</v>
      </c>
      <c r="J123" s="1">
        <v>22.6</v>
      </c>
      <c r="K123" s="1">
        <v>21.6</v>
      </c>
      <c r="L123" s="1">
        <v>21.6</v>
      </c>
      <c r="M123" s="1">
        <v>21.8</v>
      </c>
      <c r="N123" s="1">
        <v>22</v>
      </c>
      <c r="O123" s="1">
        <v>22.1</v>
      </c>
      <c r="P123" s="1">
        <v>65535</v>
      </c>
      <c r="Q123" s="1">
        <v>65535</v>
      </c>
      <c r="R123" s="1">
        <v>19.600000000000001</v>
      </c>
      <c r="S123" s="1">
        <v>19.7</v>
      </c>
      <c r="T123" s="1">
        <v>21</v>
      </c>
      <c r="U123" s="1">
        <v>21.2</v>
      </c>
      <c r="V123" s="1">
        <v>21.4</v>
      </c>
      <c r="W123" s="1">
        <v>21.3</v>
      </c>
      <c r="X123" s="1">
        <v>21</v>
      </c>
      <c r="Y123" s="1">
        <v>22.8</v>
      </c>
      <c r="Z123" s="1">
        <v>22.2</v>
      </c>
      <c r="AA123" s="1">
        <v>22.4</v>
      </c>
      <c r="AB123" s="1">
        <v>22.1</v>
      </c>
      <c r="AC123" s="1">
        <v>21.6</v>
      </c>
      <c r="AD123" s="1">
        <v>19.600000000000001</v>
      </c>
      <c r="AE123" s="1">
        <v>20.399999999999999</v>
      </c>
      <c r="AF123" s="1">
        <v>22.6</v>
      </c>
      <c r="AG123" s="1">
        <v>21.8</v>
      </c>
      <c r="AH123" s="1">
        <v>22.8</v>
      </c>
      <c r="AI123" s="1">
        <v>22</v>
      </c>
      <c r="AJ123" s="1">
        <v>21.4</v>
      </c>
      <c r="AK123" s="1">
        <v>20.2</v>
      </c>
      <c r="AL123" s="1">
        <v>21</v>
      </c>
      <c r="AM123" s="1">
        <v>22.7</v>
      </c>
      <c r="AN123" s="1">
        <v>21.5</v>
      </c>
      <c r="AO123" s="1">
        <v>21</v>
      </c>
      <c r="AP123" s="1">
        <v>22</v>
      </c>
      <c r="AQ123" s="1">
        <v>21.8</v>
      </c>
      <c r="AR123" s="1">
        <v>21</v>
      </c>
      <c r="AS123" s="1">
        <v>21.2</v>
      </c>
      <c r="AT123" s="1">
        <v>22</v>
      </c>
      <c r="AU123" s="1">
        <v>21.2</v>
      </c>
      <c r="AV123" s="1">
        <v>21.4</v>
      </c>
      <c r="AW123" s="1">
        <v>22.2</v>
      </c>
      <c r="AX123" s="1">
        <v>22</v>
      </c>
      <c r="AY123" s="1">
        <v>23.3</v>
      </c>
      <c r="AZ123" s="1">
        <v>22.4</v>
      </c>
      <c r="BA123" s="1">
        <v>22.9</v>
      </c>
      <c r="BB123" s="1">
        <v>22.2</v>
      </c>
      <c r="BC123" s="1">
        <v>22.6</v>
      </c>
      <c r="BD123" s="1">
        <v>23</v>
      </c>
      <c r="BE123" s="1">
        <v>24.2</v>
      </c>
      <c r="BF123" s="1">
        <v>23</v>
      </c>
      <c r="BG123" s="1">
        <v>21.6</v>
      </c>
      <c r="BH123" s="1">
        <v>23</v>
      </c>
      <c r="BI123" s="1">
        <v>23.8</v>
      </c>
      <c r="BJ123" s="1">
        <v>22.6</v>
      </c>
      <c r="BK123" s="1">
        <v>22</v>
      </c>
      <c r="BL123" s="1">
        <v>21</v>
      </c>
      <c r="BM123" s="1">
        <v>21.3</v>
      </c>
      <c r="BN123" s="1">
        <v>22.4</v>
      </c>
      <c r="BO123" s="102"/>
      <c r="BP123" s="1">
        <v>23</v>
      </c>
      <c r="BQ123" s="1">
        <v>23</v>
      </c>
      <c r="BR123" s="1">
        <v>22.2</v>
      </c>
      <c r="BS123" s="1">
        <v>23.2</v>
      </c>
      <c r="BT123" s="1">
        <v>22.6</v>
      </c>
      <c r="BU123" s="1">
        <v>23.5</v>
      </c>
      <c r="BV123" s="1">
        <v>22.4</v>
      </c>
      <c r="BW123" s="1">
        <v>22.1</v>
      </c>
      <c r="BX123" s="1">
        <v>22.3</v>
      </c>
      <c r="BY123" s="1">
        <v>22.9</v>
      </c>
      <c r="BZ123" s="1">
        <v>23</v>
      </c>
      <c r="CA123" s="1">
        <v>22.4</v>
      </c>
      <c r="CB123" s="1">
        <v>21.4</v>
      </c>
      <c r="CC123" s="1">
        <v>21.3</v>
      </c>
      <c r="CD123" s="1">
        <v>22.9</v>
      </c>
      <c r="CE123" s="1">
        <v>23.6</v>
      </c>
      <c r="CF123" s="1">
        <v>22.6</v>
      </c>
      <c r="CG123" s="1">
        <v>28.4</v>
      </c>
      <c r="CH123" s="1">
        <v>23.5</v>
      </c>
      <c r="CI123" s="1">
        <v>23.6</v>
      </c>
      <c r="CJ123" s="1">
        <v>23.9</v>
      </c>
      <c r="CK123" s="1">
        <v>22.8</v>
      </c>
      <c r="CL123" s="1">
        <v>23.2</v>
      </c>
      <c r="CM123" s="1">
        <v>22.8</v>
      </c>
      <c r="CN123" s="1">
        <v>22.7</v>
      </c>
      <c r="CO123" s="1">
        <v>23.7</v>
      </c>
      <c r="CP123" s="1">
        <v>23.2</v>
      </c>
      <c r="CQ123" s="1">
        <v>23.6</v>
      </c>
      <c r="CR123" s="1">
        <v>23.3</v>
      </c>
      <c r="CS123" s="1">
        <v>21.4</v>
      </c>
      <c r="CT123" s="1">
        <v>23</v>
      </c>
      <c r="CU123" s="1">
        <v>23.9</v>
      </c>
      <c r="CV123" s="1">
        <v>24.2</v>
      </c>
      <c r="CW123" s="1">
        <v>22.3</v>
      </c>
      <c r="CX123" s="1">
        <v>20.8</v>
      </c>
      <c r="CY123" s="1">
        <v>22.3</v>
      </c>
      <c r="CZ123" s="1">
        <v>23</v>
      </c>
      <c r="DA123" s="1">
        <v>23</v>
      </c>
      <c r="DB123" s="1">
        <v>22.8</v>
      </c>
      <c r="DC123" s="1">
        <v>23</v>
      </c>
      <c r="DD123" s="1">
        <v>22.9</v>
      </c>
      <c r="DE123" s="1">
        <v>21.6</v>
      </c>
      <c r="DF123" s="1">
        <v>23</v>
      </c>
      <c r="DG123" s="1">
        <v>24</v>
      </c>
      <c r="DH123" s="1">
        <v>24.1</v>
      </c>
      <c r="DI123" s="1">
        <v>24.9</v>
      </c>
      <c r="DJ123" s="1">
        <v>24</v>
      </c>
      <c r="DK123" s="1">
        <v>23.8</v>
      </c>
      <c r="DL123" s="1">
        <v>21.7</v>
      </c>
      <c r="DM123" s="1">
        <v>22.6</v>
      </c>
      <c r="DN123" s="1">
        <v>23</v>
      </c>
      <c r="DO123" s="1">
        <v>22</v>
      </c>
      <c r="DP123" s="1">
        <v>21</v>
      </c>
      <c r="DQ123" s="1">
        <v>22.7</v>
      </c>
      <c r="DR123" s="1">
        <v>22.4</v>
      </c>
      <c r="DS123" s="1">
        <v>22.4</v>
      </c>
      <c r="DT123" s="1">
        <v>23.4</v>
      </c>
      <c r="DU123" s="1">
        <v>65535</v>
      </c>
      <c r="DV123" s="1">
        <v>24.3</v>
      </c>
      <c r="DW123" s="1">
        <v>24.2</v>
      </c>
      <c r="DX123" s="1">
        <v>24.3</v>
      </c>
      <c r="DY123" s="1">
        <v>24.3</v>
      </c>
      <c r="DZ123" s="1">
        <v>24.4</v>
      </c>
      <c r="EA123" s="1">
        <v>24.4</v>
      </c>
      <c r="EB123" s="1">
        <v>25</v>
      </c>
      <c r="EC123" s="1">
        <v>24.7</v>
      </c>
      <c r="ED123" s="1">
        <v>24.9</v>
      </c>
      <c r="EE123" s="1">
        <v>25</v>
      </c>
      <c r="EF123" s="1">
        <v>24.4</v>
      </c>
      <c r="EG123" s="1">
        <v>23</v>
      </c>
      <c r="EH123" s="1">
        <v>20.399999999999999</v>
      </c>
      <c r="EI123" s="1">
        <v>21.4</v>
      </c>
      <c r="EJ123" s="1">
        <v>23</v>
      </c>
      <c r="EK123" s="1">
        <v>23.4</v>
      </c>
      <c r="EL123" s="1">
        <v>23.5</v>
      </c>
      <c r="EM123" s="1">
        <v>23.4</v>
      </c>
      <c r="EN123" s="1">
        <v>21.6</v>
      </c>
      <c r="EO123" s="1">
        <v>21.4</v>
      </c>
      <c r="EP123" s="1">
        <v>23</v>
      </c>
      <c r="EQ123" s="1">
        <v>21.9</v>
      </c>
      <c r="ER123" s="1">
        <v>23</v>
      </c>
      <c r="ES123" s="1">
        <v>22.2</v>
      </c>
      <c r="ET123" s="1">
        <v>65535</v>
      </c>
      <c r="EU123" s="1">
        <v>65535</v>
      </c>
      <c r="EV123" s="1">
        <v>65535</v>
      </c>
      <c r="EW123" s="1">
        <v>65535</v>
      </c>
      <c r="EX123" s="1">
        <v>65535</v>
      </c>
      <c r="EY123" s="1">
        <v>65535</v>
      </c>
      <c r="EZ123" s="1">
        <v>65535</v>
      </c>
      <c r="FA123" s="1">
        <v>65535</v>
      </c>
      <c r="FB123" s="1">
        <v>65535</v>
      </c>
      <c r="FC123" s="1">
        <v>65535</v>
      </c>
      <c r="FD123" s="1">
        <v>65535</v>
      </c>
      <c r="FE123" s="1">
        <v>65535</v>
      </c>
      <c r="FF123" s="1">
        <v>65535</v>
      </c>
      <c r="FG123" s="1">
        <v>65535</v>
      </c>
      <c r="FH123" s="1">
        <v>65535</v>
      </c>
      <c r="FI123" s="1">
        <v>65535</v>
      </c>
      <c r="FJ123" s="1">
        <v>65535</v>
      </c>
      <c r="FK123" s="1">
        <v>65535</v>
      </c>
      <c r="FL123" s="1">
        <v>65535</v>
      </c>
      <c r="FM123" s="1">
        <v>65535</v>
      </c>
      <c r="FN123" s="1">
        <v>65535</v>
      </c>
      <c r="FO123" s="1">
        <v>65535</v>
      </c>
      <c r="FP123" s="1">
        <v>65535</v>
      </c>
      <c r="FQ123" s="1">
        <v>65535</v>
      </c>
      <c r="FR123" s="1">
        <v>65535</v>
      </c>
      <c r="FS123" s="1">
        <v>65535</v>
      </c>
      <c r="FT123" s="1">
        <v>65535</v>
      </c>
      <c r="FU123" s="1">
        <v>65535</v>
      </c>
      <c r="FV123" s="1">
        <v>65535</v>
      </c>
      <c r="FW123" s="1">
        <v>65535</v>
      </c>
      <c r="FX123" s="1">
        <v>65535</v>
      </c>
      <c r="FY123" s="1">
        <v>65535</v>
      </c>
      <c r="FZ123" s="1">
        <v>65535</v>
      </c>
      <c r="GA123" s="1">
        <v>65535</v>
      </c>
      <c r="GB123" s="1">
        <v>65535</v>
      </c>
      <c r="GC123" s="1">
        <v>65535</v>
      </c>
      <c r="GD123" s="1">
        <v>65535</v>
      </c>
      <c r="GE123" s="1">
        <v>65535</v>
      </c>
      <c r="GF123" s="1">
        <v>65535</v>
      </c>
      <c r="GG123" s="1">
        <v>65535</v>
      </c>
      <c r="GH123" s="1">
        <v>65535</v>
      </c>
      <c r="GI123" s="1">
        <v>65535</v>
      </c>
      <c r="GJ123" s="1">
        <v>65535</v>
      </c>
      <c r="GK123" s="1">
        <v>65535</v>
      </c>
      <c r="GL123" s="1">
        <v>65535</v>
      </c>
      <c r="GM123" s="1">
        <v>65535</v>
      </c>
      <c r="GN123" s="1">
        <v>65535</v>
      </c>
      <c r="GO123" s="1">
        <v>65535</v>
      </c>
      <c r="GP123" s="1">
        <v>65535</v>
      </c>
      <c r="GQ123" s="1">
        <v>65535</v>
      </c>
      <c r="GR123" s="1">
        <v>65535</v>
      </c>
      <c r="GS123" s="1">
        <v>65535</v>
      </c>
      <c r="GT123" s="1">
        <v>65535</v>
      </c>
      <c r="GU123" s="1">
        <v>65535</v>
      </c>
      <c r="GV123" s="1">
        <v>65535</v>
      </c>
      <c r="GW123" s="1">
        <v>65535</v>
      </c>
      <c r="GX123" s="1">
        <v>65535</v>
      </c>
      <c r="GY123" s="1">
        <v>65535</v>
      </c>
      <c r="GZ123" s="1">
        <v>65535</v>
      </c>
      <c r="HA123" s="1">
        <v>65535</v>
      </c>
      <c r="HB123" s="1">
        <v>65535</v>
      </c>
      <c r="HC123" s="1">
        <v>65535</v>
      </c>
      <c r="HD123" s="1">
        <v>65535</v>
      </c>
      <c r="HE123" s="1">
        <v>65535</v>
      </c>
      <c r="HF123" s="1">
        <v>65535</v>
      </c>
      <c r="HG123" s="1">
        <v>65535</v>
      </c>
      <c r="HH123" s="1">
        <v>65535</v>
      </c>
      <c r="HI123" s="1">
        <v>65535</v>
      </c>
      <c r="HJ123" s="1">
        <v>65535</v>
      </c>
      <c r="HK123" s="1">
        <v>65535</v>
      </c>
      <c r="HL123" s="1">
        <v>65535</v>
      </c>
      <c r="HM123" s="1">
        <v>65535</v>
      </c>
      <c r="HN123" s="1">
        <v>65535</v>
      </c>
      <c r="HO123" s="1">
        <v>65535</v>
      </c>
      <c r="HP123" s="1">
        <v>65535</v>
      </c>
      <c r="HQ123" s="1">
        <v>65535</v>
      </c>
      <c r="HR123" s="1">
        <v>65535</v>
      </c>
      <c r="HS123" s="1">
        <v>65535</v>
      </c>
      <c r="HT123" s="1">
        <v>65535</v>
      </c>
      <c r="HU123" s="1">
        <v>65535</v>
      </c>
      <c r="HV123" s="1">
        <v>65535</v>
      </c>
      <c r="HW123" s="1">
        <v>65535</v>
      </c>
      <c r="HX123" s="1">
        <v>65535</v>
      </c>
      <c r="HY123" s="1">
        <v>65535</v>
      </c>
      <c r="HZ123" s="1">
        <v>65535</v>
      </c>
      <c r="IA123" s="1">
        <v>65535</v>
      </c>
      <c r="IB123" s="1">
        <v>65535</v>
      </c>
      <c r="IC123" s="1">
        <v>65535</v>
      </c>
      <c r="ID123" s="1">
        <v>65535</v>
      </c>
      <c r="IE123" s="1">
        <v>65535</v>
      </c>
      <c r="IF123" s="1">
        <v>65535</v>
      </c>
      <c r="IG123" s="1">
        <v>65535</v>
      </c>
      <c r="IH123" s="1">
        <v>65535</v>
      </c>
      <c r="II123" s="1">
        <v>65535</v>
      </c>
      <c r="IJ123" s="1">
        <v>65535</v>
      </c>
      <c r="IK123" s="1">
        <v>65535</v>
      </c>
      <c r="IL123" s="1">
        <v>65535</v>
      </c>
      <c r="IM123" s="1">
        <v>65535</v>
      </c>
      <c r="IN123" s="1">
        <v>65535</v>
      </c>
      <c r="IO123" s="1">
        <v>65535</v>
      </c>
      <c r="IP123" s="1">
        <v>65535</v>
      </c>
      <c r="IQ123" s="1">
        <v>65535</v>
      </c>
      <c r="IR123" s="1">
        <v>65535</v>
      </c>
      <c r="IS123" s="1">
        <v>65535</v>
      </c>
      <c r="IT123" s="1">
        <v>65535</v>
      </c>
      <c r="IU123" s="1">
        <v>65535</v>
      </c>
      <c r="IV123" s="1">
        <v>33.1</v>
      </c>
      <c r="IW123" s="1">
        <v>65535</v>
      </c>
      <c r="IX123" s="1">
        <v>65535</v>
      </c>
      <c r="IY123" s="1">
        <v>65535</v>
      </c>
      <c r="IZ123" s="1">
        <v>65535</v>
      </c>
      <c r="JA123" s="1">
        <v>65535</v>
      </c>
      <c r="JB123" s="1">
        <v>65535</v>
      </c>
      <c r="JC123" s="1">
        <v>65535</v>
      </c>
      <c r="JD123" s="1">
        <v>65535</v>
      </c>
      <c r="JE123" s="1">
        <v>65535</v>
      </c>
      <c r="JF123" s="1">
        <v>65535</v>
      </c>
      <c r="JG123" s="1">
        <v>65535</v>
      </c>
      <c r="JH123" s="1">
        <v>65535</v>
      </c>
      <c r="JI123" s="1">
        <v>65535</v>
      </c>
      <c r="JJ123" s="1">
        <v>65535</v>
      </c>
      <c r="JK123" s="1">
        <v>65535</v>
      </c>
      <c r="JL123" s="1">
        <v>65535</v>
      </c>
      <c r="JM123" s="1">
        <v>65535</v>
      </c>
      <c r="JN123" s="1">
        <v>65535</v>
      </c>
      <c r="JO123" s="1">
        <v>65535</v>
      </c>
      <c r="JP123" s="1">
        <v>65535</v>
      </c>
      <c r="JQ123" s="1">
        <v>65535</v>
      </c>
      <c r="JR123" s="1">
        <v>65535</v>
      </c>
      <c r="JS123" s="1">
        <v>65535</v>
      </c>
      <c r="JT123" s="1">
        <v>65535</v>
      </c>
      <c r="JU123" s="1">
        <v>65535</v>
      </c>
      <c r="JV123" s="1">
        <v>65535</v>
      </c>
      <c r="JW123" s="1">
        <v>65535</v>
      </c>
      <c r="JX123" s="1">
        <v>65535</v>
      </c>
      <c r="JY123" s="1">
        <v>65535</v>
      </c>
      <c r="JZ123" s="1">
        <v>65535</v>
      </c>
      <c r="KA123" s="1">
        <v>65535</v>
      </c>
      <c r="KB123" s="1">
        <v>65535</v>
      </c>
      <c r="KC123" s="1">
        <v>65535</v>
      </c>
      <c r="KD123" s="1">
        <v>65535</v>
      </c>
      <c r="KE123" s="1">
        <v>65535</v>
      </c>
      <c r="KF123" s="1">
        <v>65535</v>
      </c>
      <c r="KG123" s="1">
        <v>65535</v>
      </c>
      <c r="KH123" s="1">
        <v>65535</v>
      </c>
      <c r="KI123" s="1">
        <v>65535</v>
      </c>
      <c r="KJ123" s="1">
        <v>65535</v>
      </c>
      <c r="KK123" s="1">
        <v>65535</v>
      </c>
      <c r="KL123" s="1">
        <v>65535</v>
      </c>
      <c r="KM123" s="1">
        <v>65535</v>
      </c>
      <c r="KN123" s="1">
        <v>65535</v>
      </c>
      <c r="KO123" s="1">
        <v>65535</v>
      </c>
      <c r="KP123" s="1">
        <v>65535</v>
      </c>
      <c r="KQ123" s="1">
        <v>65535</v>
      </c>
      <c r="KR123" s="1">
        <v>65535</v>
      </c>
      <c r="KS123" s="1">
        <v>65535</v>
      </c>
      <c r="KT123" s="1">
        <v>65535</v>
      </c>
      <c r="KU123" s="1">
        <v>65535</v>
      </c>
      <c r="KV123" s="1">
        <v>65535</v>
      </c>
      <c r="KW123" s="1">
        <v>65535</v>
      </c>
      <c r="KX123" s="1">
        <v>65535</v>
      </c>
      <c r="KY123" s="1">
        <v>65535</v>
      </c>
      <c r="KZ123" s="1">
        <v>65535</v>
      </c>
      <c r="LA123" s="1">
        <v>65535</v>
      </c>
      <c r="LB123" s="1">
        <v>65535</v>
      </c>
      <c r="LC123" s="1">
        <v>65535</v>
      </c>
      <c r="LD123" s="1">
        <v>65535</v>
      </c>
      <c r="LE123" s="1">
        <v>65535</v>
      </c>
      <c r="LF123" s="1">
        <v>65535</v>
      </c>
      <c r="LG123" s="1">
        <v>34.5</v>
      </c>
      <c r="LH123" s="1">
        <v>65535</v>
      </c>
      <c r="LI123" s="1">
        <v>65535</v>
      </c>
      <c r="LJ123" s="1">
        <v>65535</v>
      </c>
      <c r="LK123" s="1">
        <v>65535</v>
      </c>
      <c r="LL123" s="1">
        <v>65535</v>
      </c>
      <c r="LM123" s="1">
        <v>65535</v>
      </c>
      <c r="LN123" s="1">
        <v>65535</v>
      </c>
      <c r="LO123" s="1">
        <v>65535</v>
      </c>
      <c r="LP123" s="1">
        <v>65535</v>
      </c>
      <c r="LQ123" s="1">
        <v>65535</v>
      </c>
      <c r="LR123" s="1">
        <v>65535</v>
      </c>
      <c r="LS123" s="1">
        <v>65535</v>
      </c>
      <c r="LT123" s="1">
        <v>65535</v>
      </c>
      <c r="LU123" s="1">
        <v>65535</v>
      </c>
      <c r="LV123" s="1">
        <v>65535</v>
      </c>
      <c r="LW123" s="1">
        <v>65535</v>
      </c>
      <c r="LX123" s="1">
        <v>65535</v>
      </c>
      <c r="LY123" s="1">
        <v>65535</v>
      </c>
      <c r="LZ123" s="1">
        <v>65535</v>
      </c>
      <c r="MA123" s="1">
        <v>65535</v>
      </c>
      <c r="MB123" s="1">
        <v>25.3</v>
      </c>
      <c r="MC123" s="1">
        <v>65535</v>
      </c>
      <c r="MD123" s="1">
        <v>65535</v>
      </c>
      <c r="ME123" s="1">
        <v>65535</v>
      </c>
      <c r="MF123" s="1">
        <v>65535</v>
      </c>
      <c r="MG123" s="1">
        <v>65535</v>
      </c>
      <c r="MH123" s="1">
        <v>65535</v>
      </c>
      <c r="MI123" s="1">
        <v>65535</v>
      </c>
      <c r="MJ123" s="1">
        <v>65535</v>
      </c>
      <c r="MK123" s="1">
        <v>65535</v>
      </c>
      <c r="ML123" s="1">
        <v>65535</v>
      </c>
      <c r="MM123" s="1">
        <v>65535</v>
      </c>
      <c r="MN123" s="1">
        <v>65535</v>
      </c>
      <c r="MO123" s="1">
        <v>65535</v>
      </c>
      <c r="MP123" s="1">
        <v>65535</v>
      </c>
      <c r="MQ123" s="1">
        <v>65535</v>
      </c>
      <c r="MR123" s="1">
        <v>65535</v>
      </c>
      <c r="MS123" s="1">
        <v>65535</v>
      </c>
      <c r="MT123" s="1">
        <v>65535</v>
      </c>
      <c r="MU123" s="1">
        <v>65535</v>
      </c>
      <c r="MV123" s="1">
        <v>65535</v>
      </c>
      <c r="MW123" s="1">
        <v>65535</v>
      </c>
      <c r="MX123" s="1">
        <v>65535</v>
      </c>
      <c r="MY123" s="1">
        <v>65535</v>
      </c>
      <c r="MZ123" s="1">
        <v>65535</v>
      </c>
      <c r="NA123" s="1">
        <v>65535</v>
      </c>
      <c r="NB123" s="1">
        <v>65535</v>
      </c>
      <c r="NC123" s="1">
        <v>65535</v>
      </c>
      <c r="ND123" s="1">
        <v>65535</v>
      </c>
      <c r="NE123" s="1">
        <v>65535</v>
      </c>
      <c r="NF123" s="1">
        <v>65535</v>
      </c>
      <c r="NG123" s="1">
        <v>65535</v>
      </c>
      <c r="NH123" s="1">
        <v>65535</v>
      </c>
      <c r="NI123" s="1">
        <v>65535</v>
      </c>
      <c r="NJ123" s="6">
        <f t="shared" si="62"/>
        <v>0.93548387096774188</v>
      </c>
      <c r="NK123" s="3">
        <f t="shared" si="63"/>
        <v>1</v>
      </c>
      <c r="NL123" s="3">
        <f t="shared" si="64"/>
        <v>1</v>
      </c>
      <c r="NM123" s="3">
        <f t="shared" si="65"/>
        <v>0.96666666666666667</v>
      </c>
      <c r="NN123" s="3">
        <f t="shared" si="66"/>
        <v>0.67741935483870963</v>
      </c>
      <c r="NO123" s="3">
        <f t="shared" si="67"/>
        <v>0</v>
      </c>
      <c r="NP123" s="3">
        <f t="shared" si="68"/>
        <v>0</v>
      </c>
      <c r="NQ123" s="3">
        <f t="shared" si="69"/>
        <v>0</v>
      </c>
      <c r="NR123" s="3">
        <f t="shared" si="70"/>
        <v>3.3333333333333333E-2</v>
      </c>
      <c r="NS123" s="3">
        <f t="shared" si="71"/>
        <v>0</v>
      </c>
      <c r="NT123" s="3">
        <f t="shared" si="72"/>
        <v>6.6666666666666666E-2</v>
      </c>
      <c r="NU123" s="3">
        <f t="shared" si="73"/>
        <v>0</v>
      </c>
      <c r="NV123" s="3">
        <f t="shared" si="74"/>
        <v>0.38630136986301372</v>
      </c>
      <c r="NW123" s="5">
        <f t="shared" si="75"/>
        <v>21.317241379310346</v>
      </c>
      <c r="NX123" s="1">
        <f t="shared" si="76"/>
        <v>22.189285714285713</v>
      </c>
      <c r="NY123" s="1">
        <f t="shared" si="77"/>
        <v>23.016129032258068</v>
      </c>
      <c r="NZ123" s="1">
        <f t="shared" si="78"/>
        <v>23.020689655172411</v>
      </c>
      <c r="OA123" s="1">
        <f t="shared" si="79"/>
        <v>23.252380952380946</v>
      </c>
      <c r="OB123" s="1" t="e">
        <f t="shared" si="80"/>
        <v>#N/A</v>
      </c>
      <c r="OC123" s="1" t="e">
        <f t="shared" si="81"/>
        <v>#N/A</v>
      </c>
      <c r="OD123" s="1" t="e">
        <f t="shared" si="82"/>
        <v>#N/A</v>
      </c>
      <c r="OE123" s="1" t="e">
        <f t="shared" si="83"/>
        <v>#N/A</v>
      </c>
      <c r="OF123" s="1" t="e">
        <f t="shared" si="84"/>
        <v>#N/A</v>
      </c>
      <c r="OG123" s="1" t="e">
        <f t="shared" si="85"/>
        <v>#N/A</v>
      </c>
      <c r="OH123" s="1" t="e">
        <f t="shared" si="86"/>
        <v>#N/A</v>
      </c>
      <c r="OI123" s="111">
        <v>23.057692307692314</v>
      </c>
      <c r="OJ123" s="112">
        <v>23.419230769230769</v>
      </c>
      <c r="OK123" s="112">
        <v>24.029629629629635</v>
      </c>
      <c r="OL123" s="112">
        <v>24.350000000000005</v>
      </c>
      <c r="OM123" s="112">
        <v>24.177777777777777</v>
      </c>
      <c r="ON123" s="112">
        <v>23.819230769230767</v>
      </c>
      <c r="OO123" s="112">
        <v>23.580769230769231</v>
      </c>
      <c r="OP123" s="112">
        <v>23.534615384615389</v>
      </c>
      <c r="OQ123" s="112">
        <v>23.35</v>
      </c>
      <c r="OR123" s="112">
        <v>23.544444444444441</v>
      </c>
      <c r="OS123" s="112">
        <v>23.62222222222222</v>
      </c>
      <c r="OT123" s="112">
        <v>23.36296296296296</v>
      </c>
      <c r="OU123" s="5">
        <f t="shared" si="50"/>
        <v>-1.7404509283819678</v>
      </c>
      <c r="OV123" s="1">
        <f t="shared" si="51"/>
        <v>-1.2299450549450555</v>
      </c>
      <c r="OW123" s="1">
        <f t="shared" si="52"/>
        <v>-1.0135005973715678</v>
      </c>
      <c r="OX123" s="1">
        <f t="shared" si="53"/>
        <v>-1.3293103448275936</v>
      </c>
      <c r="OY123" s="1">
        <f t="shared" si="54"/>
        <v>-0.92539682539683099</v>
      </c>
      <c r="OZ123" s="1" t="e">
        <f t="shared" si="55"/>
        <v>#N/A</v>
      </c>
      <c r="PA123" s="1" t="e">
        <f t="shared" si="56"/>
        <v>#N/A</v>
      </c>
      <c r="PB123" s="1" t="e">
        <f t="shared" si="57"/>
        <v>#N/A</v>
      </c>
      <c r="PC123" s="1" t="e">
        <f t="shared" si="58"/>
        <v>#N/A</v>
      </c>
      <c r="PD123" s="1" t="e">
        <f t="shared" si="59"/>
        <v>#N/A</v>
      </c>
      <c r="PE123" s="1" t="e">
        <f t="shared" si="60"/>
        <v>#N/A</v>
      </c>
      <c r="PF123" s="1" t="e">
        <f t="shared" si="61"/>
        <v>#N/A</v>
      </c>
      <c r="PG123" s="111">
        <v>16.399999999999999</v>
      </c>
      <c r="PH123" s="112">
        <v>16.100000000000001</v>
      </c>
      <c r="PI123" s="112">
        <v>17.2</v>
      </c>
      <c r="PJ123" s="112">
        <v>16.399999999999999</v>
      </c>
      <c r="PK123" s="112">
        <v>16</v>
      </c>
      <c r="PL123" s="112">
        <v>16.2</v>
      </c>
      <c r="PM123" s="112">
        <v>17.8</v>
      </c>
      <c r="PN123" s="112">
        <v>17</v>
      </c>
      <c r="PO123" s="112">
        <v>17</v>
      </c>
      <c r="PP123" s="112">
        <v>19</v>
      </c>
      <c r="PQ123" s="112">
        <v>17</v>
      </c>
      <c r="PR123" s="137">
        <v>17</v>
      </c>
      <c r="PS123" s="5">
        <f t="array" ref="PS123">+IF(ISERROR($NW123)=FALSE,MIN(IF($H123:$AL123&lt;65534,$H123:$AL123,"")),NA())</f>
        <v>19.2</v>
      </c>
      <c r="PT123" s="1">
        <f t="array" ref="PT123">+IF(ISERROR($NX123)=FALSE,MIN(IF($AM123:$BN123&lt;65534,$AM123:$BN123,"")),NA())</f>
        <v>21</v>
      </c>
      <c r="PU123" s="1">
        <f t="array" ref="PU123">+IF(ISERROR($NY123)=FALSE,MIN(IF($BP123:$CT123&lt;65534,$BP123:$CT123,"")),NA())</f>
        <v>21.3</v>
      </c>
      <c r="PV123" s="1">
        <f t="array" ref="PV123">+IF(ISERROR($NZ123)=FALSE,MIN(IF($CU123:$DX123&lt;65534,$CU123:$DX123,"")),NA())</f>
        <v>20.8</v>
      </c>
      <c r="PW123" s="1">
        <f t="array" ref="PW123">+IF(ISERROR($OA123)=FALSE,MIN(IF($DY123:$FC123&lt;65534,$DY123:$FC123,"")),NA())</f>
        <v>20.399999999999999</v>
      </c>
      <c r="PX123" s="1" t="e">
        <f t="array" ref="PX123">+IF(ISERROR($OB123)=FALSE,MIN(IF($FD123:$GG123&lt;65534,$FD123:$GG123,"")),NA())</f>
        <v>#N/A</v>
      </c>
      <c r="PY123" s="1" t="e">
        <f t="array" ref="PY123">+IF(ISERROR($OC123)=FALSE,MIN(IF($GH123:$HL123&lt;65534,$GH123:$HL123,"")),NA())</f>
        <v>#N/A</v>
      </c>
      <c r="PZ123" s="1" t="e">
        <f t="array" ref="PZ123">+IF(ISERROR($OD123)=FALSE,MIN(IF($HM123:$IQ123&lt;65534,$HM123:$IQ123,"")),NA())</f>
        <v>#N/A</v>
      </c>
      <c r="QA123" s="1" t="e">
        <f t="array" ref="QA123">+IF(ISERROR($OE123)=FALSE,MIN(IF($IR123:$JU123&lt;65534,$IR123:$JU123,"")),NA())</f>
        <v>#N/A</v>
      </c>
      <c r="QB123" s="1" t="e">
        <f t="array" ref="QB123">+IF(ISERROR($OF123)=FALSE,MIN(IF($JV123:$KZ123&lt;65534,$JV123:$KZ123,"")),NA())</f>
        <v>#N/A</v>
      </c>
      <c r="QC123" s="1" t="e">
        <f t="array" ref="QC123">+IF(ISERROR($OG123)=FALSE,MIN(IF($LA123:$MD123&lt;65534,$LA123:$MD123,"")),NA())</f>
        <v>#N/A</v>
      </c>
      <c r="QD123" s="1" t="e">
        <f t="array" ref="QD123">+IF(ISERROR($OH123)=FALSE,MIN(IF($ME123:$NI123&lt;65534,$ME123:$NI123,"")),NA())</f>
        <v>#N/A</v>
      </c>
      <c r="QE123" s="5">
        <f t="shared" si="87"/>
        <v>-2.8000000000000007</v>
      </c>
      <c r="QF123" s="1">
        <f t="shared" si="88"/>
        <v>-4.8999999999999986</v>
      </c>
      <c r="QG123" s="1">
        <f t="shared" si="89"/>
        <v>-4.1000000000000014</v>
      </c>
      <c r="QH123" s="1">
        <f t="shared" si="90"/>
        <v>-4.4000000000000021</v>
      </c>
      <c r="QI123" s="1">
        <f t="shared" si="91"/>
        <v>-4.3999999999999986</v>
      </c>
      <c r="QJ123" s="1" t="e">
        <f t="shared" si="92"/>
        <v>#N/A</v>
      </c>
      <c r="QK123" s="1" t="e">
        <f t="shared" si="93"/>
        <v>#N/A</v>
      </c>
      <c r="QL123" s="1" t="e">
        <f t="shared" si="94"/>
        <v>#N/A</v>
      </c>
      <c r="QM123" s="1" t="e">
        <f t="shared" si="95"/>
        <v>#N/A</v>
      </c>
      <c r="QN123" s="1" t="e">
        <f t="shared" si="96"/>
        <v>#N/A</v>
      </c>
      <c r="QO123" s="1" t="e">
        <f t="shared" si="97"/>
        <v>#N/A</v>
      </c>
      <c r="QP123" s="1" t="e">
        <f t="shared" si="98"/>
        <v>#N/A</v>
      </c>
      <c r="QQ123" s="5" t="s">
        <v>892</v>
      </c>
    </row>
    <row r="124" spans="1:459" s="1" customFormat="1" x14ac:dyDescent="0.2">
      <c r="A124" s="79">
        <v>13085010</v>
      </c>
      <c r="B124" s="106">
        <v>-75.892777777777781</v>
      </c>
      <c r="C124" s="106">
        <v>9.2972222222222225</v>
      </c>
      <c r="D124" s="105">
        <v>20</v>
      </c>
      <c r="E124" s="97" t="s">
        <v>194</v>
      </c>
      <c r="F124" s="97" t="s">
        <v>55</v>
      </c>
      <c r="G124" s="97" t="s">
        <v>311</v>
      </c>
      <c r="H124" s="1">
        <v>65535</v>
      </c>
      <c r="I124" s="1">
        <v>21.8</v>
      </c>
      <c r="J124" s="1">
        <v>22.8</v>
      </c>
      <c r="K124" s="1">
        <v>23.6</v>
      </c>
      <c r="L124" s="1">
        <v>23.4</v>
      </c>
      <c r="M124" s="1">
        <v>65535</v>
      </c>
      <c r="N124" s="1">
        <v>65535</v>
      </c>
      <c r="O124" s="1">
        <v>24.6</v>
      </c>
      <c r="P124" s="1">
        <v>24.4</v>
      </c>
      <c r="Q124" s="1">
        <v>65535</v>
      </c>
      <c r="R124" s="1">
        <v>22.8</v>
      </c>
      <c r="S124" s="1">
        <v>22.4</v>
      </c>
      <c r="T124" s="1">
        <v>22.2</v>
      </c>
      <c r="U124" s="1">
        <v>23.4</v>
      </c>
      <c r="V124" s="1">
        <v>23</v>
      </c>
      <c r="W124" s="1">
        <v>23.4</v>
      </c>
      <c r="X124" s="1">
        <v>24</v>
      </c>
      <c r="Y124" s="1">
        <v>24.8</v>
      </c>
      <c r="Z124" s="1">
        <v>65535</v>
      </c>
      <c r="AA124" s="1">
        <v>24</v>
      </c>
      <c r="AB124" s="1">
        <v>25</v>
      </c>
      <c r="AC124" s="1">
        <v>65535</v>
      </c>
      <c r="AD124" s="1">
        <v>65535</v>
      </c>
      <c r="AE124" s="1">
        <v>23.8</v>
      </c>
      <c r="AF124" s="1">
        <v>24.2</v>
      </c>
      <c r="AG124" s="1">
        <v>65535</v>
      </c>
      <c r="AH124" s="1">
        <v>24.2</v>
      </c>
      <c r="AI124" s="1">
        <v>24.6</v>
      </c>
      <c r="AJ124" s="1">
        <v>65535</v>
      </c>
      <c r="AK124" s="1">
        <v>23.4</v>
      </c>
      <c r="AL124" s="1">
        <v>23.8</v>
      </c>
      <c r="AM124" s="1">
        <v>23.8</v>
      </c>
      <c r="AN124" s="1">
        <v>24.2</v>
      </c>
      <c r="AO124" s="1">
        <v>23.4</v>
      </c>
      <c r="AP124" s="1">
        <v>22.6</v>
      </c>
      <c r="AQ124" s="1">
        <v>24.4</v>
      </c>
      <c r="AR124" s="1">
        <v>23.6</v>
      </c>
      <c r="AS124" s="1">
        <v>23.2</v>
      </c>
      <c r="AT124" s="1">
        <v>23.6</v>
      </c>
      <c r="AU124" s="1">
        <v>23.2</v>
      </c>
      <c r="AV124" s="1">
        <v>23</v>
      </c>
      <c r="AW124" s="1">
        <v>65535</v>
      </c>
      <c r="AX124" s="1">
        <v>24.6</v>
      </c>
      <c r="AY124" s="1">
        <v>24.2</v>
      </c>
      <c r="AZ124" s="1">
        <v>24.4</v>
      </c>
      <c r="BA124" s="1">
        <v>25</v>
      </c>
      <c r="BB124" s="1">
        <v>24.8</v>
      </c>
      <c r="BC124" s="1">
        <v>25.2</v>
      </c>
      <c r="BD124" s="1">
        <v>25.4</v>
      </c>
      <c r="BE124" s="1">
        <v>24.6</v>
      </c>
      <c r="BF124" s="1">
        <v>25</v>
      </c>
      <c r="BG124" s="1">
        <v>24.8</v>
      </c>
      <c r="BH124" s="1">
        <v>25</v>
      </c>
      <c r="BI124" s="1">
        <v>24.8</v>
      </c>
      <c r="BJ124" s="1">
        <v>25</v>
      </c>
      <c r="BK124" s="1">
        <v>24</v>
      </c>
      <c r="BL124" s="1">
        <v>22.4</v>
      </c>
      <c r="BM124" s="1">
        <v>22.8</v>
      </c>
      <c r="BN124" s="1">
        <v>24.2</v>
      </c>
      <c r="BO124" s="102"/>
      <c r="BP124" s="1">
        <v>24.6</v>
      </c>
      <c r="BQ124" s="1">
        <v>65535</v>
      </c>
      <c r="BR124" s="1">
        <v>24.2</v>
      </c>
      <c r="BS124" s="1">
        <v>24.8</v>
      </c>
      <c r="BT124" s="1">
        <v>25</v>
      </c>
      <c r="BU124" s="1">
        <v>25.8</v>
      </c>
      <c r="BV124" s="1">
        <v>24.6</v>
      </c>
      <c r="BW124" s="1">
        <v>25</v>
      </c>
      <c r="BX124" s="1">
        <v>25.4</v>
      </c>
      <c r="BY124" s="1">
        <v>24.6</v>
      </c>
      <c r="BZ124" s="1">
        <v>65535</v>
      </c>
      <c r="CA124" s="1">
        <v>24.4</v>
      </c>
      <c r="CB124" s="1">
        <v>65535</v>
      </c>
      <c r="CC124" s="1">
        <v>25</v>
      </c>
      <c r="CD124" s="1">
        <v>25.4</v>
      </c>
      <c r="CE124" s="1">
        <v>25.6</v>
      </c>
      <c r="CF124" s="1">
        <v>24.4</v>
      </c>
      <c r="CG124" s="1">
        <v>25</v>
      </c>
      <c r="CH124" s="1">
        <v>25.8</v>
      </c>
      <c r="CI124" s="1">
        <v>25.6</v>
      </c>
      <c r="CJ124" s="1">
        <v>25</v>
      </c>
      <c r="CK124" s="1">
        <v>25.4</v>
      </c>
      <c r="CL124" s="1">
        <v>25.6</v>
      </c>
      <c r="CM124" s="1">
        <v>25.4</v>
      </c>
      <c r="CN124" s="1">
        <v>24.8</v>
      </c>
      <c r="CO124" s="1">
        <v>65535</v>
      </c>
      <c r="CP124" s="1">
        <v>65535</v>
      </c>
      <c r="CQ124" s="1">
        <v>25.8</v>
      </c>
      <c r="CR124" s="1">
        <v>25.6</v>
      </c>
      <c r="CS124" s="1">
        <v>24.6</v>
      </c>
      <c r="CT124" s="1">
        <v>25.4</v>
      </c>
      <c r="CU124" s="1">
        <v>26.4</v>
      </c>
      <c r="CV124" s="1">
        <v>26.2</v>
      </c>
      <c r="CW124" s="1">
        <v>24.8</v>
      </c>
      <c r="CX124" s="1">
        <v>65535</v>
      </c>
      <c r="CY124" s="1">
        <v>25.2</v>
      </c>
      <c r="CZ124" s="1">
        <v>25</v>
      </c>
      <c r="DA124" s="1">
        <v>25</v>
      </c>
      <c r="DB124" s="1">
        <v>25.4</v>
      </c>
      <c r="DC124" s="1">
        <v>25</v>
      </c>
      <c r="DD124" s="1">
        <v>65535</v>
      </c>
      <c r="DE124" s="1">
        <v>24.4</v>
      </c>
      <c r="DF124" s="1">
        <v>24.6</v>
      </c>
      <c r="DG124" s="1">
        <v>25.8</v>
      </c>
      <c r="DH124" s="1">
        <v>26.4</v>
      </c>
      <c r="DI124" s="1">
        <v>26.2</v>
      </c>
      <c r="DJ124" s="1">
        <v>25.4</v>
      </c>
      <c r="DK124" s="1">
        <v>26.4</v>
      </c>
      <c r="DL124" s="1">
        <v>25.6</v>
      </c>
      <c r="DM124" s="1">
        <v>25.2</v>
      </c>
      <c r="DN124" s="1">
        <v>25.2</v>
      </c>
      <c r="DO124" s="1">
        <v>24.6</v>
      </c>
      <c r="DP124" s="1">
        <v>23.4</v>
      </c>
      <c r="DQ124" s="1">
        <v>25</v>
      </c>
      <c r="DR124" s="1">
        <v>25.6</v>
      </c>
      <c r="DS124" s="1">
        <v>24.8</v>
      </c>
      <c r="DT124" s="1">
        <v>25.4</v>
      </c>
      <c r="DU124" s="1">
        <v>26.6</v>
      </c>
      <c r="DV124" s="1">
        <v>26.4</v>
      </c>
      <c r="DW124" s="1">
        <v>26.6</v>
      </c>
      <c r="DX124" s="1">
        <v>26.6</v>
      </c>
      <c r="DY124" s="1">
        <v>26</v>
      </c>
      <c r="DZ124" s="1">
        <v>26.4</v>
      </c>
      <c r="EA124" s="1">
        <v>26.8</v>
      </c>
      <c r="EB124" s="1">
        <v>27</v>
      </c>
      <c r="EC124" s="1">
        <v>26.8</v>
      </c>
      <c r="ED124" s="1">
        <v>27</v>
      </c>
      <c r="EE124" s="1">
        <v>26.8</v>
      </c>
      <c r="EF124" s="1">
        <v>26.8</v>
      </c>
      <c r="EG124" s="1">
        <v>24</v>
      </c>
      <c r="EH124" s="1">
        <v>22.8</v>
      </c>
      <c r="EI124" s="1">
        <v>22.8</v>
      </c>
      <c r="EJ124" s="1">
        <v>25.4</v>
      </c>
      <c r="EK124" s="1">
        <v>26</v>
      </c>
      <c r="EL124" s="1">
        <v>25.8</v>
      </c>
      <c r="EM124" s="1">
        <v>25.4</v>
      </c>
      <c r="EN124" s="1">
        <v>65535</v>
      </c>
      <c r="EO124" s="1">
        <v>24.8</v>
      </c>
      <c r="EP124" s="1">
        <v>25.4</v>
      </c>
      <c r="EQ124" s="1">
        <v>24.8</v>
      </c>
      <c r="ER124" s="1">
        <v>25</v>
      </c>
      <c r="ES124" s="1">
        <v>24.4</v>
      </c>
      <c r="ET124" s="1">
        <v>24.4</v>
      </c>
      <c r="EU124" s="1">
        <v>23.4</v>
      </c>
      <c r="EV124" s="1">
        <v>24.6</v>
      </c>
      <c r="EW124" s="1">
        <v>24.2</v>
      </c>
      <c r="EX124" s="1">
        <v>24.4</v>
      </c>
      <c r="EY124" s="1">
        <v>25.6</v>
      </c>
      <c r="EZ124" s="1">
        <v>24.4</v>
      </c>
      <c r="FA124" s="1">
        <v>24</v>
      </c>
      <c r="FB124" s="1">
        <v>24.8</v>
      </c>
      <c r="FC124" s="1">
        <v>23</v>
      </c>
      <c r="FD124" s="1">
        <v>65535</v>
      </c>
      <c r="FE124" s="1">
        <v>24.8</v>
      </c>
      <c r="FF124" s="1">
        <v>24.2</v>
      </c>
      <c r="FG124" s="1">
        <v>26.2</v>
      </c>
      <c r="FH124" s="1">
        <v>26.2</v>
      </c>
      <c r="FI124" s="1">
        <v>26</v>
      </c>
      <c r="FJ124" s="1">
        <v>22.8</v>
      </c>
      <c r="FK124" s="1">
        <v>25</v>
      </c>
      <c r="FL124" s="1">
        <v>25.8</v>
      </c>
      <c r="FM124" s="1">
        <v>22.4</v>
      </c>
      <c r="FN124" s="1">
        <v>22.6</v>
      </c>
      <c r="FO124" s="1">
        <v>22.8</v>
      </c>
      <c r="FP124" s="1">
        <v>25.8</v>
      </c>
      <c r="FQ124" s="1">
        <v>22.6</v>
      </c>
      <c r="FR124" s="1">
        <v>65535</v>
      </c>
      <c r="FS124" s="1">
        <v>25.6</v>
      </c>
      <c r="FT124" s="1">
        <v>26</v>
      </c>
      <c r="FU124" s="1">
        <v>27</v>
      </c>
      <c r="FV124" s="1">
        <v>27.6</v>
      </c>
      <c r="FW124" s="1">
        <v>27.4</v>
      </c>
      <c r="FX124" s="1">
        <v>27.2</v>
      </c>
      <c r="FY124" s="1">
        <v>27.2</v>
      </c>
      <c r="FZ124" s="1">
        <v>25.6</v>
      </c>
      <c r="GA124" s="1">
        <v>26.4</v>
      </c>
      <c r="GB124" s="1">
        <v>23.4</v>
      </c>
      <c r="GC124" s="1">
        <v>65535</v>
      </c>
      <c r="GD124" s="1">
        <v>65535</v>
      </c>
      <c r="GE124" s="1">
        <v>25.2</v>
      </c>
      <c r="GF124" s="1">
        <v>25.6</v>
      </c>
      <c r="GG124" s="1">
        <v>24</v>
      </c>
      <c r="GH124" s="1">
        <v>24.2</v>
      </c>
      <c r="GI124" s="1">
        <v>23.4</v>
      </c>
      <c r="GJ124" s="1">
        <v>24.4</v>
      </c>
      <c r="GK124" s="1">
        <v>24.8</v>
      </c>
      <c r="GL124" s="1">
        <v>25.6</v>
      </c>
      <c r="GM124" s="1">
        <v>26.8</v>
      </c>
      <c r="GN124" s="1">
        <v>26.6</v>
      </c>
      <c r="GO124" s="1">
        <v>65535</v>
      </c>
      <c r="GP124" s="1">
        <v>23.4</v>
      </c>
      <c r="GQ124" s="1">
        <v>26.4</v>
      </c>
      <c r="GR124" s="1">
        <v>25.4</v>
      </c>
      <c r="GS124" s="1">
        <v>25.2</v>
      </c>
      <c r="GT124" s="1">
        <v>25.6</v>
      </c>
      <c r="GU124" s="1">
        <v>65535</v>
      </c>
      <c r="GV124" s="1">
        <v>25.4</v>
      </c>
      <c r="GW124" s="1">
        <v>23.2</v>
      </c>
      <c r="GX124" s="1">
        <v>65535</v>
      </c>
      <c r="GY124" s="1">
        <v>65535</v>
      </c>
      <c r="GZ124" s="1">
        <v>65535</v>
      </c>
      <c r="HA124" s="1">
        <v>22.8</v>
      </c>
      <c r="HB124" s="1">
        <v>26.2</v>
      </c>
      <c r="HC124" s="1">
        <v>25.8</v>
      </c>
      <c r="HD124" s="1">
        <v>23.4</v>
      </c>
      <c r="HE124" s="1">
        <v>24</v>
      </c>
      <c r="HF124" s="1">
        <v>24.4</v>
      </c>
      <c r="HG124" s="1">
        <v>65535</v>
      </c>
      <c r="HH124" s="1">
        <v>23</v>
      </c>
      <c r="HI124" s="1">
        <v>24.4</v>
      </c>
      <c r="HJ124" s="1">
        <v>26</v>
      </c>
      <c r="HK124" s="1">
        <v>26</v>
      </c>
      <c r="HL124" s="1">
        <v>65535</v>
      </c>
      <c r="HM124" s="1">
        <v>24.2</v>
      </c>
      <c r="HN124" s="1">
        <v>25.8</v>
      </c>
      <c r="HO124" s="1">
        <v>23.8</v>
      </c>
      <c r="HP124" s="1">
        <v>23.8</v>
      </c>
      <c r="HQ124" s="1">
        <v>24.8</v>
      </c>
      <c r="HR124" s="1">
        <v>65535</v>
      </c>
      <c r="HS124" s="1">
        <v>25.4</v>
      </c>
      <c r="HT124" s="1">
        <v>65535</v>
      </c>
      <c r="HU124" s="1">
        <v>25.2</v>
      </c>
      <c r="HV124" s="1">
        <v>25.4</v>
      </c>
      <c r="HW124" s="1">
        <v>26.4</v>
      </c>
      <c r="HX124" s="1">
        <v>25</v>
      </c>
      <c r="HY124" s="1">
        <v>25.4</v>
      </c>
      <c r="HZ124" s="1">
        <v>22.8</v>
      </c>
      <c r="IA124" s="1">
        <v>65535</v>
      </c>
      <c r="IB124" s="1">
        <v>22.4</v>
      </c>
      <c r="IC124" s="1">
        <v>24</v>
      </c>
      <c r="ID124" s="1">
        <v>24.2</v>
      </c>
      <c r="IE124" s="1">
        <v>25.2</v>
      </c>
      <c r="IF124" s="1">
        <v>24</v>
      </c>
      <c r="IG124" s="1">
        <v>65535</v>
      </c>
      <c r="IH124" s="1">
        <v>23.4</v>
      </c>
      <c r="II124" s="1">
        <v>25.4</v>
      </c>
      <c r="IJ124" s="1">
        <v>25.8</v>
      </c>
      <c r="IK124" s="1">
        <v>21.4</v>
      </c>
      <c r="IL124" s="1">
        <v>25.6</v>
      </c>
      <c r="IM124" s="1">
        <v>65535</v>
      </c>
      <c r="IN124" s="1">
        <v>26.2</v>
      </c>
      <c r="IO124" s="1">
        <v>65535</v>
      </c>
      <c r="IP124" s="1">
        <v>25.4</v>
      </c>
      <c r="IQ124" s="1">
        <v>26</v>
      </c>
      <c r="IR124" s="1">
        <v>25.4</v>
      </c>
      <c r="IS124" s="1">
        <v>24.2</v>
      </c>
      <c r="IT124" s="1">
        <v>65535</v>
      </c>
      <c r="IU124" s="1">
        <v>25.4</v>
      </c>
      <c r="IV124" s="1">
        <v>65535</v>
      </c>
      <c r="IW124" s="1">
        <v>23.4</v>
      </c>
      <c r="IX124" s="1">
        <v>24.2</v>
      </c>
      <c r="IY124" s="1">
        <v>26.4</v>
      </c>
      <c r="IZ124" s="1">
        <v>23.8</v>
      </c>
      <c r="JA124" s="1">
        <v>24</v>
      </c>
      <c r="JB124" s="1">
        <v>65535</v>
      </c>
      <c r="JC124" s="1">
        <v>65535</v>
      </c>
      <c r="JD124" s="1">
        <v>65535</v>
      </c>
      <c r="JE124" s="1">
        <v>25.8</v>
      </c>
      <c r="JF124" s="1">
        <v>23</v>
      </c>
      <c r="JG124" s="1">
        <v>23.2</v>
      </c>
      <c r="JH124" s="1">
        <v>23.8</v>
      </c>
      <c r="JI124" s="1">
        <v>65535</v>
      </c>
      <c r="JJ124" s="1">
        <v>23.8</v>
      </c>
      <c r="JK124" s="1">
        <v>24</v>
      </c>
      <c r="JL124" s="1">
        <v>65535</v>
      </c>
      <c r="JM124" s="1">
        <v>23.6</v>
      </c>
      <c r="JN124" s="1">
        <v>24.4</v>
      </c>
      <c r="JO124" s="1">
        <v>24.6</v>
      </c>
      <c r="JP124" s="1">
        <v>25.6</v>
      </c>
      <c r="JQ124" s="1">
        <v>24.4</v>
      </c>
      <c r="JR124" s="1">
        <v>24</v>
      </c>
      <c r="JS124" s="1">
        <v>65535</v>
      </c>
      <c r="JT124" s="1">
        <v>23.4</v>
      </c>
      <c r="JU124" s="1">
        <v>24.2</v>
      </c>
      <c r="JV124" s="1">
        <v>24.8</v>
      </c>
      <c r="JW124" s="1">
        <v>21.8</v>
      </c>
      <c r="JX124" s="1">
        <v>65535</v>
      </c>
      <c r="JY124" s="1">
        <v>25.4</v>
      </c>
      <c r="JZ124" s="1">
        <v>24.6</v>
      </c>
      <c r="KA124" s="1">
        <v>24.8</v>
      </c>
      <c r="KB124" s="1">
        <v>24.6</v>
      </c>
      <c r="KC124" s="1">
        <v>23.4</v>
      </c>
      <c r="KD124" s="1">
        <v>25.6</v>
      </c>
      <c r="KE124" s="1">
        <v>65535</v>
      </c>
      <c r="KF124" s="1">
        <v>24.2</v>
      </c>
      <c r="KG124" s="1">
        <v>24.4</v>
      </c>
      <c r="KH124" s="1">
        <v>24.2</v>
      </c>
      <c r="KI124" s="1">
        <v>24</v>
      </c>
      <c r="KJ124" s="1">
        <v>23.8</v>
      </c>
      <c r="KK124" s="1">
        <v>25</v>
      </c>
      <c r="KL124" s="1">
        <v>65535</v>
      </c>
      <c r="KM124" s="1">
        <v>22.2</v>
      </c>
      <c r="KN124" s="1">
        <v>22.6</v>
      </c>
      <c r="KO124" s="1">
        <v>23.4</v>
      </c>
      <c r="KP124" s="1">
        <v>23.8</v>
      </c>
      <c r="KQ124" s="1">
        <v>65535</v>
      </c>
      <c r="KR124" s="1">
        <v>65535</v>
      </c>
      <c r="KS124" s="1">
        <v>65535</v>
      </c>
      <c r="KT124" s="1">
        <v>24.6</v>
      </c>
      <c r="KU124" s="1">
        <v>24.8</v>
      </c>
      <c r="KV124" s="1">
        <v>23.2</v>
      </c>
      <c r="KW124" s="1">
        <v>24.4</v>
      </c>
      <c r="KX124" s="1">
        <v>24.8</v>
      </c>
      <c r="KY124" s="1">
        <v>24.2</v>
      </c>
      <c r="KZ124" s="1">
        <v>65535</v>
      </c>
      <c r="LA124" s="1">
        <v>25.4</v>
      </c>
      <c r="LB124" s="1">
        <v>24.6</v>
      </c>
      <c r="LC124" s="1">
        <v>24</v>
      </c>
      <c r="LD124" s="1">
        <v>25.2</v>
      </c>
      <c r="LE124" s="1">
        <v>65535</v>
      </c>
      <c r="LF124" s="1">
        <v>24</v>
      </c>
      <c r="LG124" s="1">
        <v>65535</v>
      </c>
      <c r="LH124" s="1">
        <v>25.8</v>
      </c>
      <c r="LI124" s="1">
        <v>26</v>
      </c>
      <c r="LJ124" s="1">
        <v>23.6</v>
      </c>
      <c r="LK124" s="1">
        <v>24.4</v>
      </c>
      <c r="LL124" s="1">
        <v>65535</v>
      </c>
      <c r="LM124" s="1">
        <v>24</v>
      </c>
      <c r="LN124" s="1">
        <v>24.4</v>
      </c>
      <c r="LO124" s="1">
        <v>24.4</v>
      </c>
      <c r="LP124" s="1">
        <v>24.8</v>
      </c>
      <c r="LQ124" s="1">
        <v>24</v>
      </c>
      <c r="LR124" s="1">
        <v>24.8</v>
      </c>
      <c r="LS124" s="1">
        <v>24.6</v>
      </c>
      <c r="LT124" s="1">
        <v>24.4</v>
      </c>
      <c r="LU124" s="1">
        <v>22.6</v>
      </c>
      <c r="LV124" s="1">
        <v>24.4</v>
      </c>
      <c r="LW124" s="1">
        <v>24.6</v>
      </c>
      <c r="LX124" s="1">
        <v>24.6</v>
      </c>
      <c r="LY124" s="1">
        <v>24.8</v>
      </c>
      <c r="LZ124" s="1">
        <v>25.2</v>
      </c>
      <c r="MA124" s="1">
        <v>25.8</v>
      </c>
      <c r="MB124" s="1">
        <v>26.8</v>
      </c>
      <c r="MC124" s="1">
        <v>25.8</v>
      </c>
      <c r="MD124" s="1">
        <v>24.8</v>
      </c>
      <c r="ME124" s="1">
        <v>24.2</v>
      </c>
      <c r="MF124" s="1">
        <v>65535</v>
      </c>
      <c r="MG124" s="1">
        <v>24.6</v>
      </c>
      <c r="MH124" s="1">
        <v>25.2</v>
      </c>
      <c r="MI124" s="1">
        <v>25.4</v>
      </c>
      <c r="MJ124" s="1">
        <v>25.6</v>
      </c>
      <c r="MK124" s="1">
        <v>24.8</v>
      </c>
      <c r="ML124" s="1">
        <v>24</v>
      </c>
      <c r="MM124" s="1">
        <v>23.6</v>
      </c>
      <c r="MN124" s="1">
        <v>24</v>
      </c>
      <c r="MO124" s="1">
        <v>24.8</v>
      </c>
      <c r="MP124" s="1">
        <v>24.6</v>
      </c>
      <c r="MQ124" s="1">
        <v>24.2</v>
      </c>
      <c r="MR124" s="1">
        <v>24.2</v>
      </c>
      <c r="MS124" s="1">
        <v>24.8</v>
      </c>
      <c r="MT124" s="1">
        <v>65535</v>
      </c>
      <c r="MU124" s="1">
        <v>25.2</v>
      </c>
      <c r="MV124" s="1">
        <v>25</v>
      </c>
      <c r="MW124" s="1">
        <v>25.4</v>
      </c>
      <c r="MX124" s="1">
        <v>25.2</v>
      </c>
      <c r="MY124" s="1">
        <v>26</v>
      </c>
      <c r="MZ124" s="1">
        <v>26.2</v>
      </c>
      <c r="NA124" s="1">
        <v>25.8</v>
      </c>
      <c r="NB124" s="1">
        <v>26</v>
      </c>
      <c r="NC124" s="1">
        <v>26.2</v>
      </c>
      <c r="ND124" s="1">
        <v>65535</v>
      </c>
      <c r="NE124" s="1">
        <v>65535</v>
      </c>
      <c r="NF124" s="1">
        <v>26.2</v>
      </c>
      <c r="NG124" s="1">
        <v>25.8</v>
      </c>
      <c r="NH124" s="1">
        <v>25.8</v>
      </c>
      <c r="NI124" s="1">
        <v>24.8</v>
      </c>
      <c r="NJ124" s="6">
        <f t="shared" si="62"/>
        <v>0.70967741935483875</v>
      </c>
      <c r="NK124" s="3">
        <f t="shared" si="63"/>
        <v>0.9642857142857143</v>
      </c>
      <c r="NL124" s="3">
        <f t="shared" si="64"/>
        <v>0.83870967741935487</v>
      </c>
      <c r="NM124" s="3">
        <f t="shared" si="65"/>
        <v>0.93333333333333335</v>
      </c>
      <c r="NN124" s="3">
        <f t="shared" si="66"/>
        <v>0.967741935483871</v>
      </c>
      <c r="NO124" s="3">
        <f t="shared" si="67"/>
        <v>0.8666666666666667</v>
      </c>
      <c r="NP124" s="3">
        <f t="shared" si="68"/>
        <v>0.77419354838709675</v>
      </c>
      <c r="NQ124" s="3">
        <f t="shared" si="69"/>
        <v>0.80645161290322576</v>
      </c>
      <c r="NR124" s="3">
        <f t="shared" si="70"/>
        <v>0.73333333333333328</v>
      </c>
      <c r="NS124" s="3">
        <f t="shared" si="71"/>
        <v>0.77419354838709675</v>
      </c>
      <c r="NT124" s="3">
        <f t="shared" si="72"/>
        <v>0.9</v>
      </c>
      <c r="NU124" s="3">
        <f t="shared" si="73"/>
        <v>0.87096774193548387</v>
      </c>
      <c r="NV124" s="3">
        <f t="shared" si="74"/>
        <v>0.84383561643835614</v>
      </c>
      <c r="NW124" s="5">
        <f t="shared" si="75"/>
        <v>23.618181818181821</v>
      </c>
      <c r="NX124" s="1">
        <f t="shared" si="76"/>
        <v>24.118518518518517</v>
      </c>
      <c r="NY124" s="1">
        <f t="shared" si="77"/>
        <v>25.107692307692307</v>
      </c>
      <c r="NZ124" s="1">
        <f t="shared" si="78"/>
        <v>25.471428571428568</v>
      </c>
      <c r="OA124" s="1">
        <f t="shared" si="79"/>
        <v>25.1</v>
      </c>
      <c r="OB124" s="1">
        <f t="shared" si="80"/>
        <v>25.207692307692312</v>
      </c>
      <c r="OC124" s="1">
        <f t="shared" si="81"/>
        <v>24.849999999999998</v>
      </c>
      <c r="OD124" s="1">
        <f t="shared" si="82"/>
        <v>24.68</v>
      </c>
      <c r="OE124" s="1">
        <f t="shared" si="83"/>
        <v>24.3</v>
      </c>
      <c r="OF124" s="1">
        <f t="shared" si="84"/>
        <v>24.108333333333334</v>
      </c>
      <c r="OG124" s="1">
        <f t="shared" si="85"/>
        <v>24.733333333333327</v>
      </c>
      <c r="OH124" s="1">
        <f t="shared" si="86"/>
        <v>25.096296296296291</v>
      </c>
      <c r="OI124" s="111">
        <v>23.670370370370371</v>
      </c>
      <c r="OJ124" s="112">
        <v>23.948</v>
      </c>
      <c r="OK124" s="112">
        <v>24.591666666666672</v>
      </c>
      <c r="OL124" s="112">
        <v>24.96</v>
      </c>
      <c r="OM124" s="112">
        <v>24.766666666666666</v>
      </c>
      <c r="ON124" s="112">
        <v>24.592000000000006</v>
      </c>
      <c r="OO124" s="112">
        <v>24.346153846153843</v>
      </c>
      <c r="OP124" s="112">
        <v>24.218518518518522</v>
      </c>
      <c r="OQ124" s="112">
        <v>24.18148148148148</v>
      </c>
      <c r="OR124" s="112">
        <v>24.185185185185176</v>
      </c>
      <c r="OS124" s="112">
        <v>24.215384615384615</v>
      </c>
      <c r="OT124" s="112">
        <v>23.987999999999996</v>
      </c>
      <c r="OU124" s="5">
        <f t="shared" si="50"/>
        <v>-5.2188552188550119E-2</v>
      </c>
      <c r="OV124" s="1">
        <f t="shared" si="51"/>
        <v>0.17051851851851652</v>
      </c>
      <c r="OW124" s="1">
        <f t="shared" si="52"/>
        <v>0.5160256410256352</v>
      </c>
      <c r="OX124" s="1">
        <f t="shared" si="53"/>
        <v>0.51142857142856712</v>
      </c>
      <c r="OY124" s="1">
        <f t="shared" si="54"/>
        <v>0.3333333333333357</v>
      </c>
      <c r="OZ124" s="1">
        <f t="shared" si="55"/>
        <v>0.61569230769230643</v>
      </c>
      <c r="PA124" s="1">
        <f t="shared" si="56"/>
        <v>0.50384615384615472</v>
      </c>
      <c r="PB124" s="1">
        <f t="shared" si="57"/>
        <v>0.46148148148147783</v>
      </c>
      <c r="PC124" s="1">
        <f t="shared" si="58"/>
        <v>0.11851851851852047</v>
      </c>
      <c r="PD124" s="1">
        <f t="shared" si="59"/>
        <v>-7.6851851851841957E-2</v>
      </c>
      <c r="PE124" s="1">
        <f t="shared" si="60"/>
        <v>0.51794871794871256</v>
      </c>
      <c r="PF124" s="1">
        <f t="shared" si="61"/>
        <v>1.1082962962962952</v>
      </c>
      <c r="PG124" s="111">
        <v>19.399999999999999</v>
      </c>
      <c r="PH124" s="112">
        <v>19.600000000000001</v>
      </c>
      <c r="PI124" s="112">
        <v>21</v>
      </c>
      <c r="PJ124" s="112">
        <v>20.3</v>
      </c>
      <c r="PK124" s="112">
        <v>21.2</v>
      </c>
      <c r="PL124" s="112">
        <v>20</v>
      </c>
      <c r="PM124" s="112">
        <v>19.8</v>
      </c>
      <c r="PN124" s="112">
        <v>20.8</v>
      </c>
      <c r="PO124" s="112">
        <v>20.6</v>
      </c>
      <c r="PP124" s="112">
        <v>20.399999999999999</v>
      </c>
      <c r="PQ124" s="112">
        <v>20</v>
      </c>
      <c r="PR124" s="137">
        <v>20.2</v>
      </c>
      <c r="PS124" s="5">
        <f t="array" ref="PS124">+IF(ISERROR($NW124)=FALSE,MIN(IF($H124:$AL124&lt;65534,$H124:$AL124,"")),NA())</f>
        <v>21.8</v>
      </c>
      <c r="PT124" s="1">
        <f t="array" ref="PT124">+IF(ISERROR($NX124)=FALSE,MIN(IF($AM124:$BN124&lt;65534,$AM124:$BN124,"")),NA())</f>
        <v>22.4</v>
      </c>
      <c r="PU124" s="1">
        <f t="array" ref="PU124">+IF(ISERROR($NY124)=FALSE,MIN(IF($BP124:$CT124&lt;65534,$BP124:$CT124,"")),NA())</f>
        <v>24.2</v>
      </c>
      <c r="PV124" s="1">
        <f t="array" ref="PV124">+IF(ISERROR($NZ124)=FALSE,MIN(IF($CU124:$DX124&lt;65534,$CU124:$DX124,"")),NA())</f>
        <v>23.4</v>
      </c>
      <c r="PW124" s="1">
        <f t="array" ref="PW124">+IF(ISERROR($OA124)=FALSE,MIN(IF($DY124:$FC124&lt;65534,$DY124:$FC124,"")),NA())</f>
        <v>22.8</v>
      </c>
      <c r="PX124" s="1">
        <f t="array" ref="PX124">+IF(ISERROR($OB124)=FALSE,MIN(IF($FD124:$GG124&lt;65534,$FD124:$GG124,"")),NA())</f>
        <v>22.4</v>
      </c>
      <c r="PY124" s="1">
        <f t="array" ref="PY124">+IF(ISERROR($OC124)=FALSE,MIN(IF($GH124:$HL124&lt;65534,$GH124:$HL124,"")),NA())</f>
        <v>22.8</v>
      </c>
      <c r="PZ124" s="1">
        <f t="array" ref="PZ124">+IF(ISERROR($OD124)=FALSE,MIN(IF($HM124:$IQ124&lt;65534,$HM124:$IQ124,"")),NA())</f>
        <v>21.4</v>
      </c>
      <c r="QA124" s="1">
        <f t="array" ref="QA124">+IF(ISERROR($OE124)=FALSE,MIN(IF($IR124:$JU124&lt;65534,$IR124:$JU124,"")),NA())</f>
        <v>23</v>
      </c>
      <c r="QB124" s="1">
        <f t="array" ref="QB124">+IF(ISERROR($OF124)=FALSE,MIN(IF($JV124:$KZ124&lt;65534,$JV124:$KZ124,"")),NA())</f>
        <v>21.8</v>
      </c>
      <c r="QC124" s="1">
        <f t="array" ref="QC124">+IF(ISERROR($OG124)=FALSE,MIN(IF($LA124:$MD124&lt;65534,$LA124:$MD124,"")),NA())</f>
        <v>22.6</v>
      </c>
      <c r="QD124" s="1">
        <f t="array" ref="QD124">+IF(ISERROR($OH124)=FALSE,MIN(IF($ME124:$NI124&lt;65534,$ME124:$NI124,"")),NA())</f>
        <v>23.6</v>
      </c>
      <c r="QE124" s="5">
        <f t="shared" si="87"/>
        <v>-2.4000000000000021</v>
      </c>
      <c r="QF124" s="1">
        <f t="shared" si="88"/>
        <v>-2.7999999999999972</v>
      </c>
      <c r="QG124" s="1">
        <f t="shared" si="89"/>
        <v>-3.1999999999999993</v>
      </c>
      <c r="QH124" s="1">
        <f t="shared" si="90"/>
        <v>-3.0999999999999979</v>
      </c>
      <c r="QI124" s="1">
        <f t="shared" si="91"/>
        <v>-1.6000000000000014</v>
      </c>
      <c r="QJ124" s="1">
        <f t="shared" si="92"/>
        <v>-2.3999999999999986</v>
      </c>
      <c r="QK124" s="1">
        <f t="shared" si="93"/>
        <v>-3</v>
      </c>
      <c r="QL124" s="1">
        <f t="shared" si="94"/>
        <v>-0.59999999999999787</v>
      </c>
      <c r="QM124" s="1">
        <f t="shared" si="95"/>
        <v>-2.3999999999999986</v>
      </c>
      <c r="QN124" s="1">
        <f t="shared" si="96"/>
        <v>-1.4000000000000021</v>
      </c>
      <c r="QO124" s="1">
        <f t="shared" si="97"/>
        <v>-2.6000000000000014</v>
      </c>
      <c r="QP124" s="1">
        <f t="shared" si="98"/>
        <v>-3.4000000000000021</v>
      </c>
      <c r="QQ124" s="5" t="s">
        <v>892</v>
      </c>
    </row>
    <row r="125" spans="1:459" s="1" customFormat="1" x14ac:dyDescent="0.2">
      <c r="A125" s="79">
        <v>13085030</v>
      </c>
      <c r="B125" s="106">
        <v>-75.949305555555554</v>
      </c>
      <c r="C125" s="106">
        <v>9.3707777777777785</v>
      </c>
      <c r="D125" s="105">
        <v>22</v>
      </c>
      <c r="E125" s="97" t="s">
        <v>146</v>
      </c>
      <c r="F125" s="97" t="s">
        <v>146</v>
      </c>
      <c r="G125" s="97" t="s">
        <v>311</v>
      </c>
      <c r="H125" s="1">
        <v>19.600000000000001</v>
      </c>
      <c r="I125" s="1">
        <v>23.8</v>
      </c>
      <c r="J125" s="1">
        <v>20.2</v>
      </c>
      <c r="K125" s="1">
        <v>22.8</v>
      </c>
      <c r="L125" s="1">
        <v>23.8</v>
      </c>
      <c r="M125" s="1">
        <v>24</v>
      </c>
      <c r="N125" s="1">
        <v>24.2</v>
      </c>
      <c r="O125" s="1">
        <v>23.8</v>
      </c>
      <c r="P125" s="1">
        <v>24</v>
      </c>
      <c r="Q125" s="1">
        <v>20.399999999999999</v>
      </c>
      <c r="R125" s="1">
        <v>20</v>
      </c>
      <c r="S125" s="1">
        <v>23.8</v>
      </c>
      <c r="T125" s="1">
        <v>22.4</v>
      </c>
      <c r="U125" s="1">
        <v>20.2</v>
      </c>
      <c r="V125" s="1">
        <v>19.600000000000001</v>
      </c>
      <c r="W125" s="1">
        <v>19.8</v>
      </c>
      <c r="X125" s="1">
        <v>23.8</v>
      </c>
      <c r="Y125" s="1">
        <v>20.6</v>
      </c>
      <c r="Z125" s="1">
        <v>24</v>
      </c>
      <c r="AA125" s="1">
        <v>22.6</v>
      </c>
      <c r="AB125" s="1">
        <v>23</v>
      </c>
      <c r="AC125" s="1">
        <v>21.6</v>
      </c>
      <c r="AD125" s="1">
        <v>24.4</v>
      </c>
      <c r="AE125" s="1">
        <v>18.2</v>
      </c>
      <c r="AF125" s="1">
        <v>23.8</v>
      </c>
      <c r="AG125" s="1">
        <v>24.2</v>
      </c>
      <c r="AH125" s="1">
        <v>22.6</v>
      </c>
      <c r="AI125" s="1">
        <v>23.8</v>
      </c>
      <c r="AJ125" s="1">
        <v>21.6</v>
      </c>
      <c r="AK125" s="1">
        <v>22.4</v>
      </c>
      <c r="AL125" s="1">
        <v>20.2</v>
      </c>
      <c r="AM125" s="1">
        <v>20.399999999999999</v>
      </c>
      <c r="AN125" s="1">
        <v>24</v>
      </c>
      <c r="AO125" s="1">
        <v>22.4</v>
      </c>
      <c r="AP125" s="1">
        <v>22.4</v>
      </c>
      <c r="AQ125" s="1">
        <v>24</v>
      </c>
      <c r="AR125" s="1">
        <v>23.4</v>
      </c>
      <c r="AS125" s="1">
        <v>20.399999999999999</v>
      </c>
      <c r="AT125" s="1">
        <v>24</v>
      </c>
      <c r="AU125" s="1">
        <v>24</v>
      </c>
      <c r="AV125" s="1">
        <v>23.6</v>
      </c>
      <c r="AW125" s="1">
        <v>21.4</v>
      </c>
      <c r="AX125" s="1">
        <v>22</v>
      </c>
      <c r="AY125" s="1">
        <v>23.8</v>
      </c>
      <c r="AZ125" s="1">
        <v>24</v>
      </c>
      <c r="BA125" s="1">
        <v>21.6</v>
      </c>
      <c r="BB125" s="1">
        <v>22.4</v>
      </c>
      <c r="BC125" s="1">
        <v>21.2</v>
      </c>
      <c r="BD125" s="1">
        <v>24.2</v>
      </c>
      <c r="BE125" s="1">
        <v>23.6</v>
      </c>
      <c r="BF125" s="1">
        <v>22.4</v>
      </c>
      <c r="BG125" s="1">
        <v>21.6</v>
      </c>
      <c r="BH125" s="1">
        <v>23.4</v>
      </c>
      <c r="BI125" s="1">
        <v>24</v>
      </c>
      <c r="BJ125" s="1">
        <v>22.2</v>
      </c>
      <c r="BK125" s="1">
        <v>21.8</v>
      </c>
      <c r="BL125" s="1">
        <v>23.4</v>
      </c>
      <c r="BM125" s="1">
        <v>24</v>
      </c>
      <c r="BN125" s="1">
        <v>21.6</v>
      </c>
      <c r="BO125" s="102"/>
      <c r="BP125" s="1">
        <v>23.8</v>
      </c>
      <c r="BQ125" s="1">
        <v>22.2</v>
      </c>
      <c r="BR125" s="1">
        <v>21.6</v>
      </c>
      <c r="BS125" s="1">
        <v>24</v>
      </c>
      <c r="BT125" s="1">
        <v>21.8</v>
      </c>
      <c r="BU125" s="1">
        <v>23.2</v>
      </c>
      <c r="BV125" s="1">
        <v>24</v>
      </c>
      <c r="BW125" s="1">
        <v>22.6</v>
      </c>
      <c r="BX125" s="1">
        <v>21.8</v>
      </c>
      <c r="BY125" s="1">
        <v>24.2</v>
      </c>
      <c r="BZ125" s="1">
        <v>23.6</v>
      </c>
      <c r="CA125" s="1">
        <v>22.4</v>
      </c>
      <c r="CB125" s="1">
        <v>21.2</v>
      </c>
      <c r="CC125" s="1">
        <v>23.4</v>
      </c>
      <c r="CD125" s="1">
        <v>24.2</v>
      </c>
      <c r="CE125" s="1">
        <v>22.2</v>
      </c>
      <c r="CF125" s="1">
        <v>21.2</v>
      </c>
      <c r="CG125" s="1">
        <v>24.4</v>
      </c>
      <c r="CH125" s="1">
        <v>22.8</v>
      </c>
      <c r="CI125" s="1">
        <v>23.6</v>
      </c>
      <c r="CJ125" s="1">
        <v>20.8</v>
      </c>
      <c r="CK125" s="1">
        <v>21.4</v>
      </c>
      <c r="CL125" s="1">
        <v>23.6</v>
      </c>
      <c r="CM125" s="1">
        <v>24</v>
      </c>
      <c r="CN125" s="1">
        <v>22.2</v>
      </c>
      <c r="CO125" s="1">
        <v>24</v>
      </c>
      <c r="CP125" s="1">
        <v>23.8</v>
      </c>
      <c r="CQ125" s="1">
        <v>21.2</v>
      </c>
      <c r="CR125" s="1">
        <v>24.4</v>
      </c>
      <c r="CS125" s="1">
        <v>22.6</v>
      </c>
      <c r="CT125" s="1">
        <v>21.4</v>
      </c>
      <c r="CU125" s="1">
        <v>23.8</v>
      </c>
      <c r="CV125" s="1">
        <v>22.6</v>
      </c>
      <c r="CW125" s="1">
        <v>24</v>
      </c>
      <c r="CX125" s="1">
        <v>21.4</v>
      </c>
      <c r="CY125" s="1">
        <v>24</v>
      </c>
      <c r="CZ125" s="1">
        <v>21.2</v>
      </c>
      <c r="DA125" s="1">
        <v>23.6</v>
      </c>
      <c r="DB125" s="1">
        <v>23</v>
      </c>
      <c r="DC125" s="1">
        <v>24.2</v>
      </c>
      <c r="DD125" s="1">
        <v>23.8</v>
      </c>
      <c r="DE125" s="1">
        <v>22.4</v>
      </c>
      <c r="DF125" s="1">
        <v>20.6</v>
      </c>
      <c r="DG125" s="1">
        <v>23.6</v>
      </c>
      <c r="DH125" s="1">
        <v>21.4</v>
      </c>
      <c r="DI125" s="1">
        <v>24</v>
      </c>
      <c r="DJ125" s="1">
        <v>22.4</v>
      </c>
      <c r="DK125" s="1">
        <v>23.8</v>
      </c>
      <c r="DL125" s="1">
        <v>21.8</v>
      </c>
      <c r="DM125" s="1">
        <v>24.4</v>
      </c>
      <c r="DN125" s="1">
        <v>65535</v>
      </c>
      <c r="DO125" s="1">
        <v>23.4</v>
      </c>
      <c r="DP125" s="1">
        <v>21.8</v>
      </c>
      <c r="DQ125" s="1">
        <v>24</v>
      </c>
      <c r="DR125" s="1">
        <v>22.6</v>
      </c>
      <c r="DS125" s="1">
        <v>23.8</v>
      </c>
      <c r="DT125" s="1">
        <v>21.2</v>
      </c>
      <c r="DU125" s="1">
        <v>24.4</v>
      </c>
      <c r="DV125" s="1">
        <v>22.6</v>
      </c>
      <c r="DW125" s="1">
        <v>21.4</v>
      </c>
      <c r="DX125" s="1">
        <v>23.2</v>
      </c>
      <c r="DY125" s="1">
        <v>24.4</v>
      </c>
      <c r="DZ125" s="1">
        <v>23.2</v>
      </c>
      <c r="EA125" s="1">
        <v>23</v>
      </c>
      <c r="EB125" s="1">
        <v>22.4</v>
      </c>
      <c r="EC125" s="1">
        <v>24</v>
      </c>
      <c r="ED125" s="1">
        <v>23.8</v>
      </c>
      <c r="EE125" s="1">
        <v>21.2</v>
      </c>
      <c r="EF125" s="1">
        <v>23.4</v>
      </c>
      <c r="EG125" s="1">
        <v>22</v>
      </c>
      <c r="EH125" s="1">
        <v>19.2</v>
      </c>
      <c r="EI125" s="1">
        <v>20.2</v>
      </c>
      <c r="EJ125" s="1">
        <v>23.8</v>
      </c>
      <c r="EK125" s="1">
        <v>23</v>
      </c>
      <c r="EL125" s="1">
        <v>21.2</v>
      </c>
      <c r="EM125" s="1">
        <v>24.2</v>
      </c>
      <c r="EN125" s="1">
        <v>22.6</v>
      </c>
      <c r="EO125" s="1">
        <v>20.399999999999999</v>
      </c>
      <c r="EP125" s="1">
        <v>20.2</v>
      </c>
      <c r="EQ125" s="1">
        <v>23.4</v>
      </c>
      <c r="ER125" s="1">
        <v>21.6</v>
      </c>
      <c r="ES125" s="1">
        <v>24</v>
      </c>
      <c r="ET125" s="1">
        <v>22.6</v>
      </c>
      <c r="EU125" s="1">
        <v>20.2</v>
      </c>
      <c r="EV125" s="1">
        <v>23.8</v>
      </c>
      <c r="EW125" s="1">
        <v>24.2</v>
      </c>
      <c r="EX125" s="1">
        <v>21.8</v>
      </c>
      <c r="EY125" s="1">
        <v>20.6</v>
      </c>
      <c r="EZ125" s="1">
        <v>23.8</v>
      </c>
      <c r="FA125" s="1">
        <v>24</v>
      </c>
      <c r="FB125" s="1">
        <v>22.4</v>
      </c>
      <c r="FC125" s="1">
        <v>23.8</v>
      </c>
      <c r="FD125" s="1">
        <v>22.4</v>
      </c>
      <c r="FE125" s="1">
        <v>24</v>
      </c>
      <c r="FF125" s="1">
        <v>21.4</v>
      </c>
      <c r="FG125" s="1">
        <v>23.2</v>
      </c>
      <c r="FH125" s="1">
        <v>22.2</v>
      </c>
      <c r="FI125" s="1">
        <v>21.8</v>
      </c>
      <c r="FJ125" s="1">
        <v>23.4</v>
      </c>
      <c r="FK125" s="1">
        <v>24</v>
      </c>
      <c r="FL125" s="1">
        <v>22.8</v>
      </c>
      <c r="FM125" s="1">
        <v>21.2</v>
      </c>
      <c r="FN125" s="1">
        <v>24</v>
      </c>
      <c r="FO125" s="1">
        <v>20</v>
      </c>
      <c r="FP125" s="1">
        <v>23.2</v>
      </c>
      <c r="FQ125" s="1">
        <v>22.2</v>
      </c>
      <c r="FR125" s="1">
        <v>24</v>
      </c>
      <c r="FS125" s="1">
        <v>20.399999999999999</v>
      </c>
      <c r="FT125" s="1">
        <v>23.8</v>
      </c>
      <c r="FU125" s="1">
        <v>21.4</v>
      </c>
      <c r="FV125" s="1">
        <v>20.8</v>
      </c>
      <c r="FW125" s="1">
        <v>24</v>
      </c>
      <c r="FX125" s="1">
        <v>23.4</v>
      </c>
      <c r="FY125" s="1">
        <v>22.6</v>
      </c>
      <c r="FZ125" s="1">
        <v>21.2</v>
      </c>
      <c r="GA125" s="1">
        <v>22.8</v>
      </c>
      <c r="GB125" s="1">
        <v>20.399999999999999</v>
      </c>
      <c r="GC125" s="1">
        <v>22.4</v>
      </c>
      <c r="GD125" s="1">
        <v>24.2</v>
      </c>
      <c r="GE125" s="1">
        <v>23.8</v>
      </c>
      <c r="GF125" s="1">
        <v>20.6</v>
      </c>
      <c r="GG125" s="1">
        <v>23.4</v>
      </c>
      <c r="GH125" s="1">
        <v>22.8</v>
      </c>
      <c r="GI125" s="1">
        <v>24.4</v>
      </c>
      <c r="GJ125" s="1">
        <v>21.6</v>
      </c>
      <c r="GK125" s="1">
        <v>24.6</v>
      </c>
      <c r="GL125" s="1">
        <v>20.399999999999999</v>
      </c>
      <c r="GM125" s="1">
        <v>23.8</v>
      </c>
      <c r="GN125" s="1">
        <v>24.4</v>
      </c>
      <c r="GO125" s="1">
        <v>22.6</v>
      </c>
      <c r="GP125" s="1">
        <v>23.4</v>
      </c>
      <c r="GQ125" s="1">
        <v>23.8</v>
      </c>
      <c r="GR125" s="1">
        <v>22.2</v>
      </c>
      <c r="GS125" s="1">
        <v>24.2</v>
      </c>
      <c r="GT125" s="1">
        <v>22.4</v>
      </c>
      <c r="GU125" s="1">
        <v>23.8</v>
      </c>
      <c r="GV125" s="1">
        <v>21.8</v>
      </c>
      <c r="GW125" s="1">
        <v>20.6</v>
      </c>
      <c r="GX125" s="1">
        <v>65535</v>
      </c>
      <c r="GY125" s="1">
        <v>24.2</v>
      </c>
      <c r="GZ125" s="1">
        <v>25.8</v>
      </c>
      <c r="HA125" s="1">
        <v>21.4</v>
      </c>
      <c r="HB125" s="1">
        <v>24</v>
      </c>
      <c r="HC125" s="1">
        <v>22.2</v>
      </c>
      <c r="HD125" s="1">
        <v>23.4</v>
      </c>
      <c r="HE125" s="1">
        <v>21.8</v>
      </c>
      <c r="HF125" s="1">
        <v>22.6</v>
      </c>
      <c r="HG125" s="1">
        <v>20.8</v>
      </c>
      <c r="HH125" s="1">
        <v>24.2</v>
      </c>
      <c r="HI125" s="1">
        <v>20.399999999999999</v>
      </c>
      <c r="HJ125" s="1">
        <v>23.8</v>
      </c>
      <c r="HK125" s="1">
        <v>21.4</v>
      </c>
      <c r="HL125" s="1">
        <v>22.4</v>
      </c>
      <c r="HM125" s="1">
        <v>65535</v>
      </c>
      <c r="HN125" s="1">
        <v>20.6</v>
      </c>
      <c r="HO125" s="1">
        <v>22.4</v>
      </c>
      <c r="HP125" s="1">
        <v>21.8</v>
      </c>
      <c r="HQ125" s="1">
        <v>23.6</v>
      </c>
      <c r="HR125" s="1">
        <v>24.4</v>
      </c>
      <c r="HS125" s="1">
        <v>20.399999999999999</v>
      </c>
      <c r="HT125" s="1">
        <v>22.6</v>
      </c>
      <c r="HU125" s="1">
        <v>23.4</v>
      </c>
      <c r="HV125" s="1">
        <v>20.2</v>
      </c>
      <c r="HW125" s="1">
        <v>24</v>
      </c>
      <c r="HX125" s="1">
        <v>21.6</v>
      </c>
      <c r="HY125" s="1">
        <v>23.8</v>
      </c>
      <c r="HZ125" s="1">
        <v>22.2</v>
      </c>
      <c r="IA125" s="1">
        <v>20.8</v>
      </c>
      <c r="IB125" s="1">
        <v>24.2</v>
      </c>
      <c r="IC125" s="1">
        <v>21.6</v>
      </c>
      <c r="ID125" s="1">
        <v>23</v>
      </c>
      <c r="IE125" s="1">
        <v>20.399999999999999</v>
      </c>
      <c r="IF125" s="1">
        <v>22.6</v>
      </c>
      <c r="IG125" s="1">
        <v>24.4</v>
      </c>
      <c r="IH125" s="1">
        <v>23.8</v>
      </c>
      <c r="II125" s="1">
        <v>20.399999999999999</v>
      </c>
      <c r="IJ125" s="1">
        <v>22.6</v>
      </c>
      <c r="IK125" s="1">
        <v>21.8</v>
      </c>
      <c r="IL125" s="1">
        <v>24</v>
      </c>
      <c r="IM125" s="1">
        <v>23.6</v>
      </c>
      <c r="IN125" s="1">
        <v>21.9</v>
      </c>
      <c r="IO125" s="1">
        <v>20.6</v>
      </c>
      <c r="IP125" s="1">
        <v>24</v>
      </c>
      <c r="IQ125" s="1">
        <v>23.8</v>
      </c>
      <c r="IR125" s="1">
        <v>20.6</v>
      </c>
      <c r="IS125" s="1">
        <v>22.4</v>
      </c>
      <c r="IT125" s="1">
        <v>24.2</v>
      </c>
      <c r="IU125" s="1">
        <v>22.4</v>
      </c>
      <c r="IV125" s="1">
        <v>21.6</v>
      </c>
      <c r="IW125" s="1">
        <v>23.2</v>
      </c>
      <c r="IX125" s="1">
        <v>24.2</v>
      </c>
      <c r="IY125" s="1">
        <v>20.6</v>
      </c>
      <c r="IZ125" s="1">
        <v>23.2</v>
      </c>
      <c r="JA125" s="1">
        <v>23.8</v>
      </c>
      <c r="JB125" s="1">
        <v>24.2</v>
      </c>
      <c r="JC125" s="1">
        <v>22.2</v>
      </c>
      <c r="JD125" s="1">
        <v>20.399999999999999</v>
      </c>
      <c r="JE125" s="1">
        <v>21.8</v>
      </c>
      <c r="JF125" s="1">
        <v>23.2</v>
      </c>
      <c r="JG125" s="1">
        <v>22.4</v>
      </c>
      <c r="JH125" s="1">
        <v>23.4</v>
      </c>
      <c r="JI125" s="1">
        <v>20.2</v>
      </c>
      <c r="JJ125" s="1">
        <v>22.6</v>
      </c>
      <c r="JK125" s="1">
        <v>24.6</v>
      </c>
      <c r="JL125" s="1">
        <v>23.2</v>
      </c>
      <c r="JM125" s="1">
        <v>20.8</v>
      </c>
      <c r="JN125" s="1">
        <v>22.4</v>
      </c>
      <c r="JO125" s="1">
        <v>24.2</v>
      </c>
      <c r="JP125" s="1">
        <v>21.6</v>
      </c>
      <c r="JQ125" s="1">
        <v>23.2</v>
      </c>
      <c r="JR125" s="1">
        <v>20.399999999999999</v>
      </c>
      <c r="JS125" s="1">
        <v>65535</v>
      </c>
      <c r="JT125" s="1">
        <v>24</v>
      </c>
      <c r="JU125" s="1">
        <v>20.6</v>
      </c>
      <c r="JV125" s="1">
        <v>22.4</v>
      </c>
      <c r="JW125" s="1">
        <v>23.6</v>
      </c>
      <c r="JX125" s="1">
        <v>30</v>
      </c>
      <c r="JY125" s="1">
        <v>20.6</v>
      </c>
      <c r="JZ125" s="1">
        <v>22.4</v>
      </c>
      <c r="KA125" s="1">
        <v>21.6</v>
      </c>
      <c r="KB125" s="1">
        <v>23</v>
      </c>
      <c r="KC125" s="1">
        <v>20.6</v>
      </c>
      <c r="KD125" s="1">
        <v>22.4</v>
      </c>
      <c r="KE125" s="1">
        <v>24.2</v>
      </c>
      <c r="KF125" s="1">
        <v>21.2</v>
      </c>
      <c r="KG125" s="1">
        <v>23.4</v>
      </c>
      <c r="KH125" s="1">
        <v>20.6</v>
      </c>
      <c r="KI125" s="1">
        <v>22.6</v>
      </c>
      <c r="KJ125" s="1">
        <v>24.2</v>
      </c>
      <c r="KK125" s="1">
        <v>23.4</v>
      </c>
      <c r="KL125" s="1">
        <v>20.8</v>
      </c>
      <c r="KM125" s="1">
        <v>22.4</v>
      </c>
      <c r="KN125" s="1">
        <v>24</v>
      </c>
      <c r="KO125" s="1">
        <v>21.8</v>
      </c>
      <c r="KP125" s="1">
        <v>23.4</v>
      </c>
      <c r="KQ125" s="1">
        <v>22.4</v>
      </c>
      <c r="KR125" s="1">
        <v>20.6</v>
      </c>
      <c r="KS125" s="1">
        <v>24.2</v>
      </c>
      <c r="KT125" s="1">
        <v>20.6</v>
      </c>
      <c r="KU125" s="1">
        <v>22.4</v>
      </c>
      <c r="KV125" s="1">
        <v>21.2</v>
      </c>
      <c r="KW125" s="1">
        <v>24</v>
      </c>
      <c r="KX125" s="1">
        <v>22.4</v>
      </c>
      <c r="KY125" s="1">
        <v>22.4</v>
      </c>
      <c r="KZ125" s="1">
        <v>20.2</v>
      </c>
      <c r="LA125" s="1">
        <v>22.6</v>
      </c>
      <c r="LB125" s="1">
        <v>24.4</v>
      </c>
      <c r="LC125" s="1">
        <v>23.8</v>
      </c>
      <c r="LD125" s="1">
        <v>21.6</v>
      </c>
      <c r="LE125" s="1">
        <v>65535</v>
      </c>
      <c r="LF125" s="1">
        <v>23.6</v>
      </c>
      <c r="LG125" s="1">
        <v>24</v>
      </c>
      <c r="LH125" s="1">
        <v>21.2</v>
      </c>
      <c r="LI125" s="1">
        <v>23.4</v>
      </c>
      <c r="LJ125" s="1">
        <v>20.6</v>
      </c>
      <c r="LK125" s="1">
        <v>22.6</v>
      </c>
      <c r="LL125" s="1">
        <v>24.4</v>
      </c>
      <c r="LM125" s="1">
        <v>23.8</v>
      </c>
      <c r="LN125" s="1">
        <v>20.2</v>
      </c>
      <c r="LO125" s="1">
        <v>22.8</v>
      </c>
      <c r="LP125" s="1">
        <v>65535</v>
      </c>
      <c r="LQ125" s="1">
        <v>24</v>
      </c>
      <c r="LR125" s="1">
        <v>23.8</v>
      </c>
      <c r="LS125" s="1">
        <v>20.399999999999999</v>
      </c>
      <c r="LT125" s="1">
        <v>22.4</v>
      </c>
      <c r="LU125" s="1">
        <v>20.6</v>
      </c>
      <c r="LV125" s="1">
        <v>24.4</v>
      </c>
      <c r="LW125" s="1">
        <v>23.8</v>
      </c>
      <c r="LX125" s="1">
        <v>22.4</v>
      </c>
      <c r="LY125" s="1">
        <v>20.6</v>
      </c>
      <c r="LZ125" s="1">
        <v>24</v>
      </c>
      <c r="MA125" s="1">
        <v>20.6</v>
      </c>
      <c r="MB125" s="1">
        <v>21.8</v>
      </c>
      <c r="MC125" s="1">
        <v>23.8</v>
      </c>
      <c r="MD125" s="1">
        <v>24</v>
      </c>
      <c r="ME125" s="1">
        <v>20.8</v>
      </c>
      <c r="MF125" s="1">
        <v>23.6</v>
      </c>
      <c r="MG125" s="1">
        <v>22.8</v>
      </c>
      <c r="MH125" s="1">
        <v>24</v>
      </c>
      <c r="MI125" s="1">
        <v>20.6</v>
      </c>
      <c r="MJ125" s="1">
        <v>22.6</v>
      </c>
      <c r="MK125" s="1">
        <v>23.4</v>
      </c>
      <c r="ML125" s="1">
        <v>24.4</v>
      </c>
      <c r="MM125" s="1">
        <v>20.6</v>
      </c>
      <c r="MN125" s="1">
        <v>22.8</v>
      </c>
      <c r="MO125" s="1">
        <v>23.6</v>
      </c>
      <c r="MP125" s="1">
        <v>20.2</v>
      </c>
      <c r="MQ125" s="1">
        <v>23.6</v>
      </c>
      <c r="MR125" s="1">
        <v>22.4</v>
      </c>
      <c r="MS125" s="1">
        <v>24</v>
      </c>
      <c r="MT125" s="1">
        <v>23.8</v>
      </c>
      <c r="MU125" s="1">
        <v>24</v>
      </c>
      <c r="MV125" s="1">
        <v>23.8</v>
      </c>
      <c r="MW125" s="1">
        <v>22.6</v>
      </c>
      <c r="MX125" s="1">
        <v>24</v>
      </c>
      <c r="MY125" s="1">
        <v>20.6</v>
      </c>
      <c r="MZ125" s="1">
        <v>22.8</v>
      </c>
      <c r="NA125" s="1">
        <v>20.6</v>
      </c>
      <c r="NB125" s="1">
        <v>23.4</v>
      </c>
      <c r="NC125" s="1">
        <v>24.2</v>
      </c>
      <c r="ND125" s="1">
        <v>21.4</v>
      </c>
      <c r="NE125" s="1">
        <v>20.6</v>
      </c>
      <c r="NF125" s="1">
        <v>23.4</v>
      </c>
      <c r="NG125" s="1">
        <v>24.2</v>
      </c>
      <c r="NH125" s="1">
        <v>21.8</v>
      </c>
      <c r="NI125" s="1">
        <v>20.399999999999999</v>
      </c>
      <c r="NJ125" s="6">
        <f t="shared" si="62"/>
        <v>1</v>
      </c>
      <c r="NK125" s="3">
        <f t="shared" si="63"/>
        <v>1</v>
      </c>
      <c r="NL125" s="3">
        <f t="shared" si="64"/>
        <v>1</v>
      </c>
      <c r="NM125" s="3">
        <f t="shared" si="65"/>
        <v>0.96666666666666667</v>
      </c>
      <c r="NN125" s="3">
        <f t="shared" si="66"/>
        <v>1</v>
      </c>
      <c r="NO125" s="3">
        <f t="shared" si="67"/>
        <v>1</v>
      </c>
      <c r="NP125" s="3">
        <f t="shared" si="68"/>
        <v>0.967741935483871</v>
      </c>
      <c r="NQ125" s="3">
        <f t="shared" si="69"/>
        <v>0.967741935483871</v>
      </c>
      <c r="NR125" s="3">
        <f t="shared" si="70"/>
        <v>0.96666666666666667</v>
      </c>
      <c r="NS125" s="3">
        <f t="shared" si="71"/>
        <v>1</v>
      </c>
      <c r="NT125" s="3">
        <f t="shared" si="72"/>
        <v>0.93333333333333335</v>
      </c>
      <c r="NU125" s="3">
        <f t="shared" si="73"/>
        <v>1</v>
      </c>
      <c r="NV125" s="3">
        <f t="shared" si="74"/>
        <v>0.98356164383561639</v>
      </c>
      <c r="NW125" s="5">
        <f t="shared" si="75"/>
        <v>22.232258064516135</v>
      </c>
      <c r="NX125" s="1">
        <f t="shared" si="76"/>
        <v>22.75714285714286</v>
      </c>
      <c r="NY125" s="1">
        <f t="shared" si="77"/>
        <v>22.825806451612902</v>
      </c>
      <c r="NZ125" s="1">
        <f t="shared" si="78"/>
        <v>22.910344827586208</v>
      </c>
      <c r="OA125" s="1">
        <f t="shared" si="79"/>
        <v>22.529032258064511</v>
      </c>
      <c r="OB125" s="1">
        <f t="shared" si="80"/>
        <v>22.499999999999996</v>
      </c>
      <c r="OC125" s="1">
        <f t="shared" si="81"/>
        <v>22.839999999999996</v>
      </c>
      <c r="OD125" s="1">
        <f t="shared" si="82"/>
        <v>22.483333333333331</v>
      </c>
      <c r="OE125" s="1">
        <f t="shared" si="83"/>
        <v>22.468965517241379</v>
      </c>
      <c r="OF125" s="1">
        <f t="shared" si="84"/>
        <v>22.548387096774192</v>
      </c>
      <c r="OG125" s="1">
        <f t="shared" si="85"/>
        <v>22.699999999999996</v>
      </c>
      <c r="OH125" s="1">
        <f t="shared" si="86"/>
        <v>22.612903225806456</v>
      </c>
      <c r="OI125" s="111">
        <v>22.523809523809522</v>
      </c>
      <c r="OJ125" s="112">
        <v>22.754545454545454</v>
      </c>
      <c r="OK125" s="112">
        <v>22.645833333333332</v>
      </c>
      <c r="OL125" s="112">
        <v>22.941666666666666</v>
      </c>
      <c r="OM125" s="112">
        <v>22.647999999999996</v>
      </c>
      <c r="ON125" s="112">
        <v>22.721739130434777</v>
      </c>
      <c r="OO125" s="112">
        <v>22.435999999999993</v>
      </c>
      <c r="OP125" s="112">
        <v>22.428000000000001</v>
      </c>
      <c r="OQ125" s="112">
        <v>22.386956521739126</v>
      </c>
      <c r="OR125" s="112">
        <v>22.334782608695651</v>
      </c>
      <c r="OS125" s="112">
        <v>22.460869565217386</v>
      </c>
      <c r="OT125" s="112">
        <v>22.486956521739128</v>
      </c>
      <c r="OU125" s="5">
        <f t="shared" si="50"/>
        <v>-0.29155145929338744</v>
      </c>
      <c r="OV125" s="1">
        <f t="shared" si="51"/>
        <v>2.5974025974058179E-3</v>
      </c>
      <c r="OW125" s="1">
        <f t="shared" si="52"/>
        <v>0.17997311827956963</v>
      </c>
      <c r="OX125" s="1">
        <f t="shared" si="53"/>
        <v>-3.1321839080458602E-2</v>
      </c>
      <c r="OY125" s="1">
        <f t="shared" si="54"/>
        <v>-0.11896774193548509</v>
      </c>
      <c r="OZ125" s="1">
        <f t="shared" si="55"/>
        <v>-0.22173913043478066</v>
      </c>
      <c r="PA125" s="1">
        <f t="shared" si="56"/>
        <v>0.40400000000000347</v>
      </c>
      <c r="PB125" s="1">
        <f t="shared" si="57"/>
        <v>5.5333333333329904E-2</v>
      </c>
      <c r="PC125" s="1">
        <f t="shared" si="58"/>
        <v>8.2008995502253157E-2</v>
      </c>
      <c r="PD125" s="1">
        <f t="shared" si="59"/>
        <v>0.21360448807854127</v>
      </c>
      <c r="PE125" s="1">
        <f t="shared" si="60"/>
        <v>0.23913043478260931</v>
      </c>
      <c r="PF125" s="1">
        <f t="shared" si="61"/>
        <v>0.12594670406732789</v>
      </c>
      <c r="PG125" s="111">
        <v>17</v>
      </c>
      <c r="PH125" s="112">
        <v>18</v>
      </c>
      <c r="PI125" s="112">
        <v>18</v>
      </c>
      <c r="PJ125" s="112">
        <v>18</v>
      </c>
      <c r="PK125" s="112">
        <v>17.2</v>
      </c>
      <c r="PL125" s="112">
        <v>18</v>
      </c>
      <c r="PM125" s="112">
        <v>17</v>
      </c>
      <c r="PN125" s="112">
        <v>17</v>
      </c>
      <c r="PO125" s="112">
        <v>17</v>
      </c>
      <c r="PP125" s="112">
        <v>17.600000000000001</v>
      </c>
      <c r="PQ125" s="112">
        <v>17</v>
      </c>
      <c r="PR125" s="137">
        <v>17.899999999999999</v>
      </c>
      <c r="PS125" s="5">
        <f t="array" ref="PS125">+IF(ISERROR($NW125)=FALSE,MIN(IF($H125:$AL125&lt;65534,$H125:$AL125,"")),NA())</f>
        <v>18.2</v>
      </c>
      <c r="PT125" s="1">
        <f t="array" ref="PT125">+IF(ISERROR($NX125)=FALSE,MIN(IF($AM125:$BN125&lt;65534,$AM125:$BN125,"")),NA())</f>
        <v>20.399999999999999</v>
      </c>
      <c r="PU125" s="1">
        <f t="array" ref="PU125">+IF(ISERROR($NY125)=FALSE,MIN(IF($BP125:$CT125&lt;65534,$BP125:$CT125,"")),NA())</f>
        <v>20.8</v>
      </c>
      <c r="PV125" s="1">
        <f t="array" ref="PV125">+IF(ISERROR($NZ125)=FALSE,MIN(IF($CU125:$DX125&lt;65534,$CU125:$DX125,"")),NA())</f>
        <v>20.6</v>
      </c>
      <c r="PW125" s="1">
        <f t="array" ref="PW125">+IF(ISERROR($OA125)=FALSE,MIN(IF($DY125:$FC125&lt;65534,$DY125:$FC125,"")),NA())</f>
        <v>19.2</v>
      </c>
      <c r="PX125" s="1">
        <f t="array" ref="PX125">+IF(ISERROR($OB125)=FALSE,MIN(IF($FD125:$GG125&lt;65534,$FD125:$GG125,"")),NA())</f>
        <v>20</v>
      </c>
      <c r="PY125" s="1">
        <f t="array" ref="PY125">+IF(ISERROR($OC125)=FALSE,MIN(IF($GH125:$HL125&lt;65534,$GH125:$HL125,"")),NA())</f>
        <v>20.399999999999999</v>
      </c>
      <c r="PZ125" s="1">
        <f t="array" ref="PZ125">+IF(ISERROR($OD125)=FALSE,MIN(IF($HM125:$IQ125&lt;65534,$HM125:$IQ125,"")),NA())</f>
        <v>20.2</v>
      </c>
      <c r="QA125" s="1">
        <f t="array" ref="QA125">+IF(ISERROR($OE125)=FALSE,MIN(IF($IR125:$JU125&lt;65534,$IR125:$JU125,"")),NA())</f>
        <v>20.2</v>
      </c>
      <c r="QB125" s="1">
        <f t="array" ref="QB125">+IF(ISERROR($OF125)=FALSE,MIN(IF($JV125:$KZ125&lt;65534,$JV125:$KZ125,"")),NA())</f>
        <v>20.2</v>
      </c>
      <c r="QC125" s="1">
        <f t="array" ref="QC125">+IF(ISERROR($OG125)=FALSE,MIN(IF($LA125:$MD125&lt;65534,$LA125:$MD125,"")),NA())</f>
        <v>20.2</v>
      </c>
      <c r="QD125" s="1">
        <f t="array" ref="QD125">+IF(ISERROR($OH125)=FALSE,MIN(IF($ME125:$NI125&lt;65534,$ME125:$NI125,"")),NA())</f>
        <v>20.2</v>
      </c>
      <c r="QE125" s="5">
        <f t="shared" si="87"/>
        <v>-1.1999999999999993</v>
      </c>
      <c r="QF125" s="1">
        <f t="shared" si="88"/>
        <v>-2.3999999999999986</v>
      </c>
      <c r="QG125" s="1">
        <f t="shared" si="89"/>
        <v>-2.8000000000000007</v>
      </c>
      <c r="QH125" s="1">
        <f t="shared" si="90"/>
        <v>-2.6000000000000014</v>
      </c>
      <c r="QI125" s="1">
        <f t="shared" si="91"/>
        <v>-2</v>
      </c>
      <c r="QJ125" s="1">
        <f t="shared" si="92"/>
        <v>-2</v>
      </c>
      <c r="QK125" s="1">
        <f t="shared" si="93"/>
        <v>-3.3999999999999986</v>
      </c>
      <c r="QL125" s="1">
        <f t="shared" si="94"/>
        <v>-3.1999999999999993</v>
      </c>
      <c r="QM125" s="1">
        <f t="shared" si="95"/>
        <v>-3.1999999999999993</v>
      </c>
      <c r="QN125" s="1">
        <f t="shared" si="96"/>
        <v>-2.5999999999999979</v>
      </c>
      <c r="QO125" s="1">
        <f t="shared" si="97"/>
        <v>-3.1999999999999993</v>
      </c>
      <c r="QP125" s="1">
        <f t="shared" si="98"/>
        <v>-2.3000000000000007</v>
      </c>
      <c r="QQ125" s="5" t="s">
        <v>892</v>
      </c>
    </row>
    <row r="126" spans="1:459" s="1" customFormat="1" x14ac:dyDescent="0.2">
      <c r="A126" s="126">
        <v>13085040</v>
      </c>
      <c r="B126" s="127">
        <v>-75.825138888888887</v>
      </c>
      <c r="C126" s="127">
        <v>8.8258333333333336</v>
      </c>
      <c r="D126" s="128">
        <v>20</v>
      </c>
      <c r="E126" s="129" t="s">
        <v>11</v>
      </c>
      <c r="F126" s="129" t="s">
        <v>344</v>
      </c>
      <c r="G126" s="129" t="s">
        <v>311</v>
      </c>
      <c r="H126" s="1">
        <v>21.6</v>
      </c>
      <c r="I126" s="1">
        <v>21.6</v>
      </c>
      <c r="J126" s="1">
        <v>22.2</v>
      </c>
      <c r="K126" s="1">
        <v>22.2</v>
      </c>
      <c r="L126" s="1">
        <v>22.6</v>
      </c>
      <c r="M126" s="1">
        <v>22.8</v>
      </c>
      <c r="N126" s="1">
        <v>22.6</v>
      </c>
      <c r="O126" s="1">
        <v>23.2</v>
      </c>
      <c r="P126" s="1">
        <v>23.2</v>
      </c>
      <c r="Q126" s="1">
        <v>21.2</v>
      </c>
      <c r="R126" s="1">
        <v>21</v>
      </c>
      <c r="S126" s="1">
        <v>20.6</v>
      </c>
      <c r="T126" s="1">
        <v>21.4</v>
      </c>
      <c r="U126" s="1">
        <v>22.2</v>
      </c>
      <c r="V126" s="1">
        <v>22.2</v>
      </c>
      <c r="W126" s="1">
        <v>22.8</v>
      </c>
      <c r="X126" s="1">
        <v>22.4</v>
      </c>
      <c r="Y126" s="1">
        <v>23.8</v>
      </c>
      <c r="Z126" s="1">
        <v>23.8</v>
      </c>
      <c r="AA126" s="1">
        <v>23.2</v>
      </c>
      <c r="AB126" s="1">
        <v>24.4</v>
      </c>
      <c r="AC126" s="1">
        <v>23.4</v>
      </c>
      <c r="AD126" s="1">
        <v>21.2</v>
      </c>
      <c r="AE126" s="1">
        <v>22.4</v>
      </c>
      <c r="AF126" s="1">
        <v>24.2</v>
      </c>
      <c r="AG126" s="1">
        <v>22.8</v>
      </c>
      <c r="AH126" s="1">
        <v>24.2</v>
      </c>
      <c r="AI126" s="1">
        <v>23.4</v>
      </c>
      <c r="AJ126" s="1">
        <v>23.2</v>
      </c>
      <c r="AK126" s="1">
        <v>23</v>
      </c>
      <c r="AL126" s="1">
        <v>22</v>
      </c>
      <c r="AM126" s="1">
        <v>22.8</v>
      </c>
      <c r="AN126" s="1">
        <v>23.8</v>
      </c>
      <c r="AO126" s="1">
        <v>22.4</v>
      </c>
      <c r="AP126" s="1">
        <v>23.2</v>
      </c>
      <c r="AQ126" s="1">
        <v>23</v>
      </c>
      <c r="AR126" s="1">
        <v>23.2</v>
      </c>
      <c r="AS126" s="1">
        <v>22.8</v>
      </c>
      <c r="AT126" s="1">
        <v>23</v>
      </c>
      <c r="AU126" s="1">
        <v>23.6</v>
      </c>
      <c r="AV126" s="1">
        <v>22.6</v>
      </c>
      <c r="AW126" s="1">
        <v>23</v>
      </c>
      <c r="AX126" s="1">
        <v>24.2</v>
      </c>
      <c r="AY126" s="1">
        <v>23.6</v>
      </c>
      <c r="AZ126" s="1">
        <v>23.6</v>
      </c>
      <c r="BA126" s="1">
        <v>23.2</v>
      </c>
      <c r="BB126" s="1">
        <v>23.4</v>
      </c>
      <c r="BC126" s="1">
        <v>23.6</v>
      </c>
      <c r="BD126" s="1">
        <v>24.4</v>
      </c>
      <c r="BE126" s="1">
        <v>23.8</v>
      </c>
      <c r="BF126" s="1">
        <v>24.1</v>
      </c>
      <c r="BG126" s="1">
        <v>24</v>
      </c>
      <c r="BH126" s="1">
        <v>24.2</v>
      </c>
      <c r="BI126" s="1">
        <v>23.8</v>
      </c>
      <c r="BJ126" s="1">
        <v>24</v>
      </c>
      <c r="BK126" s="1">
        <v>23.2</v>
      </c>
      <c r="BL126" s="1">
        <v>22.4</v>
      </c>
      <c r="BM126" s="1">
        <v>23.2</v>
      </c>
      <c r="BN126" s="1">
        <v>24.2</v>
      </c>
      <c r="BO126" s="102"/>
      <c r="BP126" s="1">
        <v>24.4</v>
      </c>
      <c r="BQ126" s="1">
        <v>24.2</v>
      </c>
      <c r="BR126" s="1">
        <v>23.6</v>
      </c>
      <c r="BS126" s="1">
        <v>24.6</v>
      </c>
      <c r="BT126" s="1">
        <v>23.4</v>
      </c>
      <c r="BU126" s="1">
        <v>23.8</v>
      </c>
      <c r="BV126" s="1">
        <v>23.6</v>
      </c>
      <c r="BW126" s="1">
        <v>24.2</v>
      </c>
      <c r="BX126" s="1">
        <v>23.8</v>
      </c>
      <c r="BY126" s="1">
        <v>24.2</v>
      </c>
      <c r="BZ126" s="1">
        <v>23.8</v>
      </c>
      <c r="CA126" s="1">
        <v>23.4</v>
      </c>
      <c r="CB126" s="1">
        <v>23</v>
      </c>
      <c r="CC126" s="1">
        <v>23.4</v>
      </c>
      <c r="CD126" s="1">
        <v>23.2</v>
      </c>
      <c r="CE126" s="1">
        <v>24</v>
      </c>
      <c r="CF126" s="1">
        <v>23.6</v>
      </c>
      <c r="CG126" s="1">
        <v>24.6</v>
      </c>
      <c r="CH126" s="1">
        <v>23.8</v>
      </c>
      <c r="CI126" s="1">
        <v>24.2</v>
      </c>
      <c r="CJ126" s="1">
        <v>23.8</v>
      </c>
      <c r="CK126" s="1">
        <v>22.8</v>
      </c>
      <c r="CL126" s="1">
        <v>23.2</v>
      </c>
      <c r="CM126" s="1">
        <v>23.6</v>
      </c>
      <c r="CN126" s="1">
        <v>23.4</v>
      </c>
      <c r="CO126" s="1">
        <v>23.4</v>
      </c>
      <c r="CP126" s="1">
        <v>23</v>
      </c>
      <c r="CQ126" s="1">
        <v>23.4</v>
      </c>
      <c r="CR126" s="1">
        <v>23.6</v>
      </c>
      <c r="CS126" s="1">
        <v>23</v>
      </c>
      <c r="CT126" s="1">
        <v>25</v>
      </c>
      <c r="CU126" s="1">
        <v>24.4</v>
      </c>
      <c r="CV126" s="1">
        <v>22.8</v>
      </c>
      <c r="CW126" s="1">
        <v>24</v>
      </c>
      <c r="CX126" s="1">
        <v>23.2</v>
      </c>
      <c r="CY126" s="1">
        <v>23.6</v>
      </c>
      <c r="CZ126" s="1">
        <v>24</v>
      </c>
      <c r="DA126" s="1">
        <v>24.4</v>
      </c>
      <c r="DB126" s="1">
        <v>23.8</v>
      </c>
      <c r="DC126" s="1">
        <v>23.8</v>
      </c>
      <c r="DD126" s="1">
        <v>24</v>
      </c>
      <c r="DE126" s="1">
        <v>23.8</v>
      </c>
      <c r="DF126" s="1">
        <v>24.4</v>
      </c>
      <c r="DG126" s="1">
        <v>24.2</v>
      </c>
      <c r="DH126" s="1">
        <v>25</v>
      </c>
      <c r="DI126" s="1">
        <v>24.6</v>
      </c>
      <c r="DJ126" s="1">
        <v>24.8</v>
      </c>
      <c r="DK126" s="1">
        <v>24.4</v>
      </c>
      <c r="DL126" s="1">
        <v>25.2</v>
      </c>
      <c r="DM126" s="1">
        <v>24.6</v>
      </c>
      <c r="DN126" s="1">
        <v>25.8</v>
      </c>
      <c r="DO126" s="1">
        <v>23.2</v>
      </c>
      <c r="DP126" s="1">
        <v>23.8</v>
      </c>
      <c r="DQ126" s="1">
        <v>23.8</v>
      </c>
      <c r="DR126" s="1">
        <v>24</v>
      </c>
      <c r="DS126" s="1">
        <v>24</v>
      </c>
      <c r="DT126" s="1">
        <v>25.4</v>
      </c>
      <c r="DU126" s="1">
        <v>24.4</v>
      </c>
      <c r="DV126" s="1">
        <v>25.4</v>
      </c>
      <c r="DW126" s="1">
        <v>26</v>
      </c>
      <c r="DX126" s="1">
        <v>25.4</v>
      </c>
      <c r="DY126" s="1">
        <v>24.6</v>
      </c>
      <c r="DZ126" s="1">
        <v>26</v>
      </c>
      <c r="EA126" s="1">
        <v>25.4</v>
      </c>
      <c r="EB126" s="1">
        <v>26</v>
      </c>
      <c r="EC126" s="1">
        <v>26</v>
      </c>
      <c r="ED126" s="1">
        <v>27</v>
      </c>
      <c r="EE126" s="1">
        <v>26</v>
      </c>
      <c r="EF126" s="1">
        <v>26.4</v>
      </c>
      <c r="EG126" s="1">
        <v>25.2</v>
      </c>
      <c r="EH126" s="1">
        <v>22.4</v>
      </c>
      <c r="EI126" s="1">
        <v>23.8</v>
      </c>
      <c r="EJ126" s="1">
        <v>24.8</v>
      </c>
      <c r="EK126" s="1">
        <v>25</v>
      </c>
      <c r="EL126" s="1">
        <v>24.6</v>
      </c>
      <c r="EM126" s="1">
        <v>24.8</v>
      </c>
      <c r="EN126" s="1">
        <v>23.6</v>
      </c>
      <c r="EO126" s="1">
        <v>22.8</v>
      </c>
      <c r="EP126" s="1">
        <v>24.2</v>
      </c>
      <c r="EQ126" s="1">
        <v>23.4</v>
      </c>
      <c r="ER126" s="1">
        <v>24.2</v>
      </c>
      <c r="ES126" s="1">
        <v>23.6</v>
      </c>
      <c r="ET126" s="1">
        <v>24.4</v>
      </c>
      <c r="EU126" s="1">
        <v>22.8</v>
      </c>
      <c r="EV126" s="1">
        <v>24</v>
      </c>
      <c r="EW126" s="1">
        <v>22</v>
      </c>
      <c r="EX126" s="1">
        <v>23.6</v>
      </c>
      <c r="EY126" s="1">
        <v>24.4</v>
      </c>
      <c r="EZ126" s="1">
        <v>24.2</v>
      </c>
      <c r="FA126" s="1">
        <v>22.6</v>
      </c>
      <c r="FB126" s="1">
        <v>23.8</v>
      </c>
      <c r="FC126" s="1">
        <v>22.8</v>
      </c>
      <c r="FD126" s="1">
        <v>24.4</v>
      </c>
      <c r="FE126" s="1">
        <v>23.6</v>
      </c>
      <c r="FF126" s="1">
        <v>24.2</v>
      </c>
      <c r="FG126" s="1">
        <v>24.6</v>
      </c>
      <c r="FH126" s="1">
        <v>23.8</v>
      </c>
      <c r="FI126" s="1">
        <v>24.2</v>
      </c>
      <c r="FJ126" s="1">
        <v>23.6</v>
      </c>
      <c r="FK126" s="1">
        <v>23.4</v>
      </c>
      <c r="FL126" s="1">
        <v>24.2</v>
      </c>
      <c r="FM126" s="1">
        <v>21.8</v>
      </c>
      <c r="FN126" s="1">
        <v>24.2</v>
      </c>
      <c r="FO126" s="1">
        <v>22.6</v>
      </c>
      <c r="FP126" s="1">
        <v>24.2</v>
      </c>
      <c r="FQ126" s="1">
        <v>23.8</v>
      </c>
      <c r="FR126" s="1">
        <v>23.2</v>
      </c>
      <c r="FS126" s="1">
        <v>24.4</v>
      </c>
      <c r="FT126" s="1">
        <v>23.6</v>
      </c>
      <c r="FU126" s="1">
        <v>24.4</v>
      </c>
      <c r="FV126" s="1">
        <v>25.2</v>
      </c>
      <c r="FW126" s="1">
        <v>25.8</v>
      </c>
      <c r="FX126" s="1">
        <v>25.4</v>
      </c>
      <c r="FY126" s="1">
        <v>23.6</v>
      </c>
      <c r="FZ126" s="1">
        <v>24.8</v>
      </c>
      <c r="GA126" s="1">
        <v>24.4</v>
      </c>
      <c r="GB126" s="1">
        <v>21.6</v>
      </c>
      <c r="GC126" s="1">
        <v>24.4</v>
      </c>
      <c r="GD126" s="1">
        <v>24.4</v>
      </c>
      <c r="GE126" s="1">
        <v>24.2</v>
      </c>
      <c r="GF126" s="1">
        <v>24.8</v>
      </c>
      <c r="GG126" s="1">
        <v>23.4</v>
      </c>
      <c r="GH126" s="1">
        <v>24</v>
      </c>
      <c r="GI126" s="1">
        <v>20.8</v>
      </c>
      <c r="GJ126" s="1">
        <v>24.2</v>
      </c>
      <c r="GK126" s="1">
        <v>24</v>
      </c>
      <c r="GL126" s="1">
        <v>24.2</v>
      </c>
      <c r="GM126" s="1">
        <v>23.8</v>
      </c>
      <c r="GN126" s="1">
        <v>24.2</v>
      </c>
      <c r="GO126" s="1">
        <v>23.6</v>
      </c>
      <c r="GP126" s="1">
        <v>23.8</v>
      </c>
      <c r="GQ126" s="1">
        <v>24</v>
      </c>
      <c r="GR126" s="1">
        <v>24</v>
      </c>
      <c r="GS126" s="1">
        <v>24.4</v>
      </c>
      <c r="GT126" s="1">
        <v>23.8</v>
      </c>
      <c r="GU126" s="1">
        <v>21.4</v>
      </c>
      <c r="GV126" s="1">
        <v>23.8</v>
      </c>
      <c r="GW126" s="1">
        <v>22.1</v>
      </c>
      <c r="GX126" s="1">
        <v>22.1</v>
      </c>
      <c r="GY126" s="1">
        <v>24.1</v>
      </c>
      <c r="GZ126" s="1">
        <v>22.2</v>
      </c>
      <c r="HA126" s="1">
        <v>24.6</v>
      </c>
      <c r="HB126" s="1">
        <v>25</v>
      </c>
      <c r="HC126" s="1">
        <v>24.8</v>
      </c>
      <c r="HD126" s="1">
        <v>21.7</v>
      </c>
      <c r="HE126" s="1">
        <v>24.1</v>
      </c>
      <c r="HF126" s="1">
        <v>24</v>
      </c>
      <c r="HG126" s="1">
        <v>24.2</v>
      </c>
      <c r="HH126" s="1">
        <v>22</v>
      </c>
      <c r="HI126" s="1">
        <v>24.4</v>
      </c>
      <c r="HJ126" s="1">
        <v>24.4</v>
      </c>
      <c r="HK126" s="1">
        <v>25.5</v>
      </c>
      <c r="HL126" s="1">
        <v>25.5</v>
      </c>
      <c r="HM126" s="1">
        <v>24.5</v>
      </c>
      <c r="HN126" s="1">
        <v>24.3</v>
      </c>
      <c r="HO126" s="1">
        <v>24.6</v>
      </c>
      <c r="HP126" s="1">
        <v>23</v>
      </c>
      <c r="HQ126" s="1">
        <v>24.3</v>
      </c>
      <c r="HR126" s="1">
        <v>23.1</v>
      </c>
      <c r="HS126" s="1">
        <v>24.2</v>
      </c>
      <c r="HT126" s="1">
        <v>23.9</v>
      </c>
      <c r="HU126" s="1">
        <v>22.3</v>
      </c>
      <c r="HV126" s="1">
        <v>23.9</v>
      </c>
      <c r="HW126" s="1">
        <v>25.1</v>
      </c>
      <c r="HX126" s="1">
        <v>22.3</v>
      </c>
      <c r="HY126" s="1">
        <v>24.3</v>
      </c>
      <c r="HZ126" s="1">
        <v>20.3</v>
      </c>
      <c r="IA126" s="1">
        <v>21</v>
      </c>
      <c r="IB126" s="1">
        <v>22.2</v>
      </c>
      <c r="IC126" s="1">
        <v>21.5</v>
      </c>
      <c r="ID126" s="1">
        <v>23.8</v>
      </c>
      <c r="IE126" s="1">
        <v>23.9</v>
      </c>
      <c r="IF126" s="1">
        <v>22.1</v>
      </c>
      <c r="IG126" s="1">
        <v>20.399999999999999</v>
      </c>
      <c r="IH126" s="1">
        <v>23.4</v>
      </c>
      <c r="II126" s="1">
        <v>23.5</v>
      </c>
      <c r="IJ126" s="1">
        <v>24.2</v>
      </c>
      <c r="IK126" s="1">
        <v>21.7</v>
      </c>
      <c r="IL126" s="1">
        <v>23.4</v>
      </c>
      <c r="IM126" s="1">
        <v>24.9</v>
      </c>
      <c r="IN126" s="1">
        <v>22.3</v>
      </c>
      <c r="IO126" s="1">
        <v>21.7</v>
      </c>
      <c r="IP126" s="1">
        <v>23.8</v>
      </c>
      <c r="IQ126" s="1">
        <v>25</v>
      </c>
      <c r="IR126" s="1">
        <v>23.4</v>
      </c>
      <c r="IS126" s="1">
        <v>23.4</v>
      </c>
      <c r="IT126" s="1">
        <v>21.3</v>
      </c>
      <c r="IU126" s="1">
        <v>23.1</v>
      </c>
      <c r="IV126" s="1">
        <v>23.2</v>
      </c>
      <c r="IW126" s="1">
        <v>21</v>
      </c>
      <c r="IX126" s="1">
        <v>23.1</v>
      </c>
      <c r="IY126" s="1">
        <v>24.8</v>
      </c>
      <c r="IZ126" s="1">
        <v>22.6</v>
      </c>
      <c r="JA126" s="1">
        <v>24.2</v>
      </c>
      <c r="JB126" s="1">
        <v>25.1</v>
      </c>
      <c r="JC126" s="1">
        <v>22</v>
      </c>
      <c r="JD126" s="1">
        <v>22.3</v>
      </c>
      <c r="JE126" s="1">
        <v>24.3</v>
      </c>
      <c r="JF126" s="1">
        <v>21.4</v>
      </c>
      <c r="JG126" s="1">
        <v>22.4</v>
      </c>
      <c r="JH126" s="1">
        <v>22.4</v>
      </c>
      <c r="JI126" s="1">
        <v>22.1</v>
      </c>
      <c r="JJ126" s="1">
        <v>22.1</v>
      </c>
      <c r="JK126" s="1">
        <v>21.8</v>
      </c>
      <c r="JL126" s="1">
        <v>20.7</v>
      </c>
      <c r="JM126" s="1">
        <v>23.4</v>
      </c>
      <c r="JN126" s="1">
        <v>22</v>
      </c>
      <c r="JO126" s="1">
        <v>22</v>
      </c>
      <c r="JP126" s="1">
        <v>23.5</v>
      </c>
      <c r="JQ126" s="1">
        <v>21.9</v>
      </c>
      <c r="JR126" s="1">
        <v>21.7</v>
      </c>
      <c r="JS126" s="1">
        <v>23.5</v>
      </c>
      <c r="JT126" s="1">
        <v>23</v>
      </c>
      <c r="JU126" s="1">
        <v>22.1</v>
      </c>
      <c r="JV126" s="1">
        <v>22.7</v>
      </c>
      <c r="JW126" s="1">
        <v>23.4</v>
      </c>
      <c r="JX126" s="1">
        <v>22.4</v>
      </c>
      <c r="JY126" s="1">
        <v>23</v>
      </c>
      <c r="JZ126" s="1">
        <v>23.2</v>
      </c>
      <c r="KA126" s="1">
        <v>24.2</v>
      </c>
      <c r="KB126" s="1">
        <v>22.4</v>
      </c>
      <c r="KC126" s="1">
        <v>23.1</v>
      </c>
      <c r="KD126" s="1">
        <v>21.5</v>
      </c>
      <c r="KE126" s="1">
        <v>22.1</v>
      </c>
      <c r="KF126" s="1">
        <v>22.5</v>
      </c>
      <c r="KG126" s="1">
        <v>22</v>
      </c>
      <c r="KH126" s="1">
        <v>23</v>
      </c>
      <c r="KI126" s="1">
        <v>22.4</v>
      </c>
      <c r="KJ126" s="1">
        <v>23.2</v>
      </c>
      <c r="KK126" s="1">
        <v>23.1</v>
      </c>
      <c r="KL126" s="1">
        <v>22.6</v>
      </c>
      <c r="KM126" s="1">
        <v>22.1</v>
      </c>
      <c r="KN126" s="1">
        <v>21.9</v>
      </c>
      <c r="KO126" s="1">
        <v>23.6</v>
      </c>
      <c r="KP126" s="1">
        <v>21.9</v>
      </c>
      <c r="KQ126" s="1">
        <v>21.7</v>
      </c>
      <c r="KR126" s="1">
        <v>21.6</v>
      </c>
      <c r="KS126" s="1">
        <v>22.4</v>
      </c>
      <c r="KT126" s="1">
        <v>21.5</v>
      </c>
      <c r="KU126" s="1">
        <v>23.2</v>
      </c>
      <c r="KV126" s="1">
        <v>23.1</v>
      </c>
      <c r="KW126" s="1">
        <v>23</v>
      </c>
      <c r="KX126" s="1">
        <v>22.2</v>
      </c>
      <c r="KY126" s="1">
        <v>23.5</v>
      </c>
      <c r="KZ126" s="1">
        <v>23</v>
      </c>
      <c r="LA126" s="1">
        <v>23.2</v>
      </c>
      <c r="LB126" s="1">
        <v>21.9</v>
      </c>
      <c r="LC126" s="1">
        <v>23.4</v>
      </c>
      <c r="LD126" s="1">
        <v>23.8</v>
      </c>
      <c r="LE126" s="1">
        <v>22.1</v>
      </c>
      <c r="LF126" s="1">
        <v>22.6</v>
      </c>
      <c r="LG126" s="1">
        <v>23.8</v>
      </c>
      <c r="LH126" s="1">
        <v>23.9</v>
      </c>
      <c r="LI126" s="1">
        <v>24.4</v>
      </c>
      <c r="LJ126" s="1">
        <v>22.6</v>
      </c>
      <c r="LK126" s="1">
        <v>23</v>
      </c>
      <c r="LL126" s="1">
        <v>23.3</v>
      </c>
      <c r="LM126" s="1">
        <v>22.3</v>
      </c>
      <c r="LN126" s="1">
        <v>22.7</v>
      </c>
      <c r="LO126" s="1">
        <v>22.8</v>
      </c>
      <c r="LP126" s="1">
        <v>23.4</v>
      </c>
      <c r="LQ126" s="1">
        <v>23.8</v>
      </c>
      <c r="LR126" s="1">
        <v>21.5</v>
      </c>
      <c r="LS126" s="1">
        <v>22.4</v>
      </c>
      <c r="LT126" s="1">
        <v>21.4</v>
      </c>
      <c r="LU126" s="1">
        <v>22.6</v>
      </c>
      <c r="LV126" s="1">
        <v>22.1</v>
      </c>
      <c r="LW126" s="1">
        <v>22.2</v>
      </c>
      <c r="LX126" s="1">
        <v>23</v>
      </c>
      <c r="LY126" s="1">
        <v>22.9</v>
      </c>
      <c r="LZ126" s="1">
        <v>23.4</v>
      </c>
      <c r="MA126" s="1">
        <v>23.9</v>
      </c>
      <c r="MB126" s="1">
        <v>24.9</v>
      </c>
      <c r="MC126" s="1">
        <v>23.7</v>
      </c>
      <c r="MD126" s="1">
        <v>22.7</v>
      </c>
      <c r="ME126" s="1">
        <v>22.8</v>
      </c>
      <c r="MF126" s="1">
        <v>24.2</v>
      </c>
      <c r="MG126" s="1">
        <v>25</v>
      </c>
      <c r="MH126" s="1">
        <v>23.8</v>
      </c>
      <c r="MI126" s="1">
        <v>25.3</v>
      </c>
      <c r="MJ126" s="1">
        <v>24.4</v>
      </c>
      <c r="MK126" s="1">
        <v>24.6</v>
      </c>
      <c r="ML126" s="1">
        <v>22.4</v>
      </c>
      <c r="MM126" s="1">
        <v>23.2</v>
      </c>
      <c r="MN126" s="1">
        <v>22.8</v>
      </c>
      <c r="MO126" s="1">
        <v>24.1</v>
      </c>
      <c r="MP126" s="1">
        <v>23.6</v>
      </c>
      <c r="MQ126" s="1">
        <v>23.7</v>
      </c>
      <c r="MR126" s="1">
        <v>23.4</v>
      </c>
      <c r="MS126" s="1">
        <v>65535</v>
      </c>
      <c r="MT126" s="1">
        <v>24.9</v>
      </c>
      <c r="MU126" s="1">
        <v>29.1</v>
      </c>
      <c r="MV126" s="1">
        <v>23.8</v>
      </c>
      <c r="MW126" s="1">
        <v>24.2</v>
      </c>
      <c r="MX126" s="1">
        <v>24.7</v>
      </c>
      <c r="MY126" s="1">
        <v>24.8</v>
      </c>
      <c r="MZ126" s="1">
        <v>24.4</v>
      </c>
      <c r="NA126" s="1">
        <v>24.2</v>
      </c>
      <c r="NB126" s="1">
        <v>25.1</v>
      </c>
      <c r="NC126" s="1">
        <v>24.8</v>
      </c>
      <c r="ND126" s="1">
        <v>24.8</v>
      </c>
      <c r="NE126" s="1">
        <v>24.9</v>
      </c>
      <c r="NF126" s="1">
        <v>25.9</v>
      </c>
      <c r="NG126" s="1">
        <v>25.6</v>
      </c>
      <c r="NH126" s="1">
        <v>25.5</v>
      </c>
      <c r="NI126" s="1">
        <v>23.2</v>
      </c>
      <c r="NJ126" s="6">
        <f t="shared" si="62"/>
        <v>1</v>
      </c>
      <c r="NK126" s="3">
        <f t="shared" si="63"/>
        <v>1</v>
      </c>
      <c r="NL126" s="3">
        <f t="shared" si="64"/>
        <v>1</v>
      </c>
      <c r="NM126" s="3">
        <f t="shared" si="65"/>
        <v>1</v>
      </c>
      <c r="NN126" s="3">
        <f t="shared" si="66"/>
        <v>1</v>
      </c>
      <c r="NO126" s="3">
        <f t="shared" si="67"/>
        <v>1</v>
      </c>
      <c r="NP126" s="3">
        <f t="shared" si="68"/>
        <v>1</v>
      </c>
      <c r="NQ126" s="3">
        <f t="shared" si="69"/>
        <v>1</v>
      </c>
      <c r="NR126" s="3">
        <f t="shared" si="70"/>
        <v>1</v>
      </c>
      <c r="NS126" s="3">
        <f t="shared" si="71"/>
        <v>1</v>
      </c>
      <c r="NT126" s="3">
        <f t="shared" si="72"/>
        <v>1</v>
      </c>
      <c r="NU126" s="3">
        <f t="shared" si="73"/>
        <v>0.967741935483871</v>
      </c>
      <c r="NV126" s="3">
        <f t="shared" si="74"/>
        <v>0.99726027397260275</v>
      </c>
      <c r="NW126" s="5">
        <f t="shared" si="75"/>
        <v>22.606451612903225</v>
      </c>
      <c r="NX126" s="1">
        <f t="shared" si="76"/>
        <v>23.43928571428572</v>
      </c>
      <c r="NY126" s="1">
        <f t="shared" si="77"/>
        <v>23.70967741935484</v>
      </c>
      <c r="NZ126" s="1">
        <f t="shared" si="78"/>
        <v>24.339999999999993</v>
      </c>
      <c r="OA126" s="1">
        <f t="shared" si="79"/>
        <v>24.335483870967742</v>
      </c>
      <c r="OB126" s="1">
        <f t="shared" si="80"/>
        <v>24.006666666666661</v>
      </c>
      <c r="OC126" s="1">
        <f t="shared" si="81"/>
        <v>23.700000000000006</v>
      </c>
      <c r="OD126" s="1">
        <f t="shared" si="82"/>
        <v>23.190322580645166</v>
      </c>
      <c r="OE126" s="1">
        <f t="shared" si="83"/>
        <v>22.66</v>
      </c>
      <c r="OF126" s="1">
        <f t="shared" si="84"/>
        <v>22.62903225806452</v>
      </c>
      <c r="OG126" s="1">
        <f t="shared" si="85"/>
        <v>22.990000000000002</v>
      </c>
      <c r="OH126" s="1">
        <f t="shared" si="86"/>
        <v>24.439999999999998</v>
      </c>
      <c r="OI126" s="111">
        <v>22.421052631578949</v>
      </c>
      <c r="OJ126" s="112">
        <v>22.655555555555559</v>
      </c>
      <c r="OK126" s="112">
        <v>23.036842105263162</v>
      </c>
      <c r="OL126" s="112">
        <v>23.600000000000005</v>
      </c>
      <c r="OM126" s="112">
        <v>23.621052631578948</v>
      </c>
      <c r="ON126" s="112">
        <v>23.482352941176469</v>
      </c>
      <c r="OO126" s="112">
        <v>23.274999999999995</v>
      </c>
      <c r="OP126" s="112">
        <v>23.142105263157902</v>
      </c>
      <c r="OQ126" s="112">
        <v>23.11578947368421</v>
      </c>
      <c r="OR126" s="112">
        <v>23.105263157894733</v>
      </c>
      <c r="OS126" s="112">
        <v>23.073684210526313</v>
      </c>
      <c r="OT126" s="112">
        <v>22.873684210526314</v>
      </c>
      <c r="OU126" s="5">
        <f t="shared" si="50"/>
        <v>0.18539898132427624</v>
      </c>
      <c r="OV126" s="1">
        <f t="shared" si="51"/>
        <v>0.78373015873016172</v>
      </c>
      <c r="OW126" s="1">
        <f t="shared" si="52"/>
        <v>0.67283531409167807</v>
      </c>
      <c r="OX126" s="1">
        <f t="shared" si="53"/>
        <v>0.73999999999998778</v>
      </c>
      <c r="OY126" s="1">
        <f t="shared" si="54"/>
        <v>0.71443123938879438</v>
      </c>
      <c r="OZ126" s="1">
        <f t="shared" si="55"/>
        <v>0.52431372549019173</v>
      </c>
      <c r="PA126" s="1">
        <f t="shared" si="56"/>
        <v>0.42500000000001137</v>
      </c>
      <c r="PB126" s="1">
        <f t="shared" si="57"/>
        <v>4.8217317487264211E-2</v>
      </c>
      <c r="PC126" s="1">
        <f t="shared" si="58"/>
        <v>-0.45578947368420941</v>
      </c>
      <c r="PD126" s="1">
        <f t="shared" si="59"/>
        <v>-0.47623089983021316</v>
      </c>
      <c r="PE126" s="1">
        <f t="shared" si="60"/>
        <v>-8.368421052631092E-2</v>
      </c>
      <c r="PF126" s="1">
        <f t="shared" si="61"/>
        <v>1.5663157894736841</v>
      </c>
      <c r="PG126" s="111">
        <v>19.2</v>
      </c>
      <c r="PH126" s="112">
        <v>18.7</v>
      </c>
      <c r="PI126" s="112">
        <v>19.399999999999999</v>
      </c>
      <c r="PJ126" s="112">
        <v>19</v>
      </c>
      <c r="PK126" s="112">
        <v>20</v>
      </c>
      <c r="PL126" s="112">
        <v>20.2</v>
      </c>
      <c r="PM126" s="112">
        <v>19.8</v>
      </c>
      <c r="PN126" s="112">
        <v>19.8</v>
      </c>
      <c r="PO126" s="112">
        <v>19.8</v>
      </c>
      <c r="PP126" s="112">
        <v>19.600000000000001</v>
      </c>
      <c r="PQ126" s="112">
        <v>20.8</v>
      </c>
      <c r="PR126" s="137">
        <v>20.2</v>
      </c>
      <c r="PS126" s="5">
        <f t="array" ref="PS126">+IF(ISERROR($NW126)=FALSE,MIN(IF($H126:$AL126&lt;65534,$H126:$AL126,"")),NA())</f>
        <v>20.6</v>
      </c>
      <c r="PT126" s="1">
        <f t="array" ref="PT126">+IF(ISERROR($NX126)=FALSE,MIN(IF($AM126:$BN126&lt;65534,$AM126:$BN126,"")),NA())</f>
        <v>22.4</v>
      </c>
      <c r="PU126" s="1">
        <f t="array" ref="PU126">+IF(ISERROR($NY126)=FALSE,MIN(IF($BP126:$CT126&lt;65534,$BP126:$CT126,"")),NA())</f>
        <v>22.8</v>
      </c>
      <c r="PV126" s="1">
        <f t="array" ref="PV126">+IF(ISERROR($NZ126)=FALSE,MIN(IF($CU126:$DX126&lt;65534,$CU126:$DX126,"")),NA())</f>
        <v>22.8</v>
      </c>
      <c r="PW126" s="1">
        <f t="array" ref="PW126">+IF(ISERROR($OA126)=FALSE,MIN(IF($DY126:$FC126&lt;65534,$DY126:$FC126,"")),NA())</f>
        <v>22</v>
      </c>
      <c r="PX126" s="1">
        <f t="array" ref="PX126">+IF(ISERROR($OB126)=FALSE,MIN(IF($FD126:$GG126&lt;65534,$FD126:$GG126,"")),NA())</f>
        <v>21.6</v>
      </c>
      <c r="PY126" s="1">
        <f t="array" ref="PY126">+IF(ISERROR($OC126)=FALSE,MIN(IF($GH126:$HL126&lt;65534,$GH126:$HL126,"")),NA())</f>
        <v>20.8</v>
      </c>
      <c r="PZ126" s="1">
        <f t="array" ref="PZ126">+IF(ISERROR($OD126)=FALSE,MIN(IF($HM126:$IQ126&lt;65534,$HM126:$IQ126,"")),NA())</f>
        <v>20.3</v>
      </c>
      <c r="QA126" s="1">
        <f t="array" ref="QA126">+IF(ISERROR($OE126)=FALSE,MIN(IF($IR126:$JU126&lt;65534,$IR126:$JU126,"")),NA())</f>
        <v>20.7</v>
      </c>
      <c r="QB126" s="1">
        <f t="array" ref="QB126">+IF(ISERROR($OF126)=FALSE,MIN(IF($JV126:$KZ126&lt;65534,$JV126:$KZ126,"")),NA())</f>
        <v>21.5</v>
      </c>
      <c r="QC126" s="1">
        <f t="array" ref="QC126">+IF(ISERROR($OG126)=FALSE,MIN(IF($LA126:$MD126&lt;65534,$LA126:$MD126,"")),NA())</f>
        <v>21.4</v>
      </c>
      <c r="QD126" s="1">
        <f t="array" ref="QD126">+IF(ISERROR($OH126)=FALSE,MIN(IF($ME126:$NI126&lt;65534,$ME126:$NI126,"")),NA())</f>
        <v>22.4</v>
      </c>
      <c r="QE126" s="5">
        <f t="shared" si="87"/>
        <v>-1.4000000000000021</v>
      </c>
      <c r="QF126" s="1">
        <f t="shared" si="88"/>
        <v>-3.6999999999999993</v>
      </c>
      <c r="QG126" s="1">
        <f t="shared" si="89"/>
        <v>-3.4000000000000021</v>
      </c>
      <c r="QH126" s="1">
        <f t="shared" si="90"/>
        <v>-3.8000000000000007</v>
      </c>
      <c r="QI126" s="1">
        <f t="shared" si="91"/>
        <v>-2</v>
      </c>
      <c r="QJ126" s="1">
        <f t="shared" si="92"/>
        <v>-1.4000000000000021</v>
      </c>
      <c r="QK126" s="1">
        <f t="shared" si="93"/>
        <v>-1</v>
      </c>
      <c r="QL126" s="1">
        <f t="shared" si="94"/>
        <v>-0.5</v>
      </c>
      <c r="QM126" s="1">
        <f t="shared" si="95"/>
        <v>-0.89999999999999858</v>
      </c>
      <c r="QN126" s="1">
        <f t="shared" si="96"/>
        <v>-1.8999999999999986</v>
      </c>
      <c r="QO126" s="1">
        <f t="shared" si="97"/>
        <v>-0.59999999999999787</v>
      </c>
      <c r="QP126" s="1">
        <f t="shared" si="98"/>
        <v>-2.1999999999999993</v>
      </c>
      <c r="QQ126" s="5" t="s">
        <v>892</v>
      </c>
    </row>
    <row r="127" spans="1:459" s="1" customFormat="1" x14ac:dyDescent="0.2">
      <c r="A127" s="79">
        <v>25025150</v>
      </c>
      <c r="B127" s="106">
        <v>-75.164555555555566</v>
      </c>
      <c r="C127" s="106">
        <v>8.2950638888888886</v>
      </c>
      <c r="D127" s="105">
        <v>20</v>
      </c>
      <c r="E127" s="97" t="s">
        <v>56</v>
      </c>
      <c r="F127" s="97" t="s">
        <v>56</v>
      </c>
      <c r="G127" s="97" t="s">
        <v>311</v>
      </c>
      <c r="H127" s="1">
        <v>22.4</v>
      </c>
      <c r="I127" s="1">
        <v>22.6</v>
      </c>
      <c r="J127" s="1">
        <v>22.4</v>
      </c>
      <c r="K127" s="1">
        <v>23.2</v>
      </c>
      <c r="L127" s="1">
        <v>23.2</v>
      </c>
      <c r="M127" s="1">
        <v>23.4</v>
      </c>
      <c r="N127" s="1">
        <v>23.4</v>
      </c>
      <c r="O127" s="1">
        <v>23.8</v>
      </c>
      <c r="P127" s="1">
        <v>24.2</v>
      </c>
      <c r="Q127" s="1">
        <v>21.2</v>
      </c>
      <c r="R127" s="1">
        <v>21.8</v>
      </c>
      <c r="S127" s="1">
        <v>22</v>
      </c>
      <c r="T127" s="1">
        <v>23.2</v>
      </c>
      <c r="U127" s="1">
        <v>22.4</v>
      </c>
      <c r="V127" s="1">
        <v>22.8</v>
      </c>
      <c r="W127" s="1">
        <v>23.2</v>
      </c>
      <c r="X127" s="1">
        <v>23.6</v>
      </c>
      <c r="Y127" s="1">
        <v>23</v>
      </c>
      <c r="Z127" s="1">
        <v>23.2</v>
      </c>
      <c r="AA127" s="1">
        <v>23.6</v>
      </c>
      <c r="AB127" s="1">
        <v>24.2</v>
      </c>
      <c r="AC127" s="1">
        <v>23.8</v>
      </c>
      <c r="AD127" s="1">
        <v>22.8</v>
      </c>
      <c r="AE127" s="1">
        <v>23.6</v>
      </c>
      <c r="AF127" s="1">
        <v>24.2</v>
      </c>
      <c r="AG127" s="1">
        <v>23.6</v>
      </c>
      <c r="AH127" s="1">
        <v>24.8</v>
      </c>
      <c r="AI127" s="1">
        <v>24.8</v>
      </c>
      <c r="AJ127" s="1">
        <v>24.2</v>
      </c>
      <c r="AK127" s="1">
        <v>22.2</v>
      </c>
      <c r="AL127" s="1">
        <v>23.2</v>
      </c>
      <c r="AM127" s="1">
        <v>23.2</v>
      </c>
      <c r="AN127" s="1">
        <v>23.4</v>
      </c>
      <c r="AO127" s="1">
        <v>22.2</v>
      </c>
      <c r="AP127" s="1">
        <v>22.8</v>
      </c>
      <c r="AQ127" s="1">
        <v>22</v>
      </c>
      <c r="AR127" s="1">
        <v>23.2</v>
      </c>
      <c r="AS127" s="1">
        <v>23.2</v>
      </c>
      <c r="AT127" s="1">
        <v>24.6</v>
      </c>
      <c r="AU127" s="1">
        <v>24.2</v>
      </c>
      <c r="AV127" s="1">
        <v>23.2</v>
      </c>
      <c r="AW127" s="1">
        <v>24.6</v>
      </c>
      <c r="AX127" s="1">
        <v>21.6</v>
      </c>
      <c r="AY127" s="1">
        <v>23.6</v>
      </c>
      <c r="AZ127" s="1">
        <v>25</v>
      </c>
      <c r="BA127" s="1">
        <v>25</v>
      </c>
      <c r="BB127" s="1">
        <v>24.2</v>
      </c>
      <c r="BC127" s="1">
        <v>23.8</v>
      </c>
      <c r="BD127" s="1">
        <v>23.8</v>
      </c>
      <c r="BE127" s="1">
        <v>25</v>
      </c>
      <c r="BF127" s="1">
        <v>24.8</v>
      </c>
      <c r="BG127" s="1">
        <v>24.8</v>
      </c>
      <c r="BH127" s="1">
        <v>23.8</v>
      </c>
      <c r="BI127" s="1">
        <v>24.2</v>
      </c>
      <c r="BJ127" s="1">
        <v>24</v>
      </c>
      <c r="BK127" s="1">
        <v>23.4</v>
      </c>
      <c r="BL127" s="1">
        <v>22.8</v>
      </c>
      <c r="BM127" s="1">
        <v>65535</v>
      </c>
      <c r="BN127" s="1">
        <v>23.6</v>
      </c>
      <c r="BO127" s="102"/>
      <c r="BP127" s="1">
        <v>65535</v>
      </c>
      <c r="BQ127" s="1">
        <v>24.4</v>
      </c>
      <c r="BR127" s="1">
        <v>23.4</v>
      </c>
      <c r="BS127" s="1">
        <v>23.8</v>
      </c>
      <c r="BT127" s="1">
        <v>24.6</v>
      </c>
      <c r="BU127" s="1">
        <v>24.2</v>
      </c>
      <c r="BV127" s="1">
        <v>24.4</v>
      </c>
      <c r="BW127" s="1">
        <v>24.2</v>
      </c>
      <c r="BX127" s="1">
        <v>24.4</v>
      </c>
      <c r="BY127" s="1">
        <v>23.2</v>
      </c>
      <c r="BZ127" s="1">
        <v>22.8</v>
      </c>
      <c r="CA127" s="1">
        <v>23.8</v>
      </c>
      <c r="CB127" s="1">
        <v>24</v>
      </c>
      <c r="CC127" s="1">
        <v>24.8</v>
      </c>
      <c r="CD127" s="1">
        <v>24.8</v>
      </c>
      <c r="CE127" s="1">
        <v>24.8</v>
      </c>
      <c r="CF127" s="1">
        <v>24.6</v>
      </c>
      <c r="CG127" s="1">
        <v>24.4</v>
      </c>
      <c r="CH127" s="1">
        <v>25.2</v>
      </c>
      <c r="CI127" s="1">
        <v>25.2</v>
      </c>
      <c r="CJ127" s="1">
        <v>25</v>
      </c>
      <c r="CK127" s="1">
        <v>23.8</v>
      </c>
      <c r="CL127" s="1">
        <v>65535</v>
      </c>
      <c r="CM127" s="1">
        <v>24.8</v>
      </c>
      <c r="CN127" s="1">
        <v>25</v>
      </c>
      <c r="CO127" s="1">
        <v>25.2</v>
      </c>
      <c r="CP127" s="1">
        <v>24.8</v>
      </c>
      <c r="CQ127" s="1">
        <v>24.6</v>
      </c>
      <c r="CR127" s="1">
        <v>24.8</v>
      </c>
      <c r="CS127" s="1">
        <v>24.8</v>
      </c>
      <c r="CT127" s="1">
        <v>25.4</v>
      </c>
      <c r="CU127" s="1">
        <v>25.6</v>
      </c>
      <c r="CV127" s="1">
        <v>22.4</v>
      </c>
      <c r="CW127" s="1">
        <v>23</v>
      </c>
      <c r="CX127" s="1">
        <v>23.4</v>
      </c>
      <c r="CY127" s="1">
        <v>23.8</v>
      </c>
      <c r="CZ127" s="1">
        <v>23.8</v>
      </c>
      <c r="DA127" s="1">
        <v>24.4</v>
      </c>
      <c r="DB127" s="1">
        <v>24.2</v>
      </c>
      <c r="DC127" s="1">
        <v>24.2</v>
      </c>
      <c r="DD127" s="1">
        <v>24.8</v>
      </c>
      <c r="DE127" s="1">
        <v>24.8</v>
      </c>
      <c r="DF127" s="1">
        <v>24.8</v>
      </c>
      <c r="DG127" s="1">
        <v>25.2</v>
      </c>
      <c r="DH127" s="1">
        <v>25.6</v>
      </c>
      <c r="DI127" s="1">
        <v>25.2</v>
      </c>
      <c r="DJ127" s="1">
        <v>25.8</v>
      </c>
      <c r="DK127" s="1">
        <v>25.8</v>
      </c>
      <c r="DL127" s="1">
        <v>23.8</v>
      </c>
      <c r="DM127" s="1">
        <v>23.8</v>
      </c>
      <c r="DN127" s="1">
        <v>24.2</v>
      </c>
      <c r="DO127" s="1">
        <v>24.2</v>
      </c>
      <c r="DP127" s="1">
        <v>24.2</v>
      </c>
      <c r="DQ127" s="1">
        <v>24</v>
      </c>
      <c r="DR127" s="1">
        <v>25.4</v>
      </c>
      <c r="DS127" s="1">
        <v>24.6</v>
      </c>
      <c r="DT127" s="1">
        <v>25.4</v>
      </c>
      <c r="DU127" s="1">
        <v>26</v>
      </c>
      <c r="DV127" s="1">
        <v>26.2</v>
      </c>
      <c r="DW127" s="1">
        <v>24.8</v>
      </c>
      <c r="DX127" s="1">
        <v>26.2</v>
      </c>
      <c r="DY127" s="1">
        <v>26</v>
      </c>
      <c r="DZ127" s="1">
        <v>25.6</v>
      </c>
      <c r="EA127" s="1">
        <v>27.2</v>
      </c>
      <c r="EB127" s="1">
        <v>24.2</v>
      </c>
      <c r="EC127" s="1">
        <v>24.6</v>
      </c>
      <c r="ED127" s="1">
        <v>26.6</v>
      </c>
      <c r="EE127" s="1">
        <v>26.8</v>
      </c>
      <c r="EF127" s="1">
        <v>26.2</v>
      </c>
      <c r="EG127" s="1">
        <v>25.2</v>
      </c>
      <c r="EH127" s="1">
        <v>22.2</v>
      </c>
      <c r="EI127" s="1">
        <v>23</v>
      </c>
      <c r="EJ127" s="1">
        <v>23.8</v>
      </c>
      <c r="EK127" s="1">
        <v>24.4</v>
      </c>
      <c r="EL127" s="1">
        <v>65535</v>
      </c>
      <c r="EM127" s="1">
        <v>22.6</v>
      </c>
      <c r="EN127" s="1">
        <v>65535</v>
      </c>
      <c r="EO127" s="1">
        <v>23.6</v>
      </c>
      <c r="EP127" s="1">
        <v>24.2</v>
      </c>
      <c r="EQ127" s="1">
        <v>24.2</v>
      </c>
      <c r="ER127" s="1">
        <v>23.2</v>
      </c>
      <c r="ES127" s="1">
        <v>23.2</v>
      </c>
      <c r="ET127" s="1">
        <v>24.8</v>
      </c>
      <c r="EU127" s="1">
        <v>23.2</v>
      </c>
      <c r="EV127" s="1">
        <v>27.8</v>
      </c>
      <c r="EW127" s="1">
        <v>22.4</v>
      </c>
      <c r="EX127" s="1">
        <v>23.8</v>
      </c>
      <c r="EY127" s="1">
        <v>24</v>
      </c>
      <c r="EZ127" s="1">
        <v>24.2</v>
      </c>
      <c r="FA127" s="1">
        <v>23.8</v>
      </c>
      <c r="FB127" s="1">
        <v>23.4</v>
      </c>
      <c r="FC127" s="1">
        <v>23.6</v>
      </c>
      <c r="FD127" s="1">
        <v>23.8</v>
      </c>
      <c r="FE127" s="1">
        <v>24.2</v>
      </c>
      <c r="FF127" s="1">
        <v>24.4</v>
      </c>
      <c r="FG127" s="1">
        <v>25.8</v>
      </c>
      <c r="FH127" s="1">
        <v>25.4</v>
      </c>
      <c r="FI127" s="1">
        <v>25.2</v>
      </c>
      <c r="FJ127" s="1">
        <v>22.8</v>
      </c>
      <c r="FK127" s="1">
        <v>22.8</v>
      </c>
      <c r="FL127" s="1">
        <v>25.4</v>
      </c>
      <c r="FM127" s="1">
        <v>24.4</v>
      </c>
      <c r="FN127" s="1">
        <v>25</v>
      </c>
      <c r="FO127" s="1">
        <v>24.2</v>
      </c>
      <c r="FP127" s="1">
        <v>24.8</v>
      </c>
      <c r="FQ127" s="1">
        <v>25.2</v>
      </c>
      <c r="FR127" s="1">
        <v>26.2</v>
      </c>
      <c r="FS127" s="1">
        <v>23.4</v>
      </c>
      <c r="FT127" s="1">
        <v>24.6</v>
      </c>
      <c r="FU127" s="1">
        <v>26.2</v>
      </c>
      <c r="FV127" s="1">
        <v>25.8</v>
      </c>
      <c r="FW127" s="1">
        <v>26.2</v>
      </c>
      <c r="FX127" s="1">
        <v>25.8</v>
      </c>
      <c r="FY127" s="1">
        <v>25</v>
      </c>
      <c r="FZ127" s="1">
        <v>25.8</v>
      </c>
      <c r="GA127" s="1">
        <v>23.4</v>
      </c>
      <c r="GB127" s="1">
        <v>22.8</v>
      </c>
      <c r="GC127" s="1">
        <v>23.2</v>
      </c>
      <c r="GD127" s="1">
        <v>24</v>
      </c>
      <c r="GE127" s="1">
        <v>25</v>
      </c>
      <c r="GF127" s="1">
        <v>25.8</v>
      </c>
      <c r="GG127" s="1">
        <v>23.2</v>
      </c>
      <c r="GH127" s="1">
        <v>24.6</v>
      </c>
      <c r="GI127" s="1">
        <v>23.2</v>
      </c>
      <c r="GJ127" s="1">
        <v>23.8</v>
      </c>
      <c r="GK127" s="1">
        <v>25.2</v>
      </c>
      <c r="GL127" s="1">
        <v>25.6</v>
      </c>
      <c r="GM127" s="1">
        <v>65535</v>
      </c>
      <c r="GN127" s="1">
        <v>24.2</v>
      </c>
      <c r="GO127" s="1">
        <v>23</v>
      </c>
      <c r="GP127" s="1">
        <v>23.2</v>
      </c>
      <c r="GQ127" s="1">
        <v>23.2</v>
      </c>
      <c r="GR127" s="1">
        <v>24.4</v>
      </c>
      <c r="GS127" s="1">
        <v>25.4</v>
      </c>
      <c r="GT127" s="1">
        <v>24</v>
      </c>
      <c r="GU127" s="1">
        <v>22.8</v>
      </c>
      <c r="GV127" s="1">
        <v>23</v>
      </c>
      <c r="GW127" s="1">
        <v>22.4</v>
      </c>
      <c r="GX127" s="1">
        <v>23.8</v>
      </c>
      <c r="GY127" s="1">
        <v>24.4</v>
      </c>
      <c r="GZ127" s="1">
        <v>24.2</v>
      </c>
      <c r="HA127" s="1">
        <v>24</v>
      </c>
      <c r="HB127" s="1">
        <v>23.8</v>
      </c>
      <c r="HC127" s="1">
        <v>23.6</v>
      </c>
      <c r="HD127" s="1">
        <v>23.8</v>
      </c>
      <c r="HE127" s="1">
        <v>23.6</v>
      </c>
      <c r="HF127" s="1">
        <v>23.2</v>
      </c>
      <c r="HG127" s="1">
        <v>23.4</v>
      </c>
      <c r="HH127" s="1">
        <v>21.4</v>
      </c>
      <c r="HI127" s="1">
        <v>23.8</v>
      </c>
      <c r="HJ127" s="1">
        <v>25</v>
      </c>
      <c r="HK127" s="1">
        <v>23.2</v>
      </c>
      <c r="HL127" s="1">
        <v>24</v>
      </c>
      <c r="HM127" s="1">
        <v>22.2</v>
      </c>
      <c r="HN127" s="1">
        <v>23.2</v>
      </c>
      <c r="HO127" s="1">
        <v>24.2</v>
      </c>
      <c r="HP127" s="1">
        <v>23.4</v>
      </c>
      <c r="HQ127" s="1">
        <v>23.8</v>
      </c>
      <c r="HR127" s="1">
        <v>24.8</v>
      </c>
      <c r="HS127" s="1">
        <v>23.4</v>
      </c>
      <c r="HT127" s="1">
        <v>22.8</v>
      </c>
      <c r="HU127" s="1">
        <v>23.2</v>
      </c>
      <c r="HV127" s="1">
        <v>24</v>
      </c>
      <c r="HW127" s="1">
        <v>25.8</v>
      </c>
      <c r="HX127" s="1">
        <v>23.8</v>
      </c>
      <c r="HY127" s="1">
        <v>24</v>
      </c>
      <c r="HZ127" s="1">
        <v>23.2</v>
      </c>
      <c r="IA127" s="1">
        <v>23</v>
      </c>
      <c r="IB127" s="1">
        <v>24</v>
      </c>
      <c r="IC127" s="1">
        <v>22.8</v>
      </c>
      <c r="ID127" s="1">
        <v>23.8</v>
      </c>
      <c r="IE127" s="1">
        <v>65535</v>
      </c>
      <c r="IF127" s="1">
        <v>23.8</v>
      </c>
      <c r="IG127" s="1">
        <v>21.8</v>
      </c>
      <c r="IH127" s="1">
        <v>22.8</v>
      </c>
      <c r="II127" s="1">
        <v>26.2</v>
      </c>
      <c r="IJ127" s="1">
        <v>24.2</v>
      </c>
      <c r="IK127" s="1">
        <v>22.8</v>
      </c>
      <c r="IL127" s="1">
        <v>22.8</v>
      </c>
      <c r="IM127" s="1">
        <v>25</v>
      </c>
      <c r="IN127" s="1">
        <v>21.2</v>
      </c>
      <c r="IO127" s="1">
        <v>20.8</v>
      </c>
      <c r="IP127" s="1">
        <v>26.2</v>
      </c>
      <c r="IQ127" s="1">
        <v>25.8</v>
      </c>
      <c r="IR127" s="1">
        <v>25.4</v>
      </c>
      <c r="IS127" s="1">
        <v>22.4</v>
      </c>
      <c r="IT127" s="1">
        <v>22.6</v>
      </c>
      <c r="IU127" s="1">
        <v>25.2</v>
      </c>
      <c r="IV127" s="1">
        <v>24.2</v>
      </c>
      <c r="IW127" s="1">
        <v>22.4</v>
      </c>
      <c r="IX127" s="1">
        <v>23.6</v>
      </c>
      <c r="IY127" s="1">
        <v>23.6</v>
      </c>
      <c r="IZ127" s="1">
        <v>23.4</v>
      </c>
      <c r="JA127" s="1">
        <v>24.4</v>
      </c>
      <c r="JB127" s="1">
        <v>26.2</v>
      </c>
      <c r="JC127" s="1">
        <v>22.6</v>
      </c>
      <c r="JD127" s="1">
        <v>23.4</v>
      </c>
      <c r="JE127" s="1">
        <v>22.2</v>
      </c>
      <c r="JF127" s="1">
        <v>23.6</v>
      </c>
      <c r="JG127" s="1">
        <v>65535</v>
      </c>
      <c r="JH127" s="1">
        <v>65535</v>
      </c>
      <c r="JI127" s="1">
        <v>65535</v>
      </c>
      <c r="JJ127" s="1">
        <v>23.4</v>
      </c>
      <c r="JK127" s="1">
        <v>24.4</v>
      </c>
      <c r="JL127" s="1">
        <v>23.6</v>
      </c>
      <c r="JM127" s="1">
        <v>23.8</v>
      </c>
      <c r="JN127" s="1">
        <v>24.2</v>
      </c>
      <c r="JO127" s="1">
        <v>23</v>
      </c>
      <c r="JP127" s="1">
        <v>23.8</v>
      </c>
      <c r="JQ127" s="1">
        <v>22.2</v>
      </c>
      <c r="JR127" s="1">
        <v>23.2</v>
      </c>
      <c r="JS127" s="1">
        <v>25</v>
      </c>
      <c r="JT127" s="1">
        <v>21.6</v>
      </c>
      <c r="JU127" s="1">
        <v>22.2</v>
      </c>
      <c r="JV127" s="1">
        <v>23.8</v>
      </c>
      <c r="JW127" s="1">
        <v>22.4</v>
      </c>
      <c r="JX127" s="1">
        <v>23.4</v>
      </c>
      <c r="JY127" s="1">
        <v>23.6</v>
      </c>
      <c r="JZ127" s="1">
        <v>23.6</v>
      </c>
      <c r="KA127" s="1">
        <v>65535</v>
      </c>
      <c r="KB127" s="1">
        <v>20.8</v>
      </c>
      <c r="KC127" s="1">
        <v>23.8</v>
      </c>
      <c r="KD127" s="1">
        <v>22.4</v>
      </c>
      <c r="KE127" s="1">
        <v>22.5</v>
      </c>
      <c r="KF127" s="1">
        <v>24.2</v>
      </c>
      <c r="KG127" s="1">
        <v>22</v>
      </c>
      <c r="KH127" s="1">
        <v>24</v>
      </c>
      <c r="KI127" s="1">
        <v>23.6</v>
      </c>
      <c r="KJ127" s="1">
        <v>23.8</v>
      </c>
      <c r="KK127" s="1">
        <v>24.8</v>
      </c>
      <c r="KL127" s="1">
        <v>23.8</v>
      </c>
      <c r="KM127" s="1">
        <v>22.4</v>
      </c>
      <c r="KN127" s="1">
        <v>23.2</v>
      </c>
      <c r="KO127" s="1">
        <v>65535</v>
      </c>
      <c r="KP127" s="1">
        <v>24.2</v>
      </c>
      <c r="KQ127" s="1">
        <v>23.2</v>
      </c>
      <c r="KR127" s="1">
        <v>22.2</v>
      </c>
      <c r="KS127" s="1">
        <v>22.4</v>
      </c>
      <c r="KT127" s="1">
        <v>22.2</v>
      </c>
      <c r="KU127" s="1">
        <v>24.2</v>
      </c>
      <c r="KV127" s="1">
        <v>24.4</v>
      </c>
      <c r="KW127" s="1">
        <v>24</v>
      </c>
      <c r="KX127" s="1">
        <v>23.8</v>
      </c>
      <c r="KY127" s="1">
        <v>24.2</v>
      </c>
      <c r="KZ127" s="1">
        <v>25</v>
      </c>
      <c r="LA127" s="1">
        <v>24.4</v>
      </c>
      <c r="LB127" s="1">
        <v>24.2</v>
      </c>
      <c r="LC127" s="1">
        <v>24.4</v>
      </c>
      <c r="LD127" s="1">
        <v>24.6</v>
      </c>
      <c r="LE127" s="1">
        <v>23.4</v>
      </c>
      <c r="LF127" s="1">
        <v>23.2</v>
      </c>
      <c r="LG127" s="1">
        <v>23.2</v>
      </c>
      <c r="LH127" s="1">
        <v>65535</v>
      </c>
      <c r="LI127" s="1">
        <v>22.4</v>
      </c>
      <c r="LJ127" s="1">
        <v>23.2</v>
      </c>
      <c r="LK127" s="1">
        <v>23.8</v>
      </c>
      <c r="LL127" s="1">
        <v>21.4</v>
      </c>
      <c r="LM127" s="1">
        <v>22.6</v>
      </c>
      <c r="LN127" s="1">
        <v>23.8</v>
      </c>
      <c r="LO127" s="1">
        <v>24.2</v>
      </c>
      <c r="LP127" s="1">
        <v>23.8</v>
      </c>
      <c r="LQ127" s="1">
        <v>24.4</v>
      </c>
      <c r="LR127" s="1">
        <v>24</v>
      </c>
      <c r="LS127" s="1">
        <v>24</v>
      </c>
      <c r="LT127" s="1">
        <v>23.8</v>
      </c>
      <c r="LU127" s="1">
        <v>23.8</v>
      </c>
      <c r="LV127" s="1">
        <v>24.8</v>
      </c>
      <c r="LW127" s="1">
        <v>24</v>
      </c>
      <c r="LX127" s="1">
        <v>24.4</v>
      </c>
      <c r="LY127" s="1">
        <v>24.8</v>
      </c>
      <c r="LZ127" s="1">
        <v>24</v>
      </c>
      <c r="MA127" s="1">
        <v>25.2</v>
      </c>
      <c r="MB127" s="1">
        <v>25</v>
      </c>
      <c r="MC127" s="1">
        <v>22.4</v>
      </c>
      <c r="MD127" s="1">
        <v>23.8</v>
      </c>
      <c r="ME127" s="1">
        <v>65535</v>
      </c>
      <c r="MF127" s="1">
        <v>24.2</v>
      </c>
      <c r="MG127" s="1">
        <v>25.2</v>
      </c>
      <c r="MH127" s="1">
        <v>24.6</v>
      </c>
      <c r="MI127" s="1">
        <v>65535</v>
      </c>
      <c r="MJ127" s="1">
        <v>25.8</v>
      </c>
      <c r="MK127" s="1">
        <v>21.2</v>
      </c>
      <c r="ML127" s="1">
        <v>22.2</v>
      </c>
      <c r="MM127" s="1">
        <v>23.6</v>
      </c>
      <c r="MN127" s="1">
        <v>23.4</v>
      </c>
      <c r="MO127" s="1">
        <v>23.6</v>
      </c>
      <c r="MP127" s="1">
        <v>24</v>
      </c>
      <c r="MQ127" s="1">
        <v>23.8</v>
      </c>
      <c r="MR127" s="1">
        <v>24</v>
      </c>
      <c r="MS127" s="1">
        <v>24.2</v>
      </c>
      <c r="MT127" s="1">
        <v>24.2</v>
      </c>
      <c r="MU127" s="1">
        <v>24.4</v>
      </c>
      <c r="MV127" s="1">
        <v>24</v>
      </c>
      <c r="MW127" s="1">
        <v>24.2</v>
      </c>
      <c r="MX127" s="1">
        <v>24.8</v>
      </c>
      <c r="MY127" s="1">
        <v>25.2</v>
      </c>
      <c r="MZ127" s="1">
        <v>25.6</v>
      </c>
      <c r="NA127" s="1">
        <v>25.4</v>
      </c>
      <c r="NB127" s="1">
        <v>25</v>
      </c>
      <c r="NC127" s="1">
        <v>26.2</v>
      </c>
      <c r="ND127" s="1">
        <v>24.8</v>
      </c>
      <c r="NE127" s="1">
        <v>25</v>
      </c>
      <c r="NF127" s="1">
        <v>25.4</v>
      </c>
      <c r="NG127" s="1">
        <v>25</v>
      </c>
      <c r="NH127" s="1">
        <v>65535</v>
      </c>
      <c r="NI127" s="1">
        <v>24.8</v>
      </c>
      <c r="NJ127" s="6">
        <f t="shared" si="62"/>
        <v>1</v>
      </c>
      <c r="NK127" s="3">
        <f t="shared" si="63"/>
        <v>0.9642857142857143</v>
      </c>
      <c r="NL127" s="3">
        <f t="shared" si="64"/>
        <v>0.93548387096774188</v>
      </c>
      <c r="NM127" s="3">
        <f t="shared" si="65"/>
        <v>1</v>
      </c>
      <c r="NN127" s="3">
        <f t="shared" si="66"/>
        <v>0.93548387096774188</v>
      </c>
      <c r="NO127" s="3">
        <f t="shared" si="67"/>
        <v>1</v>
      </c>
      <c r="NP127" s="3">
        <f t="shared" si="68"/>
        <v>0.967741935483871</v>
      </c>
      <c r="NQ127" s="3">
        <f t="shared" si="69"/>
        <v>0.967741935483871</v>
      </c>
      <c r="NR127" s="3">
        <f t="shared" si="70"/>
        <v>0.9</v>
      </c>
      <c r="NS127" s="3">
        <f t="shared" si="71"/>
        <v>0.93548387096774188</v>
      </c>
      <c r="NT127" s="3">
        <f t="shared" si="72"/>
        <v>0.96666666666666667</v>
      </c>
      <c r="NU127" s="3">
        <f t="shared" si="73"/>
        <v>0.90322580645161288</v>
      </c>
      <c r="NV127" s="3">
        <f t="shared" si="74"/>
        <v>0.95616438356164379</v>
      </c>
      <c r="NW127" s="5">
        <f t="shared" si="75"/>
        <v>23.225806451612907</v>
      </c>
      <c r="NX127" s="1">
        <f t="shared" si="76"/>
        <v>23.703703703703702</v>
      </c>
      <c r="NY127" s="1">
        <f t="shared" si="77"/>
        <v>24.4551724137931</v>
      </c>
      <c r="NZ127" s="1">
        <f t="shared" si="78"/>
        <v>24.65333333333334</v>
      </c>
      <c r="OA127" s="1">
        <f t="shared" si="79"/>
        <v>24.406896551724131</v>
      </c>
      <c r="OB127" s="1">
        <f t="shared" si="80"/>
        <v>24.66</v>
      </c>
      <c r="OC127" s="1">
        <f t="shared" si="81"/>
        <v>23.77333333333333</v>
      </c>
      <c r="OD127" s="1">
        <f t="shared" si="82"/>
        <v>23.626666666666669</v>
      </c>
      <c r="OE127" s="1">
        <f t="shared" si="83"/>
        <v>23.540740740740745</v>
      </c>
      <c r="OF127" s="1">
        <f t="shared" si="84"/>
        <v>23.375862068965517</v>
      </c>
      <c r="OG127" s="1">
        <f t="shared" si="85"/>
        <v>23.827586206896552</v>
      </c>
      <c r="OH127" s="1">
        <f t="shared" si="86"/>
        <v>24.421428571428567</v>
      </c>
      <c r="OI127" s="111">
        <v>22.725000000000001</v>
      </c>
      <c r="OJ127" s="112">
        <v>22.906666666666659</v>
      </c>
      <c r="OK127" s="112">
        <v>23.233333333333331</v>
      </c>
      <c r="OL127" s="112">
        <v>23.564285714285713</v>
      </c>
      <c r="OM127" s="112">
        <v>23.556250000000002</v>
      </c>
      <c r="ON127" s="112">
        <v>23.333333333333332</v>
      </c>
      <c r="OO127" s="112">
        <v>23.112499999999997</v>
      </c>
      <c r="OP127" s="112">
        <v>23.056250000000002</v>
      </c>
      <c r="OQ127" s="112">
        <v>22.999999999999996</v>
      </c>
      <c r="OR127" s="112">
        <v>23.120000000000005</v>
      </c>
      <c r="OS127" s="112">
        <v>23.456250000000001</v>
      </c>
      <c r="OT127" s="112">
        <v>23.306249999999999</v>
      </c>
      <c r="OU127" s="5">
        <f t="shared" si="50"/>
        <v>0.50080645161290605</v>
      </c>
      <c r="OV127" s="1">
        <f t="shared" si="51"/>
        <v>0.79703703703704321</v>
      </c>
      <c r="OW127" s="1">
        <f t="shared" si="52"/>
        <v>1.2218390804597696</v>
      </c>
      <c r="OX127" s="1">
        <f t="shared" si="53"/>
        <v>1.0890476190476264</v>
      </c>
      <c r="OY127" s="1">
        <f t="shared" si="54"/>
        <v>0.85064655172412884</v>
      </c>
      <c r="OZ127" s="1">
        <f t="shared" si="55"/>
        <v>1.326666666666668</v>
      </c>
      <c r="PA127" s="1">
        <f t="shared" si="56"/>
        <v>0.66083333333333272</v>
      </c>
      <c r="PB127" s="1">
        <f t="shared" si="57"/>
        <v>0.57041666666666657</v>
      </c>
      <c r="PC127" s="1">
        <f t="shared" si="58"/>
        <v>0.54074074074074829</v>
      </c>
      <c r="PD127" s="1">
        <f t="shared" si="59"/>
        <v>0.25586206896551289</v>
      </c>
      <c r="PE127" s="1">
        <f t="shared" si="60"/>
        <v>0.37133620689655089</v>
      </c>
      <c r="PF127" s="1">
        <f t="shared" si="61"/>
        <v>1.1151785714285687</v>
      </c>
      <c r="PG127" s="111">
        <v>18</v>
      </c>
      <c r="PH127" s="112">
        <v>18.399999999999999</v>
      </c>
      <c r="PI127" s="112">
        <v>19.399999999999999</v>
      </c>
      <c r="PJ127" s="112">
        <v>18.600000000000001</v>
      </c>
      <c r="PK127" s="112">
        <v>14.8</v>
      </c>
      <c r="PL127" s="112">
        <v>20</v>
      </c>
      <c r="PM127" s="112">
        <v>19</v>
      </c>
      <c r="PN127" s="112">
        <v>18</v>
      </c>
      <c r="PO127" s="112">
        <v>18.2</v>
      </c>
      <c r="PP127" s="112">
        <v>19.399999999999999</v>
      </c>
      <c r="PQ127" s="112">
        <v>19.399999999999999</v>
      </c>
      <c r="PR127" s="137">
        <v>19.2</v>
      </c>
      <c r="PS127" s="5">
        <f t="array" ref="PS127">+IF(ISERROR($NW127)=FALSE,MIN(IF($H127:$AL127&lt;65534,$H127:$AL127,"")),NA())</f>
        <v>21.2</v>
      </c>
      <c r="PT127" s="1">
        <f t="array" ref="PT127">+IF(ISERROR($NX127)=FALSE,MIN(IF($AM127:$BN127&lt;65534,$AM127:$BN127,"")),NA())</f>
        <v>21.6</v>
      </c>
      <c r="PU127" s="1">
        <f t="array" ref="PU127">+IF(ISERROR($NY127)=FALSE,MIN(IF($BP127:$CT127&lt;65534,$BP127:$CT127,"")),NA())</f>
        <v>22.8</v>
      </c>
      <c r="PV127" s="1">
        <f t="array" ref="PV127">+IF(ISERROR($NZ127)=FALSE,MIN(IF($CU127:$DX127&lt;65534,$CU127:$DX127,"")),NA())</f>
        <v>22.4</v>
      </c>
      <c r="PW127" s="1">
        <f t="array" ref="PW127">+IF(ISERROR($OA127)=FALSE,MIN(IF($DY127:$FC127&lt;65534,$DY127:$FC127,"")),NA())</f>
        <v>22.2</v>
      </c>
      <c r="PX127" s="1">
        <f t="array" ref="PX127">+IF(ISERROR($OB127)=FALSE,MIN(IF($FD127:$GG127&lt;65534,$FD127:$GG127,"")),NA())</f>
        <v>22.8</v>
      </c>
      <c r="PY127" s="1">
        <f t="array" ref="PY127">+IF(ISERROR($OC127)=FALSE,MIN(IF($GH127:$HL127&lt;65534,$GH127:$HL127,"")),NA())</f>
        <v>21.4</v>
      </c>
      <c r="PZ127" s="1">
        <f t="array" ref="PZ127">+IF(ISERROR($OD127)=FALSE,MIN(IF($HM127:$IQ127&lt;65534,$HM127:$IQ127,"")),NA())</f>
        <v>20.8</v>
      </c>
      <c r="QA127" s="1">
        <f t="array" ref="QA127">+IF(ISERROR($OE127)=FALSE,MIN(IF($IR127:$JU127&lt;65534,$IR127:$JU127,"")),NA())</f>
        <v>21.6</v>
      </c>
      <c r="QB127" s="1">
        <f t="array" ref="QB127">+IF(ISERROR($OF127)=FALSE,MIN(IF($JV127:$KZ127&lt;65534,$JV127:$KZ127,"")),NA())</f>
        <v>20.8</v>
      </c>
      <c r="QC127" s="1">
        <f t="array" ref="QC127">+IF(ISERROR($OG127)=FALSE,MIN(IF($LA127:$MD127&lt;65534,$LA127:$MD127,"")),NA())</f>
        <v>21.4</v>
      </c>
      <c r="QD127" s="1">
        <f t="array" ref="QD127">+IF(ISERROR($OH127)=FALSE,MIN(IF($ME127:$NI127&lt;65534,$ME127:$NI127,"")),NA())</f>
        <v>21.2</v>
      </c>
      <c r="QE127" s="5">
        <f t="shared" si="87"/>
        <v>-3.1999999999999993</v>
      </c>
      <c r="QF127" s="1">
        <f t="shared" si="88"/>
        <v>-3.2000000000000028</v>
      </c>
      <c r="QG127" s="1">
        <f t="shared" si="89"/>
        <v>-3.4000000000000021</v>
      </c>
      <c r="QH127" s="1">
        <f t="shared" si="90"/>
        <v>-3.7999999999999972</v>
      </c>
      <c r="QI127" s="1">
        <f t="shared" si="91"/>
        <v>-7.3999999999999986</v>
      </c>
      <c r="QJ127" s="1">
        <f t="shared" si="92"/>
        <v>-2.8000000000000007</v>
      </c>
      <c r="QK127" s="1">
        <f t="shared" si="93"/>
        <v>-2.3999999999999986</v>
      </c>
      <c r="QL127" s="1">
        <f t="shared" si="94"/>
        <v>-2.8000000000000007</v>
      </c>
      <c r="QM127" s="1">
        <f t="shared" si="95"/>
        <v>-3.4000000000000021</v>
      </c>
      <c r="QN127" s="1">
        <f t="shared" si="96"/>
        <v>-1.4000000000000021</v>
      </c>
      <c r="QO127" s="1">
        <f t="shared" si="97"/>
        <v>-2</v>
      </c>
      <c r="QP127" s="1">
        <f t="shared" si="98"/>
        <v>-2</v>
      </c>
      <c r="QQ127" s="5" t="s">
        <v>892</v>
      </c>
    </row>
    <row r="128" spans="1:459" s="1" customFormat="1" x14ac:dyDescent="0.2">
      <c r="A128" s="79">
        <v>25025160</v>
      </c>
      <c r="B128" s="106">
        <v>-75.402777777777786</v>
      </c>
      <c r="C128" s="106">
        <v>8.0038888888888895</v>
      </c>
      <c r="D128" s="105">
        <v>50</v>
      </c>
      <c r="E128" s="97" t="s">
        <v>465</v>
      </c>
      <c r="F128" s="97" t="s">
        <v>568</v>
      </c>
      <c r="G128" s="97" t="s">
        <v>311</v>
      </c>
      <c r="H128" s="1">
        <v>22.3</v>
      </c>
      <c r="I128" s="1">
        <v>21.2</v>
      </c>
      <c r="J128" s="1">
        <v>22.3</v>
      </c>
      <c r="K128" s="1">
        <v>22.6</v>
      </c>
      <c r="L128" s="1">
        <v>23.4</v>
      </c>
      <c r="M128" s="1">
        <v>23.8</v>
      </c>
      <c r="N128" s="1">
        <v>22.6</v>
      </c>
      <c r="O128" s="1">
        <v>22.7</v>
      </c>
      <c r="P128" s="1">
        <v>24.4</v>
      </c>
      <c r="Q128" s="1">
        <v>20.6</v>
      </c>
      <c r="R128" s="1">
        <v>22.5</v>
      </c>
      <c r="S128" s="1">
        <v>21.2</v>
      </c>
      <c r="T128" s="1">
        <v>65535</v>
      </c>
      <c r="U128" s="1">
        <v>21.6</v>
      </c>
      <c r="V128" s="1">
        <v>22.2</v>
      </c>
      <c r="W128" s="1">
        <v>22.6</v>
      </c>
      <c r="X128" s="1">
        <v>23.3</v>
      </c>
      <c r="Y128" s="1">
        <v>22.7</v>
      </c>
      <c r="Z128" s="1">
        <v>65535</v>
      </c>
      <c r="AA128" s="1">
        <v>23</v>
      </c>
      <c r="AB128" s="1">
        <v>24.8</v>
      </c>
      <c r="AC128" s="1">
        <v>23.2</v>
      </c>
      <c r="AD128" s="1">
        <v>22</v>
      </c>
      <c r="AE128" s="1">
        <v>21.7</v>
      </c>
      <c r="AF128" s="1">
        <v>24.7</v>
      </c>
      <c r="AG128" s="1">
        <v>22.6</v>
      </c>
      <c r="AH128" s="1">
        <v>23.8</v>
      </c>
      <c r="AI128" s="1">
        <v>24.4</v>
      </c>
      <c r="AJ128" s="1">
        <v>22.9</v>
      </c>
      <c r="AK128" s="1">
        <v>23.1</v>
      </c>
      <c r="AL128" s="1">
        <v>21.2</v>
      </c>
      <c r="AM128" s="1">
        <v>21.9</v>
      </c>
      <c r="AN128" s="1">
        <v>23.3</v>
      </c>
      <c r="AO128" s="1">
        <v>21.2</v>
      </c>
      <c r="AP128" s="1">
        <v>21.6</v>
      </c>
      <c r="AQ128" s="1">
        <v>21.7</v>
      </c>
      <c r="AR128" s="1">
        <v>22.4</v>
      </c>
      <c r="AS128" s="1">
        <v>23.2</v>
      </c>
      <c r="AT128" s="1">
        <v>24.2</v>
      </c>
      <c r="AU128" s="1">
        <v>23</v>
      </c>
      <c r="AV128" s="1">
        <v>22.8</v>
      </c>
      <c r="AW128" s="1">
        <v>22</v>
      </c>
      <c r="AX128" s="1">
        <v>23.2</v>
      </c>
      <c r="AY128" s="1">
        <v>23.8</v>
      </c>
      <c r="AZ128" s="1">
        <v>23.4</v>
      </c>
      <c r="BA128" s="1">
        <v>24</v>
      </c>
      <c r="BB128" s="1">
        <v>23.6</v>
      </c>
      <c r="BC128" s="1">
        <v>24.2</v>
      </c>
      <c r="BD128" s="1">
        <v>23.4</v>
      </c>
      <c r="BE128" s="1">
        <v>24.4</v>
      </c>
      <c r="BF128" s="1">
        <v>24.2</v>
      </c>
      <c r="BG128" s="1">
        <v>23</v>
      </c>
      <c r="BH128" s="1">
        <v>22.6</v>
      </c>
      <c r="BI128" s="1">
        <v>24.2</v>
      </c>
      <c r="BJ128" s="1">
        <v>23.8</v>
      </c>
      <c r="BK128" s="1">
        <v>23.8</v>
      </c>
      <c r="BL128" s="1">
        <v>21.8</v>
      </c>
      <c r="BM128" s="1">
        <v>22.8</v>
      </c>
      <c r="BN128" s="1">
        <v>24.6</v>
      </c>
      <c r="BO128" s="102"/>
      <c r="BP128" s="1">
        <v>24.3</v>
      </c>
      <c r="BQ128" s="1">
        <v>24</v>
      </c>
      <c r="BR128" s="1">
        <v>23.2</v>
      </c>
      <c r="BS128" s="1">
        <v>23.7</v>
      </c>
      <c r="BT128" s="1">
        <v>23.9</v>
      </c>
      <c r="BU128" s="1">
        <v>23.8</v>
      </c>
      <c r="BV128" s="1">
        <v>24</v>
      </c>
      <c r="BW128" s="1">
        <v>24.5</v>
      </c>
      <c r="BX128" s="1">
        <v>23.4</v>
      </c>
      <c r="BY128" s="1">
        <v>21.9</v>
      </c>
      <c r="BZ128" s="1">
        <v>22.2</v>
      </c>
      <c r="CA128" s="1">
        <v>23.9</v>
      </c>
      <c r="CB128" s="1">
        <v>23.4</v>
      </c>
      <c r="CC128" s="1">
        <v>24.7</v>
      </c>
      <c r="CD128" s="1">
        <v>24.2</v>
      </c>
      <c r="CE128" s="1">
        <v>23.8</v>
      </c>
      <c r="CF128" s="1">
        <v>24</v>
      </c>
      <c r="CG128" s="1">
        <v>24.1</v>
      </c>
      <c r="CH128" s="1">
        <v>23.5</v>
      </c>
      <c r="CI128" s="1">
        <v>24.2</v>
      </c>
      <c r="CJ128" s="1">
        <v>24.1</v>
      </c>
      <c r="CK128" s="1">
        <v>23.4</v>
      </c>
      <c r="CL128" s="1">
        <v>24.8</v>
      </c>
      <c r="CM128" s="1">
        <v>24.2</v>
      </c>
      <c r="CN128" s="1">
        <v>24</v>
      </c>
      <c r="CO128" s="1">
        <v>24.2</v>
      </c>
      <c r="CP128" s="1">
        <v>23.9</v>
      </c>
      <c r="CQ128" s="1">
        <v>24.4</v>
      </c>
      <c r="CR128" s="1">
        <v>24.3</v>
      </c>
      <c r="CS128" s="1">
        <v>23.7</v>
      </c>
      <c r="CT128" s="1">
        <v>23.8</v>
      </c>
      <c r="CU128" s="1">
        <v>22.5</v>
      </c>
      <c r="CV128" s="1">
        <v>21</v>
      </c>
      <c r="CW128" s="1">
        <v>22.7</v>
      </c>
      <c r="CX128" s="1">
        <v>23.4</v>
      </c>
      <c r="CY128" s="1">
        <v>23.8</v>
      </c>
      <c r="CZ128" s="1">
        <v>23.6</v>
      </c>
      <c r="DA128" s="1">
        <v>24.1</v>
      </c>
      <c r="DB128" s="1">
        <v>65535</v>
      </c>
      <c r="DC128" s="1">
        <v>24.2</v>
      </c>
      <c r="DD128" s="1">
        <v>24.3</v>
      </c>
      <c r="DE128" s="1">
        <v>23</v>
      </c>
      <c r="DF128" s="1">
        <v>24.8</v>
      </c>
      <c r="DG128" s="1">
        <v>25.1</v>
      </c>
      <c r="DH128" s="1">
        <v>24.4</v>
      </c>
      <c r="DI128" s="1">
        <v>24.7</v>
      </c>
      <c r="DJ128" s="1">
        <v>23.6</v>
      </c>
      <c r="DK128" s="1">
        <v>24.6</v>
      </c>
      <c r="DL128" s="1">
        <v>24.5</v>
      </c>
      <c r="DM128" s="1">
        <v>23.8</v>
      </c>
      <c r="DN128" s="1">
        <v>22.6</v>
      </c>
      <c r="DO128" s="1">
        <v>23.2</v>
      </c>
      <c r="DP128" s="1">
        <v>22.8</v>
      </c>
      <c r="DQ128" s="1">
        <v>23.8</v>
      </c>
      <c r="DR128" s="1">
        <v>24.4</v>
      </c>
      <c r="DS128" s="1">
        <v>23.7</v>
      </c>
      <c r="DT128" s="1">
        <v>24.5</v>
      </c>
      <c r="DU128" s="1">
        <v>65535</v>
      </c>
      <c r="DV128" s="1">
        <v>65535</v>
      </c>
      <c r="DW128" s="1">
        <v>65535</v>
      </c>
      <c r="DX128" s="1">
        <v>65535</v>
      </c>
      <c r="DY128" s="1">
        <v>65535</v>
      </c>
      <c r="DZ128" s="1">
        <v>65535</v>
      </c>
      <c r="EA128" s="1">
        <v>65535</v>
      </c>
      <c r="EB128" s="1">
        <v>23.2</v>
      </c>
      <c r="EC128" s="1">
        <v>24.7</v>
      </c>
      <c r="ED128" s="1">
        <v>25.5</v>
      </c>
      <c r="EE128" s="1">
        <v>24.9</v>
      </c>
      <c r="EF128" s="1">
        <v>23.8</v>
      </c>
      <c r="EG128" s="1">
        <v>23.4</v>
      </c>
      <c r="EH128" s="1">
        <v>21.5</v>
      </c>
      <c r="EI128" s="1">
        <v>23.8</v>
      </c>
      <c r="EJ128" s="1">
        <v>22</v>
      </c>
      <c r="EK128" s="1">
        <v>24</v>
      </c>
      <c r="EL128" s="1">
        <v>23</v>
      </c>
      <c r="EM128" s="1">
        <v>65535</v>
      </c>
      <c r="EN128" s="1">
        <v>22.2</v>
      </c>
      <c r="EO128" s="1">
        <v>22.3</v>
      </c>
      <c r="EP128" s="1">
        <v>24.3</v>
      </c>
      <c r="EQ128" s="1">
        <v>22.7</v>
      </c>
      <c r="ER128" s="1">
        <v>22.9</v>
      </c>
      <c r="ES128" s="1">
        <v>22.9</v>
      </c>
      <c r="ET128" s="1">
        <v>22.6</v>
      </c>
      <c r="EU128" s="1">
        <v>21.7</v>
      </c>
      <c r="EV128" s="1">
        <v>65535</v>
      </c>
      <c r="EW128" s="1">
        <v>65535</v>
      </c>
      <c r="EX128" s="1">
        <v>65535</v>
      </c>
      <c r="EY128" s="1">
        <v>65535</v>
      </c>
      <c r="EZ128" s="1">
        <v>65535</v>
      </c>
      <c r="FA128" s="1">
        <v>23.6</v>
      </c>
      <c r="FB128" s="1">
        <v>65535</v>
      </c>
      <c r="FC128" s="1">
        <v>22.6</v>
      </c>
      <c r="FD128" s="1">
        <v>22.8</v>
      </c>
      <c r="FE128" s="1">
        <v>22.8</v>
      </c>
      <c r="FF128" s="1">
        <v>24.2</v>
      </c>
      <c r="FG128" s="1">
        <v>25.2</v>
      </c>
      <c r="FH128" s="1">
        <v>23.7</v>
      </c>
      <c r="FI128" s="1">
        <v>23.4</v>
      </c>
      <c r="FJ128" s="1">
        <v>21.2</v>
      </c>
      <c r="FK128" s="1">
        <v>23</v>
      </c>
      <c r="FL128" s="1">
        <v>20.8</v>
      </c>
      <c r="FM128" s="1">
        <v>22.7</v>
      </c>
      <c r="FN128" s="1">
        <v>22.8</v>
      </c>
      <c r="FO128" s="1">
        <v>65535</v>
      </c>
      <c r="FP128" s="1">
        <v>23.9</v>
      </c>
      <c r="FQ128" s="1">
        <v>24.4</v>
      </c>
      <c r="FR128" s="1">
        <v>25.1</v>
      </c>
      <c r="FS128" s="1">
        <v>65535</v>
      </c>
      <c r="FT128" s="1">
        <v>23.4</v>
      </c>
      <c r="FU128" s="1">
        <v>25.7</v>
      </c>
      <c r="FV128" s="1">
        <v>24.2</v>
      </c>
      <c r="FW128" s="1">
        <v>26.2</v>
      </c>
      <c r="FX128" s="1">
        <v>24.6</v>
      </c>
      <c r="FY128" s="1">
        <v>23.5</v>
      </c>
      <c r="FZ128" s="1">
        <v>26</v>
      </c>
      <c r="GA128" s="1">
        <v>23.8</v>
      </c>
      <c r="GB128" s="1">
        <v>21.5</v>
      </c>
      <c r="GC128" s="1">
        <v>23.4</v>
      </c>
      <c r="GD128" s="1">
        <v>24.3</v>
      </c>
      <c r="GE128" s="1">
        <v>25</v>
      </c>
      <c r="GF128" s="1">
        <v>24.7</v>
      </c>
      <c r="GG128" s="1">
        <v>23.8</v>
      </c>
      <c r="GH128" s="1">
        <v>24</v>
      </c>
      <c r="GI128" s="1">
        <v>21.3</v>
      </c>
      <c r="GJ128" s="1">
        <v>22.7</v>
      </c>
      <c r="GK128" s="1">
        <v>24.2</v>
      </c>
      <c r="GL128" s="1">
        <v>23.6</v>
      </c>
      <c r="GM128" s="1">
        <v>21.2</v>
      </c>
      <c r="GN128" s="1">
        <v>23.6</v>
      </c>
      <c r="GO128" s="1">
        <v>21.8</v>
      </c>
      <c r="GP128" s="1">
        <v>21.7</v>
      </c>
      <c r="GQ128" s="1">
        <v>24</v>
      </c>
      <c r="GR128" s="1">
        <v>21.6</v>
      </c>
      <c r="GS128" s="1">
        <v>23.2</v>
      </c>
      <c r="GT128" s="1">
        <v>22</v>
      </c>
      <c r="GU128" s="1">
        <v>65535</v>
      </c>
      <c r="GV128" s="1">
        <v>23.7</v>
      </c>
      <c r="GW128" s="1">
        <v>22.4</v>
      </c>
      <c r="GX128" s="1">
        <v>21.8</v>
      </c>
      <c r="GY128" s="1">
        <v>22.6</v>
      </c>
      <c r="GZ128" s="1">
        <v>65535</v>
      </c>
      <c r="HA128" s="1">
        <v>65535</v>
      </c>
      <c r="HB128" s="1">
        <v>65535</v>
      </c>
      <c r="HC128" s="1">
        <v>65535</v>
      </c>
      <c r="HD128" s="1">
        <v>21.6</v>
      </c>
      <c r="HE128" s="1">
        <v>21</v>
      </c>
      <c r="HF128" s="1">
        <v>23.6</v>
      </c>
      <c r="HG128" s="1">
        <v>20.8</v>
      </c>
      <c r="HH128" s="1">
        <v>21.4</v>
      </c>
      <c r="HI128" s="1">
        <v>22</v>
      </c>
      <c r="HJ128" s="1">
        <v>23.4</v>
      </c>
      <c r="HK128" s="1">
        <v>23.3</v>
      </c>
      <c r="HL128" s="1">
        <v>23</v>
      </c>
      <c r="HM128" s="1">
        <v>65535</v>
      </c>
      <c r="HN128" s="1">
        <v>65535</v>
      </c>
      <c r="HO128" s="1">
        <v>65535</v>
      </c>
      <c r="HP128" s="1">
        <v>65535</v>
      </c>
      <c r="HQ128" s="1">
        <v>65535</v>
      </c>
      <c r="HR128" s="1">
        <v>65535</v>
      </c>
      <c r="HS128" s="1">
        <v>65535</v>
      </c>
      <c r="HT128" s="1">
        <v>65535</v>
      </c>
      <c r="HU128" s="1">
        <v>65535</v>
      </c>
      <c r="HV128" s="1">
        <v>65535</v>
      </c>
      <c r="HW128" s="1">
        <v>65535</v>
      </c>
      <c r="HX128" s="1">
        <v>65535</v>
      </c>
      <c r="HY128" s="1">
        <v>65535</v>
      </c>
      <c r="HZ128" s="1">
        <v>65535</v>
      </c>
      <c r="IA128" s="1">
        <v>65535</v>
      </c>
      <c r="IB128" s="1">
        <v>65535</v>
      </c>
      <c r="IC128" s="1">
        <v>65535</v>
      </c>
      <c r="ID128" s="1">
        <v>65535</v>
      </c>
      <c r="IE128" s="1">
        <v>65535</v>
      </c>
      <c r="IF128" s="1">
        <v>65535</v>
      </c>
      <c r="IG128" s="1">
        <v>65535</v>
      </c>
      <c r="IH128" s="1">
        <v>65535</v>
      </c>
      <c r="II128" s="1">
        <v>65535</v>
      </c>
      <c r="IJ128" s="1">
        <v>65535</v>
      </c>
      <c r="IK128" s="1">
        <v>65535</v>
      </c>
      <c r="IL128" s="1">
        <v>65535</v>
      </c>
      <c r="IM128" s="1">
        <v>65535</v>
      </c>
      <c r="IN128" s="1">
        <v>65535</v>
      </c>
      <c r="IO128" s="1">
        <v>65535</v>
      </c>
      <c r="IP128" s="1">
        <v>65535</v>
      </c>
      <c r="IQ128" s="1">
        <v>65535</v>
      </c>
      <c r="IR128" s="1">
        <v>65535</v>
      </c>
      <c r="IS128" s="1">
        <v>65535</v>
      </c>
      <c r="IT128" s="1">
        <v>65535</v>
      </c>
      <c r="IU128" s="1">
        <v>65535</v>
      </c>
      <c r="IV128" s="1">
        <v>65535</v>
      </c>
      <c r="IW128" s="1">
        <v>65535</v>
      </c>
      <c r="IX128" s="1">
        <v>24.8</v>
      </c>
      <c r="IY128" s="1">
        <v>65535</v>
      </c>
      <c r="IZ128" s="1">
        <v>65535</v>
      </c>
      <c r="JA128" s="1">
        <v>65535</v>
      </c>
      <c r="JB128" s="1">
        <v>65535</v>
      </c>
      <c r="JC128" s="1">
        <v>65535</v>
      </c>
      <c r="JD128" s="1">
        <v>65535</v>
      </c>
      <c r="JE128" s="1">
        <v>65535</v>
      </c>
      <c r="JF128" s="1">
        <v>65535</v>
      </c>
      <c r="JG128" s="1">
        <v>65535</v>
      </c>
      <c r="JH128" s="1">
        <v>65535</v>
      </c>
      <c r="JI128" s="1">
        <v>65535</v>
      </c>
      <c r="JJ128" s="1">
        <v>65535</v>
      </c>
      <c r="JK128" s="1">
        <v>65535</v>
      </c>
      <c r="JL128" s="1">
        <v>65535</v>
      </c>
      <c r="JM128" s="1">
        <v>65535</v>
      </c>
      <c r="JN128" s="1">
        <v>65535</v>
      </c>
      <c r="JO128" s="1">
        <v>65535</v>
      </c>
      <c r="JP128" s="1">
        <v>65535</v>
      </c>
      <c r="JQ128" s="1">
        <v>65535</v>
      </c>
      <c r="JR128" s="1">
        <v>65535</v>
      </c>
      <c r="JS128" s="1">
        <v>65535</v>
      </c>
      <c r="JT128" s="1">
        <v>65535</v>
      </c>
      <c r="JU128" s="1">
        <v>65535</v>
      </c>
      <c r="JV128" s="1">
        <v>65535</v>
      </c>
      <c r="JW128" s="1">
        <v>65535</v>
      </c>
      <c r="JX128" s="1">
        <v>65535</v>
      </c>
      <c r="JY128" s="1">
        <v>65535</v>
      </c>
      <c r="JZ128" s="1">
        <v>65535</v>
      </c>
      <c r="KA128" s="1">
        <v>65535</v>
      </c>
      <c r="KB128" s="1">
        <v>65535</v>
      </c>
      <c r="KC128" s="1">
        <v>65535</v>
      </c>
      <c r="KD128" s="1">
        <v>65535</v>
      </c>
      <c r="KE128" s="1">
        <v>65535</v>
      </c>
      <c r="KF128" s="1">
        <v>65535</v>
      </c>
      <c r="KG128" s="1">
        <v>65535</v>
      </c>
      <c r="KH128" s="1">
        <v>65535</v>
      </c>
      <c r="KI128" s="1">
        <v>65535</v>
      </c>
      <c r="KJ128" s="1">
        <v>65535</v>
      </c>
      <c r="KK128" s="1">
        <v>65535</v>
      </c>
      <c r="KL128" s="1">
        <v>65535</v>
      </c>
      <c r="KM128" s="1">
        <v>65535</v>
      </c>
      <c r="KN128" s="1">
        <v>65535</v>
      </c>
      <c r="KO128" s="1">
        <v>65535</v>
      </c>
      <c r="KP128" s="1">
        <v>65535</v>
      </c>
      <c r="KQ128" s="1">
        <v>65535</v>
      </c>
      <c r="KR128" s="1">
        <v>65535</v>
      </c>
      <c r="KS128" s="1">
        <v>65535</v>
      </c>
      <c r="KT128" s="1">
        <v>65535</v>
      </c>
      <c r="KU128" s="1">
        <v>65535</v>
      </c>
      <c r="KV128" s="1">
        <v>65535</v>
      </c>
      <c r="KW128" s="1">
        <v>65535</v>
      </c>
      <c r="KX128" s="1">
        <v>65535</v>
      </c>
      <c r="KY128" s="1">
        <v>65535</v>
      </c>
      <c r="KZ128" s="1">
        <v>65535</v>
      </c>
      <c r="LA128" s="1">
        <v>65535</v>
      </c>
      <c r="LB128" s="1">
        <v>65535</v>
      </c>
      <c r="LC128" s="1">
        <v>23.1</v>
      </c>
      <c r="LD128" s="1">
        <v>23.2</v>
      </c>
      <c r="LE128" s="1">
        <v>22.1</v>
      </c>
      <c r="LF128" s="1">
        <v>23.1</v>
      </c>
      <c r="LG128" s="1">
        <v>22.3</v>
      </c>
      <c r="LH128" s="1">
        <v>23.2</v>
      </c>
      <c r="LI128" s="1">
        <v>21.1</v>
      </c>
      <c r="LJ128" s="1">
        <v>21.2</v>
      </c>
      <c r="LK128" s="1">
        <v>19.2</v>
      </c>
      <c r="LL128" s="1">
        <v>21.1</v>
      </c>
      <c r="LM128" s="1">
        <v>23.1</v>
      </c>
      <c r="LN128" s="1">
        <v>65535</v>
      </c>
      <c r="LO128" s="1">
        <v>65535</v>
      </c>
      <c r="LP128" s="1">
        <v>65535</v>
      </c>
      <c r="LQ128" s="1">
        <v>65535</v>
      </c>
      <c r="LR128" s="1">
        <v>65535</v>
      </c>
      <c r="LS128" s="1">
        <v>65535</v>
      </c>
      <c r="LT128" s="1">
        <v>65535</v>
      </c>
      <c r="LU128" s="1">
        <v>65535</v>
      </c>
      <c r="LV128" s="1">
        <v>65535</v>
      </c>
      <c r="LW128" s="1">
        <v>23.2</v>
      </c>
      <c r="LX128" s="1">
        <v>24.1</v>
      </c>
      <c r="LY128" s="1">
        <v>25</v>
      </c>
      <c r="LZ128" s="1">
        <v>65535</v>
      </c>
      <c r="MA128" s="1">
        <v>65535</v>
      </c>
      <c r="MB128" s="1">
        <v>65535</v>
      </c>
      <c r="MC128" s="1">
        <v>65535</v>
      </c>
      <c r="MD128" s="1">
        <v>65535</v>
      </c>
      <c r="ME128" s="1">
        <v>65535</v>
      </c>
      <c r="MF128" s="1">
        <v>65535</v>
      </c>
      <c r="MG128" s="1">
        <v>23.2</v>
      </c>
      <c r="MH128" s="1">
        <v>24.1</v>
      </c>
      <c r="MI128" s="1">
        <v>65535</v>
      </c>
      <c r="MJ128" s="1">
        <v>22.1</v>
      </c>
      <c r="MK128" s="1">
        <v>23.2</v>
      </c>
      <c r="ML128" s="1">
        <v>24.1</v>
      </c>
      <c r="MM128" s="1">
        <v>24.2</v>
      </c>
      <c r="MN128" s="1">
        <v>23.2</v>
      </c>
      <c r="MO128" s="1">
        <v>25</v>
      </c>
      <c r="MP128" s="1">
        <v>23.2</v>
      </c>
      <c r="MQ128" s="1">
        <v>24.21</v>
      </c>
      <c r="MR128" s="1">
        <v>23.2</v>
      </c>
      <c r="MS128" s="1">
        <v>23.1</v>
      </c>
      <c r="MT128" s="1">
        <v>24.1</v>
      </c>
      <c r="MU128" s="1">
        <v>25</v>
      </c>
      <c r="MV128" s="1">
        <v>23.2</v>
      </c>
      <c r="MW128" s="1">
        <v>24.2</v>
      </c>
      <c r="MX128" s="1">
        <v>21.2</v>
      </c>
      <c r="MY128" s="1">
        <v>24.1</v>
      </c>
      <c r="MZ128" s="1">
        <v>25</v>
      </c>
      <c r="NA128" s="1">
        <v>23.2</v>
      </c>
      <c r="NB128" s="1">
        <v>24.1</v>
      </c>
      <c r="NC128" s="1">
        <v>65535</v>
      </c>
      <c r="ND128" s="1">
        <v>24.2</v>
      </c>
      <c r="NE128" s="1">
        <v>23.2</v>
      </c>
      <c r="NF128" s="1">
        <v>24.1</v>
      </c>
      <c r="NG128" s="1">
        <v>23.2</v>
      </c>
      <c r="NH128" s="1">
        <v>24.1</v>
      </c>
      <c r="NI128" s="1">
        <v>23.2</v>
      </c>
      <c r="NJ128" s="6">
        <f t="shared" si="62"/>
        <v>0.93548387096774188</v>
      </c>
      <c r="NK128" s="3">
        <f t="shared" si="63"/>
        <v>1</v>
      </c>
      <c r="NL128" s="3">
        <f t="shared" si="64"/>
        <v>1</v>
      </c>
      <c r="NM128" s="3">
        <f t="shared" si="65"/>
        <v>0.83333333333333337</v>
      </c>
      <c r="NN128" s="3">
        <f t="shared" si="66"/>
        <v>0.67741935483870963</v>
      </c>
      <c r="NO128" s="3">
        <f t="shared" si="67"/>
        <v>0.93333333333333335</v>
      </c>
      <c r="NP128" s="3">
        <f t="shared" si="68"/>
        <v>0.83870967741935487</v>
      </c>
      <c r="NQ128" s="3">
        <f t="shared" si="69"/>
        <v>0</v>
      </c>
      <c r="NR128" s="3">
        <f t="shared" si="70"/>
        <v>3.3333333333333333E-2</v>
      </c>
      <c r="NS128" s="3">
        <f t="shared" si="71"/>
        <v>0</v>
      </c>
      <c r="NT128" s="3">
        <f t="shared" si="72"/>
        <v>0.46666666666666667</v>
      </c>
      <c r="NU128" s="3">
        <f t="shared" si="73"/>
        <v>0.87096774193548387</v>
      </c>
      <c r="NV128" s="3">
        <f t="shared" si="74"/>
        <v>0.63013698630136983</v>
      </c>
      <c r="NW128" s="5">
        <f t="shared" si="75"/>
        <v>22.737931034482763</v>
      </c>
      <c r="NX128" s="1">
        <f t="shared" si="76"/>
        <v>23.146428571428565</v>
      </c>
      <c r="NY128" s="1">
        <f t="shared" si="77"/>
        <v>23.85483870967742</v>
      </c>
      <c r="NZ128" s="1">
        <f t="shared" si="78"/>
        <v>23.724</v>
      </c>
      <c r="OA128" s="1">
        <f t="shared" si="79"/>
        <v>23.219047619047622</v>
      </c>
      <c r="OB128" s="1">
        <f t="shared" si="80"/>
        <v>23.789285714285711</v>
      </c>
      <c r="OC128" s="1">
        <f t="shared" si="81"/>
        <v>22.519230769230766</v>
      </c>
      <c r="OD128" s="1" t="e">
        <f t="shared" si="82"/>
        <v>#N/A</v>
      </c>
      <c r="OE128" s="1" t="e">
        <f t="shared" si="83"/>
        <v>#N/A</v>
      </c>
      <c r="OF128" s="1" t="e">
        <f t="shared" si="84"/>
        <v>#N/A</v>
      </c>
      <c r="OG128" s="1" t="e">
        <f t="shared" si="85"/>
        <v>#N/A</v>
      </c>
      <c r="OH128" s="1">
        <f t="shared" si="86"/>
        <v>23.663333333333341</v>
      </c>
      <c r="OI128" s="111">
        <v>22.266666666666669</v>
      </c>
      <c r="OJ128" s="112">
        <v>22.345000000000002</v>
      </c>
      <c r="OK128" s="112">
        <v>22.72</v>
      </c>
      <c r="OL128" s="112">
        <v>22.910526315789475</v>
      </c>
      <c r="OM128" s="112">
        <v>22.585714285714285</v>
      </c>
      <c r="ON128" s="112">
        <v>22.418181818181814</v>
      </c>
      <c r="OO128" s="112">
        <v>22.450000000000006</v>
      </c>
      <c r="OP128" s="112">
        <v>22.372727272727275</v>
      </c>
      <c r="OQ128" s="112">
        <v>22.400000000000002</v>
      </c>
      <c r="OR128" s="112">
        <v>22.559999999999995</v>
      </c>
      <c r="OS128" s="112">
        <v>22.763157894736842</v>
      </c>
      <c r="OT128" s="112">
        <v>22.515789473684208</v>
      </c>
      <c r="OU128" s="5">
        <f t="shared" si="50"/>
        <v>0.47126436781609371</v>
      </c>
      <c r="OV128" s="1">
        <f t="shared" si="51"/>
        <v>0.80142857142856272</v>
      </c>
      <c r="OW128" s="1">
        <f t="shared" si="52"/>
        <v>1.1348387096774211</v>
      </c>
      <c r="OX128" s="1">
        <f t="shared" si="53"/>
        <v>0.81347368421052479</v>
      </c>
      <c r="OY128" s="1">
        <f t="shared" si="54"/>
        <v>0.63333333333333641</v>
      </c>
      <c r="OZ128" s="1">
        <f t="shared" si="55"/>
        <v>1.3711038961038966</v>
      </c>
      <c r="PA128" s="1">
        <f t="shared" si="56"/>
        <v>6.9230769230760103E-2</v>
      </c>
      <c r="PB128" s="1" t="e">
        <f t="shared" si="57"/>
        <v>#N/A</v>
      </c>
      <c r="PC128" s="1" t="e">
        <f t="shared" si="58"/>
        <v>#N/A</v>
      </c>
      <c r="PD128" s="1" t="e">
        <f t="shared" si="59"/>
        <v>#N/A</v>
      </c>
      <c r="PE128" s="1" t="e">
        <f t="shared" si="60"/>
        <v>#N/A</v>
      </c>
      <c r="PF128" s="1">
        <f t="shared" si="61"/>
        <v>1.147543859649133</v>
      </c>
      <c r="PG128" s="111">
        <v>19</v>
      </c>
      <c r="PH128" s="112">
        <v>18.2</v>
      </c>
      <c r="PI128" s="112">
        <v>18.2</v>
      </c>
      <c r="PJ128" s="112">
        <v>19</v>
      </c>
      <c r="PK128" s="112">
        <v>18.2</v>
      </c>
      <c r="PL128" s="112">
        <v>19</v>
      </c>
      <c r="PM128" s="112">
        <v>19</v>
      </c>
      <c r="PN128" s="112">
        <v>18.100000000000001</v>
      </c>
      <c r="PO128" s="112">
        <v>19.2</v>
      </c>
      <c r="PP128" s="112">
        <v>19</v>
      </c>
      <c r="PQ128" s="112">
        <v>19.2</v>
      </c>
      <c r="PR128" s="137">
        <v>19.100000000000001</v>
      </c>
      <c r="PS128" s="5">
        <f t="array" ref="PS128">+IF(ISERROR($NW128)=FALSE,MIN(IF($H128:$AL128&lt;65534,$H128:$AL128,"")),NA())</f>
        <v>20.6</v>
      </c>
      <c r="PT128" s="1">
        <f t="array" ref="PT128">+IF(ISERROR($NX128)=FALSE,MIN(IF($AM128:$BN128&lt;65534,$AM128:$BN128,"")),NA())</f>
        <v>21.2</v>
      </c>
      <c r="PU128" s="1">
        <f t="array" ref="PU128">+IF(ISERROR($NY128)=FALSE,MIN(IF($BP128:$CT128&lt;65534,$BP128:$CT128,"")),NA())</f>
        <v>21.9</v>
      </c>
      <c r="PV128" s="1">
        <f t="array" ref="PV128">+IF(ISERROR($NZ128)=FALSE,MIN(IF($CU128:$DX128&lt;65534,$CU128:$DX128,"")),NA())</f>
        <v>21</v>
      </c>
      <c r="PW128" s="1">
        <f t="array" ref="PW128">+IF(ISERROR($OA128)=FALSE,MIN(IF($DY128:$FC128&lt;65534,$DY128:$FC128,"")),NA())</f>
        <v>21.5</v>
      </c>
      <c r="PX128" s="1">
        <f t="array" ref="PX128">+IF(ISERROR($OB128)=FALSE,MIN(IF($FD128:$GG128&lt;65534,$FD128:$GG128,"")),NA())</f>
        <v>20.8</v>
      </c>
      <c r="PY128" s="1">
        <f t="array" ref="PY128">+IF(ISERROR($OC128)=FALSE,MIN(IF($GH128:$HL128&lt;65534,$GH128:$HL128,"")),NA())</f>
        <v>20.8</v>
      </c>
      <c r="PZ128" s="1" t="e">
        <f t="array" ref="PZ128">+IF(ISERROR($OD128)=FALSE,MIN(IF($HM128:$IQ128&lt;65534,$HM128:$IQ128,"")),NA())</f>
        <v>#N/A</v>
      </c>
      <c r="QA128" s="1" t="e">
        <f t="array" ref="QA128">+IF(ISERROR($OE128)=FALSE,MIN(IF($IR128:$JU128&lt;65534,$IR128:$JU128,"")),NA())</f>
        <v>#N/A</v>
      </c>
      <c r="QB128" s="1" t="e">
        <f t="array" ref="QB128">+IF(ISERROR($OF128)=FALSE,MIN(IF($JV128:$KZ128&lt;65534,$JV128:$KZ128,"")),NA())</f>
        <v>#N/A</v>
      </c>
      <c r="QC128" s="1" t="e">
        <f t="array" ref="QC128">+IF(ISERROR($OG128)=FALSE,MIN(IF($LA128:$MD128&lt;65534,$LA128:$MD128,"")),NA())</f>
        <v>#N/A</v>
      </c>
      <c r="QD128" s="1">
        <f t="array" ref="QD128">+IF(ISERROR($OH128)=FALSE,MIN(IF($ME128:$NI128&lt;65534,$ME128:$NI128,"")),NA())</f>
        <v>21.2</v>
      </c>
      <c r="QE128" s="5">
        <f t="shared" si="87"/>
        <v>-1.6000000000000014</v>
      </c>
      <c r="QF128" s="1">
        <f t="shared" si="88"/>
        <v>-3</v>
      </c>
      <c r="QG128" s="1">
        <f t="shared" si="89"/>
        <v>-3.6999999999999993</v>
      </c>
      <c r="QH128" s="1">
        <f t="shared" si="90"/>
        <v>-2</v>
      </c>
      <c r="QI128" s="1">
        <f t="shared" si="91"/>
        <v>-3.3000000000000007</v>
      </c>
      <c r="QJ128" s="1">
        <f t="shared" si="92"/>
        <v>-1.8000000000000007</v>
      </c>
      <c r="QK128" s="1">
        <f t="shared" si="93"/>
        <v>-1.8000000000000007</v>
      </c>
      <c r="QL128" s="1" t="e">
        <f t="shared" si="94"/>
        <v>#N/A</v>
      </c>
      <c r="QM128" s="1" t="e">
        <f t="shared" si="95"/>
        <v>#N/A</v>
      </c>
      <c r="QN128" s="1" t="e">
        <f t="shared" si="96"/>
        <v>#N/A</v>
      </c>
      <c r="QO128" s="1" t="e">
        <f t="shared" si="97"/>
        <v>#N/A</v>
      </c>
      <c r="QP128" s="1">
        <f t="shared" si="98"/>
        <v>-2.0999999999999979</v>
      </c>
      <c r="QQ128" s="5" t="s">
        <v>892</v>
      </c>
    </row>
    <row r="129" spans="1:459" s="1" customFormat="1" x14ac:dyDescent="0.2">
      <c r="A129" s="79">
        <v>25025170</v>
      </c>
      <c r="B129" s="106">
        <v>-75.498833333333337</v>
      </c>
      <c r="C129" s="106">
        <v>8.7408611111111103</v>
      </c>
      <c r="D129" s="105">
        <v>125</v>
      </c>
      <c r="E129" s="97" t="s">
        <v>49</v>
      </c>
      <c r="F129" s="97" t="s">
        <v>569</v>
      </c>
      <c r="G129" s="97" t="s">
        <v>311</v>
      </c>
      <c r="H129" s="1">
        <v>22.6</v>
      </c>
      <c r="I129" s="1">
        <v>22</v>
      </c>
      <c r="J129" s="1">
        <v>22.6</v>
      </c>
      <c r="K129" s="1">
        <v>23.4</v>
      </c>
      <c r="L129" s="1">
        <v>24</v>
      </c>
      <c r="M129" s="1">
        <v>24</v>
      </c>
      <c r="N129" s="1">
        <v>23.6</v>
      </c>
      <c r="O129" s="1">
        <v>23.8</v>
      </c>
      <c r="P129" s="1">
        <v>23.4</v>
      </c>
      <c r="Q129" s="1">
        <v>21.8</v>
      </c>
      <c r="R129" s="1">
        <v>65535</v>
      </c>
      <c r="S129" s="1">
        <v>21.8</v>
      </c>
      <c r="T129" s="1">
        <v>22.8</v>
      </c>
      <c r="U129" s="1">
        <v>23.2</v>
      </c>
      <c r="V129" s="1">
        <v>22.8</v>
      </c>
      <c r="W129" s="1">
        <v>23.2</v>
      </c>
      <c r="X129" s="1">
        <v>22.8</v>
      </c>
      <c r="Y129" s="1">
        <v>23.3</v>
      </c>
      <c r="Z129" s="1">
        <v>23.8</v>
      </c>
      <c r="AA129" s="1">
        <v>23.6</v>
      </c>
      <c r="AB129" s="1">
        <v>23.8</v>
      </c>
      <c r="AC129" s="1">
        <v>23.4</v>
      </c>
      <c r="AD129" s="1">
        <v>23</v>
      </c>
      <c r="AE129" s="1">
        <v>23.6</v>
      </c>
      <c r="AF129" s="1">
        <v>24.2</v>
      </c>
      <c r="AG129" s="1">
        <v>23.6</v>
      </c>
      <c r="AH129" s="1">
        <v>24.2</v>
      </c>
      <c r="AI129" s="1">
        <v>23.8</v>
      </c>
      <c r="AJ129" s="1">
        <v>23.6</v>
      </c>
      <c r="AK129" s="1">
        <v>22.4</v>
      </c>
      <c r="AL129" s="1">
        <v>65535</v>
      </c>
      <c r="AM129" s="1">
        <v>23.8</v>
      </c>
      <c r="AN129" s="1">
        <v>24.2</v>
      </c>
      <c r="AO129" s="1">
        <v>22.6</v>
      </c>
      <c r="AP129" s="1">
        <v>23</v>
      </c>
      <c r="AQ129" s="1">
        <v>24</v>
      </c>
      <c r="AR129" s="1">
        <v>23</v>
      </c>
      <c r="AS129" s="1">
        <v>23.2</v>
      </c>
      <c r="AT129" s="1">
        <v>24</v>
      </c>
      <c r="AU129" s="1">
        <v>22.8</v>
      </c>
      <c r="AV129" s="1">
        <v>23</v>
      </c>
      <c r="AW129" s="1">
        <v>23.8</v>
      </c>
      <c r="AX129" s="1">
        <v>23.6</v>
      </c>
      <c r="AY129" s="1">
        <v>23.6</v>
      </c>
      <c r="AZ129" s="1">
        <v>24.2</v>
      </c>
      <c r="BA129" s="1">
        <v>23.6</v>
      </c>
      <c r="BB129" s="1">
        <v>22.8</v>
      </c>
      <c r="BC129" s="1">
        <v>23.6</v>
      </c>
      <c r="BD129" s="1">
        <v>24.4</v>
      </c>
      <c r="BE129" s="1">
        <v>24</v>
      </c>
      <c r="BF129" s="1">
        <v>24.2</v>
      </c>
      <c r="BG129" s="1">
        <v>23</v>
      </c>
      <c r="BH129" s="1">
        <v>24.8</v>
      </c>
      <c r="BI129" s="1">
        <v>24.2</v>
      </c>
      <c r="BJ129" s="1">
        <v>24.2</v>
      </c>
      <c r="BK129" s="1">
        <v>24</v>
      </c>
      <c r="BL129" s="1">
        <v>22.6</v>
      </c>
      <c r="BM129" s="1">
        <v>23.4</v>
      </c>
      <c r="BN129" s="1">
        <v>24.4</v>
      </c>
      <c r="BO129" s="102"/>
      <c r="BP129" s="1">
        <v>24.8</v>
      </c>
      <c r="BQ129" s="1">
        <v>24.2</v>
      </c>
      <c r="BR129" s="1">
        <v>23.6</v>
      </c>
      <c r="BS129" s="1">
        <v>24.8</v>
      </c>
      <c r="BT129" s="1">
        <v>24.2</v>
      </c>
      <c r="BU129" s="1">
        <v>23.6</v>
      </c>
      <c r="BV129" s="1">
        <v>24.8</v>
      </c>
      <c r="BW129" s="1">
        <v>24.2</v>
      </c>
      <c r="BX129" s="1">
        <v>24</v>
      </c>
      <c r="BY129" s="1">
        <v>24.6</v>
      </c>
      <c r="BZ129" s="1">
        <v>24.4</v>
      </c>
      <c r="CA129" s="1">
        <v>65535</v>
      </c>
      <c r="CB129" s="1">
        <v>22.6</v>
      </c>
      <c r="CC129" s="1">
        <v>24.4</v>
      </c>
      <c r="CD129" s="1">
        <v>24.6</v>
      </c>
      <c r="CE129" s="1">
        <v>65535</v>
      </c>
      <c r="CF129" s="1">
        <v>24.6</v>
      </c>
      <c r="CG129" s="1">
        <v>25</v>
      </c>
      <c r="CH129" s="1">
        <v>25.4</v>
      </c>
      <c r="CI129" s="1">
        <v>25.4</v>
      </c>
      <c r="CJ129" s="1">
        <v>22.2</v>
      </c>
      <c r="CK129" s="1">
        <v>23.8</v>
      </c>
      <c r="CL129" s="1">
        <v>24.2</v>
      </c>
      <c r="CM129" s="1">
        <v>24.2</v>
      </c>
      <c r="CN129" s="1">
        <v>24.8</v>
      </c>
      <c r="CO129" s="1">
        <v>24.4</v>
      </c>
      <c r="CP129" s="1">
        <v>24.4</v>
      </c>
      <c r="CQ129" s="1">
        <v>24.8</v>
      </c>
      <c r="CR129" s="1">
        <v>24.8</v>
      </c>
      <c r="CS129" s="1">
        <v>23.4</v>
      </c>
      <c r="CT129" s="1">
        <v>25</v>
      </c>
      <c r="CU129" s="1">
        <v>25.2</v>
      </c>
      <c r="CV129" s="1">
        <v>23.2</v>
      </c>
      <c r="CW129" s="1">
        <v>24.4</v>
      </c>
      <c r="CX129" s="1">
        <v>24</v>
      </c>
      <c r="CY129" s="1">
        <v>24.2</v>
      </c>
      <c r="CZ129" s="1">
        <v>24.2</v>
      </c>
      <c r="DA129" s="1">
        <v>24.8</v>
      </c>
      <c r="DB129" s="1">
        <v>24.8</v>
      </c>
      <c r="DC129" s="1">
        <v>24.6</v>
      </c>
      <c r="DD129" s="1">
        <v>25</v>
      </c>
      <c r="DE129" s="1">
        <v>23.4</v>
      </c>
      <c r="DF129" s="1">
        <v>24.8</v>
      </c>
      <c r="DG129" s="1">
        <v>25.4</v>
      </c>
      <c r="DH129" s="1">
        <v>25.8</v>
      </c>
      <c r="DI129" s="1">
        <v>65535</v>
      </c>
      <c r="DJ129" s="1">
        <v>25.2</v>
      </c>
      <c r="DK129" s="1">
        <v>25.4</v>
      </c>
      <c r="DL129" s="1">
        <v>22.6</v>
      </c>
      <c r="DM129" s="1">
        <v>65535</v>
      </c>
      <c r="DN129" s="1">
        <v>25.8</v>
      </c>
      <c r="DO129" s="1">
        <v>23.2</v>
      </c>
      <c r="DP129" s="1">
        <v>65535</v>
      </c>
      <c r="DQ129" s="1">
        <v>24</v>
      </c>
      <c r="DR129" s="1">
        <v>23.8</v>
      </c>
      <c r="DS129" s="1">
        <v>24.4</v>
      </c>
      <c r="DT129" s="1">
        <v>65535</v>
      </c>
      <c r="DU129" s="1">
        <v>25.6</v>
      </c>
      <c r="DV129" s="1">
        <v>23.2</v>
      </c>
      <c r="DW129" s="1">
        <v>26</v>
      </c>
      <c r="DX129" s="1">
        <v>25.8</v>
      </c>
      <c r="DY129" s="1">
        <v>25.4</v>
      </c>
      <c r="DZ129" s="1">
        <v>26</v>
      </c>
      <c r="EA129" s="1">
        <v>25.8</v>
      </c>
      <c r="EB129" s="1">
        <v>26</v>
      </c>
      <c r="EC129" s="1">
        <v>25.8</v>
      </c>
      <c r="ED129" s="1">
        <v>26.2</v>
      </c>
      <c r="EE129" s="1">
        <v>26.2</v>
      </c>
      <c r="EF129" s="1">
        <v>26</v>
      </c>
      <c r="EG129" s="1">
        <v>25.6</v>
      </c>
      <c r="EH129" s="1">
        <v>21.8</v>
      </c>
      <c r="EI129" s="1">
        <v>24.4</v>
      </c>
      <c r="EJ129" s="1">
        <v>24</v>
      </c>
      <c r="EK129" s="1">
        <v>26</v>
      </c>
      <c r="EL129" s="1">
        <v>25</v>
      </c>
      <c r="EM129" s="1">
        <v>25.2</v>
      </c>
      <c r="EN129" s="1">
        <v>23.4</v>
      </c>
      <c r="EO129" s="1">
        <v>22.2</v>
      </c>
      <c r="EP129" s="1">
        <v>24.8</v>
      </c>
      <c r="EQ129" s="1">
        <v>24</v>
      </c>
      <c r="ER129" s="1">
        <v>24.4</v>
      </c>
      <c r="ES129" s="1">
        <v>24</v>
      </c>
      <c r="ET129" s="1">
        <v>24.2</v>
      </c>
      <c r="EU129" s="1">
        <v>23.4</v>
      </c>
      <c r="EV129" s="1">
        <v>24</v>
      </c>
      <c r="EW129" s="1">
        <v>22.6</v>
      </c>
      <c r="EX129" s="1">
        <v>23.6</v>
      </c>
      <c r="EY129" s="1">
        <v>24.6</v>
      </c>
      <c r="EZ129" s="1">
        <v>24.8</v>
      </c>
      <c r="FA129" s="1">
        <v>22.6</v>
      </c>
      <c r="FB129" s="1">
        <v>23</v>
      </c>
      <c r="FC129" s="1">
        <v>23</v>
      </c>
      <c r="FD129" s="1">
        <v>24.4</v>
      </c>
      <c r="FE129" s="1">
        <v>24.2</v>
      </c>
      <c r="FF129" s="1">
        <v>23.6</v>
      </c>
      <c r="FG129" s="1">
        <v>25.4</v>
      </c>
      <c r="FH129" s="1">
        <v>25.4</v>
      </c>
      <c r="FI129" s="1">
        <v>25.2</v>
      </c>
      <c r="FJ129" s="1">
        <v>23</v>
      </c>
      <c r="FK129" s="1">
        <v>23.4</v>
      </c>
      <c r="FL129" s="1">
        <v>25.6</v>
      </c>
      <c r="FM129" s="1">
        <v>23</v>
      </c>
      <c r="FN129" s="1">
        <v>24.2</v>
      </c>
      <c r="FO129" s="1">
        <v>23</v>
      </c>
      <c r="FP129" s="1">
        <v>25.8</v>
      </c>
      <c r="FQ129" s="1">
        <v>25</v>
      </c>
      <c r="FR129" s="1">
        <v>25</v>
      </c>
      <c r="FS129" s="1">
        <v>25.8</v>
      </c>
      <c r="FT129" s="1">
        <v>24.8</v>
      </c>
      <c r="FU129" s="1">
        <v>26.2</v>
      </c>
      <c r="FV129" s="1">
        <v>26</v>
      </c>
      <c r="FW129" s="1">
        <v>26.8</v>
      </c>
      <c r="FX129" s="1">
        <v>26</v>
      </c>
      <c r="FY129" s="1">
        <v>25.2</v>
      </c>
      <c r="FZ129" s="1">
        <v>25.6</v>
      </c>
      <c r="GA129" s="1">
        <v>24.2</v>
      </c>
      <c r="GB129" s="1">
        <v>22.4</v>
      </c>
      <c r="GC129" s="1">
        <v>24.4</v>
      </c>
      <c r="GD129" s="1">
        <v>25</v>
      </c>
      <c r="GE129" s="1">
        <v>24.8</v>
      </c>
      <c r="GF129" s="1">
        <v>25.4</v>
      </c>
      <c r="GG129" s="1">
        <v>21.6</v>
      </c>
      <c r="GH129" s="1">
        <v>24.8</v>
      </c>
      <c r="GI129" s="1">
        <v>21.4</v>
      </c>
      <c r="GJ129" s="1">
        <v>24.2</v>
      </c>
      <c r="GK129" s="1">
        <v>24.6</v>
      </c>
      <c r="GL129" s="1">
        <v>24.8</v>
      </c>
      <c r="GM129" s="1">
        <v>23</v>
      </c>
      <c r="GN129" s="1">
        <v>26</v>
      </c>
      <c r="GO129" s="1">
        <v>22.6</v>
      </c>
      <c r="GP129" s="1">
        <v>25</v>
      </c>
      <c r="GQ129" s="1">
        <v>24.6</v>
      </c>
      <c r="GR129" s="1">
        <v>24.4</v>
      </c>
      <c r="GS129" s="1">
        <v>24.6</v>
      </c>
      <c r="GT129" s="1">
        <v>23.6</v>
      </c>
      <c r="GU129" s="1">
        <v>22</v>
      </c>
      <c r="GV129" s="1">
        <v>23.8</v>
      </c>
      <c r="GW129" s="1">
        <v>22.4</v>
      </c>
      <c r="GX129" s="1">
        <v>21.8</v>
      </c>
      <c r="GY129" s="1">
        <v>24.6</v>
      </c>
      <c r="GZ129" s="1">
        <v>23.2</v>
      </c>
      <c r="HA129" s="1">
        <v>25.4</v>
      </c>
      <c r="HB129" s="1">
        <v>25.6</v>
      </c>
      <c r="HC129" s="1">
        <v>25.2</v>
      </c>
      <c r="HD129" s="1">
        <v>21</v>
      </c>
      <c r="HE129" s="1">
        <v>23.4</v>
      </c>
      <c r="HF129" s="1">
        <v>24.6</v>
      </c>
      <c r="HG129" s="1">
        <v>24.2</v>
      </c>
      <c r="HH129" s="1">
        <v>20.8</v>
      </c>
      <c r="HI129" s="1">
        <v>25</v>
      </c>
      <c r="HJ129" s="1">
        <v>25</v>
      </c>
      <c r="HK129" s="1">
        <v>24.6</v>
      </c>
      <c r="HL129" s="1">
        <v>25.2</v>
      </c>
      <c r="HM129" s="1">
        <v>23.4</v>
      </c>
      <c r="HN129" s="1">
        <v>25</v>
      </c>
      <c r="HO129" s="1">
        <v>23.8</v>
      </c>
      <c r="HP129" s="1">
        <v>23</v>
      </c>
      <c r="HQ129" s="1">
        <v>25.2</v>
      </c>
      <c r="HR129" s="1">
        <v>23.8</v>
      </c>
      <c r="HS129" s="1">
        <v>23.4</v>
      </c>
      <c r="HT129" s="1">
        <v>24.2</v>
      </c>
      <c r="HU129" s="1">
        <v>23.6</v>
      </c>
      <c r="HV129" s="1">
        <v>26.2</v>
      </c>
      <c r="HW129" s="1">
        <v>22</v>
      </c>
      <c r="HX129" s="1">
        <v>23.2</v>
      </c>
      <c r="HY129" s="1">
        <v>21</v>
      </c>
      <c r="HZ129" s="1">
        <v>23.2</v>
      </c>
      <c r="IA129" s="1">
        <v>22</v>
      </c>
      <c r="IB129" s="1">
        <v>22.6</v>
      </c>
      <c r="IC129" s="1">
        <v>22.6</v>
      </c>
      <c r="ID129" s="1">
        <v>24.2</v>
      </c>
      <c r="IE129" s="1">
        <v>25.2</v>
      </c>
      <c r="IF129" s="1">
        <v>22.4</v>
      </c>
      <c r="IG129" s="1">
        <v>20.8</v>
      </c>
      <c r="IH129" s="1">
        <v>24.8</v>
      </c>
      <c r="II129" s="1">
        <v>25.4</v>
      </c>
      <c r="IJ129" s="1">
        <v>25.2</v>
      </c>
      <c r="IK129" s="1">
        <v>21.2</v>
      </c>
      <c r="IL129" s="1">
        <v>24.4</v>
      </c>
      <c r="IM129" s="1">
        <v>26</v>
      </c>
      <c r="IN129" s="1">
        <v>23</v>
      </c>
      <c r="IO129" s="1">
        <v>23.4</v>
      </c>
      <c r="IP129" s="1">
        <v>25.4</v>
      </c>
      <c r="IQ129" s="1">
        <v>25.6</v>
      </c>
      <c r="IR129" s="1">
        <v>25.2</v>
      </c>
      <c r="IS129" s="1">
        <v>25.4</v>
      </c>
      <c r="IT129" s="1">
        <v>21</v>
      </c>
      <c r="IU129" s="1">
        <v>24.8</v>
      </c>
      <c r="IV129" s="1">
        <v>24.2</v>
      </c>
      <c r="IW129" s="1">
        <v>21.6</v>
      </c>
      <c r="IX129" s="1">
        <v>24.8</v>
      </c>
      <c r="IY129" s="1">
        <v>23.6</v>
      </c>
      <c r="IZ129" s="1">
        <v>23.4</v>
      </c>
      <c r="JA129" s="1">
        <v>21</v>
      </c>
      <c r="JB129" s="1">
        <v>21.6</v>
      </c>
      <c r="JC129" s="1">
        <v>22.2</v>
      </c>
      <c r="JD129" s="1">
        <v>65535</v>
      </c>
      <c r="JE129" s="1">
        <v>25.6</v>
      </c>
      <c r="JF129" s="1">
        <v>22.8</v>
      </c>
      <c r="JG129" s="1">
        <v>23.6</v>
      </c>
      <c r="JH129" s="1">
        <v>24.4</v>
      </c>
      <c r="JI129" s="1">
        <v>24.2</v>
      </c>
      <c r="JJ129" s="1">
        <v>23.4</v>
      </c>
      <c r="JK129" s="1">
        <v>23</v>
      </c>
      <c r="JL129" s="1">
        <v>22.4</v>
      </c>
      <c r="JM129" s="1">
        <v>23.4</v>
      </c>
      <c r="JN129" s="1">
        <v>23.6</v>
      </c>
      <c r="JO129" s="1">
        <v>23</v>
      </c>
      <c r="JP129" s="1">
        <v>24.2</v>
      </c>
      <c r="JQ129" s="1">
        <v>23.2</v>
      </c>
      <c r="JR129" s="1">
        <v>23.4</v>
      </c>
      <c r="JS129" s="1">
        <v>25.4</v>
      </c>
      <c r="JT129" s="1">
        <v>22.2</v>
      </c>
      <c r="JU129" s="1">
        <v>24</v>
      </c>
      <c r="JV129" s="1">
        <v>23.8</v>
      </c>
      <c r="JW129" s="1">
        <v>24.2</v>
      </c>
      <c r="JX129" s="1">
        <v>23.8</v>
      </c>
      <c r="JY129" s="1">
        <v>23</v>
      </c>
      <c r="JZ129" s="1">
        <v>25</v>
      </c>
      <c r="KA129" s="1">
        <v>24</v>
      </c>
      <c r="KB129" s="1">
        <v>24.2</v>
      </c>
      <c r="KC129" s="1">
        <v>24.8</v>
      </c>
      <c r="KD129" s="1">
        <v>22.2</v>
      </c>
      <c r="KE129" s="1">
        <v>23.2</v>
      </c>
      <c r="KF129" s="1">
        <v>23.8</v>
      </c>
      <c r="KG129" s="1">
        <v>22.4</v>
      </c>
      <c r="KH129" s="1">
        <v>21.2</v>
      </c>
      <c r="KI129" s="1">
        <v>22.8</v>
      </c>
      <c r="KJ129" s="1">
        <v>24</v>
      </c>
      <c r="KK129" s="1">
        <v>24.8</v>
      </c>
      <c r="KL129" s="1">
        <v>23.6</v>
      </c>
      <c r="KM129" s="1">
        <v>21.6</v>
      </c>
      <c r="KN129" s="1">
        <v>23.4</v>
      </c>
      <c r="KO129" s="1">
        <v>23.4</v>
      </c>
      <c r="KP129" s="1">
        <v>23.6</v>
      </c>
      <c r="KQ129" s="1">
        <v>22.8</v>
      </c>
      <c r="KR129" s="1">
        <v>21.8</v>
      </c>
      <c r="KS129" s="1">
        <v>22.2</v>
      </c>
      <c r="KT129" s="1">
        <v>23.6</v>
      </c>
      <c r="KU129" s="1">
        <v>24.4</v>
      </c>
      <c r="KV129" s="1">
        <v>22.4</v>
      </c>
      <c r="KW129" s="1">
        <v>23.6</v>
      </c>
      <c r="KX129" s="1">
        <v>23.8</v>
      </c>
      <c r="KY129" s="1">
        <v>24.8</v>
      </c>
      <c r="KZ129" s="1">
        <v>24.4</v>
      </c>
      <c r="LA129" s="1">
        <v>24.8</v>
      </c>
      <c r="LB129" s="1">
        <v>23.2</v>
      </c>
      <c r="LC129" s="1">
        <v>24</v>
      </c>
      <c r="LD129" s="1">
        <v>24.4</v>
      </c>
      <c r="LE129" s="1">
        <v>21</v>
      </c>
      <c r="LF129" s="1">
        <v>23.8</v>
      </c>
      <c r="LG129" s="1">
        <v>25</v>
      </c>
      <c r="LH129" s="1">
        <v>25.6</v>
      </c>
      <c r="LI129" s="1">
        <v>25.4</v>
      </c>
      <c r="LJ129" s="1">
        <v>65535</v>
      </c>
      <c r="LK129" s="1">
        <v>65535</v>
      </c>
      <c r="LL129" s="1">
        <v>24.4</v>
      </c>
      <c r="LM129" s="1">
        <v>22.8</v>
      </c>
      <c r="LN129" s="1">
        <v>23.4</v>
      </c>
      <c r="LO129" s="1">
        <v>23.6</v>
      </c>
      <c r="LP129" s="1">
        <v>23.8</v>
      </c>
      <c r="LQ129" s="1">
        <v>24.8</v>
      </c>
      <c r="LR129" s="1">
        <v>22</v>
      </c>
      <c r="LS129" s="1">
        <v>23</v>
      </c>
      <c r="LT129" s="1">
        <v>22.8</v>
      </c>
      <c r="LU129" s="1">
        <v>23.8</v>
      </c>
      <c r="LV129" s="1">
        <v>65535</v>
      </c>
      <c r="LW129" s="1">
        <v>23.4</v>
      </c>
      <c r="LX129" s="1">
        <v>23.8</v>
      </c>
      <c r="LY129" s="1">
        <v>24.2</v>
      </c>
      <c r="LZ129" s="1">
        <v>24.6</v>
      </c>
      <c r="MA129" s="1">
        <v>25.2</v>
      </c>
      <c r="MB129" s="1">
        <v>65535</v>
      </c>
      <c r="MC129" s="1">
        <v>24.6</v>
      </c>
      <c r="MD129" s="1">
        <v>22.6</v>
      </c>
      <c r="ME129" s="1">
        <v>23.4</v>
      </c>
      <c r="MF129" s="1">
        <v>24.8</v>
      </c>
      <c r="MG129" s="1">
        <v>24.8</v>
      </c>
      <c r="MH129" s="1">
        <v>24.4</v>
      </c>
      <c r="MI129" s="1">
        <v>24.6</v>
      </c>
      <c r="MJ129" s="1">
        <v>25</v>
      </c>
      <c r="MK129" s="1">
        <v>20.8</v>
      </c>
      <c r="ML129" s="1">
        <v>23</v>
      </c>
      <c r="MM129" s="1">
        <v>23.2</v>
      </c>
      <c r="MN129" s="1">
        <v>23.6</v>
      </c>
      <c r="MO129" s="1">
        <v>24.6</v>
      </c>
      <c r="MP129" s="1">
        <v>24</v>
      </c>
      <c r="MQ129" s="1">
        <v>23.4</v>
      </c>
      <c r="MR129" s="1">
        <v>24</v>
      </c>
      <c r="MS129" s="1">
        <v>23.6</v>
      </c>
      <c r="MT129" s="1">
        <v>24</v>
      </c>
      <c r="MU129" s="1">
        <v>24.4</v>
      </c>
      <c r="MV129" s="1">
        <v>24.6</v>
      </c>
      <c r="MW129" s="1">
        <v>24.6</v>
      </c>
      <c r="MX129" s="1">
        <v>24.8</v>
      </c>
      <c r="MY129" s="1">
        <v>25.4</v>
      </c>
      <c r="MZ129" s="1">
        <v>25.4</v>
      </c>
      <c r="NA129" s="1">
        <v>24.4</v>
      </c>
      <c r="NB129" s="1">
        <v>25.4</v>
      </c>
      <c r="NC129" s="1">
        <v>25.4</v>
      </c>
      <c r="ND129" s="1">
        <v>24.8</v>
      </c>
      <c r="NE129" s="1">
        <v>24.4</v>
      </c>
      <c r="NF129" s="1">
        <v>25.2</v>
      </c>
      <c r="NG129" s="1">
        <v>25.4</v>
      </c>
      <c r="NH129" s="1">
        <v>25.2</v>
      </c>
      <c r="NI129" s="1">
        <v>24.2</v>
      </c>
      <c r="NJ129" s="6">
        <f t="shared" si="62"/>
        <v>0.93548387096774188</v>
      </c>
      <c r="NK129" s="3">
        <f t="shared" si="63"/>
        <v>1</v>
      </c>
      <c r="NL129" s="3">
        <f t="shared" si="64"/>
        <v>0.93548387096774188</v>
      </c>
      <c r="NM129" s="3">
        <f t="shared" si="65"/>
        <v>0.8666666666666667</v>
      </c>
      <c r="NN129" s="3">
        <f t="shared" si="66"/>
        <v>1</v>
      </c>
      <c r="NO129" s="3">
        <f t="shared" si="67"/>
        <v>1</v>
      </c>
      <c r="NP129" s="3">
        <f t="shared" si="68"/>
        <v>1</v>
      </c>
      <c r="NQ129" s="3">
        <f t="shared" si="69"/>
        <v>1</v>
      </c>
      <c r="NR129" s="3">
        <f t="shared" si="70"/>
        <v>0.96666666666666667</v>
      </c>
      <c r="NS129" s="3">
        <f t="shared" si="71"/>
        <v>1</v>
      </c>
      <c r="NT129" s="3">
        <f t="shared" si="72"/>
        <v>0.8666666666666667</v>
      </c>
      <c r="NU129" s="3">
        <f t="shared" si="73"/>
        <v>1</v>
      </c>
      <c r="NV129" s="3">
        <f t="shared" si="74"/>
        <v>0.96438356164383565</v>
      </c>
      <c r="NW129" s="5">
        <f t="shared" si="75"/>
        <v>23.244827586206902</v>
      </c>
      <c r="NX129" s="1">
        <f t="shared" si="76"/>
        <v>23.642857142857146</v>
      </c>
      <c r="NY129" s="1">
        <f t="shared" si="77"/>
        <v>24.317241379310339</v>
      </c>
      <c r="NZ129" s="1">
        <f t="shared" si="78"/>
        <v>24.569230769230767</v>
      </c>
      <c r="OA129" s="1">
        <f t="shared" si="79"/>
        <v>24.451612903225808</v>
      </c>
      <c r="OB129" s="1">
        <f t="shared" si="80"/>
        <v>24.68</v>
      </c>
      <c r="OC129" s="1">
        <f t="shared" si="81"/>
        <v>23.916129032258066</v>
      </c>
      <c r="OD129" s="1">
        <f t="shared" si="82"/>
        <v>23.716129032258067</v>
      </c>
      <c r="OE129" s="1">
        <f t="shared" si="83"/>
        <v>23.468965517241379</v>
      </c>
      <c r="OF129" s="1">
        <f t="shared" si="84"/>
        <v>23.43870967741935</v>
      </c>
      <c r="OG129" s="1">
        <f t="shared" si="85"/>
        <v>23.846153846153854</v>
      </c>
      <c r="OH129" s="1">
        <f t="shared" si="86"/>
        <v>24.348387096774193</v>
      </c>
      <c r="OI129" s="111">
        <v>23.096153846153847</v>
      </c>
      <c r="OJ129" s="112">
        <v>23.292857142857144</v>
      </c>
      <c r="OK129" s="112">
        <v>23.696296296296303</v>
      </c>
      <c r="OL129" s="112">
        <v>24.014285714285712</v>
      </c>
      <c r="OM129" s="112">
        <v>23.864285714285717</v>
      </c>
      <c r="ON129" s="112">
        <v>23.62962962962963</v>
      </c>
      <c r="OO129" s="112">
        <v>23.300000000000008</v>
      </c>
      <c r="OP129" s="112">
        <v>23.214814814814812</v>
      </c>
      <c r="OQ129" s="112">
        <v>23.1</v>
      </c>
      <c r="OR129" s="112">
        <v>23.246428571428567</v>
      </c>
      <c r="OS129" s="112">
        <v>23.435999999999993</v>
      </c>
      <c r="OT129" s="112">
        <v>23.399999999999995</v>
      </c>
      <c r="OU129" s="5">
        <f t="shared" si="50"/>
        <v>0.14867374005305578</v>
      </c>
      <c r="OV129" s="1">
        <f t="shared" si="51"/>
        <v>0.35000000000000142</v>
      </c>
      <c r="OW129" s="1">
        <f t="shared" si="52"/>
        <v>0.6209450830140355</v>
      </c>
      <c r="OX129" s="1">
        <f t="shared" si="53"/>
        <v>0.55494505494505475</v>
      </c>
      <c r="OY129" s="1">
        <f t="shared" si="54"/>
        <v>0.58732718894009039</v>
      </c>
      <c r="OZ129" s="1">
        <f t="shared" si="55"/>
        <v>1.05037037037037</v>
      </c>
      <c r="PA129" s="1">
        <f t="shared" si="56"/>
        <v>0.61612903225805837</v>
      </c>
      <c r="PB129" s="1">
        <f t="shared" si="57"/>
        <v>0.50131421744325522</v>
      </c>
      <c r="PC129" s="1">
        <f t="shared" si="58"/>
        <v>0.36896551724137794</v>
      </c>
      <c r="PD129" s="1">
        <f t="shared" si="59"/>
        <v>0.19228110599078363</v>
      </c>
      <c r="PE129" s="1">
        <f t="shared" si="60"/>
        <v>0.41015384615386097</v>
      </c>
      <c r="PF129" s="1">
        <f t="shared" si="61"/>
        <v>0.94838709677419786</v>
      </c>
      <c r="PG129" s="111">
        <v>19</v>
      </c>
      <c r="PH129" s="112">
        <v>19.2</v>
      </c>
      <c r="PI129" s="112">
        <v>20</v>
      </c>
      <c r="PJ129" s="112">
        <v>19.8</v>
      </c>
      <c r="PK129" s="112">
        <v>19</v>
      </c>
      <c r="PL129" s="112">
        <v>19.600000000000001</v>
      </c>
      <c r="PM129" s="112">
        <v>19.399999999999999</v>
      </c>
      <c r="PN129" s="112">
        <v>19.2</v>
      </c>
      <c r="PO129" s="112">
        <v>19.2</v>
      </c>
      <c r="PP129" s="112">
        <v>19.399999999999999</v>
      </c>
      <c r="PQ129" s="112">
        <v>19.399999999999999</v>
      </c>
      <c r="PR129" s="137">
        <v>19</v>
      </c>
      <c r="PS129" s="5">
        <f t="array" ref="PS129">+IF(ISERROR($NW129)=FALSE,MIN(IF($H129:$AL129&lt;65534,$H129:$AL129,"")),NA())</f>
        <v>21.8</v>
      </c>
      <c r="PT129" s="1">
        <f t="array" ref="PT129">+IF(ISERROR($NX129)=FALSE,MIN(IF($AM129:$BN129&lt;65534,$AM129:$BN129,"")),NA())</f>
        <v>22.6</v>
      </c>
      <c r="PU129" s="1">
        <f t="array" ref="PU129">+IF(ISERROR($NY129)=FALSE,MIN(IF($BP129:$CT129&lt;65534,$BP129:$CT129,"")),NA())</f>
        <v>22.2</v>
      </c>
      <c r="PV129" s="1">
        <f t="array" ref="PV129">+IF(ISERROR($NZ129)=FALSE,MIN(IF($CU129:$DX129&lt;65534,$CU129:$DX129,"")),NA())</f>
        <v>22.6</v>
      </c>
      <c r="PW129" s="1">
        <f t="array" ref="PW129">+IF(ISERROR($OA129)=FALSE,MIN(IF($DY129:$FC129&lt;65534,$DY129:$FC129,"")),NA())</f>
        <v>21.8</v>
      </c>
      <c r="PX129" s="1">
        <f t="array" ref="PX129">+IF(ISERROR($OB129)=FALSE,MIN(IF($FD129:$GG129&lt;65534,$FD129:$GG129,"")),NA())</f>
        <v>21.6</v>
      </c>
      <c r="PY129" s="1">
        <f t="array" ref="PY129">+IF(ISERROR($OC129)=FALSE,MIN(IF($GH129:$HL129&lt;65534,$GH129:$HL129,"")),NA())</f>
        <v>20.8</v>
      </c>
      <c r="PZ129" s="1">
        <f t="array" ref="PZ129">+IF(ISERROR($OD129)=FALSE,MIN(IF($HM129:$IQ129&lt;65534,$HM129:$IQ129,"")),NA())</f>
        <v>20.8</v>
      </c>
      <c r="QA129" s="1">
        <f t="array" ref="QA129">+IF(ISERROR($OE129)=FALSE,MIN(IF($IR129:$JU129&lt;65534,$IR129:$JU129,"")),NA())</f>
        <v>21</v>
      </c>
      <c r="QB129" s="1">
        <f t="array" ref="QB129">+IF(ISERROR($OF129)=FALSE,MIN(IF($JV129:$KZ129&lt;65534,$JV129:$KZ129,"")),NA())</f>
        <v>21.2</v>
      </c>
      <c r="QC129" s="1">
        <f t="array" ref="QC129">+IF(ISERROR($OG129)=FALSE,MIN(IF($LA129:$MD129&lt;65534,$LA129:$MD129,"")),NA())</f>
        <v>21</v>
      </c>
      <c r="QD129" s="1">
        <f t="array" ref="QD129">+IF(ISERROR($OH129)=FALSE,MIN(IF($ME129:$NI129&lt;65534,$ME129:$NI129,"")),NA())</f>
        <v>20.8</v>
      </c>
      <c r="QE129" s="5">
        <f t="shared" si="87"/>
        <v>-2.8000000000000007</v>
      </c>
      <c r="QF129" s="1">
        <f t="shared" si="88"/>
        <v>-3.4000000000000021</v>
      </c>
      <c r="QG129" s="1">
        <f t="shared" si="89"/>
        <v>-2.1999999999999993</v>
      </c>
      <c r="QH129" s="1">
        <f t="shared" si="90"/>
        <v>-2.8000000000000007</v>
      </c>
      <c r="QI129" s="1">
        <f t="shared" si="91"/>
        <v>-2.8000000000000007</v>
      </c>
      <c r="QJ129" s="1">
        <f t="shared" si="92"/>
        <v>-2</v>
      </c>
      <c r="QK129" s="1">
        <f t="shared" si="93"/>
        <v>-1.4000000000000021</v>
      </c>
      <c r="QL129" s="1">
        <f t="shared" si="94"/>
        <v>-1.6000000000000014</v>
      </c>
      <c r="QM129" s="1">
        <f t="shared" si="95"/>
        <v>-1.8000000000000007</v>
      </c>
      <c r="QN129" s="1">
        <f t="shared" si="96"/>
        <v>-1.8000000000000007</v>
      </c>
      <c r="QO129" s="1">
        <f t="shared" si="97"/>
        <v>-1.6000000000000014</v>
      </c>
      <c r="QP129" s="1">
        <f t="shared" si="98"/>
        <v>-1.8000000000000007</v>
      </c>
      <c r="QQ129" s="5" t="s">
        <v>892</v>
      </c>
    </row>
    <row r="130" spans="1:459" s="1" customFormat="1" x14ac:dyDescent="0.2">
      <c r="A130" s="79">
        <v>25025190</v>
      </c>
      <c r="B130" s="106">
        <v>-75.583722222222221</v>
      </c>
      <c r="C130" s="106">
        <v>8.3993333333333329</v>
      </c>
      <c r="D130" s="105">
        <v>90</v>
      </c>
      <c r="E130" s="97" t="s">
        <v>50</v>
      </c>
      <c r="F130" s="97" t="s">
        <v>50</v>
      </c>
      <c r="G130" s="97" t="s">
        <v>311</v>
      </c>
      <c r="H130" s="1">
        <v>65535</v>
      </c>
      <c r="I130" s="1">
        <v>23.4</v>
      </c>
      <c r="J130" s="1">
        <v>23.5</v>
      </c>
      <c r="K130" s="1">
        <v>23.4</v>
      </c>
      <c r="L130" s="1">
        <v>23.5</v>
      </c>
      <c r="M130" s="1">
        <v>65535</v>
      </c>
      <c r="N130" s="1">
        <v>23.7</v>
      </c>
      <c r="O130" s="1">
        <v>23.8</v>
      </c>
      <c r="P130" s="1">
        <v>24.5</v>
      </c>
      <c r="Q130" s="1">
        <v>21.9</v>
      </c>
      <c r="R130" s="1">
        <v>22.1</v>
      </c>
      <c r="S130" s="1">
        <v>21.4</v>
      </c>
      <c r="T130" s="1">
        <v>23</v>
      </c>
      <c r="U130" s="1">
        <v>23.1</v>
      </c>
      <c r="V130" s="1">
        <v>23.3</v>
      </c>
      <c r="W130" s="1">
        <v>23.7</v>
      </c>
      <c r="X130" s="1">
        <v>23.5</v>
      </c>
      <c r="Y130" s="1">
        <v>24</v>
      </c>
      <c r="Z130" s="1">
        <v>24.3</v>
      </c>
      <c r="AA130" s="1">
        <v>65535</v>
      </c>
      <c r="AB130" s="1">
        <v>65535</v>
      </c>
      <c r="AC130" s="1">
        <v>24.2</v>
      </c>
      <c r="AD130" s="1">
        <v>23.3</v>
      </c>
      <c r="AE130" s="1">
        <v>23</v>
      </c>
      <c r="AF130" s="1">
        <v>65535</v>
      </c>
      <c r="AG130" s="1">
        <v>23.7</v>
      </c>
      <c r="AH130" s="1">
        <v>24.9</v>
      </c>
      <c r="AI130" s="1">
        <v>24.1</v>
      </c>
      <c r="AJ130" s="1">
        <v>24.3</v>
      </c>
      <c r="AK130" s="1">
        <v>23.7</v>
      </c>
      <c r="AL130" s="1">
        <v>65535</v>
      </c>
      <c r="AM130" s="1">
        <v>23.3</v>
      </c>
      <c r="AN130" s="1">
        <v>24</v>
      </c>
      <c r="AO130" s="1">
        <v>22.5</v>
      </c>
      <c r="AP130" s="1">
        <v>24.4</v>
      </c>
      <c r="AQ130" s="1">
        <v>23.3</v>
      </c>
      <c r="AR130" s="1">
        <v>23.9</v>
      </c>
      <c r="AS130" s="1">
        <v>23.8</v>
      </c>
      <c r="AT130" s="1">
        <v>24.5</v>
      </c>
      <c r="AU130" s="1">
        <v>24.5</v>
      </c>
      <c r="AV130" s="1">
        <v>65535</v>
      </c>
      <c r="AW130" s="1">
        <v>24.3</v>
      </c>
      <c r="AX130" s="1">
        <v>24.5</v>
      </c>
      <c r="AY130" s="1">
        <v>24.6</v>
      </c>
      <c r="AZ130" s="1">
        <v>24.5</v>
      </c>
      <c r="BA130" s="1">
        <v>24.3</v>
      </c>
      <c r="BB130" s="1">
        <v>24.5</v>
      </c>
      <c r="BC130" s="1">
        <v>23.5</v>
      </c>
      <c r="BD130" s="1">
        <v>24.9</v>
      </c>
      <c r="BE130" s="1">
        <v>24.7</v>
      </c>
      <c r="BF130" s="1">
        <v>24.6</v>
      </c>
      <c r="BG130" s="1">
        <v>24.4</v>
      </c>
      <c r="BH130" s="1">
        <v>24.9</v>
      </c>
      <c r="BI130" s="1">
        <v>24.9</v>
      </c>
      <c r="BJ130" s="1">
        <v>24.3</v>
      </c>
      <c r="BK130" s="1">
        <v>23.7</v>
      </c>
      <c r="BL130" s="1">
        <v>23.3</v>
      </c>
      <c r="BM130" s="1">
        <v>23.9</v>
      </c>
      <c r="BN130" s="1">
        <v>24.8</v>
      </c>
      <c r="BO130" s="102"/>
      <c r="BP130" s="1">
        <v>25.1</v>
      </c>
      <c r="BQ130" s="1">
        <v>65535</v>
      </c>
      <c r="BR130" s="1">
        <v>24.1</v>
      </c>
      <c r="BS130" s="1">
        <v>24.5</v>
      </c>
      <c r="BT130" s="1">
        <v>24</v>
      </c>
      <c r="BU130" s="1">
        <v>24.5</v>
      </c>
      <c r="BV130" s="1">
        <v>24.3</v>
      </c>
      <c r="BW130" s="1">
        <v>65535</v>
      </c>
      <c r="BX130" s="1">
        <v>24.1</v>
      </c>
      <c r="BY130" s="1">
        <v>24.3</v>
      </c>
      <c r="BZ130" s="1">
        <v>23.3</v>
      </c>
      <c r="CA130" s="1">
        <v>23.7</v>
      </c>
      <c r="CB130" s="1">
        <v>23.8</v>
      </c>
      <c r="CC130" s="1">
        <v>24.5</v>
      </c>
      <c r="CD130" s="1">
        <v>24.2</v>
      </c>
      <c r="CE130" s="1">
        <v>25</v>
      </c>
      <c r="CF130" s="1">
        <v>22</v>
      </c>
      <c r="CG130" s="1">
        <v>25.1</v>
      </c>
      <c r="CH130" s="1">
        <v>25</v>
      </c>
      <c r="CI130" s="1">
        <v>24.9</v>
      </c>
      <c r="CJ130" s="1">
        <v>25.1</v>
      </c>
      <c r="CK130" s="1">
        <v>65535</v>
      </c>
      <c r="CL130" s="1">
        <v>24.7</v>
      </c>
      <c r="CM130" s="1">
        <v>24.1</v>
      </c>
      <c r="CN130" s="1">
        <v>24.9</v>
      </c>
      <c r="CO130" s="1">
        <v>25.1</v>
      </c>
      <c r="CP130" s="1">
        <v>65535</v>
      </c>
      <c r="CQ130" s="1">
        <v>25</v>
      </c>
      <c r="CR130" s="1">
        <v>25.5</v>
      </c>
      <c r="CS130" s="1">
        <v>23.5</v>
      </c>
      <c r="CT130" s="1">
        <v>25.1</v>
      </c>
      <c r="CU130" s="1">
        <v>25.1</v>
      </c>
      <c r="CV130" s="1">
        <v>22.9</v>
      </c>
      <c r="CW130" s="1">
        <v>23.6</v>
      </c>
      <c r="CX130" s="1">
        <v>24.6</v>
      </c>
      <c r="CY130" s="1">
        <v>23.8</v>
      </c>
      <c r="CZ130" s="1">
        <v>23.7</v>
      </c>
      <c r="DA130" s="1">
        <v>24.9</v>
      </c>
      <c r="DB130" s="1">
        <v>24.9</v>
      </c>
      <c r="DC130" s="1">
        <v>24.7</v>
      </c>
      <c r="DD130" s="1">
        <v>25.1</v>
      </c>
      <c r="DE130" s="1">
        <v>25.1</v>
      </c>
      <c r="DF130" s="1">
        <v>25.6</v>
      </c>
      <c r="DG130" s="1">
        <v>25.7</v>
      </c>
      <c r="DH130" s="1">
        <v>25.4</v>
      </c>
      <c r="DI130" s="1">
        <v>25.5</v>
      </c>
      <c r="DJ130" s="1">
        <v>25.7</v>
      </c>
      <c r="DK130" s="1">
        <v>65535</v>
      </c>
      <c r="DL130" s="1">
        <v>22.9</v>
      </c>
      <c r="DM130" s="1">
        <v>23.3</v>
      </c>
      <c r="DN130" s="1">
        <v>25.5</v>
      </c>
      <c r="DO130" s="1">
        <v>23.9</v>
      </c>
      <c r="DP130" s="1">
        <v>24.5</v>
      </c>
      <c r="DQ130" s="1">
        <v>24.6</v>
      </c>
      <c r="DR130" s="1">
        <v>24.4</v>
      </c>
      <c r="DS130" s="1">
        <v>24.5</v>
      </c>
      <c r="DT130" s="1">
        <v>25.5</v>
      </c>
      <c r="DU130" s="1">
        <v>25.7</v>
      </c>
      <c r="DV130" s="1">
        <v>26.1</v>
      </c>
      <c r="DW130" s="1">
        <v>26.3</v>
      </c>
      <c r="DX130" s="1">
        <v>25.9</v>
      </c>
      <c r="DY130" s="1">
        <v>25.6</v>
      </c>
      <c r="DZ130" s="1">
        <v>25.9</v>
      </c>
      <c r="EA130" s="1">
        <v>26.1</v>
      </c>
      <c r="EB130" s="1">
        <v>24.9</v>
      </c>
      <c r="EC130" s="1">
        <v>65535</v>
      </c>
      <c r="ED130" s="1">
        <v>26.6</v>
      </c>
      <c r="EE130" s="1">
        <v>26.3</v>
      </c>
      <c r="EF130" s="1">
        <v>25.9</v>
      </c>
      <c r="EG130" s="1">
        <v>24.7</v>
      </c>
      <c r="EH130" s="1">
        <v>22.3</v>
      </c>
      <c r="EI130" s="1">
        <v>22.1</v>
      </c>
      <c r="EJ130" s="1">
        <v>23.6</v>
      </c>
      <c r="EK130" s="1">
        <v>25</v>
      </c>
      <c r="EL130" s="1">
        <v>25.4</v>
      </c>
      <c r="EM130" s="1">
        <v>23.8</v>
      </c>
      <c r="EN130" s="1">
        <v>23.5</v>
      </c>
      <c r="EO130" s="1">
        <v>23.2</v>
      </c>
      <c r="EP130" s="1">
        <v>24.7</v>
      </c>
      <c r="EQ130" s="1">
        <v>24.1</v>
      </c>
      <c r="ER130" s="1">
        <v>23.8</v>
      </c>
      <c r="ES130" s="1">
        <v>24.3</v>
      </c>
      <c r="ET130" s="1">
        <v>23.7</v>
      </c>
      <c r="EU130" s="1">
        <v>23.3</v>
      </c>
      <c r="EV130" s="1">
        <v>23.5</v>
      </c>
      <c r="EW130" s="1">
        <v>23</v>
      </c>
      <c r="EX130" s="1">
        <v>23</v>
      </c>
      <c r="EY130" s="1">
        <v>24.5</v>
      </c>
      <c r="EZ130" s="1">
        <v>24.8</v>
      </c>
      <c r="FA130" s="1">
        <v>23.9</v>
      </c>
      <c r="FB130" s="1">
        <v>23.1</v>
      </c>
      <c r="FC130" s="1">
        <v>23.2</v>
      </c>
      <c r="FD130" s="1">
        <v>24.5</v>
      </c>
      <c r="FE130" s="1">
        <v>25.3</v>
      </c>
      <c r="FF130" s="1">
        <v>25.1</v>
      </c>
      <c r="FG130" s="1">
        <v>25.9</v>
      </c>
      <c r="FH130" s="1">
        <v>25.3</v>
      </c>
      <c r="FI130" s="1">
        <v>25.1</v>
      </c>
      <c r="FJ130" s="1">
        <v>22.9</v>
      </c>
      <c r="FK130" s="1">
        <v>23.1</v>
      </c>
      <c r="FL130" s="1">
        <v>25.7</v>
      </c>
      <c r="FM130" s="1">
        <v>24.3</v>
      </c>
      <c r="FN130" s="1">
        <v>24.6</v>
      </c>
      <c r="FO130" s="1">
        <v>23.3</v>
      </c>
      <c r="FP130" s="1">
        <v>24.9</v>
      </c>
      <c r="FQ130" s="1">
        <v>25.5</v>
      </c>
      <c r="FR130" s="1">
        <v>25.5</v>
      </c>
      <c r="FS130" s="1">
        <v>25.9</v>
      </c>
      <c r="FT130" s="1">
        <v>24.9</v>
      </c>
      <c r="FU130" s="1">
        <v>26</v>
      </c>
      <c r="FV130" s="1">
        <v>24.9</v>
      </c>
      <c r="FW130" s="1">
        <v>26.6</v>
      </c>
      <c r="FX130" s="1">
        <v>25.7</v>
      </c>
      <c r="FY130" s="1">
        <v>24.6</v>
      </c>
      <c r="FZ130" s="1">
        <v>25.5</v>
      </c>
      <c r="GA130" s="1">
        <v>23.5</v>
      </c>
      <c r="GB130" s="1">
        <v>22.1</v>
      </c>
      <c r="GC130" s="1">
        <v>21.9</v>
      </c>
      <c r="GD130" s="1">
        <v>25.7</v>
      </c>
      <c r="GE130" s="1">
        <v>25.8</v>
      </c>
      <c r="GF130" s="1">
        <v>25.3</v>
      </c>
      <c r="GG130" s="1">
        <v>65535</v>
      </c>
      <c r="GH130" s="1">
        <v>24.6</v>
      </c>
      <c r="GI130" s="1">
        <v>22.4</v>
      </c>
      <c r="GJ130" s="1">
        <v>22.6</v>
      </c>
      <c r="GK130" s="1">
        <v>24.8</v>
      </c>
      <c r="GL130" s="1">
        <v>25.4</v>
      </c>
      <c r="GM130" s="1">
        <v>23.1</v>
      </c>
      <c r="GN130" s="1">
        <v>65535</v>
      </c>
      <c r="GO130" s="1">
        <v>23.8</v>
      </c>
      <c r="GP130" s="1">
        <v>24.1</v>
      </c>
      <c r="GQ130" s="1">
        <v>24.6</v>
      </c>
      <c r="GR130" s="1">
        <v>24</v>
      </c>
      <c r="GS130" s="1">
        <v>23.3</v>
      </c>
      <c r="GT130" s="1">
        <v>23.5</v>
      </c>
      <c r="GU130" s="1">
        <v>21.7</v>
      </c>
      <c r="GV130" s="1">
        <v>22.3</v>
      </c>
      <c r="GW130" s="1">
        <v>23</v>
      </c>
      <c r="GX130" s="1">
        <v>23.3</v>
      </c>
      <c r="GY130" s="1">
        <v>24.3</v>
      </c>
      <c r="GZ130" s="1">
        <v>22.9</v>
      </c>
      <c r="HA130" s="1">
        <v>24</v>
      </c>
      <c r="HB130" s="1">
        <v>25.8</v>
      </c>
      <c r="HC130" s="1">
        <v>25</v>
      </c>
      <c r="HD130" s="1">
        <v>23.5</v>
      </c>
      <c r="HE130" s="1">
        <v>22</v>
      </c>
      <c r="HF130" s="1">
        <v>23.3</v>
      </c>
      <c r="HG130" s="1">
        <v>24.1</v>
      </c>
      <c r="HH130" s="1">
        <v>21.9</v>
      </c>
      <c r="HI130" s="1">
        <v>23.3</v>
      </c>
      <c r="HJ130" s="1">
        <v>24.7</v>
      </c>
      <c r="HK130" s="1">
        <v>23.3</v>
      </c>
      <c r="HL130" s="1">
        <v>23.3</v>
      </c>
      <c r="HM130" s="1">
        <v>24.1</v>
      </c>
      <c r="HN130" s="1">
        <v>25</v>
      </c>
      <c r="HO130" s="1">
        <v>25.1</v>
      </c>
      <c r="HP130" s="1">
        <v>23</v>
      </c>
      <c r="HQ130" s="1">
        <v>24.2</v>
      </c>
      <c r="HR130" s="1">
        <v>24.3</v>
      </c>
      <c r="HS130" s="1">
        <v>24</v>
      </c>
      <c r="HT130" s="1">
        <v>25</v>
      </c>
      <c r="HU130" s="1">
        <v>22.9</v>
      </c>
      <c r="HV130" s="1">
        <v>24.7</v>
      </c>
      <c r="HW130" s="1">
        <v>23.7</v>
      </c>
      <c r="HX130" s="1">
        <v>23.6</v>
      </c>
      <c r="HY130" s="1">
        <v>23.7</v>
      </c>
      <c r="HZ130" s="1">
        <v>25</v>
      </c>
      <c r="IA130" s="1">
        <v>22.9</v>
      </c>
      <c r="IB130" s="1">
        <v>22.7</v>
      </c>
      <c r="IC130" s="1">
        <v>22.8</v>
      </c>
      <c r="ID130" s="1">
        <v>23.3</v>
      </c>
      <c r="IE130" s="1">
        <v>25.2</v>
      </c>
      <c r="IF130" s="1">
        <v>22.8</v>
      </c>
      <c r="IG130" s="1">
        <v>20.6</v>
      </c>
      <c r="IH130" s="1">
        <v>21.7</v>
      </c>
      <c r="II130" s="1">
        <v>25.7</v>
      </c>
      <c r="IJ130" s="1">
        <v>25.4</v>
      </c>
      <c r="IK130" s="1">
        <v>22.5</v>
      </c>
      <c r="IL130" s="1">
        <v>23.1</v>
      </c>
      <c r="IM130" s="1">
        <v>25.5</v>
      </c>
      <c r="IN130" s="1">
        <v>20.7</v>
      </c>
      <c r="IO130" s="1">
        <v>22.5</v>
      </c>
      <c r="IP130" s="1">
        <v>25.5</v>
      </c>
      <c r="IQ130" s="1">
        <v>26.3</v>
      </c>
      <c r="IR130" s="1">
        <v>65535</v>
      </c>
      <c r="IS130" s="1">
        <v>21.7</v>
      </c>
      <c r="IT130" s="1">
        <v>21.9</v>
      </c>
      <c r="IU130" s="1">
        <v>24.6</v>
      </c>
      <c r="IV130" s="1">
        <v>24.2</v>
      </c>
      <c r="IW130" s="1">
        <v>22.5</v>
      </c>
      <c r="IX130" s="1">
        <v>24.3</v>
      </c>
      <c r="IY130" s="1">
        <v>23.4</v>
      </c>
      <c r="IZ130" s="1">
        <v>22.9</v>
      </c>
      <c r="JA130" s="1">
        <v>23.3</v>
      </c>
      <c r="JB130" s="1">
        <v>65535</v>
      </c>
      <c r="JC130" s="1">
        <v>20.8</v>
      </c>
      <c r="JD130" s="1">
        <v>22.1</v>
      </c>
      <c r="JE130" s="1">
        <v>24.9</v>
      </c>
      <c r="JF130" s="1">
        <v>23.1</v>
      </c>
      <c r="JG130" s="1">
        <v>23.5</v>
      </c>
      <c r="JH130" s="1">
        <v>24.3</v>
      </c>
      <c r="JI130" s="1">
        <v>24.2</v>
      </c>
      <c r="JJ130" s="1">
        <v>23.6</v>
      </c>
      <c r="JK130" s="1">
        <v>23.6</v>
      </c>
      <c r="JL130" s="1">
        <v>22.7</v>
      </c>
      <c r="JM130" s="1">
        <v>23</v>
      </c>
      <c r="JN130" s="1">
        <v>23.1</v>
      </c>
      <c r="JO130" s="1">
        <v>22.5</v>
      </c>
      <c r="JP130" s="1">
        <v>24.3</v>
      </c>
      <c r="JQ130" s="1">
        <v>23.3</v>
      </c>
      <c r="JR130" s="1">
        <v>65535</v>
      </c>
      <c r="JS130" s="1">
        <v>24.6</v>
      </c>
      <c r="JT130" s="1">
        <v>21.6</v>
      </c>
      <c r="JU130" s="1">
        <v>65535</v>
      </c>
      <c r="JV130" s="1">
        <v>65535</v>
      </c>
      <c r="JW130" s="1">
        <v>24.5</v>
      </c>
      <c r="JX130" s="1">
        <v>24.4</v>
      </c>
      <c r="JY130" s="1">
        <v>24.3</v>
      </c>
      <c r="JZ130" s="1">
        <v>24.1</v>
      </c>
      <c r="KA130" s="1">
        <v>24.3</v>
      </c>
      <c r="KB130" s="1">
        <v>24.3</v>
      </c>
      <c r="KC130" s="1">
        <v>24.5</v>
      </c>
      <c r="KD130" s="1">
        <v>22.1</v>
      </c>
      <c r="KE130" s="1">
        <v>22.6</v>
      </c>
      <c r="KF130" s="1">
        <v>23.6</v>
      </c>
      <c r="KG130" s="1">
        <v>22.3</v>
      </c>
      <c r="KH130" s="1">
        <v>23.6</v>
      </c>
      <c r="KI130" s="1">
        <v>22.8</v>
      </c>
      <c r="KJ130" s="1">
        <v>22.8</v>
      </c>
      <c r="KK130" s="1">
        <v>24.3</v>
      </c>
      <c r="KL130" s="1">
        <v>23.3</v>
      </c>
      <c r="KM130" s="1">
        <v>22.1</v>
      </c>
      <c r="KN130" s="1">
        <v>23</v>
      </c>
      <c r="KO130" s="1">
        <v>24.3</v>
      </c>
      <c r="KP130" s="1">
        <v>23.6</v>
      </c>
      <c r="KQ130" s="1">
        <v>22.5</v>
      </c>
      <c r="KR130" s="1">
        <v>22.1</v>
      </c>
      <c r="KS130" s="1">
        <v>23.3</v>
      </c>
      <c r="KT130" s="1">
        <v>23.2</v>
      </c>
      <c r="KU130" s="1">
        <v>24.3</v>
      </c>
      <c r="KV130" s="1">
        <v>24.3</v>
      </c>
      <c r="KW130" s="1">
        <v>24.1</v>
      </c>
      <c r="KX130" s="1">
        <v>65535</v>
      </c>
      <c r="KY130" s="1">
        <v>24.9</v>
      </c>
      <c r="KZ130" s="1">
        <v>24.5</v>
      </c>
      <c r="LA130" s="1">
        <v>24</v>
      </c>
      <c r="LB130" s="1">
        <v>23.5</v>
      </c>
      <c r="LC130" s="1">
        <v>23.7</v>
      </c>
      <c r="LD130" s="1">
        <v>23.5</v>
      </c>
      <c r="LE130" s="1">
        <v>24.3</v>
      </c>
      <c r="LF130" s="1">
        <v>23.5</v>
      </c>
      <c r="LG130" s="1">
        <v>25.4</v>
      </c>
      <c r="LH130" s="1">
        <v>25.7</v>
      </c>
      <c r="LI130" s="1">
        <v>23.9</v>
      </c>
      <c r="LJ130" s="1">
        <v>23.3</v>
      </c>
      <c r="LK130" s="1">
        <v>23.1</v>
      </c>
      <c r="LL130" s="1">
        <v>65535</v>
      </c>
      <c r="LM130" s="1">
        <v>22.7</v>
      </c>
      <c r="LN130" s="1">
        <v>23.5</v>
      </c>
      <c r="LO130" s="1">
        <v>24.3</v>
      </c>
      <c r="LP130" s="1">
        <v>23.8</v>
      </c>
      <c r="LQ130" s="1">
        <v>65535</v>
      </c>
      <c r="LR130" s="1">
        <v>23.3</v>
      </c>
      <c r="LS130" s="1">
        <v>24.5</v>
      </c>
      <c r="LT130" s="1">
        <v>22.9</v>
      </c>
      <c r="LU130" s="1">
        <v>23.8</v>
      </c>
      <c r="LV130" s="1">
        <v>23.5</v>
      </c>
      <c r="LW130" s="1">
        <v>23.8</v>
      </c>
      <c r="LX130" s="1">
        <v>65535</v>
      </c>
      <c r="LY130" s="1">
        <v>24.4</v>
      </c>
      <c r="LZ130" s="1">
        <v>24.8</v>
      </c>
      <c r="MA130" s="1">
        <v>25.3</v>
      </c>
      <c r="MB130" s="1">
        <v>25.7</v>
      </c>
      <c r="MC130" s="1">
        <v>24.8</v>
      </c>
      <c r="MD130" s="1">
        <v>22.7</v>
      </c>
      <c r="ME130" s="1">
        <v>23.7</v>
      </c>
      <c r="MF130" s="1">
        <v>24.7</v>
      </c>
      <c r="MG130" s="1">
        <v>25.6</v>
      </c>
      <c r="MH130" s="1">
        <v>24.2</v>
      </c>
      <c r="MI130" s="1">
        <v>25.1</v>
      </c>
      <c r="MJ130" s="1">
        <v>25.3</v>
      </c>
      <c r="MK130" s="1">
        <v>23.8</v>
      </c>
      <c r="ML130" s="1">
        <v>22.5</v>
      </c>
      <c r="MM130" s="1">
        <v>22.4</v>
      </c>
      <c r="MN130" s="1">
        <v>22.8</v>
      </c>
      <c r="MO130" s="1">
        <v>23.7</v>
      </c>
      <c r="MP130" s="1">
        <v>24.6</v>
      </c>
      <c r="MQ130" s="1">
        <v>23.3</v>
      </c>
      <c r="MR130" s="1">
        <v>23.2</v>
      </c>
      <c r="MS130" s="1">
        <v>23.5</v>
      </c>
      <c r="MT130" s="1">
        <v>23.7</v>
      </c>
      <c r="MU130" s="1">
        <v>24.4</v>
      </c>
      <c r="MV130" s="1">
        <v>23.9</v>
      </c>
      <c r="MW130" s="1">
        <v>23.8</v>
      </c>
      <c r="MX130" s="1">
        <v>24.5</v>
      </c>
      <c r="MY130" s="1">
        <v>25.3</v>
      </c>
      <c r="MZ130" s="1">
        <v>24.5</v>
      </c>
      <c r="NA130" s="1">
        <v>23.5</v>
      </c>
      <c r="NB130" s="1">
        <v>24.7</v>
      </c>
      <c r="NC130" s="1">
        <v>65535</v>
      </c>
      <c r="ND130" s="1">
        <v>24</v>
      </c>
      <c r="NE130" s="1">
        <v>24.4</v>
      </c>
      <c r="NF130" s="1">
        <v>27</v>
      </c>
      <c r="NG130" s="1">
        <v>65535</v>
      </c>
      <c r="NH130" s="1">
        <v>24.7</v>
      </c>
      <c r="NI130" s="1">
        <v>23.8</v>
      </c>
      <c r="NJ130" s="6">
        <f t="shared" si="62"/>
        <v>0.80645161290322576</v>
      </c>
      <c r="NK130" s="3">
        <f t="shared" si="63"/>
        <v>0.9642857142857143</v>
      </c>
      <c r="NL130" s="3">
        <f t="shared" si="64"/>
        <v>0.87096774193548387</v>
      </c>
      <c r="NM130" s="3">
        <f t="shared" si="65"/>
        <v>0.96666666666666667</v>
      </c>
      <c r="NN130" s="3">
        <f t="shared" si="66"/>
        <v>0.967741935483871</v>
      </c>
      <c r="NO130" s="3">
        <f t="shared" si="67"/>
        <v>0.96666666666666667</v>
      </c>
      <c r="NP130" s="3">
        <f t="shared" si="68"/>
        <v>0.967741935483871</v>
      </c>
      <c r="NQ130" s="3">
        <f t="shared" si="69"/>
        <v>1</v>
      </c>
      <c r="NR130" s="3">
        <f t="shared" si="70"/>
        <v>0.8666666666666667</v>
      </c>
      <c r="NS130" s="3">
        <f t="shared" si="71"/>
        <v>0.93548387096774188</v>
      </c>
      <c r="NT130" s="3">
        <f t="shared" si="72"/>
        <v>0.9</v>
      </c>
      <c r="NU130" s="3">
        <f t="shared" si="73"/>
        <v>0.93548387096774188</v>
      </c>
      <c r="NV130" s="3">
        <f t="shared" si="74"/>
        <v>0.92876712328767119</v>
      </c>
      <c r="NW130" s="5">
        <f t="shared" si="75"/>
        <v>23.492000000000004</v>
      </c>
      <c r="NX130" s="1">
        <f t="shared" si="76"/>
        <v>24.177777777777774</v>
      </c>
      <c r="NY130" s="1">
        <f t="shared" si="77"/>
        <v>24.422222222222224</v>
      </c>
      <c r="NZ130" s="1">
        <f t="shared" si="78"/>
        <v>24.806896551724133</v>
      </c>
      <c r="OA130" s="1">
        <f t="shared" si="79"/>
        <v>24.259999999999998</v>
      </c>
      <c r="OB130" s="1">
        <f t="shared" si="80"/>
        <v>24.806896551724137</v>
      </c>
      <c r="OC130" s="1">
        <f t="shared" si="81"/>
        <v>23.59666666666666</v>
      </c>
      <c r="OD130" s="1">
        <f t="shared" si="82"/>
        <v>23.790322580645164</v>
      </c>
      <c r="OE130" s="1">
        <f t="shared" si="83"/>
        <v>23.230769230769234</v>
      </c>
      <c r="OF130" s="1">
        <f t="shared" si="84"/>
        <v>23.586206896551722</v>
      </c>
      <c r="OG130" s="1">
        <f t="shared" si="85"/>
        <v>23.988888888888891</v>
      </c>
      <c r="OH130" s="1">
        <f t="shared" si="86"/>
        <v>24.158620689655173</v>
      </c>
      <c r="OI130" s="111">
        <v>22.719999999999995</v>
      </c>
      <c r="OJ130" s="112">
        <v>23.035</v>
      </c>
      <c r="OK130" s="112">
        <v>23.244999999999997</v>
      </c>
      <c r="OL130" s="112">
        <v>23.647619047619049</v>
      </c>
      <c r="OM130" s="112">
        <v>23.58421052631579</v>
      </c>
      <c r="ON130" s="112">
        <v>23.295238095238094</v>
      </c>
      <c r="OO130" s="112">
        <v>23.045454545454547</v>
      </c>
      <c r="OP130" s="112">
        <v>22.942857142857143</v>
      </c>
      <c r="OQ130" s="112">
        <v>22.976190476190471</v>
      </c>
      <c r="OR130" s="112">
        <v>23.03</v>
      </c>
      <c r="OS130" s="112">
        <v>23.047368421052632</v>
      </c>
      <c r="OT130" s="112">
        <v>22.900000000000006</v>
      </c>
      <c r="OU130" s="5">
        <f t="shared" ref="OU130:OU193" si="99">+IF(ISBLANK(OI130)=FALSE,NW130-OI130,NA())</f>
        <v>0.77200000000000912</v>
      </c>
      <c r="OV130" s="1">
        <f t="shared" ref="OV130:OV193" si="100">+IF(ISBLANK(OJ130)=FALSE,NX130-OJ130,NA())</f>
        <v>1.1427777777777735</v>
      </c>
      <c r="OW130" s="1">
        <f t="shared" ref="OW130:OW193" si="101">+IF(ISBLANK(OK130)=FALSE,NY130-OK130,NA())</f>
        <v>1.1772222222222268</v>
      </c>
      <c r="OX130" s="1">
        <f t="shared" ref="OX130:OX193" si="102">+IF(ISBLANK(OL130)=FALSE,NZ130-OL130,NA())</f>
        <v>1.1592775041050842</v>
      </c>
      <c r="OY130" s="1">
        <f t="shared" ref="OY130:OY193" si="103">+IF(ISBLANK(OM130)=FALSE,OA130-OM130,NA())</f>
        <v>0.67578947368420828</v>
      </c>
      <c r="OZ130" s="1">
        <f t="shared" ref="OZ130:OZ193" si="104">+IF(ISBLANK(ON130)=FALSE,OB130-ON130,NA())</f>
        <v>1.5116584564860425</v>
      </c>
      <c r="PA130" s="1">
        <f t="shared" ref="PA130:PA193" si="105">+IF(ISBLANK(OO130)=FALSE,OC130-OO130,NA())</f>
        <v>0.55121212121211371</v>
      </c>
      <c r="PB130" s="1">
        <f t="shared" ref="PB130:PB193" si="106">+IF(ISBLANK(OP130)=FALSE,OD130-OP130,NA())</f>
        <v>0.84746543778802064</v>
      </c>
      <c r="PC130" s="1">
        <f t="shared" ref="PC130:PC193" si="107">+IF(ISBLANK(OQ130)=FALSE,OE130-OQ130,NA())</f>
        <v>0.25457875457876256</v>
      </c>
      <c r="PD130" s="1">
        <f t="shared" ref="PD130:PD193" si="108">+IF(ISBLANK(OR130)=FALSE,OF130-OR130,NA())</f>
        <v>0.55620689655172129</v>
      </c>
      <c r="PE130" s="1">
        <f t="shared" ref="PE130:PE193" si="109">+IF(ISBLANK(OS130)=FALSE,OG130-OS130,NA())</f>
        <v>0.9415204678362592</v>
      </c>
      <c r="PF130" s="1">
        <f t="shared" ref="PF130:PF193" si="110">+IF(ISBLANK(OT130)=FALSE,OH130-OT130,NA())</f>
        <v>1.2586206896551673</v>
      </c>
      <c r="PG130" s="111">
        <v>18</v>
      </c>
      <c r="PH130" s="112">
        <v>18.399999999999999</v>
      </c>
      <c r="PI130" s="112">
        <v>19.2</v>
      </c>
      <c r="PJ130" s="112">
        <v>20</v>
      </c>
      <c r="PK130" s="112">
        <v>19</v>
      </c>
      <c r="PL130" s="112">
        <v>19</v>
      </c>
      <c r="PM130" s="112">
        <v>19.2</v>
      </c>
      <c r="PN130" s="112">
        <v>19.2</v>
      </c>
      <c r="PO130" s="112">
        <v>19.2</v>
      </c>
      <c r="PP130" s="112">
        <v>19.2</v>
      </c>
      <c r="PQ130" s="112">
        <v>19.600000000000001</v>
      </c>
      <c r="PR130" s="137">
        <v>18.7</v>
      </c>
      <c r="PS130" s="5">
        <f t="array" ref="PS130">+IF(ISERROR($NW130)=FALSE,MIN(IF($H130:$AL130&lt;65534,$H130:$AL130,"")),NA())</f>
        <v>21.4</v>
      </c>
      <c r="PT130" s="1">
        <f t="array" ref="PT130">+IF(ISERROR($NX130)=FALSE,MIN(IF($AM130:$BN130&lt;65534,$AM130:$BN130,"")),NA())</f>
        <v>22.5</v>
      </c>
      <c r="PU130" s="1">
        <f t="array" ref="PU130">+IF(ISERROR($NY130)=FALSE,MIN(IF($BP130:$CT130&lt;65534,$BP130:$CT130,"")),NA())</f>
        <v>22</v>
      </c>
      <c r="PV130" s="1">
        <f t="array" ref="PV130">+IF(ISERROR($NZ130)=FALSE,MIN(IF($CU130:$DX130&lt;65534,$CU130:$DX130,"")),NA())</f>
        <v>22.9</v>
      </c>
      <c r="PW130" s="1">
        <f t="array" ref="PW130">+IF(ISERROR($OA130)=FALSE,MIN(IF($DY130:$FC130&lt;65534,$DY130:$FC130,"")),NA())</f>
        <v>22.1</v>
      </c>
      <c r="PX130" s="1">
        <f t="array" ref="PX130">+IF(ISERROR($OB130)=FALSE,MIN(IF($FD130:$GG130&lt;65534,$FD130:$GG130,"")),NA())</f>
        <v>21.9</v>
      </c>
      <c r="PY130" s="1">
        <f t="array" ref="PY130">+IF(ISERROR($OC130)=FALSE,MIN(IF($GH130:$HL130&lt;65534,$GH130:$HL130,"")),NA())</f>
        <v>21.7</v>
      </c>
      <c r="PZ130" s="1">
        <f t="array" ref="PZ130">+IF(ISERROR($OD130)=FALSE,MIN(IF($HM130:$IQ130&lt;65534,$HM130:$IQ130,"")),NA())</f>
        <v>20.6</v>
      </c>
      <c r="QA130" s="1">
        <f t="array" ref="QA130">+IF(ISERROR($OE130)=FALSE,MIN(IF($IR130:$JU130&lt;65534,$IR130:$JU130,"")),NA())</f>
        <v>20.8</v>
      </c>
      <c r="QB130" s="1">
        <f t="array" ref="QB130">+IF(ISERROR($OF130)=FALSE,MIN(IF($JV130:$KZ130&lt;65534,$JV130:$KZ130,"")),NA())</f>
        <v>22.1</v>
      </c>
      <c r="QC130" s="1">
        <f t="array" ref="QC130">+IF(ISERROR($OG130)=FALSE,MIN(IF($LA130:$MD130&lt;65534,$LA130:$MD130,"")),NA())</f>
        <v>22.7</v>
      </c>
      <c r="QD130" s="1">
        <f t="array" ref="QD130">+IF(ISERROR($OH130)=FALSE,MIN(IF($ME130:$NI130&lt;65534,$ME130:$NI130,"")),NA())</f>
        <v>22.4</v>
      </c>
      <c r="QE130" s="5">
        <f t="shared" si="87"/>
        <v>-3.3999999999999986</v>
      </c>
      <c r="QF130" s="1">
        <f t="shared" si="88"/>
        <v>-4.1000000000000014</v>
      </c>
      <c r="QG130" s="1">
        <f t="shared" si="89"/>
        <v>-2.8000000000000007</v>
      </c>
      <c r="QH130" s="1">
        <f t="shared" si="90"/>
        <v>-2.8999999999999986</v>
      </c>
      <c r="QI130" s="1">
        <f t="shared" si="91"/>
        <v>-3.1000000000000014</v>
      </c>
      <c r="QJ130" s="1">
        <f t="shared" si="92"/>
        <v>-2.8999999999999986</v>
      </c>
      <c r="QK130" s="1">
        <f t="shared" si="93"/>
        <v>-2.5</v>
      </c>
      <c r="QL130" s="1">
        <f t="shared" si="94"/>
        <v>-1.4000000000000021</v>
      </c>
      <c r="QM130" s="1">
        <f t="shared" si="95"/>
        <v>-1.6000000000000014</v>
      </c>
      <c r="QN130" s="1">
        <f t="shared" si="96"/>
        <v>-2.9000000000000021</v>
      </c>
      <c r="QO130" s="1">
        <f t="shared" si="97"/>
        <v>-3.0999999999999979</v>
      </c>
      <c r="QP130" s="1">
        <f t="shared" si="98"/>
        <v>-3.6999999999999993</v>
      </c>
      <c r="QQ130" s="5" t="s">
        <v>892</v>
      </c>
    </row>
    <row r="131" spans="1:459" s="1" customFormat="1" x14ac:dyDescent="0.2">
      <c r="A131" s="79">
        <v>21195070</v>
      </c>
      <c r="B131" s="106">
        <v>-74.311750000000004</v>
      </c>
      <c r="C131" s="106">
        <v>4.3101111111111106</v>
      </c>
      <c r="D131" s="105">
        <v>2256</v>
      </c>
      <c r="E131" s="97" t="s">
        <v>165</v>
      </c>
      <c r="F131" s="97" t="s">
        <v>165</v>
      </c>
      <c r="G131" s="97" t="s">
        <v>42</v>
      </c>
      <c r="H131" s="1">
        <v>9.8000000000000007</v>
      </c>
      <c r="I131" s="1">
        <v>10.4</v>
      </c>
      <c r="J131" s="1">
        <v>12.2</v>
      </c>
      <c r="K131" s="1">
        <v>12</v>
      </c>
      <c r="L131" s="1">
        <v>65535</v>
      </c>
      <c r="M131" s="1">
        <v>9.8000000000000007</v>
      </c>
      <c r="N131" s="1">
        <v>13</v>
      </c>
      <c r="O131" s="1">
        <v>11.2</v>
      </c>
      <c r="P131" s="1">
        <v>12.2</v>
      </c>
      <c r="Q131" s="1">
        <v>13</v>
      </c>
      <c r="R131" s="1">
        <v>12.2</v>
      </c>
      <c r="S131" s="1">
        <v>65535</v>
      </c>
      <c r="T131" s="1">
        <v>65535</v>
      </c>
      <c r="U131" s="1">
        <v>65535</v>
      </c>
      <c r="V131" s="1">
        <v>65535</v>
      </c>
      <c r="W131" s="1">
        <v>11</v>
      </c>
      <c r="X131" s="1">
        <v>11.6</v>
      </c>
      <c r="Y131" s="1">
        <v>12.2</v>
      </c>
      <c r="Z131" s="1">
        <v>13.8</v>
      </c>
      <c r="AA131" s="1">
        <v>13.2</v>
      </c>
      <c r="AB131" s="1">
        <v>11.2</v>
      </c>
      <c r="AC131" s="1">
        <v>12.6</v>
      </c>
      <c r="AD131" s="1">
        <v>13</v>
      </c>
      <c r="AE131" s="1">
        <v>13.2</v>
      </c>
      <c r="AF131" s="1">
        <v>12</v>
      </c>
      <c r="AG131" s="1">
        <v>65535</v>
      </c>
      <c r="AH131" s="1">
        <v>13.4</v>
      </c>
      <c r="AI131" s="1">
        <v>65535</v>
      </c>
      <c r="AJ131" s="1">
        <v>65535</v>
      </c>
      <c r="AK131" s="1">
        <v>10.8</v>
      </c>
      <c r="AL131" s="1">
        <v>10</v>
      </c>
      <c r="AM131" s="1">
        <v>12.8</v>
      </c>
      <c r="AN131" s="1">
        <v>12.6</v>
      </c>
      <c r="AO131" s="1">
        <v>9.6</v>
      </c>
      <c r="AP131" s="1">
        <v>65535</v>
      </c>
      <c r="AQ131" s="1">
        <v>12.4</v>
      </c>
      <c r="AR131" s="1">
        <v>65535</v>
      </c>
      <c r="AS131" s="1">
        <v>13.2</v>
      </c>
      <c r="AT131" s="1">
        <v>12.4</v>
      </c>
      <c r="AU131" s="1">
        <v>65535</v>
      </c>
      <c r="AV131" s="1">
        <v>65535</v>
      </c>
      <c r="AW131" s="1">
        <v>11.4</v>
      </c>
      <c r="AX131" s="1">
        <v>65535</v>
      </c>
      <c r="AY131" s="1">
        <v>11.6</v>
      </c>
      <c r="AZ131" s="1">
        <v>65535</v>
      </c>
      <c r="BA131" s="1">
        <v>11.2</v>
      </c>
      <c r="BB131" s="1">
        <v>12.4</v>
      </c>
      <c r="BC131" s="1">
        <v>12.2</v>
      </c>
      <c r="BD131" s="1">
        <v>13</v>
      </c>
      <c r="BE131" s="1">
        <v>12.6</v>
      </c>
      <c r="BF131" s="1">
        <v>13.8</v>
      </c>
      <c r="BG131" s="1">
        <v>13.2</v>
      </c>
      <c r="BH131" s="1">
        <v>11.8</v>
      </c>
      <c r="BI131" s="1">
        <v>13</v>
      </c>
      <c r="BJ131" s="1">
        <v>13</v>
      </c>
      <c r="BK131" s="1">
        <v>65535</v>
      </c>
      <c r="BL131" s="1">
        <v>13.8</v>
      </c>
      <c r="BM131" s="1">
        <v>13.6</v>
      </c>
      <c r="BN131" s="1">
        <v>14.4</v>
      </c>
      <c r="BO131" s="102"/>
      <c r="BP131" s="1">
        <v>11.2</v>
      </c>
      <c r="BQ131" s="1">
        <v>12.6</v>
      </c>
      <c r="BR131" s="1">
        <v>13</v>
      </c>
      <c r="BS131" s="1">
        <v>12.6</v>
      </c>
      <c r="BT131" s="1">
        <v>13.6</v>
      </c>
      <c r="BU131" s="1">
        <v>11.8</v>
      </c>
      <c r="BV131" s="1">
        <v>12.4</v>
      </c>
      <c r="BW131" s="1">
        <v>12.4</v>
      </c>
      <c r="BX131" s="1">
        <v>65535</v>
      </c>
      <c r="BY131" s="1">
        <v>65535</v>
      </c>
      <c r="BZ131" s="1">
        <v>14.8</v>
      </c>
      <c r="CA131" s="1">
        <v>13.2</v>
      </c>
      <c r="CB131" s="1">
        <v>12.6</v>
      </c>
      <c r="CC131" s="1">
        <v>13.6</v>
      </c>
      <c r="CD131" s="1">
        <v>12.6</v>
      </c>
      <c r="CE131" s="1">
        <v>11.8</v>
      </c>
      <c r="CF131" s="1">
        <v>13.6</v>
      </c>
      <c r="CG131" s="1">
        <v>13</v>
      </c>
      <c r="CH131" s="1">
        <v>13</v>
      </c>
      <c r="CI131" s="1">
        <v>14</v>
      </c>
      <c r="CJ131" s="1">
        <v>13</v>
      </c>
      <c r="CK131" s="1">
        <v>14</v>
      </c>
      <c r="CL131" s="1">
        <v>13.8</v>
      </c>
      <c r="CM131" s="1">
        <v>13.4</v>
      </c>
      <c r="CN131" s="1">
        <v>11.8</v>
      </c>
      <c r="CO131" s="1">
        <v>11.8</v>
      </c>
      <c r="CP131" s="1">
        <v>11.4</v>
      </c>
      <c r="CQ131" s="1">
        <v>12</v>
      </c>
      <c r="CR131" s="1">
        <v>13.4</v>
      </c>
      <c r="CS131" s="1">
        <v>65535</v>
      </c>
      <c r="CT131" s="1">
        <v>65535</v>
      </c>
      <c r="CU131" s="1">
        <v>65535</v>
      </c>
      <c r="CV131" s="1">
        <v>13.8</v>
      </c>
      <c r="CW131" s="1">
        <v>11.4</v>
      </c>
      <c r="CX131" s="1">
        <v>12</v>
      </c>
      <c r="CY131" s="1">
        <v>14.2</v>
      </c>
      <c r="CZ131" s="1">
        <v>14</v>
      </c>
      <c r="DA131" s="1">
        <v>14.4</v>
      </c>
      <c r="DB131" s="1">
        <v>11.6</v>
      </c>
      <c r="DC131" s="1">
        <v>12.2</v>
      </c>
      <c r="DD131" s="1">
        <v>11.6</v>
      </c>
      <c r="DE131" s="1">
        <v>13</v>
      </c>
      <c r="DF131" s="1">
        <v>14.2</v>
      </c>
      <c r="DG131" s="1">
        <v>65535</v>
      </c>
      <c r="DH131" s="1">
        <v>65535</v>
      </c>
      <c r="DI131" s="1">
        <v>11.8</v>
      </c>
      <c r="DJ131" s="1">
        <v>65535</v>
      </c>
      <c r="DK131" s="1">
        <v>13.2</v>
      </c>
      <c r="DL131" s="1">
        <v>65535</v>
      </c>
      <c r="DM131" s="1">
        <v>12.2</v>
      </c>
      <c r="DN131" s="1">
        <v>13</v>
      </c>
      <c r="DO131" s="1">
        <v>13.4</v>
      </c>
      <c r="DP131" s="1">
        <v>14</v>
      </c>
      <c r="DQ131" s="1">
        <v>13</v>
      </c>
      <c r="DR131" s="1">
        <v>14</v>
      </c>
      <c r="DS131" s="1">
        <v>11.8</v>
      </c>
      <c r="DT131" s="1">
        <v>14.8</v>
      </c>
      <c r="DU131" s="1">
        <v>65535</v>
      </c>
      <c r="DV131" s="1">
        <v>12.6</v>
      </c>
      <c r="DW131" s="1">
        <v>65535</v>
      </c>
      <c r="DX131" s="1">
        <v>12.4</v>
      </c>
      <c r="DY131" s="1">
        <v>11.8</v>
      </c>
      <c r="DZ131" s="1">
        <v>65535</v>
      </c>
      <c r="EA131" s="1">
        <v>13</v>
      </c>
      <c r="EB131" s="1">
        <v>14</v>
      </c>
      <c r="EC131" s="1">
        <v>13.6</v>
      </c>
      <c r="ED131" s="1">
        <v>14.6</v>
      </c>
      <c r="EE131" s="1">
        <v>13.4</v>
      </c>
      <c r="EF131" s="1">
        <v>13.8</v>
      </c>
      <c r="EG131" s="1">
        <v>13.6</v>
      </c>
      <c r="EH131" s="1">
        <v>14.2</v>
      </c>
      <c r="EI131" s="1">
        <v>65535</v>
      </c>
      <c r="EJ131" s="1">
        <v>65535</v>
      </c>
      <c r="EK131" s="1">
        <v>13</v>
      </c>
      <c r="EL131" s="1">
        <v>65535</v>
      </c>
      <c r="EM131" s="1">
        <v>14.6</v>
      </c>
      <c r="EN131" s="1">
        <v>14.4</v>
      </c>
      <c r="EO131" s="1">
        <v>13.8</v>
      </c>
      <c r="EP131" s="1">
        <v>12.4</v>
      </c>
      <c r="EQ131" s="1">
        <v>12.2</v>
      </c>
      <c r="ER131" s="1">
        <v>65535</v>
      </c>
      <c r="ES131" s="1">
        <v>13.4</v>
      </c>
      <c r="ET131" s="1">
        <v>14.8</v>
      </c>
      <c r="EU131" s="1">
        <v>13.2</v>
      </c>
      <c r="EV131" s="1">
        <v>12.6</v>
      </c>
      <c r="EW131" s="1">
        <v>65535</v>
      </c>
      <c r="EX131" s="1">
        <v>12.6</v>
      </c>
      <c r="EY131" s="1">
        <v>13</v>
      </c>
      <c r="EZ131" s="1">
        <v>13.6</v>
      </c>
      <c r="FA131" s="1">
        <v>13.2</v>
      </c>
      <c r="FB131" s="1">
        <v>11.8</v>
      </c>
      <c r="FC131" s="1">
        <v>65535</v>
      </c>
      <c r="FD131" s="1">
        <v>13</v>
      </c>
      <c r="FE131" s="1">
        <v>11.4</v>
      </c>
      <c r="FF131" s="1">
        <v>13</v>
      </c>
      <c r="FG131" s="1">
        <v>11.6</v>
      </c>
      <c r="FH131" s="1">
        <v>12</v>
      </c>
      <c r="FI131" s="1">
        <v>11.2</v>
      </c>
      <c r="FJ131" s="1">
        <v>13.4</v>
      </c>
      <c r="FK131" s="1">
        <v>11.2</v>
      </c>
      <c r="FL131" s="1">
        <v>65535</v>
      </c>
      <c r="FM131" s="1">
        <v>13.4</v>
      </c>
      <c r="FN131" s="1">
        <v>12.8</v>
      </c>
      <c r="FO131" s="1">
        <v>65535</v>
      </c>
      <c r="FP131" s="1">
        <v>13.6</v>
      </c>
      <c r="FQ131" s="1">
        <v>13.8</v>
      </c>
      <c r="FR131" s="1">
        <v>12</v>
      </c>
      <c r="FS131" s="1">
        <v>15</v>
      </c>
      <c r="FT131" s="1">
        <v>14.8</v>
      </c>
      <c r="FU131" s="1">
        <v>14.4</v>
      </c>
      <c r="FV131" s="1">
        <v>65535</v>
      </c>
      <c r="FW131" s="1">
        <v>13.8</v>
      </c>
      <c r="FX131" s="1">
        <v>14.2</v>
      </c>
      <c r="FY131" s="1">
        <v>13</v>
      </c>
      <c r="FZ131" s="1">
        <v>12.6</v>
      </c>
      <c r="GA131" s="1">
        <v>13.2</v>
      </c>
      <c r="GB131" s="1">
        <v>12</v>
      </c>
      <c r="GC131" s="1">
        <v>12.8</v>
      </c>
      <c r="GD131" s="1">
        <v>12.6</v>
      </c>
      <c r="GE131" s="1">
        <v>12.8</v>
      </c>
      <c r="GF131" s="1">
        <v>12.2</v>
      </c>
      <c r="GG131" s="1">
        <v>13.4</v>
      </c>
      <c r="GH131" s="1">
        <v>13</v>
      </c>
      <c r="GI131" s="1">
        <v>11.6</v>
      </c>
      <c r="GJ131" s="1">
        <v>13.4</v>
      </c>
      <c r="GK131" s="1">
        <v>13.2</v>
      </c>
      <c r="GL131" s="1">
        <v>12</v>
      </c>
      <c r="GM131" s="1">
        <v>11</v>
      </c>
      <c r="GN131" s="1">
        <v>11.4</v>
      </c>
      <c r="GO131" s="1">
        <v>12.4</v>
      </c>
      <c r="GP131" s="1">
        <v>12.8</v>
      </c>
      <c r="GQ131" s="1">
        <v>13</v>
      </c>
      <c r="GR131" s="1">
        <v>12.2</v>
      </c>
      <c r="GS131" s="1">
        <v>12.2</v>
      </c>
      <c r="GT131" s="1">
        <v>65535</v>
      </c>
      <c r="GU131" s="1">
        <v>65535</v>
      </c>
      <c r="GV131" s="1">
        <v>7.2</v>
      </c>
      <c r="GW131" s="1">
        <v>11.4</v>
      </c>
      <c r="GX131" s="1">
        <v>11.2</v>
      </c>
      <c r="GY131" s="1">
        <v>12.4</v>
      </c>
      <c r="GZ131" s="1">
        <v>12.2</v>
      </c>
      <c r="HA131" s="1">
        <v>12.8</v>
      </c>
      <c r="HB131" s="1">
        <v>13.2</v>
      </c>
      <c r="HC131" s="1">
        <v>65535</v>
      </c>
      <c r="HD131" s="1">
        <v>13.8</v>
      </c>
      <c r="HE131" s="1">
        <v>12.4</v>
      </c>
      <c r="HF131" s="1">
        <v>10.8</v>
      </c>
      <c r="HG131" s="1">
        <v>12.8</v>
      </c>
      <c r="HH131" s="1">
        <v>65535</v>
      </c>
      <c r="HI131" s="1">
        <v>12.6</v>
      </c>
      <c r="HJ131" s="1">
        <v>10.4</v>
      </c>
      <c r="HK131" s="1">
        <v>12.2</v>
      </c>
      <c r="HL131" s="1">
        <v>12</v>
      </c>
      <c r="HM131" s="1">
        <v>11.8</v>
      </c>
      <c r="HN131" s="1">
        <v>12.4</v>
      </c>
      <c r="HO131" s="1">
        <v>13</v>
      </c>
      <c r="HP131" s="1">
        <v>12.8</v>
      </c>
      <c r="HQ131" s="1">
        <v>65535</v>
      </c>
      <c r="HR131" s="1">
        <v>65535</v>
      </c>
      <c r="HS131" s="1">
        <v>11.8</v>
      </c>
      <c r="HT131" s="1">
        <v>12.8</v>
      </c>
      <c r="HU131" s="1">
        <v>13.2</v>
      </c>
      <c r="HV131" s="1">
        <v>13.8</v>
      </c>
      <c r="HW131" s="1">
        <v>65535</v>
      </c>
      <c r="HX131" s="1">
        <v>65535</v>
      </c>
      <c r="HY131" s="1">
        <v>14</v>
      </c>
      <c r="HZ131" s="1">
        <v>11.8</v>
      </c>
      <c r="IA131" s="1">
        <v>12</v>
      </c>
      <c r="IB131" s="1">
        <v>65535</v>
      </c>
      <c r="IC131" s="1">
        <v>12.2</v>
      </c>
      <c r="ID131" s="1">
        <v>13.4</v>
      </c>
      <c r="IE131" s="1">
        <v>11</v>
      </c>
      <c r="IF131" s="1">
        <v>11.6</v>
      </c>
      <c r="IG131" s="1">
        <v>12</v>
      </c>
      <c r="IH131" s="1">
        <v>65535</v>
      </c>
      <c r="II131" s="1">
        <v>13</v>
      </c>
      <c r="IJ131" s="1">
        <v>65535</v>
      </c>
      <c r="IK131" s="1">
        <v>12.6</v>
      </c>
      <c r="IL131" s="1">
        <v>10.199999999999999</v>
      </c>
      <c r="IM131" s="1">
        <v>11</v>
      </c>
      <c r="IN131" s="1">
        <v>13.2</v>
      </c>
      <c r="IO131" s="1">
        <v>11.8</v>
      </c>
      <c r="IP131" s="1">
        <v>9.8000000000000007</v>
      </c>
      <c r="IQ131" s="1">
        <v>12.2</v>
      </c>
      <c r="IR131" s="1">
        <v>13</v>
      </c>
      <c r="IS131" s="1">
        <v>12.8</v>
      </c>
      <c r="IT131" s="1">
        <v>10.8</v>
      </c>
      <c r="IU131" s="1">
        <v>11.6</v>
      </c>
      <c r="IV131" s="1">
        <v>12.6</v>
      </c>
      <c r="IW131" s="1">
        <v>13.4</v>
      </c>
      <c r="IX131" s="1">
        <v>11.8</v>
      </c>
      <c r="IY131" s="1">
        <v>65535</v>
      </c>
      <c r="IZ131" s="1">
        <v>11.8</v>
      </c>
      <c r="JA131" s="1">
        <v>10.6</v>
      </c>
      <c r="JB131" s="1">
        <v>12</v>
      </c>
      <c r="JC131" s="1">
        <v>13</v>
      </c>
      <c r="JD131" s="1">
        <v>14.8</v>
      </c>
      <c r="JE131" s="1">
        <v>65535</v>
      </c>
      <c r="JF131" s="1">
        <v>65535</v>
      </c>
      <c r="JG131" s="1">
        <v>12.8</v>
      </c>
      <c r="JH131" s="1">
        <v>11.6</v>
      </c>
      <c r="JI131" s="1">
        <v>65535</v>
      </c>
      <c r="JJ131" s="1">
        <v>12</v>
      </c>
      <c r="JK131" s="1">
        <v>11.8</v>
      </c>
      <c r="JL131" s="1">
        <v>11.4</v>
      </c>
      <c r="JM131" s="1">
        <v>11</v>
      </c>
      <c r="JN131" s="1">
        <v>12.2</v>
      </c>
      <c r="JO131" s="1">
        <v>1.6</v>
      </c>
      <c r="JP131" s="1">
        <v>7</v>
      </c>
      <c r="JQ131" s="1">
        <v>12.8</v>
      </c>
      <c r="JR131" s="1">
        <v>65535</v>
      </c>
      <c r="JS131" s="1">
        <v>65535</v>
      </c>
      <c r="JT131" s="1">
        <v>65535</v>
      </c>
      <c r="JU131" s="1">
        <v>65535</v>
      </c>
      <c r="JV131" s="1">
        <v>11.6</v>
      </c>
      <c r="JW131" s="1">
        <v>11.8</v>
      </c>
      <c r="JX131" s="1">
        <v>11.6</v>
      </c>
      <c r="JY131" s="1">
        <v>12.2</v>
      </c>
      <c r="JZ131" s="1">
        <v>65535</v>
      </c>
      <c r="KA131" s="1">
        <v>65535</v>
      </c>
      <c r="KB131" s="1">
        <v>10.4</v>
      </c>
      <c r="KC131" s="1">
        <v>65535</v>
      </c>
      <c r="KD131" s="1">
        <v>10.6</v>
      </c>
      <c r="KE131" s="1">
        <v>12.8</v>
      </c>
      <c r="KF131" s="1">
        <v>65535</v>
      </c>
      <c r="KG131" s="1">
        <v>12.4</v>
      </c>
      <c r="KH131" s="1">
        <v>13.4</v>
      </c>
      <c r="KI131" s="1">
        <v>65535</v>
      </c>
      <c r="KJ131" s="1">
        <v>10.4</v>
      </c>
      <c r="KK131" s="1">
        <v>12.2</v>
      </c>
      <c r="KL131" s="1">
        <v>65535</v>
      </c>
      <c r="KM131" s="1">
        <v>11.2</v>
      </c>
      <c r="KN131" s="1">
        <v>12</v>
      </c>
      <c r="KO131" s="1">
        <v>11</v>
      </c>
      <c r="KP131" s="1">
        <v>65535</v>
      </c>
      <c r="KQ131" s="1">
        <v>65535</v>
      </c>
      <c r="KR131" s="1">
        <v>12</v>
      </c>
      <c r="KS131" s="1">
        <v>12.4</v>
      </c>
      <c r="KT131" s="1">
        <v>14</v>
      </c>
      <c r="KU131" s="1">
        <v>14</v>
      </c>
      <c r="KV131" s="1">
        <v>12</v>
      </c>
      <c r="KW131" s="1">
        <v>65535</v>
      </c>
      <c r="KX131" s="1">
        <v>12.4</v>
      </c>
      <c r="KY131" s="1">
        <v>13.2</v>
      </c>
      <c r="KZ131" s="1">
        <v>12</v>
      </c>
      <c r="LA131" s="1">
        <v>11.2</v>
      </c>
      <c r="LB131" s="1">
        <v>12.2</v>
      </c>
      <c r="LC131" s="1">
        <v>11.6</v>
      </c>
      <c r="LD131" s="1">
        <v>65535</v>
      </c>
      <c r="LE131" s="1">
        <v>11.2</v>
      </c>
      <c r="LF131" s="1">
        <v>13.2</v>
      </c>
      <c r="LG131" s="1">
        <v>12.4</v>
      </c>
      <c r="LH131" s="1">
        <v>13</v>
      </c>
      <c r="LI131" s="1">
        <v>12.6</v>
      </c>
      <c r="LJ131" s="1">
        <v>65535</v>
      </c>
      <c r="LK131" s="1">
        <v>13.2</v>
      </c>
      <c r="LL131" s="1">
        <v>13</v>
      </c>
      <c r="LM131" s="1">
        <v>13.6</v>
      </c>
      <c r="LN131" s="1">
        <v>12.8</v>
      </c>
      <c r="LO131" s="1">
        <v>11.2</v>
      </c>
      <c r="LP131" s="1">
        <v>12.6</v>
      </c>
      <c r="LQ131" s="1">
        <v>12</v>
      </c>
      <c r="LR131" s="1">
        <v>12.2</v>
      </c>
      <c r="LS131" s="1">
        <v>65535</v>
      </c>
      <c r="LT131" s="1">
        <v>12.6</v>
      </c>
      <c r="LU131" s="1">
        <v>13.2</v>
      </c>
      <c r="LV131" s="1">
        <v>65535</v>
      </c>
      <c r="LW131" s="1">
        <v>11.2</v>
      </c>
      <c r="LX131" s="1">
        <v>65535</v>
      </c>
      <c r="LY131" s="1">
        <v>11.6</v>
      </c>
      <c r="LZ131" s="1">
        <v>13</v>
      </c>
      <c r="MA131" s="1">
        <v>13.8</v>
      </c>
      <c r="MB131" s="1">
        <v>65535</v>
      </c>
      <c r="MC131" s="1">
        <v>11.6</v>
      </c>
      <c r="MD131" s="1">
        <v>12.8</v>
      </c>
      <c r="ME131" s="1">
        <v>14</v>
      </c>
      <c r="MF131" s="1">
        <v>11.4</v>
      </c>
      <c r="MG131" s="1">
        <v>12.2</v>
      </c>
      <c r="MH131" s="1">
        <v>11.4</v>
      </c>
      <c r="MI131" s="1">
        <v>11.2</v>
      </c>
      <c r="MJ131" s="1">
        <v>11.2</v>
      </c>
      <c r="MK131" s="1">
        <v>10.6</v>
      </c>
      <c r="ML131" s="1">
        <v>12</v>
      </c>
      <c r="MM131" s="1">
        <v>11</v>
      </c>
      <c r="MN131" s="1">
        <v>65535</v>
      </c>
      <c r="MO131" s="1">
        <v>11.4</v>
      </c>
      <c r="MP131" s="1">
        <v>12</v>
      </c>
      <c r="MQ131" s="1">
        <v>12.4</v>
      </c>
      <c r="MR131" s="1">
        <v>12.8</v>
      </c>
      <c r="MS131" s="1">
        <v>13</v>
      </c>
      <c r="MT131" s="1">
        <v>12.8</v>
      </c>
      <c r="MU131" s="1">
        <v>12</v>
      </c>
      <c r="MV131" s="1">
        <v>11</v>
      </c>
      <c r="MW131" s="1">
        <v>65535</v>
      </c>
      <c r="MX131" s="1">
        <v>12.4</v>
      </c>
      <c r="MY131" s="1">
        <v>14.2</v>
      </c>
      <c r="MZ131" s="1">
        <v>13.4</v>
      </c>
      <c r="NA131" s="1">
        <v>12.6</v>
      </c>
      <c r="NB131" s="1">
        <v>12.8</v>
      </c>
      <c r="NC131" s="1">
        <v>65535</v>
      </c>
      <c r="ND131" s="1">
        <v>65535</v>
      </c>
      <c r="NE131" s="1">
        <v>10.8</v>
      </c>
      <c r="NF131" s="1">
        <v>11.8</v>
      </c>
      <c r="NG131" s="1">
        <v>10.8</v>
      </c>
      <c r="NH131" s="1">
        <v>65535</v>
      </c>
      <c r="NI131" s="1">
        <v>65535</v>
      </c>
      <c r="NJ131" s="6">
        <f t="shared" ref="NJ131:NJ194" si="111">+COUNTIF($H131:$AL131,"&lt;65534")/COUNTA($H$1:$AL$1)</f>
        <v>0.74193548387096775</v>
      </c>
      <c r="NK131" s="3">
        <f t="shared" ref="NK131:NK194" si="112">+COUNTIF($AM131:$BO131,"&lt;65534")/COUNTA($AM$1:$BO$1)</f>
        <v>0.75</v>
      </c>
      <c r="NL131" s="3">
        <f t="shared" ref="NL131:NL194" si="113">+COUNTIF($BP131:$CT131,"&lt;65534")/COUNTA($BP$1:$CT$1)</f>
        <v>0.87096774193548387</v>
      </c>
      <c r="NM131" s="3">
        <f t="shared" ref="NM131:NM194" si="114">+COUNTIF($CU131:$DX131,"&lt;65534")/COUNTA($CU$1:$DX$1)</f>
        <v>0.76666666666666672</v>
      </c>
      <c r="NN131" s="3">
        <f t="shared" ref="NN131:NN194" si="115">+COUNTIF($DY131:$FC131,"&lt;65534")/COUNTA($DY$1:$FC$1)</f>
        <v>0.77419354838709675</v>
      </c>
      <c r="NO131" s="3">
        <f t="shared" ref="NO131:NO194" si="116">+COUNTIF($FD131:$GG131,"&lt;65534")/COUNTA($FD$1:$GG$1)</f>
        <v>0.9</v>
      </c>
      <c r="NP131" s="3">
        <f t="shared" ref="NP131:NP194" si="117">+COUNTIF($GH131:$HL131,"&lt;65534")/COUNTA($GH$1:$HL$1)</f>
        <v>0.87096774193548387</v>
      </c>
      <c r="NQ131" s="3">
        <f t="shared" ref="NQ131:NQ194" si="118">+COUNTIF($HM131:$IQ131,"&lt;65534")/COUNTA($HM$1:$IQ$1)</f>
        <v>0.77419354838709675</v>
      </c>
      <c r="NR131" s="3">
        <f t="shared" ref="NR131:NR194" si="119">+COUNTIF($IR131:$JU131,"&lt;65534")/COUNTA($IR$1:$JU$1)</f>
        <v>0.73333333333333328</v>
      </c>
      <c r="NS131" s="3">
        <f t="shared" ref="NS131:NS194" si="120">+COUNTIF($JV131:$KZ131,"&lt;65534")/COUNTA($JV$1:$KZ$1)</f>
        <v>0.70967741935483875</v>
      </c>
      <c r="NT131" s="3">
        <f t="shared" ref="NT131:NT194" si="121">+COUNTIF($LA131:$MD131,"&lt;65534")/COUNTA($LA$1:$MD$1)</f>
        <v>0.8</v>
      </c>
      <c r="NU131" s="3">
        <f t="shared" ref="NU131:NU194" si="122">+COUNTIF($ME131:$NI131,"&lt;65534")/COUNTA($ME$1:$NI$1)</f>
        <v>0.80645161290322576</v>
      </c>
      <c r="NV131" s="3">
        <f t="shared" ref="NV131:NV194" si="123">+COUNTIF($H131:$NI131,"&lt;65534")/COUNTA($H$1:$NI$1)</f>
        <v>0.79178082191780819</v>
      </c>
      <c r="NW131" s="5">
        <f t="shared" ref="NW131:NW194" si="124">+IF(NJ131&gt;=0.5,AVERAGEIF($H131:$AL131,"&lt;65534",$H131:$AL131),NA())</f>
        <v>11.904347826086955</v>
      </c>
      <c r="NX131" s="1">
        <f t="shared" ref="NX131:NX194" si="125">+IF(NK131&gt;=0.5,AVERAGEIF($AM131:$BO131,"&lt;65534",$AM131:$BO131),NA())</f>
        <v>12.571428571428571</v>
      </c>
      <c r="NY131" s="1">
        <f t="shared" ref="NY131:NY194" si="126">+IF(NL131&gt;=0.5,AVERAGEIF($BP131:$CT131,"&lt;65534",$BP131:$CT131),NA())</f>
        <v>12.829629629629629</v>
      </c>
      <c r="NZ131" s="1">
        <f t="shared" ref="NZ131:NZ194" si="127">+IF(NM131&gt;=0.5,AVERAGEIF($CU131:$DX131,"&lt;65534",$CU131:$DX131),NA())</f>
        <v>12.982608695652173</v>
      </c>
      <c r="OA131" s="1">
        <f t="shared" ref="OA131:OA194" si="128">+IF(NN131&gt;=0.5,AVERAGEIF($DY131:$FC131,"&lt;65534",$DY131:$FC131),NA())</f>
        <v>13.358333333333336</v>
      </c>
      <c r="OB131" s="1">
        <f t="shared" ref="OB131:OB194" si="129">+IF(NO131&gt;=0.5,AVERAGEIF($FD131:$GG131,"&lt;65534",$FD131:$GG131),NA())</f>
        <v>12.933333333333335</v>
      </c>
      <c r="OC131" s="1">
        <f t="shared" ref="OC131:OC194" si="130">+IF(NP131&gt;=0.5,AVERAGEIF($GH131:$HL131,"&lt;65534",$GH131:$HL131),NA())</f>
        <v>12.059259259259258</v>
      </c>
      <c r="OD131" s="1">
        <f t="shared" ref="OD131:OD194" si="131">+IF(NQ131&gt;=0.5,AVERAGEIF($HM131:$IQ131,"&lt;65534",$HM131:$IQ131),NA())</f>
        <v>12.225</v>
      </c>
      <c r="OE131" s="1">
        <f t="shared" ref="OE131:OE194" si="132">+IF(NR131&gt;=0.5,AVERAGEIF($IR131:$JU131,"&lt;65534",$IR131:$JU131),NA())</f>
        <v>11.472727272727273</v>
      </c>
      <c r="OF131" s="1">
        <f t="shared" ref="OF131:OF194" si="133">+IF(NS131&gt;=0.5,AVERAGEIF($JV131:$KZ131,"&lt;65534",$JV131:$KZ131),NA())</f>
        <v>12.072727272727274</v>
      </c>
      <c r="OG131" s="1">
        <f t="shared" ref="OG131:OG194" si="134">+IF(NT131&gt;=0.5,AVERAGEIF($LA131:$MD131,"&lt;65534",$LA131:$MD131),NA())</f>
        <v>12.408333333333333</v>
      </c>
      <c r="OH131" s="1">
        <f t="shared" ref="OH131:OH194" si="135">+IF(NU131&gt;=0.5,AVERAGEIF($ME131:$NI131,"&lt;65534",$ME131:$NI131),NA())</f>
        <v>12.048000000000002</v>
      </c>
      <c r="OI131" s="111">
        <v>10.3</v>
      </c>
      <c r="OJ131" s="112">
        <v>10.496000000000002</v>
      </c>
      <c r="OK131" s="112">
        <v>11.219230769230769</v>
      </c>
      <c r="OL131" s="112">
        <v>11.571999999999997</v>
      </c>
      <c r="OM131" s="112">
        <v>11.618181818181817</v>
      </c>
      <c r="ON131" s="112">
        <v>11.353846153846153</v>
      </c>
      <c r="OO131" s="112">
        <v>11.072000000000001</v>
      </c>
      <c r="OP131" s="112">
        <v>11.068</v>
      </c>
      <c r="OQ131" s="112">
        <v>10.884615384615387</v>
      </c>
      <c r="OR131" s="112">
        <v>10.970833333333331</v>
      </c>
      <c r="OS131" s="112">
        <v>11.104347826086956</v>
      </c>
      <c r="OT131" s="112">
        <v>10.595999999999998</v>
      </c>
      <c r="OU131" s="5">
        <f t="shared" si="99"/>
        <v>1.6043478260869541</v>
      </c>
      <c r="OV131" s="1">
        <f t="shared" si="100"/>
        <v>2.075428571428569</v>
      </c>
      <c r="OW131" s="1">
        <f t="shared" si="101"/>
        <v>1.6103988603988597</v>
      </c>
      <c r="OX131" s="1">
        <f t="shared" si="102"/>
        <v>1.4106086956521757</v>
      </c>
      <c r="OY131" s="1">
        <f t="shared" si="103"/>
        <v>1.7401515151515188</v>
      </c>
      <c r="OZ131" s="1">
        <f t="shared" si="104"/>
        <v>1.5794871794871828</v>
      </c>
      <c r="PA131" s="1">
        <f t="shared" si="105"/>
        <v>0.9872592592592575</v>
      </c>
      <c r="PB131" s="1">
        <f t="shared" si="106"/>
        <v>1.157</v>
      </c>
      <c r="PC131" s="1">
        <f t="shared" si="107"/>
        <v>0.58811188811188586</v>
      </c>
      <c r="PD131" s="1">
        <f t="shared" si="108"/>
        <v>1.1018939393939426</v>
      </c>
      <c r="PE131" s="1">
        <f t="shared" si="109"/>
        <v>1.3039855072463773</v>
      </c>
      <c r="PF131" s="1">
        <f t="shared" si="110"/>
        <v>1.4520000000000035</v>
      </c>
      <c r="PG131" s="111">
        <v>2.6</v>
      </c>
      <c r="PH131" s="112">
        <v>1.8</v>
      </c>
      <c r="PI131" s="112">
        <v>3</v>
      </c>
      <c r="PJ131" s="112">
        <v>2.8</v>
      </c>
      <c r="PK131" s="112">
        <v>2</v>
      </c>
      <c r="PL131" s="112">
        <v>2.4</v>
      </c>
      <c r="PM131" s="112">
        <v>3</v>
      </c>
      <c r="PN131" s="112">
        <v>5.2</v>
      </c>
      <c r="PO131" s="112">
        <v>1.6</v>
      </c>
      <c r="PP131" s="112">
        <v>5</v>
      </c>
      <c r="PQ131" s="112">
        <v>2</v>
      </c>
      <c r="PR131" s="137">
        <v>4</v>
      </c>
      <c r="PS131" s="5">
        <f t="array" ref="PS131">+IF(ISERROR($NW131)=FALSE,MIN(IF($H131:$AL131&lt;65534,$H131:$AL131,"")),NA())</f>
        <v>9.8000000000000007</v>
      </c>
      <c r="PT131" s="1">
        <f t="array" ref="PT131">+IF(ISERROR($NX131)=FALSE,MIN(IF($AM131:$BN131&lt;65534,$AM131:$BN131,"")),NA())</f>
        <v>9.6</v>
      </c>
      <c r="PU131" s="1">
        <f t="array" ref="PU131">+IF(ISERROR($NY131)=FALSE,MIN(IF($BP131:$CT131&lt;65534,$BP131:$CT131,"")),NA())</f>
        <v>11.2</v>
      </c>
      <c r="PV131" s="1">
        <f t="array" ref="PV131">+IF(ISERROR($NZ131)=FALSE,MIN(IF($CU131:$DX131&lt;65534,$CU131:$DX131,"")),NA())</f>
        <v>11.4</v>
      </c>
      <c r="PW131" s="1">
        <f t="array" ref="PW131">+IF(ISERROR($OA131)=FALSE,MIN(IF($DY131:$FC131&lt;65534,$DY131:$FC131,"")),NA())</f>
        <v>11.8</v>
      </c>
      <c r="PX131" s="1">
        <f t="array" ref="PX131">+IF(ISERROR($OB131)=FALSE,MIN(IF($FD131:$GG131&lt;65534,$FD131:$GG131,"")),NA())</f>
        <v>11.2</v>
      </c>
      <c r="PY131" s="1">
        <f t="array" ref="PY131">+IF(ISERROR($OC131)=FALSE,MIN(IF($GH131:$HL131&lt;65534,$GH131:$HL131,"")),NA())</f>
        <v>7.2</v>
      </c>
      <c r="PZ131" s="1">
        <f t="array" ref="PZ131">+IF(ISERROR($OD131)=FALSE,MIN(IF($HM131:$IQ131&lt;65534,$HM131:$IQ131,"")),NA())</f>
        <v>9.8000000000000007</v>
      </c>
      <c r="QA131" s="1">
        <f t="array" ref="QA131">+IF(ISERROR($OE131)=FALSE,MIN(IF($IR131:$JU131&lt;65534,$IR131:$JU131,"")),NA())</f>
        <v>1.6</v>
      </c>
      <c r="QB131" s="1">
        <f t="array" ref="QB131">+IF(ISERROR($OF131)=FALSE,MIN(IF($JV131:$KZ131&lt;65534,$JV131:$KZ131,"")),NA())</f>
        <v>10.4</v>
      </c>
      <c r="QC131" s="1">
        <f t="array" ref="QC131">+IF(ISERROR($OG131)=FALSE,MIN(IF($LA131:$MD131&lt;65534,$LA131:$MD131,"")),NA())</f>
        <v>11.2</v>
      </c>
      <c r="QD131" s="1">
        <f t="array" ref="QD131">+IF(ISERROR($OH131)=FALSE,MIN(IF($ME131:$NI131&lt;65534,$ME131:$NI131,"")),NA())</f>
        <v>10.6</v>
      </c>
      <c r="QE131" s="5">
        <f t="shared" ref="QE131:QE194" si="136">+IF(ISERROR(PG131-PS131)=FALSE,PG131-PS131,NA())</f>
        <v>-7.2000000000000011</v>
      </c>
      <c r="QF131" s="1">
        <f t="shared" ref="QF131:QF194" si="137">+IF(ISERROR(PH131-PT131)=FALSE,PH131-PT131,NA())</f>
        <v>-7.8</v>
      </c>
      <c r="QG131" s="1">
        <f t="shared" ref="QG131:QG194" si="138">+IF(ISERROR(PI131-PU131)=FALSE,PI131-PU131,NA())</f>
        <v>-8.1999999999999993</v>
      </c>
      <c r="QH131" s="1">
        <f t="shared" ref="QH131:QH194" si="139">+IF(ISERROR(PJ131-PV131)=FALSE,PJ131-PV131,NA())</f>
        <v>-8.6000000000000014</v>
      </c>
      <c r="QI131" s="1">
        <f t="shared" ref="QI131:QI194" si="140">+IF(ISERROR(PK131-PW131)=FALSE,PK131-PW131,NA())</f>
        <v>-9.8000000000000007</v>
      </c>
      <c r="QJ131" s="1">
        <f t="shared" ref="QJ131:QJ194" si="141">+IF(ISERROR(PL131-PX131)=FALSE,PL131-PX131,NA())</f>
        <v>-8.7999999999999989</v>
      </c>
      <c r="QK131" s="1">
        <f t="shared" ref="QK131:QK194" si="142">+IF(ISERROR(PM131-PY131)=FALSE,PM131-PY131,NA())</f>
        <v>-4.2</v>
      </c>
      <c r="QL131" s="1">
        <f t="shared" ref="QL131:QL194" si="143">+IF(ISERROR(PN131-PZ131)=FALSE,PN131-PZ131,NA())</f>
        <v>-4.6000000000000005</v>
      </c>
      <c r="QM131" s="1">
        <f t="shared" ref="QM131:QM194" si="144">+IF(ISERROR(PO131-QA131)=FALSE,PO131-QA131,NA())</f>
        <v>0</v>
      </c>
      <c r="QN131" s="1">
        <f t="shared" ref="QN131:QN194" si="145">+IF(ISERROR(PP131-QB131)=FALSE,PP131-QB131,NA())</f>
        <v>-5.4</v>
      </c>
      <c r="QO131" s="1">
        <f t="shared" ref="QO131:QO194" si="146">+IF(ISERROR(PQ131-QC131)=FALSE,PQ131-QC131,NA())</f>
        <v>-9.1999999999999993</v>
      </c>
      <c r="QP131" s="1">
        <f t="shared" ref="QP131:QP194" si="147">+IF(ISERROR(PR131-QD131)=FALSE,PR131-QD131,NA())</f>
        <v>-6.6</v>
      </c>
      <c r="QQ131" s="5" t="s">
        <v>892</v>
      </c>
    </row>
    <row r="132" spans="1:459" s="1" customFormat="1" x14ac:dyDescent="0.2">
      <c r="A132" s="79">
        <v>21195120</v>
      </c>
      <c r="B132" s="106">
        <v>-74.396138888888899</v>
      </c>
      <c r="C132" s="106">
        <v>4.395777777777778</v>
      </c>
      <c r="D132" s="105">
        <v>1460</v>
      </c>
      <c r="E132" s="97" t="s">
        <v>166</v>
      </c>
      <c r="F132" s="97" t="s">
        <v>536</v>
      </c>
      <c r="G132" s="97" t="s">
        <v>42</v>
      </c>
      <c r="H132" s="1">
        <v>65535</v>
      </c>
      <c r="I132" s="1">
        <v>65535</v>
      </c>
      <c r="J132" s="1">
        <v>65535</v>
      </c>
      <c r="K132" s="1">
        <v>17.399999999999999</v>
      </c>
      <c r="L132" s="1">
        <v>16</v>
      </c>
      <c r="M132" s="1">
        <v>16</v>
      </c>
      <c r="N132" s="1">
        <v>16</v>
      </c>
      <c r="O132" s="1">
        <v>15.4</v>
      </c>
      <c r="P132" s="1">
        <v>65535</v>
      </c>
      <c r="Q132" s="1">
        <v>15.6</v>
      </c>
      <c r="R132" s="1">
        <v>15.4</v>
      </c>
      <c r="S132" s="1">
        <v>65535</v>
      </c>
      <c r="T132" s="1">
        <v>65535</v>
      </c>
      <c r="U132" s="1">
        <v>65535</v>
      </c>
      <c r="V132" s="1">
        <v>65535</v>
      </c>
      <c r="W132" s="1">
        <v>65535</v>
      </c>
      <c r="X132" s="1">
        <v>65535</v>
      </c>
      <c r="Y132" s="1">
        <v>65535</v>
      </c>
      <c r="Z132" s="1">
        <v>17</v>
      </c>
      <c r="AA132" s="1">
        <v>17</v>
      </c>
      <c r="AB132" s="1">
        <v>16.2</v>
      </c>
      <c r="AC132" s="1">
        <v>18.2</v>
      </c>
      <c r="AD132" s="1">
        <v>65535</v>
      </c>
      <c r="AE132" s="1">
        <v>16.600000000000001</v>
      </c>
      <c r="AF132" s="1">
        <v>65535</v>
      </c>
      <c r="AG132" s="1">
        <v>16.600000000000001</v>
      </c>
      <c r="AH132" s="1">
        <v>16.399999999999999</v>
      </c>
      <c r="AI132" s="1">
        <v>65535</v>
      </c>
      <c r="AJ132" s="1">
        <v>65535</v>
      </c>
      <c r="AK132" s="1">
        <v>65535</v>
      </c>
      <c r="AL132" s="1">
        <v>17.8</v>
      </c>
      <c r="AM132" s="1">
        <v>17.8</v>
      </c>
      <c r="AN132" s="1">
        <v>16.399999999999999</v>
      </c>
      <c r="AO132" s="1">
        <v>16.399999999999999</v>
      </c>
      <c r="AP132" s="1">
        <v>16.2</v>
      </c>
      <c r="AQ132" s="1">
        <v>17.2</v>
      </c>
      <c r="AR132" s="1">
        <v>16.8</v>
      </c>
      <c r="AS132" s="1">
        <v>17.399999999999999</v>
      </c>
      <c r="AT132" s="1">
        <v>17.399999999999999</v>
      </c>
      <c r="AU132" s="1">
        <v>17.399999999999999</v>
      </c>
      <c r="AV132" s="1">
        <v>16</v>
      </c>
      <c r="AW132" s="1">
        <v>16</v>
      </c>
      <c r="AX132" s="1">
        <v>16</v>
      </c>
      <c r="AY132" s="1">
        <v>17.600000000000001</v>
      </c>
      <c r="AZ132" s="1">
        <v>17</v>
      </c>
      <c r="BA132" s="1">
        <v>16.600000000000001</v>
      </c>
      <c r="BB132" s="1">
        <v>17.8</v>
      </c>
      <c r="BC132" s="1">
        <v>17.600000000000001</v>
      </c>
      <c r="BD132" s="1">
        <v>17</v>
      </c>
      <c r="BE132" s="1">
        <v>17.8</v>
      </c>
      <c r="BF132" s="1">
        <v>17.399999999999999</v>
      </c>
      <c r="BG132" s="1">
        <v>17.399999999999999</v>
      </c>
      <c r="BH132" s="1">
        <v>17</v>
      </c>
      <c r="BI132" s="1">
        <v>17</v>
      </c>
      <c r="BJ132" s="1">
        <v>17.600000000000001</v>
      </c>
      <c r="BK132" s="1">
        <v>17.399999999999999</v>
      </c>
      <c r="BL132" s="1">
        <v>17.399999999999999</v>
      </c>
      <c r="BM132" s="1">
        <v>17.8</v>
      </c>
      <c r="BN132" s="1">
        <v>18.399999999999999</v>
      </c>
      <c r="BO132" s="102"/>
      <c r="BP132" s="1">
        <v>18.2</v>
      </c>
      <c r="BQ132" s="1">
        <v>16.600000000000001</v>
      </c>
      <c r="BR132" s="1">
        <v>65535</v>
      </c>
      <c r="BS132" s="1">
        <v>16.399999999999999</v>
      </c>
      <c r="BT132" s="1">
        <v>16.399999999999999</v>
      </c>
      <c r="BU132" s="1">
        <v>16.399999999999999</v>
      </c>
      <c r="BV132" s="1">
        <v>17.399999999999999</v>
      </c>
      <c r="BW132" s="1">
        <v>16.600000000000001</v>
      </c>
      <c r="BX132" s="1">
        <v>18.2</v>
      </c>
      <c r="BY132" s="1">
        <v>19.2</v>
      </c>
      <c r="BZ132" s="1">
        <v>18.2</v>
      </c>
      <c r="CA132" s="1">
        <v>18.2</v>
      </c>
      <c r="CB132" s="1">
        <v>18.2</v>
      </c>
      <c r="CC132" s="1">
        <v>18</v>
      </c>
      <c r="CD132" s="1">
        <v>18</v>
      </c>
      <c r="CE132" s="1">
        <v>16.600000000000001</v>
      </c>
      <c r="CF132" s="1">
        <v>16.8</v>
      </c>
      <c r="CG132" s="1">
        <v>16.399999999999999</v>
      </c>
      <c r="CH132" s="1">
        <v>18</v>
      </c>
      <c r="CI132" s="1">
        <v>18.2</v>
      </c>
      <c r="CJ132" s="1">
        <v>18</v>
      </c>
      <c r="CK132" s="1">
        <v>18.2</v>
      </c>
      <c r="CL132" s="1">
        <v>18.2</v>
      </c>
      <c r="CM132" s="1">
        <v>17.8</v>
      </c>
      <c r="CN132" s="1">
        <v>16.2</v>
      </c>
      <c r="CO132" s="1">
        <v>17.2</v>
      </c>
      <c r="CP132" s="1">
        <v>16.600000000000001</v>
      </c>
      <c r="CQ132" s="1">
        <v>16.399999999999999</v>
      </c>
      <c r="CR132" s="1">
        <v>18.600000000000001</v>
      </c>
      <c r="CS132" s="1">
        <v>17.600000000000001</v>
      </c>
      <c r="CT132" s="1">
        <v>17</v>
      </c>
      <c r="CU132" s="1">
        <v>17</v>
      </c>
      <c r="CV132" s="1">
        <v>17.399999999999999</v>
      </c>
      <c r="CW132" s="1">
        <v>15</v>
      </c>
      <c r="CX132" s="1">
        <v>65535</v>
      </c>
      <c r="CY132" s="1">
        <v>18</v>
      </c>
      <c r="CZ132" s="1">
        <v>18.2</v>
      </c>
      <c r="DA132" s="1">
        <v>18.2</v>
      </c>
      <c r="DB132" s="1">
        <v>17</v>
      </c>
      <c r="DC132" s="1">
        <v>65535</v>
      </c>
      <c r="DD132" s="1">
        <v>16.399999999999999</v>
      </c>
      <c r="DE132" s="1">
        <v>16.2</v>
      </c>
      <c r="DF132" s="1">
        <v>16.2</v>
      </c>
      <c r="DG132" s="1">
        <v>17.399999999999999</v>
      </c>
      <c r="DH132" s="1">
        <v>17</v>
      </c>
      <c r="DI132" s="1">
        <v>17.2</v>
      </c>
      <c r="DJ132" s="1">
        <v>17</v>
      </c>
      <c r="DK132" s="1">
        <v>17.399999999999999</v>
      </c>
      <c r="DL132" s="1">
        <v>17.399999999999999</v>
      </c>
      <c r="DM132" s="1">
        <v>65535</v>
      </c>
      <c r="DN132" s="1">
        <v>16.8</v>
      </c>
      <c r="DO132" s="1">
        <v>16.8</v>
      </c>
      <c r="DP132" s="1">
        <v>17</v>
      </c>
      <c r="DQ132" s="1">
        <v>65535</v>
      </c>
      <c r="DR132" s="1">
        <v>65535</v>
      </c>
      <c r="DS132" s="1">
        <v>16.8</v>
      </c>
      <c r="DT132" s="1">
        <v>16.600000000000001</v>
      </c>
      <c r="DU132" s="1">
        <v>16.600000000000001</v>
      </c>
      <c r="DV132" s="1">
        <v>16.600000000000001</v>
      </c>
      <c r="DW132" s="1">
        <v>16.600000000000001</v>
      </c>
      <c r="DX132" s="1">
        <v>16.2</v>
      </c>
      <c r="DY132" s="1">
        <v>16.2</v>
      </c>
      <c r="DZ132" s="1">
        <v>16.8</v>
      </c>
      <c r="EA132" s="1">
        <v>16.600000000000001</v>
      </c>
      <c r="EB132" s="1">
        <v>18.399999999999999</v>
      </c>
      <c r="EC132" s="1">
        <v>17.600000000000001</v>
      </c>
      <c r="ED132" s="1">
        <v>17.8</v>
      </c>
      <c r="EE132" s="1">
        <v>17.600000000000001</v>
      </c>
      <c r="EF132" s="1">
        <v>65535</v>
      </c>
      <c r="EG132" s="1">
        <v>17.8</v>
      </c>
      <c r="EH132" s="1">
        <v>17.8</v>
      </c>
      <c r="EI132" s="1">
        <v>17.2</v>
      </c>
      <c r="EJ132" s="1">
        <v>17.2</v>
      </c>
      <c r="EK132" s="1">
        <v>17</v>
      </c>
      <c r="EL132" s="1">
        <v>17.2</v>
      </c>
      <c r="EM132" s="1">
        <v>16.600000000000001</v>
      </c>
      <c r="EN132" s="1">
        <v>17.399999999999999</v>
      </c>
      <c r="EO132" s="1">
        <v>18</v>
      </c>
      <c r="EP132" s="1">
        <v>16.600000000000001</v>
      </c>
      <c r="EQ132" s="1">
        <v>16.8</v>
      </c>
      <c r="ER132" s="1">
        <v>16.600000000000001</v>
      </c>
      <c r="ES132" s="1">
        <v>17.8</v>
      </c>
      <c r="ET132" s="1">
        <v>18.399999999999999</v>
      </c>
      <c r="EU132" s="1">
        <v>18.399999999999999</v>
      </c>
      <c r="EV132" s="1">
        <v>17</v>
      </c>
      <c r="EW132" s="1">
        <v>17.2</v>
      </c>
      <c r="EX132" s="1">
        <v>17.399999999999999</v>
      </c>
      <c r="EY132" s="1">
        <v>18</v>
      </c>
      <c r="EZ132" s="1">
        <v>17.8</v>
      </c>
      <c r="FA132" s="1">
        <v>16.8</v>
      </c>
      <c r="FB132" s="1">
        <v>16.8</v>
      </c>
      <c r="FC132" s="1">
        <v>17.399999999999999</v>
      </c>
      <c r="FD132" s="1">
        <v>17.600000000000001</v>
      </c>
      <c r="FE132" s="1">
        <v>15.6</v>
      </c>
      <c r="FF132" s="1">
        <v>15.8</v>
      </c>
      <c r="FG132" s="1">
        <v>15.4</v>
      </c>
      <c r="FH132" s="1">
        <v>17</v>
      </c>
      <c r="FI132" s="1">
        <v>17.8</v>
      </c>
      <c r="FJ132" s="1">
        <v>17.399999999999999</v>
      </c>
      <c r="FK132" s="1">
        <v>17</v>
      </c>
      <c r="FL132" s="1">
        <v>16.8</v>
      </c>
      <c r="FM132" s="1">
        <v>65535</v>
      </c>
      <c r="FN132" s="1">
        <v>17.2</v>
      </c>
      <c r="FO132" s="1">
        <v>65535</v>
      </c>
      <c r="FP132" s="1">
        <v>18.2</v>
      </c>
      <c r="FQ132" s="1">
        <v>17</v>
      </c>
      <c r="FR132" s="1">
        <v>16.600000000000001</v>
      </c>
      <c r="FS132" s="1">
        <v>16</v>
      </c>
      <c r="FT132" s="1">
        <v>17.600000000000001</v>
      </c>
      <c r="FU132" s="1">
        <v>16.8</v>
      </c>
      <c r="FV132" s="1">
        <v>18.2</v>
      </c>
      <c r="FW132" s="1">
        <v>65535</v>
      </c>
      <c r="FX132" s="1">
        <v>17.600000000000001</v>
      </c>
      <c r="FY132" s="1">
        <v>16.2</v>
      </c>
      <c r="FZ132" s="1">
        <v>16.2</v>
      </c>
      <c r="GA132" s="1">
        <v>17.2</v>
      </c>
      <c r="GB132" s="1">
        <v>16.600000000000001</v>
      </c>
      <c r="GC132" s="1">
        <v>16</v>
      </c>
      <c r="GD132" s="1">
        <v>16.600000000000001</v>
      </c>
      <c r="GE132" s="1">
        <v>17.399999999999999</v>
      </c>
      <c r="GF132" s="1">
        <v>17.399999999999999</v>
      </c>
      <c r="GG132" s="1">
        <v>17.2</v>
      </c>
      <c r="GH132" s="1">
        <v>16.600000000000001</v>
      </c>
      <c r="GI132" s="1">
        <v>65535</v>
      </c>
      <c r="GJ132" s="1">
        <v>16.2</v>
      </c>
      <c r="GK132" s="1">
        <v>16</v>
      </c>
      <c r="GL132" s="1">
        <v>17</v>
      </c>
      <c r="GM132" s="1">
        <v>15</v>
      </c>
      <c r="GN132" s="1">
        <v>15</v>
      </c>
      <c r="GO132" s="1">
        <v>15</v>
      </c>
      <c r="GP132" s="1">
        <v>16</v>
      </c>
      <c r="GQ132" s="1">
        <v>16</v>
      </c>
      <c r="GR132" s="1">
        <v>16.8</v>
      </c>
      <c r="GS132" s="1">
        <v>17.600000000000001</v>
      </c>
      <c r="GT132" s="1">
        <v>15.8</v>
      </c>
      <c r="GU132" s="1">
        <v>17.2</v>
      </c>
      <c r="GV132" s="1">
        <v>16.600000000000001</v>
      </c>
      <c r="GW132" s="1">
        <v>65535</v>
      </c>
      <c r="GX132" s="1">
        <v>15.4</v>
      </c>
      <c r="GY132" s="1">
        <v>17.8</v>
      </c>
      <c r="GZ132" s="1">
        <v>15.6</v>
      </c>
      <c r="HA132" s="1">
        <v>65535</v>
      </c>
      <c r="HB132" s="1">
        <v>17.2</v>
      </c>
      <c r="HC132" s="1">
        <v>17.600000000000001</v>
      </c>
      <c r="HD132" s="1">
        <v>17.399999999999999</v>
      </c>
      <c r="HE132" s="1">
        <v>14.4</v>
      </c>
      <c r="HF132" s="1">
        <v>65535</v>
      </c>
      <c r="HG132" s="1">
        <v>16</v>
      </c>
      <c r="HH132" s="1">
        <v>17.600000000000001</v>
      </c>
      <c r="HI132" s="1">
        <v>17.600000000000001</v>
      </c>
      <c r="HJ132" s="1">
        <v>15.6</v>
      </c>
      <c r="HK132" s="1">
        <v>16.8</v>
      </c>
      <c r="HL132" s="1">
        <v>16.8</v>
      </c>
      <c r="HM132" s="1">
        <v>16</v>
      </c>
      <c r="HN132" s="1">
        <v>17.2</v>
      </c>
      <c r="HO132" s="1">
        <v>17.399999999999999</v>
      </c>
      <c r="HP132" s="1">
        <v>16.8</v>
      </c>
      <c r="HQ132" s="1">
        <v>16.8</v>
      </c>
      <c r="HR132" s="1">
        <v>16</v>
      </c>
      <c r="HS132" s="1">
        <v>17</v>
      </c>
      <c r="HT132" s="1">
        <v>17</v>
      </c>
      <c r="HU132" s="1">
        <v>16.8</v>
      </c>
      <c r="HV132" s="1">
        <v>18</v>
      </c>
      <c r="HW132" s="1">
        <v>17</v>
      </c>
      <c r="HX132" s="1">
        <v>17</v>
      </c>
      <c r="HY132" s="1">
        <v>16.399999999999999</v>
      </c>
      <c r="HZ132" s="1">
        <v>15.2</v>
      </c>
      <c r="IA132" s="1">
        <v>15</v>
      </c>
      <c r="IB132" s="1">
        <v>15</v>
      </c>
      <c r="IC132" s="1">
        <v>17</v>
      </c>
      <c r="ID132" s="1">
        <v>17.8</v>
      </c>
      <c r="IE132" s="1">
        <v>15.6</v>
      </c>
      <c r="IF132" s="1">
        <v>15.8</v>
      </c>
      <c r="IG132" s="1">
        <v>15.6</v>
      </c>
      <c r="IH132" s="1">
        <v>15.4</v>
      </c>
      <c r="II132" s="1">
        <v>18.399999999999999</v>
      </c>
      <c r="IJ132" s="1">
        <v>17</v>
      </c>
      <c r="IK132" s="1">
        <v>16.2</v>
      </c>
      <c r="IL132" s="1">
        <v>16.600000000000001</v>
      </c>
      <c r="IM132" s="1">
        <v>16</v>
      </c>
      <c r="IN132" s="1">
        <v>17</v>
      </c>
      <c r="IO132" s="1">
        <v>17</v>
      </c>
      <c r="IP132" s="1">
        <v>15.8</v>
      </c>
      <c r="IQ132" s="1">
        <v>17.8</v>
      </c>
      <c r="IR132" s="1">
        <v>65535</v>
      </c>
      <c r="IS132" s="1">
        <v>17.2</v>
      </c>
      <c r="IT132" s="1">
        <v>16.2</v>
      </c>
      <c r="IU132" s="1">
        <v>17.2</v>
      </c>
      <c r="IV132" s="1">
        <v>17.8</v>
      </c>
      <c r="IW132" s="1">
        <v>18</v>
      </c>
      <c r="IX132" s="1">
        <v>17.399999999999999</v>
      </c>
      <c r="IY132" s="1">
        <v>16.2</v>
      </c>
      <c r="IZ132" s="1">
        <v>17.600000000000001</v>
      </c>
      <c r="JA132" s="1">
        <v>16</v>
      </c>
      <c r="JB132" s="1">
        <v>19.399999999999999</v>
      </c>
      <c r="JC132" s="1">
        <v>18.600000000000001</v>
      </c>
      <c r="JD132" s="1">
        <v>18</v>
      </c>
      <c r="JE132" s="1">
        <v>18</v>
      </c>
      <c r="JF132" s="1">
        <v>17.399999999999999</v>
      </c>
      <c r="JG132" s="1">
        <v>18.600000000000001</v>
      </c>
      <c r="JH132" s="1">
        <v>17.600000000000001</v>
      </c>
      <c r="JI132" s="1">
        <v>17.2</v>
      </c>
      <c r="JJ132" s="1">
        <v>17.399999999999999</v>
      </c>
      <c r="JK132" s="1">
        <v>17</v>
      </c>
      <c r="JL132" s="1">
        <v>15.8</v>
      </c>
      <c r="JM132" s="1">
        <v>15.8</v>
      </c>
      <c r="JN132" s="1">
        <v>65535</v>
      </c>
      <c r="JO132" s="1">
        <v>18</v>
      </c>
      <c r="JP132" s="1">
        <v>18</v>
      </c>
      <c r="JQ132" s="1">
        <v>16.399999999999999</v>
      </c>
      <c r="JR132" s="1">
        <v>17</v>
      </c>
      <c r="JS132" s="1">
        <v>18.2</v>
      </c>
      <c r="JT132" s="1">
        <v>65535</v>
      </c>
      <c r="JU132" s="1">
        <v>16.600000000000001</v>
      </c>
      <c r="JV132" s="1">
        <v>16.8</v>
      </c>
      <c r="JW132" s="1">
        <v>17.399999999999999</v>
      </c>
      <c r="JX132" s="1">
        <v>16.600000000000001</v>
      </c>
      <c r="JY132" s="1">
        <v>16</v>
      </c>
      <c r="JZ132" s="1">
        <v>15.4</v>
      </c>
      <c r="KA132" s="1">
        <v>16.2</v>
      </c>
      <c r="KB132" s="1">
        <v>16.8</v>
      </c>
      <c r="KC132" s="1">
        <v>16.600000000000001</v>
      </c>
      <c r="KD132" s="1">
        <v>16.600000000000001</v>
      </c>
      <c r="KE132" s="1">
        <v>65535</v>
      </c>
      <c r="KF132" s="1">
        <v>17</v>
      </c>
      <c r="KG132" s="1">
        <v>17.2</v>
      </c>
      <c r="KH132" s="1">
        <v>17.600000000000001</v>
      </c>
      <c r="KI132" s="1">
        <v>17</v>
      </c>
      <c r="KJ132" s="1">
        <v>15.4</v>
      </c>
      <c r="KK132" s="1">
        <v>16.399999999999999</v>
      </c>
      <c r="KL132" s="1">
        <v>15</v>
      </c>
      <c r="KM132" s="1">
        <v>16.8</v>
      </c>
      <c r="KN132" s="1">
        <v>16.600000000000001</v>
      </c>
      <c r="KO132" s="1">
        <v>16</v>
      </c>
      <c r="KP132" s="1">
        <v>65535</v>
      </c>
      <c r="KQ132" s="1">
        <v>16.600000000000001</v>
      </c>
      <c r="KR132" s="1">
        <v>16.8</v>
      </c>
      <c r="KS132" s="1">
        <v>16.399999999999999</v>
      </c>
      <c r="KT132" s="1">
        <v>17</v>
      </c>
      <c r="KU132" s="1">
        <v>16.8</v>
      </c>
      <c r="KV132" s="1">
        <v>65535</v>
      </c>
      <c r="KW132" s="1">
        <v>16.2</v>
      </c>
      <c r="KX132" s="1">
        <v>18</v>
      </c>
      <c r="KY132" s="1">
        <v>16.8</v>
      </c>
      <c r="KZ132" s="1">
        <v>16.2</v>
      </c>
      <c r="LA132" s="1">
        <v>16</v>
      </c>
      <c r="LB132" s="1">
        <v>17.399999999999999</v>
      </c>
      <c r="LC132" s="1">
        <v>16.600000000000001</v>
      </c>
      <c r="LD132" s="1">
        <v>17</v>
      </c>
      <c r="LE132" s="1">
        <v>16.399999999999999</v>
      </c>
      <c r="LF132" s="1">
        <v>17</v>
      </c>
      <c r="LG132" s="1">
        <v>16.399999999999999</v>
      </c>
      <c r="LH132" s="1">
        <v>18.2</v>
      </c>
      <c r="LI132" s="1">
        <v>18</v>
      </c>
      <c r="LJ132" s="1">
        <v>18.2</v>
      </c>
      <c r="LK132" s="1">
        <v>17.8</v>
      </c>
      <c r="LL132" s="1">
        <v>17.399999999999999</v>
      </c>
      <c r="LM132" s="1">
        <v>17.8</v>
      </c>
      <c r="LN132" s="1">
        <v>17</v>
      </c>
      <c r="LO132" s="1">
        <v>17</v>
      </c>
      <c r="LP132" s="1">
        <v>16.2</v>
      </c>
      <c r="LQ132" s="1">
        <v>17</v>
      </c>
      <c r="LR132" s="1">
        <v>17</v>
      </c>
      <c r="LS132" s="1">
        <v>16.2</v>
      </c>
      <c r="LT132" s="1">
        <v>14.8</v>
      </c>
      <c r="LU132" s="1">
        <v>17</v>
      </c>
      <c r="LV132" s="1">
        <v>17</v>
      </c>
      <c r="LW132" s="1">
        <v>15</v>
      </c>
      <c r="LX132" s="1">
        <v>17.2</v>
      </c>
      <c r="LY132" s="1">
        <v>16.2</v>
      </c>
      <c r="LZ132" s="1">
        <v>16.2</v>
      </c>
      <c r="MA132" s="1">
        <v>19.2</v>
      </c>
      <c r="MB132" s="1">
        <v>16.2</v>
      </c>
      <c r="MC132" s="1">
        <v>17</v>
      </c>
      <c r="MD132" s="1">
        <v>16.600000000000001</v>
      </c>
      <c r="ME132" s="1">
        <v>17.600000000000001</v>
      </c>
      <c r="MF132" s="1">
        <v>15.8</v>
      </c>
      <c r="MG132" s="1">
        <v>17.2</v>
      </c>
      <c r="MH132" s="1">
        <v>16.2</v>
      </c>
      <c r="MI132" s="1">
        <v>16.8</v>
      </c>
      <c r="MJ132" s="1">
        <v>16.8</v>
      </c>
      <c r="MK132" s="1">
        <v>16.399999999999999</v>
      </c>
      <c r="ML132" s="1">
        <v>16</v>
      </c>
      <c r="MM132" s="1">
        <v>15.4</v>
      </c>
      <c r="MN132" s="1">
        <v>16.2</v>
      </c>
      <c r="MO132" s="1">
        <v>16.2</v>
      </c>
      <c r="MP132" s="1">
        <v>65535</v>
      </c>
      <c r="MQ132" s="1">
        <v>17.2</v>
      </c>
      <c r="MR132" s="1">
        <v>18.2</v>
      </c>
      <c r="MS132" s="1">
        <v>17.600000000000001</v>
      </c>
      <c r="MT132" s="1">
        <v>15.4</v>
      </c>
      <c r="MU132" s="1">
        <v>15.6</v>
      </c>
      <c r="MV132" s="1">
        <v>16.399999999999999</v>
      </c>
      <c r="MW132" s="1">
        <v>16</v>
      </c>
      <c r="MX132" s="1">
        <v>17</v>
      </c>
      <c r="MY132" s="1">
        <v>17.600000000000001</v>
      </c>
      <c r="MZ132" s="1">
        <v>18</v>
      </c>
      <c r="NA132" s="1">
        <v>18</v>
      </c>
      <c r="NB132" s="1">
        <v>65535</v>
      </c>
      <c r="NC132" s="1">
        <v>65535</v>
      </c>
      <c r="ND132" s="1">
        <v>16.600000000000001</v>
      </c>
      <c r="NE132" s="1">
        <v>65535</v>
      </c>
      <c r="NF132" s="1">
        <v>15.6</v>
      </c>
      <c r="NG132" s="1">
        <v>16.8</v>
      </c>
      <c r="NH132" s="1">
        <v>17.600000000000001</v>
      </c>
      <c r="NI132" s="1">
        <v>18.2</v>
      </c>
      <c r="NJ132" s="6">
        <f t="shared" si="111"/>
        <v>0.4838709677419355</v>
      </c>
      <c r="NK132" s="3">
        <f t="shared" si="112"/>
        <v>1</v>
      </c>
      <c r="NL132" s="3">
        <f t="shared" si="113"/>
        <v>0.967741935483871</v>
      </c>
      <c r="NM132" s="3">
        <f t="shared" si="114"/>
        <v>0.83333333333333337</v>
      </c>
      <c r="NN132" s="3">
        <f t="shared" si="115"/>
        <v>0.967741935483871</v>
      </c>
      <c r="NO132" s="3">
        <f t="shared" si="116"/>
        <v>0.9</v>
      </c>
      <c r="NP132" s="3">
        <f t="shared" si="117"/>
        <v>0.87096774193548387</v>
      </c>
      <c r="NQ132" s="3">
        <f t="shared" si="118"/>
        <v>1</v>
      </c>
      <c r="NR132" s="3">
        <f t="shared" si="119"/>
        <v>0.9</v>
      </c>
      <c r="NS132" s="3">
        <f t="shared" si="120"/>
        <v>0.90322580645161288</v>
      </c>
      <c r="NT132" s="3">
        <f t="shared" si="121"/>
        <v>1</v>
      </c>
      <c r="NU132" s="3">
        <f t="shared" si="122"/>
        <v>0.87096774193548387</v>
      </c>
      <c r="NV132" s="3">
        <f t="shared" si="123"/>
        <v>0.8904109589041096</v>
      </c>
      <c r="NW132" s="5" t="e">
        <f t="shared" si="124"/>
        <v>#N/A</v>
      </c>
      <c r="NX132" s="1">
        <f t="shared" si="125"/>
        <v>17.135714285714283</v>
      </c>
      <c r="NY132" s="1">
        <f t="shared" si="126"/>
        <v>17.459999999999997</v>
      </c>
      <c r="NZ132" s="1">
        <f t="shared" si="127"/>
        <v>16.920000000000005</v>
      </c>
      <c r="OA132" s="1">
        <f t="shared" si="128"/>
        <v>17.34</v>
      </c>
      <c r="OB132" s="1">
        <f t="shared" si="129"/>
        <v>16.903703703703702</v>
      </c>
      <c r="OC132" s="1">
        <f t="shared" si="130"/>
        <v>16.392592592592596</v>
      </c>
      <c r="OD132" s="1">
        <f t="shared" si="131"/>
        <v>16.567741935483873</v>
      </c>
      <c r="OE132" s="1">
        <f t="shared" si="132"/>
        <v>17.355555555555558</v>
      </c>
      <c r="OF132" s="1">
        <f t="shared" si="133"/>
        <v>16.578571428571429</v>
      </c>
      <c r="OG132" s="1">
        <f t="shared" si="134"/>
        <v>16.899999999999999</v>
      </c>
      <c r="OH132" s="1">
        <f t="shared" si="135"/>
        <v>16.755555555555556</v>
      </c>
      <c r="OI132" s="111">
        <v>15.418181818181818</v>
      </c>
      <c r="OJ132" s="112">
        <v>15.858333333333336</v>
      </c>
      <c r="OK132" s="112">
        <v>15.958333333333334</v>
      </c>
      <c r="OL132" s="112">
        <v>16.084615384615383</v>
      </c>
      <c r="OM132" s="112">
        <v>15.892307692307693</v>
      </c>
      <c r="ON132" s="112">
        <v>15.553846153846157</v>
      </c>
      <c r="OO132" s="112">
        <v>15.476923076923079</v>
      </c>
      <c r="OP132" s="112">
        <v>15.676923076923078</v>
      </c>
      <c r="OQ132" s="112">
        <v>15.684615384615388</v>
      </c>
      <c r="OR132" s="112">
        <v>15.616666666666669</v>
      </c>
      <c r="OS132" s="112">
        <v>15.516666666666666</v>
      </c>
      <c r="OT132" s="112">
        <v>15.509090909090908</v>
      </c>
      <c r="OU132" s="5" t="e">
        <f t="shared" si="99"/>
        <v>#N/A</v>
      </c>
      <c r="OV132" s="1">
        <f t="shared" si="100"/>
        <v>1.2773809523809465</v>
      </c>
      <c r="OW132" s="1">
        <f t="shared" si="101"/>
        <v>1.5016666666666634</v>
      </c>
      <c r="OX132" s="1">
        <f t="shared" si="102"/>
        <v>0.83538461538462272</v>
      </c>
      <c r="OY132" s="1">
        <f t="shared" si="103"/>
        <v>1.4476923076923072</v>
      </c>
      <c r="OZ132" s="1">
        <f t="shared" si="104"/>
        <v>1.3498575498575445</v>
      </c>
      <c r="PA132" s="1">
        <f t="shared" si="105"/>
        <v>0.91566951566951715</v>
      </c>
      <c r="PB132" s="1">
        <f t="shared" si="106"/>
        <v>0.89081885856079523</v>
      </c>
      <c r="PC132" s="1">
        <f t="shared" si="107"/>
        <v>1.6709401709401703</v>
      </c>
      <c r="PD132" s="1">
        <f t="shared" si="108"/>
        <v>0.96190476190476026</v>
      </c>
      <c r="PE132" s="1">
        <f t="shared" si="109"/>
        <v>1.3833333333333329</v>
      </c>
      <c r="PF132" s="1">
        <f t="shared" si="110"/>
        <v>1.2464646464646485</v>
      </c>
      <c r="PG132" s="111">
        <v>12</v>
      </c>
      <c r="PH132" s="112">
        <v>11.4</v>
      </c>
      <c r="PI132" s="112">
        <v>11.4</v>
      </c>
      <c r="PJ132" s="112">
        <v>12</v>
      </c>
      <c r="PK132" s="112">
        <v>11</v>
      </c>
      <c r="PL132" s="112">
        <v>11.2</v>
      </c>
      <c r="PM132" s="112">
        <v>11.2</v>
      </c>
      <c r="PN132" s="112">
        <v>12</v>
      </c>
      <c r="PO132" s="112">
        <v>11.2</v>
      </c>
      <c r="PP132" s="112">
        <v>11.2</v>
      </c>
      <c r="PQ132" s="112">
        <v>11.2</v>
      </c>
      <c r="PR132" s="137">
        <v>11.2</v>
      </c>
      <c r="PS132" s="5" t="e">
        <f t="array" ref="PS132">+IF(ISERROR($NW132)=FALSE,MIN(IF($H132:$AL132&lt;65534,$H132:$AL132,"")),NA())</f>
        <v>#N/A</v>
      </c>
      <c r="PT132" s="1">
        <f t="array" ref="PT132">+IF(ISERROR($NX132)=FALSE,MIN(IF($AM132:$BN132&lt;65534,$AM132:$BN132,"")),NA())</f>
        <v>16</v>
      </c>
      <c r="PU132" s="1">
        <f t="array" ref="PU132">+IF(ISERROR($NY132)=FALSE,MIN(IF($BP132:$CT132&lt;65534,$BP132:$CT132,"")),NA())</f>
        <v>16.2</v>
      </c>
      <c r="PV132" s="1">
        <f t="array" ref="PV132">+IF(ISERROR($NZ132)=FALSE,MIN(IF($CU132:$DX132&lt;65534,$CU132:$DX132,"")),NA())</f>
        <v>15</v>
      </c>
      <c r="PW132" s="1">
        <f t="array" ref="PW132">+IF(ISERROR($OA132)=FALSE,MIN(IF($DY132:$FC132&lt;65534,$DY132:$FC132,"")),NA())</f>
        <v>16.2</v>
      </c>
      <c r="PX132" s="1">
        <f t="array" ref="PX132">+IF(ISERROR($OB132)=FALSE,MIN(IF($FD132:$GG132&lt;65534,$FD132:$GG132,"")),NA())</f>
        <v>15.4</v>
      </c>
      <c r="PY132" s="1">
        <f t="array" ref="PY132">+IF(ISERROR($OC132)=FALSE,MIN(IF($GH132:$HL132&lt;65534,$GH132:$HL132,"")),NA())</f>
        <v>14.4</v>
      </c>
      <c r="PZ132" s="1">
        <f t="array" ref="PZ132">+IF(ISERROR($OD132)=FALSE,MIN(IF($HM132:$IQ132&lt;65534,$HM132:$IQ132,"")),NA())</f>
        <v>15</v>
      </c>
      <c r="QA132" s="1">
        <f t="array" ref="QA132">+IF(ISERROR($OE132)=FALSE,MIN(IF($IR132:$JU132&lt;65534,$IR132:$JU132,"")),NA())</f>
        <v>15.8</v>
      </c>
      <c r="QB132" s="1">
        <f t="array" ref="QB132">+IF(ISERROR($OF132)=FALSE,MIN(IF($JV132:$KZ132&lt;65534,$JV132:$KZ132,"")),NA())</f>
        <v>15</v>
      </c>
      <c r="QC132" s="1">
        <f t="array" ref="QC132">+IF(ISERROR($OG132)=FALSE,MIN(IF($LA132:$MD132&lt;65534,$LA132:$MD132,"")),NA())</f>
        <v>14.8</v>
      </c>
      <c r="QD132" s="1">
        <f t="array" ref="QD132">+IF(ISERROR($OH132)=FALSE,MIN(IF($ME132:$NI132&lt;65534,$ME132:$NI132,"")),NA())</f>
        <v>15.4</v>
      </c>
      <c r="QE132" s="5" t="e">
        <f t="shared" si="136"/>
        <v>#N/A</v>
      </c>
      <c r="QF132" s="1">
        <f t="shared" si="137"/>
        <v>-4.5999999999999996</v>
      </c>
      <c r="QG132" s="1">
        <f t="shared" si="138"/>
        <v>-4.7999999999999989</v>
      </c>
      <c r="QH132" s="1">
        <f t="shared" si="139"/>
        <v>-3</v>
      </c>
      <c r="QI132" s="1">
        <f t="shared" si="140"/>
        <v>-5.1999999999999993</v>
      </c>
      <c r="QJ132" s="1">
        <f t="shared" si="141"/>
        <v>-4.2000000000000011</v>
      </c>
      <c r="QK132" s="1">
        <f t="shared" si="142"/>
        <v>-3.2000000000000011</v>
      </c>
      <c r="QL132" s="1">
        <f t="shared" si="143"/>
        <v>-3</v>
      </c>
      <c r="QM132" s="1">
        <f t="shared" si="144"/>
        <v>-4.6000000000000014</v>
      </c>
      <c r="QN132" s="1">
        <f t="shared" si="145"/>
        <v>-3.8000000000000007</v>
      </c>
      <c r="QO132" s="1">
        <f t="shared" si="146"/>
        <v>-3.6000000000000014</v>
      </c>
      <c r="QP132" s="1">
        <f t="shared" si="147"/>
        <v>-4.2000000000000011</v>
      </c>
      <c r="QQ132" s="5" t="s">
        <v>892</v>
      </c>
    </row>
    <row r="133" spans="1:459" s="1" customFormat="1" x14ac:dyDescent="0.2">
      <c r="A133" s="155">
        <v>21205420</v>
      </c>
      <c r="B133" s="156">
        <v>-74.209000000000003</v>
      </c>
      <c r="C133" s="156">
        <v>4.691416666666667</v>
      </c>
      <c r="D133" s="157">
        <v>2543</v>
      </c>
      <c r="E133" s="158" t="s">
        <v>379</v>
      </c>
      <c r="F133" s="158" t="s">
        <v>158</v>
      </c>
      <c r="G133" s="158" t="s">
        <v>42</v>
      </c>
      <c r="H133" s="1">
        <v>0.8</v>
      </c>
      <c r="I133" s="1">
        <v>3</v>
      </c>
      <c r="J133" s="1">
        <v>5</v>
      </c>
      <c r="K133" s="1">
        <v>2.6</v>
      </c>
      <c r="L133" s="1">
        <v>0.8</v>
      </c>
      <c r="M133" s="1">
        <v>1.4</v>
      </c>
      <c r="N133" s="1">
        <v>6.2</v>
      </c>
      <c r="O133" s="1">
        <v>4.2</v>
      </c>
      <c r="P133" s="1">
        <v>4.8</v>
      </c>
      <c r="Q133" s="1">
        <v>8</v>
      </c>
      <c r="R133" s="1">
        <v>10.6</v>
      </c>
      <c r="S133" s="1">
        <v>4.4000000000000004</v>
      </c>
      <c r="T133" s="1">
        <v>6.8</v>
      </c>
      <c r="U133" s="1">
        <v>8.6</v>
      </c>
      <c r="V133" s="1">
        <v>5.8</v>
      </c>
      <c r="W133" s="1">
        <v>5.6</v>
      </c>
      <c r="X133" s="1">
        <v>5</v>
      </c>
      <c r="Y133" s="1">
        <v>6.6</v>
      </c>
      <c r="Z133" s="1">
        <v>7</v>
      </c>
      <c r="AA133" s="1">
        <v>10</v>
      </c>
      <c r="AB133" s="1">
        <v>3.2</v>
      </c>
      <c r="AC133" s="1">
        <v>6</v>
      </c>
      <c r="AD133" s="1">
        <v>7.6</v>
      </c>
      <c r="AE133" s="1">
        <v>9</v>
      </c>
      <c r="AF133" s="1">
        <v>7</v>
      </c>
      <c r="AG133" s="1">
        <v>3.2</v>
      </c>
      <c r="AH133" s="1">
        <v>6.2</v>
      </c>
      <c r="AI133" s="1">
        <v>7.8</v>
      </c>
      <c r="AJ133" s="1">
        <v>9.8000000000000007</v>
      </c>
      <c r="AK133" s="1">
        <v>3.2</v>
      </c>
      <c r="AL133" s="1">
        <v>5.2</v>
      </c>
      <c r="AM133" s="1">
        <v>9.1999999999999993</v>
      </c>
      <c r="AN133" s="1">
        <v>10.199999999999999</v>
      </c>
      <c r="AO133" s="1">
        <v>4.2</v>
      </c>
      <c r="AP133" s="1">
        <v>4.4000000000000004</v>
      </c>
      <c r="AQ133" s="1">
        <v>5</v>
      </c>
      <c r="AR133" s="1">
        <v>5</v>
      </c>
      <c r="AS133" s="1">
        <v>7.6</v>
      </c>
      <c r="AT133" s="1">
        <v>11</v>
      </c>
      <c r="AU133" s="1">
        <v>11.2</v>
      </c>
      <c r="AV133" s="1">
        <v>4</v>
      </c>
      <c r="AW133" s="1">
        <v>65535</v>
      </c>
      <c r="AX133" s="1">
        <v>3.6</v>
      </c>
      <c r="AY133" s="1">
        <v>65535</v>
      </c>
      <c r="AZ133" s="1">
        <v>4.5999999999999996</v>
      </c>
      <c r="BA133" s="1">
        <v>65535</v>
      </c>
      <c r="BB133" s="1">
        <v>4</v>
      </c>
      <c r="BC133" s="1">
        <v>10</v>
      </c>
      <c r="BD133" s="1">
        <v>11.2</v>
      </c>
      <c r="BE133" s="1">
        <v>9</v>
      </c>
      <c r="BF133" s="1">
        <v>10.4</v>
      </c>
      <c r="BG133" s="1">
        <v>8.6</v>
      </c>
      <c r="BH133" s="1">
        <v>3.6</v>
      </c>
      <c r="BI133" s="1">
        <v>5</v>
      </c>
      <c r="BJ133" s="1">
        <v>8.8000000000000007</v>
      </c>
      <c r="BK133" s="1">
        <v>12.2</v>
      </c>
      <c r="BL133" s="1">
        <v>8.6</v>
      </c>
      <c r="BM133" s="1">
        <v>10</v>
      </c>
      <c r="BN133" s="1">
        <v>11.4</v>
      </c>
      <c r="BO133" s="102"/>
      <c r="BP133" s="1">
        <v>6</v>
      </c>
      <c r="BQ133" s="1">
        <v>8</v>
      </c>
      <c r="BR133" s="1">
        <v>8</v>
      </c>
      <c r="BS133" s="1">
        <v>7.8</v>
      </c>
      <c r="BT133" s="1">
        <v>10.199999999999999</v>
      </c>
      <c r="BU133" s="1">
        <v>9.6</v>
      </c>
      <c r="BV133" s="1">
        <v>8</v>
      </c>
      <c r="BW133" s="1">
        <v>5.8</v>
      </c>
      <c r="BX133" s="1">
        <v>5.6</v>
      </c>
      <c r="BY133" s="1">
        <v>9.1999999999999993</v>
      </c>
      <c r="BZ133" s="1">
        <v>12</v>
      </c>
      <c r="CA133" s="1">
        <v>11.8</v>
      </c>
      <c r="CB133" s="1">
        <v>10.199999999999999</v>
      </c>
      <c r="CC133" s="1">
        <v>10.6</v>
      </c>
      <c r="CD133" s="1">
        <v>9.6</v>
      </c>
      <c r="CE133" s="1">
        <v>6</v>
      </c>
      <c r="CF133" s="1">
        <v>9.1999999999999993</v>
      </c>
      <c r="CG133" s="1">
        <v>11.6</v>
      </c>
      <c r="CH133" s="1">
        <v>10.4</v>
      </c>
      <c r="CI133" s="1">
        <v>11.6</v>
      </c>
      <c r="CJ133" s="1">
        <v>9.6</v>
      </c>
      <c r="CK133" s="1">
        <v>10.199999999999999</v>
      </c>
      <c r="CL133" s="1">
        <v>11</v>
      </c>
      <c r="CM133" s="1">
        <v>11</v>
      </c>
      <c r="CN133" s="1">
        <v>4.5999999999999996</v>
      </c>
      <c r="CO133" s="1">
        <v>5</v>
      </c>
      <c r="CP133" s="1">
        <v>7</v>
      </c>
      <c r="CQ133" s="1">
        <v>7.4</v>
      </c>
      <c r="CR133" s="1">
        <v>10</v>
      </c>
      <c r="CS133" s="1">
        <v>11.6</v>
      </c>
      <c r="CT133" s="1">
        <v>5.8</v>
      </c>
      <c r="CU133" s="1">
        <v>8</v>
      </c>
      <c r="CV133" s="1">
        <v>11</v>
      </c>
      <c r="CW133" s="1">
        <v>8.4</v>
      </c>
      <c r="CX133" s="1">
        <v>11.6</v>
      </c>
      <c r="CY133" s="1">
        <v>12.6</v>
      </c>
      <c r="CZ133" s="1">
        <v>13.8</v>
      </c>
      <c r="DA133" s="1">
        <v>10.199999999999999</v>
      </c>
      <c r="DB133" s="1">
        <v>10.199999999999999</v>
      </c>
      <c r="DC133" s="1">
        <v>8.8000000000000007</v>
      </c>
      <c r="DD133" s="1">
        <v>8.8000000000000007</v>
      </c>
      <c r="DE133" s="1">
        <v>11</v>
      </c>
      <c r="DF133" s="1">
        <v>11</v>
      </c>
      <c r="DG133" s="1">
        <v>9</v>
      </c>
      <c r="DH133" s="1">
        <v>5.6</v>
      </c>
      <c r="DI133" s="1">
        <v>5.6</v>
      </c>
      <c r="DJ133" s="1">
        <v>9.6</v>
      </c>
      <c r="DK133" s="1">
        <v>8</v>
      </c>
      <c r="DL133" s="1">
        <v>11</v>
      </c>
      <c r="DM133" s="1">
        <v>6.8</v>
      </c>
      <c r="DN133" s="1">
        <v>10</v>
      </c>
      <c r="DO133" s="1">
        <v>12</v>
      </c>
      <c r="DP133" s="1">
        <v>12</v>
      </c>
      <c r="DQ133" s="1">
        <v>10.4</v>
      </c>
      <c r="DR133" s="1">
        <v>11.4</v>
      </c>
      <c r="DS133" s="1">
        <v>7.4</v>
      </c>
      <c r="DT133" s="1">
        <v>12</v>
      </c>
      <c r="DU133" s="1">
        <v>10.8</v>
      </c>
      <c r="DV133" s="1">
        <v>10.4</v>
      </c>
      <c r="DW133" s="1">
        <v>9.1999999999999993</v>
      </c>
      <c r="DX133" s="1">
        <v>7.2</v>
      </c>
      <c r="DY133" s="1">
        <v>2</v>
      </c>
      <c r="DZ133" s="1">
        <v>2.8</v>
      </c>
      <c r="EA133" s="1">
        <v>8.6</v>
      </c>
      <c r="EB133" s="1">
        <v>8</v>
      </c>
      <c r="EC133" s="1">
        <v>11.2</v>
      </c>
      <c r="ED133" s="1">
        <v>9.6</v>
      </c>
      <c r="EE133" s="1">
        <v>9.1999999999999993</v>
      </c>
      <c r="EF133" s="1">
        <v>11.2</v>
      </c>
      <c r="EG133" s="1">
        <v>10.6</v>
      </c>
      <c r="EH133" s="1">
        <v>11.2</v>
      </c>
      <c r="EI133" s="1">
        <v>10.4</v>
      </c>
      <c r="EJ133" s="1">
        <v>10.4</v>
      </c>
      <c r="EK133" s="1">
        <v>9.8000000000000007</v>
      </c>
      <c r="EL133" s="1">
        <v>11.6</v>
      </c>
      <c r="EM133" s="1">
        <v>11.4</v>
      </c>
      <c r="EN133" s="1">
        <v>8.1999999999999993</v>
      </c>
      <c r="EO133" s="1">
        <v>10.6</v>
      </c>
      <c r="EP133" s="1">
        <v>7.2</v>
      </c>
      <c r="EQ133" s="1">
        <v>9.6</v>
      </c>
      <c r="ER133" s="1">
        <v>11.8</v>
      </c>
      <c r="ES133" s="1">
        <v>8.1999999999999993</v>
      </c>
      <c r="ET133" s="1">
        <v>10.8</v>
      </c>
      <c r="EU133" s="1">
        <v>8.6</v>
      </c>
      <c r="EV133" s="1">
        <v>8.6</v>
      </c>
      <c r="EW133" s="1">
        <v>7.8</v>
      </c>
      <c r="EX133" s="1">
        <v>7.8</v>
      </c>
      <c r="EY133" s="1">
        <v>6.4</v>
      </c>
      <c r="EZ133" s="1">
        <v>7</v>
      </c>
      <c r="FA133" s="1">
        <v>8</v>
      </c>
      <c r="FB133" s="1">
        <v>7</v>
      </c>
      <c r="FC133" s="1">
        <v>9.6</v>
      </c>
      <c r="FD133" s="1">
        <v>11.6</v>
      </c>
      <c r="FE133" s="1">
        <v>8.8000000000000007</v>
      </c>
      <c r="FF133" s="1">
        <v>7.8</v>
      </c>
      <c r="FG133" s="1">
        <v>7</v>
      </c>
      <c r="FH133" s="1">
        <v>8.6</v>
      </c>
      <c r="FI133" s="1">
        <v>6.8</v>
      </c>
      <c r="FJ133" s="1">
        <v>9.1999999999999993</v>
      </c>
      <c r="FK133" s="1">
        <v>9</v>
      </c>
      <c r="FL133" s="1">
        <v>10.199999999999999</v>
      </c>
      <c r="FM133" s="1">
        <v>11.8</v>
      </c>
      <c r="FN133" s="1">
        <v>10.199999999999999</v>
      </c>
      <c r="FO133" s="1">
        <v>10.6</v>
      </c>
      <c r="FP133" s="1">
        <v>10.8</v>
      </c>
      <c r="FQ133" s="1">
        <v>9.8000000000000007</v>
      </c>
      <c r="FR133" s="1">
        <v>7</v>
      </c>
      <c r="FS133" s="1">
        <v>10.6</v>
      </c>
      <c r="FT133" s="1">
        <v>7.8</v>
      </c>
      <c r="FU133" s="1">
        <v>11.6</v>
      </c>
      <c r="FV133" s="1">
        <v>9.6</v>
      </c>
      <c r="FW133" s="1">
        <v>9.8000000000000007</v>
      </c>
      <c r="FX133" s="1">
        <v>10.8</v>
      </c>
      <c r="FY133" s="1">
        <v>10.4</v>
      </c>
      <c r="FZ133" s="1">
        <v>8.1999999999999993</v>
      </c>
      <c r="GA133" s="1">
        <v>6.8</v>
      </c>
      <c r="GB133" s="1">
        <v>6.8</v>
      </c>
      <c r="GC133" s="1">
        <v>6.8</v>
      </c>
      <c r="GD133" s="1">
        <v>4.8</v>
      </c>
      <c r="GE133" s="1">
        <v>7.8</v>
      </c>
      <c r="GF133" s="1">
        <v>6.2</v>
      </c>
      <c r="GG133" s="1">
        <v>8.6</v>
      </c>
      <c r="GH133" s="1">
        <v>8.1999999999999993</v>
      </c>
      <c r="GI133" s="1">
        <v>8</v>
      </c>
      <c r="GJ133" s="1">
        <v>8.1999999999999993</v>
      </c>
      <c r="GK133" s="1">
        <v>7</v>
      </c>
      <c r="GL133" s="1">
        <v>4.8</v>
      </c>
      <c r="GM133" s="1">
        <v>4</v>
      </c>
      <c r="GN133" s="1">
        <v>5.4</v>
      </c>
      <c r="GO133" s="1">
        <v>5.4</v>
      </c>
      <c r="GP133" s="1">
        <v>6</v>
      </c>
      <c r="GQ133" s="1">
        <v>6.6</v>
      </c>
      <c r="GR133" s="1">
        <v>8</v>
      </c>
      <c r="GS133" s="1">
        <v>9.4</v>
      </c>
      <c r="GT133" s="1">
        <v>8</v>
      </c>
      <c r="GU133" s="1">
        <v>10.6</v>
      </c>
      <c r="GV133" s="1">
        <v>9</v>
      </c>
      <c r="GW133" s="1">
        <v>4.2</v>
      </c>
      <c r="GX133" s="1">
        <v>3</v>
      </c>
      <c r="GY133" s="1">
        <v>7</v>
      </c>
      <c r="GZ133" s="1">
        <v>9.8000000000000007</v>
      </c>
      <c r="HA133" s="1">
        <v>9.1999999999999993</v>
      </c>
      <c r="HB133" s="1">
        <v>10</v>
      </c>
      <c r="HC133" s="1">
        <v>10</v>
      </c>
      <c r="HD133" s="1">
        <v>9.4</v>
      </c>
      <c r="HE133" s="1">
        <v>9.8000000000000007</v>
      </c>
      <c r="HF133" s="1">
        <v>4.4000000000000004</v>
      </c>
      <c r="HG133" s="1">
        <v>6</v>
      </c>
      <c r="HH133" s="1">
        <v>9</v>
      </c>
      <c r="HI133" s="1">
        <v>7</v>
      </c>
      <c r="HJ133" s="1">
        <v>6.8</v>
      </c>
      <c r="HK133" s="1">
        <v>6</v>
      </c>
      <c r="HL133" s="1">
        <v>6.2</v>
      </c>
      <c r="HM133" s="1">
        <v>4.5999999999999996</v>
      </c>
      <c r="HN133" s="1">
        <v>8.4</v>
      </c>
      <c r="HO133" s="1">
        <v>6.8</v>
      </c>
      <c r="HP133" s="1">
        <v>8.6</v>
      </c>
      <c r="HQ133" s="1">
        <v>8.8000000000000007</v>
      </c>
      <c r="HR133" s="1">
        <v>8.6</v>
      </c>
      <c r="HS133" s="1">
        <v>7.6</v>
      </c>
      <c r="HT133" s="1">
        <v>8.8000000000000007</v>
      </c>
      <c r="HU133" s="1">
        <v>8.6</v>
      </c>
      <c r="HV133" s="1">
        <v>6.4</v>
      </c>
      <c r="HW133" s="1">
        <v>6.4</v>
      </c>
      <c r="HX133" s="1">
        <v>8</v>
      </c>
      <c r="HY133" s="1">
        <v>10.6</v>
      </c>
      <c r="HZ133" s="1">
        <v>9.4</v>
      </c>
      <c r="IA133" s="1">
        <v>9.6</v>
      </c>
      <c r="IB133" s="1">
        <v>7.6</v>
      </c>
      <c r="IC133" s="1">
        <v>65535</v>
      </c>
      <c r="ID133" s="1">
        <v>9</v>
      </c>
      <c r="IE133" s="1">
        <v>9.8000000000000007</v>
      </c>
      <c r="IF133" s="1">
        <v>4</v>
      </c>
      <c r="IG133" s="1">
        <v>65535</v>
      </c>
      <c r="IH133" s="1">
        <v>3.8</v>
      </c>
      <c r="II133" s="1">
        <v>4.2</v>
      </c>
      <c r="IJ133" s="1">
        <v>9.1999999999999993</v>
      </c>
      <c r="IK133" s="1">
        <v>5.4</v>
      </c>
      <c r="IL133" s="1">
        <v>3.2</v>
      </c>
      <c r="IM133" s="1">
        <v>4.5999999999999996</v>
      </c>
      <c r="IN133" s="1">
        <v>4</v>
      </c>
      <c r="IO133" s="1">
        <v>7</v>
      </c>
      <c r="IP133" s="1">
        <v>0.8</v>
      </c>
      <c r="IQ133" s="1">
        <v>5</v>
      </c>
      <c r="IR133" s="1">
        <v>7.4</v>
      </c>
      <c r="IS133" s="1">
        <v>8</v>
      </c>
      <c r="IT133" s="1">
        <v>2</v>
      </c>
      <c r="IU133" s="1">
        <v>4.5999999999999996</v>
      </c>
      <c r="IV133" s="1">
        <v>5.8</v>
      </c>
      <c r="IW133" s="1">
        <v>8</v>
      </c>
      <c r="IX133" s="1">
        <v>7</v>
      </c>
      <c r="IY133" s="1">
        <v>5.8</v>
      </c>
      <c r="IZ133" s="1">
        <v>8.6</v>
      </c>
      <c r="JA133" s="1">
        <v>2.8</v>
      </c>
      <c r="JB133" s="1">
        <v>7.6</v>
      </c>
      <c r="JC133" s="1">
        <v>4.5999999999999996</v>
      </c>
      <c r="JD133" s="1">
        <v>65535</v>
      </c>
      <c r="JE133" s="1">
        <v>10</v>
      </c>
      <c r="JF133" s="1">
        <v>7.2</v>
      </c>
      <c r="JG133" s="1">
        <v>8.6</v>
      </c>
      <c r="JH133" s="1">
        <v>5</v>
      </c>
      <c r="JI133" s="1">
        <v>8</v>
      </c>
      <c r="JJ133" s="1">
        <v>10.4</v>
      </c>
      <c r="JK133" s="1">
        <v>8</v>
      </c>
      <c r="JL133" s="1">
        <v>6.2</v>
      </c>
      <c r="JM133" s="1">
        <v>5.6</v>
      </c>
      <c r="JN133" s="1">
        <v>7.4</v>
      </c>
      <c r="JO133" s="1">
        <v>7.6</v>
      </c>
      <c r="JP133" s="1">
        <v>10.6</v>
      </c>
      <c r="JQ133" s="1">
        <v>9.1999999999999993</v>
      </c>
      <c r="JR133" s="1">
        <v>4.8</v>
      </c>
      <c r="JS133" s="1">
        <v>5</v>
      </c>
      <c r="JT133" s="1">
        <v>10</v>
      </c>
      <c r="JU133" s="1">
        <v>7.8</v>
      </c>
      <c r="JV133" s="1">
        <v>6</v>
      </c>
      <c r="JW133" s="1">
        <v>4</v>
      </c>
      <c r="JX133" s="1">
        <v>65535</v>
      </c>
      <c r="JY133" s="1">
        <v>6.8</v>
      </c>
      <c r="JZ133" s="1">
        <v>2</v>
      </c>
      <c r="KA133" s="1">
        <v>3.8</v>
      </c>
      <c r="KB133" s="1">
        <v>65535</v>
      </c>
      <c r="KC133" s="1">
        <v>5.6</v>
      </c>
      <c r="KD133" s="1">
        <v>5.2</v>
      </c>
      <c r="KE133" s="1">
        <v>6.8</v>
      </c>
      <c r="KF133" s="1">
        <v>10.4</v>
      </c>
      <c r="KG133" s="1">
        <v>11.4</v>
      </c>
      <c r="KH133" s="1">
        <v>8.6</v>
      </c>
      <c r="KI133" s="1">
        <v>6.8</v>
      </c>
      <c r="KJ133" s="1">
        <v>2</v>
      </c>
      <c r="KK133" s="1">
        <v>5.4</v>
      </c>
      <c r="KL133" s="1">
        <v>3</v>
      </c>
      <c r="KM133" s="1">
        <v>5</v>
      </c>
      <c r="KN133" s="1">
        <v>5.4</v>
      </c>
      <c r="KO133" s="1">
        <v>4.2</v>
      </c>
      <c r="KP133" s="1">
        <v>9</v>
      </c>
      <c r="KQ133" s="1">
        <v>6</v>
      </c>
      <c r="KR133" s="1">
        <v>8.8000000000000007</v>
      </c>
      <c r="KS133" s="1">
        <v>9.4</v>
      </c>
      <c r="KT133" s="1">
        <v>9.6</v>
      </c>
      <c r="KU133" s="1">
        <v>7.6</v>
      </c>
      <c r="KV133" s="1">
        <v>5</v>
      </c>
      <c r="KW133" s="1">
        <v>6.4</v>
      </c>
      <c r="KX133" s="1">
        <v>6.2</v>
      </c>
      <c r="KY133" s="1">
        <v>6</v>
      </c>
      <c r="KZ133" s="1">
        <v>7</v>
      </c>
      <c r="LA133" s="1">
        <v>3</v>
      </c>
      <c r="LB133" s="1">
        <v>8</v>
      </c>
      <c r="LC133" s="1">
        <v>5.6</v>
      </c>
      <c r="LD133" s="1">
        <v>8.6</v>
      </c>
      <c r="LE133" s="1">
        <v>9.1999999999999993</v>
      </c>
      <c r="LF133" s="1">
        <v>5.6</v>
      </c>
      <c r="LG133" s="1">
        <v>5.4</v>
      </c>
      <c r="LH133" s="1">
        <v>9.6</v>
      </c>
      <c r="LI133" s="1">
        <v>8.8000000000000007</v>
      </c>
      <c r="LJ133" s="1">
        <v>9.8000000000000007</v>
      </c>
      <c r="LK133" s="1">
        <v>11.8</v>
      </c>
      <c r="LL133" s="1">
        <v>10.6</v>
      </c>
      <c r="LM133" s="1">
        <v>10.8</v>
      </c>
      <c r="LN133" s="1">
        <v>9.6</v>
      </c>
      <c r="LO133" s="1">
        <v>8</v>
      </c>
      <c r="LP133" s="1">
        <v>6.4</v>
      </c>
      <c r="LQ133" s="1">
        <v>5</v>
      </c>
      <c r="LR133" s="1">
        <v>6</v>
      </c>
      <c r="LS133" s="1">
        <v>7</v>
      </c>
      <c r="LT133" s="1">
        <v>9.1999999999999993</v>
      </c>
      <c r="LU133" s="1">
        <v>10.6</v>
      </c>
      <c r="LV133" s="1">
        <v>10</v>
      </c>
      <c r="LW133" s="1">
        <v>5.8</v>
      </c>
      <c r="LX133" s="1">
        <v>8.1999999999999993</v>
      </c>
      <c r="LY133" s="1">
        <v>3</v>
      </c>
      <c r="LZ133" s="1">
        <v>8.1999999999999993</v>
      </c>
      <c r="MA133" s="1">
        <v>6.6</v>
      </c>
      <c r="MB133" s="1">
        <v>8.8000000000000007</v>
      </c>
      <c r="MC133" s="1">
        <v>2.8</v>
      </c>
      <c r="MD133" s="1">
        <v>5.4</v>
      </c>
      <c r="ME133" s="1">
        <v>10.199999999999999</v>
      </c>
      <c r="MF133" s="1">
        <v>5.8</v>
      </c>
      <c r="MG133" s="1">
        <v>5</v>
      </c>
      <c r="MH133" s="1">
        <v>0.2</v>
      </c>
      <c r="MI133" s="1">
        <v>3.6</v>
      </c>
      <c r="MJ133" s="1">
        <v>1.6</v>
      </c>
      <c r="MK133" s="1">
        <v>5.2</v>
      </c>
      <c r="ML133" s="1">
        <v>5.4</v>
      </c>
      <c r="MM133" s="1">
        <v>6.4</v>
      </c>
      <c r="MN133" s="1">
        <v>2</v>
      </c>
      <c r="MO133" s="1">
        <v>4.8</v>
      </c>
      <c r="MP133" s="1">
        <v>6.2</v>
      </c>
      <c r="MQ133" s="1">
        <v>5.4</v>
      </c>
      <c r="MR133" s="1">
        <v>7.4</v>
      </c>
      <c r="MS133" s="1">
        <v>11</v>
      </c>
      <c r="MT133" s="1">
        <v>9.1999999999999993</v>
      </c>
      <c r="MU133" s="1">
        <v>5.4</v>
      </c>
      <c r="MV133" s="1">
        <v>6</v>
      </c>
      <c r="MW133" s="1">
        <v>4.8</v>
      </c>
      <c r="MX133" s="1">
        <v>6.2</v>
      </c>
      <c r="MY133" s="1">
        <v>10</v>
      </c>
      <c r="MZ133" s="1">
        <v>10.6</v>
      </c>
      <c r="NA133" s="1">
        <v>9.6</v>
      </c>
      <c r="NB133" s="1">
        <v>11</v>
      </c>
      <c r="NC133" s="1">
        <v>7.8</v>
      </c>
      <c r="ND133" s="1">
        <v>8.1999999999999993</v>
      </c>
      <c r="NE133" s="1">
        <v>5.8</v>
      </c>
      <c r="NF133" s="1">
        <v>2.8</v>
      </c>
      <c r="NG133" s="1">
        <v>3</v>
      </c>
      <c r="NH133" s="1">
        <v>4.5999999999999996</v>
      </c>
      <c r="NI133" s="1">
        <v>8.8000000000000007</v>
      </c>
      <c r="NJ133" s="6">
        <f t="shared" si="111"/>
        <v>1</v>
      </c>
      <c r="NK133" s="3">
        <f t="shared" si="112"/>
        <v>0.8928571428571429</v>
      </c>
      <c r="NL133" s="3">
        <f t="shared" si="113"/>
        <v>1</v>
      </c>
      <c r="NM133" s="3">
        <f t="shared" si="114"/>
        <v>1</v>
      </c>
      <c r="NN133" s="3">
        <f t="shared" si="115"/>
        <v>1</v>
      </c>
      <c r="NO133" s="3">
        <f t="shared" si="116"/>
        <v>1</v>
      </c>
      <c r="NP133" s="3">
        <f t="shared" si="117"/>
        <v>1</v>
      </c>
      <c r="NQ133" s="3">
        <f t="shared" si="118"/>
        <v>0.93548387096774188</v>
      </c>
      <c r="NR133" s="3">
        <f t="shared" si="119"/>
        <v>0.96666666666666667</v>
      </c>
      <c r="NS133" s="3">
        <f t="shared" si="120"/>
        <v>0.93548387096774188</v>
      </c>
      <c r="NT133" s="3">
        <f t="shared" si="121"/>
        <v>1</v>
      </c>
      <c r="NU133" s="3">
        <f t="shared" si="122"/>
        <v>1</v>
      </c>
      <c r="NV133" s="3">
        <f t="shared" si="123"/>
        <v>0.9780821917808219</v>
      </c>
      <c r="NW133" s="5">
        <f t="shared" si="124"/>
        <v>5.6580645161290306</v>
      </c>
      <c r="NX133" s="1">
        <f t="shared" si="125"/>
        <v>7.7119999999999997</v>
      </c>
      <c r="NY133" s="1">
        <f t="shared" si="126"/>
        <v>8.8516129032258082</v>
      </c>
      <c r="NZ133" s="1">
        <f t="shared" si="127"/>
        <v>9.793333333333333</v>
      </c>
      <c r="OA133" s="1">
        <f t="shared" si="128"/>
        <v>8.877419354838711</v>
      </c>
      <c r="OB133" s="1">
        <f t="shared" si="129"/>
        <v>8.860000000000003</v>
      </c>
      <c r="OC133" s="1">
        <f t="shared" si="130"/>
        <v>7.3032258064516133</v>
      </c>
      <c r="OD133" s="1">
        <f t="shared" si="131"/>
        <v>6.8551724137931043</v>
      </c>
      <c r="OE133" s="1">
        <f t="shared" si="132"/>
        <v>7.0206896551724123</v>
      </c>
      <c r="OF133" s="1">
        <f t="shared" si="133"/>
        <v>6.3241379310344819</v>
      </c>
      <c r="OG133" s="1">
        <f t="shared" si="134"/>
        <v>7.5799999999999992</v>
      </c>
      <c r="OH133" s="1">
        <f t="shared" si="135"/>
        <v>6.2580645161290329</v>
      </c>
      <c r="OI133" s="111">
        <v>4.9433333333333334</v>
      </c>
      <c r="OJ133" s="112">
        <v>5.9333333333333336</v>
      </c>
      <c r="OK133" s="112">
        <v>6.9633333333333347</v>
      </c>
      <c r="OL133" s="112">
        <v>8.1866666666666656</v>
      </c>
      <c r="OM133" s="112">
        <v>8.3266666666666662</v>
      </c>
      <c r="ON133" s="112">
        <v>7.5133333333333354</v>
      </c>
      <c r="OO133" s="112">
        <v>6.9</v>
      </c>
      <c r="OP133" s="112">
        <v>6.7299999999999995</v>
      </c>
      <c r="OQ133" s="112">
        <v>6.2633333333333336</v>
      </c>
      <c r="OR133" s="112">
        <v>7.1266666666666669</v>
      </c>
      <c r="OS133" s="112">
        <v>7.3033333333333337</v>
      </c>
      <c r="OT133" s="112">
        <v>5.8965517241379306</v>
      </c>
      <c r="OU133" s="5">
        <f t="shared" si="99"/>
        <v>0.71473118279569725</v>
      </c>
      <c r="OV133" s="1">
        <f t="shared" si="100"/>
        <v>1.7786666666666662</v>
      </c>
      <c r="OW133" s="1">
        <f t="shared" si="101"/>
        <v>1.8882795698924735</v>
      </c>
      <c r="OX133" s="1">
        <f t="shared" si="102"/>
        <v>1.6066666666666674</v>
      </c>
      <c r="OY133" s="1">
        <f t="shared" si="103"/>
        <v>0.55075268817204481</v>
      </c>
      <c r="OZ133" s="1">
        <f t="shared" si="104"/>
        <v>1.3466666666666676</v>
      </c>
      <c r="PA133" s="1">
        <f t="shared" si="105"/>
        <v>0.40322580645161299</v>
      </c>
      <c r="PB133" s="1">
        <f t="shared" si="106"/>
        <v>0.12517241379310473</v>
      </c>
      <c r="PC133" s="1">
        <f t="shared" si="107"/>
        <v>0.75735632183907864</v>
      </c>
      <c r="PD133" s="1">
        <f t="shared" si="108"/>
        <v>-0.80252873563218508</v>
      </c>
      <c r="PE133" s="1">
        <f t="shared" si="109"/>
        <v>0.27666666666666551</v>
      </c>
      <c r="PF133" s="1">
        <f t="shared" si="110"/>
        <v>0.36151279199110231</v>
      </c>
      <c r="PG133" s="111">
        <v>-4.2</v>
      </c>
      <c r="PH133" s="112">
        <v>-5.0999999999999996</v>
      </c>
      <c r="PI133" s="112">
        <v>-3.8</v>
      </c>
      <c r="PJ133" s="112">
        <v>-0.2</v>
      </c>
      <c r="PK133" s="112">
        <v>0</v>
      </c>
      <c r="PL133" s="112">
        <v>-0.8</v>
      </c>
      <c r="PM133" s="112">
        <v>-1.8</v>
      </c>
      <c r="PN133" s="112">
        <v>-2.6</v>
      </c>
      <c r="PO133" s="112">
        <v>-1.4</v>
      </c>
      <c r="PP133" s="112">
        <v>-1</v>
      </c>
      <c r="PQ133" s="112">
        <v>-3.2</v>
      </c>
      <c r="PR133" s="137">
        <v>-4.5999999999999996</v>
      </c>
      <c r="PS133" s="5">
        <f t="array" ref="PS133">+IF(ISERROR($NW133)=FALSE,MIN(IF($H133:$AL133&lt;65534,$H133:$AL133,"")),NA())</f>
        <v>0.8</v>
      </c>
      <c r="PT133" s="1">
        <f t="array" ref="PT133">+IF(ISERROR($NX133)=FALSE,MIN(IF($AM133:$BN133&lt;65534,$AM133:$BN133,"")),NA())</f>
        <v>3.6</v>
      </c>
      <c r="PU133" s="1">
        <f t="array" ref="PU133">+IF(ISERROR($NY133)=FALSE,MIN(IF($BP133:$CT133&lt;65534,$BP133:$CT133,"")),NA())</f>
        <v>4.5999999999999996</v>
      </c>
      <c r="PV133" s="1">
        <f t="array" ref="PV133">+IF(ISERROR($NZ133)=FALSE,MIN(IF($CU133:$DX133&lt;65534,$CU133:$DX133,"")),NA())</f>
        <v>5.6</v>
      </c>
      <c r="PW133" s="1">
        <f t="array" ref="PW133">+IF(ISERROR($OA133)=FALSE,MIN(IF($DY133:$FC133&lt;65534,$DY133:$FC133,"")),NA())</f>
        <v>2</v>
      </c>
      <c r="PX133" s="1">
        <f t="array" ref="PX133">+IF(ISERROR($OB133)=FALSE,MIN(IF($FD133:$GG133&lt;65534,$FD133:$GG133,"")),NA())</f>
        <v>4.8</v>
      </c>
      <c r="PY133" s="1">
        <f t="array" ref="PY133">+IF(ISERROR($OC133)=FALSE,MIN(IF($GH133:$HL133&lt;65534,$GH133:$HL133,"")),NA())</f>
        <v>3</v>
      </c>
      <c r="PZ133" s="1">
        <f t="array" ref="PZ133">+IF(ISERROR($OD133)=FALSE,MIN(IF($HM133:$IQ133&lt;65534,$HM133:$IQ133,"")),NA())</f>
        <v>0.8</v>
      </c>
      <c r="QA133" s="1">
        <f t="array" ref="QA133">+IF(ISERROR($OE133)=FALSE,MIN(IF($IR133:$JU133&lt;65534,$IR133:$JU133,"")),NA())</f>
        <v>2</v>
      </c>
      <c r="QB133" s="1">
        <f t="array" ref="QB133">+IF(ISERROR($OF133)=FALSE,MIN(IF($JV133:$KZ133&lt;65534,$JV133:$KZ133,"")),NA())</f>
        <v>2</v>
      </c>
      <c r="QC133" s="1">
        <f t="array" ref="QC133">+IF(ISERROR($OG133)=FALSE,MIN(IF($LA133:$MD133&lt;65534,$LA133:$MD133,"")),NA())</f>
        <v>2.8</v>
      </c>
      <c r="QD133" s="1">
        <f t="array" ref="QD133">+IF(ISERROR($OH133)=FALSE,MIN(IF($ME133:$NI133&lt;65534,$ME133:$NI133,"")),NA())</f>
        <v>0.2</v>
      </c>
      <c r="QE133" s="5">
        <f t="shared" si="136"/>
        <v>-5</v>
      </c>
      <c r="QF133" s="1">
        <f t="shared" si="137"/>
        <v>-8.6999999999999993</v>
      </c>
      <c r="QG133" s="1">
        <f t="shared" si="138"/>
        <v>-8.3999999999999986</v>
      </c>
      <c r="QH133" s="1">
        <f t="shared" si="139"/>
        <v>-5.8</v>
      </c>
      <c r="QI133" s="1">
        <f t="shared" si="140"/>
        <v>-2</v>
      </c>
      <c r="QJ133" s="1">
        <f t="shared" si="141"/>
        <v>-5.6</v>
      </c>
      <c r="QK133" s="1">
        <f t="shared" si="142"/>
        <v>-4.8</v>
      </c>
      <c r="QL133" s="1">
        <f t="shared" si="143"/>
        <v>-3.4000000000000004</v>
      </c>
      <c r="QM133" s="1">
        <f t="shared" si="144"/>
        <v>-3.4</v>
      </c>
      <c r="QN133" s="1">
        <f t="shared" si="145"/>
        <v>-3</v>
      </c>
      <c r="QO133" s="1">
        <f t="shared" si="146"/>
        <v>-6</v>
      </c>
      <c r="QP133" s="1">
        <f t="shared" si="147"/>
        <v>-4.8</v>
      </c>
      <c r="QQ133" s="5" t="s">
        <v>892</v>
      </c>
    </row>
    <row r="134" spans="1:459" s="1" customFormat="1" x14ac:dyDescent="0.2">
      <c r="A134" s="79">
        <v>21205660</v>
      </c>
      <c r="B134" s="106">
        <v>-74.526611111111109</v>
      </c>
      <c r="C134" s="106">
        <v>4.5818888888888889</v>
      </c>
      <c r="D134" s="105">
        <v>810</v>
      </c>
      <c r="E134" s="97" t="s">
        <v>202</v>
      </c>
      <c r="F134" s="97" t="s">
        <v>159</v>
      </c>
      <c r="G134" s="97" t="s">
        <v>42</v>
      </c>
      <c r="H134" s="1">
        <v>19.2</v>
      </c>
      <c r="I134" s="1">
        <v>65535</v>
      </c>
      <c r="J134" s="1">
        <v>20.6</v>
      </c>
      <c r="K134" s="1">
        <v>20.8</v>
      </c>
      <c r="L134" s="1">
        <v>21.4</v>
      </c>
      <c r="M134" s="1">
        <v>65535</v>
      </c>
      <c r="N134" s="1">
        <v>22</v>
      </c>
      <c r="O134" s="1">
        <v>19.8</v>
      </c>
      <c r="P134" s="1">
        <v>20.8</v>
      </c>
      <c r="Q134" s="1">
        <v>21</v>
      </c>
      <c r="R134" s="1">
        <v>21.2</v>
      </c>
      <c r="S134" s="1">
        <v>21</v>
      </c>
      <c r="T134" s="1">
        <v>20.8</v>
      </c>
      <c r="U134" s="1">
        <v>20.6</v>
      </c>
      <c r="V134" s="1">
        <v>20.2</v>
      </c>
      <c r="W134" s="1">
        <v>20.8</v>
      </c>
      <c r="X134" s="1">
        <v>19.8</v>
      </c>
      <c r="Y134" s="1">
        <v>20</v>
      </c>
      <c r="Z134" s="1">
        <v>20.8</v>
      </c>
      <c r="AA134" s="1">
        <v>21</v>
      </c>
      <c r="AB134" s="1">
        <v>20</v>
      </c>
      <c r="AC134" s="1">
        <v>20.399999999999999</v>
      </c>
      <c r="AD134" s="1">
        <v>65535</v>
      </c>
      <c r="AE134" s="1">
        <v>21.4</v>
      </c>
      <c r="AF134" s="1">
        <v>21.4</v>
      </c>
      <c r="AG134" s="1">
        <v>21.8</v>
      </c>
      <c r="AH134" s="1">
        <v>22</v>
      </c>
      <c r="AI134" s="1">
        <v>22.4</v>
      </c>
      <c r="AJ134" s="1">
        <v>21.4</v>
      </c>
      <c r="AK134" s="1">
        <v>20</v>
      </c>
      <c r="AL134" s="1">
        <v>65535</v>
      </c>
      <c r="AM134" s="1">
        <v>21</v>
      </c>
      <c r="AN134" s="1">
        <v>20.399999999999999</v>
      </c>
      <c r="AO134" s="1">
        <v>21.8</v>
      </c>
      <c r="AP134" s="1">
        <v>20.8</v>
      </c>
      <c r="AQ134" s="1">
        <v>22.2</v>
      </c>
      <c r="AR134" s="1">
        <v>21.4</v>
      </c>
      <c r="AS134" s="1">
        <v>20.399999999999999</v>
      </c>
      <c r="AT134" s="1">
        <v>20.8</v>
      </c>
      <c r="AU134" s="1">
        <v>21.8</v>
      </c>
      <c r="AV134" s="1">
        <v>21</v>
      </c>
      <c r="AW134" s="1">
        <v>21.4</v>
      </c>
      <c r="AX134" s="1">
        <v>22.2</v>
      </c>
      <c r="AY134" s="1">
        <v>21.6</v>
      </c>
      <c r="AZ134" s="1">
        <v>21.8</v>
      </c>
      <c r="BA134" s="1">
        <v>20.8</v>
      </c>
      <c r="BB134" s="1">
        <v>21.8</v>
      </c>
      <c r="BC134" s="1">
        <v>21.4</v>
      </c>
      <c r="BD134" s="1">
        <v>19.399999999999999</v>
      </c>
      <c r="BE134" s="1">
        <v>19.2</v>
      </c>
      <c r="BF134" s="1">
        <v>19</v>
      </c>
      <c r="BG134" s="1">
        <v>20.399999999999999</v>
      </c>
      <c r="BH134" s="1">
        <v>21.6</v>
      </c>
      <c r="BI134" s="1">
        <v>20</v>
      </c>
      <c r="BJ134" s="1">
        <v>21.2</v>
      </c>
      <c r="BK134" s="1">
        <v>21.6</v>
      </c>
      <c r="BL134" s="1">
        <v>20</v>
      </c>
      <c r="BM134" s="1">
        <v>21.4</v>
      </c>
      <c r="BN134" s="1">
        <v>21.6</v>
      </c>
      <c r="BO134" s="102"/>
      <c r="BP134" s="1">
        <v>22</v>
      </c>
      <c r="BQ134" s="1">
        <v>20</v>
      </c>
      <c r="BR134" s="1">
        <v>20.399999999999999</v>
      </c>
      <c r="BS134" s="1">
        <v>20.8</v>
      </c>
      <c r="BT134" s="1">
        <v>21.2</v>
      </c>
      <c r="BU134" s="1">
        <v>21.8</v>
      </c>
      <c r="BV134" s="1">
        <v>22.6</v>
      </c>
      <c r="BW134" s="1">
        <v>21.6</v>
      </c>
      <c r="BX134" s="1">
        <v>22</v>
      </c>
      <c r="BY134" s="1">
        <v>21.6</v>
      </c>
      <c r="BZ134" s="1">
        <v>20.8</v>
      </c>
      <c r="CA134" s="1">
        <v>21.6</v>
      </c>
      <c r="CB134" s="1">
        <v>21.4</v>
      </c>
      <c r="CC134" s="1">
        <v>21.8</v>
      </c>
      <c r="CD134" s="1">
        <v>21.4</v>
      </c>
      <c r="CE134" s="1">
        <v>20.399999999999999</v>
      </c>
      <c r="CF134" s="1">
        <v>21</v>
      </c>
      <c r="CG134" s="1">
        <v>21.4</v>
      </c>
      <c r="CH134" s="1">
        <v>19</v>
      </c>
      <c r="CI134" s="1">
        <v>21.4</v>
      </c>
      <c r="CJ134" s="1">
        <v>21</v>
      </c>
      <c r="CK134" s="1">
        <v>21.4</v>
      </c>
      <c r="CL134" s="1">
        <v>21.2</v>
      </c>
      <c r="CM134" s="1">
        <v>65535</v>
      </c>
      <c r="CN134" s="1">
        <v>19.2</v>
      </c>
      <c r="CO134" s="1">
        <v>22</v>
      </c>
      <c r="CP134" s="1">
        <v>21.8</v>
      </c>
      <c r="CQ134" s="1">
        <v>21.4</v>
      </c>
      <c r="CR134" s="1">
        <v>21.8</v>
      </c>
      <c r="CS134" s="1">
        <v>21.4</v>
      </c>
      <c r="CT134" s="1">
        <v>20.399999999999999</v>
      </c>
      <c r="CU134" s="1">
        <v>21</v>
      </c>
      <c r="CV134" s="1">
        <v>20.2</v>
      </c>
      <c r="CW134" s="1">
        <v>19.8</v>
      </c>
      <c r="CX134" s="1">
        <v>21</v>
      </c>
      <c r="CY134" s="1">
        <v>20.8</v>
      </c>
      <c r="CZ134" s="1">
        <v>20.399999999999999</v>
      </c>
      <c r="DA134" s="1">
        <v>21.4</v>
      </c>
      <c r="DB134" s="1">
        <v>21.6</v>
      </c>
      <c r="DC134" s="1">
        <v>20.2</v>
      </c>
      <c r="DD134" s="1">
        <v>65535</v>
      </c>
      <c r="DE134" s="1">
        <v>20.2</v>
      </c>
      <c r="DF134" s="1">
        <v>21.4</v>
      </c>
      <c r="DG134" s="1">
        <v>21.6</v>
      </c>
      <c r="DH134" s="1">
        <v>21</v>
      </c>
      <c r="DI134" s="1">
        <v>19.8</v>
      </c>
      <c r="DJ134" s="1">
        <v>20.8</v>
      </c>
      <c r="DK134" s="1">
        <v>21.6</v>
      </c>
      <c r="DL134" s="1">
        <v>20.8</v>
      </c>
      <c r="DM134" s="1">
        <v>21</v>
      </c>
      <c r="DN134" s="1">
        <v>21.4</v>
      </c>
      <c r="DO134" s="1">
        <v>20</v>
      </c>
      <c r="DP134" s="1">
        <v>20.8</v>
      </c>
      <c r="DQ134" s="1">
        <v>20.6</v>
      </c>
      <c r="DR134" s="1">
        <v>20.6</v>
      </c>
      <c r="DS134" s="1">
        <v>21.2</v>
      </c>
      <c r="DT134" s="1">
        <v>21.4</v>
      </c>
      <c r="DU134" s="1">
        <v>21.2</v>
      </c>
      <c r="DV134" s="1">
        <v>20</v>
      </c>
      <c r="DW134" s="1">
        <v>21.2</v>
      </c>
      <c r="DX134" s="1">
        <v>65535</v>
      </c>
      <c r="DY134" s="1">
        <v>20.399999999999999</v>
      </c>
      <c r="DZ134" s="1">
        <v>20.2</v>
      </c>
      <c r="EA134" s="1">
        <v>21.6</v>
      </c>
      <c r="EB134" s="1">
        <v>21</v>
      </c>
      <c r="EC134" s="1">
        <v>21.6</v>
      </c>
      <c r="ED134" s="1">
        <v>21.2</v>
      </c>
      <c r="EE134" s="1">
        <v>21</v>
      </c>
      <c r="EF134" s="1">
        <v>21.8</v>
      </c>
      <c r="EG134" s="1">
        <v>21.4</v>
      </c>
      <c r="EH134" s="1">
        <v>20.399999999999999</v>
      </c>
      <c r="EI134" s="1">
        <v>21.4</v>
      </c>
      <c r="EJ134" s="1">
        <v>21.8</v>
      </c>
      <c r="EK134" s="1">
        <v>21</v>
      </c>
      <c r="EL134" s="1">
        <v>20.2</v>
      </c>
      <c r="EM134" s="1">
        <v>20.8</v>
      </c>
      <c r="EN134" s="1">
        <v>20.399999999999999</v>
      </c>
      <c r="EO134" s="1">
        <v>20.8</v>
      </c>
      <c r="EP134" s="1">
        <v>21</v>
      </c>
      <c r="EQ134" s="1">
        <v>20.399999999999999</v>
      </c>
      <c r="ER134" s="1">
        <v>19.399999999999999</v>
      </c>
      <c r="ES134" s="1">
        <v>20</v>
      </c>
      <c r="ET134" s="1">
        <v>21</v>
      </c>
      <c r="EU134" s="1">
        <v>22.2</v>
      </c>
      <c r="EV134" s="1">
        <v>20.8</v>
      </c>
      <c r="EW134" s="1">
        <v>21.2</v>
      </c>
      <c r="EX134" s="1">
        <v>21</v>
      </c>
      <c r="EY134" s="1">
        <v>21.8</v>
      </c>
      <c r="EZ134" s="1">
        <v>21</v>
      </c>
      <c r="FA134" s="1">
        <v>20.399999999999999</v>
      </c>
      <c r="FB134" s="1">
        <v>20</v>
      </c>
      <c r="FC134" s="1">
        <v>20.2</v>
      </c>
      <c r="FD134" s="1">
        <v>20.399999999999999</v>
      </c>
      <c r="FE134" s="1">
        <v>19.399999999999999</v>
      </c>
      <c r="FF134" s="1">
        <v>21</v>
      </c>
      <c r="FG134" s="1">
        <v>19.600000000000001</v>
      </c>
      <c r="FH134" s="1">
        <v>20.2</v>
      </c>
      <c r="FI134" s="1">
        <v>21</v>
      </c>
      <c r="FJ134" s="1">
        <v>20.8</v>
      </c>
      <c r="FK134" s="1">
        <v>20</v>
      </c>
      <c r="FL134" s="1">
        <v>20.8</v>
      </c>
      <c r="FM134" s="1">
        <v>21.2</v>
      </c>
      <c r="FN134" s="1">
        <v>65535</v>
      </c>
      <c r="FO134" s="1">
        <v>20.399999999999999</v>
      </c>
      <c r="FP134" s="1">
        <v>21.2</v>
      </c>
      <c r="FQ134" s="1">
        <v>20.399999999999999</v>
      </c>
      <c r="FR134" s="1">
        <v>65535</v>
      </c>
      <c r="FS134" s="1">
        <v>65535</v>
      </c>
      <c r="FT134" s="1">
        <v>20.399999999999999</v>
      </c>
      <c r="FU134" s="1">
        <v>21</v>
      </c>
      <c r="FV134" s="1">
        <v>20.6</v>
      </c>
      <c r="FW134" s="1">
        <v>22</v>
      </c>
      <c r="FX134" s="1">
        <v>65535</v>
      </c>
      <c r="FY134" s="1">
        <v>20.399999999999999</v>
      </c>
      <c r="FZ134" s="1">
        <v>20</v>
      </c>
      <c r="GA134" s="1">
        <v>20.399999999999999</v>
      </c>
      <c r="GB134" s="1">
        <v>20.2</v>
      </c>
      <c r="GC134" s="1">
        <v>20</v>
      </c>
      <c r="GD134" s="1">
        <v>21.2</v>
      </c>
      <c r="GE134" s="1">
        <v>22.6</v>
      </c>
      <c r="GF134" s="1">
        <v>20.8</v>
      </c>
      <c r="GG134" s="1">
        <v>20</v>
      </c>
      <c r="GH134" s="1">
        <v>19.2</v>
      </c>
      <c r="GI134" s="1">
        <v>20</v>
      </c>
      <c r="GJ134" s="1">
        <v>21</v>
      </c>
      <c r="GK134" s="1">
        <v>65535</v>
      </c>
      <c r="GL134" s="1">
        <v>21.6</v>
      </c>
      <c r="GM134" s="1">
        <v>19.2</v>
      </c>
      <c r="GN134" s="1">
        <v>20</v>
      </c>
      <c r="GO134" s="1">
        <v>20.2</v>
      </c>
      <c r="GP134" s="1">
        <v>21.8</v>
      </c>
      <c r="GQ134" s="1">
        <v>19.8</v>
      </c>
      <c r="GR134" s="1">
        <v>21</v>
      </c>
      <c r="GS134" s="1">
        <v>22.6</v>
      </c>
      <c r="GT134" s="1">
        <v>19.8</v>
      </c>
      <c r="GU134" s="1">
        <v>21</v>
      </c>
      <c r="GV134" s="1">
        <v>20.8</v>
      </c>
      <c r="GW134" s="1">
        <v>20.399999999999999</v>
      </c>
      <c r="GX134" s="1">
        <v>20</v>
      </c>
      <c r="GY134" s="1">
        <v>20.399999999999999</v>
      </c>
      <c r="GZ134" s="1">
        <v>19.399999999999999</v>
      </c>
      <c r="HA134" s="1">
        <v>20</v>
      </c>
      <c r="HB134" s="1">
        <v>19.8</v>
      </c>
      <c r="HC134" s="1">
        <v>65535</v>
      </c>
      <c r="HD134" s="1">
        <v>22</v>
      </c>
      <c r="HE134" s="1">
        <v>19.600000000000001</v>
      </c>
      <c r="HF134" s="1">
        <v>19.8</v>
      </c>
      <c r="HG134" s="1">
        <v>19.399999999999999</v>
      </c>
      <c r="HH134" s="1">
        <v>20</v>
      </c>
      <c r="HI134" s="1">
        <v>21.8</v>
      </c>
      <c r="HJ134" s="1">
        <v>19</v>
      </c>
      <c r="HK134" s="1">
        <v>65535</v>
      </c>
      <c r="HL134" s="1">
        <v>20</v>
      </c>
      <c r="HM134" s="1">
        <v>21.4</v>
      </c>
      <c r="HN134" s="1">
        <v>21.8</v>
      </c>
      <c r="HO134" s="1">
        <v>22</v>
      </c>
      <c r="HP134" s="1">
        <v>21.2</v>
      </c>
      <c r="HQ134" s="1">
        <v>20</v>
      </c>
      <c r="HR134" s="1">
        <v>19.2</v>
      </c>
      <c r="HS134" s="1">
        <v>21.4</v>
      </c>
      <c r="HT134" s="1">
        <v>22</v>
      </c>
      <c r="HU134" s="1">
        <v>21</v>
      </c>
      <c r="HV134" s="1">
        <v>65535</v>
      </c>
      <c r="HW134" s="1">
        <v>21.2</v>
      </c>
      <c r="HX134" s="1">
        <v>65535</v>
      </c>
      <c r="HY134" s="1">
        <v>21.8</v>
      </c>
      <c r="HZ134" s="1">
        <v>20.2</v>
      </c>
      <c r="IA134" s="1">
        <v>19.399999999999999</v>
      </c>
      <c r="IB134" s="1">
        <v>21.6</v>
      </c>
      <c r="IC134" s="1">
        <v>21.2</v>
      </c>
      <c r="ID134" s="1">
        <v>22</v>
      </c>
      <c r="IE134" s="1">
        <v>20</v>
      </c>
      <c r="IF134" s="1">
        <v>20.399999999999999</v>
      </c>
      <c r="IG134" s="1">
        <v>21.2</v>
      </c>
      <c r="IH134" s="1">
        <v>20.6</v>
      </c>
      <c r="II134" s="1">
        <v>22</v>
      </c>
      <c r="IJ134" s="1">
        <v>22.2</v>
      </c>
      <c r="IK134" s="1">
        <v>20</v>
      </c>
      <c r="IL134" s="1">
        <v>22</v>
      </c>
      <c r="IM134" s="1">
        <v>20</v>
      </c>
      <c r="IN134" s="1">
        <v>22.2</v>
      </c>
      <c r="IO134" s="1">
        <v>21</v>
      </c>
      <c r="IP134" s="1">
        <v>20.8</v>
      </c>
      <c r="IQ134" s="1">
        <v>22</v>
      </c>
      <c r="IR134" s="1">
        <v>22.4</v>
      </c>
      <c r="IS134" s="1">
        <v>21</v>
      </c>
      <c r="IT134" s="1">
        <v>21.2</v>
      </c>
      <c r="IU134" s="1">
        <v>23</v>
      </c>
      <c r="IV134" s="1">
        <v>22.6</v>
      </c>
      <c r="IW134" s="1">
        <v>23.2</v>
      </c>
      <c r="IX134" s="1">
        <v>23</v>
      </c>
      <c r="IY134" s="1">
        <v>22.2</v>
      </c>
      <c r="IZ134" s="1">
        <v>23</v>
      </c>
      <c r="JA134" s="1">
        <v>21.2</v>
      </c>
      <c r="JB134" s="1">
        <v>23.6</v>
      </c>
      <c r="JC134" s="1">
        <v>22.2</v>
      </c>
      <c r="JD134" s="1">
        <v>23</v>
      </c>
      <c r="JE134" s="1">
        <v>65535</v>
      </c>
      <c r="JF134" s="1">
        <v>22.6</v>
      </c>
      <c r="JG134" s="1">
        <v>23</v>
      </c>
      <c r="JH134" s="1">
        <v>22.2</v>
      </c>
      <c r="JI134" s="1">
        <v>65535</v>
      </c>
      <c r="JJ134" s="1">
        <v>20.2</v>
      </c>
      <c r="JK134" s="1">
        <v>21.2</v>
      </c>
      <c r="JL134" s="1">
        <v>18.600000000000001</v>
      </c>
      <c r="JM134" s="1">
        <v>20.399999999999999</v>
      </c>
      <c r="JN134" s="1">
        <v>19.2</v>
      </c>
      <c r="JO134" s="1">
        <v>20.8</v>
      </c>
      <c r="JP134" s="1">
        <v>22</v>
      </c>
      <c r="JQ134" s="1">
        <v>19.8</v>
      </c>
      <c r="JR134" s="1">
        <v>20.399999999999999</v>
      </c>
      <c r="JS134" s="1">
        <v>21.2</v>
      </c>
      <c r="JT134" s="1">
        <v>22.8</v>
      </c>
      <c r="JU134" s="1">
        <v>20.2</v>
      </c>
      <c r="JV134" s="1">
        <v>19.600000000000001</v>
      </c>
      <c r="JW134" s="1">
        <v>21.2</v>
      </c>
      <c r="JX134" s="1">
        <v>20</v>
      </c>
      <c r="JY134" s="1">
        <v>18.600000000000001</v>
      </c>
      <c r="JZ134" s="1">
        <v>20</v>
      </c>
      <c r="KA134" s="1">
        <v>21.6</v>
      </c>
      <c r="KB134" s="1">
        <v>20.2</v>
      </c>
      <c r="KC134" s="1">
        <v>20</v>
      </c>
      <c r="KD134" s="1">
        <v>18.399999999999999</v>
      </c>
      <c r="KE134" s="1">
        <v>21.4</v>
      </c>
      <c r="KF134" s="1">
        <v>20</v>
      </c>
      <c r="KG134" s="1">
        <v>21.6</v>
      </c>
      <c r="KH134" s="1">
        <v>21.8</v>
      </c>
      <c r="KI134" s="1">
        <v>21.4</v>
      </c>
      <c r="KJ134" s="1">
        <v>19.399999999999999</v>
      </c>
      <c r="KK134" s="1">
        <v>20</v>
      </c>
      <c r="KL134" s="1">
        <v>19</v>
      </c>
      <c r="KM134" s="1">
        <v>20.8</v>
      </c>
      <c r="KN134" s="1">
        <v>19.2</v>
      </c>
      <c r="KO134" s="1">
        <v>19.399999999999999</v>
      </c>
      <c r="KP134" s="1">
        <v>20.6</v>
      </c>
      <c r="KQ134" s="1">
        <v>20</v>
      </c>
      <c r="KR134" s="1">
        <v>19.8</v>
      </c>
      <c r="KS134" s="1">
        <v>18.8</v>
      </c>
      <c r="KT134" s="1">
        <v>19</v>
      </c>
      <c r="KU134" s="1">
        <v>19.2</v>
      </c>
      <c r="KV134" s="1">
        <v>20.6</v>
      </c>
      <c r="KW134" s="1">
        <v>20</v>
      </c>
      <c r="KX134" s="1">
        <v>21.2</v>
      </c>
      <c r="KY134" s="1">
        <v>20.399999999999999</v>
      </c>
      <c r="KZ134" s="1">
        <v>20</v>
      </c>
      <c r="LA134" s="1">
        <v>65535</v>
      </c>
      <c r="LB134" s="1">
        <v>20</v>
      </c>
      <c r="LC134" s="1">
        <v>20.2</v>
      </c>
      <c r="LD134" s="1">
        <v>20.8</v>
      </c>
      <c r="LE134" s="1">
        <v>21.4</v>
      </c>
      <c r="LF134" s="1">
        <v>20</v>
      </c>
      <c r="LG134" s="1">
        <v>20.2</v>
      </c>
      <c r="LH134" s="1">
        <v>21.2</v>
      </c>
      <c r="LI134" s="1">
        <v>21.4</v>
      </c>
      <c r="LJ134" s="1">
        <v>21.4</v>
      </c>
      <c r="LK134" s="1">
        <v>20</v>
      </c>
      <c r="LL134" s="1">
        <v>20.8</v>
      </c>
      <c r="LM134" s="1">
        <v>20.399999999999999</v>
      </c>
      <c r="LN134" s="1">
        <v>20</v>
      </c>
      <c r="LO134" s="1">
        <v>20.2</v>
      </c>
      <c r="LP134" s="1">
        <v>20.6</v>
      </c>
      <c r="LQ134" s="1">
        <v>21</v>
      </c>
      <c r="LR134" s="1">
        <v>21.4</v>
      </c>
      <c r="LS134" s="1">
        <v>65535</v>
      </c>
      <c r="LT134" s="1">
        <v>65535</v>
      </c>
      <c r="LU134" s="1">
        <v>20.6</v>
      </c>
      <c r="LV134" s="1">
        <v>20</v>
      </c>
      <c r="LW134" s="1">
        <v>19</v>
      </c>
      <c r="LX134" s="1">
        <v>20.399999999999999</v>
      </c>
      <c r="LY134" s="1">
        <v>20</v>
      </c>
      <c r="LZ134" s="1">
        <v>21.8</v>
      </c>
      <c r="MA134" s="1">
        <v>20.8</v>
      </c>
      <c r="MB134" s="1">
        <v>20.2</v>
      </c>
      <c r="MC134" s="1">
        <v>20.399999999999999</v>
      </c>
      <c r="MD134" s="1">
        <v>20.8</v>
      </c>
      <c r="ME134" s="1">
        <v>21.2</v>
      </c>
      <c r="MF134" s="1">
        <v>65535</v>
      </c>
      <c r="MG134" s="1">
        <v>19.8</v>
      </c>
      <c r="MH134" s="1">
        <v>20.2</v>
      </c>
      <c r="MI134" s="1">
        <v>20.6</v>
      </c>
      <c r="MJ134" s="1">
        <v>20.399999999999999</v>
      </c>
      <c r="MK134" s="1">
        <v>65535</v>
      </c>
      <c r="ML134" s="1">
        <v>19.2</v>
      </c>
      <c r="MM134" s="1">
        <v>19.8</v>
      </c>
      <c r="MN134" s="1">
        <v>20.8</v>
      </c>
      <c r="MO134" s="1">
        <v>20</v>
      </c>
      <c r="MP134" s="1">
        <v>20.399999999999999</v>
      </c>
      <c r="MQ134" s="1">
        <v>21.2</v>
      </c>
      <c r="MR134" s="1">
        <v>21</v>
      </c>
      <c r="MS134" s="1">
        <v>21</v>
      </c>
      <c r="MT134" s="1">
        <v>20.8</v>
      </c>
      <c r="MU134" s="1">
        <v>20</v>
      </c>
      <c r="MV134" s="1">
        <v>20.8</v>
      </c>
      <c r="MW134" s="1">
        <v>20.399999999999999</v>
      </c>
      <c r="MX134" s="1">
        <v>20.2</v>
      </c>
      <c r="MY134" s="1">
        <v>21.8</v>
      </c>
      <c r="MZ134" s="1">
        <v>21.6</v>
      </c>
      <c r="NA134" s="1">
        <v>22.8</v>
      </c>
      <c r="NB134" s="1">
        <v>214</v>
      </c>
      <c r="NC134" s="1">
        <v>65535</v>
      </c>
      <c r="ND134" s="1">
        <v>21.8</v>
      </c>
      <c r="NE134" s="1">
        <v>21.6</v>
      </c>
      <c r="NF134" s="1">
        <v>19.2</v>
      </c>
      <c r="NG134" s="1">
        <v>21.2</v>
      </c>
      <c r="NH134" s="1">
        <v>65535</v>
      </c>
      <c r="NI134" s="1">
        <v>65535</v>
      </c>
      <c r="NJ134" s="6">
        <f t="shared" si="111"/>
        <v>0.87096774193548387</v>
      </c>
      <c r="NK134" s="3">
        <f t="shared" si="112"/>
        <v>1</v>
      </c>
      <c r="NL134" s="3">
        <f t="shared" si="113"/>
        <v>0.967741935483871</v>
      </c>
      <c r="NM134" s="3">
        <f t="shared" si="114"/>
        <v>0.93333333333333335</v>
      </c>
      <c r="NN134" s="3">
        <f t="shared" si="115"/>
        <v>1</v>
      </c>
      <c r="NO134" s="3">
        <f t="shared" si="116"/>
        <v>0.8666666666666667</v>
      </c>
      <c r="NP134" s="3">
        <f t="shared" si="117"/>
        <v>0.90322580645161288</v>
      </c>
      <c r="NQ134" s="3">
        <f t="shared" si="118"/>
        <v>0.93548387096774188</v>
      </c>
      <c r="NR134" s="3">
        <f t="shared" si="119"/>
        <v>0.93333333333333335</v>
      </c>
      <c r="NS134" s="3">
        <f t="shared" si="120"/>
        <v>1</v>
      </c>
      <c r="NT134" s="3">
        <f t="shared" si="121"/>
        <v>0.9</v>
      </c>
      <c r="NU134" s="3">
        <f t="shared" si="122"/>
        <v>0.83870967741935487</v>
      </c>
      <c r="NV134" s="3">
        <f t="shared" si="123"/>
        <v>0.92876712328767119</v>
      </c>
      <c r="NW134" s="5">
        <f t="shared" si="124"/>
        <v>20.837037037037035</v>
      </c>
      <c r="NX134" s="1">
        <f t="shared" si="125"/>
        <v>21</v>
      </c>
      <c r="NY134" s="1">
        <f t="shared" si="126"/>
        <v>21.193333333333324</v>
      </c>
      <c r="NZ134" s="1">
        <f t="shared" si="127"/>
        <v>20.821428571428577</v>
      </c>
      <c r="OA134" s="1">
        <f t="shared" si="128"/>
        <v>20.883870967741935</v>
      </c>
      <c r="OB134" s="1">
        <f t="shared" si="129"/>
        <v>20.61538461538461</v>
      </c>
      <c r="OC134" s="1">
        <f t="shared" si="130"/>
        <v>20.342857142857145</v>
      </c>
      <c r="OD134" s="1">
        <f t="shared" si="131"/>
        <v>21.096551724137928</v>
      </c>
      <c r="OE134" s="1">
        <f t="shared" si="132"/>
        <v>21.65</v>
      </c>
      <c r="OF134" s="1">
        <f t="shared" si="133"/>
        <v>20.103225806451615</v>
      </c>
      <c r="OG134" s="1">
        <f t="shared" si="134"/>
        <v>20.555555555555557</v>
      </c>
      <c r="OH134" s="1">
        <f t="shared" si="135"/>
        <v>28.146153846153847</v>
      </c>
      <c r="OI134" s="111">
        <v>18.899999999999999</v>
      </c>
      <c r="OJ134" s="112">
        <v>19.647999999999996</v>
      </c>
      <c r="OK134" s="112">
        <v>19.480769230769234</v>
      </c>
      <c r="OL134" s="112">
        <v>19.616666666666664</v>
      </c>
      <c r="OM134" s="112">
        <v>19.688461538461539</v>
      </c>
      <c r="ON134" s="112">
        <v>19.4962962962963</v>
      </c>
      <c r="OO134" s="112">
        <v>18.980769230769226</v>
      </c>
      <c r="OP134" s="112">
        <v>18.988461538461539</v>
      </c>
      <c r="OQ134" s="112">
        <v>18.872000000000003</v>
      </c>
      <c r="OR134" s="112">
        <v>18.737499999999997</v>
      </c>
      <c r="OS134" s="112">
        <v>18.716666666666665</v>
      </c>
      <c r="OT134" s="112">
        <v>18.662499999999998</v>
      </c>
      <c r="OU134" s="5">
        <f t="shared" si="99"/>
        <v>1.9370370370370367</v>
      </c>
      <c r="OV134" s="1">
        <f t="shared" si="100"/>
        <v>1.3520000000000039</v>
      </c>
      <c r="OW134" s="1">
        <f t="shared" si="101"/>
        <v>1.712564102564091</v>
      </c>
      <c r="OX134" s="1">
        <f t="shared" si="102"/>
        <v>1.2047619047619129</v>
      </c>
      <c r="OY134" s="1">
        <f t="shared" si="103"/>
        <v>1.1954094292803958</v>
      </c>
      <c r="OZ134" s="1">
        <f t="shared" si="104"/>
        <v>1.1190883190883092</v>
      </c>
      <c r="PA134" s="1">
        <f t="shared" si="105"/>
        <v>1.3620879120879188</v>
      </c>
      <c r="PB134" s="1">
        <f t="shared" si="106"/>
        <v>2.1080901856763887</v>
      </c>
      <c r="PC134" s="1">
        <f t="shared" si="107"/>
        <v>2.7779999999999951</v>
      </c>
      <c r="PD134" s="1">
        <f t="shared" si="108"/>
        <v>1.3657258064516178</v>
      </c>
      <c r="PE134" s="1">
        <f t="shared" si="109"/>
        <v>1.8388888888888921</v>
      </c>
      <c r="PF134" s="1">
        <f t="shared" si="110"/>
        <v>9.4836538461538495</v>
      </c>
      <c r="PG134" s="111">
        <v>10</v>
      </c>
      <c r="PH134" s="112">
        <v>9.1999999999999993</v>
      </c>
      <c r="PI134" s="112">
        <v>9.6</v>
      </c>
      <c r="PJ134" s="112">
        <v>11.4</v>
      </c>
      <c r="PK134" s="112">
        <v>11.2</v>
      </c>
      <c r="PL134" s="112">
        <v>11</v>
      </c>
      <c r="PM134" s="112">
        <v>9.6</v>
      </c>
      <c r="PN134" s="112">
        <v>9.1</v>
      </c>
      <c r="PO134" s="112">
        <v>9.4</v>
      </c>
      <c r="PP134" s="112">
        <v>8.8000000000000007</v>
      </c>
      <c r="PQ134" s="112">
        <v>9.8000000000000007</v>
      </c>
      <c r="PR134" s="137">
        <v>10</v>
      </c>
      <c r="PS134" s="5">
        <f t="array" ref="PS134">+IF(ISERROR($NW134)=FALSE,MIN(IF($H134:$AL134&lt;65534,$H134:$AL134,"")),NA())</f>
        <v>19.2</v>
      </c>
      <c r="PT134" s="1">
        <f t="array" ref="PT134">+IF(ISERROR($NX134)=FALSE,MIN(IF($AM134:$BN134&lt;65534,$AM134:$BN134,"")),NA())</f>
        <v>19</v>
      </c>
      <c r="PU134" s="1">
        <f t="array" ref="PU134">+IF(ISERROR($NY134)=FALSE,MIN(IF($BP134:$CT134&lt;65534,$BP134:$CT134,"")),NA())</f>
        <v>19</v>
      </c>
      <c r="PV134" s="1">
        <f t="array" ref="PV134">+IF(ISERROR($NZ134)=FALSE,MIN(IF($CU134:$DX134&lt;65534,$CU134:$DX134,"")),NA())</f>
        <v>19.8</v>
      </c>
      <c r="PW134" s="1">
        <f t="array" ref="PW134">+IF(ISERROR($OA134)=FALSE,MIN(IF($DY134:$FC134&lt;65534,$DY134:$FC134,"")),NA())</f>
        <v>19.399999999999999</v>
      </c>
      <c r="PX134" s="1">
        <f t="array" ref="PX134">+IF(ISERROR($OB134)=FALSE,MIN(IF($FD134:$GG134&lt;65534,$FD134:$GG134,"")),NA())</f>
        <v>19.399999999999999</v>
      </c>
      <c r="PY134" s="1">
        <f t="array" ref="PY134">+IF(ISERROR($OC134)=FALSE,MIN(IF($GH134:$HL134&lt;65534,$GH134:$HL134,"")),NA())</f>
        <v>19</v>
      </c>
      <c r="PZ134" s="1">
        <f t="array" ref="PZ134">+IF(ISERROR($OD134)=FALSE,MIN(IF($HM134:$IQ134&lt;65534,$HM134:$IQ134,"")),NA())</f>
        <v>19.2</v>
      </c>
      <c r="QA134" s="1">
        <f t="array" ref="QA134">+IF(ISERROR($OE134)=FALSE,MIN(IF($IR134:$JU134&lt;65534,$IR134:$JU134,"")),NA())</f>
        <v>18.600000000000001</v>
      </c>
      <c r="QB134" s="1">
        <f t="array" ref="QB134">+IF(ISERROR($OF134)=FALSE,MIN(IF($JV134:$KZ134&lt;65534,$JV134:$KZ134,"")),NA())</f>
        <v>18.399999999999999</v>
      </c>
      <c r="QC134" s="1">
        <f t="array" ref="QC134">+IF(ISERROR($OG134)=FALSE,MIN(IF($LA134:$MD134&lt;65534,$LA134:$MD134,"")),NA())</f>
        <v>19</v>
      </c>
      <c r="QD134" s="1">
        <f t="array" ref="QD134">+IF(ISERROR($OH134)=FALSE,MIN(IF($ME134:$NI134&lt;65534,$ME134:$NI134,"")),NA())</f>
        <v>19.2</v>
      </c>
      <c r="QE134" s="5">
        <f t="shared" si="136"/>
        <v>-9.1999999999999993</v>
      </c>
      <c r="QF134" s="1">
        <f t="shared" si="137"/>
        <v>-9.8000000000000007</v>
      </c>
      <c r="QG134" s="1">
        <f t="shared" si="138"/>
        <v>-9.4</v>
      </c>
      <c r="QH134" s="1">
        <f t="shared" si="139"/>
        <v>-8.4</v>
      </c>
      <c r="QI134" s="1">
        <f t="shared" si="140"/>
        <v>-8.1999999999999993</v>
      </c>
      <c r="QJ134" s="1">
        <f t="shared" si="141"/>
        <v>-8.3999999999999986</v>
      </c>
      <c r="QK134" s="1">
        <f t="shared" si="142"/>
        <v>-9.4</v>
      </c>
      <c r="QL134" s="1">
        <f t="shared" si="143"/>
        <v>-10.1</v>
      </c>
      <c r="QM134" s="1">
        <f t="shared" si="144"/>
        <v>-9.2000000000000011</v>
      </c>
      <c r="QN134" s="1">
        <f t="shared" si="145"/>
        <v>-9.5999999999999979</v>
      </c>
      <c r="QO134" s="1">
        <f t="shared" si="146"/>
        <v>-9.1999999999999993</v>
      </c>
      <c r="QP134" s="1">
        <f t="shared" si="147"/>
        <v>-9.1999999999999993</v>
      </c>
      <c r="QQ134" s="5" t="s">
        <v>892</v>
      </c>
    </row>
    <row r="135" spans="1:459" s="1" customFormat="1" x14ac:dyDescent="0.2">
      <c r="A135" s="79">
        <v>21205670</v>
      </c>
      <c r="B135" s="106">
        <v>-74.437638888888898</v>
      </c>
      <c r="C135" s="106">
        <v>4.770888888888889</v>
      </c>
      <c r="D135" s="105">
        <v>1915</v>
      </c>
      <c r="E135" s="97" t="s">
        <v>196</v>
      </c>
      <c r="F135" s="97" t="s">
        <v>157</v>
      </c>
      <c r="G135" s="97" t="s">
        <v>42</v>
      </c>
      <c r="H135" s="1">
        <v>65535</v>
      </c>
      <c r="I135" s="1">
        <v>65535</v>
      </c>
      <c r="J135" s="1">
        <v>65535</v>
      </c>
      <c r="K135" s="1">
        <v>65535</v>
      </c>
      <c r="L135" s="1">
        <v>65535</v>
      </c>
      <c r="M135" s="1">
        <v>65535</v>
      </c>
      <c r="N135" s="1">
        <v>65535</v>
      </c>
      <c r="O135" s="1">
        <v>65535</v>
      </c>
      <c r="P135" s="1">
        <v>65535</v>
      </c>
      <c r="Q135" s="1">
        <v>65535</v>
      </c>
      <c r="R135" s="1">
        <v>65535</v>
      </c>
      <c r="S135" s="1">
        <v>65535</v>
      </c>
      <c r="T135" s="1">
        <v>65535</v>
      </c>
      <c r="U135" s="1">
        <v>65535</v>
      </c>
      <c r="V135" s="1">
        <v>65535</v>
      </c>
      <c r="W135" s="1">
        <v>14</v>
      </c>
      <c r="X135" s="1">
        <v>13.6</v>
      </c>
      <c r="Y135" s="1">
        <v>13.6</v>
      </c>
      <c r="Z135" s="1">
        <v>13.2</v>
      </c>
      <c r="AA135" s="1">
        <v>65535</v>
      </c>
      <c r="AB135" s="1">
        <v>65535</v>
      </c>
      <c r="AC135" s="1">
        <v>14.4</v>
      </c>
      <c r="AD135" s="1">
        <v>14</v>
      </c>
      <c r="AE135" s="1">
        <v>13.8</v>
      </c>
      <c r="AF135" s="1">
        <v>14</v>
      </c>
      <c r="AG135" s="1">
        <v>14.2</v>
      </c>
      <c r="AH135" s="1">
        <v>65535</v>
      </c>
      <c r="AI135" s="1">
        <v>14.2</v>
      </c>
      <c r="AJ135" s="1">
        <v>65535</v>
      </c>
      <c r="AK135" s="1">
        <v>13.2</v>
      </c>
      <c r="AL135" s="1">
        <v>11.6</v>
      </c>
      <c r="AM135" s="1">
        <v>12.4</v>
      </c>
      <c r="AN135" s="1">
        <v>65535</v>
      </c>
      <c r="AO135" s="1">
        <v>65535</v>
      </c>
      <c r="AP135" s="1">
        <v>65535</v>
      </c>
      <c r="AQ135" s="1">
        <v>14</v>
      </c>
      <c r="AR135" s="1">
        <v>14</v>
      </c>
      <c r="AS135" s="1">
        <v>14.6</v>
      </c>
      <c r="AT135" s="1">
        <v>14</v>
      </c>
      <c r="AU135" s="1">
        <v>65535</v>
      </c>
      <c r="AV135" s="1">
        <v>65535</v>
      </c>
      <c r="AW135" s="1">
        <v>13.8</v>
      </c>
      <c r="AX135" s="1">
        <v>13.6</v>
      </c>
      <c r="AY135" s="1">
        <v>12.4</v>
      </c>
      <c r="AZ135" s="1">
        <v>65535</v>
      </c>
      <c r="BA135" s="1">
        <v>65535</v>
      </c>
      <c r="BB135" s="1">
        <v>65535</v>
      </c>
      <c r="BC135" s="1">
        <v>65535</v>
      </c>
      <c r="BD135" s="1">
        <v>12.8</v>
      </c>
      <c r="BE135" s="1">
        <v>14.6</v>
      </c>
      <c r="BF135" s="1">
        <v>15</v>
      </c>
      <c r="BG135" s="1">
        <v>65535</v>
      </c>
      <c r="BH135" s="1">
        <v>14.4</v>
      </c>
      <c r="BI135" s="1">
        <v>14.2</v>
      </c>
      <c r="BJ135" s="1">
        <v>65535</v>
      </c>
      <c r="BK135" s="1">
        <v>65535</v>
      </c>
      <c r="BL135" s="1">
        <v>14.8</v>
      </c>
      <c r="BM135" s="1">
        <v>14.8</v>
      </c>
      <c r="BN135" s="1">
        <v>65535</v>
      </c>
      <c r="BO135" s="102"/>
      <c r="BP135" s="1">
        <v>65535</v>
      </c>
      <c r="BQ135" s="1">
        <v>65535</v>
      </c>
      <c r="BR135" s="1">
        <v>15</v>
      </c>
      <c r="BS135" s="1">
        <v>15</v>
      </c>
      <c r="BT135" s="1">
        <v>15.4</v>
      </c>
      <c r="BU135" s="1">
        <v>15.4</v>
      </c>
      <c r="BV135" s="1">
        <v>15.2</v>
      </c>
      <c r="BW135" s="1">
        <v>14.6</v>
      </c>
      <c r="BX135" s="1">
        <v>15.2</v>
      </c>
      <c r="BY135" s="1">
        <v>65535</v>
      </c>
      <c r="BZ135" s="1">
        <v>16</v>
      </c>
      <c r="CA135" s="1">
        <v>15</v>
      </c>
      <c r="CB135" s="1">
        <v>15.8</v>
      </c>
      <c r="CC135" s="1">
        <v>16.600000000000001</v>
      </c>
      <c r="CD135" s="1">
        <v>15</v>
      </c>
      <c r="CE135" s="1">
        <v>15</v>
      </c>
      <c r="CF135" s="1">
        <v>15</v>
      </c>
      <c r="CG135" s="1">
        <v>15.4</v>
      </c>
      <c r="CH135" s="1">
        <v>15.4</v>
      </c>
      <c r="CI135" s="1">
        <v>15.4</v>
      </c>
      <c r="CJ135" s="1">
        <v>65535</v>
      </c>
      <c r="CK135" s="1">
        <v>65535</v>
      </c>
      <c r="CL135" s="1">
        <v>65535</v>
      </c>
      <c r="CM135" s="1">
        <v>14</v>
      </c>
      <c r="CN135" s="1">
        <v>13</v>
      </c>
      <c r="CO135" s="1">
        <v>15.6</v>
      </c>
      <c r="CP135" s="1">
        <v>13.4</v>
      </c>
      <c r="CQ135" s="1">
        <v>65535</v>
      </c>
      <c r="CR135" s="1">
        <v>15</v>
      </c>
      <c r="CS135" s="1">
        <v>13.4</v>
      </c>
      <c r="CT135" s="1">
        <v>15</v>
      </c>
      <c r="CU135" s="1">
        <v>14</v>
      </c>
      <c r="CV135" s="1">
        <v>15</v>
      </c>
      <c r="CW135" s="1">
        <v>13.6</v>
      </c>
      <c r="CX135" s="1">
        <v>15.4</v>
      </c>
      <c r="CY135" s="1">
        <v>15.8</v>
      </c>
      <c r="CZ135" s="1">
        <v>15.2</v>
      </c>
      <c r="DA135" s="1">
        <v>15</v>
      </c>
      <c r="DB135" s="1">
        <v>14.8</v>
      </c>
      <c r="DC135" s="1">
        <v>65535</v>
      </c>
      <c r="DD135" s="1">
        <v>15.6</v>
      </c>
      <c r="DE135" s="1">
        <v>15</v>
      </c>
      <c r="DF135" s="1">
        <v>15</v>
      </c>
      <c r="DG135" s="1">
        <v>15</v>
      </c>
      <c r="DH135" s="1">
        <v>65535</v>
      </c>
      <c r="DI135" s="1">
        <v>65535</v>
      </c>
      <c r="DJ135" s="1">
        <v>65535</v>
      </c>
      <c r="DK135" s="1">
        <v>14.8</v>
      </c>
      <c r="DL135" s="1">
        <v>65535</v>
      </c>
      <c r="DM135" s="1">
        <v>14.8</v>
      </c>
      <c r="DN135" s="1">
        <v>15.4</v>
      </c>
      <c r="DO135" s="1">
        <v>14.6</v>
      </c>
      <c r="DP135" s="1">
        <v>14.4</v>
      </c>
      <c r="DQ135" s="1">
        <v>14.8</v>
      </c>
      <c r="DR135" s="1">
        <v>15</v>
      </c>
      <c r="DS135" s="1">
        <v>14.8</v>
      </c>
      <c r="DT135" s="1">
        <v>15.6</v>
      </c>
      <c r="DU135" s="1">
        <v>16</v>
      </c>
      <c r="DV135" s="1">
        <v>15</v>
      </c>
      <c r="DW135" s="1">
        <v>15</v>
      </c>
      <c r="DX135" s="1">
        <v>15.8</v>
      </c>
      <c r="DY135" s="1">
        <v>11.4</v>
      </c>
      <c r="DZ135" s="1">
        <v>15.2</v>
      </c>
      <c r="EA135" s="1">
        <v>15</v>
      </c>
      <c r="EB135" s="1">
        <v>14.8</v>
      </c>
      <c r="EC135" s="1">
        <v>15</v>
      </c>
      <c r="ED135" s="1">
        <v>15.8</v>
      </c>
      <c r="EE135" s="1">
        <v>14.1</v>
      </c>
      <c r="EF135" s="1">
        <v>14.8</v>
      </c>
      <c r="EG135" s="1">
        <v>65535</v>
      </c>
      <c r="EH135" s="1">
        <v>15</v>
      </c>
      <c r="EI135" s="1">
        <v>65535</v>
      </c>
      <c r="EJ135" s="1">
        <v>65535</v>
      </c>
      <c r="EK135" s="1">
        <v>65535</v>
      </c>
      <c r="EL135" s="1">
        <v>65535</v>
      </c>
      <c r="EM135" s="1">
        <v>14.4</v>
      </c>
      <c r="EN135" s="1">
        <v>15.2</v>
      </c>
      <c r="EO135" s="1">
        <v>14.8</v>
      </c>
      <c r="EP135" s="1">
        <v>14.8</v>
      </c>
      <c r="EQ135" s="1">
        <v>15.4</v>
      </c>
      <c r="ER135" s="1">
        <v>14</v>
      </c>
      <c r="ES135" s="1">
        <v>15</v>
      </c>
      <c r="ET135" s="1">
        <v>15.2</v>
      </c>
      <c r="EU135" s="1">
        <v>65535</v>
      </c>
      <c r="EV135" s="1">
        <v>65535</v>
      </c>
      <c r="EW135" s="1">
        <v>65535</v>
      </c>
      <c r="EX135" s="1">
        <v>65535</v>
      </c>
      <c r="EY135" s="1">
        <v>65535</v>
      </c>
      <c r="EZ135" s="1">
        <v>65535</v>
      </c>
      <c r="FA135" s="1">
        <v>65535</v>
      </c>
      <c r="FB135" s="1">
        <v>65535</v>
      </c>
      <c r="FC135" s="1">
        <v>65535</v>
      </c>
      <c r="FD135" s="1">
        <v>65535</v>
      </c>
      <c r="FE135" s="1">
        <v>13.6</v>
      </c>
      <c r="FF135" s="1">
        <v>15.2</v>
      </c>
      <c r="FG135" s="1">
        <v>13.8</v>
      </c>
      <c r="FH135" s="1">
        <v>14.4</v>
      </c>
      <c r="FI135" s="1">
        <v>14.8</v>
      </c>
      <c r="FJ135" s="1">
        <v>15</v>
      </c>
      <c r="FK135" s="1">
        <v>15.6</v>
      </c>
      <c r="FL135" s="1">
        <v>65535</v>
      </c>
      <c r="FM135" s="1">
        <v>15.4</v>
      </c>
      <c r="FN135" s="1">
        <v>65535</v>
      </c>
      <c r="FO135" s="1">
        <v>14.8</v>
      </c>
      <c r="FP135" s="1">
        <v>15</v>
      </c>
      <c r="FQ135" s="1">
        <v>15</v>
      </c>
      <c r="FR135" s="1">
        <v>14.2</v>
      </c>
      <c r="FS135" s="1">
        <v>65535</v>
      </c>
      <c r="FT135" s="1">
        <v>13.2</v>
      </c>
      <c r="FU135" s="1">
        <v>65535</v>
      </c>
      <c r="FV135" s="1">
        <v>15</v>
      </c>
      <c r="FW135" s="1">
        <v>13.4</v>
      </c>
      <c r="FX135" s="1">
        <v>13.4</v>
      </c>
      <c r="FY135" s="1">
        <v>14</v>
      </c>
      <c r="FZ135" s="1">
        <v>65535</v>
      </c>
      <c r="GA135" s="1">
        <v>13.6</v>
      </c>
      <c r="GB135" s="1">
        <v>14.8</v>
      </c>
      <c r="GC135" s="1">
        <v>65535</v>
      </c>
      <c r="GD135" s="1">
        <v>15.4</v>
      </c>
      <c r="GE135" s="1">
        <v>15.8</v>
      </c>
      <c r="GF135" s="1">
        <v>65535</v>
      </c>
      <c r="GG135" s="1">
        <v>65535</v>
      </c>
      <c r="GH135" s="1">
        <v>65535</v>
      </c>
      <c r="GI135" s="1">
        <v>65535</v>
      </c>
      <c r="GJ135" s="1">
        <v>14.8</v>
      </c>
      <c r="GK135" s="1">
        <v>65535</v>
      </c>
      <c r="GL135" s="1">
        <v>14</v>
      </c>
      <c r="GM135" s="1">
        <v>65535</v>
      </c>
      <c r="GN135" s="1">
        <v>65535</v>
      </c>
      <c r="GO135" s="1">
        <v>65535</v>
      </c>
      <c r="GP135" s="1">
        <v>65535</v>
      </c>
      <c r="GQ135" s="1">
        <v>13.2</v>
      </c>
      <c r="GR135" s="1">
        <v>65535</v>
      </c>
      <c r="GS135" s="1">
        <v>15</v>
      </c>
      <c r="GT135" s="1">
        <v>14.2</v>
      </c>
      <c r="GU135" s="1">
        <v>14.6</v>
      </c>
      <c r="GV135" s="1">
        <v>65535</v>
      </c>
      <c r="GW135" s="1">
        <v>13.8</v>
      </c>
      <c r="GX135" s="1">
        <v>65535</v>
      </c>
      <c r="GY135" s="1">
        <v>65535</v>
      </c>
      <c r="GZ135" s="1">
        <v>14</v>
      </c>
      <c r="HA135" s="1">
        <v>13.2</v>
      </c>
      <c r="HB135" s="1">
        <v>65535</v>
      </c>
      <c r="HC135" s="1">
        <v>65535</v>
      </c>
      <c r="HD135" s="1">
        <v>15.2</v>
      </c>
      <c r="HE135" s="1">
        <v>13.8</v>
      </c>
      <c r="HF135" s="1">
        <v>13.4</v>
      </c>
      <c r="HG135" s="1">
        <v>13.6</v>
      </c>
      <c r="HH135" s="1">
        <v>14.2</v>
      </c>
      <c r="HI135" s="1">
        <v>65535</v>
      </c>
      <c r="HJ135" s="1">
        <v>65535</v>
      </c>
      <c r="HK135" s="1">
        <v>13.8</v>
      </c>
      <c r="HL135" s="1">
        <v>14.4</v>
      </c>
      <c r="HM135" s="1">
        <v>14.2</v>
      </c>
      <c r="HN135" s="1">
        <v>15.8</v>
      </c>
      <c r="HO135" s="1">
        <v>15.6</v>
      </c>
      <c r="HP135" s="1">
        <v>65535</v>
      </c>
      <c r="HQ135" s="1">
        <v>14</v>
      </c>
      <c r="HR135" s="1">
        <v>12.8</v>
      </c>
      <c r="HS135" s="1">
        <v>65535</v>
      </c>
      <c r="HT135" s="1">
        <v>13.8</v>
      </c>
      <c r="HU135" s="1">
        <v>65535</v>
      </c>
      <c r="HV135" s="1">
        <v>14.6</v>
      </c>
      <c r="HW135" s="1">
        <v>65535</v>
      </c>
      <c r="HX135" s="1">
        <v>13.4</v>
      </c>
      <c r="HY135" s="1">
        <v>65535</v>
      </c>
      <c r="HZ135" s="1">
        <v>65535</v>
      </c>
      <c r="IA135" s="1">
        <v>65535</v>
      </c>
      <c r="IB135" s="1">
        <v>65535</v>
      </c>
      <c r="IC135" s="1">
        <v>65535</v>
      </c>
      <c r="ID135" s="1">
        <v>65535</v>
      </c>
      <c r="IE135" s="1">
        <v>65535</v>
      </c>
      <c r="IF135" s="1">
        <v>12.4</v>
      </c>
      <c r="IG135" s="1">
        <v>14.6</v>
      </c>
      <c r="IH135" s="1">
        <v>12.8</v>
      </c>
      <c r="II135" s="1">
        <v>15</v>
      </c>
      <c r="IJ135" s="1">
        <v>65535</v>
      </c>
      <c r="IK135" s="1">
        <v>65535</v>
      </c>
      <c r="IL135" s="1">
        <v>65535</v>
      </c>
      <c r="IM135" s="1">
        <v>65535</v>
      </c>
      <c r="IN135" s="1">
        <v>65535</v>
      </c>
      <c r="IO135" s="1">
        <v>13.4</v>
      </c>
      <c r="IP135" s="1">
        <v>65535</v>
      </c>
      <c r="IQ135" s="1">
        <v>65535</v>
      </c>
      <c r="IR135" s="1">
        <v>65535</v>
      </c>
      <c r="IS135" s="1">
        <v>65535</v>
      </c>
      <c r="IT135" s="1">
        <v>14.6</v>
      </c>
      <c r="IU135" s="1">
        <v>15.8</v>
      </c>
      <c r="IV135" s="1">
        <v>65535</v>
      </c>
      <c r="IW135" s="1">
        <v>65535</v>
      </c>
      <c r="IX135" s="1">
        <v>15.6</v>
      </c>
      <c r="IY135" s="1">
        <v>65535</v>
      </c>
      <c r="IZ135" s="1">
        <v>15</v>
      </c>
      <c r="JA135" s="1">
        <v>65535</v>
      </c>
      <c r="JB135" s="1">
        <v>65535</v>
      </c>
      <c r="JC135" s="1">
        <v>65535</v>
      </c>
      <c r="JD135" s="1">
        <v>65535</v>
      </c>
      <c r="JE135" s="1">
        <v>65535</v>
      </c>
      <c r="JF135" s="1">
        <v>65535</v>
      </c>
      <c r="JG135" s="1">
        <v>14.2</v>
      </c>
      <c r="JH135" s="1">
        <v>14.6</v>
      </c>
      <c r="JI135" s="1">
        <v>65535</v>
      </c>
      <c r="JJ135" s="1">
        <v>65535</v>
      </c>
      <c r="JK135" s="1">
        <v>65535</v>
      </c>
      <c r="JL135" s="1">
        <v>65535</v>
      </c>
      <c r="JM135" s="1">
        <v>65535</v>
      </c>
      <c r="JN135" s="1">
        <v>14.8</v>
      </c>
      <c r="JO135" s="1">
        <v>65535</v>
      </c>
      <c r="JP135" s="1">
        <v>65535</v>
      </c>
      <c r="JQ135" s="1">
        <v>14.8</v>
      </c>
      <c r="JR135" s="1">
        <v>15</v>
      </c>
      <c r="JS135" s="1">
        <v>14</v>
      </c>
      <c r="JT135" s="1">
        <v>65535</v>
      </c>
      <c r="JU135" s="1">
        <v>65535</v>
      </c>
      <c r="JV135" s="1">
        <v>65535</v>
      </c>
      <c r="JW135" s="1">
        <v>65535</v>
      </c>
      <c r="JX135" s="1">
        <v>65535</v>
      </c>
      <c r="JY135" s="1">
        <v>65535</v>
      </c>
      <c r="JZ135" s="1">
        <v>65535</v>
      </c>
      <c r="KA135" s="1">
        <v>65535</v>
      </c>
      <c r="KB135" s="1">
        <v>65535</v>
      </c>
      <c r="KC135" s="1">
        <v>65535</v>
      </c>
      <c r="KD135" s="1">
        <v>65535</v>
      </c>
      <c r="KE135" s="1">
        <v>65535</v>
      </c>
      <c r="KF135" s="1">
        <v>65535</v>
      </c>
      <c r="KG135" s="1">
        <v>15</v>
      </c>
      <c r="KH135" s="1">
        <v>65535</v>
      </c>
      <c r="KI135" s="1">
        <v>15</v>
      </c>
      <c r="KJ135" s="1">
        <v>13.4</v>
      </c>
      <c r="KK135" s="1">
        <v>14.2</v>
      </c>
      <c r="KL135" s="1">
        <v>65535</v>
      </c>
      <c r="KM135" s="1">
        <v>14.8</v>
      </c>
      <c r="KN135" s="1">
        <v>65535</v>
      </c>
      <c r="KO135" s="1">
        <v>65535</v>
      </c>
      <c r="KP135" s="1">
        <v>65535</v>
      </c>
      <c r="KQ135" s="1">
        <v>13.4</v>
      </c>
      <c r="KR135" s="1">
        <v>65535</v>
      </c>
      <c r="KS135" s="1">
        <v>14.8</v>
      </c>
      <c r="KT135" s="1">
        <v>14.6</v>
      </c>
      <c r="KU135" s="1">
        <v>65535</v>
      </c>
      <c r="KV135" s="1">
        <v>65535</v>
      </c>
      <c r="KW135" s="1">
        <v>65535</v>
      </c>
      <c r="KX135" s="1">
        <v>14.2</v>
      </c>
      <c r="KY135" s="1">
        <v>13.8</v>
      </c>
      <c r="KZ135" s="1">
        <v>65535</v>
      </c>
      <c r="LA135" s="1">
        <v>13.2</v>
      </c>
      <c r="LB135" s="1">
        <v>15</v>
      </c>
      <c r="LC135" s="1">
        <v>65535</v>
      </c>
      <c r="LD135" s="1">
        <v>13.2</v>
      </c>
      <c r="LE135" s="1">
        <v>14.8</v>
      </c>
      <c r="LF135" s="1">
        <v>65535</v>
      </c>
      <c r="LG135" s="1">
        <v>14</v>
      </c>
      <c r="LH135" s="1">
        <v>15.6</v>
      </c>
      <c r="LI135" s="1">
        <v>65535</v>
      </c>
      <c r="LJ135" s="1">
        <v>65535</v>
      </c>
      <c r="LK135" s="1">
        <v>65535</v>
      </c>
      <c r="LL135" s="1">
        <v>65535</v>
      </c>
      <c r="LM135" s="1">
        <v>65535</v>
      </c>
      <c r="LN135" s="1">
        <v>13</v>
      </c>
      <c r="LO135" s="1">
        <v>13.8</v>
      </c>
      <c r="LP135" s="1">
        <v>14.6</v>
      </c>
      <c r="LQ135" s="1">
        <v>65535</v>
      </c>
      <c r="LR135" s="1">
        <v>14.4</v>
      </c>
      <c r="LS135" s="1">
        <v>65535</v>
      </c>
      <c r="LT135" s="1">
        <v>15</v>
      </c>
      <c r="LU135" s="1">
        <v>65535</v>
      </c>
      <c r="LV135" s="1">
        <v>14.6</v>
      </c>
      <c r="LW135" s="1">
        <v>13</v>
      </c>
      <c r="LX135" s="1">
        <v>65535</v>
      </c>
      <c r="LY135" s="1">
        <v>13.6</v>
      </c>
      <c r="LZ135" s="1">
        <v>65535</v>
      </c>
      <c r="MA135" s="1">
        <v>65535</v>
      </c>
      <c r="MB135" s="1">
        <v>65535</v>
      </c>
      <c r="MC135" s="1">
        <v>65535</v>
      </c>
      <c r="MD135" s="1">
        <v>65535</v>
      </c>
      <c r="ME135" s="1">
        <v>15.6</v>
      </c>
      <c r="MF135" s="1">
        <v>65535</v>
      </c>
      <c r="MG135" s="1">
        <v>65535</v>
      </c>
      <c r="MH135" s="1">
        <v>65535</v>
      </c>
      <c r="MI135" s="1">
        <v>14.4</v>
      </c>
      <c r="MJ135" s="1">
        <v>65535</v>
      </c>
      <c r="MK135" s="1">
        <v>65535</v>
      </c>
      <c r="ML135" s="1">
        <v>13.2</v>
      </c>
      <c r="MM135" s="1">
        <v>13</v>
      </c>
      <c r="MN135" s="1">
        <v>14.6</v>
      </c>
      <c r="MO135" s="1">
        <v>65535</v>
      </c>
      <c r="MP135" s="1">
        <v>65535</v>
      </c>
      <c r="MQ135" s="1">
        <v>65535</v>
      </c>
      <c r="MR135" s="1">
        <v>15.4</v>
      </c>
      <c r="MS135" s="1">
        <v>14.6</v>
      </c>
      <c r="MT135" s="1">
        <v>65535</v>
      </c>
      <c r="MU135" s="1">
        <v>65535</v>
      </c>
      <c r="MV135" s="1">
        <v>65535</v>
      </c>
      <c r="MW135" s="1">
        <v>65535</v>
      </c>
      <c r="MX135" s="1">
        <v>13.6</v>
      </c>
      <c r="MY135" s="1">
        <v>65535</v>
      </c>
      <c r="MZ135" s="1">
        <v>65535</v>
      </c>
      <c r="NA135" s="1">
        <v>65535</v>
      </c>
      <c r="NB135" s="1">
        <v>65535</v>
      </c>
      <c r="NC135" s="1">
        <v>65535</v>
      </c>
      <c r="ND135" s="1">
        <v>65535</v>
      </c>
      <c r="NE135" s="1">
        <v>65535</v>
      </c>
      <c r="NF135" s="1">
        <v>65535</v>
      </c>
      <c r="NG135" s="1">
        <v>65535</v>
      </c>
      <c r="NH135" s="1">
        <v>65535</v>
      </c>
      <c r="NI135" s="1">
        <v>65535</v>
      </c>
      <c r="NJ135" s="6">
        <f t="shared" si="111"/>
        <v>0.38709677419354838</v>
      </c>
      <c r="NK135" s="3">
        <f t="shared" si="112"/>
        <v>0.5357142857142857</v>
      </c>
      <c r="NL135" s="3">
        <f t="shared" si="113"/>
        <v>0.77419354838709675</v>
      </c>
      <c r="NM135" s="3">
        <f t="shared" si="114"/>
        <v>0.83333333333333337</v>
      </c>
      <c r="NN135" s="3">
        <f t="shared" si="115"/>
        <v>0.54838709677419351</v>
      </c>
      <c r="NO135" s="3">
        <f t="shared" si="116"/>
        <v>0.7</v>
      </c>
      <c r="NP135" s="3">
        <f t="shared" si="117"/>
        <v>0.5161290322580645</v>
      </c>
      <c r="NQ135" s="3">
        <f t="shared" si="118"/>
        <v>0.41935483870967744</v>
      </c>
      <c r="NR135" s="3">
        <f t="shared" si="119"/>
        <v>0.33333333333333331</v>
      </c>
      <c r="NS135" s="3">
        <f t="shared" si="120"/>
        <v>0.32258064516129031</v>
      </c>
      <c r="NT135" s="3">
        <f t="shared" si="121"/>
        <v>0.46666666666666667</v>
      </c>
      <c r="NU135" s="3">
        <f t="shared" si="122"/>
        <v>0.25806451612903225</v>
      </c>
      <c r="NV135" s="3">
        <f t="shared" si="123"/>
        <v>0.50684931506849318</v>
      </c>
      <c r="NW135" s="5" t="e">
        <f t="shared" si="124"/>
        <v>#N/A</v>
      </c>
      <c r="NX135" s="1">
        <f t="shared" si="125"/>
        <v>13.96</v>
      </c>
      <c r="NY135" s="1">
        <f t="shared" si="126"/>
        <v>14.991666666666667</v>
      </c>
      <c r="NZ135" s="1">
        <f t="shared" si="127"/>
        <v>15.016000000000004</v>
      </c>
      <c r="OA135" s="1">
        <f t="shared" si="128"/>
        <v>14.700000000000001</v>
      </c>
      <c r="OB135" s="1">
        <f t="shared" si="129"/>
        <v>14.542857142857141</v>
      </c>
      <c r="OC135" s="1">
        <f t="shared" si="130"/>
        <v>14.075000000000001</v>
      </c>
      <c r="OD135" s="1" t="e">
        <f t="shared" si="131"/>
        <v>#N/A</v>
      </c>
      <c r="OE135" s="1" t="e">
        <f t="shared" si="132"/>
        <v>#N/A</v>
      </c>
      <c r="OF135" s="1" t="e">
        <f t="shared" si="133"/>
        <v>#N/A</v>
      </c>
      <c r="OG135" s="1" t="e">
        <f t="shared" si="134"/>
        <v>#N/A</v>
      </c>
      <c r="OH135" s="1" t="e">
        <f t="shared" si="135"/>
        <v>#N/A</v>
      </c>
      <c r="OI135" s="111">
        <v>13.091666666666667</v>
      </c>
      <c r="OJ135" s="112">
        <v>13.445833333333331</v>
      </c>
      <c r="OK135" s="112">
        <v>13.584000000000001</v>
      </c>
      <c r="OL135" s="112">
        <v>13.884000000000004</v>
      </c>
      <c r="OM135" s="112">
        <v>13.774999999999999</v>
      </c>
      <c r="ON135" s="112">
        <v>13.562500000000005</v>
      </c>
      <c r="OO135" s="112">
        <v>13.251999999999999</v>
      </c>
      <c r="OP135" s="112">
        <v>13.32</v>
      </c>
      <c r="OQ135" s="112">
        <v>13.591666666666667</v>
      </c>
      <c r="OR135" s="112">
        <v>13.550000000000004</v>
      </c>
      <c r="OS135" s="112">
        <v>13.43913043478261</v>
      </c>
      <c r="OT135" s="112">
        <v>13.091304347826087</v>
      </c>
      <c r="OU135" s="5" t="e">
        <f t="shared" si="99"/>
        <v>#N/A</v>
      </c>
      <c r="OV135" s="1">
        <f t="shared" si="100"/>
        <v>0.51416666666666977</v>
      </c>
      <c r="OW135" s="1">
        <f t="shared" si="101"/>
        <v>1.4076666666666657</v>
      </c>
      <c r="OX135" s="1">
        <f t="shared" si="102"/>
        <v>1.1319999999999997</v>
      </c>
      <c r="OY135" s="1">
        <f t="shared" si="103"/>
        <v>0.92500000000000249</v>
      </c>
      <c r="OZ135" s="1">
        <f t="shared" si="104"/>
        <v>0.9803571428571356</v>
      </c>
      <c r="PA135" s="1">
        <f t="shared" si="105"/>
        <v>0.82300000000000217</v>
      </c>
      <c r="PB135" s="1" t="e">
        <f t="shared" si="106"/>
        <v>#N/A</v>
      </c>
      <c r="PC135" s="1" t="e">
        <f t="shared" si="107"/>
        <v>#N/A</v>
      </c>
      <c r="PD135" s="1" t="e">
        <f t="shared" si="108"/>
        <v>#N/A</v>
      </c>
      <c r="PE135" s="1" t="e">
        <f t="shared" si="109"/>
        <v>#N/A</v>
      </c>
      <c r="PF135" s="1" t="e">
        <f t="shared" si="110"/>
        <v>#N/A</v>
      </c>
      <c r="PG135" s="111">
        <v>9</v>
      </c>
      <c r="PH135" s="112">
        <v>10</v>
      </c>
      <c r="PI135" s="112">
        <v>10.199999999999999</v>
      </c>
      <c r="PJ135" s="112">
        <v>10.6</v>
      </c>
      <c r="PK135" s="112">
        <v>9</v>
      </c>
      <c r="PL135" s="112">
        <v>10</v>
      </c>
      <c r="PM135" s="112">
        <v>9.4</v>
      </c>
      <c r="PN135" s="112">
        <v>9.1999999999999993</v>
      </c>
      <c r="PO135" s="112">
        <v>10.199999999999999</v>
      </c>
      <c r="PP135" s="112">
        <v>10</v>
      </c>
      <c r="PQ135" s="112">
        <v>9.4</v>
      </c>
      <c r="PR135" s="137">
        <v>9.8000000000000007</v>
      </c>
      <c r="PS135" s="5" t="e">
        <f t="array" ref="PS135">+IF(ISERROR($NW135)=FALSE,MIN(IF($H135:$AL135&lt;65534,$H135:$AL135,"")),NA())</f>
        <v>#N/A</v>
      </c>
      <c r="PT135" s="1">
        <f t="array" ref="PT135">+IF(ISERROR($NX135)=FALSE,MIN(IF($AM135:$BN135&lt;65534,$AM135:$BN135,"")),NA())</f>
        <v>12.4</v>
      </c>
      <c r="PU135" s="1">
        <f t="array" ref="PU135">+IF(ISERROR($NY135)=FALSE,MIN(IF($BP135:$CT135&lt;65534,$BP135:$CT135,"")),NA())</f>
        <v>13</v>
      </c>
      <c r="PV135" s="1">
        <f t="array" ref="PV135">+IF(ISERROR($NZ135)=FALSE,MIN(IF($CU135:$DX135&lt;65534,$CU135:$DX135,"")),NA())</f>
        <v>13.6</v>
      </c>
      <c r="PW135" s="1">
        <f t="array" ref="PW135">+IF(ISERROR($OA135)=FALSE,MIN(IF($DY135:$FC135&lt;65534,$DY135:$FC135,"")),NA())</f>
        <v>11.4</v>
      </c>
      <c r="PX135" s="1">
        <f t="array" ref="PX135">+IF(ISERROR($OB135)=FALSE,MIN(IF($FD135:$GG135&lt;65534,$FD135:$GG135,"")),NA())</f>
        <v>13.2</v>
      </c>
      <c r="PY135" s="1">
        <f t="array" ref="PY135">+IF(ISERROR($OC135)=FALSE,MIN(IF($GH135:$HL135&lt;65534,$GH135:$HL135,"")),NA())</f>
        <v>13.2</v>
      </c>
      <c r="PZ135" s="1" t="e">
        <f t="array" ref="PZ135">+IF(ISERROR($OD135)=FALSE,MIN(IF($HM135:$IQ135&lt;65534,$HM135:$IQ135,"")),NA())</f>
        <v>#N/A</v>
      </c>
      <c r="QA135" s="1" t="e">
        <f t="array" ref="QA135">+IF(ISERROR($OE135)=FALSE,MIN(IF($IR135:$JU135&lt;65534,$IR135:$JU135,"")),NA())</f>
        <v>#N/A</v>
      </c>
      <c r="QB135" s="1" t="e">
        <f t="array" ref="QB135">+IF(ISERROR($OF135)=FALSE,MIN(IF($JV135:$KZ135&lt;65534,$JV135:$KZ135,"")),NA())</f>
        <v>#N/A</v>
      </c>
      <c r="QC135" s="1" t="e">
        <f t="array" ref="QC135">+IF(ISERROR($OG135)=FALSE,MIN(IF($LA135:$MD135&lt;65534,$LA135:$MD135,"")),NA())</f>
        <v>#N/A</v>
      </c>
      <c r="QD135" s="1" t="e">
        <f t="array" ref="QD135">+IF(ISERROR($OH135)=FALSE,MIN(IF($ME135:$NI135&lt;65534,$ME135:$NI135,"")),NA())</f>
        <v>#N/A</v>
      </c>
      <c r="QE135" s="5" t="e">
        <f t="shared" si="136"/>
        <v>#N/A</v>
      </c>
      <c r="QF135" s="1">
        <f t="shared" si="137"/>
        <v>-2.4000000000000004</v>
      </c>
      <c r="QG135" s="1">
        <f t="shared" si="138"/>
        <v>-2.8000000000000007</v>
      </c>
      <c r="QH135" s="1">
        <f t="shared" si="139"/>
        <v>-3</v>
      </c>
      <c r="QI135" s="1">
        <f t="shared" si="140"/>
        <v>-2.4000000000000004</v>
      </c>
      <c r="QJ135" s="1">
        <f t="shared" si="141"/>
        <v>-3.1999999999999993</v>
      </c>
      <c r="QK135" s="1">
        <f t="shared" si="142"/>
        <v>-3.7999999999999989</v>
      </c>
      <c r="QL135" s="1" t="e">
        <f t="shared" si="143"/>
        <v>#N/A</v>
      </c>
      <c r="QM135" s="1" t="e">
        <f t="shared" si="144"/>
        <v>#N/A</v>
      </c>
      <c r="QN135" s="1" t="e">
        <f t="shared" si="145"/>
        <v>#N/A</v>
      </c>
      <c r="QO135" s="1" t="e">
        <f t="shared" si="146"/>
        <v>#N/A</v>
      </c>
      <c r="QP135" s="1" t="e">
        <f t="shared" si="147"/>
        <v>#N/A</v>
      </c>
      <c r="QQ135" s="5" t="s">
        <v>892</v>
      </c>
    </row>
    <row r="136" spans="1:459" s="1" customFormat="1" x14ac:dyDescent="0.2">
      <c r="A136" s="79">
        <v>21205700</v>
      </c>
      <c r="B136" s="106">
        <v>-73.868111111111105</v>
      </c>
      <c r="C136" s="106">
        <v>4.8798611111111114</v>
      </c>
      <c r="D136" s="105">
        <v>2750</v>
      </c>
      <c r="E136" s="97" t="s">
        <v>162</v>
      </c>
      <c r="F136" s="97" t="s">
        <v>162</v>
      </c>
      <c r="G136" s="97" t="s">
        <v>42</v>
      </c>
      <c r="H136" s="1">
        <v>65535</v>
      </c>
      <c r="I136" s="1">
        <v>65535</v>
      </c>
      <c r="J136" s="1">
        <v>65535</v>
      </c>
      <c r="K136" s="1">
        <v>65535</v>
      </c>
      <c r="L136" s="1">
        <v>65535</v>
      </c>
      <c r="M136" s="1">
        <v>65535</v>
      </c>
      <c r="N136" s="1">
        <v>65535</v>
      </c>
      <c r="O136" s="1">
        <v>65535</v>
      </c>
      <c r="P136" s="1">
        <v>65535</v>
      </c>
      <c r="Q136" s="1">
        <v>65535</v>
      </c>
      <c r="R136" s="1">
        <v>65535</v>
      </c>
      <c r="S136" s="1">
        <v>5.6</v>
      </c>
      <c r="T136" s="1">
        <v>65535</v>
      </c>
      <c r="U136" s="1">
        <v>7.2</v>
      </c>
      <c r="V136" s="1">
        <v>3.6</v>
      </c>
      <c r="W136" s="1">
        <v>3.8</v>
      </c>
      <c r="X136" s="1">
        <v>65535</v>
      </c>
      <c r="Y136" s="1">
        <v>65535</v>
      </c>
      <c r="Z136" s="1">
        <v>9.8000000000000007</v>
      </c>
      <c r="AA136" s="1">
        <v>65535</v>
      </c>
      <c r="AB136" s="1">
        <v>4.5999999999999996</v>
      </c>
      <c r="AC136" s="1">
        <v>5.8</v>
      </c>
      <c r="AD136" s="1">
        <v>65535</v>
      </c>
      <c r="AE136" s="1">
        <v>65535</v>
      </c>
      <c r="AF136" s="1">
        <v>5.2</v>
      </c>
      <c r="AG136" s="1">
        <v>65535</v>
      </c>
      <c r="AH136" s="1">
        <v>65535</v>
      </c>
      <c r="AI136" s="1">
        <v>65535</v>
      </c>
      <c r="AJ136" s="1">
        <v>7.8</v>
      </c>
      <c r="AK136" s="1">
        <v>6.8</v>
      </c>
      <c r="AL136" s="1">
        <v>4.4000000000000004</v>
      </c>
      <c r="AM136" s="1">
        <v>65535</v>
      </c>
      <c r="AN136" s="1">
        <v>4.4000000000000004</v>
      </c>
      <c r="AO136" s="1">
        <v>1.6</v>
      </c>
      <c r="AP136" s="1">
        <v>65535</v>
      </c>
      <c r="AQ136" s="1">
        <v>65535</v>
      </c>
      <c r="AR136" s="1">
        <v>7.6</v>
      </c>
      <c r="AS136" s="1">
        <v>5.2</v>
      </c>
      <c r="AT136" s="1">
        <v>7.4</v>
      </c>
      <c r="AU136" s="1">
        <v>65535</v>
      </c>
      <c r="AV136" s="1">
        <v>4.4000000000000004</v>
      </c>
      <c r="AW136" s="1">
        <v>3.6</v>
      </c>
      <c r="AX136" s="1">
        <v>65535</v>
      </c>
      <c r="AY136" s="1">
        <v>65535</v>
      </c>
      <c r="AZ136" s="1">
        <v>7.2</v>
      </c>
      <c r="BA136" s="1">
        <v>2.4</v>
      </c>
      <c r="BB136" s="1">
        <v>4.2</v>
      </c>
      <c r="BC136" s="1">
        <v>5.6</v>
      </c>
      <c r="BD136" s="1">
        <v>7.8</v>
      </c>
      <c r="BE136" s="1">
        <v>65535</v>
      </c>
      <c r="BF136" s="1">
        <v>65535</v>
      </c>
      <c r="BG136" s="1">
        <v>65535</v>
      </c>
      <c r="BH136" s="1">
        <v>65535</v>
      </c>
      <c r="BI136" s="1">
        <v>65535</v>
      </c>
      <c r="BJ136" s="1">
        <v>65535</v>
      </c>
      <c r="BK136" s="1">
        <v>65535</v>
      </c>
      <c r="BL136" s="1">
        <v>2.8</v>
      </c>
      <c r="BM136" s="1">
        <v>65535</v>
      </c>
      <c r="BN136" s="1">
        <v>65535</v>
      </c>
      <c r="BO136" s="102"/>
      <c r="BP136" s="1">
        <v>65535</v>
      </c>
      <c r="BQ136" s="1">
        <v>7.4</v>
      </c>
      <c r="BR136" s="1">
        <v>65535</v>
      </c>
      <c r="BS136" s="1">
        <v>4.2</v>
      </c>
      <c r="BT136" s="1">
        <v>6.8</v>
      </c>
      <c r="BU136" s="1">
        <v>65535</v>
      </c>
      <c r="BV136" s="1">
        <v>5.6</v>
      </c>
      <c r="BW136" s="1">
        <v>6.2</v>
      </c>
      <c r="BX136" s="1">
        <v>7.2</v>
      </c>
      <c r="BY136" s="1">
        <v>65535</v>
      </c>
      <c r="BZ136" s="1">
        <v>5.2</v>
      </c>
      <c r="CA136" s="1">
        <v>65535</v>
      </c>
      <c r="CB136" s="1">
        <v>9.8000000000000007</v>
      </c>
      <c r="CC136" s="1">
        <v>7.8</v>
      </c>
      <c r="CD136" s="1">
        <v>65535</v>
      </c>
      <c r="CE136" s="1">
        <v>9.8000000000000007</v>
      </c>
      <c r="CF136" s="1">
        <v>9.8000000000000007</v>
      </c>
      <c r="CG136" s="1">
        <v>65535</v>
      </c>
      <c r="CH136" s="1">
        <v>10.199999999999999</v>
      </c>
      <c r="CI136" s="1">
        <v>10.4</v>
      </c>
      <c r="CJ136" s="1">
        <v>9.6</v>
      </c>
      <c r="CK136" s="1">
        <v>9.4</v>
      </c>
      <c r="CL136" s="1">
        <v>65535</v>
      </c>
      <c r="CM136" s="1">
        <v>65535</v>
      </c>
      <c r="CN136" s="1">
        <v>65535</v>
      </c>
      <c r="CO136" s="1">
        <v>4.2</v>
      </c>
      <c r="CP136" s="1">
        <v>6.2</v>
      </c>
      <c r="CQ136" s="1">
        <v>6.4</v>
      </c>
      <c r="CR136" s="1">
        <v>7.4</v>
      </c>
      <c r="CS136" s="1">
        <v>10.6</v>
      </c>
      <c r="CT136" s="1">
        <v>65535</v>
      </c>
      <c r="CU136" s="1">
        <v>7.6</v>
      </c>
      <c r="CV136" s="1">
        <v>65535</v>
      </c>
      <c r="CW136" s="1">
        <v>65535</v>
      </c>
      <c r="CX136" s="1">
        <v>9.1999999999999993</v>
      </c>
      <c r="CY136" s="1">
        <v>9.8000000000000007</v>
      </c>
      <c r="CZ136" s="1">
        <v>65535</v>
      </c>
      <c r="DA136" s="1">
        <v>65535</v>
      </c>
      <c r="DB136" s="1">
        <v>65535</v>
      </c>
      <c r="DC136" s="1">
        <v>9.4</v>
      </c>
      <c r="DD136" s="1">
        <v>8.1999999999999993</v>
      </c>
      <c r="DE136" s="1">
        <v>65535</v>
      </c>
      <c r="DF136" s="1">
        <v>65535</v>
      </c>
      <c r="DG136" s="1">
        <v>8.8000000000000007</v>
      </c>
      <c r="DH136" s="1">
        <v>5.2</v>
      </c>
      <c r="DI136" s="1">
        <v>65535</v>
      </c>
      <c r="DJ136" s="1">
        <v>8.4</v>
      </c>
      <c r="DK136" s="1">
        <v>9.1999999999999993</v>
      </c>
      <c r="DL136" s="1">
        <v>9.6</v>
      </c>
      <c r="DM136" s="1">
        <v>65535</v>
      </c>
      <c r="DN136" s="1">
        <v>9.8000000000000007</v>
      </c>
      <c r="DO136" s="1">
        <v>65535</v>
      </c>
      <c r="DP136" s="1">
        <v>10.199999999999999</v>
      </c>
      <c r="DQ136" s="1">
        <v>7.8</v>
      </c>
      <c r="DR136" s="1">
        <v>65535</v>
      </c>
      <c r="DS136" s="1">
        <v>65535</v>
      </c>
      <c r="DT136" s="1">
        <v>10.4</v>
      </c>
      <c r="DU136" s="1">
        <v>8.8000000000000007</v>
      </c>
      <c r="DV136" s="1">
        <v>65535</v>
      </c>
      <c r="DW136" s="1">
        <v>65535</v>
      </c>
      <c r="DX136" s="1">
        <v>6.4</v>
      </c>
      <c r="DY136" s="1">
        <v>65535</v>
      </c>
      <c r="DZ136" s="1">
        <v>65535</v>
      </c>
      <c r="EA136" s="1">
        <v>65535</v>
      </c>
      <c r="EB136" s="1">
        <v>65535</v>
      </c>
      <c r="EC136" s="1">
        <v>65535</v>
      </c>
      <c r="ED136" s="1">
        <v>65535</v>
      </c>
      <c r="EE136" s="1">
        <v>65535</v>
      </c>
      <c r="EF136" s="1">
        <v>65535</v>
      </c>
      <c r="EG136" s="1">
        <v>65535</v>
      </c>
      <c r="EH136" s="1">
        <v>65535</v>
      </c>
      <c r="EI136" s="1">
        <v>65535</v>
      </c>
      <c r="EJ136" s="1">
        <v>65535</v>
      </c>
      <c r="EK136" s="1">
        <v>65535</v>
      </c>
      <c r="EL136" s="1">
        <v>65535</v>
      </c>
      <c r="EM136" s="1">
        <v>65535</v>
      </c>
      <c r="EN136" s="1">
        <v>65535</v>
      </c>
      <c r="EO136" s="1">
        <v>65535</v>
      </c>
      <c r="EP136" s="1">
        <v>65535</v>
      </c>
      <c r="EQ136" s="1">
        <v>65535</v>
      </c>
      <c r="ER136" s="1">
        <v>65535</v>
      </c>
      <c r="ES136" s="1">
        <v>65535</v>
      </c>
      <c r="ET136" s="1">
        <v>65535</v>
      </c>
      <c r="EU136" s="1">
        <v>65535</v>
      </c>
      <c r="EV136" s="1">
        <v>65535</v>
      </c>
      <c r="EW136" s="1">
        <v>65535</v>
      </c>
      <c r="EX136" s="1">
        <v>65535</v>
      </c>
      <c r="EY136" s="1">
        <v>65535</v>
      </c>
      <c r="EZ136" s="1">
        <v>65535</v>
      </c>
      <c r="FA136" s="1">
        <v>65535</v>
      </c>
      <c r="FB136" s="1">
        <v>65535</v>
      </c>
      <c r="FC136" s="1">
        <v>65535</v>
      </c>
      <c r="FD136" s="1">
        <v>65535</v>
      </c>
      <c r="FE136" s="1">
        <v>65535</v>
      </c>
      <c r="FF136" s="1">
        <v>65535</v>
      </c>
      <c r="FG136" s="1">
        <v>65535</v>
      </c>
      <c r="FH136" s="1">
        <v>65535</v>
      </c>
      <c r="FI136" s="1">
        <v>65535</v>
      </c>
      <c r="FJ136" s="1">
        <v>65535</v>
      </c>
      <c r="FK136" s="1">
        <v>65535</v>
      </c>
      <c r="FL136" s="1">
        <v>65535</v>
      </c>
      <c r="FM136" s="1">
        <v>65535</v>
      </c>
      <c r="FN136" s="1">
        <v>65535</v>
      </c>
      <c r="FO136" s="1">
        <v>65535</v>
      </c>
      <c r="FP136" s="1">
        <v>65535</v>
      </c>
      <c r="FQ136" s="1">
        <v>65535</v>
      </c>
      <c r="FR136" s="1">
        <v>65535</v>
      </c>
      <c r="FS136" s="1">
        <v>65535</v>
      </c>
      <c r="FT136" s="1">
        <v>65535</v>
      </c>
      <c r="FU136" s="1">
        <v>65535</v>
      </c>
      <c r="FV136" s="1">
        <v>65535</v>
      </c>
      <c r="FW136" s="1">
        <v>65535</v>
      </c>
      <c r="FX136" s="1">
        <v>65535</v>
      </c>
      <c r="FY136" s="1">
        <v>65535</v>
      </c>
      <c r="FZ136" s="1">
        <v>65535</v>
      </c>
      <c r="GA136" s="1">
        <v>65535</v>
      </c>
      <c r="GB136" s="1">
        <v>65535</v>
      </c>
      <c r="GC136" s="1">
        <v>65535</v>
      </c>
      <c r="GD136" s="1">
        <v>65535</v>
      </c>
      <c r="GE136" s="1">
        <v>65535</v>
      </c>
      <c r="GF136" s="1">
        <v>65535</v>
      </c>
      <c r="GG136" s="1">
        <v>65535</v>
      </c>
      <c r="GH136" s="1">
        <v>65535</v>
      </c>
      <c r="GI136" s="1">
        <v>65535</v>
      </c>
      <c r="GJ136" s="1">
        <v>65535</v>
      </c>
      <c r="GK136" s="1">
        <v>65535</v>
      </c>
      <c r="GL136" s="1">
        <v>65535</v>
      </c>
      <c r="GM136" s="1">
        <v>65535</v>
      </c>
      <c r="GN136" s="1">
        <v>65535</v>
      </c>
      <c r="GO136" s="1">
        <v>65535</v>
      </c>
      <c r="GP136" s="1">
        <v>65535</v>
      </c>
      <c r="GQ136" s="1">
        <v>65535</v>
      </c>
      <c r="GR136" s="1">
        <v>65535</v>
      </c>
      <c r="GS136" s="1">
        <v>65535</v>
      </c>
      <c r="GT136" s="1">
        <v>65535</v>
      </c>
      <c r="GU136" s="1">
        <v>65535</v>
      </c>
      <c r="GV136" s="1">
        <v>65535</v>
      </c>
      <c r="GW136" s="1">
        <v>65535</v>
      </c>
      <c r="GX136" s="1">
        <v>65535</v>
      </c>
      <c r="GY136" s="1">
        <v>65535</v>
      </c>
      <c r="GZ136" s="1">
        <v>65535</v>
      </c>
      <c r="HA136" s="1">
        <v>65535</v>
      </c>
      <c r="HB136" s="1">
        <v>65535</v>
      </c>
      <c r="HC136" s="1">
        <v>65535</v>
      </c>
      <c r="HD136" s="1">
        <v>65535</v>
      </c>
      <c r="HE136" s="1">
        <v>65535</v>
      </c>
      <c r="HF136" s="1">
        <v>65535</v>
      </c>
      <c r="HG136" s="1">
        <v>65535</v>
      </c>
      <c r="HH136" s="1">
        <v>65535</v>
      </c>
      <c r="HI136" s="1">
        <v>65535</v>
      </c>
      <c r="HJ136" s="1">
        <v>65535</v>
      </c>
      <c r="HK136" s="1">
        <v>65535</v>
      </c>
      <c r="HL136" s="1">
        <v>65535</v>
      </c>
      <c r="HM136" s="1">
        <v>65535</v>
      </c>
      <c r="HN136" s="1">
        <v>65535</v>
      </c>
      <c r="HO136" s="1">
        <v>65535</v>
      </c>
      <c r="HP136" s="1">
        <v>65535</v>
      </c>
      <c r="HQ136" s="1">
        <v>65535</v>
      </c>
      <c r="HR136" s="1">
        <v>65535</v>
      </c>
      <c r="HS136" s="1">
        <v>65535</v>
      </c>
      <c r="HT136" s="1">
        <v>65535</v>
      </c>
      <c r="HU136" s="1">
        <v>65535</v>
      </c>
      <c r="HV136" s="1">
        <v>65535</v>
      </c>
      <c r="HW136" s="1">
        <v>65535</v>
      </c>
      <c r="HX136" s="1">
        <v>65535</v>
      </c>
      <c r="HY136" s="1">
        <v>65535</v>
      </c>
      <c r="HZ136" s="1">
        <v>65535</v>
      </c>
      <c r="IA136" s="1">
        <v>65535</v>
      </c>
      <c r="IB136" s="1">
        <v>65535</v>
      </c>
      <c r="IC136" s="1">
        <v>65535</v>
      </c>
      <c r="ID136" s="1">
        <v>65535</v>
      </c>
      <c r="IE136" s="1">
        <v>65535</v>
      </c>
      <c r="IF136" s="1">
        <v>65535</v>
      </c>
      <c r="IG136" s="1">
        <v>65535</v>
      </c>
      <c r="IH136" s="1">
        <v>65535</v>
      </c>
      <c r="II136" s="1">
        <v>65535</v>
      </c>
      <c r="IJ136" s="1">
        <v>65535</v>
      </c>
      <c r="IK136" s="1">
        <v>65535</v>
      </c>
      <c r="IL136" s="1">
        <v>65535</v>
      </c>
      <c r="IM136" s="1">
        <v>65535</v>
      </c>
      <c r="IN136" s="1">
        <v>65535</v>
      </c>
      <c r="IO136" s="1">
        <v>65535</v>
      </c>
      <c r="IP136" s="1">
        <v>65535</v>
      </c>
      <c r="IQ136" s="1">
        <v>65535</v>
      </c>
      <c r="IR136" s="1">
        <v>65535</v>
      </c>
      <c r="IS136" s="1">
        <v>65535</v>
      </c>
      <c r="IT136" s="1">
        <v>65535</v>
      </c>
      <c r="IU136" s="1">
        <v>65535</v>
      </c>
      <c r="IV136" s="1">
        <v>65535</v>
      </c>
      <c r="IW136" s="1">
        <v>65535</v>
      </c>
      <c r="IX136" s="1">
        <v>65535</v>
      </c>
      <c r="IY136" s="1">
        <v>65535</v>
      </c>
      <c r="IZ136" s="1">
        <v>65535</v>
      </c>
      <c r="JA136" s="1">
        <v>65535</v>
      </c>
      <c r="JB136" s="1">
        <v>65535</v>
      </c>
      <c r="JC136" s="1">
        <v>65535</v>
      </c>
      <c r="JD136" s="1">
        <v>65535</v>
      </c>
      <c r="JE136" s="1">
        <v>65535</v>
      </c>
      <c r="JF136" s="1">
        <v>65535</v>
      </c>
      <c r="JG136" s="1">
        <v>65535</v>
      </c>
      <c r="JH136" s="1">
        <v>65535</v>
      </c>
      <c r="JI136" s="1">
        <v>65535</v>
      </c>
      <c r="JJ136" s="1">
        <v>65535</v>
      </c>
      <c r="JK136" s="1">
        <v>65535</v>
      </c>
      <c r="JL136" s="1">
        <v>65535</v>
      </c>
      <c r="JM136" s="1">
        <v>65535</v>
      </c>
      <c r="JN136" s="1">
        <v>65535</v>
      </c>
      <c r="JO136" s="1">
        <v>65535</v>
      </c>
      <c r="JP136" s="1">
        <v>65535</v>
      </c>
      <c r="JQ136" s="1">
        <v>65535</v>
      </c>
      <c r="JR136" s="1">
        <v>65535</v>
      </c>
      <c r="JS136" s="1">
        <v>65535</v>
      </c>
      <c r="JT136" s="1">
        <v>65535</v>
      </c>
      <c r="JU136" s="1">
        <v>65535</v>
      </c>
      <c r="JV136" s="1">
        <v>65535</v>
      </c>
      <c r="JW136" s="1">
        <v>65535</v>
      </c>
      <c r="JX136" s="1">
        <v>65535</v>
      </c>
      <c r="JY136" s="1">
        <v>65535</v>
      </c>
      <c r="JZ136" s="1">
        <v>65535</v>
      </c>
      <c r="KA136" s="1">
        <v>65535</v>
      </c>
      <c r="KB136" s="1">
        <v>65535</v>
      </c>
      <c r="KC136" s="1">
        <v>65535</v>
      </c>
      <c r="KD136" s="1">
        <v>65535</v>
      </c>
      <c r="KE136" s="1">
        <v>65535</v>
      </c>
      <c r="KF136" s="1">
        <v>65535</v>
      </c>
      <c r="KG136" s="1">
        <v>65535</v>
      </c>
      <c r="KH136" s="1">
        <v>65535</v>
      </c>
      <c r="KI136" s="1">
        <v>65535</v>
      </c>
      <c r="KJ136" s="1">
        <v>4.2</v>
      </c>
      <c r="KK136" s="1">
        <v>6.8</v>
      </c>
      <c r="KL136" s="1">
        <v>4.8</v>
      </c>
      <c r="KM136" s="1">
        <v>65535</v>
      </c>
      <c r="KN136" s="1">
        <v>7.8</v>
      </c>
      <c r="KO136" s="1">
        <v>65535</v>
      </c>
      <c r="KP136" s="1">
        <v>7.6</v>
      </c>
      <c r="KQ136" s="1">
        <v>7.2</v>
      </c>
      <c r="KR136" s="1">
        <v>7.2</v>
      </c>
      <c r="KS136" s="1">
        <v>9.6</v>
      </c>
      <c r="KT136" s="1">
        <v>65535</v>
      </c>
      <c r="KU136" s="1">
        <v>65535</v>
      </c>
      <c r="KV136" s="1">
        <v>6.8</v>
      </c>
      <c r="KW136" s="1">
        <v>7.4</v>
      </c>
      <c r="KX136" s="1">
        <v>7.4</v>
      </c>
      <c r="KY136" s="1">
        <v>65535</v>
      </c>
      <c r="KZ136" s="1">
        <v>5.8</v>
      </c>
      <c r="LA136" s="1">
        <v>5.4</v>
      </c>
      <c r="LB136" s="1">
        <v>10</v>
      </c>
      <c r="LC136" s="1">
        <v>65535</v>
      </c>
      <c r="LD136" s="1">
        <v>7.2</v>
      </c>
      <c r="LE136" s="1">
        <v>65535</v>
      </c>
      <c r="LF136" s="1">
        <v>7.8</v>
      </c>
      <c r="LG136" s="1">
        <v>65535</v>
      </c>
      <c r="LH136" s="1">
        <v>10.4</v>
      </c>
      <c r="LI136" s="1">
        <v>8.8000000000000007</v>
      </c>
      <c r="LJ136" s="1">
        <v>7.8</v>
      </c>
      <c r="LK136" s="1">
        <v>65535</v>
      </c>
      <c r="LL136" s="1">
        <v>10.199999999999999</v>
      </c>
      <c r="LM136" s="1">
        <v>9.4</v>
      </c>
      <c r="LN136" s="1">
        <v>65535</v>
      </c>
      <c r="LO136" s="1">
        <v>8.6</v>
      </c>
      <c r="LP136" s="1">
        <v>6.2</v>
      </c>
      <c r="LQ136" s="1">
        <v>65535</v>
      </c>
      <c r="LR136" s="1">
        <v>65535</v>
      </c>
      <c r="LS136" s="1">
        <v>65535</v>
      </c>
      <c r="LT136" s="1">
        <v>65535</v>
      </c>
      <c r="LU136" s="1">
        <v>9.8000000000000007</v>
      </c>
      <c r="LV136" s="1">
        <v>65535</v>
      </c>
      <c r="LW136" s="1">
        <v>65535</v>
      </c>
      <c r="LX136" s="1">
        <v>5.4</v>
      </c>
      <c r="LY136" s="1">
        <v>6.8</v>
      </c>
      <c r="LZ136" s="1">
        <v>9.6</v>
      </c>
      <c r="MA136" s="1">
        <v>65535</v>
      </c>
      <c r="MB136" s="1">
        <v>9.1999999999999993</v>
      </c>
      <c r="MC136" s="1">
        <v>4.8</v>
      </c>
      <c r="MD136" s="1">
        <v>7.6</v>
      </c>
      <c r="ME136" s="1">
        <v>65535</v>
      </c>
      <c r="MF136" s="1">
        <v>65535</v>
      </c>
      <c r="MG136" s="1">
        <v>6.4</v>
      </c>
      <c r="MH136" s="1">
        <v>4.4000000000000004</v>
      </c>
      <c r="MI136" s="1">
        <v>5.6</v>
      </c>
      <c r="MJ136" s="1">
        <v>65535</v>
      </c>
      <c r="MK136" s="1">
        <v>2.8</v>
      </c>
      <c r="ML136" s="1">
        <v>6.4</v>
      </c>
      <c r="MM136" s="1">
        <v>65535</v>
      </c>
      <c r="MN136" s="1">
        <v>65535</v>
      </c>
      <c r="MO136" s="1">
        <v>5.2</v>
      </c>
      <c r="MP136" s="1">
        <v>5.4</v>
      </c>
      <c r="MQ136" s="1">
        <v>65535</v>
      </c>
      <c r="MR136" s="1">
        <v>9</v>
      </c>
      <c r="MS136" s="1">
        <v>6.8</v>
      </c>
      <c r="MT136" s="1">
        <v>65535</v>
      </c>
      <c r="MU136" s="1">
        <v>7.8</v>
      </c>
      <c r="MV136" s="1">
        <v>5.8</v>
      </c>
      <c r="MW136" s="1">
        <v>7.4</v>
      </c>
      <c r="MX136" s="1">
        <v>65535</v>
      </c>
      <c r="MY136" s="1">
        <v>8.4</v>
      </c>
      <c r="MZ136" s="1">
        <v>65535</v>
      </c>
      <c r="NA136" s="1">
        <v>65535</v>
      </c>
      <c r="NB136" s="1">
        <v>65535</v>
      </c>
      <c r="NC136" s="1">
        <v>10.6</v>
      </c>
      <c r="ND136" s="1">
        <v>9.6</v>
      </c>
      <c r="NE136" s="1">
        <v>8.6</v>
      </c>
      <c r="NF136" s="1">
        <v>5.4</v>
      </c>
      <c r="NG136" s="1">
        <v>65535</v>
      </c>
      <c r="NH136" s="1">
        <v>5.4</v>
      </c>
      <c r="NI136" s="1">
        <v>65535</v>
      </c>
      <c r="NJ136" s="6">
        <f t="shared" si="111"/>
        <v>0.35483870967741937</v>
      </c>
      <c r="NK136" s="3">
        <f t="shared" si="112"/>
        <v>0.4642857142857143</v>
      </c>
      <c r="NL136" s="3">
        <f t="shared" si="113"/>
        <v>0.64516129032258063</v>
      </c>
      <c r="NM136" s="3">
        <f t="shared" si="114"/>
        <v>0.53333333333333333</v>
      </c>
      <c r="NN136" s="3">
        <f t="shared" si="115"/>
        <v>0</v>
      </c>
      <c r="NO136" s="3">
        <f t="shared" si="116"/>
        <v>0</v>
      </c>
      <c r="NP136" s="3">
        <f t="shared" si="117"/>
        <v>0</v>
      </c>
      <c r="NQ136" s="3">
        <f t="shared" si="118"/>
        <v>0</v>
      </c>
      <c r="NR136" s="3">
        <f t="shared" si="119"/>
        <v>0</v>
      </c>
      <c r="NS136" s="3">
        <f t="shared" si="120"/>
        <v>0.38709677419354838</v>
      </c>
      <c r="NT136" s="3">
        <f t="shared" si="121"/>
        <v>0.6</v>
      </c>
      <c r="NU136" s="3">
        <f t="shared" si="122"/>
        <v>0.58064516129032262</v>
      </c>
      <c r="NV136" s="3">
        <f t="shared" si="123"/>
        <v>0.29589041095890412</v>
      </c>
      <c r="NW136" s="5" t="e">
        <f t="shared" si="124"/>
        <v>#N/A</v>
      </c>
      <c r="NX136" s="1" t="e">
        <f t="shared" si="125"/>
        <v>#N/A</v>
      </c>
      <c r="NY136" s="1">
        <f t="shared" si="126"/>
        <v>7.7100000000000009</v>
      </c>
      <c r="NZ136" s="1">
        <f t="shared" si="127"/>
        <v>8.6750000000000007</v>
      </c>
      <c r="OA136" s="1" t="e">
        <f t="shared" si="128"/>
        <v>#N/A</v>
      </c>
      <c r="OB136" s="1" t="e">
        <f t="shared" si="129"/>
        <v>#N/A</v>
      </c>
      <c r="OC136" s="1" t="e">
        <f t="shared" si="130"/>
        <v>#N/A</v>
      </c>
      <c r="OD136" s="1" t="e">
        <f t="shared" si="131"/>
        <v>#N/A</v>
      </c>
      <c r="OE136" s="1" t="e">
        <f t="shared" si="132"/>
        <v>#N/A</v>
      </c>
      <c r="OF136" s="1" t="e">
        <f t="shared" si="133"/>
        <v>#N/A</v>
      </c>
      <c r="OG136" s="1">
        <f t="shared" si="134"/>
        <v>8.0555555555555554</v>
      </c>
      <c r="OH136" s="1">
        <f t="shared" si="135"/>
        <v>6.7222222222222223</v>
      </c>
      <c r="OI136" s="111">
        <v>5.92</v>
      </c>
      <c r="OJ136" s="112">
        <v>6.565384615384616</v>
      </c>
      <c r="OK136" s="112">
        <v>7.3</v>
      </c>
      <c r="OL136" s="112">
        <v>8.2777777777777786</v>
      </c>
      <c r="OM136" s="112">
        <v>8.5444444444444478</v>
      </c>
      <c r="ON136" s="112">
        <v>8.4035714285714267</v>
      </c>
      <c r="OO136" s="112">
        <v>8.1999999999999993</v>
      </c>
      <c r="OP136" s="112">
        <v>8.0862068965517224</v>
      </c>
      <c r="OQ136" s="112">
        <v>7.5428571428571418</v>
      </c>
      <c r="OR136" s="112">
        <v>7.5857142857142863</v>
      </c>
      <c r="OS136" s="112">
        <v>7.7555555555555546</v>
      </c>
      <c r="OT136" s="112">
        <v>6.6392857142857142</v>
      </c>
      <c r="OU136" s="5" t="e">
        <f t="shared" si="99"/>
        <v>#N/A</v>
      </c>
      <c r="OV136" s="1" t="e">
        <f t="shared" si="100"/>
        <v>#N/A</v>
      </c>
      <c r="OW136" s="1">
        <f t="shared" si="101"/>
        <v>0.41000000000000103</v>
      </c>
      <c r="OX136" s="1">
        <f t="shared" si="102"/>
        <v>0.39722222222222214</v>
      </c>
      <c r="OY136" s="1" t="e">
        <f t="shared" si="103"/>
        <v>#N/A</v>
      </c>
      <c r="OZ136" s="1" t="e">
        <f t="shared" si="104"/>
        <v>#N/A</v>
      </c>
      <c r="PA136" s="1" t="e">
        <f t="shared" si="105"/>
        <v>#N/A</v>
      </c>
      <c r="PB136" s="1" t="e">
        <f t="shared" si="106"/>
        <v>#N/A</v>
      </c>
      <c r="PC136" s="1" t="e">
        <f t="shared" si="107"/>
        <v>#N/A</v>
      </c>
      <c r="PD136" s="1" t="e">
        <f t="shared" si="108"/>
        <v>#N/A</v>
      </c>
      <c r="PE136" s="1">
        <f t="shared" si="109"/>
        <v>0.30000000000000071</v>
      </c>
      <c r="PF136" s="1">
        <f t="shared" si="110"/>
        <v>8.2936507936508086E-2</v>
      </c>
      <c r="PG136" s="111">
        <v>0</v>
      </c>
      <c r="PH136" s="112">
        <v>0.2</v>
      </c>
      <c r="PI136" s="112">
        <v>-0.2</v>
      </c>
      <c r="PJ136" s="112">
        <v>1.4</v>
      </c>
      <c r="PK136" s="112">
        <v>1</v>
      </c>
      <c r="PL136" s="112">
        <v>1</v>
      </c>
      <c r="PM136" s="112">
        <v>2.4</v>
      </c>
      <c r="PN136" s="112">
        <v>2.2000000000000002</v>
      </c>
      <c r="PO136" s="112">
        <v>2.2000000000000002</v>
      </c>
      <c r="PP136" s="112">
        <v>1.5</v>
      </c>
      <c r="PQ136" s="112">
        <v>1.6</v>
      </c>
      <c r="PR136" s="137">
        <v>-1.4</v>
      </c>
      <c r="PS136" s="5" t="e">
        <f t="array" ref="PS136">+IF(ISERROR($NW136)=FALSE,MIN(IF($H136:$AL136&lt;65534,$H136:$AL136,"")),NA())</f>
        <v>#N/A</v>
      </c>
      <c r="PT136" s="1" t="e">
        <f t="array" ref="PT136">+IF(ISERROR($NX136)=FALSE,MIN(IF($AM136:$BN136&lt;65534,$AM136:$BN136,"")),NA())</f>
        <v>#N/A</v>
      </c>
      <c r="PU136" s="1">
        <f t="array" ref="PU136">+IF(ISERROR($NY136)=FALSE,MIN(IF($BP136:$CT136&lt;65534,$BP136:$CT136,"")),NA())</f>
        <v>4.2</v>
      </c>
      <c r="PV136" s="1">
        <f t="array" ref="PV136">+IF(ISERROR($NZ136)=FALSE,MIN(IF($CU136:$DX136&lt;65534,$CU136:$DX136,"")),NA())</f>
        <v>5.2</v>
      </c>
      <c r="PW136" s="1" t="e">
        <f t="array" ref="PW136">+IF(ISERROR($OA136)=FALSE,MIN(IF($DY136:$FC136&lt;65534,$DY136:$FC136,"")),NA())</f>
        <v>#N/A</v>
      </c>
      <c r="PX136" s="1" t="e">
        <f t="array" ref="PX136">+IF(ISERROR($OB136)=FALSE,MIN(IF($FD136:$GG136&lt;65534,$FD136:$GG136,"")),NA())</f>
        <v>#N/A</v>
      </c>
      <c r="PY136" s="1" t="e">
        <f t="array" ref="PY136">+IF(ISERROR($OC136)=FALSE,MIN(IF($GH136:$HL136&lt;65534,$GH136:$HL136,"")),NA())</f>
        <v>#N/A</v>
      </c>
      <c r="PZ136" s="1" t="e">
        <f t="array" ref="PZ136">+IF(ISERROR($OD136)=FALSE,MIN(IF($HM136:$IQ136&lt;65534,$HM136:$IQ136,"")),NA())</f>
        <v>#N/A</v>
      </c>
      <c r="QA136" s="1" t="e">
        <f t="array" ref="QA136">+IF(ISERROR($OE136)=FALSE,MIN(IF($IR136:$JU136&lt;65534,$IR136:$JU136,"")),NA())</f>
        <v>#N/A</v>
      </c>
      <c r="QB136" s="1" t="e">
        <f t="array" ref="QB136">+IF(ISERROR($OF136)=FALSE,MIN(IF($JV136:$KZ136&lt;65534,$JV136:$KZ136,"")),NA())</f>
        <v>#N/A</v>
      </c>
      <c r="QC136" s="1">
        <f t="array" ref="QC136">+IF(ISERROR($OG136)=FALSE,MIN(IF($LA136:$MD136&lt;65534,$LA136:$MD136,"")),NA())</f>
        <v>4.8</v>
      </c>
      <c r="QD136" s="1">
        <f t="array" ref="QD136">+IF(ISERROR($OH136)=FALSE,MIN(IF($ME136:$NI136&lt;65534,$ME136:$NI136,"")),NA())</f>
        <v>2.8</v>
      </c>
      <c r="QE136" s="5" t="e">
        <f t="shared" si="136"/>
        <v>#N/A</v>
      </c>
      <c r="QF136" s="1" t="e">
        <f t="shared" si="137"/>
        <v>#N/A</v>
      </c>
      <c r="QG136" s="1">
        <f t="shared" si="138"/>
        <v>-4.4000000000000004</v>
      </c>
      <c r="QH136" s="1">
        <f t="shared" si="139"/>
        <v>-3.8000000000000003</v>
      </c>
      <c r="QI136" s="1" t="e">
        <f t="shared" si="140"/>
        <v>#N/A</v>
      </c>
      <c r="QJ136" s="1" t="e">
        <f t="shared" si="141"/>
        <v>#N/A</v>
      </c>
      <c r="QK136" s="1" t="e">
        <f t="shared" si="142"/>
        <v>#N/A</v>
      </c>
      <c r="QL136" s="1" t="e">
        <f t="shared" si="143"/>
        <v>#N/A</v>
      </c>
      <c r="QM136" s="1" t="e">
        <f t="shared" si="144"/>
        <v>#N/A</v>
      </c>
      <c r="QN136" s="1" t="e">
        <f t="shared" si="145"/>
        <v>#N/A</v>
      </c>
      <c r="QO136" s="1">
        <f t="shared" si="146"/>
        <v>-3.1999999999999997</v>
      </c>
      <c r="QP136" s="1">
        <f t="shared" si="147"/>
        <v>-4.1999999999999993</v>
      </c>
      <c r="QQ136" s="5" t="s">
        <v>892</v>
      </c>
    </row>
    <row r="137" spans="1:459" s="1" customFormat="1" x14ac:dyDescent="0.2">
      <c r="A137" s="122">
        <v>21205720</v>
      </c>
      <c r="B137" s="123">
        <v>-74.189277777777775</v>
      </c>
      <c r="C137" s="123">
        <v>4.5057499999999999</v>
      </c>
      <c r="D137" s="124">
        <v>2900</v>
      </c>
      <c r="E137" s="125" t="s">
        <v>469</v>
      </c>
      <c r="F137" s="125" t="s">
        <v>154</v>
      </c>
      <c r="G137" s="125" t="s">
        <v>42</v>
      </c>
      <c r="H137" s="1">
        <v>7</v>
      </c>
      <c r="I137" s="1">
        <v>7</v>
      </c>
      <c r="J137" s="1">
        <v>65535</v>
      </c>
      <c r="K137" s="1">
        <v>6.4</v>
      </c>
      <c r="L137" s="1">
        <v>4.8</v>
      </c>
      <c r="M137" s="1">
        <v>6.2</v>
      </c>
      <c r="N137" s="1">
        <v>6.8</v>
      </c>
      <c r="O137" s="1">
        <v>6</v>
      </c>
      <c r="P137" s="1">
        <v>6.6</v>
      </c>
      <c r="Q137" s="1">
        <v>9</v>
      </c>
      <c r="R137" s="1">
        <v>9.6</v>
      </c>
      <c r="S137" s="1">
        <v>5.8</v>
      </c>
      <c r="T137" s="1">
        <v>6.2</v>
      </c>
      <c r="U137" s="1">
        <v>6.6</v>
      </c>
      <c r="V137" s="1">
        <v>6.8</v>
      </c>
      <c r="W137" s="1">
        <v>5.8</v>
      </c>
      <c r="X137" s="1">
        <v>6.6</v>
      </c>
      <c r="Y137" s="1">
        <v>10</v>
      </c>
      <c r="Z137" s="1">
        <v>9.4</v>
      </c>
      <c r="AA137" s="1">
        <v>11</v>
      </c>
      <c r="AB137" s="1">
        <v>7</v>
      </c>
      <c r="AC137" s="1">
        <v>9.8000000000000007</v>
      </c>
      <c r="AD137" s="1">
        <v>9.1999999999999993</v>
      </c>
      <c r="AE137" s="1">
        <v>10.4</v>
      </c>
      <c r="AF137" s="1">
        <v>7.2</v>
      </c>
      <c r="AG137" s="1">
        <v>5.6</v>
      </c>
      <c r="AH137" s="1">
        <v>5.8</v>
      </c>
      <c r="AI137" s="1">
        <v>8</v>
      </c>
      <c r="AJ137" s="1">
        <v>8.4</v>
      </c>
      <c r="AK137" s="1">
        <v>5.8</v>
      </c>
      <c r="AL137" s="1">
        <v>5.8</v>
      </c>
      <c r="AM137" s="1">
        <v>8.8000000000000007</v>
      </c>
      <c r="AN137" s="1">
        <v>6.4</v>
      </c>
      <c r="AO137" s="1">
        <v>6.6</v>
      </c>
      <c r="AP137" s="1">
        <v>5.2</v>
      </c>
      <c r="AQ137" s="1">
        <v>6.4</v>
      </c>
      <c r="AR137" s="1">
        <v>6.2</v>
      </c>
      <c r="AS137" s="1">
        <v>65535</v>
      </c>
      <c r="AT137" s="1">
        <v>8.8000000000000007</v>
      </c>
      <c r="AU137" s="1">
        <v>9.8000000000000007</v>
      </c>
      <c r="AV137" s="1">
        <v>6.2</v>
      </c>
      <c r="AW137" s="1">
        <v>7.4</v>
      </c>
      <c r="AX137" s="1">
        <v>5.4</v>
      </c>
      <c r="AY137" s="1">
        <v>5.8</v>
      </c>
      <c r="AZ137" s="1">
        <v>65535</v>
      </c>
      <c r="BA137" s="1">
        <v>6.2</v>
      </c>
      <c r="BB137" s="1">
        <v>6.4</v>
      </c>
      <c r="BC137" s="1">
        <v>7.6</v>
      </c>
      <c r="BD137" s="1">
        <v>9.4</v>
      </c>
      <c r="BE137" s="1">
        <v>10.4</v>
      </c>
      <c r="BF137" s="1">
        <v>10.1</v>
      </c>
      <c r="BG137" s="1">
        <v>9</v>
      </c>
      <c r="BH137" s="1">
        <v>6.2</v>
      </c>
      <c r="BI137" s="1">
        <v>9.8000000000000007</v>
      </c>
      <c r="BJ137" s="1">
        <v>9.8000000000000007</v>
      </c>
      <c r="BK137" s="1">
        <v>10.4</v>
      </c>
      <c r="BL137" s="1">
        <v>12</v>
      </c>
      <c r="BM137" s="1">
        <v>9.4</v>
      </c>
      <c r="BN137" s="1">
        <v>9.8000000000000007</v>
      </c>
      <c r="BO137" s="102"/>
      <c r="BP137" s="1">
        <v>7</v>
      </c>
      <c r="BQ137" s="1">
        <v>8.4</v>
      </c>
      <c r="BR137" s="1">
        <v>10.4</v>
      </c>
      <c r="BS137" s="1">
        <v>7</v>
      </c>
      <c r="BT137" s="1">
        <v>9.1999999999999993</v>
      </c>
      <c r="BU137" s="1">
        <v>8</v>
      </c>
      <c r="BV137" s="1">
        <v>7.6</v>
      </c>
      <c r="BW137" s="1">
        <v>8.6</v>
      </c>
      <c r="BX137" s="1">
        <v>9.4</v>
      </c>
      <c r="BY137" s="1">
        <v>6.8</v>
      </c>
      <c r="BZ137" s="1">
        <v>10.6</v>
      </c>
      <c r="CA137" s="1">
        <v>10.4</v>
      </c>
      <c r="CB137" s="1">
        <v>8.6</v>
      </c>
      <c r="CC137" s="1">
        <v>65535</v>
      </c>
      <c r="CD137" s="1">
        <v>8.8000000000000007</v>
      </c>
      <c r="CE137" s="1">
        <v>8.1999999999999993</v>
      </c>
      <c r="CF137" s="1">
        <v>10.4</v>
      </c>
      <c r="CG137" s="1">
        <v>11</v>
      </c>
      <c r="CH137" s="1">
        <v>10.8</v>
      </c>
      <c r="CI137" s="1">
        <v>9.8000000000000007</v>
      </c>
      <c r="CJ137" s="1">
        <v>8.4</v>
      </c>
      <c r="CK137" s="1">
        <v>65535</v>
      </c>
      <c r="CL137" s="1">
        <v>10.8</v>
      </c>
      <c r="CM137" s="1">
        <v>10.199999999999999</v>
      </c>
      <c r="CN137" s="1">
        <v>5.6</v>
      </c>
      <c r="CO137" s="1">
        <v>7.6</v>
      </c>
      <c r="CP137" s="1">
        <v>6.8</v>
      </c>
      <c r="CQ137" s="1">
        <v>7.8</v>
      </c>
      <c r="CR137" s="1">
        <v>10.199999999999999</v>
      </c>
      <c r="CS137" s="1">
        <v>10</v>
      </c>
      <c r="CT137" s="1">
        <v>9.1999999999999993</v>
      </c>
      <c r="CU137" s="1">
        <v>65535</v>
      </c>
      <c r="CV137" s="1">
        <v>65535</v>
      </c>
      <c r="CW137" s="1">
        <v>6.2</v>
      </c>
      <c r="CX137" s="1">
        <v>9</v>
      </c>
      <c r="CY137" s="1">
        <v>10.8</v>
      </c>
      <c r="CZ137" s="1">
        <v>11.2</v>
      </c>
      <c r="DA137" s="1">
        <v>9.4</v>
      </c>
      <c r="DB137" s="1">
        <v>65535</v>
      </c>
      <c r="DC137" s="1">
        <v>7.4</v>
      </c>
      <c r="DD137" s="1">
        <v>65535</v>
      </c>
      <c r="DE137" s="1">
        <v>7.2</v>
      </c>
      <c r="DF137" s="1">
        <v>8.8000000000000007</v>
      </c>
      <c r="DG137" s="1">
        <v>8.6</v>
      </c>
      <c r="DH137" s="1">
        <v>6</v>
      </c>
      <c r="DI137" s="1">
        <v>9.6</v>
      </c>
      <c r="DJ137" s="1">
        <v>9.1999999999999993</v>
      </c>
      <c r="DK137" s="1">
        <v>7.8</v>
      </c>
      <c r="DL137" s="1">
        <v>9.8000000000000007</v>
      </c>
      <c r="DM137" s="1">
        <v>7.6</v>
      </c>
      <c r="DN137" s="1">
        <v>9.8000000000000007</v>
      </c>
      <c r="DO137" s="1">
        <v>10.4</v>
      </c>
      <c r="DP137" s="1">
        <v>10</v>
      </c>
      <c r="DQ137" s="1">
        <v>8.4</v>
      </c>
      <c r="DR137" s="1">
        <v>10</v>
      </c>
      <c r="DS137" s="1">
        <v>7.2</v>
      </c>
      <c r="DT137" s="1">
        <v>11.6</v>
      </c>
      <c r="DU137" s="1">
        <v>10.199999999999999</v>
      </c>
      <c r="DV137" s="1">
        <v>9.1999999999999993</v>
      </c>
      <c r="DW137" s="1">
        <v>11.4</v>
      </c>
      <c r="DX137" s="1">
        <v>9</v>
      </c>
      <c r="DY137" s="1">
        <v>6.4</v>
      </c>
      <c r="DZ137" s="1">
        <v>6.6</v>
      </c>
      <c r="EA137" s="1">
        <v>9.8000000000000007</v>
      </c>
      <c r="EB137" s="1">
        <v>10</v>
      </c>
      <c r="EC137" s="1">
        <v>11</v>
      </c>
      <c r="ED137" s="1">
        <v>11</v>
      </c>
      <c r="EE137" s="1">
        <v>10.4</v>
      </c>
      <c r="EF137" s="1">
        <v>65535</v>
      </c>
      <c r="EG137" s="1">
        <v>65535</v>
      </c>
      <c r="EH137" s="1">
        <v>65535</v>
      </c>
      <c r="EI137" s="1">
        <v>65535</v>
      </c>
      <c r="EJ137" s="1">
        <v>10.4</v>
      </c>
      <c r="EK137" s="1">
        <v>65535</v>
      </c>
      <c r="EL137" s="1">
        <v>10.6</v>
      </c>
      <c r="EM137" s="1">
        <v>10.8</v>
      </c>
      <c r="EN137" s="1">
        <v>9.6</v>
      </c>
      <c r="EO137" s="1">
        <v>8.6</v>
      </c>
      <c r="EP137" s="1">
        <v>7.6</v>
      </c>
      <c r="EQ137" s="1">
        <v>9.1999999999999993</v>
      </c>
      <c r="ER137" s="1">
        <v>10</v>
      </c>
      <c r="ES137" s="1">
        <v>7.8</v>
      </c>
      <c r="ET137" s="1">
        <v>10.4</v>
      </c>
      <c r="EU137" s="1">
        <v>7.2</v>
      </c>
      <c r="EV137" s="1">
        <v>9.6</v>
      </c>
      <c r="EW137" s="1">
        <v>6.8</v>
      </c>
      <c r="EX137" s="1">
        <v>9</v>
      </c>
      <c r="EY137" s="1">
        <v>7.8</v>
      </c>
      <c r="EZ137" s="1">
        <v>7.2</v>
      </c>
      <c r="FA137" s="1">
        <v>8.6</v>
      </c>
      <c r="FB137" s="1">
        <v>7</v>
      </c>
      <c r="FC137" s="1">
        <v>9.4</v>
      </c>
      <c r="FD137" s="1">
        <v>10.199999999999999</v>
      </c>
      <c r="FE137" s="1">
        <v>6.2</v>
      </c>
      <c r="FF137" s="1">
        <v>8.1999999999999993</v>
      </c>
      <c r="FG137" s="1">
        <v>6.8</v>
      </c>
      <c r="FH137" s="1">
        <v>7.6</v>
      </c>
      <c r="FI137" s="1">
        <v>5.6</v>
      </c>
      <c r="FJ137" s="1">
        <v>8.1999999999999993</v>
      </c>
      <c r="FK137" s="1">
        <v>6.6</v>
      </c>
      <c r="FL137" s="1">
        <v>9.6</v>
      </c>
      <c r="FM137" s="1">
        <v>10.4</v>
      </c>
      <c r="FN137" s="1">
        <v>10.6</v>
      </c>
      <c r="FO137" s="1">
        <v>65535</v>
      </c>
      <c r="FP137" s="1">
        <v>65535</v>
      </c>
      <c r="FQ137" s="1">
        <v>9.8000000000000007</v>
      </c>
      <c r="FR137" s="1">
        <v>6.8</v>
      </c>
      <c r="FS137" s="1">
        <v>10</v>
      </c>
      <c r="FT137" s="1">
        <v>65535</v>
      </c>
      <c r="FU137" s="1">
        <v>10.6</v>
      </c>
      <c r="FV137" s="1">
        <v>10.6</v>
      </c>
      <c r="FW137" s="1">
        <v>10.4</v>
      </c>
      <c r="FX137" s="1">
        <v>10.199999999999999</v>
      </c>
      <c r="FY137" s="1">
        <v>10.6</v>
      </c>
      <c r="FZ137" s="1">
        <v>10.199999999999999</v>
      </c>
      <c r="GA137" s="1">
        <v>8.8000000000000007</v>
      </c>
      <c r="GB137" s="1">
        <v>6.8</v>
      </c>
      <c r="GC137" s="1">
        <v>10.6</v>
      </c>
      <c r="GD137" s="1">
        <v>9.6</v>
      </c>
      <c r="GE137" s="1">
        <v>7.6</v>
      </c>
      <c r="GF137" s="1">
        <v>9.4</v>
      </c>
      <c r="GG137" s="1">
        <v>65535</v>
      </c>
      <c r="GH137" s="1">
        <v>65535</v>
      </c>
      <c r="GI137" s="1">
        <v>7.6</v>
      </c>
      <c r="GJ137" s="1">
        <v>8.1999999999999993</v>
      </c>
      <c r="GK137" s="1">
        <v>7.2</v>
      </c>
      <c r="GL137" s="1">
        <v>6.2</v>
      </c>
      <c r="GM137" s="1">
        <v>6</v>
      </c>
      <c r="GN137" s="1">
        <v>6.8</v>
      </c>
      <c r="GO137" s="1">
        <v>9</v>
      </c>
      <c r="GP137" s="1">
        <v>5.8</v>
      </c>
      <c r="GQ137" s="1">
        <v>8</v>
      </c>
      <c r="GR137" s="1">
        <v>6.6</v>
      </c>
      <c r="GS137" s="1">
        <v>9.1999999999999993</v>
      </c>
      <c r="GT137" s="1">
        <v>7.2</v>
      </c>
      <c r="GU137" s="1">
        <v>9.8000000000000007</v>
      </c>
      <c r="GV137" s="1">
        <v>9</v>
      </c>
      <c r="GW137" s="1">
        <v>5.6</v>
      </c>
      <c r="GX137" s="1">
        <v>65535</v>
      </c>
      <c r="GY137" s="1">
        <v>8</v>
      </c>
      <c r="GZ137" s="1">
        <v>9.1999999999999993</v>
      </c>
      <c r="HA137" s="1">
        <v>9.4</v>
      </c>
      <c r="HB137" s="1">
        <v>10.4</v>
      </c>
      <c r="HC137" s="1">
        <v>9.4</v>
      </c>
      <c r="HD137" s="1">
        <v>9.8000000000000007</v>
      </c>
      <c r="HE137" s="1">
        <v>10.199999999999999</v>
      </c>
      <c r="HF137" s="1">
        <v>4.5999999999999996</v>
      </c>
      <c r="HG137" s="1">
        <v>7.2</v>
      </c>
      <c r="HH137" s="1">
        <v>9.1999999999999993</v>
      </c>
      <c r="HI137" s="1">
        <v>65535</v>
      </c>
      <c r="HJ137" s="1">
        <v>8.8000000000000007</v>
      </c>
      <c r="HK137" s="1">
        <v>6.6</v>
      </c>
      <c r="HL137" s="1">
        <v>7.6</v>
      </c>
      <c r="HM137" s="1">
        <v>65535</v>
      </c>
      <c r="HN137" s="1">
        <v>7.4</v>
      </c>
      <c r="HO137" s="1">
        <v>8.1999999999999993</v>
      </c>
      <c r="HP137" s="1">
        <v>9.1999999999999993</v>
      </c>
      <c r="HQ137" s="1">
        <v>8.8000000000000007</v>
      </c>
      <c r="HR137" s="1">
        <v>9.1999999999999993</v>
      </c>
      <c r="HS137" s="1">
        <v>7.4</v>
      </c>
      <c r="HT137" s="1">
        <v>8.4</v>
      </c>
      <c r="HU137" s="1">
        <v>9.1999999999999993</v>
      </c>
      <c r="HV137" s="1">
        <v>7.4</v>
      </c>
      <c r="HW137" s="1">
        <v>10.4</v>
      </c>
      <c r="HX137" s="1">
        <v>65535</v>
      </c>
      <c r="HY137" s="1">
        <v>65535</v>
      </c>
      <c r="HZ137" s="1">
        <v>9</v>
      </c>
      <c r="IA137" s="1">
        <v>6.6</v>
      </c>
      <c r="IB137" s="1">
        <v>6.6</v>
      </c>
      <c r="IC137" s="1">
        <v>8</v>
      </c>
      <c r="ID137" s="1">
        <v>8</v>
      </c>
      <c r="IE137" s="1">
        <v>7.4</v>
      </c>
      <c r="IF137" s="1">
        <v>5.4</v>
      </c>
      <c r="IG137" s="1">
        <v>65535</v>
      </c>
      <c r="IH137" s="1">
        <v>4.5999999999999996</v>
      </c>
      <c r="II137" s="1">
        <v>7.4</v>
      </c>
      <c r="IJ137" s="1">
        <v>9.6</v>
      </c>
      <c r="IK137" s="1">
        <v>5.8</v>
      </c>
      <c r="IL137" s="1">
        <v>65535</v>
      </c>
      <c r="IM137" s="1">
        <v>4.8</v>
      </c>
      <c r="IN137" s="1">
        <v>10.199999999999999</v>
      </c>
      <c r="IO137" s="1">
        <v>8.1999999999999993</v>
      </c>
      <c r="IP137" s="1">
        <v>4.5999999999999996</v>
      </c>
      <c r="IQ137" s="1">
        <v>5</v>
      </c>
      <c r="IR137" s="1">
        <v>7.2</v>
      </c>
      <c r="IS137" s="1">
        <v>6.2</v>
      </c>
      <c r="IT137" s="1">
        <v>5.6</v>
      </c>
      <c r="IU137" s="1">
        <v>4.8</v>
      </c>
      <c r="IV137" s="1">
        <v>8.8000000000000007</v>
      </c>
      <c r="IW137" s="1">
        <v>7.6</v>
      </c>
      <c r="IX137" s="1">
        <v>6.2</v>
      </c>
      <c r="IY137" s="1">
        <v>7.2</v>
      </c>
      <c r="IZ137" s="1">
        <v>5.8</v>
      </c>
      <c r="JA137" s="1">
        <v>5.2</v>
      </c>
      <c r="JB137" s="1">
        <v>6.8</v>
      </c>
      <c r="JC137" s="1">
        <v>6.6</v>
      </c>
      <c r="JD137" s="1">
        <v>7.8</v>
      </c>
      <c r="JE137" s="1">
        <v>65535</v>
      </c>
      <c r="JF137" s="1">
        <v>7.4</v>
      </c>
      <c r="JG137" s="1">
        <v>65535</v>
      </c>
      <c r="JH137" s="1">
        <v>65535</v>
      </c>
      <c r="JI137" s="1">
        <v>10.199999999999999</v>
      </c>
      <c r="JJ137" s="1">
        <v>9.1999999999999993</v>
      </c>
      <c r="JK137" s="1">
        <v>9.4</v>
      </c>
      <c r="JL137" s="1">
        <v>11.4</v>
      </c>
      <c r="JM137" s="1">
        <v>5.6</v>
      </c>
      <c r="JN137" s="1">
        <v>7.4</v>
      </c>
      <c r="JO137" s="1">
        <v>8.4</v>
      </c>
      <c r="JP137" s="1">
        <v>65535</v>
      </c>
      <c r="JQ137" s="1">
        <v>7.4</v>
      </c>
      <c r="JR137" s="1">
        <v>6.8</v>
      </c>
      <c r="JS137" s="1">
        <v>8.4</v>
      </c>
      <c r="JT137" s="1">
        <v>8.8000000000000007</v>
      </c>
      <c r="JU137" s="1">
        <v>9.1999999999999993</v>
      </c>
      <c r="JV137" s="1">
        <v>6.4</v>
      </c>
      <c r="JW137" s="1">
        <v>5.4</v>
      </c>
      <c r="JX137" s="1">
        <v>65535</v>
      </c>
      <c r="JY137" s="1">
        <v>65535</v>
      </c>
      <c r="JZ137" s="1">
        <v>6</v>
      </c>
      <c r="KA137" s="1">
        <v>5.6</v>
      </c>
      <c r="KB137" s="1">
        <v>65535</v>
      </c>
      <c r="KC137" s="1">
        <v>65535</v>
      </c>
      <c r="KD137" s="1">
        <v>5.4</v>
      </c>
      <c r="KE137" s="1">
        <v>5.4</v>
      </c>
      <c r="KF137" s="1">
        <v>6.8</v>
      </c>
      <c r="KG137" s="1">
        <v>5.6</v>
      </c>
      <c r="KH137" s="1">
        <v>7.4</v>
      </c>
      <c r="KI137" s="1">
        <v>7.6</v>
      </c>
      <c r="KJ137" s="1">
        <v>6.2</v>
      </c>
      <c r="KK137" s="1">
        <v>6.4</v>
      </c>
      <c r="KL137" s="1">
        <v>5.4</v>
      </c>
      <c r="KM137" s="1">
        <v>6.4</v>
      </c>
      <c r="KN137" s="1">
        <v>6.4</v>
      </c>
      <c r="KO137" s="1">
        <v>65535</v>
      </c>
      <c r="KP137" s="1">
        <v>7.4</v>
      </c>
      <c r="KQ137" s="1">
        <v>7.4</v>
      </c>
      <c r="KR137" s="1">
        <v>65535</v>
      </c>
      <c r="KS137" s="1">
        <v>65535</v>
      </c>
      <c r="KT137" s="1">
        <v>65535</v>
      </c>
      <c r="KU137" s="1">
        <v>65535</v>
      </c>
      <c r="KV137" s="1">
        <v>65535</v>
      </c>
      <c r="KW137" s="1">
        <v>65535</v>
      </c>
      <c r="KX137" s="1">
        <v>65535</v>
      </c>
      <c r="KY137" s="1">
        <v>65535</v>
      </c>
      <c r="KZ137" s="1">
        <v>65535</v>
      </c>
      <c r="LA137" s="1">
        <v>65535</v>
      </c>
      <c r="LB137" s="1">
        <v>65535</v>
      </c>
      <c r="LC137" s="1">
        <v>65535</v>
      </c>
      <c r="LD137" s="1">
        <v>65535</v>
      </c>
      <c r="LE137" s="1">
        <v>65535</v>
      </c>
      <c r="LF137" s="1">
        <v>65535</v>
      </c>
      <c r="LG137" s="1">
        <v>65535</v>
      </c>
      <c r="LH137" s="1">
        <v>65535</v>
      </c>
      <c r="LI137" s="1">
        <v>65535</v>
      </c>
      <c r="LJ137" s="1">
        <v>65535</v>
      </c>
      <c r="LK137" s="1">
        <v>65535</v>
      </c>
      <c r="LL137" s="1">
        <v>65535</v>
      </c>
      <c r="LM137" s="1">
        <v>65535</v>
      </c>
      <c r="LN137" s="1">
        <v>65535</v>
      </c>
      <c r="LO137" s="1">
        <v>65535</v>
      </c>
      <c r="LP137" s="1">
        <v>65535</v>
      </c>
      <c r="LQ137" s="1">
        <v>65535</v>
      </c>
      <c r="LR137" s="1">
        <v>65535</v>
      </c>
      <c r="LS137" s="1">
        <v>65535</v>
      </c>
      <c r="LT137" s="1">
        <v>65535</v>
      </c>
      <c r="LU137" s="1">
        <v>65535</v>
      </c>
      <c r="LV137" s="1">
        <v>65535</v>
      </c>
      <c r="LW137" s="1">
        <v>65535</v>
      </c>
      <c r="LX137" s="1">
        <v>65535</v>
      </c>
      <c r="LY137" s="1">
        <v>65535</v>
      </c>
      <c r="LZ137" s="1">
        <v>65535</v>
      </c>
      <c r="MA137" s="1">
        <v>65535</v>
      </c>
      <c r="MB137" s="1">
        <v>65535</v>
      </c>
      <c r="MC137" s="1">
        <v>65535</v>
      </c>
      <c r="MD137" s="1">
        <v>65535</v>
      </c>
      <c r="ME137" s="1">
        <v>65535</v>
      </c>
      <c r="MF137" s="1">
        <v>65535</v>
      </c>
      <c r="MG137" s="1">
        <v>65535</v>
      </c>
      <c r="MH137" s="1">
        <v>65535</v>
      </c>
      <c r="MI137" s="1">
        <v>65535</v>
      </c>
      <c r="MJ137" s="1">
        <v>65535</v>
      </c>
      <c r="MK137" s="1">
        <v>65535</v>
      </c>
      <c r="ML137" s="1">
        <v>65535</v>
      </c>
      <c r="MM137" s="1">
        <v>65535</v>
      </c>
      <c r="MN137" s="1">
        <v>65535</v>
      </c>
      <c r="MO137" s="1">
        <v>65535</v>
      </c>
      <c r="MP137" s="1">
        <v>65535</v>
      </c>
      <c r="MQ137" s="1">
        <v>65535</v>
      </c>
      <c r="MR137" s="1">
        <v>65535</v>
      </c>
      <c r="MS137" s="1">
        <v>65535</v>
      </c>
      <c r="MT137" s="1">
        <v>65535</v>
      </c>
      <c r="MU137" s="1">
        <v>65535</v>
      </c>
      <c r="MV137" s="1">
        <v>6.6</v>
      </c>
      <c r="MW137" s="1">
        <v>6</v>
      </c>
      <c r="MX137" s="1">
        <v>8.8000000000000007</v>
      </c>
      <c r="MY137" s="1">
        <v>11</v>
      </c>
      <c r="MZ137" s="1">
        <v>9.8000000000000007</v>
      </c>
      <c r="NA137" s="1">
        <v>65535</v>
      </c>
      <c r="NB137" s="1">
        <v>65535</v>
      </c>
      <c r="NC137" s="1">
        <v>65535</v>
      </c>
      <c r="ND137" s="1">
        <v>65535</v>
      </c>
      <c r="NE137" s="1">
        <v>65535</v>
      </c>
      <c r="NF137" s="1">
        <v>65535</v>
      </c>
      <c r="NG137" s="1">
        <v>65535</v>
      </c>
      <c r="NH137" s="1">
        <v>65535</v>
      </c>
      <c r="NI137" s="1">
        <v>65535</v>
      </c>
      <c r="NJ137" s="6">
        <f t="shared" si="111"/>
        <v>0.967741935483871</v>
      </c>
      <c r="NK137" s="3">
        <f t="shared" si="112"/>
        <v>0.9285714285714286</v>
      </c>
      <c r="NL137" s="3">
        <f t="shared" si="113"/>
        <v>0.93548387096774188</v>
      </c>
      <c r="NM137" s="3">
        <f t="shared" si="114"/>
        <v>0.8666666666666667</v>
      </c>
      <c r="NN137" s="3">
        <f t="shared" si="115"/>
        <v>0.83870967741935487</v>
      </c>
      <c r="NO137" s="3">
        <f t="shared" si="116"/>
        <v>0.8666666666666667</v>
      </c>
      <c r="NP137" s="3">
        <f t="shared" si="117"/>
        <v>0.90322580645161288</v>
      </c>
      <c r="NQ137" s="3">
        <f t="shared" si="118"/>
        <v>0.83870967741935487</v>
      </c>
      <c r="NR137" s="3">
        <f t="shared" si="119"/>
        <v>0.8666666666666667</v>
      </c>
      <c r="NS137" s="3">
        <f t="shared" si="120"/>
        <v>0.54838709677419351</v>
      </c>
      <c r="NT137" s="3">
        <f t="shared" si="121"/>
        <v>0</v>
      </c>
      <c r="NU137" s="3">
        <f t="shared" si="122"/>
        <v>0.16129032258064516</v>
      </c>
      <c r="NV137" s="3">
        <f t="shared" si="123"/>
        <v>0.72602739726027399</v>
      </c>
      <c r="NW137" s="5">
        <f t="shared" si="124"/>
        <v>7.3533333333333335</v>
      </c>
      <c r="NX137" s="1">
        <f t="shared" si="125"/>
        <v>8.0576923076923102</v>
      </c>
      <c r="NY137" s="1">
        <f t="shared" si="126"/>
        <v>8.8827586206896552</v>
      </c>
      <c r="NZ137" s="1">
        <f t="shared" si="127"/>
        <v>9.069230769230769</v>
      </c>
      <c r="OA137" s="1">
        <f t="shared" si="128"/>
        <v>8.953846153846154</v>
      </c>
      <c r="OB137" s="1">
        <f t="shared" si="129"/>
        <v>8.9230769230769216</v>
      </c>
      <c r="OC137" s="1">
        <f t="shared" si="130"/>
        <v>7.9499999999999984</v>
      </c>
      <c r="OD137" s="1">
        <f t="shared" si="131"/>
        <v>7.569230769230769</v>
      </c>
      <c r="OE137" s="1">
        <f t="shared" si="132"/>
        <v>7.5153846153846171</v>
      </c>
      <c r="OF137" s="1">
        <f t="shared" si="133"/>
        <v>6.305882352941178</v>
      </c>
      <c r="OG137" s="1" t="e">
        <f t="shared" si="134"/>
        <v>#N/A</v>
      </c>
      <c r="OH137" s="1" t="e">
        <f t="shared" si="135"/>
        <v>#N/A</v>
      </c>
      <c r="OI137" s="111">
        <v>6.3000000000000007</v>
      </c>
      <c r="OJ137" s="112">
        <v>6.681481481481482</v>
      </c>
      <c r="OK137" s="112">
        <v>7.0346153846153863</v>
      </c>
      <c r="OL137" s="112">
        <v>7.5730769230769237</v>
      </c>
      <c r="OM137" s="112">
        <v>7.4500000000000011</v>
      </c>
      <c r="ON137" s="112">
        <v>7.2071428571428573</v>
      </c>
      <c r="OO137" s="112">
        <v>7.1448275862068975</v>
      </c>
      <c r="OP137" s="112">
        <v>7.1666666666666652</v>
      </c>
      <c r="OQ137" s="112">
        <v>6.8296296296296291</v>
      </c>
      <c r="OR137" s="112">
        <v>6.9499999999999984</v>
      </c>
      <c r="OS137" s="112">
        <v>7.0360000000000005</v>
      </c>
      <c r="OT137" s="112">
        <v>6.6884615384615396</v>
      </c>
      <c r="OU137" s="5">
        <f t="shared" si="99"/>
        <v>1.0533333333333328</v>
      </c>
      <c r="OV137" s="1">
        <f t="shared" si="100"/>
        <v>1.3762108262108281</v>
      </c>
      <c r="OW137" s="1">
        <f t="shared" si="101"/>
        <v>1.8481432360742689</v>
      </c>
      <c r="OX137" s="1">
        <f t="shared" si="102"/>
        <v>1.4961538461538453</v>
      </c>
      <c r="OY137" s="1">
        <f t="shared" si="103"/>
        <v>1.5038461538461529</v>
      </c>
      <c r="OZ137" s="1">
        <f t="shared" si="104"/>
        <v>1.7159340659340643</v>
      </c>
      <c r="PA137" s="1">
        <f t="shared" si="105"/>
        <v>0.80517241379310089</v>
      </c>
      <c r="PB137" s="1">
        <f t="shared" si="106"/>
        <v>0.4025641025641038</v>
      </c>
      <c r="PC137" s="1">
        <f t="shared" si="107"/>
        <v>0.68575498575498806</v>
      </c>
      <c r="PD137" s="1">
        <f t="shared" si="108"/>
        <v>-0.64411764705882035</v>
      </c>
      <c r="PE137" s="1" t="e">
        <f t="shared" si="109"/>
        <v>#N/A</v>
      </c>
      <c r="PF137" s="1" t="e">
        <f t="shared" si="110"/>
        <v>#N/A</v>
      </c>
      <c r="PG137" s="111">
        <v>1</v>
      </c>
      <c r="PH137" s="112">
        <v>1</v>
      </c>
      <c r="PI137" s="112">
        <v>1.4</v>
      </c>
      <c r="PJ137" s="112">
        <v>2</v>
      </c>
      <c r="PK137" s="112">
        <v>1.4</v>
      </c>
      <c r="PL137" s="112">
        <v>0.5</v>
      </c>
      <c r="PM137" s="112">
        <v>1.2</v>
      </c>
      <c r="PN137" s="112">
        <v>2.4</v>
      </c>
      <c r="PO137" s="112">
        <v>2</v>
      </c>
      <c r="PP137" s="112">
        <v>1.2</v>
      </c>
      <c r="PQ137" s="112">
        <v>3.6</v>
      </c>
      <c r="PR137" s="137">
        <v>2.2000000000000002</v>
      </c>
      <c r="PS137" s="5">
        <f t="array" ref="PS137">+IF(ISERROR($NW137)=FALSE,MIN(IF($H137:$AL137&lt;65534,$H137:$AL137,"")),NA())</f>
        <v>4.8</v>
      </c>
      <c r="PT137" s="1">
        <f t="array" ref="PT137">+IF(ISERROR($NX137)=FALSE,MIN(IF($AM137:$BN137&lt;65534,$AM137:$BN137,"")),NA())</f>
        <v>5.2</v>
      </c>
      <c r="PU137" s="1">
        <f t="array" ref="PU137">+IF(ISERROR($NY137)=FALSE,MIN(IF($BP137:$CT137&lt;65534,$BP137:$CT137,"")),NA())</f>
        <v>5.6</v>
      </c>
      <c r="PV137" s="1">
        <f t="array" ref="PV137">+IF(ISERROR($NZ137)=FALSE,MIN(IF($CU137:$DX137&lt;65534,$CU137:$DX137,"")),NA())</f>
        <v>6</v>
      </c>
      <c r="PW137" s="1">
        <f t="array" ref="PW137">+IF(ISERROR($OA137)=FALSE,MIN(IF($DY137:$FC137&lt;65534,$DY137:$FC137,"")),NA())</f>
        <v>6.4</v>
      </c>
      <c r="PX137" s="1">
        <f t="array" ref="PX137">+IF(ISERROR($OB137)=FALSE,MIN(IF($FD137:$GG137&lt;65534,$FD137:$GG137,"")),NA())</f>
        <v>5.6</v>
      </c>
      <c r="PY137" s="1">
        <f t="array" ref="PY137">+IF(ISERROR($OC137)=FALSE,MIN(IF($GH137:$HL137&lt;65534,$GH137:$HL137,"")),NA())</f>
        <v>4.5999999999999996</v>
      </c>
      <c r="PZ137" s="1">
        <f t="array" ref="PZ137">+IF(ISERROR($OD137)=FALSE,MIN(IF($HM137:$IQ137&lt;65534,$HM137:$IQ137,"")),NA())</f>
        <v>4.5999999999999996</v>
      </c>
      <c r="QA137" s="1">
        <f t="array" ref="QA137">+IF(ISERROR($OE137)=FALSE,MIN(IF($IR137:$JU137&lt;65534,$IR137:$JU137,"")),NA())</f>
        <v>4.8</v>
      </c>
      <c r="QB137" s="1">
        <f t="array" ref="QB137">+IF(ISERROR($OF137)=FALSE,MIN(IF($JV137:$KZ137&lt;65534,$JV137:$KZ137,"")),NA())</f>
        <v>5.4</v>
      </c>
      <c r="QC137" s="1" t="e">
        <f t="array" ref="QC137">+IF(ISERROR($OG137)=FALSE,MIN(IF($LA137:$MD137&lt;65534,$LA137:$MD137,"")),NA())</f>
        <v>#N/A</v>
      </c>
      <c r="QD137" s="1" t="e">
        <f t="array" ref="QD137">+IF(ISERROR($OH137)=FALSE,MIN(IF($ME137:$NI137&lt;65534,$ME137:$NI137,"")),NA())</f>
        <v>#N/A</v>
      </c>
      <c r="QE137" s="5">
        <f t="shared" si="136"/>
        <v>-3.8</v>
      </c>
      <c r="QF137" s="1">
        <f t="shared" si="137"/>
        <v>-4.2</v>
      </c>
      <c r="QG137" s="1">
        <f t="shared" si="138"/>
        <v>-4.1999999999999993</v>
      </c>
      <c r="QH137" s="1">
        <f t="shared" si="139"/>
        <v>-4</v>
      </c>
      <c r="QI137" s="1">
        <f t="shared" si="140"/>
        <v>-5</v>
      </c>
      <c r="QJ137" s="1">
        <f t="shared" si="141"/>
        <v>-5.0999999999999996</v>
      </c>
      <c r="QK137" s="1">
        <f t="shared" si="142"/>
        <v>-3.3999999999999995</v>
      </c>
      <c r="QL137" s="1">
        <f t="shared" si="143"/>
        <v>-2.1999999999999997</v>
      </c>
      <c r="QM137" s="1">
        <f t="shared" si="144"/>
        <v>-2.8</v>
      </c>
      <c r="QN137" s="1">
        <f t="shared" si="145"/>
        <v>-4.2</v>
      </c>
      <c r="QO137" s="1" t="e">
        <f t="shared" si="146"/>
        <v>#N/A</v>
      </c>
      <c r="QP137" s="1" t="e">
        <f t="shared" si="147"/>
        <v>#N/A</v>
      </c>
      <c r="QQ137" s="5" t="s">
        <v>892</v>
      </c>
    </row>
    <row r="138" spans="1:459" s="1" customFormat="1" x14ac:dyDescent="0.2">
      <c r="A138" s="155">
        <v>21205740</v>
      </c>
      <c r="B138" s="156">
        <v>-73.701416666666674</v>
      </c>
      <c r="C138" s="156">
        <v>5.1177222222222216</v>
      </c>
      <c r="D138" s="157">
        <v>2709</v>
      </c>
      <c r="E138" s="158" t="s">
        <v>80</v>
      </c>
      <c r="F138" s="158" t="s">
        <v>609</v>
      </c>
      <c r="G138" s="158" t="s">
        <v>42</v>
      </c>
      <c r="H138" s="1">
        <v>4</v>
      </c>
      <c r="I138" s="1">
        <v>7</v>
      </c>
      <c r="J138" s="1">
        <v>7.4</v>
      </c>
      <c r="K138" s="1">
        <v>7.8</v>
      </c>
      <c r="L138" s="1">
        <v>3.8</v>
      </c>
      <c r="M138" s="1">
        <v>8.1999999999999993</v>
      </c>
      <c r="N138" s="1">
        <v>10.4</v>
      </c>
      <c r="O138" s="1">
        <v>9</v>
      </c>
      <c r="P138" s="1">
        <v>20.399999999999999</v>
      </c>
      <c r="Q138" s="1">
        <v>10</v>
      </c>
      <c r="R138" s="1">
        <v>10.4</v>
      </c>
      <c r="S138" s="1">
        <v>9.8000000000000007</v>
      </c>
      <c r="T138" s="1">
        <v>10.199999999999999</v>
      </c>
      <c r="U138" s="1">
        <v>10.6</v>
      </c>
      <c r="V138" s="1">
        <v>9.8000000000000007</v>
      </c>
      <c r="W138" s="1">
        <v>10</v>
      </c>
      <c r="X138" s="1">
        <v>10.4</v>
      </c>
      <c r="Y138" s="1">
        <v>10.6</v>
      </c>
      <c r="Z138" s="1">
        <v>10</v>
      </c>
      <c r="AA138" s="1">
        <v>10.8</v>
      </c>
      <c r="AB138" s="1">
        <v>65535</v>
      </c>
      <c r="AC138" s="1">
        <v>9.1999999999999993</v>
      </c>
      <c r="AD138" s="1">
        <v>9.4</v>
      </c>
      <c r="AE138" s="1">
        <v>10</v>
      </c>
      <c r="AF138" s="1">
        <v>7</v>
      </c>
      <c r="AG138" s="1">
        <v>6</v>
      </c>
      <c r="AH138" s="1">
        <v>6.4</v>
      </c>
      <c r="AI138" s="1">
        <v>11</v>
      </c>
      <c r="AJ138" s="1">
        <v>11.4</v>
      </c>
      <c r="AK138" s="1">
        <v>11.2</v>
      </c>
      <c r="AL138" s="1">
        <v>11.4</v>
      </c>
      <c r="AM138" s="1">
        <v>11.2</v>
      </c>
      <c r="AN138" s="1">
        <v>10.6</v>
      </c>
      <c r="AO138" s="1">
        <v>7</v>
      </c>
      <c r="AP138" s="1">
        <v>7.6</v>
      </c>
      <c r="AQ138" s="1">
        <v>9</v>
      </c>
      <c r="AR138" s="1">
        <v>9.1999999999999993</v>
      </c>
      <c r="AS138" s="1">
        <v>9.4</v>
      </c>
      <c r="AT138" s="1">
        <v>10</v>
      </c>
      <c r="AU138" s="1">
        <v>10.4</v>
      </c>
      <c r="AV138" s="1">
        <v>10.8</v>
      </c>
      <c r="AW138" s="1">
        <v>9.4</v>
      </c>
      <c r="AX138" s="1">
        <v>7</v>
      </c>
      <c r="AY138" s="1">
        <v>10</v>
      </c>
      <c r="AZ138" s="1">
        <v>65535</v>
      </c>
      <c r="BA138" s="1">
        <v>4</v>
      </c>
      <c r="BB138" s="1">
        <v>10.6</v>
      </c>
      <c r="BC138" s="1">
        <v>9</v>
      </c>
      <c r="BD138" s="1">
        <v>9.8000000000000007</v>
      </c>
      <c r="BE138" s="1">
        <v>10.199999999999999</v>
      </c>
      <c r="BF138" s="1">
        <v>10.4</v>
      </c>
      <c r="BG138" s="1">
        <v>10.8</v>
      </c>
      <c r="BH138" s="1">
        <v>10</v>
      </c>
      <c r="BI138" s="1">
        <v>10.4</v>
      </c>
      <c r="BJ138" s="1">
        <v>10.8</v>
      </c>
      <c r="BK138" s="1">
        <v>11</v>
      </c>
      <c r="BL138" s="1">
        <v>8</v>
      </c>
      <c r="BM138" s="1">
        <v>9.1999999999999993</v>
      </c>
      <c r="BN138" s="1">
        <v>65535</v>
      </c>
      <c r="BO138" s="102"/>
      <c r="BP138" s="1">
        <v>10.199999999999999</v>
      </c>
      <c r="BQ138" s="1">
        <v>10.6</v>
      </c>
      <c r="BR138" s="1">
        <v>10.8</v>
      </c>
      <c r="BS138" s="1">
        <v>10</v>
      </c>
      <c r="BT138" s="1">
        <v>10.199999999999999</v>
      </c>
      <c r="BU138" s="1">
        <v>10.8</v>
      </c>
      <c r="BV138" s="1">
        <v>10.4</v>
      </c>
      <c r="BW138" s="1">
        <v>10.8</v>
      </c>
      <c r="BX138" s="1">
        <v>11</v>
      </c>
      <c r="BY138" s="1">
        <v>11.4</v>
      </c>
      <c r="BZ138" s="1">
        <v>11.2</v>
      </c>
      <c r="CA138" s="1">
        <v>10.8</v>
      </c>
      <c r="CB138" s="1">
        <v>11</v>
      </c>
      <c r="CC138" s="1">
        <v>11.4</v>
      </c>
      <c r="CD138" s="1">
        <v>11.6</v>
      </c>
      <c r="CE138" s="1">
        <v>65535</v>
      </c>
      <c r="CF138" s="1">
        <v>11.4</v>
      </c>
      <c r="CG138" s="1">
        <v>11.2</v>
      </c>
      <c r="CH138" s="1">
        <v>10.8</v>
      </c>
      <c r="CI138" s="1">
        <v>11.2</v>
      </c>
      <c r="CJ138" s="1">
        <v>11.4</v>
      </c>
      <c r="CK138" s="1">
        <v>11</v>
      </c>
      <c r="CL138" s="1">
        <v>11.2</v>
      </c>
      <c r="CM138" s="1">
        <v>11.4</v>
      </c>
      <c r="CN138" s="1">
        <v>7</v>
      </c>
      <c r="CO138" s="1">
        <v>9</v>
      </c>
      <c r="CP138" s="1">
        <v>9.6</v>
      </c>
      <c r="CQ138" s="1">
        <v>10</v>
      </c>
      <c r="CR138" s="1">
        <v>10.4</v>
      </c>
      <c r="CS138" s="1">
        <v>10.8</v>
      </c>
      <c r="CT138" s="1">
        <v>11</v>
      </c>
      <c r="CU138" s="1">
        <v>65535</v>
      </c>
      <c r="CV138" s="1">
        <v>11.4</v>
      </c>
      <c r="CW138" s="1">
        <v>11.6</v>
      </c>
      <c r="CX138" s="1">
        <v>11</v>
      </c>
      <c r="CY138" s="1">
        <v>65535</v>
      </c>
      <c r="CZ138" s="1">
        <v>11.6</v>
      </c>
      <c r="DA138" s="1">
        <v>11.2</v>
      </c>
      <c r="DB138" s="1">
        <v>11.4</v>
      </c>
      <c r="DC138" s="1">
        <v>65535</v>
      </c>
      <c r="DD138" s="1">
        <v>11</v>
      </c>
      <c r="DE138" s="1">
        <v>11.4</v>
      </c>
      <c r="DF138" s="1">
        <v>11.6</v>
      </c>
      <c r="DG138" s="1">
        <v>11.4</v>
      </c>
      <c r="DH138" s="1">
        <v>9</v>
      </c>
      <c r="DI138" s="1">
        <v>9.1999999999999993</v>
      </c>
      <c r="DJ138" s="1">
        <v>9.6</v>
      </c>
      <c r="DK138" s="1">
        <v>9.8000000000000007</v>
      </c>
      <c r="DL138" s="1">
        <v>10</v>
      </c>
      <c r="DM138" s="1">
        <v>10.4</v>
      </c>
      <c r="DN138" s="1">
        <v>10.8</v>
      </c>
      <c r="DO138" s="1">
        <v>11</v>
      </c>
      <c r="DP138" s="1">
        <v>11.4</v>
      </c>
      <c r="DQ138" s="1">
        <v>11</v>
      </c>
      <c r="DR138" s="1">
        <v>11.2</v>
      </c>
      <c r="DS138" s="1">
        <v>11.4</v>
      </c>
      <c r="DT138" s="1">
        <v>11.6</v>
      </c>
      <c r="DU138" s="1">
        <v>65535</v>
      </c>
      <c r="DV138" s="1">
        <v>11</v>
      </c>
      <c r="DW138" s="1">
        <v>11.2</v>
      </c>
      <c r="DX138" s="1">
        <v>11</v>
      </c>
      <c r="DY138" s="1">
        <v>4.2</v>
      </c>
      <c r="DZ138" s="1">
        <v>4.8</v>
      </c>
      <c r="EA138" s="1">
        <v>5.2</v>
      </c>
      <c r="EB138" s="1">
        <v>8</v>
      </c>
      <c r="EC138" s="1">
        <v>8.4</v>
      </c>
      <c r="ED138" s="1">
        <v>8.8000000000000007</v>
      </c>
      <c r="EE138" s="1">
        <v>65535</v>
      </c>
      <c r="EF138" s="1">
        <v>9.4</v>
      </c>
      <c r="EG138" s="1">
        <v>65535</v>
      </c>
      <c r="EH138" s="1">
        <v>10</v>
      </c>
      <c r="EI138" s="1">
        <v>10.4</v>
      </c>
      <c r="EJ138" s="1">
        <v>65535</v>
      </c>
      <c r="EK138" s="1">
        <v>11.6</v>
      </c>
      <c r="EL138" s="1">
        <v>11.8</v>
      </c>
      <c r="EM138" s="1">
        <v>11.4</v>
      </c>
      <c r="EN138" s="1">
        <v>65535</v>
      </c>
      <c r="EO138" s="1">
        <v>11.2</v>
      </c>
      <c r="EP138" s="1">
        <v>11.4</v>
      </c>
      <c r="EQ138" s="1">
        <v>11.6</v>
      </c>
      <c r="ER138" s="1">
        <v>11.2</v>
      </c>
      <c r="ES138" s="1">
        <v>65535</v>
      </c>
      <c r="ET138" s="1">
        <v>10.4</v>
      </c>
      <c r="EU138" s="1">
        <v>10.8</v>
      </c>
      <c r="EV138" s="1">
        <v>10</v>
      </c>
      <c r="EW138" s="1">
        <v>10.199999999999999</v>
      </c>
      <c r="EX138" s="1">
        <v>10.6</v>
      </c>
      <c r="EY138" s="1">
        <v>65535</v>
      </c>
      <c r="EZ138" s="1">
        <v>65535</v>
      </c>
      <c r="FA138" s="1">
        <v>65535</v>
      </c>
      <c r="FB138" s="1">
        <v>11.6</v>
      </c>
      <c r="FC138" s="1">
        <v>11</v>
      </c>
      <c r="FD138" s="1">
        <v>11.4</v>
      </c>
      <c r="FE138" s="1">
        <v>10</v>
      </c>
      <c r="FF138" s="1">
        <v>9.1999999999999993</v>
      </c>
      <c r="FG138" s="1">
        <v>9.6</v>
      </c>
      <c r="FH138" s="1">
        <v>9.8000000000000007</v>
      </c>
      <c r="FI138" s="1">
        <v>10.199999999999999</v>
      </c>
      <c r="FJ138" s="1">
        <v>10.4</v>
      </c>
      <c r="FK138" s="1">
        <v>9</v>
      </c>
      <c r="FL138" s="1">
        <v>9.4</v>
      </c>
      <c r="FM138" s="1">
        <v>9.8000000000000007</v>
      </c>
      <c r="FN138" s="1">
        <v>65535</v>
      </c>
      <c r="FO138" s="1">
        <v>10.199999999999999</v>
      </c>
      <c r="FP138" s="1">
        <v>10.4</v>
      </c>
      <c r="FQ138" s="1">
        <v>65535</v>
      </c>
      <c r="FR138" s="1">
        <v>10.8</v>
      </c>
      <c r="FS138" s="1">
        <v>11</v>
      </c>
      <c r="FT138" s="1">
        <v>11.2</v>
      </c>
      <c r="FU138" s="1">
        <v>11.2</v>
      </c>
      <c r="FV138" s="1">
        <v>11.6</v>
      </c>
      <c r="FW138" s="1">
        <v>65535</v>
      </c>
      <c r="FX138" s="1">
        <v>65535</v>
      </c>
      <c r="FY138" s="1">
        <v>10.6</v>
      </c>
      <c r="FZ138" s="1">
        <v>65535</v>
      </c>
      <c r="GA138" s="1">
        <v>10.199999999999999</v>
      </c>
      <c r="GB138" s="1">
        <v>10.4</v>
      </c>
      <c r="GC138" s="1">
        <v>10.8</v>
      </c>
      <c r="GD138" s="1">
        <v>65535</v>
      </c>
      <c r="GE138" s="1">
        <v>8.4</v>
      </c>
      <c r="GF138" s="1">
        <v>8.6</v>
      </c>
      <c r="GG138" s="1">
        <v>9</v>
      </c>
      <c r="GH138" s="1">
        <v>9.4</v>
      </c>
      <c r="GI138" s="1">
        <v>65535</v>
      </c>
      <c r="GJ138" s="1">
        <v>65535</v>
      </c>
      <c r="GK138" s="1">
        <v>10.8</v>
      </c>
      <c r="GL138" s="1">
        <v>10.199999999999999</v>
      </c>
      <c r="GM138" s="1">
        <v>9.8000000000000007</v>
      </c>
      <c r="GN138" s="1">
        <v>65535</v>
      </c>
      <c r="GO138" s="1">
        <v>65535</v>
      </c>
      <c r="GP138" s="1">
        <v>65535</v>
      </c>
      <c r="GQ138" s="1">
        <v>10</v>
      </c>
      <c r="GR138" s="1">
        <v>9.8000000000000007</v>
      </c>
      <c r="GS138" s="1">
        <v>10.4</v>
      </c>
      <c r="GT138" s="1">
        <v>10.8</v>
      </c>
      <c r="GU138" s="1">
        <v>10</v>
      </c>
      <c r="GV138" s="1">
        <v>10.4</v>
      </c>
      <c r="GW138" s="1">
        <v>7</v>
      </c>
      <c r="GX138" s="1">
        <v>65535</v>
      </c>
      <c r="GY138" s="1">
        <v>7.8</v>
      </c>
      <c r="GZ138" s="1">
        <v>65535</v>
      </c>
      <c r="HA138" s="1">
        <v>8.4</v>
      </c>
      <c r="HB138" s="1">
        <v>9</v>
      </c>
      <c r="HC138" s="1">
        <v>65535</v>
      </c>
      <c r="HD138" s="1">
        <v>9.6</v>
      </c>
      <c r="HE138" s="1">
        <v>9.8000000000000007</v>
      </c>
      <c r="HF138" s="1">
        <v>7</v>
      </c>
      <c r="HG138" s="1">
        <v>7.4</v>
      </c>
      <c r="HH138" s="1">
        <v>7.8</v>
      </c>
      <c r="HI138" s="1">
        <v>8.1999999999999993</v>
      </c>
      <c r="HJ138" s="1">
        <v>65535</v>
      </c>
      <c r="HK138" s="1">
        <v>9</v>
      </c>
      <c r="HL138" s="1">
        <v>9.4</v>
      </c>
      <c r="HM138" s="1">
        <v>9.8000000000000007</v>
      </c>
      <c r="HN138" s="1">
        <v>10</v>
      </c>
      <c r="HO138" s="1">
        <v>10.199999999999999</v>
      </c>
      <c r="HP138" s="1">
        <v>10.4</v>
      </c>
      <c r="HQ138" s="1">
        <v>10.8</v>
      </c>
      <c r="HR138" s="1">
        <v>8</v>
      </c>
      <c r="HS138" s="1">
        <v>8.6</v>
      </c>
      <c r="HT138" s="1">
        <v>9</v>
      </c>
      <c r="HU138" s="1">
        <v>9.1999999999999993</v>
      </c>
      <c r="HV138" s="1">
        <v>9.6</v>
      </c>
      <c r="HW138" s="1">
        <v>9.8000000000000007</v>
      </c>
      <c r="HX138" s="1">
        <v>10</v>
      </c>
      <c r="HY138" s="1">
        <v>10.6</v>
      </c>
      <c r="HZ138" s="1">
        <v>10.4</v>
      </c>
      <c r="IA138" s="1">
        <v>9</v>
      </c>
      <c r="IB138" s="1">
        <v>9.1999999999999993</v>
      </c>
      <c r="IC138" s="1">
        <v>9.6</v>
      </c>
      <c r="ID138" s="1">
        <v>9.8000000000000007</v>
      </c>
      <c r="IE138" s="1">
        <v>10.199999999999999</v>
      </c>
      <c r="IF138" s="1">
        <v>10.4</v>
      </c>
      <c r="IG138" s="1">
        <v>10.6</v>
      </c>
      <c r="IH138" s="1">
        <v>7.2</v>
      </c>
      <c r="II138" s="1">
        <v>65535</v>
      </c>
      <c r="IJ138" s="1">
        <v>8</v>
      </c>
      <c r="IK138" s="1">
        <v>9.1999999999999993</v>
      </c>
      <c r="IL138" s="1">
        <v>7</v>
      </c>
      <c r="IM138" s="1">
        <v>7.2</v>
      </c>
      <c r="IN138" s="1">
        <v>8</v>
      </c>
      <c r="IO138" s="1">
        <v>8.6</v>
      </c>
      <c r="IP138" s="1">
        <v>3</v>
      </c>
      <c r="IQ138" s="1">
        <v>7</v>
      </c>
      <c r="IR138" s="1">
        <v>7.6</v>
      </c>
      <c r="IS138" s="1">
        <v>8.1999999999999993</v>
      </c>
      <c r="IT138" s="1">
        <v>6</v>
      </c>
      <c r="IU138" s="1">
        <v>7.2</v>
      </c>
      <c r="IV138" s="1">
        <v>8</v>
      </c>
      <c r="IW138" s="1">
        <v>8.4</v>
      </c>
      <c r="IX138" s="1">
        <v>9</v>
      </c>
      <c r="IY138" s="1">
        <v>6</v>
      </c>
      <c r="IZ138" s="1">
        <v>7.2</v>
      </c>
      <c r="JA138" s="1">
        <v>65535</v>
      </c>
      <c r="JB138" s="1">
        <v>65535</v>
      </c>
      <c r="JC138" s="1">
        <v>7.4</v>
      </c>
      <c r="JD138" s="1">
        <v>8</v>
      </c>
      <c r="JE138" s="1">
        <v>8.4</v>
      </c>
      <c r="JF138" s="1">
        <v>9</v>
      </c>
      <c r="JG138" s="1">
        <v>9.4</v>
      </c>
      <c r="JH138" s="1">
        <v>9.8000000000000007</v>
      </c>
      <c r="JI138" s="1">
        <v>10</v>
      </c>
      <c r="JJ138" s="1">
        <v>10.199999999999999</v>
      </c>
      <c r="JK138" s="1">
        <v>10.4</v>
      </c>
      <c r="JL138" s="1">
        <v>65535</v>
      </c>
      <c r="JM138" s="1">
        <v>9</v>
      </c>
      <c r="JN138" s="1">
        <v>9.4</v>
      </c>
      <c r="JO138" s="1">
        <v>9.8000000000000007</v>
      </c>
      <c r="JP138" s="1">
        <v>10</v>
      </c>
      <c r="JQ138" s="1">
        <v>10.199999999999999</v>
      </c>
      <c r="JR138" s="1">
        <v>8</v>
      </c>
      <c r="JS138" s="1">
        <v>8.4</v>
      </c>
      <c r="JT138" s="1">
        <v>9</v>
      </c>
      <c r="JU138" s="1">
        <v>9.4</v>
      </c>
      <c r="JV138" s="1">
        <v>65535</v>
      </c>
      <c r="JW138" s="1">
        <v>65535</v>
      </c>
      <c r="JX138" s="1">
        <v>65535</v>
      </c>
      <c r="JY138" s="1">
        <v>65535</v>
      </c>
      <c r="JZ138" s="1">
        <v>7.2</v>
      </c>
      <c r="KA138" s="1">
        <v>6</v>
      </c>
      <c r="KB138" s="1">
        <v>7.2</v>
      </c>
      <c r="KC138" s="1">
        <v>65535</v>
      </c>
      <c r="KD138" s="1">
        <v>65535</v>
      </c>
      <c r="KE138" s="1">
        <v>65535</v>
      </c>
      <c r="KF138" s="1">
        <v>9</v>
      </c>
      <c r="KG138" s="1">
        <v>9.4</v>
      </c>
      <c r="KH138" s="1">
        <v>9.8000000000000007</v>
      </c>
      <c r="KI138" s="1">
        <v>10</v>
      </c>
      <c r="KJ138" s="1">
        <v>6</v>
      </c>
      <c r="KK138" s="1">
        <v>7</v>
      </c>
      <c r="KL138" s="1">
        <v>7.2</v>
      </c>
      <c r="KM138" s="1">
        <v>7.6</v>
      </c>
      <c r="KN138" s="1">
        <v>65535</v>
      </c>
      <c r="KO138" s="1">
        <v>8.4</v>
      </c>
      <c r="KP138" s="1">
        <v>9</v>
      </c>
      <c r="KQ138" s="1">
        <v>9.4</v>
      </c>
      <c r="KR138" s="1">
        <v>9.8000000000000007</v>
      </c>
      <c r="KS138" s="1">
        <v>10</v>
      </c>
      <c r="KT138" s="1">
        <v>10.4</v>
      </c>
      <c r="KU138" s="1">
        <v>10.8</v>
      </c>
      <c r="KV138" s="1">
        <v>11</v>
      </c>
      <c r="KW138" s="1">
        <v>11.4</v>
      </c>
      <c r="KX138" s="1">
        <v>10.6</v>
      </c>
      <c r="KY138" s="1">
        <v>10.8</v>
      </c>
      <c r="KZ138" s="1">
        <v>7.2</v>
      </c>
      <c r="LA138" s="1">
        <v>65535</v>
      </c>
      <c r="LB138" s="1">
        <v>65535</v>
      </c>
      <c r="LC138" s="1">
        <v>10.8</v>
      </c>
      <c r="LD138" s="1">
        <v>11</v>
      </c>
      <c r="LE138" s="1">
        <v>11.2</v>
      </c>
      <c r="LF138" s="1">
        <v>7</v>
      </c>
      <c r="LG138" s="1">
        <v>9</v>
      </c>
      <c r="LH138" s="1">
        <v>9.4</v>
      </c>
      <c r="LI138" s="1">
        <v>9.1999999999999993</v>
      </c>
      <c r="LJ138" s="1">
        <v>9.6</v>
      </c>
      <c r="LK138" s="1">
        <v>9.8000000000000007</v>
      </c>
      <c r="LL138" s="1">
        <v>10</v>
      </c>
      <c r="LM138" s="1">
        <v>10.4</v>
      </c>
      <c r="LN138" s="1">
        <v>10.8</v>
      </c>
      <c r="LO138" s="1">
        <v>11</v>
      </c>
      <c r="LP138" s="1">
        <v>11.4</v>
      </c>
      <c r="LQ138" s="1">
        <v>65535</v>
      </c>
      <c r="LR138" s="1">
        <v>5.4</v>
      </c>
      <c r="LS138" s="1">
        <v>65535</v>
      </c>
      <c r="LT138" s="1">
        <v>8.1999999999999993</v>
      </c>
      <c r="LU138" s="1">
        <v>65535</v>
      </c>
      <c r="LV138" s="1">
        <v>9</v>
      </c>
      <c r="LW138" s="1">
        <v>5</v>
      </c>
      <c r="LX138" s="1">
        <v>8</v>
      </c>
      <c r="LY138" s="1">
        <v>65535</v>
      </c>
      <c r="LZ138" s="1">
        <v>9.6</v>
      </c>
      <c r="MA138" s="1">
        <v>9.8000000000000007</v>
      </c>
      <c r="MB138" s="1">
        <v>7</v>
      </c>
      <c r="MC138" s="1">
        <v>7.4</v>
      </c>
      <c r="MD138" s="1">
        <v>7.8</v>
      </c>
      <c r="ME138" s="1">
        <v>8.1999999999999993</v>
      </c>
      <c r="MF138" s="1">
        <v>11.6</v>
      </c>
      <c r="MG138" s="1">
        <v>9</v>
      </c>
      <c r="MH138" s="1">
        <v>65535</v>
      </c>
      <c r="MI138" s="1">
        <v>7.6</v>
      </c>
      <c r="MJ138" s="1">
        <v>5</v>
      </c>
      <c r="MK138" s="1">
        <v>5.8</v>
      </c>
      <c r="ML138" s="1">
        <v>6.2</v>
      </c>
      <c r="MM138" s="1">
        <v>7</v>
      </c>
      <c r="MN138" s="1">
        <v>7.2</v>
      </c>
      <c r="MO138" s="1">
        <v>7.8</v>
      </c>
      <c r="MP138" s="1">
        <v>8</v>
      </c>
      <c r="MQ138" s="1">
        <v>8.4</v>
      </c>
      <c r="MR138" s="1">
        <v>9</v>
      </c>
      <c r="MS138" s="1">
        <v>9.4</v>
      </c>
      <c r="MT138" s="1">
        <v>9.8000000000000007</v>
      </c>
      <c r="MU138" s="1">
        <v>10</v>
      </c>
      <c r="MV138" s="1">
        <v>8</v>
      </c>
      <c r="MW138" s="1">
        <v>8.4</v>
      </c>
      <c r="MX138" s="1">
        <v>9.1999999999999993</v>
      </c>
      <c r="MY138" s="1">
        <v>9.4</v>
      </c>
      <c r="MZ138" s="1">
        <v>9.8000000000000007</v>
      </c>
      <c r="NA138" s="1">
        <v>10</v>
      </c>
      <c r="NB138" s="1">
        <v>65535</v>
      </c>
      <c r="NC138" s="1">
        <v>10.6</v>
      </c>
      <c r="ND138" s="1">
        <v>10.8</v>
      </c>
      <c r="NE138" s="1">
        <v>9</v>
      </c>
      <c r="NF138" s="1">
        <v>5</v>
      </c>
      <c r="NG138" s="1">
        <v>5.8</v>
      </c>
      <c r="NH138" s="1">
        <v>7.2</v>
      </c>
      <c r="NI138" s="1">
        <v>8.4</v>
      </c>
      <c r="NJ138" s="6">
        <f t="shared" si="111"/>
        <v>0.967741935483871</v>
      </c>
      <c r="NK138" s="3">
        <f t="shared" si="112"/>
        <v>0.9285714285714286</v>
      </c>
      <c r="NL138" s="3">
        <f t="shared" si="113"/>
        <v>0.967741935483871</v>
      </c>
      <c r="NM138" s="3">
        <f t="shared" si="114"/>
        <v>0.8666666666666667</v>
      </c>
      <c r="NN138" s="3">
        <f t="shared" si="115"/>
        <v>0.74193548387096775</v>
      </c>
      <c r="NO138" s="3">
        <f t="shared" si="116"/>
        <v>0.8</v>
      </c>
      <c r="NP138" s="3">
        <f t="shared" si="117"/>
        <v>0.70967741935483875</v>
      </c>
      <c r="NQ138" s="3">
        <f t="shared" si="118"/>
        <v>0.967741935483871</v>
      </c>
      <c r="NR138" s="3">
        <f t="shared" si="119"/>
        <v>0.9</v>
      </c>
      <c r="NS138" s="3">
        <f t="shared" si="120"/>
        <v>0.74193548387096775</v>
      </c>
      <c r="NT138" s="3">
        <f t="shared" si="121"/>
        <v>0.8</v>
      </c>
      <c r="NU138" s="3">
        <f t="shared" si="122"/>
        <v>0.93548387096774188</v>
      </c>
      <c r="NV138" s="3">
        <f t="shared" si="123"/>
        <v>0.86027397260273974</v>
      </c>
      <c r="NW138" s="5">
        <f t="shared" si="124"/>
        <v>9.4533333333333314</v>
      </c>
      <c r="NX138" s="1">
        <f t="shared" si="125"/>
        <v>9.4538461538461558</v>
      </c>
      <c r="NY138" s="1">
        <f t="shared" si="126"/>
        <v>10.653333333333334</v>
      </c>
      <c r="NZ138" s="1">
        <f t="shared" si="127"/>
        <v>10.892307692307693</v>
      </c>
      <c r="OA138" s="1">
        <f t="shared" si="128"/>
        <v>9.7391304347826093</v>
      </c>
      <c r="OB138" s="1">
        <f t="shared" si="129"/>
        <v>10.133333333333333</v>
      </c>
      <c r="OC138" s="1">
        <f t="shared" si="130"/>
        <v>9.1818181818181834</v>
      </c>
      <c r="OD138" s="1">
        <f t="shared" si="131"/>
        <v>9.0133333333333301</v>
      </c>
      <c r="OE138" s="1">
        <f t="shared" si="132"/>
        <v>8.6444444444444457</v>
      </c>
      <c r="OF138" s="1">
        <f t="shared" si="133"/>
        <v>8.9217391304347835</v>
      </c>
      <c r="OG138" s="1">
        <f t="shared" si="134"/>
        <v>9.0750000000000011</v>
      </c>
      <c r="OH138" s="1">
        <f t="shared" si="135"/>
        <v>8.3310344827586214</v>
      </c>
      <c r="OI138" s="111">
        <v>6.6000000000000014</v>
      </c>
      <c r="OJ138" s="112">
        <v>7.6079999999999997</v>
      </c>
      <c r="OK138" s="112">
        <v>8.1961538461538463</v>
      </c>
      <c r="OL138" s="112">
        <v>9.0230769230769248</v>
      </c>
      <c r="OM138" s="112">
        <v>9.0821428571428573</v>
      </c>
      <c r="ON138" s="112">
        <v>8.8607142857142858</v>
      </c>
      <c r="OO138" s="112">
        <v>8.5178571428571423</v>
      </c>
      <c r="OP138" s="112">
        <v>8.4653846153846146</v>
      </c>
      <c r="OQ138" s="112">
        <v>7.9464285714285712</v>
      </c>
      <c r="OR138" s="112">
        <v>8.2185185185185183</v>
      </c>
      <c r="OS138" s="112">
        <v>8.3538461538461544</v>
      </c>
      <c r="OT138" s="112">
        <v>7.2869565217391301</v>
      </c>
      <c r="OU138" s="5">
        <f t="shared" si="99"/>
        <v>2.8533333333333299</v>
      </c>
      <c r="OV138" s="1">
        <f t="shared" si="100"/>
        <v>1.8458461538461561</v>
      </c>
      <c r="OW138" s="1">
        <f t="shared" si="101"/>
        <v>2.4571794871794879</v>
      </c>
      <c r="OX138" s="1">
        <f t="shared" si="102"/>
        <v>1.8692307692307679</v>
      </c>
      <c r="OY138" s="1">
        <f t="shared" si="103"/>
        <v>0.65698757763975202</v>
      </c>
      <c r="OZ138" s="1">
        <f t="shared" si="104"/>
        <v>1.2726190476190471</v>
      </c>
      <c r="PA138" s="1">
        <f t="shared" si="105"/>
        <v>0.66396103896104108</v>
      </c>
      <c r="PB138" s="1">
        <f t="shared" si="106"/>
        <v>0.54794871794871547</v>
      </c>
      <c r="PC138" s="1">
        <f t="shared" si="107"/>
        <v>0.69801587301587453</v>
      </c>
      <c r="PD138" s="1">
        <f t="shared" si="108"/>
        <v>0.70322061191626517</v>
      </c>
      <c r="PE138" s="1">
        <f t="shared" si="109"/>
        <v>0.7211538461538467</v>
      </c>
      <c r="PF138" s="1">
        <f t="shared" si="110"/>
        <v>1.0440779610194912</v>
      </c>
      <c r="PG138" s="111">
        <v>-4.2</v>
      </c>
      <c r="PH138" s="112">
        <v>-3.8</v>
      </c>
      <c r="PI138" s="112">
        <v>-2.4</v>
      </c>
      <c r="PJ138" s="112">
        <v>1</v>
      </c>
      <c r="PK138" s="112">
        <v>0.2</v>
      </c>
      <c r="PL138" s="112">
        <v>-3.8</v>
      </c>
      <c r="PM138" s="112">
        <v>0</v>
      </c>
      <c r="PN138" s="112">
        <v>1</v>
      </c>
      <c r="PO138" s="112">
        <v>0.4</v>
      </c>
      <c r="PP138" s="112">
        <v>0.4</v>
      </c>
      <c r="PQ138" s="112">
        <v>0.2</v>
      </c>
      <c r="PR138" s="137">
        <v>-2</v>
      </c>
      <c r="PS138" s="5">
        <f t="array" ref="PS138">+IF(ISERROR($NW138)=FALSE,MIN(IF($H138:$AL138&lt;65534,$H138:$AL138,"")),NA())</f>
        <v>3.8</v>
      </c>
      <c r="PT138" s="1">
        <f t="array" ref="PT138">+IF(ISERROR($NX138)=FALSE,MIN(IF($AM138:$BN138&lt;65534,$AM138:$BN138,"")),NA())</f>
        <v>4</v>
      </c>
      <c r="PU138" s="1">
        <f t="array" ref="PU138">+IF(ISERROR($NY138)=FALSE,MIN(IF($BP138:$CT138&lt;65534,$BP138:$CT138,"")),NA())</f>
        <v>7</v>
      </c>
      <c r="PV138" s="1">
        <f t="array" ref="PV138">+IF(ISERROR($NZ138)=FALSE,MIN(IF($CU138:$DX138&lt;65534,$CU138:$DX138,"")),NA())</f>
        <v>9</v>
      </c>
      <c r="PW138" s="1">
        <f t="array" ref="PW138">+IF(ISERROR($OA138)=FALSE,MIN(IF($DY138:$FC138&lt;65534,$DY138:$FC138,"")),NA())</f>
        <v>4.2</v>
      </c>
      <c r="PX138" s="1">
        <f t="array" ref="PX138">+IF(ISERROR($OB138)=FALSE,MIN(IF($FD138:$GG138&lt;65534,$FD138:$GG138,"")),NA())</f>
        <v>8.4</v>
      </c>
      <c r="PY138" s="1">
        <f t="array" ref="PY138">+IF(ISERROR($OC138)=FALSE,MIN(IF($GH138:$HL138&lt;65534,$GH138:$HL138,"")),NA())</f>
        <v>7</v>
      </c>
      <c r="PZ138" s="1">
        <f t="array" ref="PZ138">+IF(ISERROR($OD138)=FALSE,MIN(IF($HM138:$IQ138&lt;65534,$HM138:$IQ138,"")),NA())</f>
        <v>3</v>
      </c>
      <c r="QA138" s="1">
        <f t="array" ref="QA138">+IF(ISERROR($OE138)=FALSE,MIN(IF($IR138:$JU138&lt;65534,$IR138:$JU138,"")),NA())</f>
        <v>6</v>
      </c>
      <c r="QB138" s="1">
        <f t="array" ref="QB138">+IF(ISERROR($OF138)=FALSE,MIN(IF($JV138:$KZ138&lt;65534,$JV138:$KZ138,"")),NA())</f>
        <v>6</v>
      </c>
      <c r="QC138" s="1">
        <f t="array" ref="QC138">+IF(ISERROR($OG138)=FALSE,MIN(IF($LA138:$MD138&lt;65534,$LA138:$MD138,"")),NA())</f>
        <v>5</v>
      </c>
      <c r="QD138" s="1">
        <f t="array" ref="QD138">+IF(ISERROR($OH138)=FALSE,MIN(IF($ME138:$NI138&lt;65534,$ME138:$NI138,"")),NA())</f>
        <v>5</v>
      </c>
      <c r="QE138" s="5">
        <f t="shared" si="136"/>
        <v>-8</v>
      </c>
      <c r="QF138" s="1">
        <f t="shared" si="137"/>
        <v>-7.8</v>
      </c>
      <c r="QG138" s="1">
        <f t="shared" si="138"/>
        <v>-9.4</v>
      </c>
      <c r="QH138" s="1">
        <f t="shared" si="139"/>
        <v>-8</v>
      </c>
      <c r="QI138" s="1">
        <f t="shared" si="140"/>
        <v>-4</v>
      </c>
      <c r="QJ138" s="1">
        <f t="shared" si="141"/>
        <v>-12.2</v>
      </c>
      <c r="QK138" s="1">
        <f t="shared" si="142"/>
        <v>-7</v>
      </c>
      <c r="QL138" s="1">
        <f t="shared" si="143"/>
        <v>-2</v>
      </c>
      <c r="QM138" s="1">
        <f t="shared" si="144"/>
        <v>-5.6</v>
      </c>
      <c r="QN138" s="1">
        <f t="shared" si="145"/>
        <v>-5.6</v>
      </c>
      <c r="QO138" s="1">
        <f t="shared" si="146"/>
        <v>-4.8</v>
      </c>
      <c r="QP138" s="1">
        <f t="shared" si="147"/>
        <v>-7</v>
      </c>
      <c r="QQ138" s="5" t="s">
        <v>892</v>
      </c>
    </row>
    <row r="139" spans="1:459" s="1" customFormat="1" x14ac:dyDescent="0.2">
      <c r="A139" s="155">
        <v>21205890</v>
      </c>
      <c r="B139" s="156">
        <v>-74.054333333333332</v>
      </c>
      <c r="C139" s="156">
        <v>4.8859444444444442</v>
      </c>
      <c r="D139" s="157">
        <v>2550</v>
      </c>
      <c r="E139" s="158" t="s">
        <v>601</v>
      </c>
      <c r="F139" s="158" t="s">
        <v>602</v>
      </c>
      <c r="G139" s="158" t="s">
        <v>42</v>
      </c>
      <c r="H139" s="1">
        <v>3.8</v>
      </c>
      <c r="I139" s="1">
        <v>2.8</v>
      </c>
      <c r="J139" s="1">
        <v>4.5999999999999996</v>
      </c>
      <c r="K139" s="1">
        <v>7.6</v>
      </c>
      <c r="L139" s="1">
        <v>4.2</v>
      </c>
      <c r="M139" s="1">
        <v>7</v>
      </c>
      <c r="N139" s="1">
        <v>8.6</v>
      </c>
      <c r="O139" s="1">
        <v>9</v>
      </c>
      <c r="P139" s="1">
        <v>8</v>
      </c>
      <c r="Q139" s="1">
        <v>9.4</v>
      </c>
      <c r="R139" s="1">
        <v>10.6</v>
      </c>
      <c r="S139" s="1">
        <v>8.6</v>
      </c>
      <c r="T139" s="1">
        <v>8</v>
      </c>
      <c r="U139" s="1">
        <v>10</v>
      </c>
      <c r="V139" s="1">
        <v>5.2</v>
      </c>
      <c r="W139" s="1">
        <v>7</v>
      </c>
      <c r="X139" s="1">
        <v>6</v>
      </c>
      <c r="Y139" s="1">
        <v>7.2</v>
      </c>
      <c r="Z139" s="1">
        <v>8</v>
      </c>
      <c r="AA139" s="1">
        <v>6</v>
      </c>
      <c r="AB139" s="1">
        <v>6.4</v>
      </c>
      <c r="AC139" s="1">
        <v>9</v>
      </c>
      <c r="AD139" s="1">
        <v>7</v>
      </c>
      <c r="AE139" s="1">
        <v>8</v>
      </c>
      <c r="AF139" s="1">
        <v>8</v>
      </c>
      <c r="AG139" s="1">
        <v>8</v>
      </c>
      <c r="AH139" s="1">
        <v>7</v>
      </c>
      <c r="AI139" s="1">
        <v>9</v>
      </c>
      <c r="AJ139" s="1">
        <v>10</v>
      </c>
      <c r="AK139" s="1">
        <v>7.2</v>
      </c>
      <c r="AL139" s="1">
        <v>8</v>
      </c>
      <c r="AM139" s="1">
        <v>8</v>
      </c>
      <c r="AN139" s="1">
        <v>9</v>
      </c>
      <c r="AO139" s="1">
        <v>7</v>
      </c>
      <c r="AP139" s="1">
        <v>7</v>
      </c>
      <c r="AQ139" s="1">
        <v>7.4</v>
      </c>
      <c r="AR139" s="1">
        <v>9</v>
      </c>
      <c r="AS139" s="1">
        <v>9.4</v>
      </c>
      <c r="AT139" s="1">
        <v>11</v>
      </c>
      <c r="AU139" s="1">
        <v>11.4</v>
      </c>
      <c r="AV139" s="1">
        <v>8.1999999999999993</v>
      </c>
      <c r="AW139" s="1">
        <v>8</v>
      </c>
      <c r="AX139" s="1">
        <v>6</v>
      </c>
      <c r="AY139" s="1">
        <v>7</v>
      </c>
      <c r="AZ139" s="1">
        <v>7.4</v>
      </c>
      <c r="BA139" s="1">
        <v>4.2</v>
      </c>
      <c r="BB139" s="1">
        <v>6.4</v>
      </c>
      <c r="BC139" s="1">
        <v>8</v>
      </c>
      <c r="BD139" s="1">
        <v>10</v>
      </c>
      <c r="BE139" s="1">
        <v>10.4</v>
      </c>
      <c r="BF139" s="1">
        <v>11</v>
      </c>
      <c r="BG139" s="1">
        <v>10</v>
      </c>
      <c r="BH139" s="1">
        <v>8</v>
      </c>
      <c r="BI139" s="1">
        <v>7.4</v>
      </c>
      <c r="BJ139" s="1">
        <v>10.199999999999999</v>
      </c>
      <c r="BK139" s="1">
        <v>12</v>
      </c>
      <c r="BL139" s="1">
        <v>8</v>
      </c>
      <c r="BM139" s="1">
        <v>9</v>
      </c>
      <c r="BN139" s="1">
        <v>11</v>
      </c>
      <c r="BO139" s="102"/>
      <c r="BP139" s="1">
        <v>9</v>
      </c>
      <c r="BQ139" s="1">
        <v>10</v>
      </c>
      <c r="BR139" s="1">
        <v>11.2</v>
      </c>
      <c r="BS139" s="1">
        <v>9.1999999999999993</v>
      </c>
      <c r="BT139" s="1">
        <v>11</v>
      </c>
      <c r="BU139" s="1">
        <v>12.5</v>
      </c>
      <c r="BV139" s="1">
        <v>9</v>
      </c>
      <c r="BW139" s="1">
        <v>7.8</v>
      </c>
      <c r="BX139" s="1">
        <v>9</v>
      </c>
      <c r="BY139" s="1">
        <v>12</v>
      </c>
      <c r="BZ139" s="1">
        <v>12.5</v>
      </c>
      <c r="CA139" s="1">
        <v>12</v>
      </c>
      <c r="CB139" s="1">
        <v>12</v>
      </c>
      <c r="CC139" s="1">
        <v>12</v>
      </c>
      <c r="CD139" s="1">
        <v>11</v>
      </c>
      <c r="CE139" s="1">
        <v>12</v>
      </c>
      <c r="CF139" s="1">
        <v>13</v>
      </c>
      <c r="CG139" s="1">
        <v>9</v>
      </c>
      <c r="CH139" s="1">
        <v>10.5</v>
      </c>
      <c r="CI139" s="1">
        <v>11.5</v>
      </c>
      <c r="CJ139" s="1">
        <v>10.4</v>
      </c>
      <c r="CK139" s="1">
        <v>10</v>
      </c>
      <c r="CL139" s="1">
        <v>11</v>
      </c>
      <c r="CM139" s="1">
        <v>10</v>
      </c>
      <c r="CN139" s="1">
        <v>7</v>
      </c>
      <c r="CO139" s="1">
        <v>8</v>
      </c>
      <c r="CP139" s="1">
        <v>8</v>
      </c>
      <c r="CQ139" s="1">
        <v>9</v>
      </c>
      <c r="CR139" s="1">
        <v>10</v>
      </c>
      <c r="CS139" s="1">
        <v>11</v>
      </c>
      <c r="CT139" s="1">
        <v>12</v>
      </c>
      <c r="CU139" s="1">
        <v>10</v>
      </c>
      <c r="CV139" s="1">
        <v>11</v>
      </c>
      <c r="CW139" s="1">
        <v>11</v>
      </c>
      <c r="CX139" s="1">
        <v>12</v>
      </c>
      <c r="CY139" s="1">
        <v>12.5</v>
      </c>
      <c r="CZ139" s="1">
        <v>13</v>
      </c>
      <c r="DA139" s="1">
        <v>12</v>
      </c>
      <c r="DB139" s="1">
        <v>10</v>
      </c>
      <c r="DC139" s="1">
        <v>11</v>
      </c>
      <c r="DD139" s="1">
        <v>10</v>
      </c>
      <c r="DE139" s="1">
        <v>10.6</v>
      </c>
      <c r="DF139" s="1">
        <v>11.2</v>
      </c>
      <c r="DG139" s="1">
        <v>10.4</v>
      </c>
      <c r="DH139" s="1">
        <v>9.6</v>
      </c>
      <c r="DI139" s="1">
        <v>11.2</v>
      </c>
      <c r="DJ139" s="1">
        <v>10</v>
      </c>
      <c r="DK139" s="1">
        <v>11</v>
      </c>
      <c r="DL139" s="1">
        <v>13</v>
      </c>
      <c r="DM139" s="1">
        <v>11.2</v>
      </c>
      <c r="DN139" s="1">
        <v>11</v>
      </c>
      <c r="DO139" s="1">
        <v>12</v>
      </c>
      <c r="DP139" s="1">
        <v>11</v>
      </c>
      <c r="DQ139" s="1">
        <v>9</v>
      </c>
      <c r="DR139" s="1">
        <v>11.03</v>
      </c>
      <c r="DS139" s="1">
        <v>11</v>
      </c>
      <c r="DT139" s="1">
        <v>11.4</v>
      </c>
      <c r="DU139" s="1">
        <v>11</v>
      </c>
      <c r="DV139" s="1">
        <v>12</v>
      </c>
      <c r="DW139" s="1">
        <v>12</v>
      </c>
      <c r="DX139" s="1">
        <v>7</v>
      </c>
      <c r="DY139" s="1">
        <v>4.8</v>
      </c>
      <c r="DZ139" s="1">
        <v>6</v>
      </c>
      <c r="EA139" s="1">
        <v>7.4</v>
      </c>
      <c r="EB139" s="1">
        <v>11</v>
      </c>
      <c r="EC139" s="1">
        <v>12</v>
      </c>
      <c r="ED139" s="1">
        <v>12.6</v>
      </c>
      <c r="EE139" s="1">
        <v>12</v>
      </c>
      <c r="EF139" s="1">
        <v>12.2</v>
      </c>
      <c r="EG139" s="1">
        <v>11</v>
      </c>
      <c r="EH139" s="1">
        <v>11</v>
      </c>
      <c r="EI139" s="1">
        <v>11.6</v>
      </c>
      <c r="EJ139" s="1">
        <v>11.2</v>
      </c>
      <c r="EK139" s="1">
        <v>11.6</v>
      </c>
      <c r="EL139" s="1">
        <v>12</v>
      </c>
      <c r="EM139" s="1">
        <v>10.199999999999999</v>
      </c>
      <c r="EN139" s="1">
        <v>10</v>
      </c>
      <c r="EO139" s="1">
        <v>11</v>
      </c>
      <c r="EP139" s="1">
        <v>9.1999999999999993</v>
      </c>
      <c r="EQ139" s="1">
        <v>11</v>
      </c>
      <c r="ER139" s="1">
        <v>12</v>
      </c>
      <c r="ES139" s="1">
        <v>9.6</v>
      </c>
      <c r="ET139" s="1">
        <v>10</v>
      </c>
      <c r="EU139" s="1">
        <v>11</v>
      </c>
      <c r="EV139" s="1">
        <v>11.2</v>
      </c>
      <c r="EW139" s="1">
        <v>9</v>
      </c>
      <c r="EX139" s="1">
        <v>10</v>
      </c>
      <c r="EY139" s="1">
        <v>8</v>
      </c>
      <c r="EZ139" s="1">
        <v>7.6</v>
      </c>
      <c r="FA139" s="1">
        <v>9</v>
      </c>
      <c r="FB139" s="1">
        <v>9</v>
      </c>
      <c r="FC139" s="1">
        <v>10</v>
      </c>
      <c r="FD139" s="1">
        <v>12</v>
      </c>
      <c r="FE139" s="1">
        <v>10</v>
      </c>
      <c r="FF139" s="1">
        <v>12</v>
      </c>
      <c r="FG139" s="1">
        <v>9</v>
      </c>
      <c r="FH139" s="1">
        <v>10.4</v>
      </c>
      <c r="FI139" s="1">
        <v>11</v>
      </c>
      <c r="FJ139" s="1">
        <v>10</v>
      </c>
      <c r="FK139" s="1">
        <v>9.1999999999999993</v>
      </c>
      <c r="FL139" s="1">
        <v>12</v>
      </c>
      <c r="FM139" s="1">
        <v>12.2</v>
      </c>
      <c r="FN139" s="1">
        <v>11</v>
      </c>
      <c r="FO139" s="1">
        <v>11.2</v>
      </c>
      <c r="FP139" s="1">
        <v>11</v>
      </c>
      <c r="FQ139" s="1">
        <v>12</v>
      </c>
      <c r="FR139" s="1">
        <v>9.1999999999999993</v>
      </c>
      <c r="FS139" s="1">
        <v>11</v>
      </c>
      <c r="FT139" s="1">
        <v>10</v>
      </c>
      <c r="FU139" s="1">
        <v>65535</v>
      </c>
      <c r="FV139" s="1">
        <v>11</v>
      </c>
      <c r="FW139" s="1">
        <v>11.2</v>
      </c>
      <c r="FX139" s="1">
        <v>11</v>
      </c>
      <c r="FY139" s="1">
        <v>11.6</v>
      </c>
      <c r="FZ139" s="1">
        <v>9.6</v>
      </c>
      <c r="GA139" s="1">
        <v>9.6</v>
      </c>
      <c r="GB139" s="1">
        <v>10</v>
      </c>
      <c r="GC139" s="1">
        <v>65535</v>
      </c>
      <c r="GD139" s="1">
        <v>6</v>
      </c>
      <c r="GE139" s="1">
        <v>9</v>
      </c>
      <c r="GF139" s="1">
        <v>9.6</v>
      </c>
      <c r="GG139" s="1">
        <v>10.4</v>
      </c>
      <c r="GH139" s="1">
        <v>11</v>
      </c>
      <c r="GI139" s="1">
        <v>10</v>
      </c>
      <c r="GJ139" s="1">
        <v>9</v>
      </c>
      <c r="GK139" s="1">
        <v>8</v>
      </c>
      <c r="GL139" s="1">
        <v>7.2</v>
      </c>
      <c r="GM139" s="1">
        <v>6.8</v>
      </c>
      <c r="GN139" s="1">
        <v>7.2</v>
      </c>
      <c r="GO139" s="1">
        <v>9.1999999999999993</v>
      </c>
      <c r="GP139" s="1">
        <v>65535</v>
      </c>
      <c r="GQ139" s="1">
        <v>65535</v>
      </c>
      <c r="GR139" s="1">
        <v>10</v>
      </c>
      <c r="GS139" s="1">
        <v>9.1999999999999993</v>
      </c>
      <c r="GT139" s="1">
        <v>10</v>
      </c>
      <c r="GU139" s="1">
        <v>11</v>
      </c>
      <c r="GV139" s="1">
        <v>10.4</v>
      </c>
      <c r="GW139" s="1">
        <v>7.2</v>
      </c>
      <c r="GX139" s="1">
        <v>6</v>
      </c>
      <c r="GY139" s="1">
        <v>7.8</v>
      </c>
      <c r="GZ139" s="1">
        <v>10</v>
      </c>
      <c r="HA139" s="1">
        <v>11</v>
      </c>
      <c r="HB139" s="1">
        <v>11</v>
      </c>
      <c r="HC139" s="1">
        <v>12</v>
      </c>
      <c r="HD139" s="1">
        <v>10.6</v>
      </c>
      <c r="HE139" s="1">
        <v>10.199999999999999</v>
      </c>
      <c r="HF139" s="1">
        <v>6</v>
      </c>
      <c r="HG139" s="1">
        <v>7.2</v>
      </c>
      <c r="HH139" s="1">
        <v>8.8000000000000007</v>
      </c>
      <c r="HI139" s="1">
        <v>9.8000000000000007</v>
      </c>
      <c r="HJ139" s="1">
        <v>65535</v>
      </c>
      <c r="HK139" s="1">
        <v>8.4</v>
      </c>
      <c r="HL139" s="1">
        <v>9.1999999999999993</v>
      </c>
      <c r="HM139" s="1">
        <v>10</v>
      </c>
      <c r="HN139" s="1">
        <v>10.199999999999999</v>
      </c>
      <c r="HO139" s="1">
        <v>11</v>
      </c>
      <c r="HP139" s="1">
        <v>9.1999999999999993</v>
      </c>
      <c r="HQ139" s="1">
        <v>11.4</v>
      </c>
      <c r="HR139" s="1">
        <v>10.4</v>
      </c>
      <c r="HS139" s="1">
        <v>9.1999999999999993</v>
      </c>
      <c r="HT139" s="1">
        <v>10.199999999999999</v>
      </c>
      <c r="HU139" s="1">
        <v>10</v>
      </c>
      <c r="HV139" s="1">
        <v>8.4</v>
      </c>
      <c r="HW139" s="1">
        <v>10</v>
      </c>
      <c r="HX139" s="1">
        <v>10</v>
      </c>
      <c r="HY139" s="1">
        <v>11.6</v>
      </c>
      <c r="HZ139" s="1">
        <v>11.8</v>
      </c>
      <c r="IA139" s="1">
        <v>9.8000000000000007</v>
      </c>
      <c r="IB139" s="1">
        <v>8.1999999999999993</v>
      </c>
      <c r="IC139" s="1">
        <v>9.1999999999999993</v>
      </c>
      <c r="ID139" s="1">
        <v>10</v>
      </c>
      <c r="IE139" s="1">
        <v>10</v>
      </c>
      <c r="IF139" s="1">
        <v>5.2</v>
      </c>
      <c r="IG139" s="1">
        <v>7.2</v>
      </c>
      <c r="IH139" s="1">
        <v>4.2</v>
      </c>
      <c r="II139" s="1">
        <v>5</v>
      </c>
      <c r="IJ139" s="1">
        <v>10</v>
      </c>
      <c r="IK139" s="1">
        <v>11.2</v>
      </c>
      <c r="IL139" s="1">
        <v>5</v>
      </c>
      <c r="IM139" s="1">
        <v>6.4</v>
      </c>
      <c r="IN139" s="1">
        <v>8</v>
      </c>
      <c r="IO139" s="1">
        <v>7.2</v>
      </c>
      <c r="IP139" s="1">
        <v>4.2</v>
      </c>
      <c r="IQ139" s="1">
        <v>6.4</v>
      </c>
      <c r="IR139" s="1">
        <v>9.1999999999999993</v>
      </c>
      <c r="IS139" s="1">
        <v>10</v>
      </c>
      <c r="IT139" s="1">
        <v>5</v>
      </c>
      <c r="IU139" s="1">
        <v>6.8</v>
      </c>
      <c r="IV139" s="1">
        <v>6.4</v>
      </c>
      <c r="IW139" s="1">
        <v>7.6</v>
      </c>
      <c r="IX139" s="1">
        <v>6.4</v>
      </c>
      <c r="IY139" s="1">
        <v>65535</v>
      </c>
      <c r="IZ139" s="1">
        <v>65535</v>
      </c>
      <c r="JA139" s="1">
        <v>5.2</v>
      </c>
      <c r="JB139" s="1">
        <v>7</v>
      </c>
      <c r="JC139" s="1">
        <v>65535</v>
      </c>
      <c r="JD139" s="1">
        <v>10</v>
      </c>
      <c r="JE139" s="1">
        <v>11</v>
      </c>
      <c r="JF139" s="1">
        <v>9</v>
      </c>
      <c r="JG139" s="1">
        <v>10</v>
      </c>
      <c r="JH139" s="1">
        <v>9</v>
      </c>
      <c r="JI139" s="1">
        <v>9</v>
      </c>
      <c r="JJ139" s="1">
        <v>10.4</v>
      </c>
      <c r="JK139" s="1">
        <v>9.8000000000000007</v>
      </c>
      <c r="JL139" s="1">
        <v>9.6</v>
      </c>
      <c r="JM139" s="1">
        <v>9</v>
      </c>
      <c r="JN139" s="1">
        <v>65535</v>
      </c>
      <c r="JO139" s="1">
        <v>10.4</v>
      </c>
      <c r="JP139" s="1">
        <v>11</v>
      </c>
      <c r="JQ139" s="1">
        <v>11.2</v>
      </c>
      <c r="JR139" s="1">
        <v>7</v>
      </c>
      <c r="JS139" s="1">
        <v>8.8000000000000007</v>
      </c>
      <c r="JT139" s="1">
        <v>11.2</v>
      </c>
      <c r="JU139" s="1">
        <v>9.1999999999999993</v>
      </c>
      <c r="JV139" s="1">
        <v>8.8000000000000007</v>
      </c>
      <c r="JW139" s="1">
        <v>8</v>
      </c>
      <c r="JX139" s="1">
        <v>9.1999999999999993</v>
      </c>
      <c r="JY139" s="1">
        <v>8</v>
      </c>
      <c r="JZ139" s="1">
        <v>5.8</v>
      </c>
      <c r="KA139" s="1">
        <v>6.4</v>
      </c>
      <c r="KB139" s="1">
        <v>9</v>
      </c>
      <c r="KC139" s="1">
        <v>10</v>
      </c>
      <c r="KD139" s="1">
        <v>6.8</v>
      </c>
      <c r="KE139" s="1">
        <v>8.6</v>
      </c>
      <c r="KF139" s="1">
        <v>65535</v>
      </c>
      <c r="KG139" s="1">
        <v>11</v>
      </c>
      <c r="KH139" s="1">
        <v>8.4</v>
      </c>
      <c r="KI139" s="1">
        <v>8</v>
      </c>
      <c r="KJ139" s="1">
        <v>5.2</v>
      </c>
      <c r="KK139" s="1">
        <v>6.8</v>
      </c>
      <c r="KL139" s="1">
        <v>5</v>
      </c>
      <c r="KM139" s="1">
        <v>9</v>
      </c>
      <c r="KN139" s="1">
        <v>10</v>
      </c>
      <c r="KO139" s="1">
        <v>6</v>
      </c>
      <c r="KP139" s="1">
        <v>65535</v>
      </c>
      <c r="KQ139" s="1">
        <v>10</v>
      </c>
      <c r="KR139" s="1">
        <v>10.199999999999999</v>
      </c>
      <c r="KS139" s="1">
        <v>11.4</v>
      </c>
      <c r="KT139" s="1">
        <v>10.4</v>
      </c>
      <c r="KU139" s="1">
        <v>10.199999999999999</v>
      </c>
      <c r="KV139" s="1">
        <v>8</v>
      </c>
      <c r="KW139" s="1">
        <v>10.4</v>
      </c>
      <c r="KX139" s="1">
        <v>9</v>
      </c>
      <c r="KY139" s="1">
        <v>8.4</v>
      </c>
      <c r="KZ139" s="1">
        <v>9.8000000000000007</v>
      </c>
      <c r="LA139" s="1">
        <v>7</v>
      </c>
      <c r="LB139" s="1">
        <v>8</v>
      </c>
      <c r="LC139" s="1">
        <v>8.1999999999999993</v>
      </c>
      <c r="LD139" s="1">
        <v>10</v>
      </c>
      <c r="LE139" s="1">
        <v>11</v>
      </c>
      <c r="LF139" s="1">
        <v>2</v>
      </c>
      <c r="LG139" s="1">
        <v>9</v>
      </c>
      <c r="LH139" s="1">
        <v>11</v>
      </c>
      <c r="LI139" s="1">
        <v>9.8000000000000007</v>
      </c>
      <c r="LJ139" s="1">
        <v>8</v>
      </c>
      <c r="LK139" s="1">
        <v>12</v>
      </c>
      <c r="LL139" s="1">
        <v>10</v>
      </c>
      <c r="LM139" s="1">
        <v>11</v>
      </c>
      <c r="LN139" s="1">
        <v>65535</v>
      </c>
      <c r="LO139" s="1">
        <v>9.6</v>
      </c>
      <c r="LP139" s="1">
        <v>9</v>
      </c>
      <c r="LQ139" s="1">
        <v>6.8</v>
      </c>
      <c r="LR139" s="1">
        <v>5.8</v>
      </c>
      <c r="LS139" s="1">
        <v>9</v>
      </c>
      <c r="LT139" s="1">
        <v>10.6</v>
      </c>
      <c r="LU139" s="1">
        <v>10.8</v>
      </c>
      <c r="LV139" s="1">
        <v>11.6</v>
      </c>
      <c r="LW139" s="1">
        <v>7</v>
      </c>
      <c r="LX139" s="1">
        <v>10</v>
      </c>
      <c r="LY139" s="1">
        <v>7.8</v>
      </c>
      <c r="LZ139" s="1">
        <v>65535</v>
      </c>
      <c r="MA139" s="1">
        <v>11</v>
      </c>
      <c r="MB139" s="1">
        <v>10.6</v>
      </c>
      <c r="MC139" s="1">
        <v>7</v>
      </c>
      <c r="MD139" s="1">
        <v>9.4</v>
      </c>
      <c r="ME139" s="1">
        <v>11.6</v>
      </c>
      <c r="MF139" s="1">
        <v>7.4</v>
      </c>
      <c r="MG139" s="1">
        <v>6.2</v>
      </c>
      <c r="MH139" s="1">
        <v>4.8</v>
      </c>
      <c r="MI139" s="1">
        <v>5.6</v>
      </c>
      <c r="MJ139" s="1">
        <v>7</v>
      </c>
      <c r="MK139" s="1">
        <v>8.4</v>
      </c>
      <c r="ML139" s="1">
        <v>11</v>
      </c>
      <c r="MM139" s="1">
        <v>10</v>
      </c>
      <c r="MN139" s="1">
        <v>7</v>
      </c>
      <c r="MO139" s="1">
        <v>6.4</v>
      </c>
      <c r="MP139" s="1">
        <v>7</v>
      </c>
      <c r="MQ139" s="1">
        <v>8.4</v>
      </c>
      <c r="MR139" s="1">
        <v>10</v>
      </c>
      <c r="MS139" s="1">
        <v>12</v>
      </c>
      <c r="MT139" s="1">
        <v>9</v>
      </c>
      <c r="MU139" s="1">
        <v>7</v>
      </c>
      <c r="MV139" s="1">
        <v>9</v>
      </c>
      <c r="MW139" s="1">
        <v>7.6</v>
      </c>
      <c r="MX139" s="1">
        <v>8</v>
      </c>
      <c r="MY139" s="1">
        <v>9</v>
      </c>
      <c r="MZ139" s="1">
        <v>11</v>
      </c>
      <c r="NA139" s="1">
        <v>11.4</v>
      </c>
      <c r="NB139" s="1">
        <v>12</v>
      </c>
      <c r="NC139" s="1">
        <v>10.6</v>
      </c>
      <c r="ND139" s="1">
        <v>11.6</v>
      </c>
      <c r="NE139" s="1">
        <v>8.8000000000000007</v>
      </c>
      <c r="NF139" s="1">
        <v>6.2</v>
      </c>
      <c r="NG139" s="1">
        <v>8.6</v>
      </c>
      <c r="NH139" s="1">
        <v>10.199999999999999</v>
      </c>
      <c r="NI139" s="1">
        <v>11.4</v>
      </c>
      <c r="NJ139" s="6">
        <f t="shared" si="111"/>
        <v>1</v>
      </c>
      <c r="NK139" s="3">
        <f t="shared" si="112"/>
        <v>1</v>
      </c>
      <c r="NL139" s="3">
        <f t="shared" si="113"/>
        <v>1</v>
      </c>
      <c r="NM139" s="3">
        <f t="shared" si="114"/>
        <v>1</v>
      </c>
      <c r="NN139" s="3">
        <f t="shared" si="115"/>
        <v>1</v>
      </c>
      <c r="NO139" s="3">
        <f t="shared" si="116"/>
        <v>0.93333333333333335</v>
      </c>
      <c r="NP139" s="3">
        <f t="shared" si="117"/>
        <v>0.90322580645161288</v>
      </c>
      <c r="NQ139" s="3">
        <f t="shared" si="118"/>
        <v>1</v>
      </c>
      <c r="NR139" s="3">
        <f t="shared" si="119"/>
        <v>0.8666666666666667</v>
      </c>
      <c r="NS139" s="3">
        <f t="shared" si="120"/>
        <v>0.93548387096774188</v>
      </c>
      <c r="NT139" s="3">
        <f t="shared" si="121"/>
        <v>0.93333333333333335</v>
      </c>
      <c r="NU139" s="3">
        <f t="shared" si="122"/>
        <v>1</v>
      </c>
      <c r="NV139" s="3">
        <f t="shared" si="123"/>
        <v>0.96438356164383565</v>
      </c>
      <c r="NW139" s="5">
        <f t="shared" si="124"/>
        <v>7.3935483870967742</v>
      </c>
      <c r="NX139" s="1">
        <f t="shared" si="125"/>
        <v>8.6214285714285719</v>
      </c>
      <c r="NY139" s="1">
        <f t="shared" si="126"/>
        <v>10.406451612903227</v>
      </c>
      <c r="NZ139" s="1">
        <f t="shared" si="127"/>
        <v>10.970999999999998</v>
      </c>
      <c r="OA139" s="1">
        <f t="shared" si="128"/>
        <v>10.135483870967741</v>
      </c>
      <c r="OB139" s="1">
        <f t="shared" si="129"/>
        <v>10.435714285714283</v>
      </c>
      <c r="OC139" s="1">
        <f t="shared" si="130"/>
        <v>9.0785714285714292</v>
      </c>
      <c r="OD139" s="1">
        <f t="shared" si="131"/>
        <v>8.7290322580645139</v>
      </c>
      <c r="OE139" s="1">
        <f t="shared" si="132"/>
        <v>8.8153846153846143</v>
      </c>
      <c r="OF139" s="1">
        <f t="shared" si="133"/>
        <v>8.5448275862068961</v>
      </c>
      <c r="OG139" s="1">
        <f t="shared" si="134"/>
        <v>9.0357142857142865</v>
      </c>
      <c r="OH139" s="1">
        <f t="shared" si="135"/>
        <v>8.8451612903225811</v>
      </c>
      <c r="OI139" s="111">
        <v>5.9357142857142859</v>
      </c>
      <c r="OJ139" s="112">
        <v>6.8758620689655174</v>
      </c>
      <c r="OK139" s="112">
        <v>7.7035714285714274</v>
      </c>
      <c r="OL139" s="112">
        <v>8.7749999999999986</v>
      </c>
      <c r="OM139" s="112">
        <v>8.9310344827586228</v>
      </c>
      <c r="ON139" s="112">
        <v>8.3629629629629623</v>
      </c>
      <c r="OO139" s="112">
        <v>7.9740740740740739</v>
      </c>
      <c r="OP139" s="112">
        <v>7.6068965517241365</v>
      </c>
      <c r="OQ139" s="112">
        <v>7.1535714285714294</v>
      </c>
      <c r="OR139" s="112">
        <v>7.8538461538461526</v>
      </c>
      <c r="OS139" s="112">
        <v>8.0499999999999989</v>
      </c>
      <c r="OT139" s="112">
        <v>6.7807692307692315</v>
      </c>
      <c r="OU139" s="5">
        <f t="shared" si="99"/>
        <v>1.4578341013824883</v>
      </c>
      <c r="OV139" s="1">
        <f t="shared" si="100"/>
        <v>1.7455665024630544</v>
      </c>
      <c r="OW139" s="1">
        <f t="shared" si="101"/>
        <v>2.7028801843318</v>
      </c>
      <c r="OX139" s="1">
        <f t="shared" si="102"/>
        <v>2.1959999999999997</v>
      </c>
      <c r="OY139" s="1">
        <f t="shared" si="103"/>
        <v>1.2044493882091185</v>
      </c>
      <c r="OZ139" s="1">
        <f t="shared" si="104"/>
        <v>2.072751322751321</v>
      </c>
      <c r="PA139" s="1">
        <f t="shared" si="105"/>
        <v>1.1044973544973553</v>
      </c>
      <c r="PB139" s="1">
        <f t="shared" si="106"/>
        <v>1.1221357063403774</v>
      </c>
      <c r="PC139" s="1">
        <f t="shared" si="107"/>
        <v>1.6618131868131849</v>
      </c>
      <c r="PD139" s="1">
        <f t="shared" si="108"/>
        <v>0.6909814323607435</v>
      </c>
      <c r="PE139" s="1">
        <f t="shared" si="109"/>
        <v>0.98571428571428754</v>
      </c>
      <c r="PF139" s="1">
        <f t="shared" si="110"/>
        <v>2.0643920595533496</v>
      </c>
      <c r="PG139" s="111">
        <v>-2.6</v>
      </c>
      <c r="PH139" s="112">
        <v>-3</v>
      </c>
      <c r="PI139" s="112">
        <v>-2.2000000000000002</v>
      </c>
      <c r="PJ139" s="112">
        <v>0</v>
      </c>
      <c r="PK139" s="112">
        <v>3</v>
      </c>
      <c r="PL139" s="112">
        <v>1.8</v>
      </c>
      <c r="PM139" s="112">
        <v>0.4</v>
      </c>
      <c r="PN139" s="112">
        <v>-1.2</v>
      </c>
      <c r="PO139" s="112">
        <v>0.8</v>
      </c>
      <c r="PP139" s="112">
        <v>0.4</v>
      </c>
      <c r="PQ139" s="112">
        <v>-0.4</v>
      </c>
      <c r="PR139" s="137">
        <v>-2.2000000000000002</v>
      </c>
      <c r="PS139" s="5">
        <f t="array" ref="PS139">+IF(ISERROR($NW139)=FALSE,MIN(IF($H139:$AL139&lt;65534,$H139:$AL139,"")),NA())</f>
        <v>2.8</v>
      </c>
      <c r="PT139" s="1">
        <f t="array" ref="PT139">+IF(ISERROR($NX139)=FALSE,MIN(IF($AM139:$BN139&lt;65534,$AM139:$BN139,"")),NA())</f>
        <v>4.2</v>
      </c>
      <c r="PU139" s="1">
        <f t="array" ref="PU139">+IF(ISERROR($NY139)=FALSE,MIN(IF($BP139:$CT139&lt;65534,$BP139:$CT139,"")),NA())</f>
        <v>7</v>
      </c>
      <c r="PV139" s="1">
        <f t="array" ref="PV139">+IF(ISERROR($NZ139)=FALSE,MIN(IF($CU139:$DX139&lt;65534,$CU139:$DX139,"")),NA())</f>
        <v>7</v>
      </c>
      <c r="PW139" s="1">
        <f t="array" ref="PW139">+IF(ISERROR($OA139)=FALSE,MIN(IF($DY139:$FC139&lt;65534,$DY139:$FC139,"")),NA())</f>
        <v>4.8</v>
      </c>
      <c r="PX139" s="1">
        <f t="array" ref="PX139">+IF(ISERROR($OB139)=FALSE,MIN(IF($FD139:$GG139&lt;65534,$FD139:$GG139,"")),NA())</f>
        <v>6</v>
      </c>
      <c r="PY139" s="1">
        <f t="array" ref="PY139">+IF(ISERROR($OC139)=FALSE,MIN(IF($GH139:$HL139&lt;65534,$GH139:$HL139,"")),NA())</f>
        <v>6</v>
      </c>
      <c r="PZ139" s="1">
        <f t="array" ref="PZ139">+IF(ISERROR($OD139)=FALSE,MIN(IF($HM139:$IQ139&lt;65534,$HM139:$IQ139,"")),NA())</f>
        <v>4.2</v>
      </c>
      <c r="QA139" s="1">
        <f t="array" ref="QA139">+IF(ISERROR($OE139)=FALSE,MIN(IF($IR139:$JU139&lt;65534,$IR139:$JU139,"")),NA())</f>
        <v>5</v>
      </c>
      <c r="QB139" s="1">
        <f t="array" ref="QB139">+IF(ISERROR($OF139)=FALSE,MIN(IF($JV139:$KZ139&lt;65534,$JV139:$KZ139,"")),NA())</f>
        <v>5</v>
      </c>
      <c r="QC139" s="1">
        <f t="array" ref="QC139">+IF(ISERROR($OG139)=FALSE,MIN(IF($LA139:$MD139&lt;65534,$LA139:$MD139,"")),NA())</f>
        <v>2</v>
      </c>
      <c r="QD139" s="1">
        <f t="array" ref="QD139">+IF(ISERROR($OH139)=FALSE,MIN(IF($ME139:$NI139&lt;65534,$ME139:$NI139,"")),NA())</f>
        <v>4.8</v>
      </c>
      <c r="QE139" s="5">
        <f t="shared" si="136"/>
        <v>-5.4</v>
      </c>
      <c r="QF139" s="1">
        <f t="shared" si="137"/>
        <v>-7.2</v>
      </c>
      <c r="QG139" s="1">
        <f t="shared" si="138"/>
        <v>-9.1999999999999993</v>
      </c>
      <c r="QH139" s="1">
        <f t="shared" si="139"/>
        <v>-7</v>
      </c>
      <c r="QI139" s="1">
        <f t="shared" si="140"/>
        <v>-1.7999999999999998</v>
      </c>
      <c r="QJ139" s="1">
        <f t="shared" si="141"/>
        <v>-4.2</v>
      </c>
      <c r="QK139" s="1">
        <f t="shared" si="142"/>
        <v>-5.6</v>
      </c>
      <c r="QL139" s="1">
        <f t="shared" si="143"/>
        <v>-5.4</v>
      </c>
      <c r="QM139" s="1">
        <f t="shared" si="144"/>
        <v>-4.2</v>
      </c>
      <c r="QN139" s="1">
        <f t="shared" si="145"/>
        <v>-4.5999999999999996</v>
      </c>
      <c r="QO139" s="1">
        <f t="shared" si="146"/>
        <v>-2.4</v>
      </c>
      <c r="QP139" s="1">
        <f t="shared" si="147"/>
        <v>-7</v>
      </c>
      <c r="QQ139" s="5" t="s">
        <v>892</v>
      </c>
    </row>
    <row r="140" spans="1:459" s="1" customFormat="1" x14ac:dyDescent="0.2">
      <c r="A140" s="155">
        <v>21205910</v>
      </c>
      <c r="B140" s="156">
        <v>-74.001194444444451</v>
      </c>
      <c r="C140" s="156">
        <v>4.9892222222222227</v>
      </c>
      <c r="D140" s="157">
        <v>2600</v>
      </c>
      <c r="E140" s="158" t="s">
        <v>603</v>
      </c>
      <c r="F140" s="158" t="s">
        <v>599</v>
      </c>
      <c r="G140" s="158" t="s">
        <v>42</v>
      </c>
      <c r="H140" s="1">
        <v>2.1</v>
      </c>
      <c r="I140" s="1">
        <v>3.3</v>
      </c>
      <c r="J140" s="1">
        <v>5</v>
      </c>
      <c r="K140" s="1">
        <v>5.3</v>
      </c>
      <c r="L140" s="1">
        <v>3.3</v>
      </c>
      <c r="M140" s="1">
        <v>6.1</v>
      </c>
      <c r="N140" s="1">
        <v>8.1999999999999993</v>
      </c>
      <c r="O140" s="1">
        <v>8.4</v>
      </c>
      <c r="P140" s="1">
        <v>9.4</v>
      </c>
      <c r="Q140" s="1">
        <v>8.1</v>
      </c>
      <c r="R140" s="1">
        <v>10</v>
      </c>
      <c r="S140" s="1">
        <v>10</v>
      </c>
      <c r="T140" s="1">
        <v>7.2</v>
      </c>
      <c r="U140" s="1">
        <v>9.1999999999999993</v>
      </c>
      <c r="V140" s="1">
        <v>6.4</v>
      </c>
      <c r="W140" s="1">
        <v>6.2</v>
      </c>
      <c r="X140" s="1">
        <v>6.1</v>
      </c>
      <c r="Y140" s="1">
        <v>7.2</v>
      </c>
      <c r="Z140" s="1">
        <v>8.1999999999999993</v>
      </c>
      <c r="AA140" s="1">
        <v>10.1</v>
      </c>
      <c r="AB140" s="1">
        <v>4.0999999999999996</v>
      </c>
      <c r="AC140" s="1">
        <v>7.1</v>
      </c>
      <c r="AD140" s="1">
        <v>9.1999999999999993</v>
      </c>
      <c r="AE140" s="1">
        <v>9.1</v>
      </c>
      <c r="AF140" s="1">
        <v>4.2</v>
      </c>
      <c r="AG140" s="1">
        <v>5.0999999999999996</v>
      </c>
      <c r="AH140" s="1">
        <v>5.4</v>
      </c>
      <c r="AI140" s="1">
        <v>4</v>
      </c>
      <c r="AJ140" s="1">
        <v>10.1</v>
      </c>
      <c r="AK140" s="1">
        <v>5.0999999999999996</v>
      </c>
      <c r="AL140" s="1">
        <v>7.2</v>
      </c>
      <c r="AM140" s="1">
        <v>5.0999999999999996</v>
      </c>
      <c r="AN140" s="1">
        <v>7.1</v>
      </c>
      <c r="AO140" s="1">
        <v>5</v>
      </c>
      <c r="AP140" s="1">
        <v>4.4000000000000004</v>
      </c>
      <c r="AQ140" s="1">
        <v>5.4</v>
      </c>
      <c r="AR140" s="1">
        <v>7.1</v>
      </c>
      <c r="AS140" s="1">
        <v>7</v>
      </c>
      <c r="AT140" s="1">
        <v>10</v>
      </c>
      <c r="AU140" s="1">
        <v>12.4</v>
      </c>
      <c r="AV140" s="1">
        <v>6.4</v>
      </c>
      <c r="AW140" s="1">
        <v>4.4000000000000004</v>
      </c>
      <c r="AX140" s="1">
        <v>3.3</v>
      </c>
      <c r="AY140" s="1">
        <v>4.4000000000000004</v>
      </c>
      <c r="AZ140" s="1">
        <v>5.0999999999999996</v>
      </c>
      <c r="BA140" s="1">
        <v>3.3</v>
      </c>
      <c r="BB140" s="1">
        <v>6.1</v>
      </c>
      <c r="BC140" s="1">
        <v>7.2</v>
      </c>
      <c r="BD140" s="1">
        <v>8.4</v>
      </c>
      <c r="BE140" s="1">
        <v>10.4</v>
      </c>
      <c r="BF140" s="1">
        <v>10</v>
      </c>
      <c r="BG140" s="1">
        <v>9.4</v>
      </c>
      <c r="BH140" s="1">
        <v>5.4</v>
      </c>
      <c r="BI140" s="1">
        <v>6</v>
      </c>
      <c r="BJ140" s="1">
        <v>9.1</v>
      </c>
      <c r="BK140" s="1">
        <v>11.1</v>
      </c>
      <c r="BL140" s="1">
        <v>5.2</v>
      </c>
      <c r="BM140" s="1">
        <v>5.0999999999999996</v>
      </c>
      <c r="BN140" s="1">
        <v>10.4</v>
      </c>
      <c r="BO140" s="102"/>
      <c r="BP140" s="1">
        <v>8.4</v>
      </c>
      <c r="BQ140" s="1">
        <v>12.1</v>
      </c>
      <c r="BR140" s="1">
        <v>13.2</v>
      </c>
      <c r="BS140" s="1">
        <v>6.4</v>
      </c>
      <c r="BT140" s="1">
        <v>10.1</v>
      </c>
      <c r="BU140" s="1">
        <v>12</v>
      </c>
      <c r="BV140" s="1">
        <v>8.4</v>
      </c>
      <c r="BW140" s="1">
        <v>5.4</v>
      </c>
      <c r="BX140" s="1">
        <v>7.3</v>
      </c>
      <c r="BY140" s="1">
        <v>10.199999999999999</v>
      </c>
      <c r="BZ140" s="1">
        <v>11.1</v>
      </c>
      <c r="CA140" s="1">
        <v>12.3</v>
      </c>
      <c r="CB140" s="1">
        <v>11.1</v>
      </c>
      <c r="CC140" s="1">
        <v>10.1</v>
      </c>
      <c r="CD140" s="1">
        <v>65535</v>
      </c>
      <c r="CE140" s="1">
        <v>12.2</v>
      </c>
      <c r="CF140" s="1">
        <v>12.4</v>
      </c>
      <c r="CG140" s="1">
        <v>10.1</v>
      </c>
      <c r="CH140" s="1">
        <v>11.1</v>
      </c>
      <c r="CI140" s="1">
        <v>12.1</v>
      </c>
      <c r="CJ140" s="1">
        <v>13.4</v>
      </c>
      <c r="CK140" s="1">
        <v>9.4</v>
      </c>
      <c r="CL140" s="1">
        <v>10</v>
      </c>
      <c r="CM140" s="1">
        <v>11.2</v>
      </c>
      <c r="CN140" s="1">
        <v>10.1</v>
      </c>
      <c r="CO140" s="1">
        <v>6.4</v>
      </c>
      <c r="CP140" s="1">
        <v>10</v>
      </c>
      <c r="CQ140" s="1">
        <v>7.4</v>
      </c>
      <c r="CR140" s="1">
        <v>10</v>
      </c>
      <c r="CS140" s="1">
        <v>11.1</v>
      </c>
      <c r="CT140" s="1">
        <v>11</v>
      </c>
      <c r="CU140" s="1">
        <v>65535</v>
      </c>
      <c r="CV140" s="1">
        <v>65535</v>
      </c>
      <c r="CW140" s="1">
        <v>65535</v>
      </c>
      <c r="CX140" s="1">
        <v>65535</v>
      </c>
      <c r="CY140" s="1">
        <v>65535</v>
      </c>
      <c r="CZ140" s="1">
        <v>65535</v>
      </c>
      <c r="DA140" s="1">
        <v>65535</v>
      </c>
      <c r="DB140" s="1">
        <v>65535</v>
      </c>
      <c r="DC140" s="1">
        <v>65535</v>
      </c>
      <c r="DD140" s="1">
        <v>65535</v>
      </c>
      <c r="DE140" s="1">
        <v>65535</v>
      </c>
      <c r="DF140" s="1">
        <v>65535</v>
      </c>
      <c r="DG140" s="1">
        <v>65535</v>
      </c>
      <c r="DH140" s="1">
        <v>65535</v>
      </c>
      <c r="DI140" s="1">
        <v>65535</v>
      </c>
      <c r="DJ140" s="1">
        <v>65535</v>
      </c>
      <c r="DK140" s="1">
        <v>65535</v>
      </c>
      <c r="DL140" s="1">
        <v>65535</v>
      </c>
      <c r="DM140" s="1">
        <v>65535</v>
      </c>
      <c r="DN140" s="1">
        <v>65535</v>
      </c>
      <c r="DO140" s="1">
        <v>65535</v>
      </c>
      <c r="DP140" s="1">
        <v>65535</v>
      </c>
      <c r="DQ140" s="1">
        <v>65535</v>
      </c>
      <c r="DR140" s="1">
        <v>65535</v>
      </c>
      <c r="DS140" s="1">
        <v>65535</v>
      </c>
      <c r="DT140" s="1">
        <v>65535</v>
      </c>
      <c r="DU140" s="1">
        <v>65535</v>
      </c>
      <c r="DV140" s="1">
        <v>65535</v>
      </c>
      <c r="DW140" s="1">
        <v>65535</v>
      </c>
      <c r="DX140" s="1">
        <v>65535</v>
      </c>
      <c r="DY140" s="1">
        <v>65535</v>
      </c>
      <c r="DZ140" s="1">
        <v>65535</v>
      </c>
      <c r="EA140" s="1">
        <v>65535</v>
      </c>
      <c r="EB140" s="1">
        <v>65535</v>
      </c>
      <c r="EC140" s="1">
        <v>65535</v>
      </c>
      <c r="ED140" s="1">
        <v>65535</v>
      </c>
      <c r="EE140" s="1">
        <v>65535</v>
      </c>
      <c r="EF140" s="1">
        <v>65535</v>
      </c>
      <c r="EG140" s="1">
        <v>65535</v>
      </c>
      <c r="EH140" s="1">
        <v>65535</v>
      </c>
      <c r="EI140" s="1">
        <v>65535</v>
      </c>
      <c r="EJ140" s="1">
        <v>65535</v>
      </c>
      <c r="EK140" s="1">
        <v>65535</v>
      </c>
      <c r="EL140" s="1">
        <v>65535</v>
      </c>
      <c r="EM140" s="1">
        <v>65535</v>
      </c>
      <c r="EN140" s="1">
        <v>65535</v>
      </c>
      <c r="EO140" s="1">
        <v>65535</v>
      </c>
      <c r="EP140" s="1">
        <v>65535</v>
      </c>
      <c r="EQ140" s="1">
        <v>65535</v>
      </c>
      <c r="ER140" s="1">
        <v>65535</v>
      </c>
      <c r="ES140" s="1">
        <v>65535</v>
      </c>
      <c r="ET140" s="1">
        <v>65535</v>
      </c>
      <c r="EU140" s="1">
        <v>65535</v>
      </c>
      <c r="EV140" s="1">
        <v>65535</v>
      </c>
      <c r="EW140" s="1">
        <v>65535</v>
      </c>
      <c r="EX140" s="1">
        <v>65535</v>
      </c>
      <c r="EY140" s="1">
        <v>65535</v>
      </c>
      <c r="EZ140" s="1">
        <v>65535</v>
      </c>
      <c r="FA140" s="1">
        <v>65535</v>
      </c>
      <c r="FB140" s="1">
        <v>65535</v>
      </c>
      <c r="FC140" s="1">
        <v>65535</v>
      </c>
      <c r="FD140" s="1">
        <v>65535</v>
      </c>
      <c r="FE140" s="1">
        <v>65535</v>
      </c>
      <c r="FF140" s="1">
        <v>65535</v>
      </c>
      <c r="FG140" s="1">
        <v>65535</v>
      </c>
      <c r="FH140" s="1">
        <v>65535</v>
      </c>
      <c r="FI140" s="1">
        <v>65535</v>
      </c>
      <c r="FJ140" s="1">
        <v>65535</v>
      </c>
      <c r="FK140" s="1">
        <v>65535</v>
      </c>
      <c r="FL140" s="1">
        <v>65535</v>
      </c>
      <c r="FM140" s="1">
        <v>65535</v>
      </c>
      <c r="FN140" s="1">
        <v>65535</v>
      </c>
      <c r="FO140" s="1">
        <v>65535</v>
      </c>
      <c r="FP140" s="1">
        <v>65535</v>
      </c>
      <c r="FQ140" s="1">
        <v>65535</v>
      </c>
      <c r="FR140" s="1">
        <v>65535</v>
      </c>
      <c r="FS140" s="1">
        <v>65535</v>
      </c>
      <c r="FT140" s="1">
        <v>65535</v>
      </c>
      <c r="FU140" s="1">
        <v>65535</v>
      </c>
      <c r="FV140" s="1">
        <v>65535</v>
      </c>
      <c r="FW140" s="1">
        <v>65535</v>
      </c>
      <c r="FX140" s="1">
        <v>65535</v>
      </c>
      <c r="FY140" s="1">
        <v>65535</v>
      </c>
      <c r="FZ140" s="1">
        <v>65535</v>
      </c>
      <c r="GA140" s="1">
        <v>65535</v>
      </c>
      <c r="GB140" s="1">
        <v>65535</v>
      </c>
      <c r="GC140" s="1">
        <v>65535</v>
      </c>
      <c r="GD140" s="1">
        <v>65535</v>
      </c>
      <c r="GE140" s="1">
        <v>65535</v>
      </c>
      <c r="GF140" s="1">
        <v>65535</v>
      </c>
      <c r="GG140" s="1">
        <v>65535</v>
      </c>
      <c r="GH140" s="1">
        <v>65535</v>
      </c>
      <c r="GI140" s="1">
        <v>65535</v>
      </c>
      <c r="GJ140" s="1">
        <v>65535</v>
      </c>
      <c r="GK140" s="1">
        <v>65535</v>
      </c>
      <c r="GL140" s="1">
        <v>65535</v>
      </c>
      <c r="GM140" s="1">
        <v>65535</v>
      </c>
      <c r="GN140" s="1">
        <v>65535</v>
      </c>
      <c r="GO140" s="1">
        <v>65535</v>
      </c>
      <c r="GP140" s="1">
        <v>65535</v>
      </c>
      <c r="GQ140" s="1">
        <v>65535</v>
      </c>
      <c r="GR140" s="1">
        <v>65535</v>
      </c>
      <c r="GS140" s="1">
        <v>65535</v>
      </c>
      <c r="GT140" s="1">
        <v>65535</v>
      </c>
      <c r="GU140" s="1">
        <v>65535</v>
      </c>
      <c r="GV140" s="1">
        <v>65535</v>
      </c>
      <c r="GW140" s="1">
        <v>65535</v>
      </c>
      <c r="GX140" s="1">
        <v>65535</v>
      </c>
      <c r="GY140" s="1">
        <v>65535</v>
      </c>
      <c r="GZ140" s="1">
        <v>65535</v>
      </c>
      <c r="HA140" s="1">
        <v>65535</v>
      </c>
      <c r="HB140" s="1">
        <v>65535</v>
      </c>
      <c r="HC140" s="1">
        <v>65535</v>
      </c>
      <c r="HD140" s="1">
        <v>65535</v>
      </c>
      <c r="HE140" s="1">
        <v>65535</v>
      </c>
      <c r="HF140" s="1">
        <v>65535</v>
      </c>
      <c r="HG140" s="1">
        <v>65535</v>
      </c>
      <c r="HH140" s="1">
        <v>65535</v>
      </c>
      <c r="HI140" s="1">
        <v>65535</v>
      </c>
      <c r="HJ140" s="1">
        <v>65535</v>
      </c>
      <c r="HK140" s="1">
        <v>65535</v>
      </c>
      <c r="HL140" s="1">
        <v>65535</v>
      </c>
      <c r="HM140" s="1">
        <v>65535</v>
      </c>
      <c r="HN140" s="1">
        <v>65535</v>
      </c>
      <c r="HO140" s="1">
        <v>65535</v>
      </c>
      <c r="HP140" s="1">
        <v>65535</v>
      </c>
      <c r="HQ140" s="1">
        <v>65535</v>
      </c>
      <c r="HR140" s="1">
        <v>65535</v>
      </c>
      <c r="HS140" s="1">
        <v>65535</v>
      </c>
      <c r="HT140" s="1">
        <v>65535</v>
      </c>
      <c r="HU140" s="1">
        <v>65535</v>
      </c>
      <c r="HV140" s="1">
        <v>65535</v>
      </c>
      <c r="HW140" s="1">
        <v>65535</v>
      </c>
      <c r="HX140" s="1">
        <v>65535</v>
      </c>
      <c r="HY140" s="1">
        <v>65535</v>
      </c>
      <c r="HZ140" s="1">
        <v>65535</v>
      </c>
      <c r="IA140" s="1">
        <v>65535</v>
      </c>
      <c r="IB140" s="1">
        <v>65535</v>
      </c>
      <c r="IC140" s="1">
        <v>65535</v>
      </c>
      <c r="ID140" s="1">
        <v>65535</v>
      </c>
      <c r="IE140" s="1">
        <v>65535</v>
      </c>
      <c r="IF140" s="1">
        <v>65535</v>
      </c>
      <c r="IG140" s="1">
        <v>65535</v>
      </c>
      <c r="IH140" s="1">
        <v>65535</v>
      </c>
      <c r="II140" s="1">
        <v>65535</v>
      </c>
      <c r="IJ140" s="1">
        <v>65535</v>
      </c>
      <c r="IK140" s="1">
        <v>65535</v>
      </c>
      <c r="IL140" s="1">
        <v>65535</v>
      </c>
      <c r="IM140" s="1">
        <v>65535</v>
      </c>
      <c r="IN140" s="1">
        <v>65535</v>
      </c>
      <c r="IO140" s="1">
        <v>65535</v>
      </c>
      <c r="IP140" s="1">
        <v>65535</v>
      </c>
      <c r="IQ140" s="1">
        <v>65535</v>
      </c>
      <c r="IR140" s="1">
        <v>65535</v>
      </c>
      <c r="IS140" s="1">
        <v>65535</v>
      </c>
      <c r="IT140" s="1">
        <v>65535</v>
      </c>
      <c r="IU140" s="1">
        <v>65535</v>
      </c>
      <c r="IV140" s="1">
        <v>65535</v>
      </c>
      <c r="IW140" s="1">
        <v>65535</v>
      </c>
      <c r="IX140" s="1">
        <v>65535</v>
      </c>
      <c r="IY140" s="1">
        <v>65535</v>
      </c>
      <c r="IZ140" s="1">
        <v>65535</v>
      </c>
      <c r="JA140" s="1">
        <v>65535</v>
      </c>
      <c r="JB140" s="1">
        <v>65535</v>
      </c>
      <c r="JC140" s="1">
        <v>65535</v>
      </c>
      <c r="JD140" s="1">
        <v>65535</v>
      </c>
      <c r="JE140" s="1">
        <v>65535</v>
      </c>
      <c r="JF140" s="1">
        <v>65535</v>
      </c>
      <c r="JG140" s="1">
        <v>65535</v>
      </c>
      <c r="JH140" s="1">
        <v>65535</v>
      </c>
      <c r="JI140" s="1">
        <v>65535</v>
      </c>
      <c r="JJ140" s="1">
        <v>65535</v>
      </c>
      <c r="JK140" s="1">
        <v>65535</v>
      </c>
      <c r="JL140" s="1">
        <v>65535</v>
      </c>
      <c r="JM140" s="1">
        <v>65535</v>
      </c>
      <c r="JN140" s="1">
        <v>65535</v>
      </c>
      <c r="JO140" s="1">
        <v>65535</v>
      </c>
      <c r="JP140" s="1">
        <v>65535</v>
      </c>
      <c r="JQ140" s="1">
        <v>65535</v>
      </c>
      <c r="JR140" s="1">
        <v>65535</v>
      </c>
      <c r="JS140" s="1">
        <v>65535</v>
      </c>
      <c r="JT140" s="1">
        <v>65535</v>
      </c>
      <c r="JU140" s="1">
        <v>65535</v>
      </c>
      <c r="JV140" s="1">
        <v>65535</v>
      </c>
      <c r="JW140" s="1">
        <v>65535</v>
      </c>
      <c r="JX140" s="1">
        <v>65535</v>
      </c>
      <c r="JY140" s="1">
        <v>65535</v>
      </c>
      <c r="JZ140" s="1">
        <v>65535</v>
      </c>
      <c r="KA140" s="1">
        <v>65535</v>
      </c>
      <c r="KB140" s="1">
        <v>65535</v>
      </c>
      <c r="KC140" s="1">
        <v>65535</v>
      </c>
      <c r="KD140" s="1">
        <v>65535</v>
      </c>
      <c r="KE140" s="1">
        <v>65535</v>
      </c>
      <c r="KF140" s="1">
        <v>65535</v>
      </c>
      <c r="KG140" s="1">
        <v>65535</v>
      </c>
      <c r="KH140" s="1">
        <v>65535</v>
      </c>
      <c r="KI140" s="1">
        <v>65535</v>
      </c>
      <c r="KJ140" s="1">
        <v>65535</v>
      </c>
      <c r="KK140" s="1">
        <v>65535</v>
      </c>
      <c r="KL140" s="1">
        <v>65535</v>
      </c>
      <c r="KM140" s="1">
        <v>65535</v>
      </c>
      <c r="KN140" s="1">
        <v>65535</v>
      </c>
      <c r="KO140" s="1">
        <v>65535</v>
      </c>
      <c r="KP140" s="1">
        <v>65535</v>
      </c>
      <c r="KQ140" s="1">
        <v>65535</v>
      </c>
      <c r="KR140" s="1">
        <v>65535</v>
      </c>
      <c r="KS140" s="1">
        <v>65535</v>
      </c>
      <c r="KT140" s="1">
        <v>65535</v>
      </c>
      <c r="KU140" s="1">
        <v>65535</v>
      </c>
      <c r="KV140" s="1">
        <v>65535</v>
      </c>
      <c r="KW140" s="1">
        <v>65535</v>
      </c>
      <c r="KX140" s="1">
        <v>65535</v>
      </c>
      <c r="KY140" s="1">
        <v>65535</v>
      </c>
      <c r="KZ140" s="1">
        <v>65535</v>
      </c>
      <c r="LA140" s="1">
        <v>65535</v>
      </c>
      <c r="LB140" s="1">
        <v>65535</v>
      </c>
      <c r="LC140" s="1">
        <v>65535</v>
      </c>
      <c r="LD140" s="1">
        <v>65535</v>
      </c>
      <c r="LE140" s="1">
        <v>65535</v>
      </c>
      <c r="LF140" s="1">
        <v>65535</v>
      </c>
      <c r="LG140" s="1">
        <v>65535</v>
      </c>
      <c r="LH140" s="1">
        <v>65535</v>
      </c>
      <c r="LI140" s="1">
        <v>65535</v>
      </c>
      <c r="LJ140" s="1">
        <v>65535</v>
      </c>
      <c r="LK140" s="1">
        <v>65535</v>
      </c>
      <c r="LL140" s="1">
        <v>65535</v>
      </c>
      <c r="LM140" s="1">
        <v>65535</v>
      </c>
      <c r="LN140" s="1">
        <v>65535</v>
      </c>
      <c r="LO140" s="1">
        <v>65535</v>
      </c>
      <c r="LP140" s="1">
        <v>65535</v>
      </c>
      <c r="LQ140" s="1">
        <v>65535</v>
      </c>
      <c r="LR140" s="1">
        <v>65535</v>
      </c>
      <c r="LS140" s="1">
        <v>65535</v>
      </c>
      <c r="LT140" s="1">
        <v>65535</v>
      </c>
      <c r="LU140" s="1">
        <v>65535</v>
      </c>
      <c r="LV140" s="1">
        <v>65535</v>
      </c>
      <c r="LW140" s="1">
        <v>65535</v>
      </c>
      <c r="LX140" s="1">
        <v>65535</v>
      </c>
      <c r="LY140" s="1">
        <v>65535</v>
      </c>
      <c r="LZ140" s="1">
        <v>65535</v>
      </c>
      <c r="MA140" s="1">
        <v>65535</v>
      </c>
      <c r="MB140" s="1">
        <v>65535</v>
      </c>
      <c r="MC140" s="1">
        <v>65535</v>
      </c>
      <c r="MD140" s="1">
        <v>65535</v>
      </c>
      <c r="ME140" s="1">
        <v>65535</v>
      </c>
      <c r="MF140" s="1">
        <v>65535</v>
      </c>
      <c r="MG140" s="1">
        <v>65535</v>
      </c>
      <c r="MH140" s="1">
        <v>65535</v>
      </c>
      <c r="MI140" s="1">
        <v>65535</v>
      </c>
      <c r="MJ140" s="1">
        <v>65535</v>
      </c>
      <c r="MK140" s="1">
        <v>65535</v>
      </c>
      <c r="ML140" s="1">
        <v>65535</v>
      </c>
      <c r="MM140" s="1">
        <v>65535</v>
      </c>
      <c r="MN140" s="1">
        <v>65535</v>
      </c>
      <c r="MO140" s="1">
        <v>65535</v>
      </c>
      <c r="MP140" s="1">
        <v>65535</v>
      </c>
      <c r="MQ140" s="1">
        <v>65535</v>
      </c>
      <c r="MR140" s="1">
        <v>65535</v>
      </c>
      <c r="MS140" s="1">
        <v>65535</v>
      </c>
      <c r="MT140" s="1">
        <v>65535</v>
      </c>
      <c r="MU140" s="1">
        <v>65535</v>
      </c>
      <c r="MV140" s="1">
        <v>65535</v>
      </c>
      <c r="MW140" s="1">
        <v>65535</v>
      </c>
      <c r="MX140" s="1">
        <v>65535</v>
      </c>
      <c r="MY140" s="1">
        <v>65535</v>
      </c>
      <c r="MZ140" s="1">
        <v>65535</v>
      </c>
      <c r="NA140" s="1">
        <v>65535</v>
      </c>
      <c r="NB140" s="1">
        <v>65535</v>
      </c>
      <c r="NC140" s="1">
        <v>65535</v>
      </c>
      <c r="ND140" s="1">
        <v>65535</v>
      </c>
      <c r="NE140" s="1">
        <v>65535</v>
      </c>
      <c r="NF140" s="1">
        <v>65535</v>
      </c>
      <c r="NG140" s="1">
        <v>65535</v>
      </c>
      <c r="NH140" s="1">
        <v>65535</v>
      </c>
      <c r="NI140" s="1">
        <v>65535</v>
      </c>
      <c r="NJ140" s="6">
        <f t="shared" si="111"/>
        <v>1</v>
      </c>
      <c r="NK140" s="3">
        <f t="shared" si="112"/>
        <v>1</v>
      </c>
      <c r="NL140" s="3">
        <f t="shared" si="113"/>
        <v>0.967741935483871</v>
      </c>
      <c r="NM140" s="3">
        <f t="shared" si="114"/>
        <v>0</v>
      </c>
      <c r="NN140" s="3">
        <f t="shared" si="115"/>
        <v>0</v>
      </c>
      <c r="NO140" s="3">
        <f t="shared" si="116"/>
        <v>0</v>
      </c>
      <c r="NP140" s="3">
        <f t="shared" si="117"/>
        <v>0</v>
      </c>
      <c r="NQ140" s="3">
        <f t="shared" si="118"/>
        <v>0</v>
      </c>
      <c r="NR140" s="3">
        <f t="shared" si="119"/>
        <v>0</v>
      </c>
      <c r="NS140" s="3">
        <f t="shared" si="120"/>
        <v>0</v>
      </c>
      <c r="NT140" s="3">
        <f t="shared" si="121"/>
        <v>0</v>
      </c>
      <c r="NU140" s="3">
        <f t="shared" si="122"/>
        <v>0</v>
      </c>
      <c r="NV140" s="3">
        <f t="shared" si="123"/>
        <v>0.24383561643835616</v>
      </c>
      <c r="NW140" s="5">
        <f t="shared" si="124"/>
        <v>6.7870967741935457</v>
      </c>
      <c r="NX140" s="1">
        <f t="shared" si="125"/>
        <v>6.9357142857142851</v>
      </c>
      <c r="NY140" s="1">
        <f t="shared" si="126"/>
        <v>10.199999999999998</v>
      </c>
      <c r="NZ140" s="1" t="e">
        <f t="shared" si="127"/>
        <v>#N/A</v>
      </c>
      <c r="OA140" s="1" t="e">
        <f t="shared" si="128"/>
        <v>#N/A</v>
      </c>
      <c r="OB140" s="1" t="e">
        <f t="shared" si="129"/>
        <v>#N/A</v>
      </c>
      <c r="OC140" s="1" t="e">
        <f t="shared" si="130"/>
        <v>#N/A</v>
      </c>
      <c r="OD140" s="1" t="e">
        <f t="shared" si="131"/>
        <v>#N/A</v>
      </c>
      <c r="OE140" s="1" t="e">
        <f t="shared" si="132"/>
        <v>#N/A</v>
      </c>
      <c r="OF140" s="1" t="e">
        <f t="shared" si="133"/>
        <v>#N/A</v>
      </c>
      <c r="OG140" s="1" t="e">
        <f t="shared" si="134"/>
        <v>#N/A</v>
      </c>
      <c r="OH140" s="1" t="e">
        <f t="shared" si="135"/>
        <v>#N/A</v>
      </c>
      <c r="OI140" s="111">
        <v>4.8750000000000009</v>
      </c>
      <c r="OJ140" s="112">
        <v>5.7259259259259281</v>
      </c>
      <c r="OK140" s="112">
        <v>6.6464285714285722</v>
      </c>
      <c r="OL140" s="112">
        <v>7.6758620689655173</v>
      </c>
      <c r="OM140" s="112">
        <v>7.9099999999999993</v>
      </c>
      <c r="ON140" s="112">
        <v>7.56</v>
      </c>
      <c r="OO140" s="112">
        <v>7.0344827586206895</v>
      </c>
      <c r="OP140" s="112">
        <v>6.8866666666666667</v>
      </c>
      <c r="OQ140" s="112">
        <v>6.5758620689655167</v>
      </c>
      <c r="OR140" s="112">
        <v>6.9172413793103447</v>
      </c>
      <c r="OS140" s="112">
        <v>6.9965517241379294</v>
      </c>
      <c r="OT140" s="112">
        <v>6.0428571428571436</v>
      </c>
      <c r="OU140" s="5">
        <f t="shared" si="99"/>
        <v>1.9120967741935448</v>
      </c>
      <c r="OV140" s="1">
        <f t="shared" si="100"/>
        <v>1.209788359788357</v>
      </c>
      <c r="OW140" s="1">
        <f t="shared" si="101"/>
        <v>3.5535714285714253</v>
      </c>
      <c r="OX140" s="1" t="e">
        <f t="shared" si="102"/>
        <v>#N/A</v>
      </c>
      <c r="OY140" s="1" t="e">
        <f t="shared" si="103"/>
        <v>#N/A</v>
      </c>
      <c r="OZ140" s="1" t="e">
        <f t="shared" si="104"/>
        <v>#N/A</v>
      </c>
      <c r="PA140" s="1" t="e">
        <f t="shared" si="105"/>
        <v>#N/A</v>
      </c>
      <c r="PB140" s="1" t="e">
        <f t="shared" si="106"/>
        <v>#N/A</v>
      </c>
      <c r="PC140" s="1" t="e">
        <f t="shared" si="107"/>
        <v>#N/A</v>
      </c>
      <c r="PD140" s="1" t="e">
        <f t="shared" si="108"/>
        <v>#N/A</v>
      </c>
      <c r="PE140" s="1" t="e">
        <f t="shared" si="109"/>
        <v>#N/A</v>
      </c>
      <c r="PF140" s="1" t="e">
        <f t="shared" si="110"/>
        <v>#N/A</v>
      </c>
      <c r="PG140" s="111">
        <v>-6</v>
      </c>
      <c r="PH140" s="112">
        <v>-6</v>
      </c>
      <c r="PI140" s="112">
        <v>-5</v>
      </c>
      <c r="PJ140" s="112">
        <v>-2</v>
      </c>
      <c r="PK140" s="112">
        <v>-0.6</v>
      </c>
      <c r="PL140" s="112">
        <v>-0.4</v>
      </c>
      <c r="PM140" s="112">
        <v>-2</v>
      </c>
      <c r="PN140" s="112">
        <v>-0.4</v>
      </c>
      <c r="PO140" s="112">
        <v>-3</v>
      </c>
      <c r="PP140" s="112">
        <v>-4</v>
      </c>
      <c r="PQ140" s="112">
        <v>-5</v>
      </c>
      <c r="PR140" s="137">
        <v>-4.8</v>
      </c>
      <c r="PS140" s="5">
        <f t="array" ref="PS140">+IF(ISERROR($NW140)=FALSE,MIN(IF($H140:$AL140&lt;65534,$H140:$AL140,"")),NA())</f>
        <v>2.1</v>
      </c>
      <c r="PT140" s="1">
        <f t="array" ref="PT140">+IF(ISERROR($NX140)=FALSE,MIN(IF($AM140:$BN140&lt;65534,$AM140:$BN140,"")),NA())</f>
        <v>3.3</v>
      </c>
      <c r="PU140" s="1">
        <f t="array" ref="PU140">+IF(ISERROR($NY140)=FALSE,MIN(IF($BP140:$CT140&lt;65534,$BP140:$CT140,"")),NA())</f>
        <v>5.4</v>
      </c>
      <c r="PV140" s="1" t="e">
        <f t="array" ref="PV140">+IF(ISERROR($NZ140)=FALSE,MIN(IF($CU140:$DX140&lt;65534,$CU140:$DX140,"")),NA())</f>
        <v>#N/A</v>
      </c>
      <c r="PW140" s="1" t="e">
        <f t="array" ref="PW140">+IF(ISERROR($OA140)=FALSE,MIN(IF($DY140:$FC140&lt;65534,$DY140:$FC140,"")),NA())</f>
        <v>#N/A</v>
      </c>
      <c r="PX140" s="1" t="e">
        <f t="array" ref="PX140">+IF(ISERROR($OB140)=FALSE,MIN(IF($FD140:$GG140&lt;65534,$FD140:$GG140,"")),NA())</f>
        <v>#N/A</v>
      </c>
      <c r="PY140" s="1" t="e">
        <f t="array" ref="PY140">+IF(ISERROR($OC140)=FALSE,MIN(IF($GH140:$HL140&lt;65534,$GH140:$HL140,"")),NA())</f>
        <v>#N/A</v>
      </c>
      <c r="PZ140" s="1" t="e">
        <f t="array" ref="PZ140">+IF(ISERROR($OD140)=FALSE,MIN(IF($HM140:$IQ140&lt;65534,$HM140:$IQ140,"")),NA())</f>
        <v>#N/A</v>
      </c>
      <c r="QA140" s="1" t="e">
        <f t="array" ref="QA140">+IF(ISERROR($OE140)=FALSE,MIN(IF($IR140:$JU140&lt;65534,$IR140:$JU140,"")),NA())</f>
        <v>#N/A</v>
      </c>
      <c r="QB140" s="1" t="e">
        <f t="array" ref="QB140">+IF(ISERROR($OF140)=FALSE,MIN(IF($JV140:$KZ140&lt;65534,$JV140:$KZ140,"")),NA())</f>
        <v>#N/A</v>
      </c>
      <c r="QC140" s="1" t="e">
        <f t="array" ref="QC140">+IF(ISERROR($OG140)=FALSE,MIN(IF($LA140:$MD140&lt;65534,$LA140:$MD140,"")),NA())</f>
        <v>#N/A</v>
      </c>
      <c r="QD140" s="1" t="e">
        <f t="array" ref="QD140">+IF(ISERROR($OH140)=FALSE,MIN(IF($ME140:$NI140&lt;65534,$ME140:$NI140,"")),NA())</f>
        <v>#N/A</v>
      </c>
      <c r="QE140" s="5">
        <f t="shared" si="136"/>
        <v>-8.1</v>
      </c>
      <c r="QF140" s="1">
        <f t="shared" si="137"/>
        <v>-9.3000000000000007</v>
      </c>
      <c r="QG140" s="1">
        <f t="shared" si="138"/>
        <v>-10.4</v>
      </c>
      <c r="QH140" s="1" t="e">
        <f t="shared" si="139"/>
        <v>#N/A</v>
      </c>
      <c r="QI140" s="1" t="e">
        <f t="shared" si="140"/>
        <v>#N/A</v>
      </c>
      <c r="QJ140" s="1" t="e">
        <f t="shared" si="141"/>
        <v>#N/A</v>
      </c>
      <c r="QK140" s="1" t="e">
        <f t="shared" si="142"/>
        <v>#N/A</v>
      </c>
      <c r="QL140" s="1" t="e">
        <f t="shared" si="143"/>
        <v>#N/A</v>
      </c>
      <c r="QM140" s="1" t="e">
        <f t="shared" si="144"/>
        <v>#N/A</v>
      </c>
      <c r="QN140" s="1" t="e">
        <f t="shared" si="145"/>
        <v>#N/A</v>
      </c>
      <c r="QO140" s="1" t="e">
        <f t="shared" si="146"/>
        <v>#N/A</v>
      </c>
      <c r="QP140" s="1" t="e">
        <f t="shared" si="147"/>
        <v>#N/A</v>
      </c>
      <c r="QQ140" s="5" t="s">
        <v>892</v>
      </c>
    </row>
    <row r="141" spans="1:459" s="1" customFormat="1" x14ac:dyDescent="0.2">
      <c r="A141" s="155">
        <v>21205920</v>
      </c>
      <c r="B141" s="156">
        <v>-73.963888888888889</v>
      </c>
      <c r="C141" s="156">
        <v>4.8208333333333329</v>
      </c>
      <c r="D141" s="157">
        <v>2650</v>
      </c>
      <c r="E141" s="158" t="s">
        <v>160</v>
      </c>
      <c r="F141" s="158" t="s">
        <v>345</v>
      </c>
      <c r="G141" s="158" t="s">
        <v>42</v>
      </c>
      <c r="H141" s="1">
        <v>65535</v>
      </c>
      <c r="I141" s="1">
        <v>-2.2000000000000002</v>
      </c>
      <c r="J141" s="1">
        <v>2</v>
      </c>
      <c r="K141" s="1">
        <v>4.2</v>
      </c>
      <c r="L141" s="1">
        <v>0</v>
      </c>
      <c r="M141" s="1">
        <v>4.4000000000000004</v>
      </c>
      <c r="N141" s="1">
        <v>7</v>
      </c>
      <c r="O141" s="1">
        <v>5.4</v>
      </c>
      <c r="P141" s="1">
        <v>5.2</v>
      </c>
      <c r="Q141" s="1">
        <v>9.4</v>
      </c>
      <c r="R141" s="1">
        <v>9.1999999999999993</v>
      </c>
      <c r="S141" s="1">
        <v>4.8</v>
      </c>
      <c r="T141" s="1">
        <v>65535</v>
      </c>
      <c r="U141" s="1">
        <v>10.6</v>
      </c>
      <c r="V141" s="1">
        <v>3.4</v>
      </c>
      <c r="W141" s="1">
        <v>3.6</v>
      </c>
      <c r="X141" s="1">
        <v>2.8</v>
      </c>
      <c r="Y141" s="1">
        <v>4.5999999999999996</v>
      </c>
      <c r="Z141" s="1">
        <v>6.4</v>
      </c>
      <c r="AA141" s="1">
        <v>65535</v>
      </c>
      <c r="AB141" s="1">
        <v>65535</v>
      </c>
      <c r="AC141" s="1">
        <v>5.8</v>
      </c>
      <c r="AD141" s="1">
        <v>7.6</v>
      </c>
      <c r="AE141" s="1">
        <v>65535</v>
      </c>
      <c r="AF141" s="1">
        <v>65535</v>
      </c>
      <c r="AG141" s="1">
        <v>2.4</v>
      </c>
      <c r="AH141" s="1">
        <v>65535</v>
      </c>
      <c r="AI141" s="1">
        <v>5.4</v>
      </c>
      <c r="AJ141" s="1">
        <v>10.4</v>
      </c>
      <c r="AK141" s="1">
        <v>6</v>
      </c>
      <c r="AL141" s="1">
        <v>4.5999999999999996</v>
      </c>
      <c r="AM141" s="1">
        <v>65535</v>
      </c>
      <c r="AN141" s="1">
        <v>4.4000000000000004</v>
      </c>
      <c r="AO141" s="1">
        <v>3.6</v>
      </c>
      <c r="AP141" s="1">
        <v>3.8</v>
      </c>
      <c r="AQ141" s="1">
        <v>5.4</v>
      </c>
      <c r="AR141" s="1">
        <v>5</v>
      </c>
      <c r="AS141" s="1">
        <v>4.4000000000000004</v>
      </c>
      <c r="AT141" s="1">
        <v>11.6</v>
      </c>
      <c r="AU141" s="1">
        <v>8.8000000000000007</v>
      </c>
      <c r="AV141" s="1">
        <v>65535</v>
      </c>
      <c r="AW141" s="1">
        <v>4</v>
      </c>
      <c r="AX141" s="1">
        <v>65535</v>
      </c>
      <c r="AY141" s="1">
        <v>65535</v>
      </c>
      <c r="AZ141" s="1">
        <v>3</v>
      </c>
      <c r="BA141" s="1">
        <v>65535</v>
      </c>
      <c r="BB141" s="1">
        <v>5.2</v>
      </c>
      <c r="BC141" s="1">
        <v>65535</v>
      </c>
      <c r="BD141" s="1">
        <v>10.4</v>
      </c>
      <c r="BE141" s="1">
        <v>9.4</v>
      </c>
      <c r="BF141" s="1">
        <v>10</v>
      </c>
      <c r="BG141" s="1">
        <v>7.4</v>
      </c>
      <c r="BH141" s="1">
        <v>3.6</v>
      </c>
      <c r="BI141" s="1">
        <v>4.4000000000000004</v>
      </c>
      <c r="BJ141" s="1">
        <v>65535</v>
      </c>
      <c r="BK141" s="1">
        <v>9.6</v>
      </c>
      <c r="BL141" s="1">
        <v>4.2</v>
      </c>
      <c r="BM141" s="1">
        <v>9</v>
      </c>
      <c r="BN141" s="1">
        <v>7.6</v>
      </c>
      <c r="BO141" s="102"/>
      <c r="BP141" s="1">
        <v>5.6</v>
      </c>
      <c r="BQ141" s="1">
        <v>8.6</v>
      </c>
      <c r="BR141" s="1">
        <v>65535</v>
      </c>
      <c r="BS141" s="1">
        <v>7.6</v>
      </c>
      <c r="BT141" s="1">
        <v>65535</v>
      </c>
      <c r="BU141" s="1">
        <v>9.6</v>
      </c>
      <c r="BV141" s="1">
        <v>5.4</v>
      </c>
      <c r="BW141" s="1">
        <v>4.2</v>
      </c>
      <c r="BX141" s="1">
        <v>6.4</v>
      </c>
      <c r="BY141" s="1">
        <v>65535</v>
      </c>
      <c r="BZ141" s="1">
        <v>10.6</v>
      </c>
      <c r="CA141" s="1">
        <v>11.4</v>
      </c>
      <c r="CB141" s="1">
        <v>65535</v>
      </c>
      <c r="CC141" s="1">
        <v>8.1999999999999993</v>
      </c>
      <c r="CD141" s="1">
        <v>65535</v>
      </c>
      <c r="CE141" s="1">
        <v>65535</v>
      </c>
      <c r="CF141" s="1">
        <v>65535</v>
      </c>
      <c r="CG141" s="1">
        <v>4.8</v>
      </c>
      <c r="CH141" s="1">
        <v>9</v>
      </c>
      <c r="CI141" s="1">
        <v>11.8</v>
      </c>
      <c r="CJ141" s="1">
        <v>65535</v>
      </c>
      <c r="CK141" s="1">
        <v>10.4</v>
      </c>
      <c r="CL141" s="1">
        <v>11.4</v>
      </c>
      <c r="CM141" s="1">
        <v>8.6</v>
      </c>
      <c r="CN141" s="1">
        <v>2.2000000000000002</v>
      </c>
      <c r="CO141" s="1">
        <v>4.4000000000000004</v>
      </c>
      <c r="CP141" s="1">
        <v>5.8</v>
      </c>
      <c r="CQ141" s="1">
        <v>65535</v>
      </c>
      <c r="CR141" s="1">
        <v>11</v>
      </c>
      <c r="CS141" s="1">
        <v>11.8</v>
      </c>
      <c r="CT141" s="1">
        <v>10.6</v>
      </c>
      <c r="CU141" s="1">
        <v>65535</v>
      </c>
      <c r="CV141" s="1">
        <v>65535</v>
      </c>
      <c r="CW141" s="1">
        <v>8.8000000000000007</v>
      </c>
      <c r="CX141" s="1">
        <v>65535</v>
      </c>
      <c r="CY141" s="1">
        <v>65535</v>
      </c>
      <c r="CZ141" s="1">
        <v>12.4</v>
      </c>
      <c r="DA141" s="1">
        <v>11.2</v>
      </c>
      <c r="DB141" s="1">
        <v>65535</v>
      </c>
      <c r="DC141" s="1">
        <v>11</v>
      </c>
      <c r="DD141" s="1">
        <v>65535</v>
      </c>
      <c r="DE141" s="1">
        <v>65535</v>
      </c>
      <c r="DF141" s="1">
        <v>11</v>
      </c>
      <c r="DG141" s="1">
        <v>8</v>
      </c>
      <c r="DH141" s="1">
        <v>65535</v>
      </c>
      <c r="DI141" s="1">
        <v>65535</v>
      </c>
      <c r="DJ141" s="1">
        <v>8.6</v>
      </c>
      <c r="DK141" s="1">
        <v>11</v>
      </c>
      <c r="DL141" s="1">
        <v>65535</v>
      </c>
      <c r="DM141" s="1">
        <v>65535</v>
      </c>
      <c r="DN141" s="1">
        <v>65535</v>
      </c>
      <c r="DO141" s="1">
        <v>65535</v>
      </c>
      <c r="DP141" s="1">
        <v>11.6</v>
      </c>
      <c r="DQ141" s="1">
        <v>10</v>
      </c>
      <c r="DR141" s="1">
        <v>12.2</v>
      </c>
      <c r="DS141" s="1">
        <v>10.8</v>
      </c>
      <c r="DT141" s="1">
        <v>9.1999999999999993</v>
      </c>
      <c r="DU141" s="1">
        <v>65535</v>
      </c>
      <c r="DV141" s="1">
        <v>9.6</v>
      </c>
      <c r="DW141" s="1">
        <v>11</v>
      </c>
      <c r="DX141" s="1">
        <v>3.8</v>
      </c>
      <c r="DY141" s="1">
        <v>0.8</v>
      </c>
      <c r="DZ141" s="1">
        <v>65535</v>
      </c>
      <c r="EA141" s="1">
        <v>8.4</v>
      </c>
      <c r="EB141" s="1">
        <v>65535</v>
      </c>
      <c r="EC141" s="1">
        <v>9.8000000000000007</v>
      </c>
      <c r="ED141" s="1">
        <v>65535</v>
      </c>
      <c r="EE141" s="1">
        <v>65535</v>
      </c>
      <c r="EF141" s="1">
        <v>10.6</v>
      </c>
      <c r="EG141" s="1">
        <v>11.6</v>
      </c>
      <c r="EH141" s="1">
        <v>11</v>
      </c>
      <c r="EI141" s="1">
        <v>65535</v>
      </c>
      <c r="EJ141" s="1">
        <v>10.4</v>
      </c>
      <c r="EK141" s="1">
        <v>9.1999999999999993</v>
      </c>
      <c r="EL141" s="1">
        <v>11.4</v>
      </c>
      <c r="EM141" s="1">
        <v>10.6</v>
      </c>
      <c r="EN141" s="1">
        <v>8.6</v>
      </c>
      <c r="EO141" s="1">
        <v>11.4</v>
      </c>
      <c r="EP141" s="1">
        <v>10.4</v>
      </c>
      <c r="EQ141" s="1">
        <v>10.4</v>
      </c>
      <c r="ER141" s="1">
        <v>10.6</v>
      </c>
      <c r="ES141" s="1">
        <v>7.6</v>
      </c>
      <c r="ET141" s="1">
        <v>11.6</v>
      </c>
      <c r="EU141" s="1">
        <v>10</v>
      </c>
      <c r="EV141" s="1">
        <v>10.6</v>
      </c>
      <c r="EW141" s="1">
        <v>65535</v>
      </c>
      <c r="EX141" s="1">
        <v>65535</v>
      </c>
      <c r="EY141" s="1">
        <v>7</v>
      </c>
      <c r="EZ141" s="1">
        <v>6.8</v>
      </c>
      <c r="FA141" s="1">
        <v>9</v>
      </c>
      <c r="FB141" s="1">
        <v>65535</v>
      </c>
      <c r="FC141" s="1">
        <v>65535</v>
      </c>
      <c r="FD141" s="1">
        <v>65535</v>
      </c>
      <c r="FE141" s="1">
        <v>65535</v>
      </c>
      <c r="FF141" s="1">
        <v>10.4</v>
      </c>
      <c r="FG141" s="1">
        <v>7</v>
      </c>
      <c r="FH141" s="1">
        <v>9.4</v>
      </c>
      <c r="FI141" s="1">
        <v>10.6</v>
      </c>
      <c r="FJ141" s="1">
        <v>8.6</v>
      </c>
      <c r="FK141" s="1">
        <v>65535</v>
      </c>
      <c r="FL141" s="1">
        <v>10.6</v>
      </c>
      <c r="FM141" s="1">
        <v>11.2</v>
      </c>
      <c r="FN141" s="1">
        <v>9.1999999999999993</v>
      </c>
      <c r="FO141" s="1">
        <v>10.4</v>
      </c>
      <c r="FP141" s="1">
        <v>9.4</v>
      </c>
      <c r="FQ141" s="1">
        <v>11</v>
      </c>
      <c r="FR141" s="1">
        <v>8</v>
      </c>
      <c r="FS141" s="1">
        <v>65535</v>
      </c>
      <c r="FT141" s="1">
        <v>10.6</v>
      </c>
      <c r="FU141" s="1">
        <v>11.6</v>
      </c>
      <c r="FV141" s="1">
        <v>10.6</v>
      </c>
      <c r="FW141" s="1">
        <v>11.2</v>
      </c>
      <c r="FX141" s="1">
        <v>10.8</v>
      </c>
      <c r="FY141" s="1">
        <v>11.4</v>
      </c>
      <c r="FZ141" s="1">
        <v>65535</v>
      </c>
      <c r="GA141" s="1">
        <v>9.1999999999999993</v>
      </c>
      <c r="GB141" s="1">
        <v>9</v>
      </c>
      <c r="GC141" s="1">
        <v>6.8</v>
      </c>
      <c r="GD141" s="1">
        <v>65535</v>
      </c>
      <c r="GE141" s="1">
        <v>6</v>
      </c>
      <c r="GF141" s="1">
        <v>65535</v>
      </c>
      <c r="GG141" s="1">
        <v>65535</v>
      </c>
      <c r="GH141" s="1">
        <v>10.6</v>
      </c>
      <c r="GI141" s="1">
        <v>10</v>
      </c>
      <c r="GJ141" s="1">
        <v>10.8</v>
      </c>
      <c r="GK141" s="1">
        <v>5.8</v>
      </c>
      <c r="GL141" s="1">
        <v>4.5999999999999996</v>
      </c>
      <c r="GM141" s="1">
        <v>5.2</v>
      </c>
      <c r="GN141" s="1">
        <v>65535</v>
      </c>
      <c r="GO141" s="1">
        <v>5.6</v>
      </c>
      <c r="GP141" s="1">
        <v>65535</v>
      </c>
      <c r="GQ141" s="1">
        <v>9.1999999999999993</v>
      </c>
      <c r="GR141" s="1">
        <v>10.4</v>
      </c>
      <c r="GS141" s="1">
        <v>7</v>
      </c>
      <c r="GT141" s="1">
        <v>8.6</v>
      </c>
      <c r="GU141" s="1">
        <v>65535</v>
      </c>
      <c r="GV141" s="1">
        <v>65535</v>
      </c>
      <c r="GW141" s="1">
        <v>65535</v>
      </c>
      <c r="GX141" s="1">
        <v>5.6</v>
      </c>
      <c r="GY141" s="1">
        <v>5.8</v>
      </c>
      <c r="GZ141" s="1">
        <v>10.4</v>
      </c>
      <c r="HA141" s="1">
        <v>9.8000000000000007</v>
      </c>
      <c r="HB141" s="1">
        <v>65535</v>
      </c>
      <c r="HC141" s="1">
        <v>65535</v>
      </c>
      <c r="HD141" s="1">
        <v>10.6</v>
      </c>
      <c r="HE141" s="1">
        <v>11</v>
      </c>
      <c r="HF141" s="1">
        <v>3.8</v>
      </c>
      <c r="HG141" s="1">
        <v>65535</v>
      </c>
      <c r="HH141" s="1">
        <v>10.199999999999999</v>
      </c>
      <c r="HI141" s="1">
        <v>65535</v>
      </c>
      <c r="HJ141" s="1">
        <v>7.8</v>
      </c>
      <c r="HK141" s="1">
        <v>5.6</v>
      </c>
      <c r="HL141" s="1">
        <v>10.199999999999999</v>
      </c>
      <c r="HM141" s="1">
        <v>9.4</v>
      </c>
      <c r="HN141" s="1">
        <v>9.8000000000000007</v>
      </c>
      <c r="HO141" s="1">
        <v>10.4</v>
      </c>
      <c r="HP141" s="1">
        <v>65535</v>
      </c>
      <c r="HQ141" s="1">
        <v>10.4</v>
      </c>
      <c r="HR141" s="1">
        <v>9.8000000000000007</v>
      </c>
      <c r="HS141" s="1">
        <v>10.199999999999999</v>
      </c>
      <c r="HT141" s="1">
        <v>10</v>
      </c>
      <c r="HU141" s="1">
        <v>8</v>
      </c>
      <c r="HV141" s="1">
        <v>65535</v>
      </c>
      <c r="HW141" s="1">
        <v>65535</v>
      </c>
      <c r="HX141" s="1">
        <v>9</v>
      </c>
      <c r="HY141" s="1">
        <v>65535</v>
      </c>
      <c r="HZ141" s="1">
        <v>11.2</v>
      </c>
      <c r="IA141" s="1">
        <v>11.2</v>
      </c>
      <c r="IB141" s="1">
        <v>5.6</v>
      </c>
      <c r="IC141" s="1">
        <v>9.8000000000000007</v>
      </c>
      <c r="ID141" s="1">
        <v>65535</v>
      </c>
      <c r="IE141" s="1">
        <v>65535</v>
      </c>
      <c r="IF141" s="1">
        <v>4.4000000000000004</v>
      </c>
      <c r="IG141" s="1">
        <v>4.4000000000000004</v>
      </c>
      <c r="IH141" s="1">
        <v>2.8</v>
      </c>
      <c r="II141" s="1">
        <v>8.4</v>
      </c>
      <c r="IJ141" s="1">
        <v>8.1999999999999993</v>
      </c>
      <c r="IK141" s="1">
        <v>5.6</v>
      </c>
      <c r="IL141" s="1">
        <v>3.4</v>
      </c>
      <c r="IM141" s="1">
        <v>5</v>
      </c>
      <c r="IN141" s="1">
        <v>9.8000000000000007</v>
      </c>
      <c r="IO141" s="1">
        <v>5.6</v>
      </c>
      <c r="IP141" s="1">
        <v>0.8</v>
      </c>
      <c r="IQ141" s="1">
        <v>4.4000000000000004</v>
      </c>
      <c r="IR141" s="1">
        <v>65535</v>
      </c>
      <c r="IS141" s="1">
        <v>9</v>
      </c>
      <c r="IT141" s="1">
        <v>65535</v>
      </c>
      <c r="IU141" s="1">
        <v>65535</v>
      </c>
      <c r="IV141" s="1">
        <v>5.6</v>
      </c>
      <c r="IW141" s="1">
        <v>8.6</v>
      </c>
      <c r="IX141" s="1">
        <v>5.2</v>
      </c>
      <c r="IY141" s="1">
        <v>65535</v>
      </c>
      <c r="IZ141" s="1">
        <v>6.4</v>
      </c>
      <c r="JA141" s="1">
        <v>3.2</v>
      </c>
      <c r="JB141" s="1">
        <v>65535</v>
      </c>
      <c r="JC141" s="1">
        <v>4.4000000000000004</v>
      </c>
      <c r="JD141" s="1">
        <v>8.6</v>
      </c>
      <c r="JE141" s="1">
        <v>10.8</v>
      </c>
      <c r="JF141" s="1">
        <v>6.8</v>
      </c>
      <c r="JG141" s="1">
        <v>65535</v>
      </c>
      <c r="JH141" s="1">
        <v>5</v>
      </c>
      <c r="JI141" s="1">
        <v>6.4</v>
      </c>
      <c r="JJ141" s="1">
        <v>11</v>
      </c>
      <c r="JK141" s="1">
        <v>65535</v>
      </c>
      <c r="JL141" s="1">
        <v>9.8000000000000007</v>
      </c>
      <c r="JM141" s="1">
        <v>6.6</v>
      </c>
      <c r="JN141" s="1">
        <v>8.4</v>
      </c>
      <c r="JO141" s="1">
        <v>10</v>
      </c>
      <c r="JP141" s="1">
        <v>11.4</v>
      </c>
      <c r="JQ141" s="1">
        <v>65535</v>
      </c>
      <c r="JR141" s="1">
        <v>4</v>
      </c>
      <c r="JS141" s="1">
        <v>6.2</v>
      </c>
      <c r="JT141" s="1">
        <v>10.8</v>
      </c>
      <c r="JU141" s="1">
        <v>7.2</v>
      </c>
      <c r="JV141" s="1">
        <v>5.6</v>
      </c>
      <c r="JW141" s="1">
        <v>5.8</v>
      </c>
      <c r="JX141" s="1">
        <v>8.8000000000000007</v>
      </c>
      <c r="JY141" s="1">
        <v>7.4</v>
      </c>
      <c r="JZ141" s="1">
        <v>2.2000000000000002</v>
      </c>
      <c r="KA141" s="1">
        <v>65535</v>
      </c>
      <c r="KB141" s="1">
        <v>65535</v>
      </c>
      <c r="KC141" s="1">
        <v>8.8000000000000007</v>
      </c>
      <c r="KD141" s="1">
        <v>4</v>
      </c>
      <c r="KE141" s="1">
        <v>13</v>
      </c>
      <c r="KF141" s="1">
        <v>10</v>
      </c>
      <c r="KG141" s="1">
        <v>10.199999999999999</v>
      </c>
      <c r="KH141" s="1">
        <v>6.6</v>
      </c>
      <c r="KI141" s="1">
        <v>6.4</v>
      </c>
      <c r="KJ141" s="1">
        <v>2.8</v>
      </c>
      <c r="KK141" s="1">
        <v>7.4</v>
      </c>
      <c r="KL141" s="1">
        <v>3</v>
      </c>
      <c r="KM141" s="1">
        <v>6.4</v>
      </c>
      <c r="KN141" s="1">
        <v>65535</v>
      </c>
      <c r="KO141" s="1">
        <v>65535</v>
      </c>
      <c r="KP141" s="1">
        <v>65535</v>
      </c>
      <c r="KQ141" s="1">
        <v>7.4</v>
      </c>
      <c r="KR141" s="1">
        <v>8.8000000000000007</v>
      </c>
      <c r="KS141" s="1">
        <v>10.6</v>
      </c>
      <c r="KT141" s="1">
        <v>10.4</v>
      </c>
      <c r="KU141" s="1">
        <v>8.4</v>
      </c>
      <c r="KV141" s="1">
        <v>65535</v>
      </c>
      <c r="KW141" s="1">
        <v>9.6</v>
      </c>
      <c r="KX141" s="1">
        <v>6.4</v>
      </c>
      <c r="KY141" s="1">
        <v>4.8</v>
      </c>
      <c r="KZ141" s="1">
        <v>4.8</v>
      </c>
      <c r="LA141" s="1">
        <v>65535</v>
      </c>
      <c r="LB141" s="1">
        <v>12</v>
      </c>
      <c r="LC141" s="1">
        <v>65535</v>
      </c>
      <c r="LD141" s="1">
        <v>6.6</v>
      </c>
      <c r="LE141" s="1">
        <v>7.4</v>
      </c>
      <c r="LF141" s="1">
        <v>6</v>
      </c>
      <c r="LG141" s="1">
        <v>5.4</v>
      </c>
      <c r="LH141" s="1">
        <v>9.8000000000000007</v>
      </c>
      <c r="LI141" s="1">
        <v>7.8</v>
      </c>
      <c r="LJ141" s="1">
        <v>65535</v>
      </c>
      <c r="LK141" s="1">
        <v>11.6</v>
      </c>
      <c r="LL141" s="1">
        <v>11</v>
      </c>
      <c r="LM141" s="1">
        <v>10.6</v>
      </c>
      <c r="LN141" s="1">
        <v>11.6</v>
      </c>
      <c r="LO141" s="1">
        <v>9.1999999999999993</v>
      </c>
      <c r="LP141" s="1">
        <v>6.2</v>
      </c>
      <c r="LQ141" s="1">
        <v>65535</v>
      </c>
      <c r="LR141" s="1">
        <v>4.2</v>
      </c>
      <c r="LS141" s="1">
        <v>10.6</v>
      </c>
      <c r="LT141" s="1">
        <v>10.199999999999999</v>
      </c>
      <c r="LU141" s="1">
        <v>10.8</v>
      </c>
      <c r="LV141" s="1">
        <v>11</v>
      </c>
      <c r="LW141" s="1">
        <v>7.4</v>
      </c>
      <c r="LX141" s="1">
        <v>65535</v>
      </c>
      <c r="LY141" s="1">
        <v>65535</v>
      </c>
      <c r="LZ141" s="1">
        <v>65535</v>
      </c>
      <c r="MA141" s="1">
        <v>9.6</v>
      </c>
      <c r="MB141" s="1">
        <v>65535</v>
      </c>
      <c r="MC141" s="1">
        <v>3.8</v>
      </c>
      <c r="MD141" s="1">
        <v>10.8</v>
      </c>
      <c r="ME141" s="1">
        <v>65535</v>
      </c>
      <c r="MF141" s="1">
        <v>6</v>
      </c>
      <c r="MG141" s="1">
        <v>3.6</v>
      </c>
      <c r="MH141" s="1">
        <v>65535</v>
      </c>
      <c r="MI141" s="1">
        <v>2.2000000000000002</v>
      </c>
      <c r="MJ141" s="1">
        <v>5.6</v>
      </c>
      <c r="MK141" s="1">
        <v>4.4000000000000004</v>
      </c>
      <c r="ML141" s="1">
        <v>65535</v>
      </c>
      <c r="MM141" s="1">
        <v>7.6</v>
      </c>
      <c r="MN141" s="1">
        <v>1.6</v>
      </c>
      <c r="MO141" s="1">
        <v>3.6</v>
      </c>
      <c r="MP141" s="1">
        <v>8</v>
      </c>
      <c r="MQ141" s="1">
        <v>65535</v>
      </c>
      <c r="MR141" s="1">
        <v>65535</v>
      </c>
      <c r="MS141" s="1">
        <v>65535</v>
      </c>
      <c r="MT141" s="1">
        <v>6</v>
      </c>
      <c r="MU141" s="1">
        <v>3.2</v>
      </c>
      <c r="MV141" s="1">
        <v>4</v>
      </c>
      <c r="MW141" s="1">
        <v>5.4</v>
      </c>
      <c r="MX141" s="1">
        <v>6.4</v>
      </c>
      <c r="MY141" s="1">
        <v>65535</v>
      </c>
      <c r="MZ141" s="1">
        <v>65535</v>
      </c>
      <c r="NA141" s="1">
        <v>65535</v>
      </c>
      <c r="NB141" s="1">
        <v>65535</v>
      </c>
      <c r="NC141" s="1">
        <v>65535</v>
      </c>
      <c r="ND141" s="1">
        <v>10.4</v>
      </c>
      <c r="NE141" s="1">
        <v>6.2</v>
      </c>
      <c r="NF141" s="1">
        <v>2.6</v>
      </c>
      <c r="NG141" s="1">
        <v>65535</v>
      </c>
      <c r="NH141" s="1">
        <v>7.2</v>
      </c>
      <c r="NI141" s="1">
        <v>10.8</v>
      </c>
      <c r="NJ141" s="6">
        <f t="shared" si="111"/>
        <v>0.77419354838709675</v>
      </c>
      <c r="NK141" s="3">
        <f t="shared" si="112"/>
        <v>0.75</v>
      </c>
      <c r="NL141" s="3">
        <f t="shared" si="113"/>
        <v>0.70967741935483875</v>
      </c>
      <c r="NM141" s="3">
        <f t="shared" si="114"/>
        <v>0.53333333333333333</v>
      </c>
      <c r="NN141" s="3">
        <f t="shared" si="115"/>
        <v>0.70967741935483875</v>
      </c>
      <c r="NO141" s="3">
        <f t="shared" si="116"/>
        <v>0.73333333333333328</v>
      </c>
      <c r="NP141" s="3">
        <f t="shared" si="117"/>
        <v>0.70967741935483875</v>
      </c>
      <c r="NQ141" s="3">
        <f t="shared" si="118"/>
        <v>0.80645161290322576</v>
      </c>
      <c r="NR141" s="3">
        <f t="shared" si="119"/>
        <v>0.73333333333333328</v>
      </c>
      <c r="NS141" s="3">
        <f t="shared" si="120"/>
        <v>0.80645161290322576</v>
      </c>
      <c r="NT141" s="3">
        <f t="shared" si="121"/>
        <v>0.73333333333333328</v>
      </c>
      <c r="NU141" s="3">
        <f t="shared" si="122"/>
        <v>0.61290322580645162</v>
      </c>
      <c r="NV141" s="3">
        <f t="shared" si="123"/>
        <v>0.71780821917808224</v>
      </c>
      <c r="NW141" s="5">
        <f t="shared" si="124"/>
        <v>5.1249999999999991</v>
      </c>
      <c r="NX141" s="1">
        <f t="shared" si="125"/>
        <v>6.4190476190476193</v>
      </c>
      <c r="NY141" s="1">
        <f t="shared" si="126"/>
        <v>8.1545454545454561</v>
      </c>
      <c r="NZ141" s="1">
        <f t="shared" si="127"/>
        <v>10.012499999999999</v>
      </c>
      <c r="OA141" s="1">
        <f t="shared" si="128"/>
        <v>9.4454545454545453</v>
      </c>
      <c r="OB141" s="1">
        <f t="shared" si="129"/>
        <v>9.6818181818181817</v>
      </c>
      <c r="OC141" s="1">
        <f t="shared" si="130"/>
        <v>8.1181818181818173</v>
      </c>
      <c r="OD141" s="1">
        <f t="shared" si="131"/>
        <v>7.5040000000000013</v>
      </c>
      <c r="OE141" s="1">
        <f t="shared" si="132"/>
        <v>7.5181818181818167</v>
      </c>
      <c r="OF141" s="1">
        <f t="shared" si="133"/>
        <v>7.1840000000000019</v>
      </c>
      <c r="OG141" s="1">
        <f t="shared" si="134"/>
        <v>8.8000000000000007</v>
      </c>
      <c r="OH141" s="1">
        <f t="shared" si="135"/>
        <v>5.5157894736842108</v>
      </c>
      <c r="OI141" s="111">
        <v>4.6034482758620694</v>
      </c>
      <c r="OJ141" s="112">
        <v>5.5379310344827593</v>
      </c>
      <c r="OK141" s="112">
        <v>6.6642857142857137</v>
      </c>
      <c r="OL141" s="112">
        <v>7.9642857142857144</v>
      </c>
      <c r="OM141" s="112">
        <v>8.2499999999999982</v>
      </c>
      <c r="ON141" s="112">
        <v>7.9517241379310342</v>
      </c>
      <c r="OO141" s="112">
        <v>7.5206896551724149</v>
      </c>
      <c r="OP141" s="112">
        <v>7.2379310344827585</v>
      </c>
      <c r="OQ141" s="112">
        <v>6.6444444444444448</v>
      </c>
      <c r="OR141" s="112">
        <v>7.1571428571428566</v>
      </c>
      <c r="OS141" s="112">
        <v>7.0821428571428573</v>
      </c>
      <c r="OT141" s="112">
        <v>5.6185185185185196</v>
      </c>
      <c r="OU141" s="5">
        <f t="shared" si="99"/>
        <v>0.52155172413792972</v>
      </c>
      <c r="OV141" s="1">
        <f t="shared" si="100"/>
        <v>0.88111658456486008</v>
      </c>
      <c r="OW141" s="1">
        <f t="shared" si="101"/>
        <v>1.4902597402597424</v>
      </c>
      <c r="OX141" s="1">
        <f t="shared" si="102"/>
        <v>2.0482142857142849</v>
      </c>
      <c r="OY141" s="1">
        <f t="shared" si="103"/>
        <v>1.1954545454545471</v>
      </c>
      <c r="OZ141" s="1">
        <f t="shared" si="104"/>
        <v>1.7300940438871475</v>
      </c>
      <c r="PA141" s="1">
        <f t="shared" si="105"/>
        <v>0.59749216300940233</v>
      </c>
      <c r="PB141" s="1">
        <f t="shared" si="106"/>
        <v>0.26606896551724279</v>
      </c>
      <c r="PC141" s="1">
        <f t="shared" si="107"/>
        <v>0.87373737373737193</v>
      </c>
      <c r="PD141" s="1">
        <f t="shared" si="108"/>
        <v>2.6857142857145355E-2</v>
      </c>
      <c r="PE141" s="1">
        <f t="shared" si="109"/>
        <v>1.7178571428571434</v>
      </c>
      <c r="PF141" s="1">
        <f t="shared" si="110"/>
        <v>-0.10272904483430878</v>
      </c>
      <c r="PG141" s="111">
        <v>-5</v>
      </c>
      <c r="PH141" s="112">
        <v>-7.4</v>
      </c>
      <c r="PI141" s="112">
        <v>-2.4</v>
      </c>
      <c r="PJ141" s="112">
        <v>0</v>
      </c>
      <c r="PK141" s="112">
        <v>0</v>
      </c>
      <c r="PL141" s="112">
        <v>0</v>
      </c>
      <c r="PM141" s="112">
        <v>-0.2</v>
      </c>
      <c r="PN141" s="112">
        <v>-0.8</v>
      </c>
      <c r="PO141" s="112">
        <v>-1.6</v>
      </c>
      <c r="PP141" s="112">
        <v>-0.6</v>
      </c>
      <c r="PQ141" s="112">
        <v>-2.6</v>
      </c>
      <c r="PR141" s="137">
        <v>-4.2</v>
      </c>
      <c r="PS141" s="5">
        <f t="array" ref="PS141">+IF(ISERROR($NW141)=FALSE,MIN(IF($H141:$AL141&lt;65534,$H141:$AL141,"")),NA())</f>
        <v>-2.2000000000000002</v>
      </c>
      <c r="PT141" s="1">
        <f t="array" ref="PT141">+IF(ISERROR($NX141)=FALSE,MIN(IF($AM141:$BN141&lt;65534,$AM141:$BN141,"")),NA())</f>
        <v>3</v>
      </c>
      <c r="PU141" s="1">
        <f t="array" ref="PU141">+IF(ISERROR($NY141)=FALSE,MIN(IF($BP141:$CT141&lt;65534,$BP141:$CT141,"")),NA())</f>
        <v>2.2000000000000002</v>
      </c>
      <c r="PV141" s="1">
        <f t="array" ref="PV141">+IF(ISERROR($NZ141)=FALSE,MIN(IF($CU141:$DX141&lt;65534,$CU141:$DX141,"")),NA())</f>
        <v>3.8</v>
      </c>
      <c r="PW141" s="1">
        <f t="array" ref="PW141">+IF(ISERROR($OA141)=FALSE,MIN(IF($DY141:$FC141&lt;65534,$DY141:$FC141,"")),NA())</f>
        <v>0.8</v>
      </c>
      <c r="PX141" s="1">
        <f t="array" ref="PX141">+IF(ISERROR($OB141)=FALSE,MIN(IF($FD141:$GG141&lt;65534,$FD141:$GG141,"")),NA())</f>
        <v>6</v>
      </c>
      <c r="PY141" s="1">
        <f t="array" ref="PY141">+IF(ISERROR($OC141)=FALSE,MIN(IF($GH141:$HL141&lt;65534,$GH141:$HL141,"")),NA())</f>
        <v>3.8</v>
      </c>
      <c r="PZ141" s="1">
        <f t="array" ref="PZ141">+IF(ISERROR($OD141)=FALSE,MIN(IF($HM141:$IQ141&lt;65534,$HM141:$IQ141,"")),NA())</f>
        <v>0.8</v>
      </c>
      <c r="QA141" s="1">
        <f t="array" ref="QA141">+IF(ISERROR($OE141)=FALSE,MIN(IF($IR141:$JU141&lt;65534,$IR141:$JU141,"")),NA())</f>
        <v>3.2</v>
      </c>
      <c r="QB141" s="1">
        <f t="array" ref="QB141">+IF(ISERROR($OF141)=FALSE,MIN(IF($JV141:$KZ141&lt;65534,$JV141:$KZ141,"")),NA())</f>
        <v>2.2000000000000002</v>
      </c>
      <c r="QC141" s="1">
        <f t="array" ref="QC141">+IF(ISERROR($OG141)=FALSE,MIN(IF($LA141:$MD141&lt;65534,$LA141:$MD141,"")),NA())</f>
        <v>3.8</v>
      </c>
      <c r="QD141" s="1">
        <f t="array" ref="QD141">+IF(ISERROR($OH141)=FALSE,MIN(IF($ME141:$NI141&lt;65534,$ME141:$NI141,"")),NA())</f>
        <v>1.6</v>
      </c>
      <c r="QE141" s="5">
        <f t="shared" si="136"/>
        <v>-2.8</v>
      </c>
      <c r="QF141" s="1">
        <f t="shared" si="137"/>
        <v>-10.4</v>
      </c>
      <c r="QG141" s="1">
        <f t="shared" si="138"/>
        <v>-4.5999999999999996</v>
      </c>
      <c r="QH141" s="1">
        <f t="shared" si="139"/>
        <v>-3.8</v>
      </c>
      <c r="QI141" s="1">
        <f t="shared" si="140"/>
        <v>-0.8</v>
      </c>
      <c r="QJ141" s="1">
        <f t="shared" si="141"/>
        <v>-6</v>
      </c>
      <c r="QK141" s="1">
        <f t="shared" si="142"/>
        <v>-4</v>
      </c>
      <c r="QL141" s="1">
        <f t="shared" si="143"/>
        <v>-1.6</v>
      </c>
      <c r="QM141" s="1">
        <f t="shared" si="144"/>
        <v>-4.8000000000000007</v>
      </c>
      <c r="QN141" s="1">
        <f t="shared" si="145"/>
        <v>-2.8000000000000003</v>
      </c>
      <c r="QO141" s="1">
        <f t="shared" si="146"/>
        <v>-6.4</v>
      </c>
      <c r="QP141" s="1">
        <f t="shared" si="147"/>
        <v>-5.8000000000000007</v>
      </c>
      <c r="QQ141" s="5" t="s">
        <v>892</v>
      </c>
    </row>
    <row r="142" spans="1:459" s="1" customFormat="1" x14ac:dyDescent="0.2">
      <c r="A142" s="155">
        <v>21205940</v>
      </c>
      <c r="B142" s="156">
        <v>-74.383972222222226</v>
      </c>
      <c r="C142" s="156">
        <v>4.8349722222222216</v>
      </c>
      <c r="D142" s="157">
        <v>2590</v>
      </c>
      <c r="E142" s="158" t="s">
        <v>380</v>
      </c>
      <c r="F142" s="158" t="s">
        <v>182</v>
      </c>
      <c r="G142" s="158" t="s">
        <v>42</v>
      </c>
      <c r="H142" s="1">
        <v>6.8</v>
      </c>
      <c r="I142" s="1">
        <v>3.8</v>
      </c>
      <c r="J142" s="1">
        <v>4</v>
      </c>
      <c r="K142" s="1">
        <v>3.2</v>
      </c>
      <c r="L142" s="1">
        <v>2.4</v>
      </c>
      <c r="M142" s="1">
        <v>5.6</v>
      </c>
      <c r="N142" s="1">
        <v>7.4</v>
      </c>
      <c r="O142" s="1">
        <v>9</v>
      </c>
      <c r="P142" s="1">
        <v>5.6</v>
      </c>
      <c r="Q142" s="1">
        <v>65535</v>
      </c>
      <c r="R142" s="1">
        <v>10.199999999999999</v>
      </c>
      <c r="S142" s="1">
        <v>5.6</v>
      </c>
      <c r="T142" s="1">
        <v>6</v>
      </c>
      <c r="U142" s="1">
        <v>7.6</v>
      </c>
      <c r="V142" s="1">
        <v>7.4</v>
      </c>
      <c r="W142" s="1">
        <v>5.4</v>
      </c>
      <c r="X142" s="1">
        <v>3.2</v>
      </c>
      <c r="Y142" s="1">
        <v>65535</v>
      </c>
      <c r="Z142" s="1">
        <v>4.5999999999999996</v>
      </c>
      <c r="AA142" s="1">
        <v>7.6</v>
      </c>
      <c r="AB142" s="1">
        <v>1.6</v>
      </c>
      <c r="AC142" s="1">
        <v>5.2</v>
      </c>
      <c r="AD142" s="1">
        <v>8.6</v>
      </c>
      <c r="AE142" s="1">
        <v>6.4</v>
      </c>
      <c r="AF142" s="1">
        <v>4.2</v>
      </c>
      <c r="AG142" s="1">
        <v>5.4</v>
      </c>
      <c r="AH142" s="1">
        <v>4.8</v>
      </c>
      <c r="AI142" s="1">
        <v>6.2</v>
      </c>
      <c r="AJ142" s="1">
        <v>9.4</v>
      </c>
      <c r="AK142" s="1">
        <v>2.8</v>
      </c>
      <c r="AL142" s="1">
        <v>8.8000000000000007</v>
      </c>
      <c r="AM142" s="1">
        <v>4.5999999999999996</v>
      </c>
      <c r="AN142" s="1">
        <v>4.8</v>
      </c>
      <c r="AO142" s="1">
        <v>4</v>
      </c>
      <c r="AP142" s="1">
        <v>4.2</v>
      </c>
      <c r="AQ142" s="1">
        <v>6.6</v>
      </c>
      <c r="AR142" s="1">
        <v>5.8</v>
      </c>
      <c r="AS142" s="1">
        <v>8.8000000000000007</v>
      </c>
      <c r="AT142" s="1">
        <v>10.199999999999999</v>
      </c>
      <c r="AU142" s="1">
        <v>10.6</v>
      </c>
      <c r="AV142" s="1">
        <v>6</v>
      </c>
      <c r="AW142" s="1">
        <v>7.2</v>
      </c>
      <c r="AX142" s="1">
        <v>3.2</v>
      </c>
      <c r="AY142" s="1">
        <v>5</v>
      </c>
      <c r="AZ142" s="1">
        <v>5.2</v>
      </c>
      <c r="BA142" s="1">
        <v>3.2</v>
      </c>
      <c r="BB142" s="1">
        <v>4.8</v>
      </c>
      <c r="BC142" s="1">
        <v>8</v>
      </c>
      <c r="BD142" s="1">
        <v>8.1999999999999993</v>
      </c>
      <c r="BE142" s="1">
        <v>8.4</v>
      </c>
      <c r="BF142" s="1">
        <v>11</v>
      </c>
      <c r="BG142" s="1">
        <v>7.6</v>
      </c>
      <c r="BH142" s="1">
        <v>4.2</v>
      </c>
      <c r="BI142" s="1">
        <v>7.2</v>
      </c>
      <c r="BJ142" s="1">
        <v>11.4</v>
      </c>
      <c r="BK142" s="1">
        <v>12</v>
      </c>
      <c r="BL142" s="1">
        <v>8.8000000000000007</v>
      </c>
      <c r="BM142" s="1">
        <v>10.4</v>
      </c>
      <c r="BN142" s="1">
        <v>11</v>
      </c>
      <c r="BO142" s="102"/>
      <c r="BP142" s="1">
        <v>8</v>
      </c>
      <c r="BQ142" s="1">
        <v>65535</v>
      </c>
      <c r="BR142" s="1">
        <v>8.8000000000000007</v>
      </c>
      <c r="BS142" s="1">
        <v>8.6</v>
      </c>
      <c r="BT142" s="1">
        <v>8.8000000000000007</v>
      </c>
      <c r="BU142" s="1">
        <v>10</v>
      </c>
      <c r="BV142" s="1">
        <v>65535</v>
      </c>
      <c r="BW142" s="1">
        <v>5.6</v>
      </c>
      <c r="BX142" s="1">
        <v>6.2</v>
      </c>
      <c r="BY142" s="1">
        <v>9.8000000000000007</v>
      </c>
      <c r="BZ142" s="1">
        <v>11.2</v>
      </c>
      <c r="CA142" s="1">
        <v>10.4</v>
      </c>
      <c r="CB142" s="1">
        <v>10</v>
      </c>
      <c r="CC142" s="1">
        <v>11</v>
      </c>
      <c r="CD142" s="1">
        <v>8.4</v>
      </c>
      <c r="CE142" s="1">
        <v>9.1999999999999993</v>
      </c>
      <c r="CF142" s="1">
        <v>10</v>
      </c>
      <c r="CG142" s="1">
        <v>9.6</v>
      </c>
      <c r="CH142" s="1">
        <v>11.2</v>
      </c>
      <c r="CI142" s="1">
        <v>10.4</v>
      </c>
      <c r="CJ142" s="1">
        <v>10</v>
      </c>
      <c r="CK142" s="1">
        <v>8.6</v>
      </c>
      <c r="CL142" s="1">
        <v>11.8</v>
      </c>
      <c r="CM142" s="1">
        <v>9.6</v>
      </c>
      <c r="CN142" s="1">
        <v>3.8</v>
      </c>
      <c r="CO142" s="1">
        <v>7.4</v>
      </c>
      <c r="CP142" s="1">
        <v>6.6</v>
      </c>
      <c r="CQ142" s="1">
        <v>6.4</v>
      </c>
      <c r="CR142" s="1">
        <v>8.6</v>
      </c>
      <c r="CS142" s="1">
        <v>10.199999999999999</v>
      </c>
      <c r="CT142" s="1">
        <v>7.2</v>
      </c>
      <c r="CU142" s="1">
        <v>9.1999999999999993</v>
      </c>
      <c r="CV142" s="1">
        <v>65535</v>
      </c>
      <c r="CW142" s="1">
        <v>6.2</v>
      </c>
      <c r="CX142" s="1">
        <v>10</v>
      </c>
      <c r="CY142" s="1">
        <v>11</v>
      </c>
      <c r="CZ142" s="1">
        <v>11.4</v>
      </c>
      <c r="DA142" s="1">
        <v>10.199999999999999</v>
      </c>
      <c r="DB142" s="1">
        <v>6.2</v>
      </c>
      <c r="DC142" s="1">
        <v>65535</v>
      </c>
      <c r="DD142" s="1">
        <v>10.199999999999999</v>
      </c>
      <c r="DE142" s="1">
        <v>11</v>
      </c>
      <c r="DF142" s="1">
        <v>9.8000000000000007</v>
      </c>
      <c r="DG142" s="1">
        <v>8.4</v>
      </c>
      <c r="DH142" s="1">
        <v>7</v>
      </c>
      <c r="DI142" s="1">
        <v>10</v>
      </c>
      <c r="DJ142" s="1">
        <v>8.4</v>
      </c>
      <c r="DK142" s="1">
        <v>7.8</v>
      </c>
      <c r="DL142" s="1">
        <v>10</v>
      </c>
      <c r="DM142" s="1">
        <v>7</v>
      </c>
      <c r="DN142" s="1">
        <v>11.4</v>
      </c>
      <c r="DO142" s="1">
        <v>11.4</v>
      </c>
      <c r="DP142" s="1">
        <v>11.2</v>
      </c>
      <c r="DQ142" s="1">
        <v>9.6</v>
      </c>
      <c r="DR142" s="1">
        <v>11</v>
      </c>
      <c r="DS142" s="1">
        <v>10.199999999999999</v>
      </c>
      <c r="DT142" s="1">
        <v>65535</v>
      </c>
      <c r="DU142" s="1">
        <v>8</v>
      </c>
      <c r="DV142" s="1">
        <v>8.6</v>
      </c>
      <c r="DW142" s="1">
        <v>10.199999999999999</v>
      </c>
      <c r="DX142" s="1">
        <v>6.2</v>
      </c>
      <c r="DY142" s="1">
        <v>65535</v>
      </c>
      <c r="DZ142" s="1">
        <v>2.6</v>
      </c>
      <c r="EA142" s="1">
        <v>7</v>
      </c>
      <c r="EB142" s="1">
        <v>7.2</v>
      </c>
      <c r="EC142" s="1">
        <v>9.8000000000000007</v>
      </c>
      <c r="ED142" s="1">
        <v>11</v>
      </c>
      <c r="EE142" s="1">
        <v>8</v>
      </c>
      <c r="EF142" s="1">
        <v>10</v>
      </c>
      <c r="EG142" s="1">
        <v>10.199999999999999</v>
      </c>
      <c r="EH142" s="1">
        <v>10.8</v>
      </c>
      <c r="EI142" s="1">
        <v>9.4</v>
      </c>
      <c r="EJ142" s="1">
        <v>10</v>
      </c>
      <c r="EK142" s="1">
        <v>8.1999999999999993</v>
      </c>
      <c r="EL142" s="1">
        <v>65535</v>
      </c>
      <c r="EM142" s="1">
        <v>8.1999999999999993</v>
      </c>
      <c r="EN142" s="1">
        <v>8.4</v>
      </c>
      <c r="EO142" s="1">
        <v>10.199999999999999</v>
      </c>
      <c r="EP142" s="1">
        <v>8.4</v>
      </c>
      <c r="EQ142" s="1">
        <v>9.1999999999999993</v>
      </c>
      <c r="ER142" s="1">
        <v>11.4</v>
      </c>
      <c r="ES142" s="1">
        <v>20</v>
      </c>
      <c r="ET142" s="1">
        <v>65535</v>
      </c>
      <c r="EU142" s="1">
        <v>9.1999999999999993</v>
      </c>
      <c r="EV142" s="1">
        <v>10.199999999999999</v>
      </c>
      <c r="EW142" s="1">
        <v>65535</v>
      </c>
      <c r="EX142" s="1">
        <v>8.1999999999999993</v>
      </c>
      <c r="EY142" s="1">
        <v>7.4</v>
      </c>
      <c r="EZ142" s="1">
        <v>7.6</v>
      </c>
      <c r="FA142" s="1">
        <v>7.6</v>
      </c>
      <c r="FB142" s="1">
        <v>8.4</v>
      </c>
      <c r="FC142" s="1">
        <v>8.6</v>
      </c>
      <c r="FD142" s="1">
        <v>11.2</v>
      </c>
      <c r="FE142" s="1">
        <v>10.199999999999999</v>
      </c>
      <c r="FF142" s="1">
        <v>7.2</v>
      </c>
      <c r="FG142" s="1">
        <v>5.8</v>
      </c>
      <c r="FH142" s="1">
        <v>10.4</v>
      </c>
      <c r="FI142" s="1">
        <v>8.6</v>
      </c>
      <c r="FJ142" s="1">
        <v>8.4</v>
      </c>
      <c r="FK142" s="1">
        <v>7.2</v>
      </c>
      <c r="FL142" s="1">
        <v>8.8000000000000007</v>
      </c>
      <c r="FM142" s="1">
        <v>10.199999999999999</v>
      </c>
      <c r="FN142" s="1">
        <v>9.6</v>
      </c>
      <c r="FO142" s="1">
        <v>10</v>
      </c>
      <c r="FP142" s="1">
        <v>10.199999999999999</v>
      </c>
      <c r="FQ142" s="1">
        <v>8.4</v>
      </c>
      <c r="FR142" s="1">
        <v>5.2</v>
      </c>
      <c r="FS142" s="1">
        <v>6</v>
      </c>
      <c r="FT142" s="1">
        <v>8.1999999999999993</v>
      </c>
      <c r="FU142" s="1">
        <v>11.2</v>
      </c>
      <c r="FV142" s="1">
        <v>10.199999999999999</v>
      </c>
      <c r="FW142" s="1">
        <v>7.8</v>
      </c>
      <c r="FX142" s="1">
        <v>10</v>
      </c>
      <c r="FY142" s="1">
        <v>9.4</v>
      </c>
      <c r="FZ142" s="1">
        <v>8.8000000000000007</v>
      </c>
      <c r="GA142" s="1">
        <v>6</v>
      </c>
      <c r="GB142" s="1">
        <v>9.4</v>
      </c>
      <c r="GC142" s="1">
        <v>7.4</v>
      </c>
      <c r="GD142" s="1">
        <v>5</v>
      </c>
      <c r="GE142" s="1">
        <v>8.1999999999999993</v>
      </c>
      <c r="GF142" s="1">
        <v>5.2</v>
      </c>
      <c r="GG142" s="1">
        <v>5.4</v>
      </c>
      <c r="GH142" s="1">
        <v>9.1999999999999993</v>
      </c>
      <c r="GI142" s="1">
        <v>7.4</v>
      </c>
      <c r="GJ142" s="1">
        <v>7.8</v>
      </c>
      <c r="GK142" s="1">
        <v>6.2</v>
      </c>
      <c r="GL142" s="1">
        <v>4.8</v>
      </c>
      <c r="GM142" s="1">
        <v>7.8</v>
      </c>
      <c r="GN142" s="1">
        <v>5</v>
      </c>
      <c r="GO142" s="1">
        <v>8.8000000000000007</v>
      </c>
      <c r="GP142" s="1">
        <v>5.6</v>
      </c>
      <c r="GQ142" s="1">
        <v>8.4</v>
      </c>
      <c r="GR142" s="1">
        <v>9</v>
      </c>
      <c r="GS142" s="1">
        <v>9.4</v>
      </c>
      <c r="GT142" s="1">
        <v>8.4</v>
      </c>
      <c r="GU142" s="1">
        <v>9.4</v>
      </c>
      <c r="GV142" s="1">
        <v>8.8000000000000007</v>
      </c>
      <c r="GW142" s="1">
        <v>4</v>
      </c>
      <c r="GX142" s="1">
        <v>4.8</v>
      </c>
      <c r="GY142" s="1">
        <v>8.1999999999999993</v>
      </c>
      <c r="GZ142" s="1">
        <v>9.8000000000000007</v>
      </c>
      <c r="HA142" s="1">
        <v>9.1999999999999993</v>
      </c>
      <c r="HB142" s="1">
        <v>8</v>
      </c>
      <c r="HC142" s="1">
        <v>8.6</v>
      </c>
      <c r="HD142" s="1">
        <v>8.8000000000000007</v>
      </c>
      <c r="HE142" s="1">
        <v>8.1999999999999993</v>
      </c>
      <c r="HF142" s="1">
        <v>2.8</v>
      </c>
      <c r="HG142" s="1">
        <v>8</v>
      </c>
      <c r="HH142" s="1">
        <v>65535</v>
      </c>
      <c r="HI142" s="1">
        <v>4.4000000000000004</v>
      </c>
      <c r="HJ142" s="1">
        <v>6</v>
      </c>
      <c r="HK142" s="1">
        <v>3.4</v>
      </c>
      <c r="HL142" s="1">
        <v>5</v>
      </c>
      <c r="HM142" s="1">
        <v>5.2</v>
      </c>
      <c r="HN142" s="1">
        <v>8.6</v>
      </c>
      <c r="HO142" s="1">
        <v>7.4</v>
      </c>
      <c r="HP142" s="1">
        <v>7.8</v>
      </c>
      <c r="HQ142" s="1">
        <v>10</v>
      </c>
      <c r="HR142" s="1">
        <v>9.6</v>
      </c>
      <c r="HS142" s="1">
        <v>4.8</v>
      </c>
      <c r="HT142" s="1">
        <v>7.6</v>
      </c>
      <c r="HU142" s="1">
        <v>7.4</v>
      </c>
      <c r="HV142" s="1">
        <v>4.8</v>
      </c>
      <c r="HW142" s="1">
        <v>7</v>
      </c>
      <c r="HX142" s="1">
        <v>7</v>
      </c>
      <c r="HY142" s="1">
        <v>10.8</v>
      </c>
      <c r="HZ142" s="1">
        <v>10</v>
      </c>
      <c r="IA142" s="1">
        <v>8.8000000000000007</v>
      </c>
      <c r="IB142" s="1">
        <v>6</v>
      </c>
      <c r="IC142" s="1">
        <v>7.4</v>
      </c>
      <c r="ID142" s="1">
        <v>7.8</v>
      </c>
      <c r="IE142" s="1">
        <v>9.8000000000000007</v>
      </c>
      <c r="IF142" s="1">
        <v>5.8</v>
      </c>
      <c r="IG142" s="1">
        <v>7.8</v>
      </c>
      <c r="IH142" s="1">
        <v>1</v>
      </c>
      <c r="II142" s="1">
        <v>8.4</v>
      </c>
      <c r="IJ142" s="1">
        <v>9</v>
      </c>
      <c r="IK142" s="1">
        <v>3.8</v>
      </c>
      <c r="IL142" s="1">
        <v>5</v>
      </c>
      <c r="IM142" s="1">
        <v>3.2</v>
      </c>
      <c r="IN142" s="1">
        <v>9.6</v>
      </c>
      <c r="IO142" s="1">
        <v>6.6</v>
      </c>
      <c r="IP142" s="1">
        <v>0.2</v>
      </c>
      <c r="IQ142" s="1">
        <v>5</v>
      </c>
      <c r="IR142" s="1">
        <v>6.8</v>
      </c>
      <c r="IS142" s="1">
        <v>5.8</v>
      </c>
      <c r="IT142" s="1">
        <v>2.6</v>
      </c>
      <c r="IU142" s="1">
        <v>8.4</v>
      </c>
      <c r="IV142" s="1">
        <v>3.2</v>
      </c>
      <c r="IW142" s="1">
        <v>4.5999999999999996</v>
      </c>
      <c r="IX142" s="1">
        <v>4.4000000000000004</v>
      </c>
      <c r="IY142" s="1">
        <v>3.8</v>
      </c>
      <c r="IZ142" s="1">
        <v>7.4</v>
      </c>
      <c r="JA142" s="1">
        <v>2.2000000000000002</v>
      </c>
      <c r="JB142" s="1">
        <v>6.6</v>
      </c>
      <c r="JC142" s="1">
        <v>3.8</v>
      </c>
      <c r="JD142" s="1">
        <v>9.6</v>
      </c>
      <c r="JE142" s="1">
        <v>9.1999999999999993</v>
      </c>
      <c r="JF142" s="1">
        <v>8.8000000000000007</v>
      </c>
      <c r="JG142" s="1">
        <v>7.6</v>
      </c>
      <c r="JH142" s="1">
        <v>5.2</v>
      </c>
      <c r="JI142" s="1">
        <v>7.6</v>
      </c>
      <c r="JJ142" s="1">
        <v>10</v>
      </c>
      <c r="JK142" s="1">
        <v>7.2</v>
      </c>
      <c r="JL142" s="1">
        <v>7.8</v>
      </c>
      <c r="JM142" s="1">
        <v>6.8</v>
      </c>
      <c r="JN142" s="1">
        <v>9.1999999999999993</v>
      </c>
      <c r="JO142" s="1">
        <v>12</v>
      </c>
      <c r="JP142" s="1">
        <v>11.2</v>
      </c>
      <c r="JQ142" s="1">
        <v>9.6</v>
      </c>
      <c r="JR142" s="1">
        <v>4.4000000000000004</v>
      </c>
      <c r="JS142" s="1">
        <v>5</v>
      </c>
      <c r="JT142" s="1">
        <v>9.6</v>
      </c>
      <c r="JU142" s="1">
        <v>7</v>
      </c>
      <c r="JV142" s="1">
        <v>65535</v>
      </c>
      <c r="JW142" s="1">
        <v>5.4</v>
      </c>
      <c r="JX142" s="1">
        <v>7.8</v>
      </c>
      <c r="JY142" s="1">
        <v>5</v>
      </c>
      <c r="JZ142" s="1">
        <v>2</v>
      </c>
      <c r="KA142" s="1">
        <v>6.2</v>
      </c>
      <c r="KB142" s="1">
        <v>5.8</v>
      </c>
      <c r="KC142" s="1">
        <v>5.4</v>
      </c>
      <c r="KD142" s="1">
        <v>3.6</v>
      </c>
      <c r="KE142" s="1">
        <v>6.6</v>
      </c>
      <c r="KF142" s="1">
        <v>10.8</v>
      </c>
      <c r="KG142" s="1">
        <v>10.4</v>
      </c>
      <c r="KH142" s="1">
        <v>9.8000000000000007</v>
      </c>
      <c r="KI142" s="1">
        <v>7.8</v>
      </c>
      <c r="KJ142" s="1">
        <v>2.2000000000000002</v>
      </c>
      <c r="KK142" s="1">
        <v>7.6</v>
      </c>
      <c r="KL142" s="1">
        <v>5</v>
      </c>
      <c r="KM142" s="1">
        <v>7.4</v>
      </c>
      <c r="KN142" s="1">
        <v>10</v>
      </c>
      <c r="KO142" s="1">
        <v>4.8</v>
      </c>
      <c r="KP142" s="1">
        <v>7.6</v>
      </c>
      <c r="KQ142" s="1">
        <v>8.6</v>
      </c>
      <c r="KR142" s="1">
        <v>8.6</v>
      </c>
      <c r="KS142" s="1">
        <v>10.4</v>
      </c>
      <c r="KT142" s="1">
        <v>8.8000000000000007</v>
      </c>
      <c r="KU142" s="1">
        <v>7</v>
      </c>
      <c r="KV142" s="1">
        <v>6.2</v>
      </c>
      <c r="KW142" s="1">
        <v>10</v>
      </c>
      <c r="KX142" s="1">
        <v>5.2</v>
      </c>
      <c r="KY142" s="1">
        <v>6.6</v>
      </c>
      <c r="KZ142" s="1">
        <v>5.6</v>
      </c>
      <c r="LA142" s="1">
        <v>6.4</v>
      </c>
      <c r="LB142" s="1">
        <v>8.6</v>
      </c>
      <c r="LC142" s="1">
        <v>8.1999999999999993</v>
      </c>
      <c r="LD142" s="1">
        <v>7.8</v>
      </c>
      <c r="LE142" s="1">
        <v>9.1999999999999993</v>
      </c>
      <c r="LF142" s="1">
        <v>5.2</v>
      </c>
      <c r="LG142" s="1">
        <v>5.8</v>
      </c>
      <c r="LH142" s="1">
        <v>7.6</v>
      </c>
      <c r="LI142" s="1">
        <v>9.1999999999999993</v>
      </c>
      <c r="LJ142" s="1">
        <v>8.6</v>
      </c>
      <c r="LK142" s="1">
        <v>11.2</v>
      </c>
      <c r="LL142" s="1">
        <v>12</v>
      </c>
      <c r="LM142" s="1">
        <v>11.2</v>
      </c>
      <c r="LN142" s="1">
        <v>10.6</v>
      </c>
      <c r="LO142" s="1">
        <v>10.199999999999999</v>
      </c>
      <c r="LP142" s="1">
        <v>10</v>
      </c>
      <c r="LQ142" s="1">
        <v>7.4</v>
      </c>
      <c r="LR142" s="1">
        <v>8.1999999999999993</v>
      </c>
      <c r="LS142" s="1">
        <v>65535</v>
      </c>
      <c r="LT142" s="1">
        <v>11</v>
      </c>
      <c r="LU142" s="1">
        <v>9.4</v>
      </c>
      <c r="LV142" s="1">
        <v>7.8</v>
      </c>
      <c r="LW142" s="1">
        <v>7</v>
      </c>
      <c r="LX142" s="1">
        <v>9.6</v>
      </c>
      <c r="LY142" s="1">
        <v>5.4</v>
      </c>
      <c r="LZ142" s="1">
        <v>10</v>
      </c>
      <c r="MA142" s="1">
        <v>7.6</v>
      </c>
      <c r="MB142" s="1">
        <v>5.6</v>
      </c>
      <c r="MC142" s="1">
        <v>6.2</v>
      </c>
      <c r="MD142" s="1">
        <v>9.4</v>
      </c>
      <c r="ME142" s="1">
        <v>12.2</v>
      </c>
      <c r="MF142" s="1">
        <v>5.2</v>
      </c>
      <c r="MG142" s="1">
        <v>4</v>
      </c>
      <c r="MH142" s="1">
        <v>5</v>
      </c>
      <c r="MI142" s="1">
        <v>4.8</v>
      </c>
      <c r="MJ142" s="1">
        <v>2.6</v>
      </c>
      <c r="MK142" s="1">
        <v>7.4</v>
      </c>
      <c r="ML142" s="1">
        <v>7.6</v>
      </c>
      <c r="MM142" s="1">
        <v>5</v>
      </c>
      <c r="MN142" s="1">
        <v>3.6</v>
      </c>
      <c r="MO142" s="1">
        <v>8.4</v>
      </c>
      <c r="MP142" s="1">
        <v>9</v>
      </c>
      <c r="MQ142" s="1">
        <v>9</v>
      </c>
      <c r="MR142" s="1">
        <v>10</v>
      </c>
      <c r="MS142" s="1">
        <v>9.1999999999999993</v>
      </c>
      <c r="MT142" s="1">
        <v>8.1999999999999993</v>
      </c>
      <c r="MU142" s="1">
        <v>5</v>
      </c>
      <c r="MV142" s="1">
        <v>4</v>
      </c>
      <c r="MW142" s="1">
        <v>3.8</v>
      </c>
      <c r="MX142" s="1">
        <v>4.8</v>
      </c>
      <c r="MY142" s="1">
        <v>9.1999999999999993</v>
      </c>
      <c r="MZ142" s="1">
        <v>9.8000000000000007</v>
      </c>
      <c r="NA142" s="1">
        <v>8.4</v>
      </c>
      <c r="NB142" s="1">
        <v>11</v>
      </c>
      <c r="NC142" s="1">
        <v>6.4</v>
      </c>
      <c r="ND142" s="1">
        <v>11.4</v>
      </c>
      <c r="NE142" s="1">
        <v>5.4</v>
      </c>
      <c r="NF142" s="1">
        <v>2.6</v>
      </c>
      <c r="NG142" s="1">
        <v>4.8</v>
      </c>
      <c r="NH142" s="1">
        <v>7.4</v>
      </c>
      <c r="NI142" s="1">
        <v>7.2</v>
      </c>
      <c r="NJ142" s="6">
        <f t="shared" si="111"/>
        <v>0.93548387096774188</v>
      </c>
      <c r="NK142" s="3">
        <f t="shared" si="112"/>
        <v>1</v>
      </c>
      <c r="NL142" s="3">
        <f t="shared" si="113"/>
        <v>0.93548387096774188</v>
      </c>
      <c r="NM142" s="3">
        <f t="shared" si="114"/>
        <v>0.9</v>
      </c>
      <c r="NN142" s="3">
        <f t="shared" si="115"/>
        <v>0.87096774193548387</v>
      </c>
      <c r="NO142" s="3">
        <f t="shared" si="116"/>
        <v>1</v>
      </c>
      <c r="NP142" s="3">
        <f t="shared" si="117"/>
        <v>0.967741935483871</v>
      </c>
      <c r="NQ142" s="3">
        <f t="shared" si="118"/>
        <v>1</v>
      </c>
      <c r="NR142" s="3">
        <f t="shared" si="119"/>
        <v>1</v>
      </c>
      <c r="NS142" s="3">
        <f t="shared" si="120"/>
        <v>0.967741935483871</v>
      </c>
      <c r="NT142" s="3">
        <f t="shared" si="121"/>
        <v>0.96666666666666667</v>
      </c>
      <c r="NU142" s="3">
        <f t="shared" si="122"/>
        <v>1</v>
      </c>
      <c r="NV142" s="3">
        <f t="shared" si="123"/>
        <v>0.9616438356164384</v>
      </c>
      <c r="NW142" s="5">
        <f t="shared" si="124"/>
        <v>5.8206896551724139</v>
      </c>
      <c r="NX142" s="1">
        <f t="shared" si="125"/>
        <v>7.2285714285714286</v>
      </c>
      <c r="NY142" s="1">
        <f t="shared" si="126"/>
        <v>8.8758620689655192</v>
      </c>
      <c r="NZ142" s="1">
        <f t="shared" si="127"/>
        <v>9.318518518518518</v>
      </c>
      <c r="OA142" s="1">
        <f t="shared" si="128"/>
        <v>9.1555555555555532</v>
      </c>
      <c r="OB142" s="1">
        <f t="shared" si="129"/>
        <v>8.32</v>
      </c>
      <c r="OC142" s="1">
        <f t="shared" si="130"/>
        <v>7.1733333333333338</v>
      </c>
      <c r="OD142" s="1">
        <f t="shared" si="131"/>
        <v>6.8774193548387101</v>
      </c>
      <c r="OE142" s="1">
        <f t="shared" si="132"/>
        <v>6.9133333333333322</v>
      </c>
      <c r="OF142" s="1">
        <f t="shared" si="133"/>
        <v>6.9399999999999986</v>
      </c>
      <c r="OG142" s="1">
        <f t="shared" si="134"/>
        <v>8.4965517241379303</v>
      </c>
      <c r="OH142" s="1">
        <f t="shared" si="135"/>
        <v>6.8516129032258073</v>
      </c>
      <c r="OI142" s="111" t="e">
        <f>NA()</f>
        <v>#N/A</v>
      </c>
      <c r="OJ142" s="112" t="e">
        <f>NA()</f>
        <v>#N/A</v>
      </c>
      <c r="OK142" s="112" t="e">
        <f>NA()</f>
        <v>#N/A</v>
      </c>
      <c r="OL142" s="112" t="e">
        <f>NA()</f>
        <v>#N/A</v>
      </c>
      <c r="OM142" s="112" t="e">
        <f>NA()</f>
        <v>#N/A</v>
      </c>
      <c r="ON142" s="112" t="e">
        <f>NA()</f>
        <v>#N/A</v>
      </c>
      <c r="OO142" s="112" t="e">
        <f>NA()</f>
        <v>#N/A</v>
      </c>
      <c r="OP142" s="112" t="e">
        <f>NA()</f>
        <v>#N/A</v>
      </c>
      <c r="OQ142" s="112" t="e">
        <f>NA()</f>
        <v>#N/A</v>
      </c>
      <c r="OR142" s="112" t="e">
        <f>NA()</f>
        <v>#N/A</v>
      </c>
      <c r="OS142" s="112" t="e">
        <f>NA()</f>
        <v>#N/A</v>
      </c>
      <c r="OT142" s="112" t="e">
        <f>NA()</f>
        <v>#N/A</v>
      </c>
      <c r="OU142" s="5" t="e">
        <f t="shared" si="99"/>
        <v>#N/A</v>
      </c>
      <c r="OV142" s="1" t="e">
        <f t="shared" si="100"/>
        <v>#N/A</v>
      </c>
      <c r="OW142" s="1" t="e">
        <f t="shared" si="101"/>
        <v>#N/A</v>
      </c>
      <c r="OX142" s="1" t="e">
        <f t="shared" si="102"/>
        <v>#N/A</v>
      </c>
      <c r="OY142" s="1" t="e">
        <f t="shared" si="103"/>
        <v>#N/A</v>
      </c>
      <c r="OZ142" s="1" t="e">
        <f t="shared" si="104"/>
        <v>#N/A</v>
      </c>
      <c r="PA142" s="1" t="e">
        <f t="shared" si="105"/>
        <v>#N/A</v>
      </c>
      <c r="PB142" s="1" t="e">
        <f t="shared" si="106"/>
        <v>#N/A</v>
      </c>
      <c r="PC142" s="1" t="e">
        <f t="shared" si="107"/>
        <v>#N/A</v>
      </c>
      <c r="PD142" s="1" t="e">
        <f t="shared" si="108"/>
        <v>#N/A</v>
      </c>
      <c r="PE142" s="1" t="e">
        <f t="shared" si="109"/>
        <v>#N/A</v>
      </c>
      <c r="PF142" s="1" t="e">
        <f t="shared" si="110"/>
        <v>#N/A</v>
      </c>
      <c r="PG142" s="111">
        <v>-4.2</v>
      </c>
      <c r="PH142" s="112">
        <v>-4</v>
      </c>
      <c r="PI142" s="112">
        <v>-4</v>
      </c>
      <c r="PJ142" s="112">
        <v>0.2</v>
      </c>
      <c r="PK142" s="112">
        <v>-0.4</v>
      </c>
      <c r="PL142" s="112">
        <v>0</v>
      </c>
      <c r="PM142" s="112">
        <v>-2</v>
      </c>
      <c r="PN142" s="112">
        <v>-2.2000000000000002</v>
      </c>
      <c r="PO142" s="112">
        <v>-3</v>
      </c>
      <c r="PP142" s="112">
        <v>-1.3</v>
      </c>
      <c r="PQ142" s="112">
        <v>-4</v>
      </c>
      <c r="PR142" s="137">
        <v>-4.2</v>
      </c>
      <c r="PS142" s="5">
        <f t="array" ref="PS142">+IF(ISERROR($NW142)=FALSE,MIN(IF($H142:$AL142&lt;65534,$H142:$AL142,"")),NA())</f>
        <v>1.6</v>
      </c>
      <c r="PT142" s="1">
        <f t="array" ref="PT142">+IF(ISERROR($NX142)=FALSE,MIN(IF($AM142:$BN142&lt;65534,$AM142:$BN142,"")),NA())</f>
        <v>3.2</v>
      </c>
      <c r="PU142" s="1">
        <f t="array" ref="PU142">+IF(ISERROR($NY142)=FALSE,MIN(IF($BP142:$CT142&lt;65534,$BP142:$CT142,"")),NA())</f>
        <v>3.8</v>
      </c>
      <c r="PV142" s="1">
        <f t="array" ref="PV142">+IF(ISERROR($NZ142)=FALSE,MIN(IF($CU142:$DX142&lt;65534,$CU142:$DX142,"")),NA())</f>
        <v>6.2</v>
      </c>
      <c r="PW142" s="1">
        <f t="array" ref="PW142">+IF(ISERROR($OA142)=FALSE,MIN(IF($DY142:$FC142&lt;65534,$DY142:$FC142,"")),NA())</f>
        <v>2.6</v>
      </c>
      <c r="PX142" s="1">
        <f t="array" ref="PX142">+IF(ISERROR($OB142)=FALSE,MIN(IF($FD142:$GG142&lt;65534,$FD142:$GG142,"")),NA())</f>
        <v>5</v>
      </c>
      <c r="PY142" s="1">
        <f t="array" ref="PY142">+IF(ISERROR($OC142)=FALSE,MIN(IF($GH142:$HL142&lt;65534,$GH142:$HL142,"")),NA())</f>
        <v>2.8</v>
      </c>
      <c r="PZ142" s="1">
        <f t="array" ref="PZ142">+IF(ISERROR($OD142)=FALSE,MIN(IF($HM142:$IQ142&lt;65534,$HM142:$IQ142,"")),NA())</f>
        <v>0.2</v>
      </c>
      <c r="QA142" s="1">
        <f t="array" ref="QA142">+IF(ISERROR($OE142)=FALSE,MIN(IF($IR142:$JU142&lt;65534,$IR142:$JU142,"")),NA())</f>
        <v>2.2000000000000002</v>
      </c>
      <c r="QB142" s="1">
        <f t="array" ref="QB142">+IF(ISERROR($OF142)=FALSE,MIN(IF($JV142:$KZ142&lt;65534,$JV142:$KZ142,"")),NA())</f>
        <v>2</v>
      </c>
      <c r="QC142" s="1">
        <f t="array" ref="QC142">+IF(ISERROR($OG142)=FALSE,MIN(IF($LA142:$MD142&lt;65534,$LA142:$MD142,"")),NA())</f>
        <v>5.2</v>
      </c>
      <c r="QD142" s="1">
        <f t="array" ref="QD142">+IF(ISERROR($OH142)=FALSE,MIN(IF($ME142:$NI142&lt;65534,$ME142:$NI142,"")),NA())</f>
        <v>2.6</v>
      </c>
      <c r="QE142" s="5">
        <f t="shared" si="136"/>
        <v>-5.8000000000000007</v>
      </c>
      <c r="QF142" s="1">
        <f t="shared" si="137"/>
        <v>-7.2</v>
      </c>
      <c r="QG142" s="1">
        <f t="shared" si="138"/>
        <v>-7.8</v>
      </c>
      <c r="QH142" s="1">
        <f t="shared" si="139"/>
        <v>-6</v>
      </c>
      <c r="QI142" s="1">
        <f t="shared" si="140"/>
        <v>-3</v>
      </c>
      <c r="QJ142" s="1">
        <f t="shared" si="141"/>
        <v>-5</v>
      </c>
      <c r="QK142" s="1">
        <f t="shared" si="142"/>
        <v>-4.8</v>
      </c>
      <c r="QL142" s="1">
        <f t="shared" si="143"/>
        <v>-2.4000000000000004</v>
      </c>
      <c r="QM142" s="1">
        <f t="shared" si="144"/>
        <v>-5.2</v>
      </c>
      <c r="QN142" s="1">
        <f t="shared" si="145"/>
        <v>-3.3</v>
      </c>
      <c r="QO142" s="1">
        <f t="shared" si="146"/>
        <v>-9.1999999999999993</v>
      </c>
      <c r="QP142" s="1">
        <f t="shared" si="147"/>
        <v>-6.8000000000000007</v>
      </c>
      <c r="QQ142" s="5" t="s">
        <v>892</v>
      </c>
    </row>
    <row r="143" spans="1:459" s="1" customFormat="1" x14ac:dyDescent="0.2">
      <c r="A143" s="155">
        <v>21205960</v>
      </c>
      <c r="B143" s="156">
        <v>-74.15258333333334</v>
      </c>
      <c r="C143" s="156">
        <v>4.939055555555556</v>
      </c>
      <c r="D143" s="157">
        <v>2650</v>
      </c>
      <c r="E143" s="158" t="s">
        <v>161</v>
      </c>
      <c r="F143" s="158" t="s">
        <v>156</v>
      </c>
      <c r="G143" s="158" t="s">
        <v>42</v>
      </c>
      <c r="H143" s="1">
        <v>6</v>
      </c>
      <c r="I143" s="1">
        <v>5.8</v>
      </c>
      <c r="J143" s="1">
        <v>6</v>
      </c>
      <c r="K143" s="1">
        <v>6.2</v>
      </c>
      <c r="L143" s="1">
        <v>6.2</v>
      </c>
      <c r="M143" s="1">
        <v>65535</v>
      </c>
      <c r="N143" s="1">
        <v>5.8</v>
      </c>
      <c r="O143" s="1">
        <v>4.8</v>
      </c>
      <c r="P143" s="1">
        <v>6</v>
      </c>
      <c r="Q143" s="1">
        <v>6.8</v>
      </c>
      <c r="R143" s="1">
        <v>6.4</v>
      </c>
      <c r="S143" s="1">
        <v>3</v>
      </c>
      <c r="T143" s="1">
        <v>6.2</v>
      </c>
      <c r="U143" s="1">
        <v>6</v>
      </c>
      <c r="V143" s="1">
        <v>6.8</v>
      </c>
      <c r="W143" s="1">
        <v>6.2</v>
      </c>
      <c r="X143" s="1">
        <v>6</v>
      </c>
      <c r="Y143" s="1">
        <v>6</v>
      </c>
      <c r="Z143" s="1">
        <v>6.2</v>
      </c>
      <c r="AA143" s="1">
        <v>6</v>
      </c>
      <c r="AB143" s="1">
        <v>5</v>
      </c>
      <c r="AC143" s="1">
        <v>6.2</v>
      </c>
      <c r="AD143" s="1">
        <v>5.8</v>
      </c>
      <c r="AE143" s="1">
        <v>6.2</v>
      </c>
      <c r="AF143" s="1">
        <v>7</v>
      </c>
      <c r="AG143" s="1">
        <v>5</v>
      </c>
      <c r="AH143" s="1">
        <v>4.8</v>
      </c>
      <c r="AI143" s="1">
        <v>65535</v>
      </c>
      <c r="AJ143" s="1">
        <v>6.4</v>
      </c>
      <c r="AK143" s="1">
        <v>4</v>
      </c>
      <c r="AL143" s="1">
        <v>5.2</v>
      </c>
      <c r="AM143" s="1">
        <v>6.2</v>
      </c>
      <c r="AN143" s="1">
        <v>6</v>
      </c>
      <c r="AO143" s="1">
        <v>4.2</v>
      </c>
      <c r="AP143" s="1">
        <v>6.2</v>
      </c>
      <c r="AQ143" s="1">
        <v>6</v>
      </c>
      <c r="AR143" s="1">
        <v>6.2</v>
      </c>
      <c r="AS143" s="1">
        <v>6.2</v>
      </c>
      <c r="AT143" s="1">
        <v>6</v>
      </c>
      <c r="AU143" s="1">
        <v>5.4</v>
      </c>
      <c r="AV143" s="1">
        <v>5</v>
      </c>
      <c r="AW143" s="1">
        <v>4.5999999999999996</v>
      </c>
      <c r="AX143" s="1">
        <v>4</v>
      </c>
      <c r="AY143" s="1">
        <v>4</v>
      </c>
      <c r="AZ143" s="1">
        <v>4.2</v>
      </c>
      <c r="BA143" s="1">
        <v>3.8</v>
      </c>
      <c r="BB143" s="1">
        <v>65535</v>
      </c>
      <c r="BC143" s="1">
        <v>4.5999999999999996</v>
      </c>
      <c r="BD143" s="1">
        <v>4.2</v>
      </c>
      <c r="BE143" s="1">
        <v>7</v>
      </c>
      <c r="BF143" s="1">
        <v>65535</v>
      </c>
      <c r="BG143" s="1">
        <v>4.2</v>
      </c>
      <c r="BH143" s="1">
        <v>6.2</v>
      </c>
      <c r="BI143" s="1">
        <v>65535</v>
      </c>
      <c r="BJ143" s="1">
        <v>6.8</v>
      </c>
      <c r="BK143" s="1">
        <v>7</v>
      </c>
      <c r="BL143" s="1">
        <v>5</v>
      </c>
      <c r="BM143" s="1">
        <v>5.2</v>
      </c>
      <c r="BN143" s="1">
        <v>5.8</v>
      </c>
      <c r="BO143" s="102"/>
      <c r="BP143" s="1">
        <v>5.4</v>
      </c>
      <c r="BQ143" s="1">
        <v>65535</v>
      </c>
      <c r="BR143" s="1">
        <v>6.2</v>
      </c>
      <c r="BS143" s="1">
        <v>5.8</v>
      </c>
      <c r="BT143" s="1">
        <v>6.2</v>
      </c>
      <c r="BU143" s="1">
        <v>6</v>
      </c>
      <c r="BV143" s="1">
        <v>5.8</v>
      </c>
      <c r="BW143" s="1">
        <v>5.2</v>
      </c>
      <c r="BX143" s="1">
        <v>6.2</v>
      </c>
      <c r="BY143" s="1">
        <v>65535</v>
      </c>
      <c r="BZ143" s="1">
        <v>5.2</v>
      </c>
      <c r="CA143" s="1">
        <v>6</v>
      </c>
      <c r="CB143" s="1">
        <v>6.2</v>
      </c>
      <c r="CC143" s="1">
        <v>6</v>
      </c>
      <c r="CD143" s="1">
        <v>65535</v>
      </c>
      <c r="CE143" s="1">
        <v>6.8</v>
      </c>
      <c r="CF143" s="1">
        <v>7</v>
      </c>
      <c r="CG143" s="1">
        <v>6.4</v>
      </c>
      <c r="CH143" s="1">
        <v>5.8</v>
      </c>
      <c r="CI143" s="1">
        <v>6</v>
      </c>
      <c r="CJ143" s="1">
        <v>6.4</v>
      </c>
      <c r="CK143" s="1">
        <v>5.2</v>
      </c>
      <c r="CL143" s="1">
        <v>5</v>
      </c>
      <c r="CM143" s="1">
        <v>65535</v>
      </c>
      <c r="CN143" s="1">
        <v>4</v>
      </c>
      <c r="CO143" s="1">
        <v>4.8</v>
      </c>
      <c r="CP143" s="1">
        <v>5</v>
      </c>
      <c r="CQ143" s="1">
        <v>4.8</v>
      </c>
      <c r="CR143" s="1">
        <v>6</v>
      </c>
      <c r="CS143" s="1">
        <v>5.8</v>
      </c>
      <c r="CT143" s="1">
        <v>6</v>
      </c>
      <c r="CU143" s="1">
        <v>65535</v>
      </c>
      <c r="CV143" s="1">
        <v>6</v>
      </c>
      <c r="CW143" s="1">
        <v>6.2</v>
      </c>
      <c r="CX143" s="1">
        <v>6.6</v>
      </c>
      <c r="CY143" s="1">
        <v>6.8</v>
      </c>
      <c r="CZ143" s="1">
        <v>7</v>
      </c>
      <c r="DA143" s="1">
        <v>6.4</v>
      </c>
      <c r="DB143" s="1">
        <v>6.2</v>
      </c>
      <c r="DC143" s="1">
        <v>7</v>
      </c>
      <c r="DD143" s="1">
        <v>5.8</v>
      </c>
      <c r="DE143" s="1">
        <v>6.2</v>
      </c>
      <c r="DF143" s="1">
        <v>6</v>
      </c>
      <c r="DG143" s="1">
        <v>5.4</v>
      </c>
      <c r="DH143" s="1">
        <v>6</v>
      </c>
      <c r="DI143" s="1">
        <v>6.4</v>
      </c>
      <c r="DJ143" s="1">
        <v>6.8</v>
      </c>
      <c r="DK143" s="1">
        <v>7.8</v>
      </c>
      <c r="DL143" s="1">
        <v>65535</v>
      </c>
      <c r="DM143" s="1">
        <v>5.4</v>
      </c>
      <c r="DN143" s="1">
        <v>5.8</v>
      </c>
      <c r="DO143" s="1">
        <v>6.4</v>
      </c>
      <c r="DP143" s="1">
        <v>7.4</v>
      </c>
      <c r="DQ143" s="1">
        <v>8</v>
      </c>
      <c r="DR143" s="1">
        <v>8.1999999999999993</v>
      </c>
      <c r="DS143" s="1">
        <v>7</v>
      </c>
      <c r="DT143" s="1">
        <v>8</v>
      </c>
      <c r="DU143" s="1">
        <v>7.8</v>
      </c>
      <c r="DV143" s="1">
        <v>6.8</v>
      </c>
      <c r="DW143" s="1">
        <v>7.4</v>
      </c>
      <c r="DX143" s="1">
        <v>8</v>
      </c>
      <c r="DY143" s="1">
        <v>3</v>
      </c>
      <c r="DZ143" s="1">
        <v>6</v>
      </c>
      <c r="EA143" s="1">
        <v>6.8</v>
      </c>
      <c r="EB143" s="1">
        <v>7</v>
      </c>
      <c r="EC143" s="1">
        <v>7.4</v>
      </c>
      <c r="ED143" s="1">
        <v>7.8</v>
      </c>
      <c r="EE143" s="1">
        <v>8</v>
      </c>
      <c r="EF143" s="1">
        <v>8.6</v>
      </c>
      <c r="EG143" s="1">
        <v>8.8000000000000007</v>
      </c>
      <c r="EH143" s="1">
        <v>8</v>
      </c>
      <c r="EI143" s="1">
        <v>9</v>
      </c>
      <c r="EJ143" s="1">
        <v>9.8000000000000007</v>
      </c>
      <c r="EK143" s="1">
        <v>7.8</v>
      </c>
      <c r="EL143" s="1">
        <v>10</v>
      </c>
      <c r="EM143" s="1">
        <v>8</v>
      </c>
      <c r="EN143" s="1">
        <v>7.6</v>
      </c>
      <c r="EO143" s="1">
        <v>10.199999999999999</v>
      </c>
      <c r="EP143" s="1">
        <v>7.8</v>
      </c>
      <c r="EQ143" s="1">
        <v>65535</v>
      </c>
      <c r="ER143" s="1">
        <v>8</v>
      </c>
      <c r="ES143" s="1">
        <v>8.4</v>
      </c>
      <c r="ET143" s="1">
        <v>8.1999999999999993</v>
      </c>
      <c r="EU143" s="1">
        <v>8</v>
      </c>
      <c r="EV143" s="1">
        <v>8.1999999999999993</v>
      </c>
      <c r="EW143" s="1">
        <v>8.4</v>
      </c>
      <c r="EX143" s="1">
        <v>7.6</v>
      </c>
      <c r="EY143" s="1">
        <v>7.8</v>
      </c>
      <c r="EZ143" s="1">
        <v>6.2</v>
      </c>
      <c r="FA143" s="1">
        <v>8</v>
      </c>
      <c r="FB143" s="1">
        <v>7.2</v>
      </c>
      <c r="FC143" s="1">
        <v>6.4</v>
      </c>
      <c r="FD143" s="1">
        <v>7</v>
      </c>
      <c r="FE143" s="1">
        <v>7.2</v>
      </c>
      <c r="FF143" s="1">
        <v>6.8</v>
      </c>
      <c r="FG143" s="1">
        <v>8.1999999999999993</v>
      </c>
      <c r="FH143" s="1">
        <v>7.8</v>
      </c>
      <c r="FI143" s="1">
        <v>9</v>
      </c>
      <c r="FJ143" s="1">
        <v>7.4</v>
      </c>
      <c r="FK143" s="1">
        <v>8</v>
      </c>
      <c r="FL143" s="1">
        <v>7.8</v>
      </c>
      <c r="FM143" s="1">
        <v>7.6</v>
      </c>
      <c r="FN143" s="1">
        <v>8.1999999999999993</v>
      </c>
      <c r="FO143" s="1">
        <v>8</v>
      </c>
      <c r="FP143" s="1">
        <v>7.8</v>
      </c>
      <c r="FQ143" s="1">
        <v>8</v>
      </c>
      <c r="FR143" s="1">
        <v>8.1999999999999993</v>
      </c>
      <c r="FS143" s="1">
        <v>8.1999999999999993</v>
      </c>
      <c r="FT143" s="1">
        <v>7.8</v>
      </c>
      <c r="FU143" s="1">
        <v>8</v>
      </c>
      <c r="FV143" s="1">
        <v>8.6</v>
      </c>
      <c r="FW143" s="1">
        <v>8</v>
      </c>
      <c r="FX143" s="1">
        <v>7.8</v>
      </c>
      <c r="FY143" s="1">
        <v>65535</v>
      </c>
      <c r="FZ143" s="1">
        <v>65535</v>
      </c>
      <c r="GA143" s="1">
        <v>65535</v>
      </c>
      <c r="GB143" s="1">
        <v>65535</v>
      </c>
      <c r="GC143" s="1">
        <v>65535</v>
      </c>
      <c r="GD143" s="1">
        <v>65535</v>
      </c>
      <c r="GE143" s="1">
        <v>65535</v>
      </c>
      <c r="GF143" s="1">
        <v>65535</v>
      </c>
      <c r="GG143" s="1">
        <v>65535</v>
      </c>
      <c r="GH143" s="1">
        <v>65535</v>
      </c>
      <c r="GI143" s="1">
        <v>65535</v>
      </c>
      <c r="GJ143" s="1">
        <v>65535</v>
      </c>
      <c r="GK143" s="1">
        <v>5</v>
      </c>
      <c r="GL143" s="1">
        <v>6.2</v>
      </c>
      <c r="GM143" s="1">
        <v>6</v>
      </c>
      <c r="GN143" s="1">
        <v>65535</v>
      </c>
      <c r="GO143" s="1">
        <v>6.4</v>
      </c>
      <c r="GP143" s="1">
        <v>8.1999999999999993</v>
      </c>
      <c r="GQ143" s="1">
        <v>65535</v>
      </c>
      <c r="GR143" s="1">
        <v>10.199999999999999</v>
      </c>
      <c r="GS143" s="1">
        <v>7.8</v>
      </c>
      <c r="GT143" s="1">
        <v>65535</v>
      </c>
      <c r="GU143" s="1">
        <v>65535</v>
      </c>
      <c r="GV143" s="1">
        <v>9.1999999999999993</v>
      </c>
      <c r="GW143" s="1">
        <v>4.5999999999999996</v>
      </c>
      <c r="GX143" s="1">
        <v>4.2</v>
      </c>
      <c r="GY143" s="1">
        <v>7.2</v>
      </c>
      <c r="GZ143" s="1">
        <v>9.8000000000000007</v>
      </c>
      <c r="HA143" s="1">
        <v>9.6</v>
      </c>
      <c r="HB143" s="1">
        <v>8.1999999999999993</v>
      </c>
      <c r="HC143" s="1">
        <v>9.8000000000000007</v>
      </c>
      <c r="HD143" s="1">
        <v>10.199999999999999</v>
      </c>
      <c r="HE143" s="1">
        <v>10</v>
      </c>
      <c r="HF143" s="1">
        <v>4</v>
      </c>
      <c r="HG143" s="1">
        <v>9.1999999999999993</v>
      </c>
      <c r="HH143" s="1">
        <v>10</v>
      </c>
      <c r="HI143" s="1">
        <v>8.4</v>
      </c>
      <c r="HJ143" s="1">
        <v>5.2</v>
      </c>
      <c r="HK143" s="1">
        <v>4.2</v>
      </c>
      <c r="HL143" s="1">
        <v>9.1999999999999993</v>
      </c>
      <c r="HM143" s="1">
        <v>7.8</v>
      </c>
      <c r="HN143" s="1">
        <v>8</v>
      </c>
      <c r="HO143" s="1">
        <v>7.8</v>
      </c>
      <c r="HP143" s="1">
        <v>6.6</v>
      </c>
      <c r="HQ143" s="1">
        <v>65535</v>
      </c>
      <c r="HR143" s="1">
        <v>65535</v>
      </c>
      <c r="HS143" s="1">
        <v>9</v>
      </c>
      <c r="HT143" s="1">
        <v>9.6</v>
      </c>
      <c r="HU143" s="1">
        <v>9.1999999999999993</v>
      </c>
      <c r="HV143" s="1">
        <v>6.6</v>
      </c>
      <c r="HW143" s="1">
        <v>7.8</v>
      </c>
      <c r="HX143" s="1">
        <v>9.8000000000000007</v>
      </c>
      <c r="HY143" s="1">
        <v>10</v>
      </c>
      <c r="HZ143" s="1">
        <v>10.199999999999999</v>
      </c>
      <c r="IA143" s="1">
        <v>8.6</v>
      </c>
      <c r="IB143" s="1">
        <v>5.4</v>
      </c>
      <c r="IC143" s="1">
        <v>9</v>
      </c>
      <c r="ID143" s="1">
        <v>8.8000000000000007</v>
      </c>
      <c r="IE143" s="1">
        <v>65535</v>
      </c>
      <c r="IF143" s="1">
        <v>8.4</v>
      </c>
      <c r="IG143" s="1">
        <v>10</v>
      </c>
      <c r="IH143" s="1">
        <v>2.2000000000000002</v>
      </c>
      <c r="II143" s="1">
        <v>8.8000000000000007</v>
      </c>
      <c r="IJ143" s="1">
        <v>10.199999999999999</v>
      </c>
      <c r="IK143" s="1">
        <v>9.1999999999999993</v>
      </c>
      <c r="IL143" s="1">
        <v>8</v>
      </c>
      <c r="IM143" s="1">
        <v>5.2</v>
      </c>
      <c r="IN143" s="1">
        <v>8.8000000000000007</v>
      </c>
      <c r="IO143" s="1">
        <v>7.8</v>
      </c>
      <c r="IP143" s="1">
        <v>2</v>
      </c>
      <c r="IQ143" s="1">
        <v>4.8</v>
      </c>
      <c r="IR143" s="1">
        <v>8.1999999999999993</v>
      </c>
      <c r="IS143" s="1">
        <v>7.8</v>
      </c>
      <c r="IT143" s="1">
        <v>2.8</v>
      </c>
      <c r="IU143" s="1">
        <v>8.8000000000000007</v>
      </c>
      <c r="IV143" s="1">
        <v>5</v>
      </c>
      <c r="IW143" s="1">
        <v>8.8000000000000007</v>
      </c>
      <c r="IX143" s="1">
        <v>4.8</v>
      </c>
      <c r="IY143" s="1">
        <v>5.4</v>
      </c>
      <c r="IZ143" s="1">
        <v>9</v>
      </c>
      <c r="JA143" s="1">
        <v>3.2</v>
      </c>
      <c r="JB143" s="1">
        <v>8.8000000000000007</v>
      </c>
      <c r="JC143" s="1">
        <v>5.4</v>
      </c>
      <c r="JD143" s="1">
        <v>9.8000000000000007</v>
      </c>
      <c r="JE143" s="1">
        <v>10.8</v>
      </c>
      <c r="JF143" s="1">
        <v>9</v>
      </c>
      <c r="JG143" s="1">
        <v>9.1999999999999993</v>
      </c>
      <c r="JH143" s="1">
        <v>4.8</v>
      </c>
      <c r="JI143" s="1">
        <v>8.1999999999999993</v>
      </c>
      <c r="JJ143" s="1">
        <v>9.8000000000000007</v>
      </c>
      <c r="JK143" s="1">
        <v>4.4000000000000004</v>
      </c>
      <c r="JL143" s="1">
        <v>8.8000000000000007</v>
      </c>
      <c r="JM143" s="1">
        <v>8.4</v>
      </c>
      <c r="JN143" s="1">
        <v>8.8000000000000007</v>
      </c>
      <c r="JO143" s="1">
        <v>9.8000000000000007</v>
      </c>
      <c r="JP143" s="1">
        <v>10.7</v>
      </c>
      <c r="JQ143" s="1">
        <v>9.8000000000000007</v>
      </c>
      <c r="JR143" s="1">
        <v>5</v>
      </c>
      <c r="JS143" s="1">
        <v>5.2</v>
      </c>
      <c r="JT143" s="1">
        <v>9.8000000000000007</v>
      </c>
      <c r="JU143" s="1">
        <v>6.8</v>
      </c>
      <c r="JV143" s="1">
        <v>65535</v>
      </c>
      <c r="JW143" s="1">
        <v>6.8</v>
      </c>
      <c r="JX143" s="1">
        <v>7.2</v>
      </c>
      <c r="JY143" s="1">
        <v>5.8</v>
      </c>
      <c r="JZ143" s="1">
        <v>65535</v>
      </c>
      <c r="KA143" s="1">
        <v>5.4</v>
      </c>
      <c r="KB143" s="1">
        <v>8</v>
      </c>
      <c r="KC143" s="1">
        <v>8.8000000000000007</v>
      </c>
      <c r="KD143" s="1">
        <v>5</v>
      </c>
      <c r="KE143" s="1">
        <v>6.2</v>
      </c>
      <c r="KF143" s="1">
        <v>10</v>
      </c>
      <c r="KG143" s="1">
        <v>10.199999999999999</v>
      </c>
      <c r="KH143" s="1">
        <v>8.6</v>
      </c>
      <c r="KI143" s="1">
        <v>7.6</v>
      </c>
      <c r="KJ143" s="1">
        <v>3.8</v>
      </c>
      <c r="KK143" s="1">
        <v>7.6</v>
      </c>
      <c r="KL143" s="1">
        <v>4.2</v>
      </c>
      <c r="KM143" s="1">
        <v>8.8000000000000007</v>
      </c>
      <c r="KN143" s="1">
        <v>65535</v>
      </c>
      <c r="KO143" s="1">
        <v>65535</v>
      </c>
      <c r="KP143" s="1">
        <v>8</v>
      </c>
      <c r="KQ143" s="1">
        <v>8.1999999999999993</v>
      </c>
      <c r="KR143" s="1">
        <v>8.8000000000000007</v>
      </c>
      <c r="KS143" s="1">
        <v>9</v>
      </c>
      <c r="KT143" s="1">
        <v>8</v>
      </c>
      <c r="KU143" s="1">
        <v>8.8000000000000007</v>
      </c>
      <c r="KV143" s="1">
        <v>5.4</v>
      </c>
      <c r="KW143" s="1">
        <v>10</v>
      </c>
      <c r="KX143" s="1">
        <v>65535</v>
      </c>
      <c r="KY143" s="1">
        <v>7.2</v>
      </c>
      <c r="KZ143" s="1">
        <v>7</v>
      </c>
      <c r="LA143" s="1">
        <v>5</v>
      </c>
      <c r="LB143" s="1">
        <v>10</v>
      </c>
      <c r="LC143" s="1">
        <v>8.4</v>
      </c>
      <c r="LD143" s="1">
        <v>65535</v>
      </c>
      <c r="LE143" s="1">
        <v>10.8</v>
      </c>
      <c r="LF143" s="1">
        <v>7</v>
      </c>
      <c r="LG143" s="1">
        <v>6.4</v>
      </c>
      <c r="LH143" s="1">
        <v>10.6</v>
      </c>
      <c r="LI143" s="1">
        <v>9</v>
      </c>
      <c r="LJ143" s="1">
        <v>8</v>
      </c>
      <c r="LK143" s="1">
        <v>10</v>
      </c>
      <c r="LL143" s="1">
        <v>10.4</v>
      </c>
      <c r="LM143" s="1">
        <v>9.8000000000000007</v>
      </c>
      <c r="LN143" s="1">
        <v>10.199999999999999</v>
      </c>
      <c r="LO143" s="1">
        <v>8</v>
      </c>
      <c r="LP143" s="1">
        <v>6.8</v>
      </c>
      <c r="LQ143" s="1">
        <v>8.1999999999999993</v>
      </c>
      <c r="LR143" s="1">
        <v>5</v>
      </c>
      <c r="LS143" s="1">
        <v>8.8000000000000007</v>
      </c>
      <c r="LT143" s="1">
        <v>65535</v>
      </c>
      <c r="LU143" s="1">
        <v>2.2000000000000002</v>
      </c>
      <c r="LV143" s="1">
        <v>6.8</v>
      </c>
      <c r="LW143" s="1">
        <v>4.5999999999999996</v>
      </c>
      <c r="LX143" s="1">
        <v>65535</v>
      </c>
      <c r="LY143" s="1">
        <v>5.4</v>
      </c>
      <c r="LZ143" s="1">
        <v>65535</v>
      </c>
      <c r="MA143" s="1">
        <v>10.8</v>
      </c>
      <c r="MB143" s="1">
        <v>8</v>
      </c>
      <c r="MC143" s="1">
        <v>8</v>
      </c>
      <c r="MD143" s="1">
        <v>7.8</v>
      </c>
      <c r="ME143" s="1">
        <v>65535</v>
      </c>
      <c r="MF143" s="1">
        <v>5.4</v>
      </c>
      <c r="MG143" s="1">
        <v>4.8</v>
      </c>
      <c r="MH143" s="1">
        <v>3.2</v>
      </c>
      <c r="MI143" s="1">
        <v>3.8</v>
      </c>
      <c r="MJ143" s="1">
        <v>2.6</v>
      </c>
      <c r="MK143" s="1">
        <v>5.8</v>
      </c>
      <c r="ML143" s="1">
        <v>8</v>
      </c>
      <c r="MM143" s="1">
        <v>4.8</v>
      </c>
      <c r="MN143" s="1">
        <v>4</v>
      </c>
      <c r="MO143" s="1">
        <v>4.8</v>
      </c>
      <c r="MP143" s="1">
        <v>4.2</v>
      </c>
      <c r="MQ143" s="1">
        <v>5.2</v>
      </c>
      <c r="MR143" s="1">
        <v>9.8000000000000007</v>
      </c>
      <c r="MS143" s="1">
        <v>65535</v>
      </c>
      <c r="MT143" s="1">
        <v>10</v>
      </c>
      <c r="MU143" s="1">
        <v>5.2</v>
      </c>
      <c r="MV143" s="1">
        <v>5.4</v>
      </c>
      <c r="MW143" s="1">
        <v>6</v>
      </c>
      <c r="MX143" s="1">
        <v>5.4</v>
      </c>
      <c r="MY143" s="1">
        <v>10.199999999999999</v>
      </c>
      <c r="MZ143" s="1">
        <v>10</v>
      </c>
      <c r="NA143" s="1">
        <v>8.8000000000000007</v>
      </c>
      <c r="NB143" s="1">
        <v>9</v>
      </c>
      <c r="NC143" s="1">
        <v>9.4</v>
      </c>
      <c r="ND143" s="1">
        <v>10.199999999999999</v>
      </c>
      <c r="NE143" s="1">
        <v>8.1999999999999993</v>
      </c>
      <c r="NF143" s="1">
        <v>4</v>
      </c>
      <c r="NG143" s="1">
        <v>3.8</v>
      </c>
      <c r="NH143" s="1">
        <v>8.8000000000000007</v>
      </c>
      <c r="NI143" s="1">
        <v>9</v>
      </c>
      <c r="NJ143" s="6">
        <f t="shared" si="111"/>
        <v>0.93548387096774188</v>
      </c>
      <c r="NK143" s="3">
        <f t="shared" si="112"/>
        <v>0.8928571428571429</v>
      </c>
      <c r="NL143" s="3">
        <f t="shared" si="113"/>
        <v>0.87096774193548387</v>
      </c>
      <c r="NM143" s="3">
        <f t="shared" si="114"/>
        <v>0.93333333333333335</v>
      </c>
      <c r="NN143" s="3">
        <f t="shared" si="115"/>
        <v>0.967741935483871</v>
      </c>
      <c r="NO143" s="3">
        <f t="shared" si="116"/>
        <v>0.7</v>
      </c>
      <c r="NP143" s="3">
        <f t="shared" si="117"/>
        <v>0.77419354838709675</v>
      </c>
      <c r="NQ143" s="3">
        <f t="shared" si="118"/>
        <v>0.90322580645161288</v>
      </c>
      <c r="NR143" s="3">
        <f t="shared" si="119"/>
        <v>1</v>
      </c>
      <c r="NS143" s="3">
        <f t="shared" si="120"/>
        <v>0.83870967741935487</v>
      </c>
      <c r="NT143" s="3">
        <f t="shared" si="121"/>
        <v>0.8666666666666667</v>
      </c>
      <c r="NU143" s="3">
        <f t="shared" si="122"/>
        <v>0.93548387096774188</v>
      </c>
      <c r="NV143" s="3">
        <f t="shared" si="123"/>
        <v>0.8849315068493151</v>
      </c>
      <c r="NW143" s="5">
        <f t="shared" si="124"/>
        <v>5.7931034482758621</v>
      </c>
      <c r="NX143" s="1">
        <f t="shared" si="125"/>
        <v>5.36</v>
      </c>
      <c r="NY143" s="1">
        <f t="shared" si="126"/>
        <v>5.7481481481481502</v>
      </c>
      <c r="NZ143" s="1">
        <f t="shared" si="127"/>
        <v>6.7428571428571447</v>
      </c>
      <c r="OA143" s="1">
        <f t="shared" si="128"/>
        <v>7.7999999999999989</v>
      </c>
      <c r="OB143" s="1">
        <f t="shared" si="129"/>
        <v>7.8761904761904766</v>
      </c>
      <c r="OC143" s="1">
        <f t="shared" si="130"/>
        <v>7.6166666666666645</v>
      </c>
      <c r="OD143" s="1">
        <f t="shared" si="131"/>
        <v>7.8428571428571425</v>
      </c>
      <c r="OE143" s="1">
        <f t="shared" si="132"/>
        <v>7.5700000000000029</v>
      </c>
      <c r="OF143" s="1">
        <f t="shared" si="133"/>
        <v>7.476923076923077</v>
      </c>
      <c r="OG143" s="1">
        <f t="shared" si="134"/>
        <v>7.9230769230769242</v>
      </c>
      <c r="OH143" s="1">
        <f t="shared" si="135"/>
        <v>6.5448275862068979</v>
      </c>
      <c r="OI143" s="111" t="e">
        <f>NA()</f>
        <v>#N/A</v>
      </c>
      <c r="OJ143" s="112" t="e">
        <f>NA()</f>
        <v>#N/A</v>
      </c>
      <c r="OK143" s="112" t="e">
        <f>NA()</f>
        <v>#N/A</v>
      </c>
      <c r="OL143" s="112" t="e">
        <f>NA()</f>
        <v>#N/A</v>
      </c>
      <c r="OM143" s="112" t="e">
        <f>NA()</f>
        <v>#N/A</v>
      </c>
      <c r="ON143" s="112" t="e">
        <f>NA()</f>
        <v>#N/A</v>
      </c>
      <c r="OO143" s="112" t="e">
        <f>NA()</f>
        <v>#N/A</v>
      </c>
      <c r="OP143" s="112" t="e">
        <f>NA()</f>
        <v>#N/A</v>
      </c>
      <c r="OQ143" s="112" t="e">
        <f>NA()</f>
        <v>#N/A</v>
      </c>
      <c r="OR143" s="112" t="e">
        <f>NA()</f>
        <v>#N/A</v>
      </c>
      <c r="OS143" s="112" t="e">
        <f>NA()</f>
        <v>#N/A</v>
      </c>
      <c r="OT143" s="112" t="e">
        <f>NA()</f>
        <v>#N/A</v>
      </c>
      <c r="OU143" s="5" t="e">
        <f t="shared" si="99"/>
        <v>#N/A</v>
      </c>
      <c r="OV143" s="1" t="e">
        <f t="shared" si="100"/>
        <v>#N/A</v>
      </c>
      <c r="OW143" s="1" t="e">
        <f t="shared" si="101"/>
        <v>#N/A</v>
      </c>
      <c r="OX143" s="1" t="e">
        <f t="shared" si="102"/>
        <v>#N/A</v>
      </c>
      <c r="OY143" s="1" t="e">
        <f t="shared" si="103"/>
        <v>#N/A</v>
      </c>
      <c r="OZ143" s="1" t="e">
        <f t="shared" si="104"/>
        <v>#N/A</v>
      </c>
      <c r="PA143" s="1" t="e">
        <f t="shared" si="105"/>
        <v>#N/A</v>
      </c>
      <c r="PB143" s="1" t="e">
        <f t="shared" si="106"/>
        <v>#N/A</v>
      </c>
      <c r="PC143" s="1" t="e">
        <f t="shared" si="107"/>
        <v>#N/A</v>
      </c>
      <c r="PD143" s="1" t="e">
        <f t="shared" si="108"/>
        <v>#N/A</v>
      </c>
      <c r="PE143" s="1" t="e">
        <f t="shared" si="109"/>
        <v>#N/A</v>
      </c>
      <c r="PF143" s="1" t="e">
        <f t="shared" si="110"/>
        <v>#N/A</v>
      </c>
      <c r="PG143" s="111">
        <v>-3.6</v>
      </c>
      <c r="PH143" s="112">
        <v>-5.6</v>
      </c>
      <c r="PI143" s="112">
        <v>-4.2</v>
      </c>
      <c r="PJ143" s="112">
        <v>-0.4</v>
      </c>
      <c r="PK143" s="112">
        <v>0.4</v>
      </c>
      <c r="PL143" s="112">
        <v>0</v>
      </c>
      <c r="PM143" s="112">
        <v>-1.4</v>
      </c>
      <c r="PN143" s="112">
        <v>-0.4</v>
      </c>
      <c r="PO143" s="112">
        <v>-1.6</v>
      </c>
      <c r="PP143" s="112">
        <v>0.4</v>
      </c>
      <c r="PQ143" s="112">
        <v>-2.4</v>
      </c>
      <c r="PR143" s="137">
        <v>-2.6</v>
      </c>
      <c r="PS143" s="5">
        <f t="array" ref="PS143">+IF(ISERROR($NW143)=FALSE,MIN(IF($H143:$AL143&lt;65534,$H143:$AL143,"")),NA())</f>
        <v>3</v>
      </c>
      <c r="PT143" s="1">
        <f t="array" ref="PT143">+IF(ISERROR($NX143)=FALSE,MIN(IF($AM143:$BN143&lt;65534,$AM143:$BN143,"")),NA())</f>
        <v>3.8</v>
      </c>
      <c r="PU143" s="1">
        <f t="array" ref="PU143">+IF(ISERROR($NY143)=FALSE,MIN(IF($BP143:$CT143&lt;65534,$BP143:$CT143,"")),NA())</f>
        <v>4</v>
      </c>
      <c r="PV143" s="1">
        <f t="array" ref="PV143">+IF(ISERROR($NZ143)=FALSE,MIN(IF($CU143:$DX143&lt;65534,$CU143:$DX143,"")),NA())</f>
        <v>5.4</v>
      </c>
      <c r="PW143" s="1">
        <f t="array" ref="PW143">+IF(ISERROR($OA143)=FALSE,MIN(IF($DY143:$FC143&lt;65534,$DY143:$FC143,"")),NA())</f>
        <v>3</v>
      </c>
      <c r="PX143" s="1">
        <f t="array" ref="PX143">+IF(ISERROR($OB143)=FALSE,MIN(IF($FD143:$GG143&lt;65534,$FD143:$GG143,"")),NA())</f>
        <v>6.8</v>
      </c>
      <c r="PY143" s="1">
        <f t="array" ref="PY143">+IF(ISERROR($OC143)=FALSE,MIN(IF($GH143:$HL143&lt;65534,$GH143:$HL143,"")),NA())</f>
        <v>4</v>
      </c>
      <c r="PZ143" s="1">
        <f t="array" ref="PZ143">+IF(ISERROR($OD143)=FALSE,MIN(IF($HM143:$IQ143&lt;65534,$HM143:$IQ143,"")),NA())</f>
        <v>2</v>
      </c>
      <c r="QA143" s="1">
        <f t="array" ref="QA143">+IF(ISERROR($OE143)=FALSE,MIN(IF($IR143:$JU143&lt;65534,$IR143:$JU143,"")),NA())</f>
        <v>2.8</v>
      </c>
      <c r="QB143" s="1">
        <f t="array" ref="QB143">+IF(ISERROR($OF143)=FALSE,MIN(IF($JV143:$KZ143&lt;65534,$JV143:$KZ143,"")),NA())</f>
        <v>3.8</v>
      </c>
      <c r="QC143" s="1">
        <f t="array" ref="QC143">+IF(ISERROR($OG143)=FALSE,MIN(IF($LA143:$MD143&lt;65534,$LA143:$MD143,"")),NA())</f>
        <v>2.2000000000000002</v>
      </c>
      <c r="QD143" s="1">
        <f t="array" ref="QD143">+IF(ISERROR($OH143)=FALSE,MIN(IF($ME143:$NI143&lt;65534,$ME143:$NI143,"")),NA())</f>
        <v>2.6</v>
      </c>
      <c r="QE143" s="5">
        <f t="shared" si="136"/>
        <v>-6.6</v>
      </c>
      <c r="QF143" s="1">
        <f t="shared" si="137"/>
        <v>-9.3999999999999986</v>
      </c>
      <c r="QG143" s="1">
        <f t="shared" si="138"/>
        <v>-8.1999999999999993</v>
      </c>
      <c r="QH143" s="1">
        <f t="shared" si="139"/>
        <v>-5.8000000000000007</v>
      </c>
      <c r="QI143" s="1">
        <f t="shared" si="140"/>
        <v>-2.6</v>
      </c>
      <c r="QJ143" s="1">
        <f t="shared" si="141"/>
        <v>-6.8</v>
      </c>
      <c r="QK143" s="1">
        <f t="shared" si="142"/>
        <v>-5.4</v>
      </c>
      <c r="QL143" s="1">
        <f t="shared" si="143"/>
        <v>-2.4</v>
      </c>
      <c r="QM143" s="1">
        <f t="shared" si="144"/>
        <v>-4.4000000000000004</v>
      </c>
      <c r="QN143" s="1">
        <f t="shared" si="145"/>
        <v>-3.4</v>
      </c>
      <c r="QO143" s="1">
        <f t="shared" si="146"/>
        <v>-4.5999999999999996</v>
      </c>
      <c r="QP143" s="1">
        <f t="shared" si="147"/>
        <v>-5.2</v>
      </c>
      <c r="QQ143" s="5" t="s">
        <v>892</v>
      </c>
    </row>
    <row r="144" spans="1:459" s="1" customFormat="1" x14ac:dyDescent="0.2">
      <c r="A144" s="155">
        <v>21205980</v>
      </c>
      <c r="B144" s="156">
        <v>-74.200916666666672</v>
      </c>
      <c r="C144" s="156">
        <v>4.7923888888888886</v>
      </c>
      <c r="D144" s="157">
        <v>2560</v>
      </c>
      <c r="E144" s="158" t="s">
        <v>470</v>
      </c>
      <c r="F144" s="158" t="s">
        <v>611</v>
      </c>
      <c r="G144" s="158" t="s">
        <v>42</v>
      </c>
      <c r="H144" s="1">
        <v>5.2</v>
      </c>
      <c r="I144" s="1">
        <v>6</v>
      </c>
      <c r="J144" s="1">
        <v>5.4</v>
      </c>
      <c r="K144" s="1">
        <v>5</v>
      </c>
      <c r="L144" s="1">
        <v>2</v>
      </c>
      <c r="M144" s="1">
        <v>6.4</v>
      </c>
      <c r="N144" s="1">
        <v>65535</v>
      </c>
      <c r="O144" s="1">
        <v>4</v>
      </c>
      <c r="P144" s="1">
        <v>65535</v>
      </c>
      <c r="Q144" s="1">
        <v>11</v>
      </c>
      <c r="R144" s="1">
        <v>65535</v>
      </c>
      <c r="S144" s="1">
        <v>5.4</v>
      </c>
      <c r="T144" s="1">
        <v>9.6</v>
      </c>
      <c r="U144" s="1">
        <v>11.4</v>
      </c>
      <c r="V144" s="1">
        <v>8</v>
      </c>
      <c r="W144" s="1">
        <v>65535</v>
      </c>
      <c r="X144" s="1">
        <v>7</v>
      </c>
      <c r="Y144" s="1">
        <v>8.6</v>
      </c>
      <c r="Z144" s="1">
        <v>8</v>
      </c>
      <c r="AA144" s="1">
        <v>10.6</v>
      </c>
      <c r="AB144" s="1">
        <v>65535</v>
      </c>
      <c r="AC144" s="1">
        <v>65535</v>
      </c>
      <c r="AD144" s="1">
        <v>65535</v>
      </c>
      <c r="AE144" s="1">
        <v>10.6</v>
      </c>
      <c r="AF144" s="1">
        <v>6.2</v>
      </c>
      <c r="AG144" s="1">
        <v>2.6</v>
      </c>
      <c r="AH144" s="1">
        <v>4.4000000000000004</v>
      </c>
      <c r="AI144" s="1">
        <v>7.6</v>
      </c>
      <c r="AJ144" s="1">
        <v>11</v>
      </c>
      <c r="AK144" s="1">
        <v>65535</v>
      </c>
      <c r="AL144" s="1">
        <v>6</v>
      </c>
      <c r="AM144" s="1">
        <v>10.4</v>
      </c>
      <c r="AN144" s="1">
        <v>10.199999999999999</v>
      </c>
      <c r="AO144" s="1">
        <v>6.8</v>
      </c>
      <c r="AP144" s="1">
        <v>6.2</v>
      </c>
      <c r="AQ144" s="1">
        <v>6.6</v>
      </c>
      <c r="AR144" s="1">
        <v>5</v>
      </c>
      <c r="AS144" s="1">
        <v>10</v>
      </c>
      <c r="AT144" s="1">
        <v>11.4</v>
      </c>
      <c r="AU144" s="1">
        <v>65535</v>
      </c>
      <c r="AV144" s="1">
        <v>4.5999999999999996</v>
      </c>
      <c r="AW144" s="1">
        <v>8.5</v>
      </c>
      <c r="AX144" s="1">
        <v>5.2</v>
      </c>
      <c r="AY144" s="1">
        <v>65535</v>
      </c>
      <c r="AZ144" s="1">
        <v>65535</v>
      </c>
      <c r="BA144" s="1">
        <v>65535</v>
      </c>
      <c r="BB144" s="1">
        <v>9.4</v>
      </c>
      <c r="BC144" s="1">
        <v>9.6</v>
      </c>
      <c r="BD144" s="1">
        <v>65535</v>
      </c>
      <c r="BE144" s="1">
        <v>65535</v>
      </c>
      <c r="BF144" s="1">
        <v>65535</v>
      </c>
      <c r="BG144" s="1">
        <v>65535</v>
      </c>
      <c r="BH144" s="1">
        <v>65535</v>
      </c>
      <c r="BI144" s="1">
        <v>8.4</v>
      </c>
      <c r="BJ144" s="1">
        <v>10</v>
      </c>
      <c r="BK144" s="1">
        <v>12.4</v>
      </c>
      <c r="BL144" s="1">
        <v>9</v>
      </c>
      <c r="BM144" s="1">
        <v>10.8</v>
      </c>
      <c r="BN144" s="1">
        <v>11.2</v>
      </c>
      <c r="BO144" s="102"/>
      <c r="BP144" s="1">
        <v>65535</v>
      </c>
      <c r="BQ144" s="1">
        <v>9.8000000000000007</v>
      </c>
      <c r="BR144" s="1">
        <v>10.8</v>
      </c>
      <c r="BS144" s="1">
        <v>8.8000000000000007</v>
      </c>
      <c r="BT144" s="1">
        <v>11.6</v>
      </c>
      <c r="BU144" s="1">
        <v>10.4</v>
      </c>
      <c r="BV144" s="1">
        <v>10.199999999999999</v>
      </c>
      <c r="BW144" s="1">
        <v>7</v>
      </c>
      <c r="BX144" s="1">
        <v>9.1999999999999993</v>
      </c>
      <c r="BY144" s="1">
        <v>11.4</v>
      </c>
      <c r="BZ144" s="1">
        <v>65535</v>
      </c>
      <c r="CA144" s="1">
        <v>65535</v>
      </c>
      <c r="CB144" s="1">
        <v>65535</v>
      </c>
      <c r="CC144" s="1">
        <v>65535</v>
      </c>
      <c r="CD144" s="1">
        <v>65535</v>
      </c>
      <c r="CE144" s="1">
        <v>65535</v>
      </c>
      <c r="CF144" s="1">
        <v>11.4</v>
      </c>
      <c r="CG144" s="1">
        <v>65535</v>
      </c>
      <c r="CH144" s="1">
        <v>65535</v>
      </c>
      <c r="CI144" s="1">
        <v>11.4</v>
      </c>
      <c r="CJ144" s="1">
        <v>10.199999999999999</v>
      </c>
      <c r="CK144" s="1">
        <v>65535</v>
      </c>
      <c r="CL144" s="1">
        <v>65535</v>
      </c>
      <c r="CM144" s="1">
        <v>11</v>
      </c>
      <c r="CN144" s="1">
        <v>65535</v>
      </c>
      <c r="CO144" s="1">
        <v>9.4</v>
      </c>
      <c r="CP144" s="1">
        <v>9.1999999999999993</v>
      </c>
      <c r="CQ144" s="1">
        <v>9</v>
      </c>
      <c r="CR144" s="1">
        <v>65535</v>
      </c>
      <c r="CS144" s="1">
        <v>12</v>
      </c>
      <c r="CT144" s="1">
        <v>65535</v>
      </c>
      <c r="CU144" s="1">
        <v>9</v>
      </c>
      <c r="CV144" s="1">
        <v>10.8</v>
      </c>
      <c r="CW144" s="1">
        <v>65535</v>
      </c>
      <c r="CX144" s="1">
        <v>65535</v>
      </c>
      <c r="CY144" s="1">
        <v>65535</v>
      </c>
      <c r="CZ144" s="1">
        <v>12.2</v>
      </c>
      <c r="DA144" s="1">
        <v>12.2</v>
      </c>
      <c r="DB144" s="1">
        <v>65535</v>
      </c>
      <c r="DC144" s="1">
        <v>10.6</v>
      </c>
      <c r="DD144" s="1">
        <v>65535</v>
      </c>
      <c r="DE144" s="1">
        <v>65535</v>
      </c>
      <c r="DF144" s="1">
        <v>11.2</v>
      </c>
      <c r="DG144" s="1">
        <v>10</v>
      </c>
      <c r="DH144" s="1">
        <v>65535</v>
      </c>
      <c r="DI144" s="1">
        <v>65535</v>
      </c>
      <c r="DJ144" s="1">
        <v>65535</v>
      </c>
      <c r="DK144" s="1">
        <v>8.4</v>
      </c>
      <c r="DL144" s="1">
        <v>65535</v>
      </c>
      <c r="DM144" s="1">
        <v>6.8</v>
      </c>
      <c r="DN144" s="1">
        <v>65535</v>
      </c>
      <c r="DO144" s="1">
        <v>65535</v>
      </c>
      <c r="DP144" s="1">
        <v>65535</v>
      </c>
      <c r="DQ144" s="1">
        <v>9.1999999999999993</v>
      </c>
      <c r="DR144" s="1">
        <v>12.2</v>
      </c>
      <c r="DS144" s="1">
        <v>12.2</v>
      </c>
      <c r="DT144" s="1">
        <v>65535</v>
      </c>
      <c r="DU144" s="1">
        <v>65535</v>
      </c>
      <c r="DV144" s="1">
        <v>65535</v>
      </c>
      <c r="DW144" s="1">
        <v>11.8</v>
      </c>
      <c r="DX144" s="1">
        <v>8</v>
      </c>
      <c r="DY144" s="1">
        <v>5.4</v>
      </c>
      <c r="DZ144" s="1">
        <v>4.2</v>
      </c>
      <c r="EA144" s="1">
        <v>9</v>
      </c>
      <c r="EB144" s="1">
        <v>9.1999999999999993</v>
      </c>
      <c r="EC144" s="1">
        <v>65535</v>
      </c>
      <c r="ED144" s="1">
        <v>65535</v>
      </c>
      <c r="EE144" s="1">
        <v>65535</v>
      </c>
      <c r="EF144" s="1">
        <v>11.4</v>
      </c>
      <c r="EG144" s="1">
        <v>11.2</v>
      </c>
      <c r="EH144" s="1">
        <v>10.8</v>
      </c>
      <c r="EI144" s="1">
        <v>10</v>
      </c>
      <c r="EJ144" s="1">
        <v>10.6</v>
      </c>
      <c r="EK144" s="1">
        <v>10.4</v>
      </c>
      <c r="EL144" s="1">
        <v>12</v>
      </c>
      <c r="EM144" s="1">
        <v>8.6</v>
      </c>
      <c r="EN144" s="1">
        <v>65535</v>
      </c>
      <c r="EO144" s="1">
        <v>10</v>
      </c>
      <c r="EP144" s="1">
        <v>65535</v>
      </c>
      <c r="EQ144" s="1">
        <v>65535</v>
      </c>
      <c r="ER144" s="1">
        <v>12.2</v>
      </c>
      <c r="ES144" s="1">
        <v>10</v>
      </c>
      <c r="ET144" s="1">
        <v>11.8</v>
      </c>
      <c r="EU144" s="1">
        <v>65535</v>
      </c>
      <c r="EV144" s="1">
        <v>65535</v>
      </c>
      <c r="EW144" s="1">
        <v>65535</v>
      </c>
      <c r="EX144" s="1">
        <v>65535</v>
      </c>
      <c r="EY144" s="1">
        <v>65535</v>
      </c>
      <c r="EZ144" s="1">
        <v>7.2</v>
      </c>
      <c r="FA144" s="1">
        <v>9.6</v>
      </c>
      <c r="FB144" s="1">
        <v>8</v>
      </c>
      <c r="FC144" s="1">
        <v>9.4</v>
      </c>
      <c r="FD144" s="1">
        <v>65535</v>
      </c>
      <c r="FE144" s="1">
        <v>10</v>
      </c>
      <c r="FF144" s="1">
        <v>10.199999999999999</v>
      </c>
      <c r="FG144" s="1">
        <v>8</v>
      </c>
      <c r="FH144" s="1">
        <v>10</v>
      </c>
      <c r="FI144" s="1">
        <v>7</v>
      </c>
      <c r="FJ144" s="1">
        <v>10</v>
      </c>
      <c r="FK144" s="1">
        <v>65535</v>
      </c>
      <c r="FL144" s="1">
        <v>65535</v>
      </c>
      <c r="FM144" s="1">
        <v>65535</v>
      </c>
      <c r="FN144" s="1">
        <v>65535</v>
      </c>
      <c r="FO144" s="1">
        <v>10.8</v>
      </c>
      <c r="FP144" s="1">
        <v>11</v>
      </c>
      <c r="FQ144" s="1">
        <v>65535</v>
      </c>
      <c r="FR144" s="1">
        <v>65535</v>
      </c>
      <c r="FS144" s="1">
        <v>65535</v>
      </c>
      <c r="FT144" s="1">
        <v>65535</v>
      </c>
      <c r="FU144" s="1">
        <v>12</v>
      </c>
      <c r="FV144" s="1">
        <v>65535</v>
      </c>
      <c r="FW144" s="1">
        <v>65535</v>
      </c>
      <c r="FX144" s="1">
        <v>65535</v>
      </c>
      <c r="FY144" s="1">
        <v>10.4</v>
      </c>
      <c r="FZ144" s="1">
        <v>10</v>
      </c>
      <c r="GA144" s="1">
        <v>65535</v>
      </c>
      <c r="GB144" s="1">
        <v>65535</v>
      </c>
      <c r="GC144" s="1">
        <v>9.6</v>
      </c>
      <c r="GD144" s="1">
        <v>6.4</v>
      </c>
      <c r="GE144" s="1">
        <v>8.1999999999999993</v>
      </c>
      <c r="GF144" s="1">
        <v>8.4</v>
      </c>
      <c r="GG144" s="1">
        <v>8.6</v>
      </c>
      <c r="GH144" s="1">
        <v>65535</v>
      </c>
      <c r="GI144" s="1">
        <v>6.6</v>
      </c>
      <c r="GJ144" s="1">
        <v>10</v>
      </c>
      <c r="GK144" s="1">
        <v>7.8</v>
      </c>
      <c r="GL144" s="1">
        <v>8.6</v>
      </c>
      <c r="GM144" s="1">
        <v>6.4</v>
      </c>
      <c r="GN144" s="1">
        <v>7.6</v>
      </c>
      <c r="GO144" s="1">
        <v>65535</v>
      </c>
      <c r="GP144" s="1">
        <v>65535</v>
      </c>
      <c r="GQ144" s="1">
        <v>7.8</v>
      </c>
      <c r="GR144" s="1">
        <v>10.199999999999999</v>
      </c>
      <c r="GS144" s="1">
        <v>4</v>
      </c>
      <c r="GT144" s="1">
        <v>9.8000000000000007</v>
      </c>
      <c r="GU144" s="1">
        <v>9</v>
      </c>
      <c r="GV144" s="1">
        <v>8.8000000000000007</v>
      </c>
      <c r="GW144" s="1">
        <v>65535</v>
      </c>
      <c r="GX144" s="1">
        <v>4.8</v>
      </c>
      <c r="GY144" s="1">
        <v>8.6</v>
      </c>
      <c r="GZ144" s="1">
        <v>9.4</v>
      </c>
      <c r="HA144" s="1">
        <v>65535</v>
      </c>
      <c r="HB144" s="1">
        <v>10.199999999999999</v>
      </c>
      <c r="HC144" s="1">
        <v>65535</v>
      </c>
      <c r="HD144" s="1">
        <v>10.8</v>
      </c>
      <c r="HE144" s="1">
        <v>10</v>
      </c>
      <c r="HF144" s="1">
        <v>4.2</v>
      </c>
      <c r="HG144" s="1">
        <v>8.6</v>
      </c>
      <c r="HH144" s="1">
        <v>65535</v>
      </c>
      <c r="HI144" s="1">
        <v>65535</v>
      </c>
      <c r="HJ144" s="1">
        <v>8.8000000000000007</v>
      </c>
      <c r="HK144" s="1">
        <v>6.6</v>
      </c>
      <c r="HL144" s="1">
        <v>65535</v>
      </c>
      <c r="HM144" s="1">
        <v>8.1999999999999993</v>
      </c>
      <c r="HN144" s="1">
        <v>65535</v>
      </c>
      <c r="HO144" s="1">
        <v>9.8000000000000007</v>
      </c>
      <c r="HP144" s="1">
        <v>65535</v>
      </c>
      <c r="HQ144" s="1">
        <v>11</v>
      </c>
      <c r="HR144" s="1">
        <v>11.2</v>
      </c>
      <c r="HS144" s="1">
        <v>65535</v>
      </c>
      <c r="HT144" s="1">
        <v>10</v>
      </c>
      <c r="HU144" s="1">
        <v>9</v>
      </c>
      <c r="HV144" s="1">
        <v>7.5</v>
      </c>
      <c r="HW144" s="1">
        <v>7.6</v>
      </c>
      <c r="HX144" s="1">
        <v>8.1999999999999993</v>
      </c>
      <c r="HY144" s="1">
        <v>10</v>
      </c>
      <c r="HZ144" s="1">
        <v>9.1999999999999993</v>
      </c>
      <c r="IA144" s="1">
        <v>8.8000000000000007</v>
      </c>
      <c r="IB144" s="1">
        <v>8</v>
      </c>
      <c r="IC144" s="1">
        <v>9.6</v>
      </c>
      <c r="ID144" s="1">
        <v>10.199999999999999</v>
      </c>
      <c r="IE144" s="1">
        <v>65535</v>
      </c>
      <c r="IF144" s="1">
        <v>7</v>
      </c>
      <c r="IG144" s="1">
        <v>9.8000000000000007</v>
      </c>
      <c r="IH144" s="1">
        <v>3.4</v>
      </c>
      <c r="II144" s="1">
        <v>10</v>
      </c>
      <c r="IJ144" s="1">
        <v>10.199999999999999</v>
      </c>
      <c r="IK144" s="1">
        <v>6</v>
      </c>
      <c r="IL144" s="1">
        <v>65535</v>
      </c>
      <c r="IM144" s="1">
        <v>7.4</v>
      </c>
      <c r="IN144" s="1">
        <v>10</v>
      </c>
      <c r="IO144" s="1">
        <v>65535</v>
      </c>
      <c r="IP144" s="1">
        <v>1.8</v>
      </c>
      <c r="IQ144" s="1">
        <v>7.4</v>
      </c>
      <c r="IR144" s="1">
        <v>7</v>
      </c>
      <c r="IS144" s="1">
        <v>8.4</v>
      </c>
      <c r="IT144" s="1">
        <v>65535</v>
      </c>
      <c r="IU144" s="1">
        <v>9.8000000000000007</v>
      </c>
      <c r="IV144" s="1">
        <v>65535</v>
      </c>
      <c r="IW144" s="1">
        <v>8.8000000000000007</v>
      </c>
      <c r="IX144" s="1">
        <v>8</v>
      </c>
      <c r="IY144" s="1">
        <v>6.4</v>
      </c>
      <c r="IZ144" s="1">
        <v>65535</v>
      </c>
      <c r="JA144" s="1">
        <v>65535</v>
      </c>
      <c r="JB144" s="1">
        <v>65535</v>
      </c>
      <c r="JC144" s="1">
        <v>65535</v>
      </c>
      <c r="JD144" s="1">
        <v>10</v>
      </c>
      <c r="JE144" s="1">
        <v>11</v>
      </c>
      <c r="JF144" s="1">
        <v>7.4</v>
      </c>
      <c r="JG144" s="1">
        <v>9.4</v>
      </c>
      <c r="JH144" s="1">
        <v>6.2</v>
      </c>
      <c r="JI144" s="1">
        <v>8.6</v>
      </c>
      <c r="JJ144" s="1">
        <v>10.8</v>
      </c>
      <c r="JK144" s="1">
        <v>8.1999999999999993</v>
      </c>
      <c r="JL144" s="1">
        <v>8</v>
      </c>
      <c r="JM144" s="1">
        <v>7.4</v>
      </c>
      <c r="JN144" s="1">
        <v>65535</v>
      </c>
      <c r="JO144" s="1">
        <v>9.6</v>
      </c>
      <c r="JP144" s="1">
        <v>65535</v>
      </c>
      <c r="JQ144" s="1">
        <v>65535</v>
      </c>
      <c r="JR144" s="1">
        <v>5.4</v>
      </c>
      <c r="JS144" s="1">
        <v>6.4</v>
      </c>
      <c r="JT144" s="1">
        <v>11</v>
      </c>
      <c r="JU144" s="1">
        <v>65535</v>
      </c>
      <c r="JV144" s="1">
        <v>6.6</v>
      </c>
      <c r="JW144" s="1">
        <v>4</v>
      </c>
      <c r="JX144" s="1">
        <v>65535</v>
      </c>
      <c r="JY144" s="1">
        <v>65535</v>
      </c>
      <c r="JZ144" s="1">
        <v>3</v>
      </c>
      <c r="KA144" s="1">
        <v>4.4000000000000004</v>
      </c>
      <c r="KB144" s="1">
        <v>65535</v>
      </c>
      <c r="KC144" s="1">
        <v>65535</v>
      </c>
      <c r="KD144" s="1">
        <v>65535</v>
      </c>
      <c r="KE144" s="1">
        <v>7.6</v>
      </c>
      <c r="KF144" s="1">
        <v>65535</v>
      </c>
      <c r="KG144" s="1">
        <v>65535</v>
      </c>
      <c r="KH144" s="1">
        <v>6.8</v>
      </c>
      <c r="KI144" s="1">
        <v>65535</v>
      </c>
      <c r="KJ144" s="1">
        <v>2.6</v>
      </c>
      <c r="KK144" s="1">
        <v>8.8000000000000007</v>
      </c>
      <c r="KL144" s="1">
        <v>3</v>
      </c>
      <c r="KM144" s="1">
        <v>10</v>
      </c>
      <c r="KN144" s="1">
        <v>10.4</v>
      </c>
      <c r="KO144" s="1">
        <v>6.2</v>
      </c>
      <c r="KP144" s="1">
        <v>65535</v>
      </c>
      <c r="KQ144" s="1">
        <v>7.2</v>
      </c>
      <c r="KR144" s="1">
        <v>9.1999999999999993</v>
      </c>
      <c r="KS144" s="1">
        <v>10.6</v>
      </c>
      <c r="KT144" s="1">
        <v>65535</v>
      </c>
      <c r="KU144" s="1">
        <v>10</v>
      </c>
      <c r="KV144" s="1">
        <v>65535</v>
      </c>
      <c r="KW144" s="1">
        <v>7.8</v>
      </c>
      <c r="KX144" s="1">
        <v>8.1999999999999993</v>
      </c>
      <c r="KY144" s="1">
        <v>7.2</v>
      </c>
      <c r="KZ144" s="1">
        <v>8.1999999999999993</v>
      </c>
      <c r="LA144" s="1">
        <v>4.2</v>
      </c>
      <c r="LB144" s="1">
        <v>11.6</v>
      </c>
      <c r="LC144" s="1">
        <v>8</v>
      </c>
      <c r="LD144" s="1">
        <v>65535</v>
      </c>
      <c r="LE144" s="1">
        <v>10.4</v>
      </c>
      <c r="LF144" s="1">
        <v>7.6</v>
      </c>
      <c r="LG144" s="1">
        <v>65535</v>
      </c>
      <c r="LH144" s="1">
        <v>11.2</v>
      </c>
      <c r="LI144" s="1">
        <v>10.6</v>
      </c>
      <c r="LJ144" s="1">
        <v>8.6</v>
      </c>
      <c r="LK144" s="1">
        <v>12</v>
      </c>
      <c r="LL144" s="1">
        <v>10.4</v>
      </c>
      <c r="LM144" s="1">
        <v>10.199999999999999</v>
      </c>
      <c r="LN144" s="1">
        <v>10.4</v>
      </c>
      <c r="LO144" s="1">
        <v>9.1999999999999993</v>
      </c>
      <c r="LP144" s="1">
        <v>8</v>
      </c>
      <c r="LQ144" s="1">
        <v>5.4</v>
      </c>
      <c r="LR144" s="1">
        <v>5.6</v>
      </c>
      <c r="LS144" s="1">
        <v>65535</v>
      </c>
      <c r="LT144" s="1">
        <v>9.8000000000000007</v>
      </c>
      <c r="LU144" s="1">
        <v>10</v>
      </c>
      <c r="LV144" s="1">
        <v>10.4</v>
      </c>
      <c r="LW144" s="1">
        <v>6.4</v>
      </c>
      <c r="LX144" s="1">
        <v>65535</v>
      </c>
      <c r="LY144" s="1">
        <v>65535</v>
      </c>
      <c r="LZ144" s="1">
        <v>10</v>
      </c>
      <c r="MA144" s="1">
        <v>7.6</v>
      </c>
      <c r="MB144" s="1">
        <v>10.8</v>
      </c>
      <c r="MC144" s="1">
        <v>65535</v>
      </c>
      <c r="MD144" s="1">
        <v>9.6</v>
      </c>
      <c r="ME144" s="1">
        <v>11.6</v>
      </c>
      <c r="MF144" s="1">
        <v>7.4</v>
      </c>
      <c r="MG144" s="1">
        <v>65535</v>
      </c>
      <c r="MH144" s="1">
        <v>3.4</v>
      </c>
      <c r="MI144" s="1">
        <v>65535</v>
      </c>
      <c r="MJ144" s="1">
        <v>2.6</v>
      </c>
      <c r="MK144" s="1">
        <v>6.6</v>
      </c>
      <c r="ML144" s="1">
        <v>65535</v>
      </c>
      <c r="MM144" s="1">
        <v>65535</v>
      </c>
      <c r="MN144" s="1">
        <v>8.1999999999999993</v>
      </c>
      <c r="MO144" s="1">
        <v>5.4</v>
      </c>
      <c r="MP144" s="1">
        <v>6.6</v>
      </c>
      <c r="MQ144" s="1">
        <v>9</v>
      </c>
      <c r="MR144" s="1">
        <v>8.6</v>
      </c>
      <c r="MS144" s="1">
        <v>65535</v>
      </c>
      <c r="MT144" s="1">
        <v>10.199999999999999</v>
      </c>
      <c r="MU144" s="1">
        <v>65535</v>
      </c>
      <c r="MV144" s="1">
        <v>8.4</v>
      </c>
      <c r="MW144" s="1">
        <v>8.6</v>
      </c>
      <c r="MX144" s="1">
        <v>7.6</v>
      </c>
      <c r="MY144" s="1">
        <v>11</v>
      </c>
      <c r="MZ144" s="1">
        <v>11.2</v>
      </c>
      <c r="NA144" s="1">
        <v>65535</v>
      </c>
      <c r="NB144" s="1">
        <v>65535</v>
      </c>
      <c r="NC144" s="1">
        <v>10</v>
      </c>
      <c r="ND144" s="1">
        <v>10.6</v>
      </c>
      <c r="NE144" s="1">
        <v>8</v>
      </c>
      <c r="NF144" s="1">
        <v>3.2</v>
      </c>
      <c r="NG144" s="1">
        <v>3.6</v>
      </c>
      <c r="NH144" s="1">
        <v>65535</v>
      </c>
      <c r="NI144" s="1">
        <v>10.6</v>
      </c>
      <c r="NJ144" s="6">
        <f t="shared" si="111"/>
        <v>0.74193548387096775</v>
      </c>
      <c r="NK144" s="3">
        <f t="shared" si="112"/>
        <v>0.6785714285714286</v>
      </c>
      <c r="NL144" s="3">
        <f t="shared" si="113"/>
        <v>0.54838709677419351</v>
      </c>
      <c r="NM144" s="3">
        <f t="shared" si="114"/>
        <v>0.46666666666666667</v>
      </c>
      <c r="NN144" s="3">
        <f t="shared" si="115"/>
        <v>0.64516129032258063</v>
      </c>
      <c r="NO144" s="3">
        <f t="shared" si="116"/>
        <v>0.53333333333333333</v>
      </c>
      <c r="NP144" s="3">
        <f t="shared" si="117"/>
        <v>0.70967741935483875</v>
      </c>
      <c r="NQ144" s="3">
        <f t="shared" si="118"/>
        <v>0.80645161290322576</v>
      </c>
      <c r="NR144" s="3">
        <f t="shared" si="119"/>
        <v>0.66666666666666663</v>
      </c>
      <c r="NS144" s="3">
        <f t="shared" si="120"/>
        <v>0.64516129032258063</v>
      </c>
      <c r="NT144" s="3">
        <f t="shared" si="121"/>
        <v>0.8</v>
      </c>
      <c r="NU144" s="3">
        <f t="shared" si="122"/>
        <v>0.70967741935483875</v>
      </c>
      <c r="NV144" s="3">
        <f t="shared" si="123"/>
        <v>0.66301369863013704</v>
      </c>
      <c r="NW144" s="5">
        <f t="shared" si="124"/>
        <v>7.0434782608695636</v>
      </c>
      <c r="NX144" s="1">
        <f t="shared" si="125"/>
        <v>8.7210526315789476</v>
      </c>
      <c r="NY144" s="1">
        <f t="shared" si="126"/>
        <v>10.164705882352942</v>
      </c>
      <c r="NZ144" s="1" t="e">
        <f t="shared" si="127"/>
        <v>#N/A</v>
      </c>
      <c r="OA144" s="1">
        <f t="shared" si="128"/>
        <v>9.5500000000000007</v>
      </c>
      <c r="OB144" s="1">
        <f t="shared" si="129"/>
        <v>9.4124999999999996</v>
      </c>
      <c r="OC144" s="1">
        <f t="shared" si="130"/>
        <v>8.1181818181818173</v>
      </c>
      <c r="OD144" s="1">
        <f t="shared" si="131"/>
        <v>8.452</v>
      </c>
      <c r="OE144" s="1">
        <f t="shared" si="132"/>
        <v>8.39</v>
      </c>
      <c r="OF144" s="1">
        <f t="shared" si="133"/>
        <v>7.089999999999999</v>
      </c>
      <c r="OG144" s="1">
        <f t="shared" si="134"/>
        <v>9.0833333333333357</v>
      </c>
      <c r="OH144" s="1">
        <f t="shared" si="135"/>
        <v>7.8363636363636342</v>
      </c>
      <c r="OI144" s="111">
        <v>4.5533333333333328</v>
      </c>
      <c r="OJ144" s="112">
        <v>5.6833333333333336</v>
      </c>
      <c r="OK144" s="112">
        <v>6.7399999999999984</v>
      </c>
      <c r="OL144" s="112">
        <v>8.086666666666666</v>
      </c>
      <c r="OM144" s="112">
        <v>8.2333333333333325</v>
      </c>
      <c r="ON144" s="112">
        <v>7.6099999999999985</v>
      </c>
      <c r="OO144" s="112">
        <v>6.9033333333333333</v>
      </c>
      <c r="OP144" s="112">
        <v>6.6933333333333325</v>
      </c>
      <c r="OQ144" s="112">
        <v>6.2266666666666657</v>
      </c>
      <c r="OR144" s="112">
        <v>6.9866666666666646</v>
      </c>
      <c r="OS144" s="112">
        <v>7.0866666666666669</v>
      </c>
      <c r="OT144" s="112">
        <v>5.7133333333333338</v>
      </c>
      <c r="OU144" s="5">
        <f t="shared" si="99"/>
        <v>2.4901449275362308</v>
      </c>
      <c r="OV144" s="1">
        <f t="shared" si="100"/>
        <v>3.037719298245614</v>
      </c>
      <c r="OW144" s="1">
        <f t="shared" si="101"/>
        <v>3.4247058823529439</v>
      </c>
      <c r="OX144" s="1" t="e">
        <f t="shared" si="102"/>
        <v>#N/A</v>
      </c>
      <c r="OY144" s="1">
        <f t="shared" si="103"/>
        <v>1.3166666666666682</v>
      </c>
      <c r="OZ144" s="1">
        <f t="shared" si="104"/>
        <v>1.8025000000000011</v>
      </c>
      <c r="PA144" s="1">
        <f t="shared" si="105"/>
        <v>1.214848484848484</v>
      </c>
      <c r="PB144" s="1">
        <f t="shared" si="106"/>
        <v>1.7586666666666675</v>
      </c>
      <c r="PC144" s="1">
        <f t="shared" si="107"/>
        <v>2.1633333333333349</v>
      </c>
      <c r="PD144" s="1">
        <f t="shared" si="108"/>
        <v>0.10333333333333439</v>
      </c>
      <c r="PE144" s="1">
        <f t="shared" si="109"/>
        <v>1.9966666666666688</v>
      </c>
      <c r="PF144" s="1">
        <f t="shared" si="110"/>
        <v>2.1230303030303004</v>
      </c>
      <c r="PG144" s="111">
        <v>-5.5</v>
      </c>
      <c r="PH144" s="112">
        <v>-8.8000000000000007</v>
      </c>
      <c r="PI144" s="112">
        <v>-5</v>
      </c>
      <c r="PJ144" s="112">
        <v>-0.4</v>
      </c>
      <c r="PK144" s="112">
        <v>-1.6</v>
      </c>
      <c r="PL144" s="112">
        <v>-0.4</v>
      </c>
      <c r="PM144" s="112">
        <v>-1</v>
      </c>
      <c r="PN144" s="112">
        <v>-3</v>
      </c>
      <c r="PO144" s="112">
        <v>-1.8</v>
      </c>
      <c r="PP144" s="112">
        <v>-3</v>
      </c>
      <c r="PQ144" s="112">
        <v>-4.5999999999999996</v>
      </c>
      <c r="PR144" s="137">
        <v>-5</v>
      </c>
      <c r="PS144" s="5">
        <f t="array" ref="PS144">+IF(ISERROR($NW144)=FALSE,MIN(IF($H144:$AL144&lt;65534,$H144:$AL144,"")),NA())</f>
        <v>2</v>
      </c>
      <c r="PT144" s="1">
        <f t="array" ref="PT144">+IF(ISERROR($NX144)=FALSE,MIN(IF($AM144:$BN144&lt;65534,$AM144:$BN144,"")),NA())</f>
        <v>4.5999999999999996</v>
      </c>
      <c r="PU144" s="1">
        <f t="array" ref="PU144">+IF(ISERROR($NY144)=FALSE,MIN(IF($BP144:$CT144&lt;65534,$BP144:$CT144,"")),NA())</f>
        <v>7</v>
      </c>
      <c r="PV144" s="1" t="e">
        <f t="array" ref="PV144">+IF(ISERROR($NZ144)=FALSE,MIN(IF($CU144:$DX144&lt;65534,$CU144:$DX144,"")),NA())</f>
        <v>#N/A</v>
      </c>
      <c r="PW144" s="1">
        <f t="array" ref="PW144">+IF(ISERROR($OA144)=FALSE,MIN(IF($DY144:$FC144&lt;65534,$DY144:$FC144,"")),NA())</f>
        <v>4.2</v>
      </c>
      <c r="PX144" s="1">
        <f t="array" ref="PX144">+IF(ISERROR($OB144)=FALSE,MIN(IF($FD144:$GG144&lt;65534,$FD144:$GG144,"")),NA())</f>
        <v>6.4</v>
      </c>
      <c r="PY144" s="1">
        <f t="array" ref="PY144">+IF(ISERROR($OC144)=FALSE,MIN(IF($GH144:$HL144&lt;65534,$GH144:$HL144,"")),NA())</f>
        <v>4</v>
      </c>
      <c r="PZ144" s="1">
        <f t="array" ref="PZ144">+IF(ISERROR($OD144)=FALSE,MIN(IF($HM144:$IQ144&lt;65534,$HM144:$IQ144,"")),NA())</f>
        <v>1.8</v>
      </c>
      <c r="QA144" s="1">
        <f t="array" ref="QA144">+IF(ISERROR($OE144)=FALSE,MIN(IF($IR144:$JU144&lt;65534,$IR144:$JU144,"")),NA())</f>
        <v>5.4</v>
      </c>
      <c r="QB144" s="1">
        <f t="array" ref="QB144">+IF(ISERROR($OF144)=FALSE,MIN(IF($JV144:$KZ144&lt;65534,$JV144:$KZ144,"")),NA())</f>
        <v>2.6</v>
      </c>
      <c r="QC144" s="1">
        <f t="array" ref="QC144">+IF(ISERROR($OG144)=FALSE,MIN(IF($LA144:$MD144&lt;65534,$LA144:$MD144,"")),NA())</f>
        <v>4.2</v>
      </c>
      <c r="QD144" s="1">
        <f t="array" ref="QD144">+IF(ISERROR($OH144)=FALSE,MIN(IF($ME144:$NI144&lt;65534,$ME144:$NI144,"")),NA())</f>
        <v>2.6</v>
      </c>
      <c r="QE144" s="5">
        <f t="shared" si="136"/>
        <v>-7.5</v>
      </c>
      <c r="QF144" s="1">
        <f t="shared" si="137"/>
        <v>-13.4</v>
      </c>
      <c r="QG144" s="1">
        <f t="shared" si="138"/>
        <v>-12</v>
      </c>
      <c r="QH144" s="1" t="e">
        <f t="shared" si="139"/>
        <v>#N/A</v>
      </c>
      <c r="QI144" s="1">
        <f t="shared" si="140"/>
        <v>-5.8000000000000007</v>
      </c>
      <c r="QJ144" s="1">
        <f t="shared" si="141"/>
        <v>-6.8000000000000007</v>
      </c>
      <c r="QK144" s="1">
        <f t="shared" si="142"/>
        <v>-5</v>
      </c>
      <c r="QL144" s="1">
        <f t="shared" si="143"/>
        <v>-4.8</v>
      </c>
      <c r="QM144" s="1">
        <f t="shared" si="144"/>
        <v>-7.2</v>
      </c>
      <c r="QN144" s="1">
        <f t="shared" si="145"/>
        <v>-5.6</v>
      </c>
      <c r="QO144" s="1">
        <f t="shared" si="146"/>
        <v>-8.8000000000000007</v>
      </c>
      <c r="QP144" s="1">
        <f t="shared" si="147"/>
        <v>-7.6</v>
      </c>
      <c r="QQ144" s="5" t="s">
        <v>892</v>
      </c>
    </row>
    <row r="145" spans="1:459" s="1" customFormat="1" x14ac:dyDescent="0.2">
      <c r="A145" s="155">
        <v>21206020</v>
      </c>
      <c r="B145" s="156">
        <v>-74.104833333333332</v>
      </c>
      <c r="C145" s="156">
        <v>4.8985277777777769</v>
      </c>
      <c r="D145" s="157">
        <v>2575</v>
      </c>
      <c r="E145" s="158" t="s">
        <v>541</v>
      </c>
      <c r="F145" s="158" t="s">
        <v>612</v>
      </c>
      <c r="G145" s="158" t="s">
        <v>42</v>
      </c>
      <c r="H145" s="1">
        <v>65535</v>
      </c>
      <c r="I145" s="1">
        <v>65535</v>
      </c>
      <c r="J145" s="1">
        <v>65535</v>
      </c>
      <c r="K145" s="1">
        <v>65535</v>
      </c>
      <c r="L145" s="1">
        <v>65535</v>
      </c>
      <c r="M145" s="1">
        <v>65535</v>
      </c>
      <c r="N145" s="1">
        <v>7.2</v>
      </c>
      <c r="O145" s="1">
        <v>7.2</v>
      </c>
      <c r="P145" s="1">
        <v>4.8</v>
      </c>
      <c r="Q145" s="1">
        <v>8.9</v>
      </c>
      <c r="R145" s="1">
        <v>8.8000000000000007</v>
      </c>
      <c r="S145" s="1">
        <v>7.2</v>
      </c>
      <c r="T145" s="1">
        <v>7.2</v>
      </c>
      <c r="U145" s="1">
        <v>7.4</v>
      </c>
      <c r="V145" s="1">
        <v>9.4</v>
      </c>
      <c r="W145" s="1">
        <v>9.6</v>
      </c>
      <c r="X145" s="1">
        <v>8.6</v>
      </c>
      <c r="Y145" s="1">
        <v>7.4</v>
      </c>
      <c r="Z145" s="1">
        <v>7.2</v>
      </c>
      <c r="AA145" s="1">
        <v>8.1999999999999993</v>
      </c>
      <c r="AB145" s="1">
        <v>6.8</v>
      </c>
      <c r="AC145" s="1">
        <v>6.4</v>
      </c>
      <c r="AD145" s="1">
        <v>5.8</v>
      </c>
      <c r="AE145" s="1">
        <v>6.2</v>
      </c>
      <c r="AF145" s="1">
        <v>5.8</v>
      </c>
      <c r="AG145" s="1">
        <v>6.2</v>
      </c>
      <c r="AH145" s="1">
        <v>4.8</v>
      </c>
      <c r="AI145" s="1">
        <v>6.8</v>
      </c>
      <c r="AJ145" s="1">
        <v>8.1999999999999993</v>
      </c>
      <c r="AK145" s="1">
        <v>6.8</v>
      </c>
      <c r="AL145" s="1">
        <v>7</v>
      </c>
      <c r="AM145" s="1">
        <v>4.8</v>
      </c>
      <c r="AN145" s="1">
        <v>7.2</v>
      </c>
      <c r="AO145" s="1">
        <v>3.2</v>
      </c>
      <c r="AP145" s="1">
        <v>6</v>
      </c>
      <c r="AQ145" s="1">
        <v>6.8</v>
      </c>
      <c r="AR145" s="1">
        <v>7.4</v>
      </c>
      <c r="AS145" s="1">
        <v>5.2</v>
      </c>
      <c r="AT145" s="1">
        <v>65535</v>
      </c>
      <c r="AU145" s="1">
        <v>65535</v>
      </c>
      <c r="AV145" s="1">
        <v>5.2</v>
      </c>
      <c r="AW145" s="1">
        <v>7.4</v>
      </c>
      <c r="AX145" s="1">
        <v>6.8</v>
      </c>
      <c r="AY145" s="1">
        <v>6.8</v>
      </c>
      <c r="AZ145" s="1">
        <v>8</v>
      </c>
      <c r="BA145" s="1">
        <v>5.8</v>
      </c>
      <c r="BB145" s="1">
        <v>6.8</v>
      </c>
      <c r="BC145" s="1">
        <v>7.2</v>
      </c>
      <c r="BD145" s="1">
        <v>7.2</v>
      </c>
      <c r="BE145" s="1">
        <v>7</v>
      </c>
      <c r="BF145" s="1">
        <v>10.4</v>
      </c>
      <c r="BG145" s="1">
        <v>8.4</v>
      </c>
      <c r="BH145" s="1">
        <v>6.4</v>
      </c>
      <c r="BI145" s="1">
        <v>7.8</v>
      </c>
      <c r="BJ145" s="1">
        <v>8.1999999999999993</v>
      </c>
      <c r="BK145" s="1">
        <v>12.4</v>
      </c>
      <c r="BL145" s="1">
        <v>8.1999999999999993</v>
      </c>
      <c r="BM145" s="1">
        <v>9.8000000000000007</v>
      </c>
      <c r="BN145" s="1">
        <v>6.6</v>
      </c>
      <c r="BO145" s="102"/>
      <c r="BP145" s="1">
        <v>6.4</v>
      </c>
      <c r="BQ145" s="1">
        <v>10.199999999999999</v>
      </c>
      <c r="BR145" s="1">
        <v>7.8</v>
      </c>
      <c r="BS145" s="1">
        <v>6.8</v>
      </c>
      <c r="BT145" s="1">
        <v>7</v>
      </c>
      <c r="BU145" s="1">
        <v>8.1999999999999993</v>
      </c>
      <c r="BV145" s="1">
        <v>9</v>
      </c>
      <c r="BW145" s="1">
        <v>65535</v>
      </c>
      <c r="BX145" s="1">
        <v>7.2</v>
      </c>
      <c r="BY145" s="1">
        <v>8.4</v>
      </c>
      <c r="BZ145" s="1">
        <v>12</v>
      </c>
      <c r="CA145" s="1">
        <v>10.199999999999999</v>
      </c>
      <c r="CB145" s="1">
        <v>8.1999999999999993</v>
      </c>
      <c r="CC145" s="1">
        <v>10</v>
      </c>
      <c r="CD145" s="1">
        <v>9</v>
      </c>
      <c r="CE145" s="1">
        <v>10</v>
      </c>
      <c r="CF145" s="1">
        <v>8</v>
      </c>
      <c r="CG145" s="1">
        <v>10</v>
      </c>
      <c r="CH145" s="1">
        <v>65535</v>
      </c>
      <c r="CI145" s="1">
        <v>8.4</v>
      </c>
      <c r="CJ145" s="1">
        <v>8.1999999999999993</v>
      </c>
      <c r="CK145" s="1">
        <v>65535</v>
      </c>
      <c r="CL145" s="1">
        <v>65535</v>
      </c>
      <c r="CM145" s="1">
        <v>9.4</v>
      </c>
      <c r="CN145" s="1">
        <v>6.2</v>
      </c>
      <c r="CO145" s="1">
        <v>7.8</v>
      </c>
      <c r="CP145" s="1">
        <v>8.6</v>
      </c>
      <c r="CQ145" s="1">
        <v>7.4</v>
      </c>
      <c r="CR145" s="1">
        <v>8.8000000000000007</v>
      </c>
      <c r="CS145" s="1">
        <v>8.8000000000000007</v>
      </c>
      <c r="CT145" s="1">
        <v>9</v>
      </c>
      <c r="CU145" s="1">
        <v>65535</v>
      </c>
      <c r="CV145" s="1">
        <v>9.4</v>
      </c>
      <c r="CW145" s="1">
        <v>9.4</v>
      </c>
      <c r="CX145" s="1">
        <v>11.8</v>
      </c>
      <c r="CY145" s="1">
        <v>11.4</v>
      </c>
      <c r="CZ145" s="1">
        <v>9.4</v>
      </c>
      <c r="DA145" s="1">
        <v>10.4</v>
      </c>
      <c r="DB145" s="1">
        <v>9.4</v>
      </c>
      <c r="DC145" s="1">
        <v>8.6</v>
      </c>
      <c r="DD145" s="1">
        <v>65535</v>
      </c>
      <c r="DE145" s="1">
        <v>9.5</v>
      </c>
      <c r="DF145" s="1">
        <v>11.4</v>
      </c>
      <c r="DG145" s="1">
        <v>8.8000000000000007</v>
      </c>
      <c r="DH145" s="1">
        <v>8.6</v>
      </c>
      <c r="DI145" s="1">
        <v>10.4</v>
      </c>
      <c r="DJ145" s="1">
        <v>65535</v>
      </c>
      <c r="DK145" s="1">
        <v>10.4</v>
      </c>
      <c r="DL145" s="1">
        <v>12.2</v>
      </c>
      <c r="DM145" s="1">
        <v>10.3</v>
      </c>
      <c r="DN145" s="1">
        <v>65535</v>
      </c>
      <c r="DO145" s="1">
        <v>11.6</v>
      </c>
      <c r="DP145" s="1">
        <v>11.2</v>
      </c>
      <c r="DQ145" s="1">
        <v>10.4</v>
      </c>
      <c r="DR145" s="1">
        <v>11.4</v>
      </c>
      <c r="DS145" s="1">
        <v>10.9</v>
      </c>
      <c r="DT145" s="1">
        <v>65535</v>
      </c>
      <c r="DU145" s="1">
        <v>10.199999999999999</v>
      </c>
      <c r="DV145" s="1">
        <v>9.6</v>
      </c>
      <c r="DW145" s="1">
        <v>11.2</v>
      </c>
      <c r="DX145" s="1">
        <v>6.8</v>
      </c>
      <c r="DY145" s="1">
        <v>5.2</v>
      </c>
      <c r="DZ145" s="1">
        <v>5.4</v>
      </c>
      <c r="EA145" s="1">
        <v>8.1999999999999993</v>
      </c>
      <c r="EB145" s="1">
        <v>7.8</v>
      </c>
      <c r="EC145" s="1">
        <v>65535</v>
      </c>
      <c r="ED145" s="1">
        <v>11.5</v>
      </c>
      <c r="EE145" s="1">
        <v>9.1999999999999993</v>
      </c>
      <c r="EF145" s="1">
        <v>10.199999999999999</v>
      </c>
      <c r="EG145" s="1">
        <v>10.6</v>
      </c>
      <c r="EH145" s="1">
        <v>65535</v>
      </c>
      <c r="EI145" s="1">
        <v>11</v>
      </c>
      <c r="EJ145" s="1">
        <v>65535</v>
      </c>
      <c r="EK145" s="1">
        <v>11.8</v>
      </c>
      <c r="EL145" s="1">
        <v>11.8</v>
      </c>
      <c r="EM145" s="1">
        <v>10</v>
      </c>
      <c r="EN145" s="1">
        <v>9.8000000000000007</v>
      </c>
      <c r="EO145" s="1">
        <v>65535</v>
      </c>
      <c r="EP145" s="1">
        <v>8.8000000000000007</v>
      </c>
      <c r="EQ145" s="1">
        <v>9.4</v>
      </c>
      <c r="ER145" s="1">
        <v>11</v>
      </c>
      <c r="ES145" s="1">
        <v>8.8000000000000007</v>
      </c>
      <c r="ET145" s="1">
        <v>10.4</v>
      </c>
      <c r="EU145" s="1">
        <v>65535</v>
      </c>
      <c r="EV145" s="1">
        <v>10.199999999999999</v>
      </c>
      <c r="EW145" s="1">
        <v>10</v>
      </c>
      <c r="EX145" s="1">
        <v>10.4</v>
      </c>
      <c r="EY145" s="1">
        <v>9.1999999999999993</v>
      </c>
      <c r="EZ145" s="1">
        <v>7.8</v>
      </c>
      <c r="FA145" s="1">
        <v>10.4</v>
      </c>
      <c r="FB145" s="1">
        <v>65535</v>
      </c>
      <c r="FC145" s="1">
        <v>9.6</v>
      </c>
      <c r="FD145" s="1">
        <v>6.2</v>
      </c>
      <c r="FE145" s="1">
        <v>10</v>
      </c>
      <c r="FF145" s="1">
        <v>11.2</v>
      </c>
      <c r="FG145" s="1">
        <v>6.4</v>
      </c>
      <c r="FH145" s="1">
        <v>9.8000000000000007</v>
      </c>
      <c r="FI145" s="1">
        <v>10</v>
      </c>
      <c r="FJ145" s="1">
        <v>9.6</v>
      </c>
      <c r="FK145" s="1">
        <v>7.6</v>
      </c>
      <c r="FL145" s="1">
        <v>9.8000000000000007</v>
      </c>
      <c r="FM145" s="1">
        <v>8.6</v>
      </c>
      <c r="FN145" s="1">
        <v>65535</v>
      </c>
      <c r="FO145" s="1">
        <v>10.4</v>
      </c>
      <c r="FP145" s="1">
        <v>65535</v>
      </c>
      <c r="FQ145" s="1">
        <v>65535</v>
      </c>
      <c r="FR145" s="1">
        <v>9.4</v>
      </c>
      <c r="FS145" s="1">
        <v>10.4</v>
      </c>
      <c r="FT145" s="1">
        <v>11</v>
      </c>
      <c r="FU145" s="1">
        <v>12.2</v>
      </c>
      <c r="FV145" s="1">
        <v>65535</v>
      </c>
      <c r="FW145" s="1">
        <v>11</v>
      </c>
      <c r="FX145" s="1">
        <v>9.8000000000000007</v>
      </c>
      <c r="FY145" s="1">
        <v>11.4</v>
      </c>
      <c r="FZ145" s="1">
        <v>65535</v>
      </c>
      <c r="GA145" s="1">
        <v>9.6</v>
      </c>
      <c r="GB145" s="1">
        <v>10.199999999999999</v>
      </c>
      <c r="GC145" s="1">
        <v>8.8000000000000007</v>
      </c>
      <c r="GD145" s="1">
        <v>6.8</v>
      </c>
      <c r="GE145" s="1">
        <v>7</v>
      </c>
      <c r="GF145" s="1">
        <v>10.8</v>
      </c>
      <c r="GG145" s="1">
        <v>10.4</v>
      </c>
      <c r="GH145" s="1">
        <v>10</v>
      </c>
      <c r="GI145" s="1">
        <v>9.4</v>
      </c>
      <c r="GJ145" s="1">
        <v>11</v>
      </c>
      <c r="GK145" s="1">
        <v>7.4</v>
      </c>
      <c r="GL145" s="1">
        <v>65535</v>
      </c>
      <c r="GM145" s="1">
        <v>8.8000000000000007</v>
      </c>
      <c r="GN145" s="1">
        <v>5.4</v>
      </c>
      <c r="GO145" s="1">
        <v>65535</v>
      </c>
      <c r="GP145" s="1">
        <v>7.8</v>
      </c>
      <c r="GQ145" s="1">
        <v>65535</v>
      </c>
      <c r="GR145" s="1">
        <v>65535</v>
      </c>
      <c r="GS145" s="1">
        <v>65535</v>
      </c>
      <c r="GT145" s="1">
        <v>9.4</v>
      </c>
      <c r="GU145" s="1">
        <v>10</v>
      </c>
      <c r="GV145" s="1">
        <v>8.8000000000000007</v>
      </c>
      <c r="GW145" s="1">
        <v>7.4</v>
      </c>
      <c r="GX145" s="1">
        <v>5.4</v>
      </c>
      <c r="GY145" s="1">
        <v>7.4</v>
      </c>
      <c r="GZ145" s="1">
        <v>11.4</v>
      </c>
      <c r="HA145" s="1">
        <v>7.8</v>
      </c>
      <c r="HB145" s="1">
        <v>65535</v>
      </c>
      <c r="HC145" s="1">
        <v>4.2</v>
      </c>
      <c r="HD145" s="1">
        <v>65535</v>
      </c>
      <c r="HE145" s="1">
        <v>10</v>
      </c>
      <c r="HF145" s="1">
        <v>7.8</v>
      </c>
      <c r="HG145" s="1">
        <v>7.8</v>
      </c>
      <c r="HH145" s="1">
        <v>65535</v>
      </c>
      <c r="HI145" s="1">
        <v>10.4</v>
      </c>
      <c r="HJ145" s="1">
        <v>10</v>
      </c>
      <c r="HK145" s="1">
        <v>8.1999999999999993</v>
      </c>
      <c r="HL145" s="1">
        <v>9.6</v>
      </c>
      <c r="HM145" s="1">
        <v>8.8000000000000007</v>
      </c>
      <c r="HN145" s="1">
        <v>8.1999999999999993</v>
      </c>
      <c r="HO145" s="1">
        <v>10.199999999999999</v>
      </c>
      <c r="HP145" s="1">
        <v>8.1999999999999993</v>
      </c>
      <c r="HQ145" s="1">
        <v>65535</v>
      </c>
      <c r="HR145" s="1">
        <v>65535</v>
      </c>
      <c r="HS145" s="1">
        <v>9.8000000000000007</v>
      </c>
      <c r="HT145" s="1">
        <v>9.8000000000000007</v>
      </c>
      <c r="HU145" s="1">
        <v>65535</v>
      </c>
      <c r="HV145" s="1">
        <v>8.1999999999999993</v>
      </c>
      <c r="HW145" s="1">
        <v>8</v>
      </c>
      <c r="HX145" s="1">
        <v>9.1999999999999993</v>
      </c>
      <c r="HY145" s="1">
        <v>8.1999999999999993</v>
      </c>
      <c r="HZ145" s="1">
        <v>10.8</v>
      </c>
      <c r="IA145" s="1">
        <v>9.8000000000000007</v>
      </c>
      <c r="IB145" s="1">
        <v>65535</v>
      </c>
      <c r="IC145" s="1">
        <v>10</v>
      </c>
      <c r="ID145" s="1">
        <v>65535</v>
      </c>
      <c r="IE145" s="1">
        <v>65535</v>
      </c>
      <c r="IF145" s="1">
        <v>7.2</v>
      </c>
      <c r="IG145" s="1">
        <v>65535</v>
      </c>
      <c r="IH145" s="1">
        <v>9.1999999999999993</v>
      </c>
      <c r="II145" s="1">
        <v>65535</v>
      </c>
      <c r="IJ145" s="1">
        <v>65535</v>
      </c>
      <c r="IK145" s="1">
        <v>7.2</v>
      </c>
      <c r="IL145" s="1">
        <v>6.2</v>
      </c>
      <c r="IM145" s="1">
        <v>6.8</v>
      </c>
      <c r="IN145" s="1">
        <v>6.4</v>
      </c>
      <c r="IO145" s="1">
        <v>6.8</v>
      </c>
      <c r="IP145" s="1">
        <v>4.2</v>
      </c>
      <c r="IQ145" s="1">
        <v>65535</v>
      </c>
      <c r="IR145" s="1">
        <v>5.2</v>
      </c>
      <c r="IS145" s="1">
        <v>7.2</v>
      </c>
      <c r="IT145" s="1">
        <v>6.2</v>
      </c>
      <c r="IU145" s="1">
        <v>7.1</v>
      </c>
      <c r="IV145" s="1">
        <v>6</v>
      </c>
      <c r="IW145" s="1">
        <v>7.8</v>
      </c>
      <c r="IX145" s="1">
        <v>8.1999999999999993</v>
      </c>
      <c r="IY145" s="1">
        <v>7.8</v>
      </c>
      <c r="IZ145" s="1">
        <v>65535</v>
      </c>
      <c r="JA145" s="1">
        <v>7.6</v>
      </c>
      <c r="JB145" s="1">
        <v>9.1999999999999993</v>
      </c>
      <c r="JC145" s="1">
        <v>7</v>
      </c>
      <c r="JD145" s="1">
        <v>65535</v>
      </c>
      <c r="JE145" s="1">
        <v>8.8000000000000007</v>
      </c>
      <c r="JF145" s="1">
        <v>8.8000000000000007</v>
      </c>
      <c r="JG145" s="1">
        <v>7.2</v>
      </c>
      <c r="JH145" s="1">
        <v>8.1999999999999993</v>
      </c>
      <c r="JI145" s="1">
        <v>9.1999999999999993</v>
      </c>
      <c r="JJ145" s="1">
        <v>10.4</v>
      </c>
      <c r="JK145" s="1">
        <v>7.4</v>
      </c>
      <c r="JL145" s="1">
        <v>65535</v>
      </c>
      <c r="JM145" s="1">
        <v>65535</v>
      </c>
      <c r="JN145" s="1">
        <v>65535</v>
      </c>
      <c r="JO145" s="1">
        <v>4.4000000000000004</v>
      </c>
      <c r="JP145" s="1">
        <v>65535</v>
      </c>
      <c r="JQ145" s="1">
        <v>65535</v>
      </c>
      <c r="JR145" s="1">
        <v>65535</v>
      </c>
      <c r="JS145" s="1">
        <v>10</v>
      </c>
      <c r="JT145" s="1">
        <v>65535</v>
      </c>
      <c r="JU145" s="1">
        <v>65535</v>
      </c>
      <c r="JV145" s="1">
        <v>7.2</v>
      </c>
      <c r="JW145" s="1">
        <v>10.199999999999999</v>
      </c>
      <c r="JX145" s="1">
        <v>65535</v>
      </c>
      <c r="JY145" s="1">
        <v>6.4</v>
      </c>
      <c r="JZ145" s="1">
        <v>6.4</v>
      </c>
      <c r="KA145" s="1">
        <v>6.4</v>
      </c>
      <c r="KB145" s="1">
        <v>65535</v>
      </c>
      <c r="KC145" s="1">
        <v>10.199999999999999</v>
      </c>
      <c r="KD145" s="1">
        <v>65535</v>
      </c>
      <c r="KE145" s="1">
        <v>65535</v>
      </c>
      <c r="KF145" s="1">
        <v>65535</v>
      </c>
      <c r="KG145" s="1">
        <v>65535</v>
      </c>
      <c r="KH145" s="1">
        <v>65535</v>
      </c>
      <c r="KI145" s="1">
        <v>8.1999999999999993</v>
      </c>
      <c r="KJ145" s="1">
        <v>4.5</v>
      </c>
      <c r="KK145" s="1">
        <v>7.4</v>
      </c>
      <c r="KL145" s="1">
        <v>5.7</v>
      </c>
      <c r="KM145" s="1">
        <v>65535</v>
      </c>
      <c r="KN145" s="1">
        <v>9.1999999999999993</v>
      </c>
      <c r="KO145" s="1">
        <v>65535</v>
      </c>
      <c r="KP145" s="1">
        <v>65535</v>
      </c>
      <c r="KQ145" s="1">
        <v>65535</v>
      </c>
      <c r="KR145" s="1">
        <v>65535</v>
      </c>
      <c r="KS145" s="1">
        <v>8.1999999999999993</v>
      </c>
      <c r="KT145" s="1">
        <v>65535</v>
      </c>
      <c r="KU145" s="1">
        <v>65535</v>
      </c>
      <c r="KV145" s="1">
        <v>8.8000000000000007</v>
      </c>
      <c r="KW145" s="1">
        <v>65535</v>
      </c>
      <c r="KX145" s="1">
        <v>7.8</v>
      </c>
      <c r="KY145" s="1">
        <v>8.1999999999999993</v>
      </c>
      <c r="KZ145" s="1">
        <v>9</v>
      </c>
      <c r="LA145" s="1">
        <v>65535</v>
      </c>
      <c r="LB145" s="1">
        <v>8.1999999999999993</v>
      </c>
      <c r="LC145" s="1">
        <v>65535</v>
      </c>
      <c r="LD145" s="1">
        <v>7.8</v>
      </c>
      <c r="LE145" s="1">
        <v>7.2</v>
      </c>
      <c r="LF145" s="1">
        <v>65535</v>
      </c>
      <c r="LG145" s="1">
        <v>65535</v>
      </c>
      <c r="LH145" s="1">
        <v>7.6</v>
      </c>
      <c r="LI145" s="1">
        <v>65535</v>
      </c>
      <c r="LJ145" s="1">
        <v>65535</v>
      </c>
      <c r="LK145" s="1">
        <v>65535</v>
      </c>
      <c r="LL145" s="1">
        <v>11.2</v>
      </c>
      <c r="LM145" s="1">
        <v>11.4</v>
      </c>
      <c r="LN145" s="1">
        <v>65535</v>
      </c>
      <c r="LO145" s="1">
        <v>8.8000000000000007</v>
      </c>
      <c r="LP145" s="1">
        <v>65535</v>
      </c>
      <c r="LQ145" s="1">
        <v>9.6</v>
      </c>
      <c r="LR145" s="1">
        <v>7.8</v>
      </c>
      <c r="LS145" s="1">
        <v>6.6</v>
      </c>
      <c r="LT145" s="1">
        <v>9</v>
      </c>
      <c r="LU145" s="1">
        <v>65535</v>
      </c>
      <c r="LV145" s="1">
        <v>65535</v>
      </c>
      <c r="LW145" s="1">
        <v>65535</v>
      </c>
      <c r="LX145" s="1">
        <v>8</v>
      </c>
      <c r="LY145" s="1">
        <v>65535</v>
      </c>
      <c r="LZ145" s="1">
        <v>65535</v>
      </c>
      <c r="MA145" s="1">
        <v>11.2</v>
      </c>
      <c r="MB145" s="1">
        <v>7.6</v>
      </c>
      <c r="MC145" s="1">
        <v>6.4</v>
      </c>
      <c r="MD145" s="1">
        <v>7.2</v>
      </c>
      <c r="ME145" s="1">
        <v>12.4</v>
      </c>
      <c r="MF145" s="1">
        <v>8.1999999999999993</v>
      </c>
      <c r="MG145" s="1">
        <v>65535</v>
      </c>
      <c r="MH145" s="1">
        <v>6.2</v>
      </c>
      <c r="MI145" s="1">
        <v>65535</v>
      </c>
      <c r="MJ145" s="1">
        <v>6.2</v>
      </c>
      <c r="MK145" s="1">
        <v>6.8</v>
      </c>
      <c r="ML145" s="1">
        <v>7.8</v>
      </c>
      <c r="MM145" s="1">
        <v>8.1999999999999993</v>
      </c>
      <c r="MN145" s="1">
        <v>6.4</v>
      </c>
      <c r="MO145" s="1">
        <v>5.8</v>
      </c>
      <c r="MP145" s="1">
        <v>5.8</v>
      </c>
      <c r="MQ145" s="1">
        <v>7.4</v>
      </c>
      <c r="MR145" s="1">
        <v>11</v>
      </c>
      <c r="MS145" s="1">
        <v>11.2</v>
      </c>
      <c r="MT145" s="1">
        <v>10</v>
      </c>
      <c r="MU145" s="1">
        <v>8.4</v>
      </c>
      <c r="MV145" s="1">
        <v>65535</v>
      </c>
      <c r="MW145" s="1">
        <v>65535</v>
      </c>
      <c r="MX145" s="1">
        <v>8.1999999999999993</v>
      </c>
      <c r="MY145" s="1">
        <v>8.4</v>
      </c>
      <c r="MZ145" s="1">
        <v>9.8000000000000007</v>
      </c>
      <c r="NA145" s="1">
        <v>65535</v>
      </c>
      <c r="NB145" s="1">
        <v>65535</v>
      </c>
      <c r="NC145" s="1">
        <v>65535</v>
      </c>
      <c r="ND145" s="1">
        <v>8.1999999999999993</v>
      </c>
      <c r="NE145" s="1">
        <v>7.8</v>
      </c>
      <c r="NF145" s="1">
        <v>7.4</v>
      </c>
      <c r="NG145" s="1">
        <v>6.2</v>
      </c>
      <c r="NH145" s="1">
        <v>9.8000000000000007</v>
      </c>
      <c r="NI145" s="1">
        <v>10.8</v>
      </c>
      <c r="NJ145" s="6">
        <f t="shared" si="111"/>
        <v>0.80645161290322576</v>
      </c>
      <c r="NK145" s="3">
        <f t="shared" si="112"/>
        <v>0.9285714285714286</v>
      </c>
      <c r="NL145" s="3">
        <f t="shared" si="113"/>
        <v>0.87096774193548387</v>
      </c>
      <c r="NM145" s="3">
        <f t="shared" si="114"/>
        <v>0.83333333333333337</v>
      </c>
      <c r="NN145" s="3">
        <f t="shared" si="115"/>
        <v>0.80645161290322576</v>
      </c>
      <c r="NO145" s="3">
        <f t="shared" si="116"/>
        <v>0.83333333333333337</v>
      </c>
      <c r="NP145" s="3">
        <f t="shared" si="117"/>
        <v>0.74193548387096775</v>
      </c>
      <c r="NQ145" s="3">
        <f t="shared" si="118"/>
        <v>0.67741935483870963</v>
      </c>
      <c r="NR145" s="3">
        <f t="shared" si="119"/>
        <v>0.66666666666666663</v>
      </c>
      <c r="NS145" s="3">
        <f t="shared" si="120"/>
        <v>0.5161290322580645</v>
      </c>
      <c r="NT145" s="3">
        <f t="shared" si="121"/>
        <v>0.53333333333333333</v>
      </c>
      <c r="NU145" s="3">
        <f t="shared" si="122"/>
        <v>0.77419354838709675</v>
      </c>
      <c r="NV145" s="3">
        <f t="shared" si="123"/>
        <v>0.74794520547945209</v>
      </c>
      <c r="NW145" s="5">
        <f t="shared" si="124"/>
        <v>7.1960000000000015</v>
      </c>
      <c r="NX145" s="1">
        <f t="shared" si="125"/>
        <v>7.1923076923076925</v>
      </c>
      <c r="NY145" s="1">
        <f t="shared" si="126"/>
        <v>8.5555555555555571</v>
      </c>
      <c r="NZ145" s="1">
        <f t="shared" si="127"/>
        <v>10.187999999999999</v>
      </c>
      <c r="OA145" s="1">
        <f t="shared" si="128"/>
        <v>9.5399999999999991</v>
      </c>
      <c r="OB145" s="1">
        <f t="shared" si="129"/>
        <v>9.5360000000000014</v>
      </c>
      <c r="OC145" s="1">
        <f t="shared" si="130"/>
        <v>8.4956521739130437</v>
      </c>
      <c r="OD145" s="1">
        <f t="shared" si="131"/>
        <v>8.2476190476190467</v>
      </c>
      <c r="OE145" s="1">
        <f t="shared" si="132"/>
        <v>7.6850000000000005</v>
      </c>
      <c r="OF145" s="1">
        <f t="shared" si="133"/>
        <v>7.7375000000000007</v>
      </c>
      <c r="OG145" s="1">
        <f t="shared" si="134"/>
        <v>8.4749999999999979</v>
      </c>
      <c r="OH145" s="1">
        <f t="shared" si="135"/>
        <v>8.2666666666666675</v>
      </c>
      <c r="OI145" s="111">
        <v>5.4680000000000009</v>
      </c>
      <c r="OJ145" s="112">
        <v>6.3559999999999999</v>
      </c>
      <c r="OK145" s="112">
        <v>7.2692307692307692</v>
      </c>
      <c r="OL145" s="112">
        <v>8.092307692307692</v>
      </c>
      <c r="OM145" s="112">
        <v>8.3576923076923073</v>
      </c>
      <c r="ON145" s="112">
        <v>7.7666666666666684</v>
      </c>
      <c r="OO145" s="112">
        <v>7.3040000000000012</v>
      </c>
      <c r="OP145" s="112">
        <v>6.9320000000000013</v>
      </c>
      <c r="OQ145" s="112">
        <v>6.6624999999999979</v>
      </c>
      <c r="OR145" s="112">
        <v>7.3347826086956518</v>
      </c>
      <c r="OS145" s="112">
        <v>7.1869565217391296</v>
      </c>
      <c r="OT145" s="112">
        <v>5.8565217391304341</v>
      </c>
      <c r="OU145" s="5">
        <f t="shared" si="99"/>
        <v>1.7280000000000006</v>
      </c>
      <c r="OV145" s="1">
        <f t="shared" si="100"/>
        <v>0.83630769230769264</v>
      </c>
      <c r="OW145" s="1">
        <f t="shared" si="101"/>
        <v>1.286324786324788</v>
      </c>
      <c r="OX145" s="1">
        <f t="shared" si="102"/>
        <v>2.0956923076923069</v>
      </c>
      <c r="OY145" s="1">
        <f t="shared" si="103"/>
        <v>1.1823076923076918</v>
      </c>
      <c r="OZ145" s="1">
        <f t="shared" si="104"/>
        <v>1.769333333333333</v>
      </c>
      <c r="PA145" s="1">
        <f t="shared" si="105"/>
        <v>1.1916521739130426</v>
      </c>
      <c r="PB145" s="1">
        <f t="shared" si="106"/>
        <v>1.3156190476190455</v>
      </c>
      <c r="PC145" s="1">
        <f t="shared" si="107"/>
        <v>1.0225000000000026</v>
      </c>
      <c r="PD145" s="1">
        <f t="shared" si="108"/>
        <v>0.40271739130434892</v>
      </c>
      <c r="PE145" s="1">
        <f t="shared" si="109"/>
        <v>1.2880434782608683</v>
      </c>
      <c r="PF145" s="1">
        <f t="shared" si="110"/>
        <v>2.4101449275362334</v>
      </c>
      <c r="PG145" s="111">
        <v>-4.2</v>
      </c>
      <c r="PH145" s="112">
        <v>-1.8</v>
      </c>
      <c r="PI145" s="112">
        <v>-1.8</v>
      </c>
      <c r="PJ145" s="112">
        <v>0</v>
      </c>
      <c r="PK145" s="112">
        <v>1</v>
      </c>
      <c r="PL145" s="112">
        <v>-3</v>
      </c>
      <c r="PM145" s="112">
        <v>0.5</v>
      </c>
      <c r="PN145" s="112">
        <v>-2.4</v>
      </c>
      <c r="PO145" s="112">
        <v>-3.4</v>
      </c>
      <c r="PP145" s="112">
        <v>-0.8</v>
      </c>
      <c r="PQ145" s="112">
        <v>-1</v>
      </c>
      <c r="PR145" s="137">
        <v>-4</v>
      </c>
      <c r="PS145" s="5">
        <f t="array" ref="PS145">+IF(ISERROR($NW145)=FALSE,MIN(IF($H145:$AL145&lt;65534,$H145:$AL145,"")),NA())</f>
        <v>4.8</v>
      </c>
      <c r="PT145" s="1">
        <f t="array" ref="PT145">+IF(ISERROR($NX145)=FALSE,MIN(IF($AM145:$BN145&lt;65534,$AM145:$BN145,"")),NA())</f>
        <v>3.2</v>
      </c>
      <c r="PU145" s="1">
        <f t="array" ref="PU145">+IF(ISERROR($NY145)=FALSE,MIN(IF($BP145:$CT145&lt;65534,$BP145:$CT145,"")),NA())</f>
        <v>6.2</v>
      </c>
      <c r="PV145" s="1">
        <f t="array" ref="PV145">+IF(ISERROR($NZ145)=FALSE,MIN(IF($CU145:$DX145&lt;65534,$CU145:$DX145,"")),NA())</f>
        <v>6.8</v>
      </c>
      <c r="PW145" s="1">
        <f t="array" ref="PW145">+IF(ISERROR($OA145)=FALSE,MIN(IF($DY145:$FC145&lt;65534,$DY145:$FC145,"")),NA())</f>
        <v>5.2</v>
      </c>
      <c r="PX145" s="1">
        <f t="array" ref="PX145">+IF(ISERROR($OB145)=FALSE,MIN(IF($FD145:$GG145&lt;65534,$FD145:$GG145,"")),NA())</f>
        <v>6.2</v>
      </c>
      <c r="PY145" s="1">
        <f t="array" ref="PY145">+IF(ISERROR($OC145)=FALSE,MIN(IF($GH145:$HL145&lt;65534,$GH145:$HL145,"")),NA())</f>
        <v>4.2</v>
      </c>
      <c r="PZ145" s="1">
        <f t="array" ref="PZ145">+IF(ISERROR($OD145)=FALSE,MIN(IF($HM145:$IQ145&lt;65534,$HM145:$IQ145,"")),NA())</f>
        <v>4.2</v>
      </c>
      <c r="QA145" s="1">
        <f t="array" ref="QA145">+IF(ISERROR($OE145)=FALSE,MIN(IF($IR145:$JU145&lt;65534,$IR145:$JU145,"")),NA())</f>
        <v>4.4000000000000004</v>
      </c>
      <c r="QB145" s="1">
        <f t="array" ref="QB145">+IF(ISERROR($OF145)=FALSE,MIN(IF($JV145:$KZ145&lt;65534,$JV145:$KZ145,"")),NA())</f>
        <v>4.5</v>
      </c>
      <c r="QC145" s="1">
        <f t="array" ref="QC145">+IF(ISERROR($OG145)=FALSE,MIN(IF($LA145:$MD145&lt;65534,$LA145:$MD145,"")),NA())</f>
        <v>6.4</v>
      </c>
      <c r="QD145" s="1">
        <f t="array" ref="QD145">+IF(ISERROR($OH145)=FALSE,MIN(IF($ME145:$NI145&lt;65534,$ME145:$NI145,"")),NA())</f>
        <v>5.8</v>
      </c>
      <c r="QE145" s="5">
        <f t="shared" si="136"/>
        <v>-9</v>
      </c>
      <c r="QF145" s="1">
        <f t="shared" si="137"/>
        <v>-5</v>
      </c>
      <c r="QG145" s="1">
        <f t="shared" si="138"/>
        <v>-8</v>
      </c>
      <c r="QH145" s="1">
        <f t="shared" si="139"/>
        <v>-6.8</v>
      </c>
      <c r="QI145" s="1">
        <f t="shared" si="140"/>
        <v>-4.2</v>
      </c>
      <c r="QJ145" s="1">
        <f t="shared" si="141"/>
        <v>-9.1999999999999993</v>
      </c>
      <c r="QK145" s="1">
        <f t="shared" si="142"/>
        <v>-3.7</v>
      </c>
      <c r="QL145" s="1">
        <f t="shared" si="143"/>
        <v>-6.6</v>
      </c>
      <c r="QM145" s="1">
        <f t="shared" si="144"/>
        <v>-7.8000000000000007</v>
      </c>
      <c r="QN145" s="1">
        <f t="shared" si="145"/>
        <v>-5.3</v>
      </c>
      <c r="QO145" s="1">
        <f t="shared" si="146"/>
        <v>-7.4</v>
      </c>
      <c r="QP145" s="1">
        <f t="shared" si="147"/>
        <v>-9.8000000000000007</v>
      </c>
      <c r="QQ145" s="5" t="s">
        <v>892</v>
      </c>
    </row>
    <row r="146" spans="1:459" s="1" customFormat="1" x14ac:dyDescent="0.2">
      <c r="A146" s="155">
        <v>21206060</v>
      </c>
      <c r="B146" s="156">
        <v>-74.25333333333333</v>
      </c>
      <c r="C146" s="156">
        <v>4.7171111111111115</v>
      </c>
      <c r="D146" s="157">
        <v>2575</v>
      </c>
      <c r="E146" s="158" t="s">
        <v>542</v>
      </c>
      <c r="F146" s="158" t="s">
        <v>613</v>
      </c>
      <c r="G146" s="158" t="s">
        <v>42</v>
      </c>
      <c r="H146" s="1">
        <v>65535</v>
      </c>
      <c r="I146" s="1">
        <v>4.2</v>
      </c>
      <c r="J146" s="1">
        <v>8</v>
      </c>
      <c r="K146" s="1">
        <v>9</v>
      </c>
      <c r="L146" s="1">
        <v>3</v>
      </c>
      <c r="M146" s="1">
        <v>65535</v>
      </c>
      <c r="N146" s="1">
        <v>65535</v>
      </c>
      <c r="O146" s="1">
        <v>7</v>
      </c>
      <c r="P146" s="1">
        <v>8</v>
      </c>
      <c r="Q146" s="1">
        <v>9</v>
      </c>
      <c r="R146" s="1">
        <v>8</v>
      </c>
      <c r="S146" s="1">
        <v>7</v>
      </c>
      <c r="T146" s="1">
        <v>65535</v>
      </c>
      <c r="U146" s="1">
        <v>10</v>
      </c>
      <c r="V146" s="1">
        <v>9</v>
      </c>
      <c r="W146" s="1">
        <v>10</v>
      </c>
      <c r="X146" s="1">
        <v>9</v>
      </c>
      <c r="Y146" s="1">
        <v>8</v>
      </c>
      <c r="Z146" s="1">
        <v>65535</v>
      </c>
      <c r="AA146" s="1">
        <v>65535</v>
      </c>
      <c r="AB146" s="1">
        <v>9</v>
      </c>
      <c r="AC146" s="1">
        <v>10</v>
      </c>
      <c r="AD146" s="1">
        <v>9</v>
      </c>
      <c r="AE146" s="1">
        <v>10</v>
      </c>
      <c r="AF146" s="1">
        <v>8</v>
      </c>
      <c r="AG146" s="1">
        <v>7</v>
      </c>
      <c r="AH146" s="1">
        <v>65535</v>
      </c>
      <c r="AI146" s="1">
        <v>5</v>
      </c>
      <c r="AJ146" s="1">
        <v>10</v>
      </c>
      <c r="AK146" s="1">
        <v>5</v>
      </c>
      <c r="AL146" s="1">
        <v>9.1999999999999993</v>
      </c>
      <c r="AM146" s="1">
        <v>8.6999999999999993</v>
      </c>
      <c r="AN146" s="1">
        <v>10</v>
      </c>
      <c r="AO146" s="1">
        <v>65535</v>
      </c>
      <c r="AP146" s="1">
        <v>7</v>
      </c>
      <c r="AQ146" s="1">
        <v>10.199999999999999</v>
      </c>
      <c r="AR146" s="1">
        <v>9.3000000000000007</v>
      </c>
      <c r="AS146" s="1">
        <v>10</v>
      </c>
      <c r="AT146" s="1">
        <v>8</v>
      </c>
      <c r="AU146" s="1">
        <v>11</v>
      </c>
      <c r="AV146" s="1">
        <v>65535</v>
      </c>
      <c r="AW146" s="1">
        <v>10.8</v>
      </c>
      <c r="AX146" s="1">
        <v>8</v>
      </c>
      <c r="AY146" s="1">
        <v>11</v>
      </c>
      <c r="AZ146" s="1">
        <v>65535</v>
      </c>
      <c r="BA146" s="1">
        <v>9</v>
      </c>
      <c r="BB146" s="1">
        <v>8.3000000000000007</v>
      </c>
      <c r="BC146" s="1">
        <v>65535</v>
      </c>
      <c r="BD146" s="1">
        <v>8</v>
      </c>
      <c r="BE146" s="1">
        <v>8.3000000000000007</v>
      </c>
      <c r="BF146" s="1">
        <v>8</v>
      </c>
      <c r="BG146" s="1">
        <v>65535</v>
      </c>
      <c r="BH146" s="1">
        <v>7.8</v>
      </c>
      <c r="BI146" s="1">
        <v>9.1999999999999993</v>
      </c>
      <c r="BJ146" s="1">
        <v>65535</v>
      </c>
      <c r="BK146" s="1">
        <v>65535</v>
      </c>
      <c r="BL146" s="1">
        <v>9</v>
      </c>
      <c r="BM146" s="1">
        <v>9.1</v>
      </c>
      <c r="BN146" s="1">
        <v>65535</v>
      </c>
      <c r="BO146" s="102"/>
      <c r="BP146" s="1">
        <v>65535</v>
      </c>
      <c r="BQ146" s="1">
        <v>9.1999999999999993</v>
      </c>
      <c r="BR146" s="1">
        <v>65535</v>
      </c>
      <c r="BS146" s="1">
        <v>8</v>
      </c>
      <c r="BT146" s="1">
        <v>8</v>
      </c>
      <c r="BU146" s="1">
        <v>9</v>
      </c>
      <c r="BV146" s="1">
        <v>8.1999999999999993</v>
      </c>
      <c r="BW146" s="1">
        <v>8.6999999999999993</v>
      </c>
      <c r="BX146" s="1">
        <v>9.4</v>
      </c>
      <c r="BY146" s="1">
        <v>65535</v>
      </c>
      <c r="BZ146" s="1">
        <v>10.5</v>
      </c>
      <c r="CA146" s="1">
        <v>10.1</v>
      </c>
      <c r="CB146" s="1">
        <v>10.8</v>
      </c>
      <c r="CC146" s="1">
        <v>65535</v>
      </c>
      <c r="CD146" s="1">
        <v>9.1999999999999993</v>
      </c>
      <c r="CE146" s="1">
        <v>8.6999999999999993</v>
      </c>
      <c r="CF146" s="1">
        <v>65535</v>
      </c>
      <c r="CG146" s="1">
        <v>10</v>
      </c>
      <c r="CH146" s="1">
        <v>10</v>
      </c>
      <c r="CI146" s="1">
        <v>8</v>
      </c>
      <c r="CJ146" s="1">
        <v>65535</v>
      </c>
      <c r="CK146" s="1">
        <v>8</v>
      </c>
      <c r="CL146" s="1">
        <v>9.1999999999999993</v>
      </c>
      <c r="CM146" s="1">
        <v>65535</v>
      </c>
      <c r="CN146" s="1">
        <v>65535</v>
      </c>
      <c r="CO146" s="1">
        <v>10</v>
      </c>
      <c r="CP146" s="1">
        <v>8.6999999999999993</v>
      </c>
      <c r="CQ146" s="1">
        <v>65535</v>
      </c>
      <c r="CR146" s="1">
        <v>9.5</v>
      </c>
      <c r="CS146" s="1">
        <v>9</v>
      </c>
      <c r="CT146" s="1">
        <v>65535</v>
      </c>
      <c r="CU146" s="1">
        <v>11</v>
      </c>
      <c r="CV146" s="1">
        <v>65535</v>
      </c>
      <c r="CW146" s="1">
        <v>10</v>
      </c>
      <c r="CX146" s="1">
        <v>65535</v>
      </c>
      <c r="CY146" s="1">
        <v>11</v>
      </c>
      <c r="CZ146" s="1">
        <v>9</v>
      </c>
      <c r="DA146" s="1">
        <v>65535</v>
      </c>
      <c r="DB146" s="1">
        <v>10</v>
      </c>
      <c r="DC146" s="1">
        <v>65535</v>
      </c>
      <c r="DD146" s="1">
        <v>9.6</v>
      </c>
      <c r="DE146" s="1">
        <v>8.6999999999999993</v>
      </c>
      <c r="DF146" s="1">
        <v>9.1</v>
      </c>
      <c r="DG146" s="1">
        <v>9</v>
      </c>
      <c r="DH146" s="1">
        <v>65535</v>
      </c>
      <c r="DI146" s="1">
        <v>9</v>
      </c>
      <c r="DJ146" s="1">
        <v>8.8000000000000007</v>
      </c>
      <c r="DK146" s="1">
        <v>9.1999999999999993</v>
      </c>
      <c r="DL146" s="1">
        <v>65535</v>
      </c>
      <c r="DM146" s="1">
        <v>65535</v>
      </c>
      <c r="DN146" s="1">
        <v>8</v>
      </c>
      <c r="DO146" s="1">
        <v>65535</v>
      </c>
      <c r="DP146" s="1">
        <v>10</v>
      </c>
      <c r="DQ146" s="1">
        <v>8</v>
      </c>
      <c r="DR146" s="1">
        <v>65535</v>
      </c>
      <c r="DS146" s="1">
        <v>8.5</v>
      </c>
      <c r="DT146" s="1">
        <v>9.5</v>
      </c>
      <c r="DU146" s="1">
        <v>9</v>
      </c>
      <c r="DV146" s="1">
        <v>65535</v>
      </c>
      <c r="DW146" s="1">
        <v>4.2</v>
      </c>
      <c r="DX146" s="1">
        <v>8.6999999999999993</v>
      </c>
      <c r="DY146" s="1">
        <v>65535</v>
      </c>
      <c r="DZ146" s="1">
        <v>65535</v>
      </c>
      <c r="EA146" s="1">
        <v>8</v>
      </c>
      <c r="EB146" s="1">
        <v>9.5</v>
      </c>
      <c r="EC146" s="1">
        <v>65535</v>
      </c>
      <c r="ED146" s="1">
        <v>9</v>
      </c>
      <c r="EE146" s="1">
        <v>9.3000000000000007</v>
      </c>
      <c r="EF146" s="1">
        <v>65535</v>
      </c>
      <c r="EG146" s="1">
        <v>10</v>
      </c>
      <c r="EH146" s="1">
        <v>8</v>
      </c>
      <c r="EI146" s="1">
        <v>8.3000000000000007</v>
      </c>
      <c r="EJ146" s="1">
        <v>65535</v>
      </c>
      <c r="EK146" s="1">
        <v>8</v>
      </c>
      <c r="EL146" s="1">
        <v>10</v>
      </c>
      <c r="EM146" s="1">
        <v>10.5</v>
      </c>
      <c r="EN146" s="1">
        <v>8</v>
      </c>
      <c r="EO146" s="1">
        <v>11</v>
      </c>
      <c r="EP146" s="1">
        <v>65535</v>
      </c>
      <c r="EQ146" s="1">
        <v>65535</v>
      </c>
      <c r="ER146" s="1">
        <v>11</v>
      </c>
      <c r="ES146" s="1">
        <v>9.5</v>
      </c>
      <c r="ET146" s="1">
        <v>10.8</v>
      </c>
      <c r="EU146" s="1">
        <v>11</v>
      </c>
      <c r="EV146" s="1">
        <v>10.7</v>
      </c>
      <c r="EW146" s="1">
        <v>10</v>
      </c>
      <c r="EX146" s="1">
        <v>65535</v>
      </c>
      <c r="EY146" s="1">
        <v>9</v>
      </c>
      <c r="EZ146" s="1">
        <v>8</v>
      </c>
      <c r="FA146" s="1">
        <v>8.5</v>
      </c>
      <c r="FB146" s="1">
        <v>65535</v>
      </c>
      <c r="FC146" s="1">
        <v>9</v>
      </c>
      <c r="FD146" s="1">
        <v>10.199999999999999</v>
      </c>
      <c r="FE146" s="1">
        <v>65535</v>
      </c>
      <c r="FF146" s="1">
        <v>65535</v>
      </c>
      <c r="FG146" s="1">
        <v>10.199999999999999</v>
      </c>
      <c r="FH146" s="1">
        <v>9</v>
      </c>
      <c r="FI146" s="1">
        <v>65535</v>
      </c>
      <c r="FJ146" s="1">
        <v>9.5</v>
      </c>
      <c r="FK146" s="1">
        <v>11</v>
      </c>
      <c r="FL146" s="1">
        <v>65535</v>
      </c>
      <c r="FM146" s="1">
        <v>12</v>
      </c>
      <c r="FN146" s="1">
        <v>10</v>
      </c>
      <c r="FO146" s="1">
        <v>11.5</v>
      </c>
      <c r="FP146" s="1">
        <v>65535</v>
      </c>
      <c r="FQ146" s="1">
        <v>11.5</v>
      </c>
      <c r="FR146" s="1">
        <v>65535</v>
      </c>
      <c r="FS146" s="1">
        <v>65535</v>
      </c>
      <c r="FT146" s="1">
        <v>8.3000000000000007</v>
      </c>
      <c r="FU146" s="1">
        <v>65535</v>
      </c>
      <c r="FV146" s="1">
        <v>65535</v>
      </c>
      <c r="FW146" s="1">
        <v>8</v>
      </c>
      <c r="FX146" s="1">
        <v>7</v>
      </c>
      <c r="FY146" s="1">
        <v>8.4</v>
      </c>
      <c r="FZ146" s="1">
        <v>65535</v>
      </c>
      <c r="GA146" s="1">
        <v>65535</v>
      </c>
      <c r="GB146" s="1">
        <v>11</v>
      </c>
      <c r="GC146" s="1">
        <v>10</v>
      </c>
      <c r="GD146" s="1">
        <v>9.3000000000000007</v>
      </c>
      <c r="GE146" s="1">
        <v>11</v>
      </c>
      <c r="GF146" s="1">
        <v>9.5</v>
      </c>
      <c r="GG146" s="1">
        <v>65535</v>
      </c>
      <c r="GH146" s="1">
        <v>65535</v>
      </c>
      <c r="GI146" s="1">
        <v>8</v>
      </c>
      <c r="GJ146" s="1">
        <v>10</v>
      </c>
      <c r="GK146" s="1">
        <v>65535</v>
      </c>
      <c r="GL146" s="1">
        <v>10</v>
      </c>
      <c r="GM146" s="1">
        <v>10.5</v>
      </c>
      <c r="GN146" s="1">
        <v>65535</v>
      </c>
      <c r="GO146" s="1">
        <v>10.199999999999999</v>
      </c>
      <c r="GP146" s="1">
        <v>9</v>
      </c>
      <c r="GQ146" s="1">
        <v>65535</v>
      </c>
      <c r="GR146" s="1">
        <v>10.8</v>
      </c>
      <c r="GS146" s="1">
        <v>11</v>
      </c>
      <c r="GT146" s="1">
        <v>10.199999999999999</v>
      </c>
      <c r="GU146" s="1">
        <v>65535</v>
      </c>
      <c r="GV146" s="1">
        <v>9</v>
      </c>
      <c r="GW146" s="1">
        <v>65535</v>
      </c>
      <c r="GX146" s="1">
        <v>10</v>
      </c>
      <c r="GY146" s="1">
        <v>9.1</v>
      </c>
      <c r="GZ146" s="1">
        <v>65535</v>
      </c>
      <c r="HA146" s="1">
        <v>65535</v>
      </c>
      <c r="HB146" s="1">
        <v>65535</v>
      </c>
      <c r="HC146" s="1">
        <v>11</v>
      </c>
      <c r="HD146" s="1">
        <v>8</v>
      </c>
      <c r="HE146" s="1">
        <v>9</v>
      </c>
      <c r="HF146" s="1">
        <v>8</v>
      </c>
      <c r="HG146" s="1">
        <v>10.199999999999999</v>
      </c>
      <c r="HH146" s="1">
        <v>65535</v>
      </c>
      <c r="HI146" s="1">
        <v>65535</v>
      </c>
      <c r="HJ146" s="1">
        <v>10</v>
      </c>
      <c r="HK146" s="1">
        <v>8.4</v>
      </c>
      <c r="HL146" s="1">
        <v>10</v>
      </c>
      <c r="HM146" s="1">
        <v>65535</v>
      </c>
      <c r="HN146" s="1">
        <v>10.7</v>
      </c>
      <c r="HO146" s="1">
        <v>10</v>
      </c>
      <c r="HP146" s="1">
        <v>65535</v>
      </c>
      <c r="HQ146" s="1">
        <v>8.5</v>
      </c>
      <c r="HR146" s="1">
        <v>10</v>
      </c>
      <c r="HS146" s="1">
        <v>65535</v>
      </c>
      <c r="HT146" s="1">
        <v>9</v>
      </c>
      <c r="HU146" s="1">
        <v>11</v>
      </c>
      <c r="HV146" s="1">
        <v>10</v>
      </c>
      <c r="HW146" s="1">
        <v>65535</v>
      </c>
      <c r="HX146" s="1">
        <v>10.8</v>
      </c>
      <c r="HY146" s="1">
        <v>12</v>
      </c>
      <c r="HZ146" s="1">
        <v>12</v>
      </c>
      <c r="IA146" s="1">
        <v>11</v>
      </c>
      <c r="IB146" s="1">
        <v>8.5</v>
      </c>
      <c r="IC146" s="1">
        <v>9.6999999999999993</v>
      </c>
      <c r="ID146" s="1">
        <v>65535</v>
      </c>
      <c r="IE146" s="1">
        <v>65535</v>
      </c>
      <c r="IF146" s="1">
        <v>65535</v>
      </c>
      <c r="IG146" s="1">
        <v>8</v>
      </c>
      <c r="IH146" s="1">
        <v>5.3</v>
      </c>
      <c r="II146" s="1">
        <v>9</v>
      </c>
      <c r="IJ146" s="1">
        <v>8.1999999999999993</v>
      </c>
      <c r="IK146" s="1">
        <v>65535</v>
      </c>
      <c r="IL146" s="1">
        <v>10</v>
      </c>
      <c r="IM146" s="1">
        <v>9.6999999999999993</v>
      </c>
      <c r="IN146" s="1">
        <v>8</v>
      </c>
      <c r="IO146" s="1">
        <v>8.4</v>
      </c>
      <c r="IP146" s="1">
        <v>65535</v>
      </c>
      <c r="IQ146" s="1">
        <v>65535</v>
      </c>
      <c r="IR146" s="1">
        <v>65535</v>
      </c>
      <c r="IS146" s="1">
        <v>8.1999999999999993</v>
      </c>
      <c r="IT146" s="1">
        <v>8</v>
      </c>
      <c r="IU146" s="1">
        <v>9</v>
      </c>
      <c r="IV146" s="1">
        <v>8.9</v>
      </c>
      <c r="IW146" s="1">
        <v>9</v>
      </c>
      <c r="IX146" s="1">
        <v>9.3000000000000007</v>
      </c>
      <c r="IY146" s="1">
        <v>65535</v>
      </c>
      <c r="IZ146" s="1">
        <v>11.2</v>
      </c>
      <c r="JA146" s="1">
        <v>2.2000000000000002</v>
      </c>
      <c r="JB146" s="1">
        <v>10</v>
      </c>
      <c r="JC146" s="1">
        <v>5.3</v>
      </c>
      <c r="JD146" s="1">
        <v>9.1999999999999993</v>
      </c>
      <c r="JE146" s="1">
        <v>4.9000000000000004</v>
      </c>
      <c r="JF146" s="1">
        <v>65535</v>
      </c>
      <c r="JG146" s="1">
        <v>8.1999999999999993</v>
      </c>
      <c r="JH146" s="1">
        <v>5.4</v>
      </c>
      <c r="JI146" s="1">
        <v>7.6</v>
      </c>
      <c r="JJ146" s="1">
        <v>9</v>
      </c>
      <c r="JK146" s="1">
        <v>8.1999999999999993</v>
      </c>
      <c r="JL146" s="1">
        <v>8</v>
      </c>
      <c r="JM146" s="1">
        <v>65535</v>
      </c>
      <c r="JN146" s="1">
        <v>8.3000000000000007</v>
      </c>
      <c r="JO146" s="1">
        <v>10.199999999999999</v>
      </c>
      <c r="JP146" s="1">
        <v>11.1</v>
      </c>
      <c r="JQ146" s="1">
        <v>9.8000000000000007</v>
      </c>
      <c r="JR146" s="1">
        <v>5.3</v>
      </c>
      <c r="JS146" s="1">
        <v>7.6</v>
      </c>
      <c r="JT146" s="1">
        <v>65535</v>
      </c>
      <c r="JU146" s="1">
        <v>7.2</v>
      </c>
      <c r="JV146" s="1">
        <v>7</v>
      </c>
      <c r="JW146" s="1">
        <v>5.9</v>
      </c>
      <c r="JX146" s="1">
        <v>65535</v>
      </c>
      <c r="JY146" s="1">
        <v>9.6999999999999993</v>
      </c>
      <c r="JZ146" s="1">
        <v>7.2</v>
      </c>
      <c r="KA146" s="1">
        <v>65535</v>
      </c>
      <c r="KB146" s="1">
        <v>7.8</v>
      </c>
      <c r="KC146" s="1">
        <v>5.3</v>
      </c>
      <c r="KD146" s="1">
        <v>5.0999999999999996</v>
      </c>
      <c r="KE146" s="1">
        <v>8.9</v>
      </c>
      <c r="KF146" s="1">
        <v>65535</v>
      </c>
      <c r="KG146" s="1">
        <v>7.8</v>
      </c>
      <c r="KH146" s="1">
        <v>65535</v>
      </c>
      <c r="KI146" s="1">
        <v>65535</v>
      </c>
      <c r="KJ146" s="1">
        <v>2.2000000000000002</v>
      </c>
      <c r="KK146" s="1">
        <v>7.8</v>
      </c>
      <c r="KL146" s="1">
        <v>2.2999999999999998</v>
      </c>
      <c r="KM146" s="1">
        <v>10</v>
      </c>
      <c r="KN146" s="1">
        <v>9</v>
      </c>
      <c r="KO146" s="1">
        <v>65535</v>
      </c>
      <c r="KP146" s="1">
        <v>8.1</v>
      </c>
      <c r="KQ146" s="1">
        <v>5.3</v>
      </c>
      <c r="KR146" s="1">
        <v>8</v>
      </c>
      <c r="KS146" s="1">
        <v>9.5</v>
      </c>
      <c r="KT146" s="1">
        <v>8</v>
      </c>
      <c r="KU146" s="1">
        <v>10</v>
      </c>
      <c r="KV146" s="1">
        <v>65535</v>
      </c>
      <c r="KW146" s="1">
        <v>9</v>
      </c>
      <c r="KX146" s="1">
        <v>8</v>
      </c>
      <c r="KY146" s="1">
        <v>7.5</v>
      </c>
      <c r="KZ146" s="1">
        <v>7.8</v>
      </c>
      <c r="LA146" s="1">
        <v>4</v>
      </c>
      <c r="LB146" s="1">
        <v>10</v>
      </c>
      <c r="LC146" s="1">
        <v>65535</v>
      </c>
      <c r="LD146" s="1">
        <v>65535</v>
      </c>
      <c r="LE146" s="1">
        <v>7.8</v>
      </c>
      <c r="LF146" s="1">
        <v>6.2</v>
      </c>
      <c r="LG146" s="1">
        <v>8</v>
      </c>
      <c r="LH146" s="1">
        <v>9.5</v>
      </c>
      <c r="LI146" s="1">
        <v>10</v>
      </c>
      <c r="LJ146" s="1">
        <v>65535</v>
      </c>
      <c r="LK146" s="1">
        <v>65535</v>
      </c>
      <c r="LL146" s="1">
        <v>9</v>
      </c>
      <c r="LM146" s="1">
        <v>7.8</v>
      </c>
      <c r="LN146" s="1">
        <v>65535</v>
      </c>
      <c r="LO146" s="1">
        <v>8.5</v>
      </c>
      <c r="LP146" s="1">
        <v>8</v>
      </c>
      <c r="LQ146" s="1">
        <v>65535</v>
      </c>
      <c r="LR146" s="1">
        <v>4.5999999999999996</v>
      </c>
      <c r="LS146" s="1">
        <v>5.4</v>
      </c>
      <c r="LT146" s="1">
        <v>10</v>
      </c>
      <c r="LU146" s="1">
        <v>10.4</v>
      </c>
      <c r="LV146" s="1">
        <v>9</v>
      </c>
      <c r="LW146" s="1">
        <v>65535</v>
      </c>
      <c r="LX146" s="1">
        <v>65535</v>
      </c>
      <c r="LY146" s="1">
        <v>7.2</v>
      </c>
      <c r="LZ146" s="1">
        <v>9</v>
      </c>
      <c r="MA146" s="1">
        <v>8</v>
      </c>
      <c r="MB146" s="1">
        <v>7.6</v>
      </c>
      <c r="MC146" s="1">
        <v>6</v>
      </c>
      <c r="MD146" s="1">
        <v>9</v>
      </c>
      <c r="ME146" s="1">
        <v>65535</v>
      </c>
      <c r="MF146" s="1">
        <v>8</v>
      </c>
      <c r="MG146" s="1">
        <v>8.1999999999999993</v>
      </c>
      <c r="MH146" s="1">
        <v>3</v>
      </c>
      <c r="MI146" s="1">
        <v>4.0999999999999996</v>
      </c>
      <c r="MJ146" s="1">
        <v>2</v>
      </c>
      <c r="MK146" s="1">
        <v>8</v>
      </c>
      <c r="ML146" s="1">
        <v>65535</v>
      </c>
      <c r="MM146" s="1">
        <v>65535</v>
      </c>
      <c r="MN146" s="1">
        <v>2</v>
      </c>
      <c r="MO146" s="1">
        <v>1.8</v>
      </c>
      <c r="MP146" s="1">
        <v>5</v>
      </c>
      <c r="MQ146" s="1">
        <v>8</v>
      </c>
      <c r="MR146" s="1">
        <v>9</v>
      </c>
      <c r="MS146" s="1">
        <v>65535</v>
      </c>
      <c r="MT146" s="1">
        <v>8</v>
      </c>
      <c r="MU146" s="1">
        <v>4.2</v>
      </c>
      <c r="MV146" s="1">
        <v>6</v>
      </c>
      <c r="MW146" s="1">
        <v>65535</v>
      </c>
      <c r="MX146" s="1">
        <v>6.2</v>
      </c>
      <c r="MY146" s="1">
        <v>8</v>
      </c>
      <c r="MZ146" s="1">
        <v>65535</v>
      </c>
      <c r="NA146" s="1">
        <v>65535</v>
      </c>
      <c r="NB146" s="1">
        <v>65535</v>
      </c>
      <c r="NC146" s="1">
        <v>65535</v>
      </c>
      <c r="ND146" s="1">
        <v>10.199999999999999</v>
      </c>
      <c r="NE146" s="1">
        <v>5.4</v>
      </c>
      <c r="NF146" s="1">
        <v>3</v>
      </c>
      <c r="NG146" s="1">
        <v>65535</v>
      </c>
      <c r="NH146" s="1">
        <v>65535</v>
      </c>
      <c r="NI146" s="1">
        <v>9</v>
      </c>
      <c r="NJ146" s="6">
        <f t="shared" si="111"/>
        <v>0.77419354838709675</v>
      </c>
      <c r="NK146" s="3">
        <f t="shared" si="112"/>
        <v>0.7142857142857143</v>
      </c>
      <c r="NL146" s="3">
        <f t="shared" si="113"/>
        <v>0.67741935483870963</v>
      </c>
      <c r="NM146" s="3">
        <f t="shared" si="114"/>
        <v>0.66666666666666663</v>
      </c>
      <c r="NN146" s="3">
        <f t="shared" si="115"/>
        <v>0.70967741935483875</v>
      </c>
      <c r="NO146" s="3">
        <f t="shared" si="116"/>
        <v>0.6</v>
      </c>
      <c r="NP146" s="3">
        <f t="shared" si="117"/>
        <v>0.64516129032258063</v>
      </c>
      <c r="NQ146" s="3">
        <f t="shared" si="118"/>
        <v>0.67741935483870963</v>
      </c>
      <c r="NR146" s="3">
        <f t="shared" si="119"/>
        <v>0.83333333333333337</v>
      </c>
      <c r="NS146" s="3">
        <f t="shared" si="120"/>
        <v>0.77419354838709675</v>
      </c>
      <c r="NT146" s="3">
        <f t="shared" si="121"/>
        <v>0.73333333333333328</v>
      </c>
      <c r="NU146" s="3">
        <f t="shared" si="122"/>
        <v>0.64516129032258063</v>
      </c>
      <c r="NV146" s="3">
        <f t="shared" si="123"/>
        <v>0.70410958904109588</v>
      </c>
      <c r="NW146" s="5">
        <f t="shared" si="124"/>
        <v>7.9749999999999988</v>
      </c>
      <c r="NX146" s="1">
        <f t="shared" si="125"/>
        <v>9.0350000000000001</v>
      </c>
      <c r="NY146" s="1">
        <f t="shared" si="126"/>
        <v>9.1523809523809518</v>
      </c>
      <c r="NZ146" s="1">
        <f t="shared" si="127"/>
        <v>9.014999999999997</v>
      </c>
      <c r="OA146" s="1">
        <f t="shared" si="128"/>
        <v>9.413636363636364</v>
      </c>
      <c r="OB146" s="1">
        <f t="shared" si="129"/>
        <v>9.8555555555555578</v>
      </c>
      <c r="OC146" s="1">
        <f t="shared" si="130"/>
        <v>9.620000000000001</v>
      </c>
      <c r="OD146" s="1">
        <f t="shared" si="131"/>
        <v>9.5142857142857142</v>
      </c>
      <c r="OE146" s="1">
        <f t="shared" si="132"/>
        <v>8.0440000000000005</v>
      </c>
      <c r="OF146" s="1">
        <f t="shared" si="133"/>
        <v>7.3833333333333329</v>
      </c>
      <c r="OG146" s="1">
        <f t="shared" si="134"/>
        <v>7.9545454545454533</v>
      </c>
      <c r="OH146" s="1">
        <f t="shared" si="135"/>
        <v>5.9550000000000001</v>
      </c>
      <c r="OI146" s="111">
        <v>4.6000000000000014</v>
      </c>
      <c r="OJ146" s="112">
        <v>5.674074074074074</v>
      </c>
      <c r="OK146" s="112">
        <v>6.7892857142857119</v>
      </c>
      <c r="OL146" s="112">
        <v>7.9814814814814827</v>
      </c>
      <c r="OM146" s="112">
        <v>7.72</v>
      </c>
      <c r="ON146" s="112">
        <v>6.8962962962962955</v>
      </c>
      <c r="OO146" s="112">
        <v>6.2666666666666666</v>
      </c>
      <c r="OP146" s="112">
        <v>6.4807692307692308</v>
      </c>
      <c r="OQ146" s="112">
        <v>6.1749999999999989</v>
      </c>
      <c r="OR146" s="112">
        <v>6.841379310344827</v>
      </c>
      <c r="OS146" s="112">
        <v>7.315384615384616</v>
      </c>
      <c r="OT146" s="112">
        <v>5.7679999999999998</v>
      </c>
      <c r="OU146" s="5">
        <f t="shared" si="99"/>
        <v>3.3749999999999973</v>
      </c>
      <c r="OV146" s="1">
        <f t="shared" si="100"/>
        <v>3.3609259259259261</v>
      </c>
      <c r="OW146" s="1">
        <f t="shared" si="101"/>
        <v>2.3630952380952399</v>
      </c>
      <c r="OX146" s="1">
        <f t="shared" si="102"/>
        <v>1.0335185185185143</v>
      </c>
      <c r="OY146" s="1">
        <f t="shared" si="103"/>
        <v>1.6936363636363643</v>
      </c>
      <c r="OZ146" s="1">
        <f t="shared" si="104"/>
        <v>2.9592592592592624</v>
      </c>
      <c r="PA146" s="1">
        <f t="shared" si="105"/>
        <v>3.3533333333333344</v>
      </c>
      <c r="PB146" s="1">
        <f t="shared" si="106"/>
        <v>3.0335164835164834</v>
      </c>
      <c r="PC146" s="1">
        <f t="shared" si="107"/>
        <v>1.8690000000000015</v>
      </c>
      <c r="PD146" s="1">
        <f t="shared" si="108"/>
        <v>0.54195402298850581</v>
      </c>
      <c r="PE146" s="1">
        <f t="shared" si="109"/>
        <v>0.63916083916083721</v>
      </c>
      <c r="PF146" s="1">
        <f t="shared" si="110"/>
        <v>0.18700000000000028</v>
      </c>
      <c r="PG146" s="111">
        <v>-6</v>
      </c>
      <c r="PH146" s="112">
        <v>-6</v>
      </c>
      <c r="PI146" s="112">
        <v>-3</v>
      </c>
      <c r="PJ146" s="112">
        <v>-3</v>
      </c>
      <c r="PK146" s="112">
        <v>-4</v>
      </c>
      <c r="PL146" s="112">
        <v>-4.8</v>
      </c>
      <c r="PM146" s="112">
        <v>-4.5999999999999996</v>
      </c>
      <c r="PN146" s="112">
        <v>-1.2</v>
      </c>
      <c r="PO146" s="112">
        <v>-3.3</v>
      </c>
      <c r="PP146" s="112">
        <v>-3.4</v>
      </c>
      <c r="PQ146" s="112">
        <v>-5</v>
      </c>
      <c r="PR146" s="137">
        <v>-6</v>
      </c>
      <c r="PS146" s="5">
        <f t="array" ref="PS146">+IF(ISERROR($NW146)=FALSE,MIN(IF($H146:$AL146&lt;65534,$H146:$AL146,"")),NA())</f>
        <v>3</v>
      </c>
      <c r="PT146" s="1">
        <f t="array" ref="PT146">+IF(ISERROR($NX146)=FALSE,MIN(IF($AM146:$BN146&lt;65534,$AM146:$BN146,"")),NA())</f>
        <v>7</v>
      </c>
      <c r="PU146" s="1">
        <f t="array" ref="PU146">+IF(ISERROR($NY146)=FALSE,MIN(IF($BP146:$CT146&lt;65534,$BP146:$CT146,"")),NA())</f>
        <v>8</v>
      </c>
      <c r="PV146" s="1">
        <f t="array" ref="PV146">+IF(ISERROR($NZ146)=FALSE,MIN(IF($CU146:$DX146&lt;65534,$CU146:$DX146,"")),NA())</f>
        <v>4.2</v>
      </c>
      <c r="PW146" s="1">
        <f t="array" ref="PW146">+IF(ISERROR($OA146)=FALSE,MIN(IF($DY146:$FC146&lt;65534,$DY146:$FC146,"")),NA())</f>
        <v>8</v>
      </c>
      <c r="PX146" s="1">
        <f t="array" ref="PX146">+IF(ISERROR($OB146)=FALSE,MIN(IF($FD146:$GG146&lt;65534,$FD146:$GG146,"")),NA())</f>
        <v>7</v>
      </c>
      <c r="PY146" s="1">
        <f t="array" ref="PY146">+IF(ISERROR($OC146)=FALSE,MIN(IF($GH146:$HL146&lt;65534,$GH146:$HL146,"")),NA())</f>
        <v>8</v>
      </c>
      <c r="PZ146" s="1">
        <f t="array" ref="PZ146">+IF(ISERROR($OD146)=FALSE,MIN(IF($HM146:$IQ146&lt;65534,$HM146:$IQ146,"")),NA())</f>
        <v>5.3</v>
      </c>
      <c r="QA146" s="1">
        <f t="array" ref="QA146">+IF(ISERROR($OE146)=FALSE,MIN(IF($IR146:$JU146&lt;65534,$IR146:$JU146,"")),NA())</f>
        <v>2.2000000000000002</v>
      </c>
      <c r="QB146" s="1">
        <f t="array" ref="QB146">+IF(ISERROR($OF146)=FALSE,MIN(IF($JV146:$KZ146&lt;65534,$JV146:$KZ146,"")),NA())</f>
        <v>2.2000000000000002</v>
      </c>
      <c r="QC146" s="1">
        <f t="array" ref="QC146">+IF(ISERROR($OG146)=FALSE,MIN(IF($LA146:$MD146&lt;65534,$LA146:$MD146,"")),NA())</f>
        <v>4</v>
      </c>
      <c r="QD146" s="1">
        <f t="array" ref="QD146">+IF(ISERROR($OH146)=FALSE,MIN(IF($ME146:$NI146&lt;65534,$ME146:$NI146,"")),NA())</f>
        <v>1.8</v>
      </c>
      <c r="QE146" s="5">
        <f t="shared" si="136"/>
        <v>-9</v>
      </c>
      <c r="QF146" s="1">
        <f t="shared" si="137"/>
        <v>-13</v>
      </c>
      <c r="QG146" s="1">
        <f t="shared" si="138"/>
        <v>-11</v>
      </c>
      <c r="QH146" s="1">
        <f t="shared" si="139"/>
        <v>-7.2</v>
      </c>
      <c r="QI146" s="1">
        <f t="shared" si="140"/>
        <v>-12</v>
      </c>
      <c r="QJ146" s="1">
        <f t="shared" si="141"/>
        <v>-11.8</v>
      </c>
      <c r="QK146" s="1">
        <f t="shared" si="142"/>
        <v>-12.6</v>
      </c>
      <c r="QL146" s="1">
        <f t="shared" si="143"/>
        <v>-6.5</v>
      </c>
      <c r="QM146" s="1">
        <f t="shared" si="144"/>
        <v>-5.5</v>
      </c>
      <c r="QN146" s="1">
        <f t="shared" si="145"/>
        <v>-5.6</v>
      </c>
      <c r="QO146" s="1">
        <f t="shared" si="146"/>
        <v>-9</v>
      </c>
      <c r="QP146" s="1">
        <f t="shared" si="147"/>
        <v>-7.8</v>
      </c>
      <c r="QQ146" s="5" t="s">
        <v>892</v>
      </c>
    </row>
    <row r="147" spans="1:459" s="1" customFormat="1" x14ac:dyDescent="0.2">
      <c r="A147" s="79">
        <v>21235010</v>
      </c>
      <c r="B147" s="106">
        <v>-74.702388888888891</v>
      </c>
      <c r="C147" s="106">
        <v>4.561805555555555</v>
      </c>
      <c r="D147" s="105">
        <v>297</v>
      </c>
      <c r="E147" s="97" t="s">
        <v>346</v>
      </c>
      <c r="F147" s="97" t="s">
        <v>346</v>
      </c>
      <c r="G147" s="97" t="s">
        <v>42</v>
      </c>
      <c r="H147" s="1">
        <v>19</v>
      </c>
      <c r="I147" s="1">
        <v>19.8</v>
      </c>
      <c r="J147" s="1">
        <v>20.399999999999999</v>
      </c>
      <c r="K147" s="1">
        <v>20.6</v>
      </c>
      <c r="L147" s="1">
        <v>20.8</v>
      </c>
      <c r="M147" s="1">
        <v>21.8</v>
      </c>
      <c r="N147" s="1">
        <v>24</v>
      </c>
      <c r="O147" s="1">
        <v>22</v>
      </c>
      <c r="P147" s="1">
        <v>65535</v>
      </c>
      <c r="Q147" s="1">
        <v>23.2</v>
      </c>
      <c r="R147" s="1">
        <v>22.8</v>
      </c>
      <c r="S147" s="1">
        <v>21</v>
      </c>
      <c r="T147" s="1">
        <v>22</v>
      </c>
      <c r="U147" s="1">
        <v>65535</v>
      </c>
      <c r="V147" s="1">
        <v>23</v>
      </c>
      <c r="W147" s="1">
        <v>23.4</v>
      </c>
      <c r="X147" s="1">
        <v>21.2</v>
      </c>
      <c r="Y147" s="1">
        <v>65535</v>
      </c>
      <c r="Z147" s="1">
        <v>22.2</v>
      </c>
      <c r="AA147" s="1">
        <v>23.3</v>
      </c>
      <c r="AB147" s="1">
        <v>22</v>
      </c>
      <c r="AC147" s="1">
        <v>22.2</v>
      </c>
      <c r="AD147" s="1">
        <v>23.2</v>
      </c>
      <c r="AE147" s="1">
        <v>22</v>
      </c>
      <c r="AF147" s="1">
        <v>22</v>
      </c>
      <c r="AG147" s="1">
        <v>65535</v>
      </c>
      <c r="AH147" s="1">
        <v>21.2</v>
      </c>
      <c r="AI147" s="1">
        <v>22</v>
      </c>
      <c r="AJ147" s="1">
        <v>24</v>
      </c>
      <c r="AK147" s="1">
        <v>21.8</v>
      </c>
      <c r="AL147" s="1">
        <v>22.4</v>
      </c>
      <c r="AM147" s="1">
        <v>24.2</v>
      </c>
      <c r="AN147" s="1">
        <v>24.6</v>
      </c>
      <c r="AO147" s="1">
        <v>24</v>
      </c>
      <c r="AP147" s="1">
        <v>23.2</v>
      </c>
      <c r="AQ147" s="1">
        <v>23.4</v>
      </c>
      <c r="AR147" s="1">
        <v>23.8</v>
      </c>
      <c r="AS147" s="1">
        <v>23</v>
      </c>
      <c r="AT147" s="1">
        <v>22.2</v>
      </c>
      <c r="AU147" s="1">
        <v>23.2</v>
      </c>
      <c r="AV147" s="1">
        <v>24</v>
      </c>
      <c r="AW147" s="1">
        <v>23.8</v>
      </c>
      <c r="AX147" s="1">
        <v>24.2</v>
      </c>
      <c r="AY147" s="1">
        <v>22.6</v>
      </c>
      <c r="AZ147" s="1">
        <v>22.8</v>
      </c>
      <c r="BA147" s="1">
        <v>23.4</v>
      </c>
      <c r="BB147" s="1">
        <v>24</v>
      </c>
      <c r="BC147" s="1">
        <v>22.4</v>
      </c>
      <c r="BD147" s="1">
        <v>65535</v>
      </c>
      <c r="BE147" s="1">
        <v>22.8</v>
      </c>
      <c r="BF147" s="1">
        <v>65535</v>
      </c>
      <c r="BG147" s="1">
        <v>22.36</v>
      </c>
      <c r="BH147" s="1">
        <v>24</v>
      </c>
      <c r="BI147" s="1">
        <v>24.6</v>
      </c>
      <c r="BJ147" s="1">
        <v>24</v>
      </c>
      <c r="BK147" s="1">
        <v>23.6</v>
      </c>
      <c r="BL147" s="1">
        <v>23.8</v>
      </c>
      <c r="BM147" s="1">
        <v>23</v>
      </c>
      <c r="BN147" s="1">
        <v>22</v>
      </c>
      <c r="BO147" s="102"/>
      <c r="BP147" s="1">
        <v>23.2</v>
      </c>
      <c r="BQ147" s="1">
        <v>23</v>
      </c>
      <c r="BR147" s="1">
        <v>21.8</v>
      </c>
      <c r="BS147" s="1">
        <v>22.4</v>
      </c>
      <c r="BT147" s="1">
        <v>24.2</v>
      </c>
      <c r="BU147" s="1">
        <v>24.4</v>
      </c>
      <c r="BV147" s="1">
        <v>24.2</v>
      </c>
      <c r="BW147" s="1">
        <v>24.2</v>
      </c>
      <c r="BX147" s="1">
        <v>24.2</v>
      </c>
      <c r="BY147" s="1">
        <v>24</v>
      </c>
      <c r="BZ147" s="1">
        <v>24</v>
      </c>
      <c r="CA147" s="1">
        <v>22.2</v>
      </c>
      <c r="CB147" s="1">
        <v>24</v>
      </c>
      <c r="CC147" s="1">
        <v>65535</v>
      </c>
      <c r="CD147" s="1">
        <v>23.4</v>
      </c>
      <c r="CE147" s="1">
        <v>23.4</v>
      </c>
      <c r="CF147" s="1">
        <v>23</v>
      </c>
      <c r="CG147" s="1">
        <v>24</v>
      </c>
      <c r="CH147" s="1">
        <v>22</v>
      </c>
      <c r="CI147" s="1">
        <v>23</v>
      </c>
      <c r="CJ147" s="1">
        <v>24.4</v>
      </c>
      <c r="CK147" s="1">
        <v>24</v>
      </c>
      <c r="CL147" s="1">
        <v>23</v>
      </c>
      <c r="CM147" s="1">
        <v>22.4</v>
      </c>
      <c r="CN147" s="1">
        <v>22.2</v>
      </c>
      <c r="CO147" s="1">
        <v>23.4</v>
      </c>
      <c r="CP147" s="1">
        <v>65535</v>
      </c>
      <c r="CQ147" s="1">
        <v>24.6</v>
      </c>
      <c r="CR147" s="1">
        <v>23.4</v>
      </c>
      <c r="CS147" s="1">
        <v>23</v>
      </c>
      <c r="CT147" s="1">
        <v>23.2</v>
      </c>
      <c r="CU147" s="1">
        <v>23.2</v>
      </c>
      <c r="CV147" s="1">
        <v>23.4</v>
      </c>
      <c r="CW147" s="1">
        <v>22.2</v>
      </c>
      <c r="CX147" s="1">
        <v>22.8</v>
      </c>
      <c r="CY147" s="1">
        <v>24.4</v>
      </c>
      <c r="CZ147" s="1">
        <v>24.2</v>
      </c>
      <c r="DA147" s="1">
        <v>24.2</v>
      </c>
      <c r="DB147" s="1">
        <v>24.8</v>
      </c>
      <c r="DC147" s="1">
        <v>24</v>
      </c>
      <c r="DD147" s="1">
        <v>23.4</v>
      </c>
      <c r="DE147" s="1">
        <v>23.2</v>
      </c>
      <c r="DF147" s="1">
        <v>65535</v>
      </c>
      <c r="DG147" s="1">
        <v>23.2</v>
      </c>
      <c r="DH147" s="1">
        <v>23</v>
      </c>
      <c r="DI147" s="1">
        <v>23</v>
      </c>
      <c r="DJ147" s="1">
        <v>23.4</v>
      </c>
      <c r="DK147" s="1">
        <v>24</v>
      </c>
      <c r="DL147" s="1">
        <v>22.4</v>
      </c>
      <c r="DM147" s="1">
        <v>22</v>
      </c>
      <c r="DN147" s="1">
        <v>23.2</v>
      </c>
      <c r="DO147" s="1">
        <v>23.8</v>
      </c>
      <c r="DP147" s="1">
        <v>23.8</v>
      </c>
      <c r="DQ147" s="1">
        <v>65535</v>
      </c>
      <c r="DR147" s="1">
        <v>23.2</v>
      </c>
      <c r="DS147" s="1">
        <v>65535</v>
      </c>
      <c r="DT147" s="1">
        <v>23.4</v>
      </c>
      <c r="DU147" s="1">
        <v>24.2</v>
      </c>
      <c r="DV147" s="1">
        <v>22</v>
      </c>
      <c r="DW147" s="1">
        <v>22.2</v>
      </c>
      <c r="DX147" s="1">
        <v>22</v>
      </c>
      <c r="DY147" s="1">
        <v>21</v>
      </c>
      <c r="DZ147" s="1">
        <v>21</v>
      </c>
      <c r="EA147" s="1">
        <v>22</v>
      </c>
      <c r="EB147" s="1">
        <v>23</v>
      </c>
      <c r="EC147" s="1">
        <v>23</v>
      </c>
      <c r="ED147" s="1">
        <v>23.2</v>
      </c>
      <c r="EE147" s="1">
        <v>22.6</v>
      </c>
      <c r="EF147" s="1">
        <v>23.6</v>
      </c>
      <c r="EG147" s="1">
        <v>24</v>
      </c>
      <c r="EH147" s="1">
        <v>65535</v>
      </c>
      <c r="EI147" s="1">
        <v>23.8</v>
      </c>
      <c r="EJ147" s="1">
        <v>23.2</v>
      </c>
      <c r="EK147" s="1">
        <v>24</v>
      </c>
      <c r="EL147" s="1">
        <v>23.6</v>
      </c>
      <c r="EM147" s="1">
        <v>23</v>
      </c>
      <c r="EN147" s="1">
        <v>23.6</v>
      </c>
      <c r="EO147" s="1">
        <v>24.8</v>
      </c>
      <c r="EP147" s="1">
        <v>23.4</v>
      </c>
      <c r="EQ147" s="1">
        <v>24</v>
      </c>
      <c r="ER147" s="1">
        <v>22</v>
      </c>
      <c r="ES147" s="1">
        <v>22.8</v>
      </c>
      <c r="ET147" s="1">
        <v>23.4</v>
      </c>
      <c r="EU147" s="1">
        <v>24</v>
      </c>
      <c r="EV147" s="1">
        <v>24.2</v>
      </c>
      <c r="EW147" s="1">
        <v>23.8</v>
      </c>
      <c r="EX147" s="1">
        <v>24.2</v>
      </c>
      <c r="EY147" s="1">
        <v>23.6</v>
      </c>
      <c r="EZ147" s="1">
        <v>23.4</v>
      </c>
      <c r="FA147" s="1">
        <v>23.2</v>
      </c>
      <c r="FB147" s="1">
        <v>23</v>
      </c>
      <c r="FC147" s="1">
        <v>23.4</v>
      </c>
      <c r="FD147" s="1">
        <v>23.4</v>
      </c>
      <c r="FE147" s="1">
        <v>24</v>
      </c>
      <c r="FF147" s="1">
        <v>65535</v>
      </c>
      <c r="FG147" s="1">
        <v>20.2</v>
      </c>
      <c r="FH147" s="1">
        <v>21.8</v>
      </c>
      <c r="FI147" s="1">
        <v>22.2</v>
      </c>
      <c r="FJ147" s="1">
        <v>23.8</v>
      </c>
      <c r="FK147" s="1">
        <v>23</v>
      </c>
      <c r="FL147" s="1">
        <v>24</v>
      </c>
      <c r="FM147" s="1">
        <v>23.4</v>
      </c>
      <c r="FN147" s="1">
        <v>23.8</v>
      </c>
      <c r="FO147" s="1">
        <v>24</v>
      </c>
      <c r="FP147" s="1">
        <v>23</v>
      </c>
      <c r="FQ147" s="1">
        <v>22.4</v>
      </c>
      <c r="FR147" s="1">
        <v>21.4</v>
      </c>
      <c r="FS147" s="1">
        <v>23.8</v>
      </c>
      <c r="FT147" s="1">
        <v>22</v>
      </c>
      <c r="FU147" s="1">
        <v>23</v>
      </c>
      <c r="FV147" s="1">
        <v>22.2</v>
      </c>
      <c r="FW147" s="1">
        <v>24</v>
      </c>
      <c r="FX147" s="1">
        <v>23.8</v>
      </c>
      <c r="FY147" s="1">
        <v>22.2</v>
      </c>
      <c r="FZ147" s="1">
        <v>22</v>
      </c>
      <c r="GA147" s="1">
        <v>21.8</v>
      </c>
      <c r="GB147" s="1">
        <v>26.6</v>
      </c>
      <c r="GC147" s="1">
        <v>22</v>
      </c>
      <c r="GD147" s="1">
        <v>23</v>
      </c>
      <c r="GE147" s="1">
        <v>24.8</v>
      </c>
      <c r="GF147" s="1">
        <v>22.4</v>
      </c>
      <c r="GG147" s="1">
        <v>20.6</v>
      </c>
      <c r="GH147" s="1">
        <v>20.399999999999999</v>
      </c>
      <c r="GI147" s="1">
        <v>65535</v>
      </c>
      <c r="GJ147" s="1">
        <v>65535</v>
      </c>
      <c r="GK147" s="1">
        <v>23.2</v>
      </c>
      <c r="GL147" s="1">
        <v>23.6</v>
      </c>
      <c r="GM147" s="1">
        <v>22.2</v>
      </c>
      <c r="GN147" s="1">
        <v>19.8</v>
      </c>
      <c r="GO147" s="1">
        <v>21.6</v>
      </c>
      <c r="GP147" s="1">
        <v>65535</v>
      </c>
      <c r="GQ147" s="1">
        <v>65535</v>
      </c>
      <c r="GR147" s="1">
        <v>65535</v>
      </c>
      <c r="GS147" s="1">
        <v>24.8</v>
      </c>
      <c r="GT147" s="1">
        <v>23</v>
      </c>
      <c r="GU147" s="1">
        <v>23.8</v>
      </c>
      <c r="GV147" s="1">
        <v>24</v>
      </c>
      <c r="GW147" s="1">
        <v>23.6</v>
      </c>
      <c r="GX147" s="1">
        <v>21</v>
      </c>
      <c r="GY147" s="1">
        <v>23</v>
      </c>
      <c r="GZ147" s="1">
        <v>23</v>
      </c>
      <c r="HA147" s="1">
        <v>24</v>
      </c>
      <c r="HB147" s="1">
        <v>22.2</v>
      </c>
      <c r="HC147" s="1">
        <v>24.2</v>
      </c>
      <c r="HD147" s="1">
        <v>24.2</v>
      </c>
      <c r="HE147" s="1">
        <v>22.2</v>
      </c>
      <c r="HF147" s="1">
        <v>22</v>
      </c>
      <c r="HG147" s="1">
        <v>21.4</v>
      </c>
      <c r="HH147" s="1">
        <v>21.6</v>
      </c>
      <c r="HI147" s="1">
        <v>65535</v>
      </c>
      <c r="HJ147" s="1">
        <v>21.4</v>
      </c>
      <c r="HK147" s="1">
        <v>22.8</v>
      </c>
      <c r="HL147" s="1">
        <v>20.8</v>
      </c>
      <c r="HM147" s="1">
        <v>22.4</v>
      </c>
      <c r="HN147" s="1">
        <v>24</v>
      </c>
      <c r="HO147" s="1">
        <v>65535</v>
      </c>
      <c r="HP147" s="1">
        <v>24</v>
      </c>
      <c r="HQ147" s="1">
        <v>24</v>
      </c>
      <c r="HR147" s="1">
        <v>22.4</v>
      </c>
      <c r="HS147" s="1">
        <v>23.2</v>
      </c>
      <c r="HT147" s="1">
        <v>23.6</v>
      </c>
      <c r="HU147" s="1">
        <v>22.6</v>
      </c>
      <c r="HV147" s="1">
        <v>22</v>
      </c>
      <c r="HW147" s="1">
        <v>22.6</v>
      </c>
      <c r="HX147" s="1">
        <v>65535</v>
      </c>
      <c r="HY147" s="1">
        <v>24.4</v>
      </c>
      <c r="HZ147" s="1">
        <v>24</v>
      </c>
      <c r="IA147" s="1">
        <v>22</v>
      </c>
      <c r="IB147" s="1">
        <v>65535</v>
      </c>
      <c r="IC147" s="1">
        <v>23</v>
      </c>
      <c r="ID147" s="1">
        <v>24</v>
      </c>
      <c r="IE147" s="1">
        <v>65535</v>
      </c>
      <c r="IF147" s="1">
        <v>21.8</v>
      </c>
      <c r="IG147" s="1">
        <v>21.8</v>
      </c>
      <c r="IH147" s="1">
        <v>24.2</v>
      </c>
      <c r="II147" s="1">
        <v>20.2</v>
      </c>
      <c r="IJ147" s="1">
        <v>22</v>
      </c>
      <c r="IK147" s="1">
        <v>22</v>
      </c>
      <c r="IL147" s="1">
        <v>22.4</v>
      </c>
      <c r="IM147" s="1">
        <v>20.399999999999999</v>
      </c>
      <c r="IN147" s="1">
        <v>65535</v>
      </c>
      <c r="IO147" s="1">
        <v>19.399999999999999</v>
      </c>
      <c r="IP147" s="1">
        <v>20</v>
      </c>
      <c r="IQ147" s="1">
        <v>21.4</v>
      </c>
      <c r="IR147" s="1">
        <v>24</v>
      </c>
      <c r="IS147" s="1">
        <v>24.2</v>
      </c>
      <c r="IT147" s="1">
        <v>23</v>
      </c>
      <c r="IU147" s="1">
        <v>22</v>
      </c>
      <c r="IV147" s="1">
        <v>24</v>
      </c>
      <c r="IW147" s="1">
        <v>22</v>
      </c>
      <c r="IX147" s="1">
        <v>24.2</v>
      </c>
      <c r="IY147" s="1">
        <v>23.6</v>
      </c>
      <c r="IZ147" s="1">
        <v>24.2</v>
      </c>
      <c r="JA147" s="1">
        <v>22</v>
      </c>
      <c r="JB147" s="1">
        <v>23.4</v>
      </c>
      <c r="JC147" s="1">
        <v>23</v>
      </c>
      <c r="JD147" s="1">
        <v>23.6</v>
      </c>
      <c r="JE147" s="1">
        <v>24</v>
      </c>
      <c r="JF147" s="1">
        <v>25</v>
      </c>
      <c r="JG147" s="1">
        <v>25</v>
      </c>
      <c r="JH147" s="1">
        <v>23</v>
      </c>
      <c r="JI147" s="1">
        <v>22.8</v>
      </c>
      <c r="JJ147" s="1">
        <v>23</v>
      </c>
      <c r="JK147" s="1">
        <v>21.2</v>
      </c>
      <c r="JL147" s="1">
        <v>21</v>
      </c>
      <c r="JM147" s="1">
        <v>20.8</v>
      </c>
      <c r="JN147" s="1">
        <v>23.4</v>
      </c>
      <c r="JO147" s="1">
        <v>23.6</v>
      </c>
      <c r="JP147" s="1">
        <v>24.8</v>
      </c>
      <c r="JQ147" s="1">
        <v>22.8</v>
      </c>
      <c r="JR147" s="1">
        <v>23.4</v>
      </c>
      <c r="JS147" s="1">
        <v>24</v>
      </c>
      <c r="JT147" s="1">
        <v>24</v>
      </c>
      <c r="JU147" s="1">
        <v>22.8</v>
      </c>
      <c r="JV147" s="1">
        <v>22.6</v>
      </c>
      <c r="JW147" s="1">
        <v>23.4</v>
      </c>
      <c r="JX147" s="1">
        <v>23.2</v>
      </c>
      <c r="JY147" s="1">
        <v>20.399999999999999</v>
      </c>
      <c r="JZ147" s="1">
        <v>21.4</v>
      </c>
      <c r="KA147" s="1">
        <v>23</v>
      </c>
      <c r="KB147" s="1">
        <v>22</v>
      </c>
      <c r="KC147" s="1">
        <v>22.2</v>
      </c>
      <c r="KD147" s="1">
        <v>21</v>
      </c>
      <c r="KE147" s="1">
        <v>65535</v>
      </c>
      <c r="KF147" s="1">
        <v>23.4</v>
      </c>
      <c r="KG147" s="1">
        <v>23.2</v>
      </c>
      <c r="KH147" s="1">
        <v>24.4</v>
      </c>
      <c r="KI147" s="1">
        <v>23.6</v>
      </c>
      <c r="KJ147" s="1">
        <v>21.4</v>
      </c>
      <c r="KK147" s="1">
        <v>22.8</v>
      </c>
      <c r="KL147" s="1">
        <v>22</v>
      </c>
      <c r="KM147" s="1">
        <v>22.4</v>
      </c>
      <c r="KN147" s="1">
        <v>21.4</v>
      </c>
      <c r="KO147" s="1">
        <v>21.6</v>
      </c>
      <c r="KP147" s="1">
        <v>23.8</v>
      </c>
      <c r="KQ147" s="1">
        <v>22</v>
      </c>
      <c r="KR147" s="1">
        <v>22.6</v>
      </c>
      <c r="KS147" s="1">
        <v>22.8</v>
      </c>
      <c r="KT147" s="1">
        <v>23</v>
      </c>
      <c r="KU147" s="1">
        <v>24</v>
      </c>
      <c r="KV147" s="1">
        <v>23.4</v>
      </c>
      <c r="KW147" s="1">
        <v>22.8</v>
      </c>
      <c r="KX147" s="1">
        <v>23</v>
      </c>
      <c r="KY147" s="1">
        <v>23.2</v>
      </c>
      <c r="KZ147" s="1">
        <v>22.6</v>
      </c>
      <c r="LA147" s="1">
        <v>20.8</v>
      </c>
      <c r="LB147" s="1">
        <v>22.2</v>
      </c>
      <c r="LC147" s="1">
        <v>23.6</v>
      </c>
      <c r="LD147" s="1">
        <v>23.4</v>
      </c>
      <c r="LE147" s="1">
        <v>23</v>
      </c>
      <c r="LF147" s="1">
        <v>23</v>
      </c>
      <c r="LG147" s="1">
        <v>23</v>
      </c>
      <c r="LH147" s="1">
        <v>23.6</v>
      </c>
      <c r="LI147" s="1">
        <v>24</v>
      </c>
      <c r="LJ147" s="1">
        <v>24</v>
      </c>
      <c r="LK147" s="1">
        <v>23.4</v>
      </c>
      <c r="LL147" s="1">
        <v>23.4</v>
      </c>
      <c r="LM147" s="1">
        <v>23</v>
      </c>
      <c r="LN147" s="1">
        <v>23.2</v>
      </c>
      <c r="LO147" s="1">
        <v>23.2</v>
      </c>
      <c r="LP147" s="1">
        <v>23.4</v>
      </c>
      <c r="LQ147" s="1">
        <v>23</v>
      </c>
      <c r="LR147" s="1">
        <v>23.2</v>
      </c>
      <c r="LS147" s="1">
        <v>24</v>
      </c>
      <c r="LT147" s="1">
        <v>23.6</v>
      </c>
      <c r="LU147" s="1">
        <v>22</v>
      </c>
      <c r="LV147" s="1">
        <v>21.2</v>
      </c>
      <c r="LW147" s="1">
        <v>21.2</v>
      </c>
      <c r="LX147" s="1">
        <v>22</v>
      </c>
      <c r="LY147" s="1">
        <v>22</v>
      </c>
      <c r="LZ147" s="1">
        <v>65535</v>
      </c>
      <c r="MA147" s="1">
        <v>21.4</v>
      </c>
      <c r="MB147" s="1">
        <v>20</v>
      </c>
      <c r="MC147" s="1">
        <v>21.2</v>
      </c>
      <c r="MD147" s="1">
        <v>24</v>
      </c>
      <c r="ME147" s="1">
        <v>24</v>
      </c>
      <c r="MF147" s="1">
        <v>21.4</v>
      </c>
      <c r="MG147" s="1">
        <v>22</v>
      </c>
      <c r="MH147" s="1">
        <v>22.4</v>
      </c>
      <c r="MI147" s="1">
        <v>22.4</v>
      </c>
      <c r="MJ147" s="1">
        <v>21.4</v>
      </c>
      <c r="MK147" s="1">
        <v>23</v>
      </c>
      <c r="ML147" s="1">
        <v>22</v>
      </c>
      <c r="MM147" s="1">
        <v>21</v>
      </c>
      <c r="MN147" s="1">
        <v>21.8</v>
      </c>
      <c r="MO147" s="1">
        <v>22</v>
      </c>
      <c r="MP147" s="1">
        <v>21.2</v>
      </c>
      <c r="MQ147" s="1">
        <v>22.8</v>
      </c>
      <c r="MR147" s="1">
        <v>24</v>
      </c>
      <c r="MS147" s="1">
        <v>23.8</v>
      </c>
      <c r="MT147" s="1">
        <v>23.2</v>
      </c>
      <c r="MU147" s="1">
        <v>21.4</v>
      </c>
      <c r="MV147" s="1">
        <v>22.6</v>
      </c>
      <c r="MW147" s="1">
        <v>24</v>
      </c>
      <c r="MX147" s="1">
        <v>21.6</v>
      </c>
      <c r="MY147" s="1">
        <v>22.4</v>
      </c>
      <c r="MZ147" s="1">
        <v>23.2</v>
      </c>
      <c r="NA147" s="1">
        <v>23.4</v>
      </c>
      <c r="NB147" s="1">
        <v>24.8</v>
      </c>
      <c r="NC147" s="1">
        <v>24</v>
      </c>
      <c r="ND147" s="1">
        <v>23</v>
      </c>
      <c r="NE147" s="1">
        <v>24.8</v>
      </c>
      <c r="NF147" s="1">
        <v>20.399999999999999</v>
      </c>
      <c r="NG147" s="1">
        <v>20</v>
      </c>
      <c r="NH147" s="1">
        <v>24</v>
      </c>
      <c r="NI147" s="1">
        <v>23.4</v>
      </c>
      <c r="NJ147" s="6">
        <f t="shared" si="111"/>
        <v>0.87096774193548387</v>
      </c>
      <c r="NK147" s="3">
        <f t="shared" si="112"/>
        <v>0.9285714285714286</v>
      </c>
      <c r="NL147" s="3">
        <f t="shared" si="113"/>
        <v>0.93548387096774188</v>
      </c>
      <c r="NM147" s="3">
        <f t="shared" si="114"/>
        <v>0.9</v>
      </c>
      <c r="NN147" s="3">
        <f t="shared" si="115"/>
        <v>0.967741935483871</v>
      </c>
      <c r="NO147" s="3">
        <f t="shared" si="116"/>
        <v>0.96666666666666667</v>
      </c>
      <c r="NP147" s="3">
        <f t="shared" si="117"/>
        <v>0.80645161290322576</v>
      </c>
      <c r="NQ147" s="3">
        <f t="shared" si="118"/>
        <v>0.83870967741935487</v>
      </c>
      <c r="NR147" s="3">
        <f t="shared" si="119"/>
        <v>1</v>
      </c>
      <c r="NS147" s="3">
        <f t="shared" si="120"/>
        <v>0.967741935483871</v>
      </c>
      <c r="NT147" s="3">
        <f t="shared" si="121"/>
        <v>0.96666666666666667</v>
      </c>
      <c r="NU147" s="3">
        <f t="shared" si="122"/>
        <v>1</v>
      </c>
      <c r="NV147" s="3">
        <f t="shared" si="123"/>
        <v>0.92876712328767119</v>
      </c>
      <c r="NW147" s="5">
        <f t="shared" si="124"/>
        <v>21.974074074074068</v>
      </c>
      <c r="NX147" s="1">
        <f t="shared" si="125"/>
        <v>23.421538461538457</v>
      </c>
      <c r="NY147" s="1">
        <f t="shared" si="126"/>
        <v>23.386206896551723</v>
      </c>
      <c r="NZ147" s="1">
        <f t="shared" si="127"/>
        <v>23.281481481481482</v>
      </c>
      <c r="OA147" s="1">
        <f t="shared" si="128"/>
        <v>23.26</v>
      </c>
      <c r="OB147" s="1">
        <f t="shared" si="129"/>
        <v>22.91724137931034</v>
      </c>
      <c r="OC147" s="1">
        <f t="shared" si="130"/>
        <v>22.551999999999992</v>
      </c>
      <c r="OD147" s="1">
        <f t="shared" si="131"/>
        <v>22.45384615384615</v>
      </c>
      <c r="OE147" s="1">
        <f t="shared" si="132"/>
        <v>23.259999999999994</v>
      </c>
      <c r="OF147" s="1">
        <f t="shared" si="133"/>
        <v>22.62</v>
      </c>
      <c r="OG147" s="1">
        <f t="shared" si="134"/>
        <v>22.724137931034484</v>
      </c>
      <c r="OH147" s="1">
        <f t="shared" si="135"/>
        <v>22.625806451612899</v>
      </c>
      <c r="OI147" s="111">
        <v>21.176923076923075</v>
      </c>
      <c r="OJ147" s="112">
        <v>21.492307692307694</v>
      </c>
      <c r="OK147" s="112">
        <v>22.007692307692309</v>
      </c>
      <c r="OL147" s="112">
        <v>22.228571428571428</v>
      </c>
      <c r="OM147" s="112">
        <v>21.953333333333333</v>
      </c>
      <c r="ON147" s="112">
        <v>21.637499999999999</v>
      </c>
      <c r="OO147" s="112">
        <v>21.274999999999999</v>
      </c>
      <c r="OP147" s="112">
        <v>21.968750000000004</v>
      </c>
      <c r="OQ147" s="112">
        <v>21.952941176470592</v>
      </c>
      <c r="OR147" s="112">
        <v>21.8</v>
      </c>
      <c r="OS147" s="112">
        <v>21.758823529411764</v>
      </c>
      <c r="OT147" s="112">
        <v>21.368750000000006</v>
      </c>
      <c r="OU147" s="5">
        <f t="shared" si="99"/>
        <v>0.79715099715099313</v>
      </c>
      <c r="OV147" s="1">
        <f t="shared" si="100"/>
        <v>1.9292307692307631</v>
      </c>
      <c r="OW147" s="1">
        <f t="shared" si="101"/>
        <v>1.3785145888594137</v>
      </c>
      <c r="OX147" s="1">
        <f t="shared" si="102"/>
        <v>1.0529100529100539</v>
      </c>
      <c r="OY147" s="1">
        <f t="shared" si="103"/>
        <v>1.3066666666666684</v>
      </c>
      <c r="OZ147" s="1">
        <f t="shared" si="104"/>
        <v>1.2797413793103409</v>
      </c>
      <c r="PA147" s="1">
        <f t="shared" si="105"/>
        <v>1.2769999999999939</v>
      </c>
      <c r="PB147" s="1">
        <f t="shared" si="106"/>
        <v>0.4850961538461469</v>
      </c>
      <c r="PC147" s="1">
        <f t="shared" si="107"/>
        <v>1.3070588235294025</v>
      </c>
      <c r="PD147" s="1">
        <f t="shared" si="108"/>
        <v>0.82000000000000028</v>
      </c>
      <c r="PE147" s="1">
        <f t="shared" si="109"/>
        <v>0.9653144016227202</v>
      </c>
      <c r="PF147" s="1">
        <f t="shared" si="110"/>
        <v>1.2570564516128933</v>
      </c>
      <c r="PG147" s="111">
        <v>15.2</v>
      </c>
      <c r="PH147" s="112">
        <v>15</v>
      </c>
      <c r="PI147" s="112">
        <v>17.2</v>
      </c>
      <c r="PJ147" s="112">
        <v>12.8</v>
      </c>
      <c r="PK147" s="112">
        <v>17.399999999999999</v>
      </c>
      <c r="PL147" s="112">
        <v>17.2</v>
      </c>
      <c r="PM147" s="112">
        <v>18</v>
      </c>
      <c r="PN147" s="112">
        <v>15.2</v>
      </c>
      <c r="PO147" s="112">
        <v>17.399999999999999</v>
      </c>
      <c r="PP147" s="112">
        <v>17.399999999999999</v>
      </c>
      <c r="PQ147" s="112">
        <v>18</v>
      </c>
      <c r="PR147" s="137">
        <v>17.2</v>
      </c>
      <c r="PS147" s="5">
        <f t="array" ref="PS147">+IF(ISERROR($NW147)=FALSE,MIN(IF($H147:$AL147&lt;65534,$H147:$AL147,"")),NA())</f>
        <v>19</v>
      </c>
      <c r="PT147" s="1">
        <f t="array" ref="PT147">+IF(ISERROR($NX147)=FALSE,MIN(IF($AM147:$BN147&lt;65534,$AM147:$BN147,"")),NA())</f>
        <v>22</v>
      </c>
      <c r="PU147" s="1">
        <f t="array" ref="PU147">+IF(ISERROR($NY147)=FALSE,MIN(IF($BP147:$CT147&lt;65534,$BP147:$CT147,"")),NA())</f>
        <v>21.8</v>
      </c>
      <c r="PV147" s="1">
        <f t="array" ref="PV147">+IF(ISERROR($NZ147)=FALSE,MIN(IF($CU147:$DX147&lt;65534,$CU147:$DX147,"")),NA())</f>
        <v>22</v>
      </c>
      <c r="PW147" s="1">
        <f t="array" ref="PW147">+IF(ISERROR($OA147)=FALSE,MIN(IF($DY147:$FC147&lt;65534,$DY147:$FC147,"")),NA())</f>
        <v>21</v>
      </c>
      <c r="PX147" s="1">
        <f t="array" ref="PX147">+IF(ISERROR($OB147)=FALSE,MIN(IF($FD147:$GG147&lt;65534,$FD147:$GG147,"")),NA())</f>
        <v>20.2</v>
      </c>
      <c r="PY147" s="1">
        <f t="array" ref="PY147">+IF(ISERROR($OC147)=FALSE,MIN(IF($GH147:$HL147&lt;65534,$GH147:$HL147,"")),NA())</f>
        <v>19.8</v>
      </c>
      <c r="PZ147" s="1">
        <f t="array" ref="PZ147">+IF(ISERROR($OD147)=FALSE,MIN(IF($HM147:$IQ147&lt;65534,$HM147:$IQ147,"")),NA())</f>
        <v>19.399999999999999</v>
      </c>
      <c r="QA147" s="1">
        <f t="array" ref="QA147">+IF(ISERROR($OE147)=FALSE,MIN(IF($IR147:$JU147&lt;65534,$IR147:$JU147,"")),NA())</f>
        <v>20.8</v>
      </c>
      <c r="QB147" s="1">
        <f t="array" ref="QB147">+IF(ISERROR($OF147)=FALSE,MIN(IF($JV147:$KZ147&lt;65534,$JV147:$KZ147,"")),NA())</f>
        <v>20.399999999999999</v>
      </c>
      <c r="QC147" s="1">
        <f t="array" ref="QC147">+IF(ISERROR($OG147)=FALSE,MIN(IF($LA147:$MD147&lt;65534,$LA147:$MD147,"")),NA())</f>
        <v>20</v>
      </c>
      <c r="QD147" s="1">
        <f t="array" ref="QD147">+IF(ISERROR($OH147)=FALSE,MIN(IF($ME147:$NI147&lt;65534,$ME147:$NI147,"")),NA())</f>
        <v>20</v>
      </c>
      <c r="QE147" s="5">
        <f t="shared" si="136"/>
        <v>-3.8000000000000007</v>
      </c>
      <c r="QF147" s="1">
        <f t="shared" si="137"/>
        <v>-7</v>
      </c>
      <c r="QG147" s="1">
        <f t="shared" si="138"/>
        <v>-4.6000000000000014</v>
      </c>
      <c r="QH147" s="1">
        <f t="shared" si="139"/>
        <v>-9.1999999999999993</v>
      </c>
      <c r="QI147" s="1">
        <f t="shared" si="140"/>
        <v>-3.6000000000000014</v>
      </c>
      <c r="QJ147" s="1">
        <f t="shared" si="141"/>
        <v>-3</v>
      </c>
      <c r="QK147" s="1">
        <f t="shared" si="142"/>
        <v>-1.8000000000000007</v>
      </c>
      <c r="QL147" s="1">
        <f t="shared" si="143"/>
        <v>-4.1999999999999993</v>
      </c>
      <c r="QM147" s="1">
        <f t="shared" si="144"/>
        <v>-3.4000000000000021</v>
      </c>
      <c r="QN147" s="1">
        <f t="shared" si="145"/>
        <v>-3</v>
      </c>
      <c r="QO147" s="1">
        <f t="shared" si="146"/>
        <v>-2</v>
      </c>
      <c r="QP147" s="1">
        <f t="shared" si="147"/>
        <v>-2.8000000000000007</v>
      </c>
      <c r="QQ147" s="5" t="s">
        <v>892</v>
      </c>
    </row>
    <row r="148" spans="1:459" s="1" customFormat="1" x14ac:dyDescent="0.2">
      <c r="A148" s="79">
        <v>23035020</v>
      </c>
      <c r="B148" s="106">
        <v>-74.654722222222233</v>
      </c>
      <c r="C148" s="106">
        <v>5.4713888888888889</v>
      </c>
      <c r="D148" s="105">
        <v>172</v>
      </c>
      <c r="E148" s="97" t="s">
        <v>125</v>
      </c>
      <c r="F148" s="97" t="s">
        <v>455</v>
      </c>
      <c r="G148" s="97" t="s">
        <v>42</v>
      </c>
      <c r="H148" s="1">
        <v>65535</v>
      </c>
      <c r="I148" s="1">
        <v>21</v>
      </c>
      <c r="J148" s="1">
        <v>20.6</v>
      </c>
      <c r="K148" s="1">
        <v>21.6</v>
      </c>
      <c r="L148" s="1">
        <v>65535</v>
      </c>
      <c r="M148" s="1">
        <v>24.6</v>
      </c>
      <c r="N148" s="1">
        <v>20.6</v>
      </c>
      <c r="O148" s="1">
        <v>23.6</v>
      </c>
      <c r="P148" s="1">
        <v>24</v>
      </c>
      <c r="Q148" s="1">
        <v>23</v>
      </c>
      <c r="R148" s="1">
        <v>22.4</v>
      </c>
      <c r="S148" s="1">
        <v>21.2</v>
      </c>
      <c r="T148" s="1">
        <v>21.8</v>
      </c>
      <c r="U148" s="1">
        <v>21.7</v>
      </c>
      <c r="V148" s="1">
        <v>65535</v>
      </c>
      <c r="W148" s="1">
        <v>24</v>
      </c>
      <c r="X148" s="1">
        <v>23.7</v>
      </c>
      <c r="Y148" s="1">
        <v>65535</v>
      </c>
      <c r="Z148" s="1">
        <v>23.4</v>
      </c>
      <c r="AA148" s="1">
        <v>24.6</v>
      </c>
      <c r="AB148" s="1">
        <v>24.8</v>
      </c>
      <c r="AC148" s="1">
        <v>24</v>
      </c>
      <c r="AD148" s="1">
        <v>23</v>
      </c>
      <c r="AE148" s="1">
        <v>24.2</v>
      </c>
      <c r="AF148" s="1">
        <v>24</v>
      </c>
      <c r="AG148" s="1">
        <v>24</v>
      </c>
      <c r="AH148" s="1">
        <v>24.2</v>
      </c>
      <c r="AI148" s="1">
        <v>22.6</v>
      </c>
      <c r="AJ148" s="1">
        <v>22.7</v>
      </c>
      <c r="AK148" s="1">
        <v>23.4</v>
      </c>
      <c r="AL148" s="1">
        <v>23.6</v>
      </c>
      <c r="AM148" s="1">
        <v>26.6</v>
      </c>
      <c r="AN148" s="1">
        <v>22.6</v>
      </c>
      <c r="AO148" s="1">
        <v>23</v>
      </c>
      <c r="AP148" s="1">
        <v>23.2</v>
      </c>
      <c r="AQ148" s="1">
        <v>23.2</v>
      </c>
      <c r="AR148" s="1">
        <v>24</v>
      </c>
      <c r="AS148" s="1">
        <v>65535</v>
      </c>
      <c r="AT148" s="1">
        <v>20.2</v>
      </c>
      <c r="AU148" s="1">
        <v>65535</v>
      </c>
      <c r="AV148" s="1">
        <v>22.6</v>
      </c>
      <c r="AW148" s="1">
        <v>65535</v>
      </c>
      <c r="AX148" s="1">
        <v>65535</v>
      </c>
      <c r="AY148" s="1">
        <v>22</v>
      </c>
      <c r="AZ148" s="1">
        <v>65535</v>
      </c>
      <c r="BA148" s="1">
        <v>23</v>
      </c>
      <c r="BB148" s="1">
        <v>23.8</v>
      </c>
      <c r="BC148" s="1">
        <v>24.2</v>
      </c>
      <c r="BD148" s="1">
        <v>25.6</v>
      </c>
      <c r="BE148" s="1">
        <v>25</v>
      </c>
      <c r="BF148" s="1">
        <v>22.8</v>
      </c>
      <c r="BG148" s="1">
        <v>21.7</v>
      </c>
      <c r="BH148" s="1">
        <v>25.2</v>
      </c>
      <c r="BI148" s="1">
        <v>20</v>
      </c>
      <c r="BJ148" s="1">
        <v>65535</v>
      </c>
      <c r="BK148" s="1">
        <v>25</v>
      </c>
      <c r="BL148" s="1">
        <v>25.8</v>
      </c>
      <c r="BM148" s="1">
        <v>24</v>
      </c>
      <c r="BN148" s="1">
        <v>24</v>
      </c>
      <c r="BO148" s="102"/>
      <c r="BP148" s="1">
        <v>24.2</v>
      </c>
      <c r="BQ148" s="1">
        <v>22.2</v>
      </c>
      <c r="BR148" s="1">
        <v>23.4</v>
      </c>
      <c r="BS148" s="1">
        <v>20.5</v>
      </c>
      <c r="BT148" s="1">
        <v>21</v>
      </c>
      <c r="BU148" s="1">
        <v>24.4</v>
      </c>
      <c r="BV148" s="1">
        <v>24.8</v>
      </c>
      <c r="BW148" s="1">
        <v>25.2</v>
      </c>
      <c r="BX148" s="1">
        <v>25</v>
      </c>
      <c r="BY148" s="1">
        <v>24</v>
      </c>
      <c r="BZ148" s="1">
        <v>23.2</v>
      </c>
      <c r="CA148" s="1">
        <v>65535</v>
      </c>
      <c r="CB148" s="1">
        <v>24.8</v>
      </c>
      <c r="CC148" s="1">
        <v>22.8</v>
      </c>
      <c r="CD148" s="1">
        <v>24</v>
      </c>
      <c r="CE148" s="1">
        <v>24</v>
      </c>
      <c r="CF148" s="1">
        <v>24.4</v>
      </c>
      <c r="CG148" s="1">
        <v>26.6</v>
      </c>
      <c r="CH148" s="1">
        <v>22.2</v>
      </c>
      <c r="CI148" s="1">
        <v>24</v>
      </c>
      <c r="CJ148" s="1">
        <v>23.6</v>
      </c>
      <c r="CK148" s="1">
        <v>23.8</v>
      </c>
      <c r="CL148" s="1">
        <v>22.6</v>
      </c>
      <c r="CM148" s="1">
        <v>24.4</v>
      </c>
      <c r="CN148" s="1">
        <v>24.4</v>
      </c>
      <c r="CO148" s="1">
        <v>24.6</v>
      </c>
      <c r="CP148" s="1">
        <v>65535</v>
      </c>
      <c r="CQ148" s="1">
        <v>23.2</v>
      </c>
      <c r="CR148" s="1">
        <v>20.2</v>
      </c>
      <c r="CS148" s="1">
        <v>20.100000000000001</v>
      </c>
      <c r="CT148" s="1">
        <v>23</v>
      </c>
      <c r="CU148" s="1">
        <v>23.2</v>
      </c>
      <c r="CV148" s="1">
        <v>23</v>
      </c>
      <c r="CW148" s="1">
        <v>23.2</v>
      </c>
      <c r="CX148" s="1">
        <v>65535</v>
      </c>
      <c r="CY148" s="1">
        <v>19.8</v>
      </c>
      <c r="CZ148" s="1">
        <v>20.8</v>
      </c>
      <c r="DA148" s="1">
        <v>23.6</v>
      </c>
      <c r="DB148" s="1">
        <v>23.2</v>
      </c>
      <c r="DC148" s="1">
        <v>65535</v>
      </c>
      <c r="DD148" s="1">
        <v>65535</v>
      </c>
      <c r="DE148" s="1">
        <v>65535</v>
      </c>
      <c r="DF148" s="1">
        <v>65535</v>
      </c>
      <c r="DG148" s="1">
        <v>24.8</v>
      </c>
      <c r="DH148" s="1">
        <v>22.4</v>
      </c>
      <c r="DI148" s="1">
        <v>22</v>
      </c>
      <c r="DJ148" s="1">
        <v>24</v>
      </c>
      <c r="DK148" s="1">
        <v>23</v>
      </c>
      <c r="DL148" s="1">
        <v>25.8</v>
      </c>
      <c r="DM148" s="1">
        <v>23</v>
      </c>
      <c r="DN148" s="1">
        <v>23</v>
      </c>
      <c r="DO148" s="1">
        <v>23.2</v>
      </c>
      <c r="DP148" s="1">
        <v>65535</v>
      </c>
      <c r="DQ148" s="1">
        <v>23</v>
      </c>
      <c r="DR148" s="1">
        <v>65535</v>
      </c>
      <c r="DS148" s="1">
        <v>23.6</v>
      </c>
      <c r="DT148" s="1">
        <v>65535</v>
      </c>
      <c r="DU148" s="1">
        <v>24.4</v>
      </c>
      <c r="DV148" s="1">
        <v>24</v>
      </c>
      <c r="DW148" s="1">
        <v>24</v>
      </c>
      <c r="DX148" s="1">
        <v>23</v>
      </c>
      <c r="DY148" s="1">
        <v>23.4</v>
      </c>
      <c r="DZ148" s="1">
        <v>25.2</v>
      </c>
      <c r="EA148" s="1">
        <v>25</v>
      </c>
      <c r="EB148" s="1">
        <v>23.2</v>
      </c>
      <c r="EC148" s="1">
        <v>65535</v>
      </c>
      <c r="ED148" s="1">
        <v>25.6</v>
      </c>
      <c r="EE148" s="1">
        <v>20</v>
      </c>
      <c r="EF148" s="1">
        <v>22.2</v>
      </c>
      <c r="EG148" s="1">
        <v>65535</v>
      </c>
      <c r="EH148" s="1">
        <v>65535</v>
      </c>
      <c r="EI148" s="1">
        <v>65535</v>
      </c>
      <c r="EJ148" s="1">
        <v>65535</v>
      </c>
      <c r="EK148" s="1">
        <v>65535</v>
      </c>
      <c r="EL148" s="1">
        <v>65535</v>
      </c>
      <c r="EM148" s="1">
        <v>65535</v>
      </c>
      <c r="EN148" s="1">
        <v>65535</v>
      </c>
      <c r="EO148" s="1">
        <v>65535</v>
      </c>
      <c r="EP148" s="1">
        <v>65535</v>
      </c>
      <c r="EQ148" s="1">
        <v>22</v>
      </c>
      <c r="ER148" s="1">
        <v>23</v>
      </c>
      <c r="ES148" s="1">
        <v>23.2</v>
      </c>
      <c r="ET148" s="1">
        <v>20.8</v>
      </c>
      <c r="EU148" s="1">
        <v>23.6</v>
      </c>
      <c r="EV148" s="1">
        <v>22</v>
      </c>
      <c r="EW148" s="1">
        <v>22.8</v>
      </c>
      <c r="EX148" s="1">
        <v>24.2</v>
      </c>
      <c r="EY148" s="1">
        <v>24.6</v>
      </c>
      <c r="EZ148" s="1">
        <v>21</v>
      </c>
      <c r="FA148" s="1">
        <v>24.2</v>
      </c>
      <c r="FB148" s="1">
        <v>65535</v>
      </c>
      <c r="FC148" s="1">
        <v>24.8</v>
      </c>
      <c r="FD148" s="1">
        <v>20.2</v>
      </c>
      <c r="FE148" s="1">
        <v>22.8</v>
      </c>
      <c r="FF148" s="1">
        <v>23.6</v>
      </c>
      <c r="FG148" s="1">
        <v>23.4</v>
      </c>
      <c r="FH148" s="1">
        <v>20</v>
      </c>
      <c r="FI148" s="1">
        <v>23.8</v>
      </c>
      <c r="FJ148" s="1">
        <v>23.2</v>
      </c>
      <c r="FK148" s="1">
        <v>23</v>
      </c>
      <c r="FL148" s="1">
        <v>23</v>
      </c>
      <c r="FM148" s="1">
        <v>23</v>
      </c>
      <c r="FN148" s="1">
        <v>19.8</v>
      </c>
      <c r="FO148" s="1">
        <v>24.4</v>
      </c>
      <c r="FP148" s="1">
        <v>65535</v>
      </c>
      <c r="FQ148" s="1">
        <v>24.2</v>
      </c>
      <c r="FR148" s="1">
        <v>65535</v>
      </c>
      <c r="FS148" s="1">
        <v>23</v>
      </c>
      <c r="FT148" s="1">
        <v>23</v>
      </c>
      <c r="FU148" s="1">
        <v>25</v>
      </c>
      <c r="FV148" s="1">
        <v>24.4</v>
      </c>
      <c r="FW148" s="1">
        <v>23.2</v>
      </c>
      <c r="FX148" s="1">
        <v>22</v>
      </c>
      <c r="FY148" s="1">
        <v>22.8</v>
      </c>
      <c r="FZ148" s="1">
        <v>20.2</v>
      </c>
      <c r="GA148" s="1">
        <v>23.8</v>
      </c>
      <c r="GB148" s="1">
        <v>65535</v>
      </c>
      <c r="GC148" s="1">
        <v>20.8</v>
      </c>
      <c r="GD148" s="1">
        <v>20.8</v>
      </c>
      <c r="GE148" s="1">
        <v>24.2</v>
      </c>
      <c r="GF148" s="1">
        <v>23.8</v>
      </c>
      <c r="GG148" s="1">
        <v>22.8</v>
      </c>
      <c r="GH148" s="1">
        <v>20.2</v>
      </c>
      <c r="GI148" s="1">
        <v>22.8</v>
      </c>
      <c r="GJ148" s="1">
        <v>24</v>
      </c>
      <c r="GK148" s="1">
        <v>20.2</v>
      </c>
      <c r="GL148" s="1">
        <v>24.4</v>
      </c>
      <c r="GM148" s="1">
        <v>19.8</v>
      </c>
      <c r="GN148" s="1">
        <v>20.6</v>
      </c>
      <c r="GO148" s="1">
        <v>23</v>
      </c>
      <c r="GP148" s="1">
        <v>23.8</v>
      </c>
      <c r="GQ148" s="1">
        <v>24.8</v>
      </c>
      <c r="GR148" s="1">
        <v>22.8</v>
      </c>
      <c r="GS148" s="1">
        <v>23</v>
      </c>
      <c r="GT148" s="1">
        <v>23.2</v>
      </c>
      <c r="GU148" s="1">
        <v>23</v>
      </c>
      <c r="GV148" s="1">
        <v>22.8</v>
      </c>
      <c r="GW148" s="1">
        <v>23.4</v>
      </c>
      <c r="GX148" s="1">
        <v>21.2</v>
      </c>
      <c r="GY148" s="1">
        <v>22</v>
      </c>
      <c r="GZ148" s="1">
        <v>19</v>
      </c>
      <c r="HA148" s="1">
        <v>23.4</v>
      </c>
      <c r="HB148" s="1">
        <v>23.4</v>
      </c>
      <c r="HC148" s="1">
        <v>25.4</v>
      </c>
      <c r="HD148" s="1">
        <v>65535</v>
      </c>
      <c r="HE148" s="1">
        <v>65535</v>
      </c>
      <c r="HF148" s="1">
        <v>23.4</v>
      </c>
      <c r="HG148" s="1">
        <v>22.6</v>
      </c>
      <c r="HH148" s="1">
        <v>22.2</v>
      </c>
      <c r="HI148" s="1">
        <v>22.8</v>
      </c>
      <c r="HJ148" s="1">
        <v>22</v>
      </c>
      <c r="HK148" s="1">
        <v>23.6</v>
      </c>
      <c r="HL148" s="1">
        <v>22.2</v>
      </c>
      <c r="HM148" s="1">
        <v>23.2</v>
      </c>
      <c r="HN148" s="1">
        <v>21.8</v>
      </c>
      <c r="HO148" s="1">
        <v>24</v>
      </c>
      <c r="HP148" s="1">
        <v>24</v>
      </c>
      <c r="HQ148" s="1">
        <v>65535</v>
      </c>
      <c r="HR148" s="1">
        <v>22.4</v>
      </c>
      <c r="HS148" s="1">
        <v>22.6</v>
      </c>
      <c r="HT148" s="1">
        <v>22.6</v>
      </c>
      <c r="HU148" s="1">
        <v>22.8</v>
      </c>
      <c r="HV148" s="1">
        <v>22.8</v>
      </c>
      <c r="HW148" s="1">
        <v>22.6</v>
      </c>
      <c r="HX148" s="1">
        <v>22.8</v>
      </c>
      <c r="HY148" s="1">
        <v>22.6</v>
      </c>
      <c r="HZ148" s="1">
        <v>65535</v>
      </c>
      <c r="IA148" s="1">
        <v>65535</v>
      </c>
      <c r="IB148" s="1">
        <v>65535</v>
      </c>
      <c r="IC148" s="1">
        <v>65535</v>
      </c>
      <c r="ID148" s="1">
        <v>21.6</v>
      </c>
      <c r="IE148" s="1">
        <v>22.4</v>
      </c>
      <c r="IF148" s="1">
        <v>21.6</v>
      </c>
      <c r="IG148" s="1">
        <v>22.2</v>
      </c>
      <c r="IH148" s="1">
        <v>22.4</v>
      </c>
      <c r="II148" s="1">
        <v>65535</v>
      </c>
      <c r="IJ148" s="1">
        <v>22.6</v>
      </c>
      <c r="IK148" s="1">
        <v>23.2</v>
      </c>
      <c r="IL148" s="1">
        <v>65535</v>
      </c>
      <c r="IM148" s="1">
        <v>65535</v>
      </c>
      <c r="IN148" s="1">
        <v>65535</v>
      </c>
      <c r="IO148" s="1">
        <v>65535</v>
      </c>
      <c r="IP148" s="1">
        <v>65535</v>
      </c>
      <c r="IQ148" s="1">
        <v>65535</v>
      </c>
      <c r="IR148" s="1">
        <v>65535</v>
      </c>
      <c r="IS148" s="1">
        <v>65535</v>
      </c>
      <c r="IT148" s="1">
        <v>65535</v>
      </c>
      <c r="IU148" s="1">
        <v>65535</v>
      </c>
      <c r="IV148" s="1">
        <v>65535</v>
      </c>
      <c r="IW148" s="1">
        <v>65535</v>
      </c>
      <c r="IX148" s="1">
        <v>65535</v>
      </c>
      <c r="IY148" s="1">
        <v>65535</v>
      </c>
      <c r="IZ148" s="1">
        <v>65535</v>
      </c>
      <c r="JA148" s="1">
        <v>65535</v>
      </c>
      <c r="JB148" s="1">
        <v>65535</v>
      </c>
      <c r="JC148" s="1">
        <v>65535</v>
      </c>
      <c r="JD148" s="1">
        <v>65535</v>
      </c>
      <c r="JE148" s="1">
        <v>65535</v>
      </c>
      <c r="JF148" s="1">
        <v>65535</v>
      </c>
      <c r="JG148" s="1">
        <v>65535</v>
      </c>
      <c r="JH148" s="1">
        <v>65535</v>
      </c>
      <c r="JI148" s="1">
        <v>65535</v>
      </c>
      <c r="JJ148" s="1">
        <v>65535</v>
      </c>
      <c r="JK148" s="1">
        <v>65535</v>
      </c>
      <c r="JL148" s="1">
        <v>65535</v>
      </c>
      <c r="JM148" s="1">
        <v>65535</v>
      </c>
      <c r="JN148" s="1">
        <v>65535</v>
      </c>
      <c r="JO148" s="1">
        <v>65535</v>
      </c>
      <c r="JP148" s="1">
        <v>65535</v>
      </c>
      <c r="JQ148" s="1">
        <v>65535</v>
      </c>
      <c r="JR148" s="1">
        <v>65535</v>
      </c>
      <c r="JS148" s="1">
        <v>65535</v>
      </c>
      <c r="JT148" s="1">
        <v>65535</v>
      </c>
      <c r="JU148" s="1">
        <v>65535</v>
      </c>
      <c r="JV148" s="1">
        <v>65535</v>
      </c>
      <c r="JW148" s="1">
        <v>65535</v>
      </c>
      <c r="JX148" s="1">
        <v>65535</v>
      </c>
      <c r="JY148" s="1">
        <v>65535</v>
      </c>
      <c r="JZ148" s="1">
        <v>65535</v>
      </c>
      <c r="KA148" s="1">
        <v>65535</v>
      </c>
      <c r="KB148" s="1">
        <v>65535</v>
      </c>
      <c r="KC148" s="1">
        <v>65535</v>
      </c>
      <c r="KD148" s="1">
        <v>65535</v>
      </c>
      <c r="KE148" s="1">
        <v>65535</v>
      </c>
      <c r="KF148" s="1">
        <v>65535</v>
      </c>
      <c r="KG148" s="1">
        <v>65535</v>
      </c>
      <c r="KH148" s="1">
        <v>65535</v>
      </c>
      <c r="KI148" s="1">
        <v>65535</v>
      </c>
      <c r="KJ148" s="1">
        <v>65535</v>
      </c>
      <c r="KK148" s="1">
        <v>65535</v>
      </c>
      <c r="KL148" s="1">
        <v>65535</v>
      </c>
      <c r="KM148" s="1">
        <v>65535</v>
      </c>
      <c r="KN148" s="1">
        <v>65535</v>
      </c>
      <c r="KO148" s="1">
        <v>65535</v>
      </c>
      <c r="KP148" s="1">
        <v>65535</v>
      </c>
      <c r="KQ148" s="1">
        <v>65535</v>
      </c>
      <c r="KR148" s="1">
        <v>65535</v>
      </c>
      <c r="KS148" s="1">
        <v>65535</v>
      </c>
      <c r="KT148" s="1">
        <v>65535</v>
      </c>
      <c r="KU148" s="1">
        <v>65535</v>
      </c>
      <c r="KV148" s="1">
        <v>65535</v>
      </c>
      <c r="KW148" s="1">
        <v>65535</v>
      </c>
      <c r="KX148" s="1">
        <v>65535</v>
      </c>
      <c r="KY148" s="1">
        <v>23.6</v>
      </c>
      <c r="KZ148" s="1">
        <v>22.2</v>
      </c>
      <c r="LA148" s="1">
        <v>23.6</v>
      </c>
      <c r="LB148" s="1">
        <v>22.2</v>
      </c>
      <c r="LC148" s="1">
        <v>23</v>
      </c>
      <c r="LD148" s="1">
        <v>22.4</v>
      </c>
      <c r="LE148" s="1">
        <v>22.2</v>
      </c>
      <c r="LF148" s="1">
        <v>22.2</v>
      </c>
      <c r="LG148" s="1">
        <v>24.2</v>
      </c>
      <c r="LH148" s="1">
        <v>25</v>
      </c>
      <c r="LI148" s="1">
        <v>22</v>
      </c>
      <c r="LJ148" s="1">
        <v>65535</v>
      </c>
      <c r="LK148" s="1">
        <v>23.6</v>
      </c>
      <c r="LL148" s="1">
        <v>21.4</v>
      </c>
      <c r="LM148" s="1">
        <v>23.2</v>
      </c>
      <c r="LN148" s="1">
        <v>65535</v>
      </c>
      <c r="LO148" s="1">
        <v>22.4</v>
      </c>
      <c r="LP148" s="1">
        <v>65535</v>
      </c>
      <c r="LQ148" s="1">
        <v>24.4</v>
      </c>
      <c r="LR148" s="1">
        <v>65535</v>
      </c>
      <c r="LS148" s="1">
        <v>65535</v>
      </c>
      <c r="LT148" s="1">
        <v>20.6</v>
      </c>
      <c r="LU148" s="1">
        <v>24.2</v>
      </c>
      <c r="LV148" s="1">
        <v>24.4</v>
      </c>
      <c r="LW148" s="1">
        <v>22.8</v>
      </c>
      <c r="LX148" s="1">
        <v>23.2</v>
      </c>
      <c r="LY148" s="1">
        <v>25</v>
      </c>
      <c r="LZ148" s="1">
        <v>24.8</v>
      </c>
      <c r="MA148" s="1">
        <v>65535</v>
      </c>
      <c r="MB148" s="1">
        <v>23.8</v>
      </c>
      <c r="MC148" s="1">
        <v>24</v>
      </c>
      <c r="MD148" s="1">
        <v>25.4</v>
      </c>
      <c r="ME148" s="1">
        <v>25</v>
      </c>
      <c r="MF148" s="1">
        <v>19.600000000000001</v>
      </c>
      <c r="MG148" s="1">
        <v>20.2</v>
      </c>
      <c r="MH148" s="1">
        <v>24.2</v>
      </c>
      <c r="MI148" s="1">
        <v>23.6</v>
      </c>
      <c r="MJ148" s="1">
        <v>22.8</v>
      </c>
      <c r="MK148" s="1">
        <v>65535</v>
      </c>
      <c r="ML148" s="1">
        <v>23</v>
      </c>
      <c r="MM148" s="1">
        <v>65535</v>
      </c>
      <c r="MN148" s="1">
        <v>23.2</v>
      </c>
      <c r="MO148" s="1">
        <v>23.2</v>
      </c>
      <c r="MP148" s="1">
        <v>65535</v>
      </c>
      <c r="MQ148" s="1">
        <v>23</v>
      </c>
      <c r="MR148" s="1">
        <v>65535</v>
      </c>
      <c r="MS148" s="1">
        <v>24.4</v>
      </c>
      <c r="MT148" s="1">
        <v>65535</v>
      </c>
      <c r="MU148" s="1">
        <v>24.8</v>
      </c>
      <c r="MV148" s="1">
        <v>19.8</v>
      </c>
      <c r="MW148" s="1">
        <v>65535</v>
      </c>
      <c r="MX148" s="1">
        <v>20.2</v>
      </c>
      <c r="MY148" s="1">
        <v>20.6</v>
      </c>
      <c r="MZ148" s="1">
        <v>25.2</v>
      </c>
      <c r="NA148" s="1">
        <v>23.2</v>
      </c>
      <c r="NB148" s="1">
        <v>20.2</v>
      </c>
      <c r="NC148" s="1">
        <v>24.4</v>
      </c>
      <c r="ND148" s="1">
        <v>23.2</v>
      </c>
      <c r="NE148" s="1">
        <v>65535</v>
      </c>
      <c r="NF148" s="1">
        <v>19.600000000000001</v>
      </c>
      <c r="NG148" s="1">
        <v>24.2</v>
      </c>
      <c r="NH148" s="1">
        <v>19.8</v>
      </c>
      <c r="NI148" s="1">
        <v>22.8</v>
      </c>
      <c r="NJ148" s="6">
        <f t="shared" si="111"/>
        <v>0.87096774193548387</v>
      </c>
      <c r="NK148" s="3">
        <f t="shared" si="112"/>
        <v>0.7857142857142857</v>
      </c>
      <c r="NL148" s="3">
        <f t="shared" si="113"/>
        <v>0.93548387096774188</v>
      </c>
      <c r="NM148" s="3">
        <f t="shared" si="114"/>
        <v>0.73333333333333328</v>
      </c>
      <c r="NN148" s="3">
        <f t="shared" si="115"/>
        <v>0.61290322580645162</v>
      </c>
      <c r="NO148" s="3">
        <f t="shared" si="116"/>
        <v>0.9</v>
      </c>
      <c r="NP148" s="3">
        <f t="shared" si="117"/>
        <v>0.93548387096774188</v>
      </c>
      <c r="NQ148" s="3">
        <f t="shared" si="118"/>
        <v>0.61290322580645162</v>
      </c>
      <c r="NR148" s="3">
        <f t="shared" si="119"/>
        <v>0</v>
      </c>
      <c r="NS148" s="3">
        <f t="shared" si="120"/>
        <v>6.4516129032258063E-2</v>
      </c>
      <c r="NT148" s="3">
        <f t="shared" si="121"/>
        <v>0.8</v>
      </c>
      <c r="NU148" s="3">
        <f t="shared" si="122"/>
        <v>0.77419354838709675</v>
      </c>
      <c r="NV148" s="3">
        <f t="shared" si="123"/>
        <v>0.66849315068493154</v>
      </c>
      <c r="NW148" s="5">
        <f t="shared" si="124"/>
        <v>23.048148148148151</v>
      </c>
      <c r="NX148" s="1">
        <f t="shared" si="125"/>
        <v>23.522727272727273</v>
      </c>
      <c r="NY148" s="1">
        <f t="shared" si="126"/>
        <v>23.468965517241383</v>
      </c>
      <c r="NZ148" s="1">
        <f t="shared" si="127"/>
        <v>23.181818181818183</v>
      </c>
      <c r="OA148" s="1">
        <f t="shared" si="128"/>
        <v>23.2</v>
      </c>
      <c r="OB148" s="1">
        <f t="shared" si="129"/>
        <v>22.748148148148143</v>
      </c>
      <c r="OC148" s="1">
        <f t="shared" si="130"/>
        <v>22.586206896551722</v>
      </c>
      <c r="OD148" s="1">
        <f t="shared" si="131"/>
        <v>22.642105263157898</v>
      </c>
      <c r="OE148" s="1" t="e">
        <f t="shared" si="132"/>
        <v>#N/A</v>
      </c>
      <c r="OF148" s="1" t="e">
        <f t="shared" si="133"/>
        <v>#N/A</v>
      </c>
      <c r="OG148" s="1">
        <f t="shared" si="134"/>
        <v>23.333333333333329</v>
      </c>
      <c r="OH148" s="1">
        <f t="shared" si="135"/>
        <v>22.508333333333329</v>
      </c>
      <c r="OI148" s="111">
        <v>22.619999999999997</v>
      </c>
      <c r="OJ148" s="112">
        <v>22.2</v>
      </c>
      <c r="OK148" s="112">
        <v>22.425000000000001</v>
      </c>
      <c r="OL148" s="112">
        <v>22.6</v>
      </c>
      <c r="OM148" s="112">
        <v>22.616666666666664</v>
      </c>
      <c r="ON148" s="112">
        <v>22.466666666666665</v>
      </c>
      <c r="OO148" s="112">
        <v>22.52</v>
      </c>
      <c r="OP148" s="112">
        <v>22.61538461538461</v>
      </c>
      <c r="OQ148" s="112">
        <v>22.499999999999996</v>
      </c>
      <c r="OR148" s="112">
        <v>22.099999999999998</v>
      </c>
      <c r="OS148" s="112">
        <v>22.315384615384616</v>
      </c>
      <c r="OT148" s="112">
        <v>22.507142857142856</v>
      </c>
      <c r="OU148" s="5">
        <f t="shared" si="99"/>
        <v>0.4281481481481535</v>
      </c>
      <c r="OV148" s="1">
        <f t="shared" si="100"/>
        <v>1.3227272727272741</v>
      </c>
      <c r="OW148" s="1">
        <f t="shared" si="101"/>
        <v>1.0439655172413822</v>
      </c>
      <c r="OX148" s="1">
        <f t="shared" si="102"/>
        <v>0.58181818181818201</v>
      </c>
      <c r="OY148" s="1">
        <f t="shared" si="103"/>
        <v>0.5833333333333357</v>
      </c>
      <c r="OZ148" s="1">
        <f t="shared" si="104"/>
        <v>0.28148148148147811</v>
      </c>
      <c r="PA148" s="1">
        <f t="shared" si="105"/>
        <v>6.6206896551722849E-2</v>
      </c>
      <c r="PB148" s="1">
        <f t="shared" si="106"/>
        <v>2.672064777328842E-2</v>
      </c>
      <c r="PC148" s="1" t="e">
        <f t="shared" si="107"/>
        <v>#N/A</v>
      </c>
      <c r="PD148" s="1" t="e">
        <f t="shared" si="108"/>
        <v>#N/A</v>
      </c>
      <c r="PE148" s="1">
        <f t="shared" si="109"/>
        <v>1.0179487179487126</v>
      </c>
      <c r="PF148" s="1">
        <f t="shared" si="110"/>
        <v>1.1904761904730776E-3</v>
      </c>
      <c r="PG148" s="111">
        <v>18.2</v>
      </c>
      <c r="PH148" s="112">
        <v>17</v>
      </c>
      <c r="PI148" s="112">
        <v>15.8</v>
      </c>
      <c r="PJ148" s="112">
        <v>17.8</v>
      </c>
      <c r="PK148" s="112">
        <v>15.6</v>
      </c>
      <c r="PL148" s="112">
        <v>16</v>
      </c>
      <c r="PM148" s="112">
        <v>17.2</v>
      </c>
      <c r="PN148" s="112">
        <v>17.399999999999999</v>
      </c>
      <c r="PO148" s="112">
        <v>16</v>
      </c>
      <c r="PP148" s="112">
        <v>15.6</v>
      </c>
      <c r="PQ148" s="112">
        <v>17.2</v>
      </c>
      <c r="PR148" s="137">
        <v>15.2</v>
      </c>
      <c r="PS148" s="5">
        <f t="array" ref="PS148">+IF(ISERROR($NW148)=FALSE,MIN(IF($H148:$AL148&lt;65534,$H148:$AL148,"")),NA())</f>
        <v>20.6</v>
      </c>
      <c r="PT148" s="1">
        <f t="array" ref="PT148">+IF(ISERROR($NX148)=FALSE,MIN(IF($AM148:$BN148&lt;65534,$AM148:$BN148,"")),NA())</f>
        <v>20</v>
      </c>
      <c r="PU148" s="1">
        <f t="array" ref="PU148">+IF(ISERROR($NY148)=FALSE,MIN(IF($BP148:$CT148&lt;65534,$BP148:$CT148,"")),NA())</f>
        <v>20.100000000000001</v>
      </c>
      <c r="PV148" s="1">
        <f t="array" ref="PV148">+IF(ISERROR($NZ148)=FALSE,MIN(IF($CU148:$DX148&lt;65534,$CU148:$DX148,"")),NA())</f>
        <v>19.8</v>
      </c>
      <c r="PW148" s="1">
        <f t="array" ref="PW148">+IF(ISERROR($OA148)=FALSE,MIN(IF($DY148:$FC148&lt;65534,$DY148:$FC148,"")),NA())</f>
        <v>20</v>
      </c>
      <c r="PX148" s="1">
        <f t="array" ref="PX148">+IF(ISERROR($OB148)=FALSE,MIN(IF($FD148:$GG148&lt;65534,$FD148:$GG148,"")),NA())</f>
        <v>19.8</v>
      </c>
      <c r="PY148" s="1">
        <f t="array" ref="PY148">+IF(ISERROR($OC148)=FALSE,MIN(IF($GH148:$HL148&lt;65534,$GH148:$HL148,"")),NA())</f>
        <v>19</v>
      </c>
      <c r="PZ148" s="1">
        <f t="array" ref="PZ148">+IF(ISERROR($OD148)=FALSE,MIN(IF($HM148:$IQ148&lt;65534,$HM148:$IQ148,"")),NA())</f>
        <v>21.6</v>
      </c>
      <c r="QA148" s="1" t="e">
        <f t="array" ref="QA148">+IF(ISERROR($OE148)=FALSE,MIN(IF($IR148:$JU148&lt;65534,$IR148:$JU148,"")),NA())</f>
        <v>#N/A</v>
      </c>
      <c r="QB148" s="1" t="e">
        <f t="array" ref="QB148">+IF(ISERROR($OF148)=FALSE,MIN(IF($JV148:$KZ148&lt;65534,$JV148:$KZ148,"")),NA())</f>
        <v>#N/A</v>
      </c>
      <c r="QC148" s="1">
        <f t="array" ref="QC148">+IF(ISERROR($OG148)=FALSE,MIN(IF($LA148:$MD148&lt;65534,$LA148:$MD148,"")),NA())</f>
        <v>20.6</v>
      </c>
      <c r="QD148" s="1">
        <f t="array" ref="QD148">+IF(ISERROR($OH148)=FALSE,MIN(IF($ME148:$NI148&lt;65534,$ME148:$NI148,"")),NA())</f>
        <v>19.600000000000001</v>
      </c>
      <c r="QE148" s="5">
        <f t="shared" si="136"/>
        <v>-2.4000000000000021</v>
      </c>
      <c r="QF148" s="1">
        <f t="shared" si="137"/>
        <v>-3</v>
      </c>
      <c r="QG148" s="1">
        <f t="shared" si="138"/>
        <v>-4.3000000000000007</v>
      </c>
      <c r="QH148" s="1">
        <f t="shared" si="139"/>
        <v>-2</v>
      </c>
      <c r="QI148" s="1">
        <f t="shared" si="140"/>
        <v>-4.4000000000000004</v>
      </c>
      <c r="QJ148" s="1">
        <f t="shared" si="141"/>
        <v>-3.8000000000000007</v>
      </c>
      <c r="QK148" s="1">
        <f t="shared" si="142"/>
        <v>-1.8000000000000007</v>
      </c>
      <c r="QL148" s="1">
        <f t="shared" si="143"/>
        <v>-4.2000000000000028</v>
      </c>
      <c r="QM148" s="1" t="e">
        <f t="shared" si="144"/>
        <v>#N/A</v>
      </c>
      <c r="QN148" s="1" t="e">
        <f t="shared" si="145"/>
        <v>#N/A</v>
      </c>
      <c r="QO148" s="1">
        <f t="shared" si="146"/>
        <v>-3.4000000000000021</v>
      </c>
      <c r="QP148" s="1">
        <f t="shared" si="147"/>
        <v>-4.4000000000000021</v>
      </c>
      <c r="QQ148" s="5" t="s">
        <v>892</v>
      </c>
    </row>
    <row r="149" spans="1:459" s="1" customFormat="1" x14ac:dyDescent="0.2">
      <c r="A149" s="79">
        <v>23065110</v>
      </c>
      <c r="B149" s="106">
        <v>-74.354583333333323</v>
      </c>
      <c r="C149" s="106">
        <v>5.4841666666666669</v>
      </c>
      <c r="D149" s="105">
        <v>1347</v>
      </c>
      <c r="E149" s="97" t="s">
        <v>347</v>
      </c>
      <c r="F149" s="97" t="s">
        <v>347</v>
      </c>
      <c r="G149" s="97" t="s">
        <v>42</v>
      </c>
      <c r="H149" s="1">
        <v>65535</v>
      </c>
      <c r="I149" s="1">
        <v>19.399999999999999</v>
      </c>
      <c r="J149" s="1">
        <v>65535</v>
      </c>
      <c r="K149" s="1">
        <v>19</v>
      </c>
      <c r="L149" s="1">
        <v>20</v>
      </c>
      <c r="M149" s="1">
        <v>65535</v>
      </c>
      <c r="N149" s="1">
        <v>65535</v>
      </c>
      <c r="O149" s="1">
        <v>17.8</v>
      </c>
      <c r="P149" s="1">
        <v>17.600000000000001</v>
      </c>
      <c r="Q149" s="1">
        <v>65535</v>
      </c>
      <c r="R149" s="1">
        <v>65535</v>
      </c>
      <c r="S149" s="1">
        <v>18</v>
      </c>
      <c r="T149" s="1">
        <v>17.8</v>
      </c>
      <c r="U149" s="1">
        <v>65535</v>
      </c>
      <c r="V149" s="1">
        <v>17.2</v>
      </c>
      <c r="W149" s="1">
        <v>18.2</v>
      </c>
      <c r="X149" s="1">
        <v>17.600000000000001</v>
      </c>
      <c r="Y149" s="1">
        <v>18.399999999999999</v>
      </c>
      <c r="Z149" s="1">
        <v>65535</v>
      </c>
      <c r="AA149" s="1">
        <v>19.399999999999999</v>
      </c>
      <c r="AB149" s="1">
        <v>19</v>
      </c>
      <c r="AC149" s="1">
        <v>19</v>
      </c>
      <c r="AD149" s="1">
        <v>20</v>
      </c>
      <c r="AE149" s="1">
        <v>20.2</v>
      </c>
      <c r="AF149" s="1">
        <v>19.399999999999999</v>
      </c>
      <c r="AG149" s="1">
        <v>20</v>
      </c>
      <c r="AH149" s="1">
        <v>20.2</v>
      </c>
      <c r="AI149" s="1">
        <v>19.600000000000001</v>
      </c>
      <c r="AJ149" s="1">
        <v>17.600000000000001</v>
      </c>
      <c r="AK149" s="1">
        <v>17.8</v>
      </c>
      <c r="AL149" s="1">
        <v>18.600000000000001</v>
      </c>
      <c r="AM149" s="1">
        <v>18.399999999999999</v>
      </c>
      <c r="AN149" s="1">
        <v>19.2</v>
      </c>
      <c r="AO149" s="1">
        <v>18.399999999999999</v>
      </c>
      <c r="AP149" s="1">
        <v>19</v>
      </c>
      <c r="AQ149" s="1">
        <v>18.8</v>
      </c>
      <c r="AR149" s="1">
        <v>65535</v>
      </c>
      <c r="AS149" s="1">
        <v>19.2</v>
      </c>
      <c r="AT149" s="1">
        <v>19.399999999999999</v>
      </c>
      <c r="AU149" s="1">
        <v>17.8</v>
      </c>
      <c r="AV149" s="1">
        <v>18</v>
      </c>
      <c r="AW149" s="1">
        <v>19.2</v>
      </c>
      <c r="AX149" s="1">
        <v>19.2</v>
      </c>
      <c r="AY149" s="1">
        <v>18</v>
      </c>
      <c r="AZ149" s="1">
        <v>18.399999999999999</v>
      </c>
      <c r="BA149" s="1">
        <v>18.600000000000001</v>
      </c>
      <c r="BB149" s="1">
        <v>19.600000000000001</v>
      </c>
      <c r="BC149" s="1">
        <v>65535</v>
      </c>
      <c r="BD149" s="1">
        <v>18.600000000000001</v>
      </c>
      <c r="BE149" s="1">
        <v>18.8</v>
      </c>
      <c r="BF149" s="1">
        <v>17.600000000000001</v>
      </c>
      <c r="BG149" s="1">
        <v>17.399999999999999</v>
      </c>
      <c r="BH149" s="1">
        <v>18.399999999999999</v>
      </c>
      <c r="BI149" s="1">
        <v>18.8</v>
      </c>
      <c r="BJ149" s="1">
        <v>65535</v>
      </c>
      <c r="BK149" s="1">
        <v>18</v>
      </c>
      <c r="BL149" s="1">
        <v>18.600000000000001</v>
      </c>
      <c r="BM149" s="1">
        <v>17.600000000000001</v>
      </c>
      <c r="BN149" s="1">
        <v>18.2</v>
      </c>
      <c r="BO149" s="102"/>
      <c r="BP149" s="1">
        <v>18.8</v>
      </c>
      <c r="BQ149" s="1">
        <v>16.600000000000001</v>
      </c>
      <c r="BR149" s="1">
        <v>17</v>
      </c>
      <c r="BS149" s="1">
        <v>19.600000000000001</v>
      </c>
      <c r="BT149" s="1">
        <v>18.399999999999999</v>
      </c>
      <c r="BU149" s="1">
        <v>18.600000000000001</v>
      </c>
      <c r="BV149" s="1">
        <v>65535</v>
      </c>
      <c r="BW149" s="1">
        <v>19.2</v>
      </c>
      <c r="BX149" s="1">
        <v>19.8</v>
      </c>
      <c r="BY149" s="1">
        <v>65535</v>
      </c>
      <c r="BZ149" s="1">
        <v>17.399999999999999</v>
      </c>
      <c r="CA149" s="1">
        <v>18.600000000000001</v>
      </c>
      <c r="CB149" s="1">
        <v>65535</v>
      </c>
      <c r="CC149" s="1">
        <v>65535</v>
      </c>
      <c r="CD149" s="1">
        <v>65535</v>
      </c>
      <c r="CE149" s="1">
        <v>18.2</v>
      </c>
      <c r="CF149" s="1">
        <v>18.8</v>
      </c>
      <c r="CG149" s="1">
        <v>18.2</v>
      </c>
      <c r="CH149" s="1">
        <v>17</v>
      </c>
      <c r="CI149" s="1">
        <v>18.399999999999999</v>
      </c>
      <c r="CJ149" s="1">
        <v>16</v>
      </c>
      <c r="CK149" s="1">
        <v>18.8</v>
      </c>
      <c r="CL149" s="1">
        <v>17.600000000000001</v>
      </c>
      <c r="CM149" s="1">
        <v>18.2</v>
      </c>
      <c r="CN149" s="1">
        <v>18</v>
      </c>
      <c r="CO149" s="1">
        <v>18</v>
      </c>
      <c r="CP149" s="1">
        <v>18.600000000000001</v>
      </c>
      <c r="CQ149" s="1">
        <v>19.2</v>
      </c>
      <c r="CR149" s="1">
        <v>17.399999999999999</v>
      </c>
      <c r="CS149" s="1">
        <v>18</v>
      </c>
      <c r="CT149" s="1">
        <v>18.8</v>
      </c>
      <c r="CU149" s="1">
        <v>18.399999999999999</v>
      </c>
      <c r="CV149" s="1">
        <v>17.600000000000001</v>
      </c>
      <c r="CW149" s="1">
        <v>18.8</v>
      </c>
      <c r="CX149" s="1">
        <v>18.600000000000001</v>
      </c>
      <c r="CY149" s="1">
        <v>65535</v>
      </c>
      <c r="CZ149" s="1">
        <v>65535</v>
      </c>
      <c r="DA149" s="1">
        <v>18.2</v>
      </c>
      <c r="DB149" s="1">
        <v>17.399999999999999</v>
      </c>
      <c r="DC149" s="1">
        <v>17.600000000000001</v>
      </c>
      <c r="DD149" s="1">
        <v>18.8</v>
      </c>
      <c r="DE149" s="1">
        <v>65535</v>
      </c>
      <c r="DF149" s="1">
        <v>18.2</v>
      </c>
      <c r="DG149" s="1">
        <v>19.399999999999999</v>
      </c>
      <c r="DH149" s="1">
        <v>18.8</v>
      </c>
      <c r="DI149" s="1">
        <v>17.399999999999999</v>
      </c>
      <c r="DJ149" s="1">
        <v>18.8</v>
      </c>
      <c r="DK149" s="1">
        <v>18.600000000000001</v>
      </c>
      <c r="DL149" s="1">
        <v>19.399999999999999</v>
      </c>
      <c r="DM149" s="1">
        <v>65535</v>
      </c>
      <c r="DN149" s="1">
        <v>65535</v>
      </c>
      <c r="DO149" s="1">
        <v>65535</v>
      </c>
      <c r="DP149" s="1">
        <v>17.600000000000001</v>
      </c>
      <c r="DQ149" s="1">
        <v>17.600000000000001</v>
      </c>
      <c r="DR149" s="1">
        <v>17.8</v>
      </c>
      <c r="DS149" s="1">
        <v>18</v>
      </c>
      <c r="DT149" s="1">
        <v>18.600000000000001</v>
      </c>
      <c r="DU149" s="1">
        <v>65535</v>
      </c>
      <c r="DV149" s="1">
        <v>65535</v>
      </c>
      <c r="DW149" s="1">
        <v>19.8</v>
      </c>
      <c r="DX149" s="1">
        <v>19.8</v>
      </c>
      <c r="DY149" s="1">
        <v>19.8</v>
      </c>
      <c r="DZ149" s="1">
        <v>19.2</v>
      </c>
      <c r="EA149" s="1">
        <v>18.2</v>
      </c>
      <c r="EB149" s="1">
        <v>19.8</v>
      </c>
      <c r="EC149" s="1">
        <v>65535</v>
      </c>
      <c r="ED149" s="1">
        <v>20.8</v>
      </c>
      <c r="EE149" s="1">
        <v>20.2</v>
      </c>
      <c r="EF149" s="1">
        <v>19.2</v>
      </c>
      <c r="EG149" s="1">
        <v>19</v>
      </c>
      <c r="EH149" s="1">
        <v>65535</v>
      </c>
      <c r="EI149" s="1">
        <v>17.8</v>
      </c>
      <c r="EJ149" s="1">
        <v>18.2</v>
      </c>
      <c r="EK149" s="1">
        <v>18</v>
      </c>
      <c r="EL149" s="1">
        <v>17.600000000000001</v>
      </c>
      <c r="EM149" s="1">
        <v>18.2</v>
      </c>
      <c r="EN149" s="1">
        <v>18.8</v>
      </c>
      <c r="EO149" s="1">
        <v>19</v>
      </c>
      <c r="EP149" s="1">
        <v>18</v>
      </c>
      <c r="EQ149" s="1">
        <v>17.399999999999999</v>
      </c>
      <c r="ER149" s="1">
        <v>16.600000000000001</v>
      </c>
      <c r="ES149" s="1">
        <v>17.8</v>
      </c>
      <c r="ET149" s="1">
        <v>18.2</v>
      </c>
      <c r="EU149" s="1">
        <v>17.600000000000001</v>
      </c>
      <c r="EV149" s="1">
        <v>18</v>
      </c>
      <c r="EW149" s="1">
        <v>65535</v>
      </c>
      <c r="EX149" s="1">
        <v>17.8</v>
      </c>
      <c r="EY149" s="1">
        <v>18.399999999999999</v>
      </c>
      <c r="EZ149" s="1">
        <v>18</v>
      </c>
      <c r="FA149" s="1">
        <v>17.8</v>
      </c>
      <c r="FB149" s="1">
        <v>17.2</v>
      </c>
      <c r="FC149" s="1">
        <v>18</v>
      </c>
      <c r="FD149" s="1">
        <v>17</v>
      </c>
      <c r="FE149" s="1">
        <v>17.399999999999999</v>
      </c>
      <c r="FF149" s="1">
        <v>19.2</v>
      </c>
      <c r="FG149" s="1">
        <v>19</v>
      </c>
      <c r="FH149" s="1">
        <v>19.2</v>
      </c>
      <c r="FI149" s="1">
        <v>18.600000000000001</v>
      </c>
      <c r="FJ149" s="1">
        <v>17.600000000000001</v>
      </c>
      <c r="FK149" s="1">
        <v>17.2</v>
      </c>
      <c r="FL149" s="1">
        <v>19.2</v>
      </c>
      <c r="FM149" s="1">
        <v>18.399999999999999</v>
      </c>
      <c r="FN149" s="1">
        <v>18.2</v>
      </c>
      <c r="FO149" s="1">
        <v>18.399999999999999</v>
      </c>
      <c r="FP149" s="1">
        <v>19</v>
      </c>
      <c r="FQ149" s="1">
        <v>18</v>
      </c>
      <c r="FR149" s="1">
        <v>65535</v>
      </c>
      <c r="FS149" s="1">
        <v>19.399999999999999</v>
      </c>
      <c r="FT149" s="1">
        <v>19.2</v>
      </c>
      <c r="FU149" s="1">
        <v>20</v>
      </c>
      <c r="FV149" s="1">
        <v>19.8</v>
      </c>
      <c r="FW149" s="1">
        <v>20</v>
      </c>
      <c r="FX149" s="1">
        <v>19.600000000000001</v>
      </c>
      <c r="FY149" s="1">
        <v>65535</v>
      </c>
      <c r="FZ149" s="1">
        <v>65535</v>
      </c>
      <c r="GA149" s="1">
        <v>19.8</v>
      </c>
      <c r="GB149" s="1">
        <v>17.8</v>
      </c>
      <c r="GC149" s="1">
        <v>18</v>
      </c>
      <c r="GD149" s="1">
        <v>65535</v>
      </c>
      <c r="GE149" s="1">
        <v>19.8</v>
      </c>
      <c r="GF149" s="1">
        <v>65535</v>
      </c>
      <c r="GG149" s="1">
        <v>19.2</v>
      </c>
      <c r="GH149" s="1">
        <v>18.8</v>
      </c>
      <c r="GI149" s="1">
        <v>65535</v>
      </c>
      <c r="GJ149" s="1">
        <v>17.600000000000001</v>
      </c>
      <c r="GK149" s="1">
        <v>19.2</v>
      </c>
      <c r="GL149" s="1">
        <v>19</v>
      </c>
      <c r="GM149" s="1">
        <v>65535</v>
      </c>
      <c r="GN149" s="1">
        <v>18.600000000000001</v>
      </c>
      <c r="GO149" s="1">
        <v>65535</v>
      </c>
      <c r="GP149" s="1">
        <v>65535</v>
      </c>
      <c r="GQ149" s="1">
        <v>17.8</v>
      </c>
      <c r="GR149" s="1">
        <v>18.8</v>
      </c>
      <c r="GS149" s="1">
        <v>17.600000000000001</v>
      </c>
      <c r="GT149" s="1">
        <v>18.2</v>
      </c>
      <c r="GU149" s="1">
        <v>65535</v>
      </c>
      <c r="GV149" s="1">
        <v>18.399999999999999</v>
      </c>
      <c r="GW149" s="1">
        <v>65535</v>
      </c>
      <c r="GX149" s="1">
        <v>17.399999999999999</v>
      </c>
      <c r="GY149" s="1">
        <v>19</v>
      </c>
      <c r="GZ149" s="1">
        <v>19.399999999999999</v>
      </c>
      <c r="HA149" s="1">
        <v>20</v>
      </c>
      <c r="HB149" s="1">
        <v>20</v>
      </c>
      <c r="HC149" s="1">
        <v>19.600000000000001</v>
      </c>
      <c r="HD149" s="1">
        <v>65535</v>
      </c>
      <c r="HE149" s="1">
        <v>18.2</v>
      </c>
      <c r="HF149" s="1">
        <v>17.8</v>
      </c>
      <c r="HG149" s="1">
        <v>18</v>
      </c>
      <c r="HH149" s="1">
        <v>65535</v>
      </c>
      <c r="HI149" s="1">
        <v>19.600000000000001</v>
      </c>
      <c r="HJ149" s="1">
        <v>65535</v>
      </c>
      <c r="HK149" s="1">
        <v>65535</v>
      </c>
      <c r="HL149" s="1">
        <v>19.600000000000001</v>
      </c>
      <c r="HM149" s="1">
        <v>19.8</v>
      </c>
      <c r="HN149" s="1">
        <v>18.399999999999999</v>
      </c>
      <c r="HO149" s="1">
        <v>19</v>
      </c>
      <c r="HP149" s="1">
        <v>18.8</v>
      </c>
      <c r="HQ149" s="1">
        <v>19.600000000000001</v>
      </c>
      <c r="HR149" s="1">
        <v>18.8</v>
      </c>
      <c r="HS149" s="1">
        <v>19.2</v>
      </c>
      <c r="HT149" s="1">
        <v>19</v>
      </c>
      <c r="HU149" s="1">
        <v>18.8</v>
      </c>
      <c r="HV149" s="1">
        <v>19.600000000000001</v>
      </c>
      <c r="HW149" s="1">
        <v>17.399999999999999</v>
      </c>
      <c r="HX149" s="1">
        <v>20</v>
      </c>
      <c r="HY149" s="1">
        <v>20.399999999999999</v>
      </c>
      <c r="HZ149" s="1">
        <v>20</v>
      </c>
      <c r="IA149" s="1">
        <v>19.399999999999999</v>
      </c>
      <c r="IB149" s="1">
        <v>18.399999999999999</v>
      </c>
      <c r="IC149" s="1">
        <v>16</v>
      </c>
      <c r="ID149" s="1">
        <v>17.399999999999999</v>
      </c>
      <c r="IE149" s="1">
        <v>20</v>
      </c>
      <c r="IF149" s="1">
        <v>19</v>
      </c>
      <c r="IG149" s="1">
        <v>18.600000000000001</v>
      </c>
      <c r="IH149" s="1">
        <v>19.2</v>
      </c>
      <c r="II149" s="1">
        <v>19.399999999999999</v>
      </c>
      <c r="IJ149" s="1">
        <v>19.600000000000001</v>
      </c>
      <c r="IK149" s="1">
        <v>19.399999999999999</v>
      </c>
      <c r="IL149" s="1">
        <v>18.8</v>
      </c>
      <c r="IM149" s="1">
        <v>19</v>
      </c>
      <c r="IN149" s="1">
        <v>20</v>
      </c>
      <c r="IO149" s="1">
        <v>65535</v>
      </c>
      <c r="IP149" s="1">
        <v>20</v>
      </c>
      <c r="IQ149" s="1">
        <v>19.600000000000001</v>
      </c>
      <c r="IR149" s="1">
        <v>17.2</v>
      </c>
      <c r="IS149" s="1">
        <v>20.2</v>
      </c>
      <c r="IT149" s="1">
        <v>19.2</v>
      </c>
      <c r="IU149" s="1">
        <v>18.2</v>
      </c>
      <c r="IV149" s="1">
        <v>19.600000000000001</v>
      </c>
      <c r="IW149" s="1">
        <v>18.600000000000001</v>
      </c>
      <c r="IX149" s="1">
        <v>65535</v>
      </c>
      <c r="IY149" s="1">
        <v>20</v>
      </c>
      <c r="IZ149" s="1">
        <v>19.600000000000001</v>
      </c>
      <c r="JA149" s="1">
        <v>19.600000000000001</v>
      </c>
      <c r="JB149" s="1">
        <v>65535</v>
      </c>
      <c r="JC149" s="1">
        <v>19.399999999999999</v>
      </c>
      <c r="JD149" s="1">
        <v>18</v>
      </c>
      <c r="JE149" s="1">
        <v>19</v>
      </c>
      <c r="JF149" s="1">
        <v>65535</v>
      </c>
      <c r="JG149" s="1">
        <v>19.2</v>
      </c>
      <c r="JH149" s="1">
        <v>18.8</v>
      </c>
      <c r="JI149" s="1">
        <v>17.8</v>
      </c>
      <c r="JJ149" s="1">
        <v>17.2</v>
      </c>
      <c r="JK149" s="1">
        <v>65535</v>
      </c>
      <c r="JL149" s="1">
        <v>65535</v>
      </c>
      <c r="JM149" s="1">
        <v>17.8</v>
      </c>
      <c r="JN149" s="1">
        <v>16.600000000000001</v>
      </c>
      <c r="JO149" s="1">
        <v>17</v>
      </c>
      <c r="JP149" s="1">
        <v>17</v>
      </c>
      <c r="JQ149" s="1">
        <v>17.399999999999999</v>
      </c>
      <c r="JR149" s="1">
        <v>17.2</v>
      </c>
      <c r="JS149" s="1">
        <v>18.8</v>
      </c>
      <c r="JT149" s="1">
        <v>65535</v>
      </c>
      <c r="JU149" s="1">
        <v>18.2</v>
      </c>
      <c r="JV149" s="1">
        <v>17.2</v>
      </c>
      <c r="JW149" s="1">
        <v>18</v>
      </c>
      <c r="JX149" s="1">
        <v>17</v>
      </c>
      <c r="JY149" s="1">
        <v>16.2</v>
      </c>
      <c r="JZ149" s="1">
        <v>18</v>
      </c>
      <c r="KA149" s="1">
        <v>17.8</v>
      </c>
      <c r="KB149" s="1">
        <v>17.600000000000001</v>
      </c>
      <c r="KC149" s="1">
        <v>65535</v>
      </c>
      <c r="KD149" s="1">
        <v>17.8</v>
      </c>
      <c r="KE149" s="1">
        <v>18</v>
      </c>
      <c r="KF149" s="1">
        <v>17.8</v>
      </c>
      <c r="KG149" s="1">
        <v>65535</v>
      </c>
      <c r="KH149" s="1">
        <v>65535</v>
      </c>
      <c r="KI149" s="1">
        <v>18</v>
      </c>
      <c r="KJ149" s="1">
        <v>17.2</v>
      </c>
      <c r="KK149" s="1">
        <v>17.600000000000001</v>
      </c>
      <c r="KL149" s="1">
        <v>17.399999999999999</v>
      </c>
      <c r="KM149" s="1">
        <v>17</v>
      </c>
      <c r="KN149" s="1">
        <v>65535</v>
      </c>
      <c r="KO149" s="1">
        <v>17.600000000000001</v>
      </c>
      <c r="KP149" s="1">
        <v>18.2</v>
      </c>
      <c r="KQ149" s="1">
        <v>17</v>
      </c>
      <c r="KR149" s="1">
        <v>17.399999999999999</v>
      </c>
      <c r="KS149" s="1">
        <v>17</v>
      </c>
      <c r="KT149" s="1">
        <v>18</v>
      </c>
      <c r="KU149" s="1">
        <v>17.2</v>
      </c>
      <c r="KV149" s="1">
        <v>17.399999999999999</v>
      </c>
      <c r="KW149" s="1">
        <v>17.399999999999999</v>
      </c>
      <c r="KX149" s="1">
        <v>65535</v>
      </c>
      <c r="KY149" s="1">
        <v>16.399999999999999</v>
      </c>
      <c r="KZ149" s="1">
        <v>18.2</v>
      </c>
      <c r="LA149" s="1">
        <v>65535</v>
      </c>
      <c r="LB149" s="1">
        <v>17.399999999999999</v>
      </c>
      <c r="LC149" s="1">
        <v>18</v>
      </c>
      <c r="LD149" s="1">
        <v>17.3</v>
      </c>
      <c r="LE149" s="1">
        <v>18.399999999999999</v>
      </c>
      <c r="LF149" s="1">
        <v>18.8</v>
      </c>
      <c r="LG149" s="1">
        <v>17.8</v>
      </c>
      <c r="LH149" s="1">
        <v>18.2</v>
      </c>
      <c r="LI149" s="1">
        <v>65535</v>
      </c>
      <c r="LJ149" s="1">
        <v>19.399999999999999</v>
      </c>
      <c r="LK149" s="1">
        <v>17.600000000000001</v>
      </c>
      <c r="LL149" s="1">
        <v>18.399999999999999</v>
      </c>
      <c r="LM149" s="1">
        <v>17</v>
      </c>
      <c r="LN149" s="1">
        <v>65535</v>
      </c>
      <c r="LO149" s="1">
        <v>65535</v>
      </c>
      <c r="LP149" s="1">
        <v>17.600000000000001</v>
      </c>
      <c r="LQ149" s="1">
        <v>18.2</v>
      </c>
      <c r="LR149" s="1">
        <v>18.2</v>
      </c>
      <c r="LS149" s="1">
        <v>18</v>
      </c>
      <c r="LT149" s="1">
        <v>18</v>
      </c>
      <c r="LU149" s="1">
        <v>18</v>
      </c>
      <c r="LV149" s="1">
        <v>17.8</v>
      </c>
      <c r="LW149" s="1">
        <v>17</v>
      </c>
      <c r="LX149" s="1">
        <v>18</v>
      </c>
      <c r="LY149" s="1">
        <v>18.8</v>
      </c>
      <c r="LZ149" s="1">
        <v>19.2</v>
      </c>
      <c r="MA149" s="1">
        <v>19.399999999999999</v>
      </c>
      <c r="MB149" s="1">
        <v>20</v>
      </c>
      <c r="MC149" s="1">
        <v>19.399999999999999</v>
      </c>
      <c r="MD149" s="1">
        <v>18.8</v>
      </c>
      <c r="ME149" s="1">
        <v>19</v>
      </c>
      <c r="MF149" s="1">
        <v>18.600000000000001</v>
      </c>
      <c r="MG149" s="1">
        <v>18.2</v>
      </c>
      <c r="MH149" s="1">
        <v>18.399999999999999</v>
      </c>
      <c r="MI149" s="1">
        <v>65535</v>
      </c>
      <c r="MJ149" s="1">
        <v>65535</v>
      </c>
      <c r="MK149" s="1">
        <v>65535</v>
      </c>
      <c r="ML149" s="1">
        <v>65535</v>
      </c>
      <c r="MM149" s="1">
        <v>17.8</v>
      </c>
      <c r="MN149" s="1">
        <v>19</v>
      </c>
      <c r="MO149" s="1">
        <v>18.600000000000001</v>
      </c>
      <c r="MP149" s="1">
        <v>17.2</v>
      </c>
      <c r="MQ149" s="1">
        <v>17.8</v>
      </c>
      <c r="MR149" s="1">
        <v>17.8</v>
      </c>
      <c r="MS149" s="1">
        <v>17.399999999999999</v>
      </c>
      <c r="MT149" s="1">
        <v>65535</v>
      </c>
      <c r="MU149" s="1">
        <v>17.600000000000001</v>
      </c>
      <c r="MV149" s="1">
        <v>65535</v>
      </c>
      <c r="MW149" s="1">
        <v>17</v>
      </c>
      <c r="MX149" s="1">
        <v>18</v>
      </c>
      <c r="MY149" s="1">
        <v>18.2</v>
      </c>
      <c r="MZ149" s="1">
        <v>18.8</v>
      </c>
      <c r="NA149" s="1">
        <v>65535</v>
      </c>
      <c r="NB149" s="1">
        <v>65535</v>
      </c>
      <c r="NC149" s="1">
        <v>19.2</v>
      </c>
      <c r="ND149" s="1">
        <v>17.399999999999999</v>
      </c>
      <c r="NE149" s="1">
        <v>19</v>
      </c>
      <c r="NF149" s="1">
        <v>65535</v>
      </c>
      <c r="NG149" s="1">
        <v>65535</v>
      </c>
      <c r="NH149" s="1">
        <v>65535</v>
      </c>
      <c r="NI149" s="1">
        <v>65535</v>
      </c>
      <c r="NJ149" s="6">
        <f t="shared" si="111"/>
        <v>0.74193548387096775</v>
      </c>
      <c r="NK149" s="3">
        <f t="shared" si="112"/>
        <v>0.8928571428571429</v>
      </c>
      <c r="NL149" s="3">
        <f t="shared" si="113"/>
        <v>0.83870967741935487</v>
      </c>
      <c r="NM149" s="3">
        <f t="shared" si="114"/>
        <v>0.73333333333333328</v>
      </c>
      <c r="NN149" s="3">
        <f t="shared" si="115"/>
        <v>0.90322580645161288</v>
      </c>
      <c r="NO149" s="3">
        <f t="shared" si="116"/>
        <v>0.83333333333333337</v>
      </c>
      <c r="NP149" s="3">
        <f t="shared" si="117"/>
        <v>0.67741935483870963</v>
      </c>
      <c r="NQ149" s="3">
        <f t="shared" si="118"/>
        <v>0.967741935483871</v>
      </c>
      <c r="NR149" s="3">
        <f t="shared" si="119"/>
        <v>0.8</v>
      </c>
      <c r="NS149" s="3">
        <f t="shared" si="120"/>
        <v>0.83870967741935487</v>
      </c>
      <c r="NT149" s="3">
        <f t="shared" si="121"/>
        <v>0.8666666666666667</v>
      </c>
      <c r="NU149" s="3">
        <f t="shared" si="122"/>
        <v>0.61290322580645162</v>
      </c>
      <c r="NV149" s="3">
        <f t="shared" si="123"/>
        <v>0.80821917808219179</v>
      </c>
      <c r="NW149" s="5">
        <f t="shared" si="124"/>
        <v>18.773913043478263</v>
      </c>
      <c r="NX149" s="1">
        <f t="shared" si="125"/>
        <v>18.528000000000006</v>
      </c>
      <c r="NY149" s="1">
        <f t="shared" si="126"/>
        <v>18.2</v>
      </c>
      <c r="NZ149" s="1">
        <f t="shared" si="127"/>
        <v>18.418181818181822</v>
      </c>
      <c r="OA149" s="1">
        <f t="shared" si="128"/>
        <v>18.378571428571426</v>
      </c>
      <c r="OB149" s="1">
        <f t="shared" si="129"/>
        <v>18.760000000000002</v>
      </c>
      <c r="OC149" s="1">
        <f t="shared" si="130"/>
        <v>18.6952380952381</v>
      </c>
      <c r="OD149" s="1">
        <f t="shared" si="131"/>
        <v>19.086666666666666</v>
      </c>
      <c r="OE149" s="1">
        <f t="shared" si="132"/>
        <v>18.399999999999999</v>
      </c>
      <c r="OF149" s="1">
        <f t="shared" si="133"/>
        <v>17.476923076923075</v>
      </c>
      <c r="OG149" s="1">
        <f t="shared" si="134"/>
        <v>18.257692307692306</v>
      </c>
      <c r="OH149" s="1">
        <f t="shared" si="135"/>
        <v>18.157894736842106</v>
      </c>
      <c r="OI149" s="111">
        <v>17.112000000000002</v>
      </c>
      <c r="OJ149" s="112">
        <v>17.171999999999997</v>
      </c>
      <c r="OK149" s="112">
        <v>17.276</v>
      </c>
      <c r="OL149" s="112">
        <v>17.520000000000003</v>
      </c>
      <c r="OM149" s="112">
        <v>17.483333333333331</v>
      </c>
      <c r="ON149" s="112">
        <v>17.603999999999999</v>
      </c>
      <c r="OO149" s="112">
        <v>17.404347826086955</v>
      </c>
      <c r="OP149" s="112">
        <v>17.617391304347827</v>
      </c>
      <c r="OQ149" s="112">
        <v>17.274999999999995</v>
      </c>
      <c r="OR149" s="112">
        <v>17.082608695652173</v>
      </c>
      <c r="OS149" s="112">
        <v>17.252173913043475</v>
      </c>
      <c r="OT149" s="112">
        <v>17.408333333333335</v>
      </c>
      <c r="OU149" s="5">
        <f t="shared" si="99"/>
        <v>1.6619130434782612</v>
      </c>
      <c r="OV149" s="1">
        <f t="shared" si="100"/>
        <v>1.3560000000000088</v>
      </c>
      <c r="OW149" s="1">
        <f t="shared" si="101"/>
        <v>0.92399999999999949</v>
      </c>
      <c r="OX149" s="1">
        <f t="shared" si="102"/>
        <v>0.89818181818181841</v>
      </c>
      <c r="OY149" s="1">
        <f t="shared" si="103"/>
        <v>0.89523809523809561</v>
      </c>
      <c r="OZ149" s="1">
        <f t="shared" si="104"/>
        <v>1.1560000000000024</v>
      </c>
      <c r="PA149" s="1">
        <f t="shared" si="105"/>
        <v>1.290890269151145</v>
      </c>
      <c r="PB149" s="1">
        <f t="shared" si="106"/>
        <v>1.4692753623188395</v>
      </c>
      <c r="PC149" s="1">
        <f t="shared" si="107"/>
        <v>1.1250000000000036</v>
      </c>
      <c r="PD149" s="1">
        <f t="shared" si="108"/>
        <v>0.39431438127090246</v>
      </c>
      <c r="PE149" s="1">
        <f t="shared" si="109"/>
        <v>1.0055183946488313</v>
      </c>
      <c r="PF149" s="1">
        <f t="shared" si="110"/>
        <v>0.74956140350877121</v>
      </c>
      <c r="PG149" s="111">
        <v>10.6</v>
      </c>
      <c r="PH149" s="112">
        <v>11.2</v>
      </c>
      <c r="PI149" s="112">
        <v>11.2</v>
      </c>
      <c r="PJ149" s="112">
        <v>10</v>
      </c>
      <c r="PK149" s="112">
        <v>10.199999999999999</v>
      </c>
      <c r="PL149" s="112">
        <v>10.6</v>
      </c>
      <c r="PM149" s="112">
        <v>10.6</v>
      </c>
      <c r="PN149" s="112">
        <v>9.8000000000000007</v>
      </c>
      <c r="PO149" s="112">
        <v>10.7</v>
      </c>
      <c r="PP149" s="112">
        <v>12.4</v>
      </c>
      <c r="PQ149" s="112">
        <v>11</v>
      </c>
      <c r="PR149" s="137">
        <v>8.1999999999999993</v>
      </c>
      <c r="PS149" s="5">
        <f t="array" ref="PS149">+IF(ISERROR($NW149)=FALSE,MIN(IF($H149:$AL149&lt;65534,$H149:$AL149,"")),NA())</f>
        <v>17.2</v>
      </c>
      <c r="PT149" s="1">
        <f t="array" ref="PT149">+IF(ISERROR($NX149)=FALSE,MIN(IF($AM149:$BN149&lt;65534,$AM149:$BN149,"")),NA())</f>
        <v>17.399999999999999</v>
      </c>
      <c r="PU149" s="1">
        <f t="array" ref="PU149">+IF(ISERROR($NY149)=FALSE,MIN(IF($BP149:$CT149&lt;65534,$BP149:$CT149,"")),NA())</f>
        <v>16</v>
      </c>
      <c r="PV149" s="1">
        <f t="array" ref="PV149">+IF(ISERROR($NZ149)=FALSE,MIN(IF($CU149:$DX149&lt;65534,$CU149:$DX149,"")),NA())</f>
        <v>17.399999999999999</v>
      </c>
      <c r="PW149" s="1">
        <f t="array" ref="PW149">+IF(ISERROR($OA149)=FALSE,MIN(IF($DY149:$FC149&lt;65534,$DY149:$FC149,"")),NA())</f>
        <v>16.600000000000001</v>
      </c>
      <c r="PX149" s="1">
        <f t="array" ref="PX149">+IF(ISERROR($OB149)=FALSE,MIN(IF($FD149:$GG149&lt;65534,$FD149:$GG149,"")),NA())</f>
        <v>17</v>
      </c>
      <c r="PY149" s="1">
        <f t="array" ref="PY149">+IF(ISERROR($OC149)=FALSE,MIN(IF($GH149:$HL149&lt;65534,$GH149:$HL149,"")),NA())</f>
        <v>17.399999999999999</v>
      </c>
      <c r="PZ149" s="1">
        <f t="array" ref="PZ149">+IF(ISERROR($OD149)=FALSE,MIN(IF($HM149:$IQ149&lt;65534,$HM149:$IQ149,"")),NA())</f>
        <v>16</v>
      </c>
      <c r="QA149" s="1">
        <f t="array" ref="QA149">+IF(ISERROR($OE149)=FALSE,MIN(IF($IR149:$JU149&lt;65534,$IR149:$JU149,"")),NA())</f>
        <v>16.600000000000001</v>
      </c>
      <c r="QB149" s="1">
        <f t="array" ref="QB149">+IF(ISERROR($OF149)=FALSE,MIN(IF($JV149:$KZ149&lt;65534,$JV149:$KZ149,"")),NA())</f>
        <v>16.2</v>
      </c>
      <c r="QC149" s="1">
        <f t="array" ref="QC149">+IF(ISERROR($OG149)=FALSE,MIN(IF($LA149:$MD149&lt;65534,$LA149:$MD149,"")),NA())</f>
        <v>17</v>
      </c>
      <c r="QD149" s="1">
        <f t="array" ref="QD149">+IF(ISERROR($OH149)=FALSE,MIN(IF($ME149:$NI149&lt;65534,$ME149:$NI149,"")),NA())</f>
        <v>17</v>
      </c>
      <c r="QE149" s="5">
        <f t="shared" si="136"/>
        <v>-6.6</v>
      </c>
      <c r="QF149" s="1">
        <f t="shared" si="137"/>
        <v>-6.1999999999999993</v>
      </c>
      <c r="QG149" s="1">
        <f t="shared" si="138"/>
        <v>-4.8000000000000007</v>
      </c>
      <c r="QH149" s="1">
        <f t="shared" si="139"/>
        <v>-7.3999999999999986</v>
      </c>
      <c r="QI149" s="1">
        <f t="shared" si="140"/>
        <v>-6.4000000000000021</v>
      </c>
      <c r="QJ149" s="1">
        <f t="shared" si="141"/>
        <v>-6.4</v>
      </c>
      <c r="QK149" s="1">
        <f t="shared" si="142"/>
        <v>-6.7999999999999989</v>
      </c>
      <c r="QL149" s="1">
        <f t="shared" si="143"/>
        <v>-6.1999999999999993</v>
      </c>
      <c r="QM149" s="1">
        <f t="shared" si="144"/>
        <v>-5.9000000000000021</v>
      </c>
      <c r="QN149" s="1">
        <f t="shared" si="145"/>
        <v>-3.7999999999999989</v>
      </c>
      <c r="QO149" s="1">
        <f t="shared" si="146"/>
        <v>-6</v>
      </c>
      <c r="QP149" s="1">
        <f t="shared" si="147"/>
        <v>-8.8000000000000007</v>
      </c>
      <c r="QQ149" s="5" t="s">
        <v>892</v>
      </c>
    </row>
    <row r="150" spans="1:459" s="1" customFormat="1" x14ac:dyDescent="0.2">
      <c r="A150" s="79">
        <v>23065120</v>
      </c>
      <c r="B150" s="106">
        <v>-74.139361111111114</v>
      </c>
      <c r="C150" s="106">
        <v>5.1415555555555557</v>
      </c>
      <c r="D150" s="105">
        <v>2000</v>
      </c>
      <c r="E150" s="97" t="s">
        <v>190</v>
      </c>
      <c r="F150" s="97" t="s">
        <v>163</v>
      </c>
      <c r="G150" s="97" t="s">
        <v>42</v>
      </c>
      <c r="H150" s="1">
        <v>15</v>
      </c>
      <c r="I150" s="1">
        <v>15</v>
      </c>
      <c r="J150" s="1">
        <v>14.8</v>
      </c>
      <c r="K150" s="1">
        <v>14</v>
      </c>
      <c r="L150" s="1">
        <v>13</v>
      </c>
      <c r="M150" s="1">
        <v>13</v>
      </c>
      <c r="N150" s="1">
        <v>14.8</v>
      </c>
      <c r="O150" s="1">
        <v>12</v>
      </c>
      <c r="P150" s="1">
        <v>13.6</v>
      </c>
      <c r="Q150" s="1">
        <v>13.8</v>
      </c>
      <c r="R150" s="1">
        <v>13.8</v>
      </c>
      <c r="S150" s="1">
        <v>12</v>
      </c>
      <c r="T150" s="1">
        <v>12.8</v>
      </c>
      <c r="U150" s="1">
        <v>14</v>
      </c>
      <c r="V150" s="1">
        <v>12</v>
      </c>
      <c r="W150" s="1">
        <v>14</v>
      </c>
      <c r="X150" s="1">
        <v>14</v>
      </c>
      <c r="Y150" s="1">
        <v>13</v>
      </c>
      <c r="Z150" s="1">
        <v>14</v>
      </c>
      <c r="AA150" s="1">
        <v>15</v>
      </c>
      <c r="AB150" s="1">
        <v>13</v>
      </c>
      <c r="AC150" s="1">
        <v>14</v>
      </c>
      <c r="AD150" s="1">
        <v>15.2</v>
      </c>
      <c r="AE150" s="1">
        <v>14.8</v>
      </c>
      <c r="AF150" s="1">
        <v>14.8</v>
      </c>
      <c r="AG150" s="1">
        <v>13</v>
      </c>
      <c r="AH150" s="1">
        <v>13.2</v>
      </c>
      <c r="AI150" s="1">
        <v>13.8</v>
      </c>
      <c r="AJ150" s="1">
        <v>14.6</v>
      </c>
      <c r="AK150" s="1">
        <v>12.8</v>
      </c>
      <c r="AL150" s="1">
        <v>13</v>
      </c>
      <c r="AM150" s="1">
        <v>14</v>
      </c>
      <c r="AN150" s="1">
        <v>13.8</v>
      </c>
      <c r="AO150" s="1">
        <v>13</v>
      </c>
      <c r="AP150" s="1">
        <v>12</v>
      </c>
      <c r="AQ150" s="1">
        <v>14</v>
      </c>
      <c r="AR150" s="1">
        <v>13.8</v>
      </c>
      <c r="AS150" s="1">
        <v>14.6</v>
      </c>
      <c r="AT150" s="1">
        <v>14.8</v>
      </c>
      <c r="AU150" s="1">
        <v>15</v>
      </c>
      <c r="AV150" s="1">
        <v>12.6</v>
      </c>
      <c r="AW150" s="1">
        <v>13.8</v>
      </c>
      <c r="AX150" s="1">
        <v>12</v>
      </c>
      <c r="AY150" s="1">
        <v>14</v>
      </c>
      <c r="AZ150" s="1">
        <v>13.8</v>
      </c>
      <c r="BA150" s="1">
        <v>12</v>
      </c>
      <c r="BB150" s="1">
        <v>13.8</v>
      </c>
      <c r="BC150" s="1">
        <v>14</v>
      </c>
      <c r="BD150" s="1">
        <v>14.4</v>
      </c>
      <c r="BE150" s="1">
        <v>13.8</v>
      </c>
      <c r="BF150" s="1">
        <v>13.6</v>
      </c>
      <c r="BG150" s="1">
        <v>13.8</v>
      </c>
      <c r="BH150" s="1">
        <v>14</v>
      </c>
      <c r="BI150" s="1">
        <v>14.6</v>
      </c>
      <c r="BJ150" s="1">
        <v>14</v>
      </c>
      <c r="BK150" s="1">
        <v>15</v>
      </c>
      <c r="BL150" s="1">
        <v>13.8</v>
      </c>
      <c r="BM150" s="1">
        <v>14</v>
      </c>
      <c r="BN150" s="1">
        <v>15</v>
      </c>
      <c r="BO150" s="102"/>
      <c r="BP150" s="1">
        <v>13</v>
      </c>
      <c r="BQ150" s="1">
        <v>14.8</v>
      </c>
      <c r="BR150" s="1">
        <v>14.8</v>
      </c>
      <c r="BS150" s="1">
        <v>14.8</v>
      </c>
      <c r="BT150" s="1">
        <v>15</v>
      </c>
      <c r="BU150" s="1">
        <v>14</v>
      </c>
      <c r="BV150" s="1">
        <v>15.2</v>
      </c>
      <c r="BW150" s="1">
        <v>14</v>
      </c>
      <c r="BX150" s="1">
        <v>14.8</v>
      </c>
      <c r="BY150" s="1">
        <v>15.4</v>
      </c>
      <c r="BZ150" s="1">
        <v>14</v>
      </c>
      <c r="CA150" s="1">
        <v>15.2</v>
      </c>
      <c r="CB150" s="1">
        <v>14.8</v>
      </c>
      <c r="CC150" s="1">
        <v>65535</v>
      </c>
      <c r="CD150" s="1">
        <v>14.8</v>
      </c>
      <c r="CE150" s="1">
        <v>15</v>
      </c>
      <c r="CF150" s="1">
        <v>15.2</v>
      </c>
      <c r="CG150" s="1">
        <v>15.4</v>
      </c>
      <c r="CH150" s="1">
        <v>14.8</v>
      </c>
      <c r="CI150" s="1">
        <v>15</v>
      </c>
      <c r="CJ150" s="1">
        <v>14.8</v>
      </c>
      <c r="CK150" s="1">
        <v>12.8</v>
      </c>
      <c r="CL150" s="1">
        <v>14.6</v>
      </c>
      <c r="CM150" s="1">
        <v>15</v>
      </c>
      <c r="CN150" s="1">
        <v>14</v>
      </c>
      <c r="CO150" s="1">
        <v>14.8</v>
      </c>
      <c r="CP150" s="1">
        <v>14</v>
      </c>
      <c r="CQ150" s="1">
        <v>15</v>
      </c>
      <c r="CR150" s="1">
        <v>14.6</v>
      </c>
      <c r="CS150" s="1">
        <v>14.8</v>
      </c>
      <c r="CT150" s="1">
        <v>15</v>
      </c>
      <c r="CU150" s="1">
        <v>16</v>
      </c>
      <c r="CV150" s="1">
        <v>14</v>
      </c>
      <c r="CW150" s="1">
        <v>13</v>
      </c>
      <c r="CX150" s="1">
        <v>13.4</v>
      </c>
      <c r="CY150" s="1">
        <v>15</v>
      </c>
      <c r="CZ150" s="1">
        <v>14.8</v>
      </c>
      <c r="DA150" s="1">
        <v>14.6</v>
      </c>
      <c r="DB150" s="1">
        <v>13.6</v>
      </c>
      <c r="DC150" s="1">
        <v>13.8</v>
      </c>
      <c r="DD150" s="1">
        <v>14</v>
      </c>
      <c r="DE150" s="1">
        <v>13.6</v>
      </c>
      <c r="DF150" s="1">
        <v>15</v>
      </c>
      <c r="DG150" s="1">
        <v>14.8</v>
      </c>
      <c r="DH150" s="1">
        <v>14</v>
      </c>
      <c r="DI150" s="1">
        <v>14.8</v>
      </c>
      <c r="DJ150" s="1">
        <v>13.8</v>
      </c>
      <c r="DK150" s="1">
        <v>14.8</v>
      </c>
      <c r="DL150" s="1">
        <v>15</v>
      </c>
      <c r="DM150" s="1">
        <v>14</v>
      </c>
      <c r="DN150" s="1">
        <v>14.2</v>
      </c>
      <c r="DO150" s="1">
        <v>14.8</v>
      </c>
      <c r="DP150" s="1">
        <v>14</v>
      </c>
      <c r="DQ150" s="1">
        <v>12.8</v>
      </c>
      <c r="DR150" s="1">
        <v>14.8</v>
      </c>
      <c r="DS150" s="1">
        <v>13.8</v>
      </c>
      <c r="DT150" s="1">
        <v>14</v>
      </c>
      <c r="DU150" s="1">
        <v>13.8</v>
      </c>
      <c r="DV150" s="1">
        <v>15.8</v>
      </c>
      <c r="DW150" s="1">
        <v>16</v>
      </c>
      <c r="DX150" s="1">
        <v>15</v>
      </c>
      <c r="DY150" s="1">
        <v>14</v>
      </c>
      <c r="DZ150" s="1">
        <v>15</v>
      </c>
      <c r="EA150" s="1">
        <v>14.8</v>
      </c>
      <c r="EB150" s="1">
        <v>15.4</v>
      </c>
      <c r="EC150" s="1">
        <v>16</v>
      </c>
      <c r="ED150" s="1">
        <v>16.8</v>
      </c>
      <c r="EE150" s="1">
        <v>15.2</v>
      </c>
      <c r="EF150" s="1">
        <v>15.6</v>
      </c>
      <c r="EG150" s="1">
        <v>14.8</v>
      </c>
      <c r="EH150" s="1">
        <v>15</v>
      </c>
      <c r="EI150" s="1">
        <v>15.4</v>
      </c>
      <c r="EJ150" s="1">
        <v>15</v>
      </c>
      <c r="EK150" s="1">
        <v>15.4</v>
      </c>
      <c r="EL150" s="1">
        <v>14.8</v>
      </c>
      <c r="EM150" s="1">
        <v>15</v>
      </c>
      <c r="EN150" s="1">
        <v>15.4</v>
      </c>
      <c r="EO150" s="1">
        <v>14.8</v>
      </c>
      <c r="EP150" s="1">
        <v>14</v>
      </c>
      <c r="EQ150" s="1">
        <v>13.6</v>
      </c>
      <c r="ER150" s="1">
        <v>14.8</v>
      </c>
      <c r="ES150" s="1">
        <v>13.8</v>
      </c>
      <c r="ET150" s="1">
        <v>16</v>
      </c>
      <c r="EU150" s="1">
        <v>15.6</v>
      </c>
      <c r="EV150" s="1">
        <v>14.8</v>
      </c>
      <c r="EW150" s="1">
        <v>65535</v>
      </c>
      <c r="EX150" s="1">
        <v>14</v>
      </c>
      <c r="EY150" s="1">
        <v>14</v>
      </c>
      <c r="EZ150" s="1">
        <v>15</v>
      </c>
      <c r="FA150" s="1">
        <v>13.8</v>
      </c>
      <c r="FB150" s="1">
        <v>14</v>
      </c>
      <c r="FC150" s="1">
        <v>13</v>
      </c>
      <c r="FD150" s="1">
        <v>14.6</v>
      </c>
      <c r="FE150" s="1">
        <v>13</v>
      </c>
      <c r="FF150" s="1">
        <v>15</v>
      </c>
      <c r="FG150" s="1">
        <v>14</v>
      </c>
      <c r="FH150" s="1">
        <v>15</v>
      </c>
      <c r="FI150" s="1">
        <v>13.8</v>
      </c>
      <c r="FJ150" s="1">
        <v>13.6</v>
      </c>
      <c r="FK150" s="1">
        <v>12.4</v>
      </c>
      <c r="FL150" s="1">
        <v>65535</v>
      </c>
      <c r="FM150" s="1">
        <v>65535</v>
      </c>
      <c r="FN150" s="1">
        <v>65535</v>
      </c>
      <c r="FO150" s="1">
        <v>65535</v>
      </c>
      <c r="FP150" s="1">
        <v>15.2</v>
      </c>
      <c r="FQ150" s="1">
        <v>65535</v>
      </c>
      <c r="FR150" s="1">
        <v>65535</v>
      </c>
      <c r="FS150" s="1">
        <v>65535</v>
      </c>
      <c r="FT150" s="1">
        <v>15.2</v>
      </c>
      <c r="FU150" s="1">
        <v>65535</v>
      </c>
      <c r="FV150" s="1">
        <v>65535</v>
      </c>
      <c r="FW150" s="1">
        <v>65535</v>
      </c>
      <c r="FX150" s="1">
        <v>15</v>
      </c>
      <c r="FY150" s="1">
        <v>17.399999999999999</v>
      </c>
      <c r="FZ150" s="1">
        <v>65535</v>
      </c>
      <c r="GA150" s="1">
        <v>14.4</v>
      </c>
      <c r="GB150" s="1">
        <v>14.2</v>
      </c>
      <c r="GC150" s="1">
        <v>13.4</v>
      </c>
      <c r="GD150" s="1">
        <v>15</v>
      </c>
      <c r="GE150" s="1">
        <v>16</v>
      </c>
      <c r="GF150" s="1">
        <v>15.4</v>
      </c>
      <c r="GG150" s="1">
        <v>15</v>
      </c>
      <c r="GH150" s="1">
        <v>15.4</v>
      </c>
      <c r="GI150" s="1">
        <v>13.6</v>
      </c>
      <c r="GJ150" s="1">
        <v>14.8</v>
      </c>
      <c r="GK150" s="1">
        <v>13</v>
      </c>
      <c r="GL150" s="1">
        <v>14.8</v>
      </c>
      <c r="GM150" s="1">
        <v>14.4</v>
      </c>
      <c r="GN150" s="1">
        <v>16</v>
      </c>
      <c r="GO150" s="1">
        <v>15.2</v>
      </c>
      <c r="GP150" s="1">
        <v>65535</v>
      </c>
      <c r="GQ150" s="1">
        <v>13.6</v>
      </c>
      <c r="GR150" s="1">
        <v>14</v>
      </c>
      <c r="GS150" s="1">
        <v>13.6</v>
      </c>
      <c r="GT150" s="1">
        <v>14.8</v>
      </c>
      <c r="GU150" s="1">
        <v>15</v>
      </c>
      <c r="GV150" s="1">
        <v>14.8</v>
      </c>
      <c r="GW150" s="1">
        <v>12.2</v>
      </c>
      <c r="GX150" s="1">
        <v>13</v>
      </c>
      <c r="GY150" s="1">
        <v>14.6</v>
      </c>
      <c r="GZ150" s="1">
        <v>15.4</v>
      </c>
      <c r="HA150" s="1">
        <v>15.8</v>
      </c>
      <c r="HB150" s="1">
        <v>16.600000000000001</v>
      </c>
      <c r="HC150" s="1">
        <v>14.4</v>
      </c>
      <c r="HD150" s="1">
        <v>15.4</v>
      </c>
      <c r="HE150" s="1">
        <v>14</v>
      </c>
      <c r="HF150" s="1">
        <v>12</v>
      </c>
      <c r="HG150" s="1">
        <v>14</v>
      </c>
      <c r="HH150" s="1">
        <v>14.2</v>
      </c>
      <c r="HI150" s="1">
        <v>14</v>
      </c>
      <c r="HJ150" s="1">
        <v>12.6</v>
      </c>
      <c r="HK150" s="1">
        <v>14</v>
      </c>
      <c r="HL150" s="1">
        <v>14.8</v>
      </c>
      <c r="HM150" s="1">
        <v>14.8</v>
      </c>
      <c r="HN150" s="1">
        <v>14.2</v>
      </c>
      <c r="HO150" s="1">
        <v>14</v>
      </c>
      <c r="HP150" s="1">
        <v>13</v>
      </c>
      <c r="HQ150" s="1">
        <v>14.6</v>
      </c>
      <c r="HR150" s="1">
        <v>14.2</v>
      </c>
      <c r="HS150" s="1">
        <v>14</v>
      </c>
      <c r="HT150" s="1">
        <v>13.8</v>
      </c>
      <c r="HU150" s="1">
        <v>15.2</v>
      </c>
      <c r="HV150" s="1">
        <v>14.4</v>
      </c>
      <c r="HW150" s="1">
        <v>16</v>
      </c>
      <c r="HX150" s="1">
        <v>65535</v>
      </c>
      <c r="HY150" s="1">
        <v>65535</v>
      </c>
      <c r="HZ150" s="1">
        <v>65535</v>
      </c>
      <c r="IA150" s="1">
        <v>13.2</v>
      </c>
      <c r="IB150" s="1">
        <v>11.4</v>
      </c>
      <c r="IC150" s="1">
        <v>12.6</v>
      </c>
      <c r="ID150" s="1">
        <v>65535</v>
      </c>
      <c r="IE150" s="1">
        <v>65535</v>
      </c>
      <c r="IF150" s="1">
        <v>65535</v>
      </c>
      <c r="IG150" s="1">
        <v>65535</v>
      </c>
      <c r="IH150" s="1">
        <v>65535</v>
      </c>
      <c r="II150" s="1">
        <v>14.4</v>
      </c>
      <c r="IJ150" s="1">
        <v>15.6</v>
      </c>
      <c r="IK150" s="1">
        <v>65535</v>
      </c>
      <c r="IL150" s="1">
        <v>13</v>
      </c>
      <c r="IM150" s="1">
        <v>14.8</v>
      </c>
      <c r="IN150" s="1">
        <v>17</v>
      </c>
      <c r="IO150" s="1">
        <v>15</v>
      </c>
      <c r="IP150" s="1">
        <v>15.2</v>
      </c>
      <c r="IQ150" s="1">
        <v>14</v>
      </c>
      <c r="IR150" s="1">
        <v>15.4</v>
      </c>
      <c r="IS150" s="1">
        <v>14.6</v>
      </c>
      <c r="IT150" s="1">
        <v>13.2</v>
      </c>
      <c r="IU150" s="1">
        <v>15.4</v>
      </c>
      <c r="IV150" s="1">
        <v>15</v>
      </c>
      <c r="IW150" s="1">
        <v>15.2</v>
      </c>
      <c r="IX150" s="1">
        <v>65535</v>
      </c>
      <c r="IY150" s="1">
        <v>15.2</v>
      </c>
      <c r="IZ150" s="1">
        <v>15.2</v>
      </c>
      <c r="JA150" s="1">
        <v>13.4</v>
      </c>
      <c r="JB150" s="1">
        <v>15.2</v>
      </c>
      <c r="JC150" s="1">
        <v>14.2</v>
      </c>
      <c r="JD150" s="1">
        <v>65535</v>
      </c>
      <c r="JE150" s="1">
        <v>15.6</v>
      </c>
      <c r="JF150" s="1">
        <v>65535</v>
      </c>
      <c r="JG150" s="1">
        <v>14.8</v>
      </c>
      <c r="JH150" s="1">
        <v>13</v>
      </c>
      <c r="JI150" s="1">
        <v>13.2</v>
      </c>
      <c r="JJ150" s="1">
        <v>13.8</v>
      </c>
      <c r="JK150" s="1">
        <v>13</v>
      </c>
      <c r="JL150" s="1">
        <v>13</v>
      </c>
      <c r="JM150" s="1">
        <v>14</v>
      </c>
      <c r="JN150" s="1">
        <v>14</v>
      </c>
      <c r="JO150" s="1">
        <v>13.6</v>
      </c>
      <c r="JP150" s="1">
        <v>15.2</v>
      </c>
      <c r="JQ150" s="1">
        <v>14.4</v>
      </c>
      <c r="JR150" s="1">
        <v>12.4</v>
      </c>
      <c r="JS150" s="1">
        <v>13.2</v>
      </c>
      <c r="JT150" s="1">
        <v>65535</v>
      </c>
      <c r="JU150" s="1">
        <v>13.2</v>
      </c>
      <c r="JV150" s="1">
        <v>13.4</v>
      </c>
      <c r="JW150" s="1">
        <v>12.6</v>
      </c>
      <c r="JX150" s="1">
        <v>13.6</v>
      </c>
      <c r="JY150" s="1">
        <v>12.2</v>
      </c>
      <c r="JZ150" s="1">
        <v>12</v>
      </c>
      <c r="KA150" s="1">
        <v>13</v>
      </c>
      <c r="KB150" s="1">
        <v>12.4</v>
      </c>
      <c r="KC150" s="1">
        <v>13.6</v>
      </c>
      <c r="KD150" s="1">
        <v>65535</v>
      </c>
      <c r="KE150" s="1">
        <v>13</v>
      </c>
      <c r="KF150" s="1">
        <v>14.4</v>
      </c>
      <c r="KG150" s="1">
        <v>13.8</v>
      </c>
      <c r="KH150" s="1">
        <v>14.6</v>
      </c>
      <c r="KI150" s="1">
        <v>14.8</v>
      </c>
      <c r="KJ150" s="1">
        <v>12.4</v>
      </c>
      <c r="KK150" s="1">
        <v>13.2</v>
      </c>
      <c r="KL150" s="1">
        <v>12.4</v>
      </c>
      <c r="KM150" s="1">
        <v>65535</v>
      </c>
      <c r="KN150" s="1">
        <v>13</v>
      </c>
      <c r="KO150" s="1">
        <v>65535</v>
      </c>
      <c r="KP150" s="1">
        <v>13</v>
      </c>
      <c r="KQ150" s="1">
        <v>11.4</v>
      </c>
      <c r="KR150" s="1">
        <v>65535</v>
      </c>
      <c r="KS150" s="1">
        <v>13.8</v>
      </c>
      <c r="KT150" s="1">
        <v>14.4</v>
      </c>
      <c r="KU150" s="1">
        <v>13</v>
      </c>
      <c r="KV150" s="1">
        <v>65535</v>
      </c>
      <c r="KW150" s="1">
        <v>14</v>
      </c>
      <c r="KX150" s="1">
        <v>14</v>
      </c>
      <c r="KY150" s="1">
        <v>13.2</v>
      </c>
      <c r="KZ150" s="1">
        <v>12.8</v>
      </c>
      <c r="LA150" s="1">
        <v>12.4</v>
      </c>
      <c r="LB150" s="1">
        <v>13.2</v>
      </c>
      <c r="LC150" s="1">
        <v>14</v>
      </c>
      <c r="LD150" s="1">
        <v>14.8</v>
      </c>
      <c r="LE150" s="1">
        <v>15</v>
      </c>
      <c r="LF150" s="1">
        <v>13</v>
      </c>
      <c r="LG150" s="1">
        <v>14</v>
      </c>
      <c r="LH150" s="1">
        <v>15</v>
      </c>
      <c r="LI150" s="1">
        <v>16.2</v>
      </c>
      <c r="LJ150" s="1">
        <v>13.6</v>
      </c>
      <c r="LK150" s="1">
        <v>14.2</v>
      </c>
      <c r="LL150" s="1">
        <v>13.8</v>
      </c>
      <c r="LM150" s="1">
        <v>13.4</v>
      </c>
      <c r="LN150" s="1">
        <v>14.2</v>
      </c>
      <c r="LO150" s="1">
        <v>13.4</v>
      </c>
      <c r="LP150" s="1">
        <v>65535</v>
      </c>
      <c r="LQ150" s="1">
        <v>65535</v>
      </c>
      <c r="LR150" s="1">
        <v>14</v>
      </c>
      <c r="LS150" s="1">
        <v>14.8</v>
      </c>
      <c r="LT150" s="1">
        <v>14</v>
      </c>
      <c r="LU150" s="1">
        <v>12.4</v>
      </c>
      <c r="LV150" s="1">
        <v>13.6</v>
      </c>
      <c r="LW150" s="1">
        <v>11.4</v>
      </c>
      <c r="LX150" s="1">
        <v>13.6</v>
      </c>
      <c r="LY150" s="1">
        <v>13.6</v>
      </c>
      <c r="LZ150" s="1">
        <v>14.4</v>
      </c>
      <c r="MA150" s="1">
        <v>14.8</v>
      </c>
      <c r="MB150" s="1">
        <v>65535</v>
      </c>
      <c r="MC150" s="1">
        <v>14.6</v>
      </c>
      <c r="MD150" s="1">
        <v>13.6</v>
      </c>
      <c r="ME150" s="1">
        <v>65535</v>
      </c>
      <c r="MF150" s="1">
        <v>14</v>
      </c>
      <c r="MG150" s="1">
        <v>13.8</v>
      </c>
      <c r="MH150" s="1">
        <v>12.4</v>
      </c>
      <c r="MI150" s="1">
        <v>65535</v>
      </c>
      <c r="MJ150" s="1">
        <v>21.6</v>
      </c>
      <c r="MK150" s="1">
        <v>12.6</v>
      </c>
      <c r="ML150" s="1">
        <v>65535</v>
      </c>
      <c r="MM150" s="1">
        <v>65535</v>
      </c>
      <c r="MN150" s="1">
        <v>65535</v>
      </c>
      <c r="MO150" s="1">
        <v>12.4</v>
      </c>
      <c r="MP150" s="1">
        <v>13</v>
      </c>
      <c r="MQ150" s="1">
        <v>13.4</v>
      </c>
      <c r="MR150" s="1">
        <v>14.6</v>
      </c>
      <c r="MS150" s="1">
        <v>65535</v>
      </c>
      <c r="MT150" s="1">
        <v>14</v>
      </c>
      <c r="MU150" s="1">
        <v>13.6</v>
      </c>
      <c r="MV150" s="1">
        <v>12.8</v>
      </c>
      <c r="MW150" s="1">
        <v>12.6</v>
      </c>
      <c r="MX150" s="1">
        <v>13.4</v>
      </c>
      <c r="MY150" s="1">
        <v>14.2</v>
      </c>
      <c r="MZ150" s="1">
        <v>65535</v>
      </c>
      <c r="NA150" s="1">
        <v>15.2</v>
      </c>
      <c r="NB150" s="1">
        <v>65535</v>
      </c>
      <c r="NC150" s="1">
        <v>65535</v>
      </c>
      <c r="ND150" s="1">
        <v>15.4</v>
      </c>
      <c r="NE150" s="1">
        <v>14.4</v>
      </c>
      <c r="NF150" s="1">
        <v>13.4</v>
      </c>
      <c r="NG150" s="1">
        <v>65535</v>
      </c>
      <c r="NH150" s="1">
        <v>14.4</v>
      </c>
      <c r="NI150" s="1">
        <v>14.8</v>
      </c>
      <c r="NJ150" s="6">
        <f t="shared" si="111"/>
        <v>1</v>
      </c>
      <c r="NK150" s="3">
        <f t="shared" si="112"/>
        <v>1</v>
      </c>
      <c r="NL150" s="3">
        <f t="shared" si="113"/>
        <v>0.967741935483871</v>
      </c>
      <c r="NM150" s="3">
        <f t="shared" si="114"/>
        <v>1</v>
      </c>
      <c r="NN150" s="3">
        <f t="shared" si="115"/>
        <v>0.967741935483871</v>
      </c>
      <c r="NO150" s="3">
        <f t="shared" si="116"/>
        <v>0.6333333333333333</v>
      </c>
      <c r="NP150" s="3">
        <f t="shared" si="117"/>
        <v>0.967741935483871</v>
      </c>
      <c r="NQ150" s="3">
        <f t="shared" si="118"/>
        <v>0.70967741935483875</v>
      </c>
      <c r="NR150" s="3">
        <f t="shared" si="119"/>
        <v>0.8666666666666667</v>
      </c>
      <c r="NS150" s="3">
        <f t="shared" si="120"/>
        <v>0.83870967741935487</v>
      </c>
      <c r="NT150" s="3">
        <f t="shared" si="121"/>
        <v>0.9</v>
      </c>
      <c r="NU150" s="3">
        <f t="shared" si="122"/>
        <v>0.67741935483870963</v>
      </c>
      <c r="NV150" s="3">
        <f t="shared" si="123"/>
        <v>0.87671232876712324</v>
      </c>
      <c r="NW150" s="5">
        <f t="shared" si="124"/>
        <v>13.735483870967744</v>
      </c>
      <c r="NX150" s="1">
        <f t="shared" si="125"/>
        <v>13.821428571428575</v>
      </c>
      <c r="NY150" s="1">
        <f t="shared" si="126"/>
        <v>14.64666666666667</v>
      </c>
      <c r="NZ150" s="1">
        <f t="shared" si="127"/>
        <v>14.366666666666669</v>
      </c>
      <c r="OA150" s="1">
        <f t="shared" si="128"/>
        <v>14.826666666666672</v>
      </c>
      <c r="OB150" s="1">
        <f t="shared" si="129"/>
        <v>14.610526315789471</v>
      </c>
      <c r="OC150" s="1">
        <f t="shared" si="130"/>
        <v>14.333333333333334</v>
      </c>
      <c r="OD150" s="1">
        <f t="shared" si="131"/>
        <v>14.290909090909089</v>
      </c>
      <c r="OE150" s="1">
        <f t="shared" si="132"/>
        <v>14.169230769230767</v>
      </c>
      <c r="OF150" s="1">
        <f t="shared" si="133"/>
        <v>13.23076923076923</v>
      </c>
      <c r="OG150" s="1">
        <f t="shared" si="134"/>
        <v>13.888888888888893</v>
      </c>
      <c r="OH150" s="1">
        <f t="shared" si="135"/>
        <v>14.095238095238095</v>
      </c>
      <c r="OI150" s="111">
        <v>12.240740740740742</v>
      </c>
      <c r="OJ150" s="112">
        <v>12.604000000000001</v>
      </c>
      <c r="OK150" s="112">
        <v>13.012</v>
      </c>
      <c r="OL150" s="112">
        <v>13.652173913043478</v>
      </c>
      <c r="OM150" s="112">
        <v>13.852</v>
      </c>
      <c r="ON150" s="112">
        <v>13.799999999999997</v>
      </c>
      <c r="OO150" s="112">
        <v>13.44074074074074</v>
      </c>
      <c r="OP150" s="112">
        <v>13.507407407407406</v>
      </c>
      <c r="OQ150" s="112">
        <v>13.161538461538461</v>
      </c>
      <c r="OR150" s="112">
        <v>13.13846153846154</v>
      </c>
      <c r="OS150" s="112">
        <v>13.046153846153848</v>
      </c>
      <c r="OT150" s="112">
        <v>12.534615384615384</v>
      </c>
      <c r="OU150" s="5">
        <f t="shared" si="99"/>
        <v>1.4947431302270022</v>
      </c>
      <c r="OV150" s="1">
        <f t="shared" si="100"/>
        <v>1.2174285714285737</v>
      </c>
      <c r="OW150" s="1">
        <f t="shared" si="101"/>
        <v>1.6346666666666696</v>
      </c>
      <c r="OX150" s="1">
        <f t="shared" si="102"/>
        <v>0.71449275362319042</v>
      </c>
      <c r="OY150" s="1">
        <f t="shared" si="103"/>
        <v>0.97466666666667123</v>
      </c>
      <c r="OZ150" s="1">
        <f t="shared" si="104"/>
        <v>0.81052631578947398</v>
      </c>
      <c r="PA150" s="1">
        <f t="shared" si="105"/>
        <v>0.89259259259259416</v>
      </c>
      <c r="PB150" s="1">
        <f t="shared" si="106"/>
        <v>0.78350168350168303</v>
      </c>
      <c r="PC150" s="1">
        <f t="shared" si="107"/>
        <v>1.0076923076923059</v>
      </c>
      <c r="PD150" s="1">
        <f t="shared" si="108"/>
        <v>9.2307692307690203E-2</v>
      </c>
      <c r="PE150" s="1">
        <f t="shared" si="109"/>
        <v>0.84273504273504507</v>
      </c>
      <c r="PF150" s="1">
        <f t="shared" si="110"/>
        <v>1.5606227106227113</v>
      </c>
      <c r="PG150" s="111">
        <v>8.1999999999999993</v>
      </c>
      <c r="PH150" s="112">
        <v>8.9</v>
      </c>
      <c r="PI150" s="112">
        <v>9</v>
      </c>
      <c r="PJ150" s="112">
        <v>10</v>
      </c>
      <c r="PK150" s="112">
        <v>9.6</v>
      </c>
      <c r="PL150" s="112">
        <v>9.8000000000000007</v>
      </c>
      <c r="PM150" s="112">
        <v>10</v>
      </c>
      <c r="PN150" s="112">
        <v>10.4</v>
      </c>
      <c r="PO150" s="112">
        <v>10.199999999999999</v>
      </c>
      <c r="PP150" s="112">
        <v>8</v>
      </c>
      <c r="PQ150" s="112">
        <v>9.6</v>
      </c>
      <c r="PR150" s="137">
        <v>8</v>
      </c>
      <c r="PS150" s="5">
        <f t="array" ref="PS150">+IF(ISERROR($NW150)=FALSE,MIN(IF($H150:$AL150&lt;65534,$H150:$AL150,"")),NA())</f>
        <v>12</v>
      </c>
      <c r="PT150" s="1">
        <f t="array" ref="PT150">+IF(ISERROR($NX150)=FALSE,MIN(IF($AM150:$BN150&lt;65534,$AM150:$BN150,"")),NA())</f>
        <v>12</v>
      </c>
      <c r="PU150" s="1">
        <f t="array" ref="PU150">+IF(ISERROR($NY150)=FALSE,MIN(IF($BP150:$CT150&lt;65534,$BP150:$CT150,"")),NA())</f>
        <v>12.8</v>
      </c>
      <c r="PV150" s="1">
        <f t="array" ref="PV150">+IF(ISERROR($NZ150)=FALSE,MIN(IF($CU150:$DX150&lt;65534,$CU150:$DX150,"")),NA())</f>
        <v>12.8</v>
      </c>
      <c r="PW150" s="1">
        <f t="array" ref="PW150">+IF(ISERROR($OA150)=FALSE,MIN(IF($DY150:$FC150&lt;65534,$DY150:$FC150,"")),NA())</f>
        <v>13</v>
      </c>
      <c r="PX150" s="1">
        <f t="array" ref="PX150">+IF(ISERROR($OB150)=FALSE,MIN(IF($FD150:$GG150&lt;65534,$FD150:$GG150,"")),NA())</f>
        <v>12.4</v>
      </c>
      <c r="PY150" s="1">
        <f t="array" ref="PY150">+IF(ISERROR($OC150)=FALSE,MIN(IF($GH150:$HL150&lt;65534,$GH150:$HL150,"")),NA())</f>
        <v>12</v>
      </c>
      <c r="PZ150" s="1">
        <f t="array" ref="PZ150">+IF(ISERROR($OD150)=FALSE,MIN(IF($HM150:$IQ150&lt;65534,$HM150:$IQ150,"")),NA())</f>
        <v>11.4</v>
      </c>
      <c r="QA150" s="1">
        <f t="array" ref="QA150">+IF(ISERROR($OE150)=FALSE,MIN(IF($IR150:$JU150&lt;65534,$IR150:$JU150,"")),NA())</f>
        <v>12.4</v>
      </c>
      <c r="QB150" s="1">
        <f t="array" ref="QB150">+IF(ISERROR($OF150)=FALSE,MIN(IF($JV150:$KZ150&lt;65534,$JV150:$KZ150,"")),NA())</f>
        <v>11.4</v>
      </c>
      <c r="QC150" s="1">
        <f t="array" ref="QC150">+IF(ISERROR($OG150)=FALSE,MIN(IF($LA150:$MD150&lt;65534,$LA150:$MD150,"")),NA())</f>
        <v>11.4</v>
      </c>
      <c r="QD150" s="1">
        <f t="array" ref="QD150">+IF(ISERROR($OH150)=FALSE,MIN(IF($ME150:$NI150&lt;65534,$ME150:$NI150,"")),NA())</f>
        <v>12.4</v>
      </c>
      <c r="QE150" s="5">
        <f t="shared" si="136"/>
        <v>-3.8000000000000007</v>
      </c>
      <c r="QF150" s="1">
        <f t="shared" si="137"/>
        <v>-3.0999999999999996</v>
      </c>
      <c r="QG150" s="1">
        <f t="shared" si="138"/>
        <v>-3.8000000000000007</v>
      </c>
      <c r="QH150" s="1">
        <f t="shared" si="139"/>
        <v>-2.8000000000000007</v>
      </c>
      <c r="QI150" s="1">
        <f t="shared" si="140"/>
        <v>-3.4000000000000004</v>
      </c>
      <c r="QJ150" s="1">
        <f t="shared" si="141"/>
        <v>-2.5999999999999996</v>
      </c>
      <c r="QK150" s="1">
        <f t="shared" si="142"/>
        <v>-2</v>
      </c>
      <c r="QL150" s="1">
        <f t="shared" si="143"/>
        <v>-1</v>
      </c>
      <c r="QM150" s="1">
        <f t="shared" si="144"/>
        <v>-2.2000000000000011</v>
      </c>
      <c r="QN150" s="1">
        <f t="shared" si="145"/>
        <v>-3.4000000000000004</v>
      </c>
      <c r="QO150" s="1">
        <f t="shared" si="146"/>
        <v>-1.8000000000000007</v>
      </c>
      <c r="QP150" s="1">
        <f t="shared" si="147"/>
        <v>-4.4000000000000004</v>
      </c>
      <c r="QQ150" s="5" t="s">
        <v>892</v>
      </c>
    </row>
    <row r="151" spans="1:459" s="1" customFormat="1" x14ac:dyDescent="0.2">
      <c r="A151" s="79">
        <v>23065180</v>
      </c>
      <c r="B151" s="106">
        <v>-74.47097222222223</v>
      </c>
      <c r="C151" s="106">
        <v>5.016861111111111</v>
      </c>
      <c r="D151" s="105">
        <v>878</v>
      </c>
      <c r="E151" s="97" t="s">
        <v>505</v>
      </c>
      <c r="F151" s="97" t="s">
        <v>505</v>
      </c>
      <c r="G151" s="97" t="s">
        <v>42</v>
      </c>
      <c r="H151" s="1">
        <v>65535</v>
      </c>
      <c r="I151" s="1">
        <v>65535</v>
      </c>
      <c r="J151" s="1">
        <v>65535</v>
      </c>
      <c r="K151" s="1">
        <v>65535</v>
      </c>
      <c r="L151" s="1">
        <v>65535</v>
      </c>
      <c r="M151" s="1">
        <v>65535</v>
      </c>
      <c r="N151" s="1">
        <v>65535</v>
      </c>
      <c r="O151" s="1">
        <v>65535</v>
      </c>
      <c r="P151" s="1">
        <v>65535</v>
      </c>
      <c r="Q151" s="1">
        <v>65535</v>
      </c>
      <c r="R151" s="1">
        <v>65535</v>
      </c>
      <c r="S151" s="1">
        <v>65535</v>
      </c>
      <c r="T151" s="1">
        <v>65535</v>
      </c>
      <c r="U151" s="1">
        <v>65535</v>
      </c>
      <c r="V151" s="1">
        <v>65535</v>
      </c>
      <c r="W151" s="1">
        <v>65535</v>
      </c>
      <c r="X151" s="1">
        <v>65535</v>
      </c>
      <c r="Y151" s="1">
        <v>65535</v>
      </c>
      <c r="Z151" s="1">
        <v>65535</v>
      </c>
      <c r="AA151" s="1">
        <v>65535</v>
      </c>
      <c r="AB151" s="1">
        <v>65535</v>
      </c>
      <c r="AC151" s="1">
        <v>65535</v>
      </c>
      <c r="AD151" s="1">
        <v>65535</v>
      </c>
      <c r="AE151" s="1">
        <v>65535</v>
      </c>
      <c r="AF151" s="1">
        <v>65535</v>
      </c>
      <c r="AG151" s="1">
        <v>65535</v>
      </c>
      <c r="AH151" s="1">
        <v>65535</v>
      </c>
      <c r="AI151" s="1">
        <v>65535</v>
      </c>
      <c r="AJ151" s="1">
        <v>65535</v>
      </c>
      <c r="AK151" s="1">
        <v>65535</v>
      </c>
      <c r="AL151" s="1">
        <v>65535</v>
      </c>
      <c r="AM151" s="1">
        <v>65535</v>
      </c>
      <c r="AN151" s="1">
        <v>65535</v>
      </c>
      <c r="AO151" s="1">
        <v>65535</v>
      </c>
      <c r="AP151" s="1">
        <v>65535</v>
      </c>
      <c r="AQ151" s="1">
        <v>65535</v>
      </c>
      <c r="AR151" s="1">
        <v>65535</v>
      </c>
      <c r="AS151" s="1">
        <v>65535</v>
      </c>
      <c r="AT151" s="1">
        <v>65535</v>
      </c>
      <c r="AU151" s="1">
        <v>65535</v>
      </c>
      <c r="AV151" s="1">
        <v>65535</v>
      </c>
      <c r="AW151" s="1">
        <v>65535</v>
      </c>
      <c r="AX151" s="1">
        <v>65535</v>
      </c>
      <c r="AY151" s="1">
        <v>65535</v>
      </c>
      <c r="AZ151" s="1">
        <v>65535</v>
      </c>
      <c r="BA151" s="1">
        <v>65535</v>
      </c>
      <c r="BB151" s="1">
        <v>65535</v>
      </c>
      <c r="BC151" s="1">
        <v>65535</v>
      </c>
      <c r="BD151" s="1">
        <v>65535</v>
      </c>
      <c r="BE151" s="1">
        <v>65535</v>
      </c>
      <c r="BF151" s="1">
        <v>65535</v>
      </c>
      <c r="BG151" s="1">
        <v>65535</v>
      </c>
      <c r="BH151" s="1">
        <v>65535</v>
      </c>
      <c r="BI151" s="1">
        <v>65535</v>
      </c>
      <c r="BJ151" s="1">
        <v>65535</v>
      </c>
      <c r="BK151" s="1">
        <v>65535</v>
      </c>
      <c r="BL151" s="1">
        <v>65535</v>
      </c>
      <c r="BM151" s="1">
        <v>65535</v>
      </c>
      <c r="BN151" s="1">
        <v>65535</v>
      </c>
      <c r="BO151" s="102"/>
      <c r="BP151" s="1">
        <v>65535</v>
      </c>
      <c r="BQ151" s="1">
        <v>65535</v>
      </c>
      <c r="BR151" s="1">
        <v>65535</v>
      </c>
      <c r="BS151" s="1">
        <v>65535</v>
      </c>
      <c r="BT151" s="1">
        <v>65535</v>
      </c>
      <c r="BU151" s="1">
        <v>65535</v>
      </c>
      <c r="BV151" s="1">
        <v>65535</v>
      </c>
      <c r="BW151" s="1">
        <v>65535</v>
      </c>
      <c r="BX151" s="1">
        <v>65535</v>
      </c>
      <c r="BY151" s="1">
        <v>65535</v>
      </c>
      <c r="BZ151" s="1">
        <v>65535</v>
      </c>
      <c r="CA151" s="1">
        <v>65535</v>
      </c>
      <c r="CB151" s="1">
        <v>65535</v>
      </c>
      <c r="CC151" s="1">
        <v>65535</v>
      </c>
      <c r="CD151" s="1">
        <v>65535</v>
      </c>
      <c r="CE151" s="1">
        <v>65535</v>
      </c>
      <c r="CF151" s="1">
        <v>65535</v>
      </c>
      <c r="CG151" s="1">
        <v>65535</v>
      </c>
      <c r="CH151" s="1">
        <v>65535</v>
      </c>
      <c r="CI151" s="1">
        <v>65535</v>
      </c>
      <c r="CJ151" s="1">
        <v>65535</v>
      </c>
      <c r="CK151" s="1">
        <v>65535</v>
      </c>
      <c r="CL151" s="1">
        <v>65535</v>
      </c>
      <c r="CM151" s="1">
        <v>65535</v>
      </c>
      <c r="CN151" s="1">
        <v>65535</v>
      </c>
      <c r="CO151" s="1">
        <v>65535</v>
      </c>
      <c r="CP151" s="1">
        <v>65535</v>
      </c>
      <c r="CQ151" s="1">
        <v>65535</v>
      </c>
      <c r="CR151" s="1">
        <v>65535</v>
      </c>
      <c r="CS151" s="1">
        <v>65535</v>
      </c>
      <c r="CT151" s="1">
        <v>65535</v>
      </c>
      <c r="CU151" s="1">
        <v>65535</v>
      </c>
      <c r="CV151" s="1">
        <v>65535</v>
      </c>
      <c r="CW151" s="1">
        <v>65535</v>
      </c>
      <c r="CX151" s="1">
        <v>65535</v>
      </c>
      <c r="CY151" s="1">
        <v>65535</v>
      </c>
      <c r="CZ151" s="1">
        <v>65535</v>
      </c>
      <c r="DA151" s="1">
        <v>65535</v>
      </c>
      <c r="DB151" s="1">
        <v>65535</v>
      </c>
      <c r="DC151" s="1">
        <v>65535</v>
      </c>
      <c r="DD151" s="1">
        <v>65535</v>
      </c>
      <c r="DE151" s="1">
        <v>65535</v>
      </c>
      <c r="DF151" s="1">
        <v>65535</v>
      </c>
      <c r="DG151" s="1">
        <v>65535</v>
      </c>
      <c r="DH151" s="1">
        <v>65535</v>
      </c>
      <c r="DI151" s="1">
        <v>65535</v>
      </c>
      <c r="DJ151" s="1">
        <v>65535</v>
      </c>
      <c r="DK151" s="1">
        <v>65535</v>
      </c>
      <c r="DL151" s="1">
        <v>65535</v>
      </c>
      <c r="DM151" s="1">
        <v>65535</v>
      </c>
      <c r="DN151" s="1">
        <v>65535</v>
      </c>
      <c r="DO151" s="1">
        <v>65535</v>
      </c>
      <c r="DP151" s="1">
        <v>65535</v>
      </c>
      <c r="DQ151" s="1">
        <v>65535</v>
      </c>
      <c r="DR151" s="1">
        <v>65535</v>
      </c>
      <c r="DS151" s="1">
        <v>65535</v>
      </c>
      <c r="DT151" s="1">
        <v>65535</v>
      </c>
      <c r="DU151" s="1">
        <v>65535</v>
      </c>
      <c r="DV151" s="1">
        <v>65535</v>
      </c>
      <c r="DW151" s="1">
        <v>65535</v>
      </c>
      <c r="DX151" s="1">
        <v>65535</v>
      </c>
      <c r="DY151" s="1">
        <v>65535</v>
      </c>
      <c r="DZ151" s="1">
        <v>65535</v>
      </c>
      <c r="EA151" s="1">
        <v>65535</v>
      </c>
      <c r="EB151" s="1">
        <v>65535</v>
      </c>
      <c r="EC151" s="1">
        <v>65535</v>
      </c>
      <c r="ED151" s="1">
        <v>65535</v>
      </c>
      <c r="EE151" s="1">
        <v>65535</v>
      </c>
      <c r="EF151" s="1">
        <v>65535</v>
      </c>
      <c r="EG151" s="1">
        <v>65535</v>
      </c>
      <c r="EH151" s="1">
        <v>65535</v>
      </c>
      <c r="EI151" s="1">
        <v>65535</v>
      </c>
      <c r="EJ151" s="1">
        <v>65535</v>
      </c>
      <c r="EK151" s="1">
        <v>65535</v>
      </c>
      <c r="EL151" s="1">
        <v>65535</v>
      </c>
      <c r="EM151" s="1">
        <v>65535</v>
      </c>
      <c r="EN151" s="1">
        <v>65535</v>
      </c>
      <c r="EO151" s="1">
        <v>65535</v>
      </c>
      <c r="EP151" s="1">
        <v>65535</v>
      </c>
      <c r="EQ151" s="1">
        <v>65535</v>
      </c>
      <c r="ER151" s="1">
        <v>65535</v>
      </c>
      <c r="ES151" s="1">
        <v>65535</v>
      </c>
      <c r="ET151" s="1">
        <v>65535</v>
      </c>
      <c r="EU151" s="1">
        <v>65535</v>
      </c>
      <c r="EV151" s="1">
        <v>65535</v>
      </c>
      <c r="EW151" s="1">
        <v>65535</v>
      </c>
      <c r="EX151" s="1">
        <v>65535</v>
      </c>
      <c r="EY151" s="1">
        <v>65535</v>
      </c>
      <c r="EZ151" s="1">
        <v>65535</v>
      </c>
      <c r="FA151" s="1">
        <v>65535</v>
      </c>
      <c r="FB151" s="1">
        <v>65535</v>
      </c>
      <c r="FC151" s="1">
        <v>65535</v>
      </c>
      <c r="FD151" s="1">
        <v>65535</v>
      </c>
      <c r="FE151" s="1">
        <v>65535</v>
      </c>
      <c r="FF151" s="1">
        <v>65535</v>
      </c>
      <c r="FG151" s="1">
        <v>65535</v>
      </c>
      <c r="FH151" s="1">
        <v>65535</v>
      </c>
      <c r="FI151" s="1">
        <v>65535</v>
      </c>
      <c r="FJ151" s="1">
        <v>65535</v>
      </c>
      <c r="FK151" s="1">
        <v>65535</v>
      </c>
      <c r="FL151" s="1">
        <v>65535</v>
      </c>
      <c r="FM151" s="1">
        <v>65535</v>
      </c>
      <c r="FN151" s="1">
        <v>65535</v>
      </c>
      <c r="FO151" s="1">
        <v>65535</v>
      </c>
      <c r="FP151" s="1">
        <v>65535</v>
      </c>
      <c r="FQ151" s="1">
        <v>65535</v>
      </c>
      <c r="FR151" s="1">
        <v>65535</v>
      </c>
      <c r="FS151" s="1">
        <v>65535</v>
      </c>
      <c r="FT151" s="1">
        <v>65535</v>
      </c>
      <c r="FU151" s="1">
        <v>65535</v>
      </c>
      <c r="FV151" s="1">
        <v>65535</v>
      </c>
      <c r="FW151" s="1">
        <v>65535</v>
      </c>
      <c r="FX151" s="1">
        <v>65535</v>
      </c>
      <c r="FY151" s="1">
        <v>65535</v>
      </c>
      <c r="FZ151" s="1">
        <v>65535</v>
      </c>
      <c r="GA151" s="1">
        <v>65535</v>
      </c>
      <c r="GB151" s="1">
        <v>65535</v>
      </c>
      <c r="GC151" s="1">
        <v>65535</v>
      </c>
      <c r="GD151" s="1">
        <v>65535</v>
      </c>
      <c r="GE151" s="1">
        <v>65535</v>
      </c>
      <c r="GF151" s="1">
        <v>65535</v>
      </c>
      <c r="GG151" s="1">
        <v>65535</v>
      </c>
      <c r="GH151" s="1">
        <v>65535</v>
      </c>
      <c r="GI151" s="1">
        <v>65535</v>
      </c>
      <c r="GJ151" s="1">
        <v>65535</v>
      </c>
      <c r="GK151" s="1">
        <v>65535</v>
      </c>
      <c r="GL151" s="1">
        <v>65535</v>
      </c>
      <c r="GM151" s="1">
        <v>65535</v>
      </c>
      <c r="GN151" s="1">
        <v>65535</v>
      </c>
      <c r="GO151" s="1">
        <v>65535</v>
      </c>
      <c r="GP151" s="1">
        <v>65535</v>
      </c>
      <c r="GQ151" s="1">
        <v>65535</v>
      </c>
      <c r="GR151" s="1">
        <v>65535</v>
      </c>
      <c r="GS151" s="1">
        <v>65535</v>
      </c>
      <c r="GT151" s="1">
        <v>65535</v>
      </c>
      <c r="GU151" s="1">
        <v>65535</v>
      </c>
      <c r="GV151" s="1">
        <v>65535</v>
      </c>
      <c r="GW151" s="1">
        <v>65535</v>
      </c>
      <c r="GX151" s="1">
        <v>65535</v>
      </c>
      <c r="GY151" s="1">
        <v>65535</v>
      </c>
      <c r="GZ151" s="1">
        <v>65535</v>
      </c>
      <c r="HA151" s="1">
        <v>65535</v>
      </c>
      <c r="HB151" s="1">
        <v>65535</v>
      </c>
      <c r="HC151" s="1">
        <v>65535</v>
      </c>
      <c r="HD151" s="1">
        <v>65535</v>
      </c>
      <c r="HE151" s="1">
        <v>65535</v>
      </c>
      <c r="HF151" s="1">
        <v>65535</v>
      </c>
      <c r="HG151" s="1">
        <v>65535</v>
      </c>
      <c r="HH151" s="1">
        <v>65535</v>
      </c>
      <c r="HI151" s="1">
        <v>65535</v>
      </c>
      <c r="HJ151" s="1">
        <v>65535</v>
      </c>
      <c r="HK151" s="1">
        <v>65535</v>
      </c>
      <c r="HL151" s="1">
        <v>65535</v>
      </c>
      <c r="HM151" s="1">
        <v>65535</v>
      </c>
      <c r="HN151" s="1">
        <v>65535</v>
      </c>
      <c r="HO151" s="1">
        <v>65535</v>
      </c>
      <c r="HP151" s="1">
        <v>65535</v>
      </c>
      <c r="HQ151" s="1">
        <v>65535</v>
      </c>
      <c r="HR151" s="1">
        <v>65535</v>
      </c>
      <c r="HS151" s="1">
        <v>65535</v>
      </c>
      <c r="HT151" s="1">
        <v>65535</v>
      </c>
      <c r="HU151" s="1">
        <v>65535</v>
      </c>
      <c r="HV151" s="1">
        <v>65535</v>
      </c>
      <c r="HW151" s="1">
        <v>65535</v>
      </c>
      <c r="HX151" s="1">
        <v>65535</v>
      </c>
      <c r="HY151" s="1">
        <v>65535</v>
      </c>
      <c r="HZ151" s="1">
        <v>65535</v>
      </c>
      <c r="IA151" s="1">
        <v>65535</v>
      </c>
      <c r="IB151" s="1">
        <v>65535</v>
      </c>
      <c r="IC151" s="1">
        <v>65535</v>
      </c>
      <c r="ID151" s="1">
        <v>65535</v>
      </c>
      <c r="IE151" s="1">
        <v>65535</v>
      </c>
      <c r="IF151" s="1">
        <v>65535</v>
      </c>
      <c r="IG151" s="1">
        <v>65535</v>
      </c>
      <c r="IH151" s="1">
        <v>65535</v>
      </c>
      <c r="II151" s="1">
        <v>65535</v>
      </c>
      <c r="IJ151" s="1">
        <v>65535</v>
      </c>
      <c r="IK151" s="1">
        <v>65535</v>
      </c>
      <c r="IL151" s="1">
        <v>65535</v>
      </c>
      <c r="IM151" s="1">
        <v>65535</v>
      </c>
      <c r="IN151" s="1">
        <v>65535</v>
      </c>
      <c r="IO151" s="1">
        <v>65535</v>
      </c>
      <c r="IP151" s="1">
        <v>65535</v>
      </c>
      <c r="IQ151" s="1">
        <v>65535</v>
      </c>
      <c r="IR151" s="1">
        <v>65535</v>
      </c>
      <c r="IS151" s="1">
        <v>65535</v>
      </c>
      <c r="IT151" s="1">
        <v>65535</v>
      </c>
      <c r="IU151" s="1">
        <v>65535</v>
      </c>
      <c r="IV151" s="1">
        <v>65535</v>
      </c>
      <c r="IW151" s="1">
        <v>65535</v>
      </c>
      <c r="IX151" s="1">
        <v>65535</v>
      </c>
      <c r="IY151" s="1">
        <v>65535</v>
      </c>
      <c r="IZ151" s="1">
        <v>65535</v>
      </c>
      <c r="JA151" s="1">
        <v>65535</v>
      </c>
      <c r="JB151" s="1">
        <v>65535</v>
      </c>
      <c r="JC151" s="1">
        <v>65535</v>
      </c>
      <c r="JD151" s="1">
        <v>65535</v>
      </c>
      <c r="JE151" s="1">
        <v>65535</v>
      </c>
      <c r="JF151" s="1">
        <v>65535</v>
      </c>
      <c r="JG151" s="1">
        <v>65535</v>
      </c>
      <c r="JH151" s="1">
        <v>65535</v>
      </c>
      <c r="JI151" s="1">
        <v>65535</v>
      </c>
      <c r="JJ151" s="1">
        <v>65535</v>
      </c>
      <c r="JK151" s="1">
        <v>65535</v>
      </c>
      <c r="JL151" s="1">
        <v>65535</v>
      </c>
      <c r="JM151" s="1">
        <v>65535</v>
      </c>
      <c r="JN151" s="1">
        <v>65535</v>
      </c>
      <c r="JO151" s="1">
        <v>65535</v>
      </c>
      <c r="JP151" s="1">
        <v>65535</v>
      </c>
      <c r="JQ151" s="1">
        <v>65535</v>
      </c>
      <c r="JR151" s="1">
        <v>65535</v>
      </c>
      <c r="JS151" s="1">
        <v>65535</v>
      </c>
      <c r="JT151" s="1">
        <v>65535</v>
      </c>
      <c r="JU151" s="1">
        <v>65535</v>
      </c>
      <c r="JV151" s="1">
        <v>65535</v>
      </c>
      <c r="JW151" s="1">
        <v>65535</v>
      </c>
      <c r="JX151" s="1">
        <v>65535</v>
      </c>
      <c r="JY151" s="1">
        <v>65535</v>
      </c>
      <c r="JZ151" s="1">
        <v>65535</v>
      </c>
      <c r="KA151" s="1">
        <v>65535</v>
      </c>
      <c r="KB151" s="1">
        <v>65535</v>
      </c>
      <c r="KC151" s="1">
        <v>65535</v>
      </c>
      <c r="KD151" s="1">
        <v>65535</v>
      </c>
      <c r="KE151" s="1">
        <v>65535</v>
      </c>
      <c r="KF151" s="1">
        <v>65535</v>
      </c>
      <c r="KG151" s="1">
        <v>65535</v>
      </c>
      <c r="KH151" s="1">
        <v>65535</v>
      </c>
      <c r="KI151" s="1">
        <v>65535</v>
      </c>
      <c r="KJ151" s="1">
        <v>65535</v>
      </c>
      <c r="KK151" s="1">
        <v>65535</v>
      </c>
      <c r="KL151" s="1">
        <v>65535</v>
      </c>
      <c r="KM151" s="1">
        <v>65535</v>
      </c>
      <c r="KN151" s="1">
        <v>65535</v>
      </c>
      <c r="KO151" s="1">
        <v>65535</v>
      </c>
      <c r="KP151" s="1">
        <v>65535</v>
      </c>
      <c r="KQ151" s="1">
        <v>65535</v>
      </c>
      <c r="KR151" s="1">
        <v>65535</v>
      </c>
      <c r="KS151" s="1">
        <v>65535</v>
      </c>
      <c r="KT151" s="1">
        <v>65535</v>
      </c>
      <c r="KU151" s="1">
        <v>65535</v>
      </c>
      <c r="KV151" s="1">
        <v>65535</v>
      </c>
      <c r="KW151" s="1">
        <v>65535</v>
      </c>
      <c r="KX151" s="1">
        <v>65535</v>
      </c>
      <c r="KY151" s="1">
        <v>65535</v>
      </c>
      <c r="KZ151" s="1">
        <v>65535</v>
      </c>
      <c r="LA151" s="1">
        <v>65535</v>
      </c>
      <c r="LB151" s="1">
        <v>65535</v>
      </c>
      <c r="LC151" s="1">
        <v>65535</v>
      </c>
      <c r="LD151" s="1">
        <v>65535</v>
      </c>
      <c r="LE151" s="1">
        <v>65535</v>
      </c>
      <c r="LF151" s="1">
        <v>65535</v>
      </c>
      <c r="LG151" s="1">
        <v>65535</v>
      </c>
      <c r="LH151" s="1">
        <v>65535</v>
      </c>
      <c r="LI151" s="1">
        <v>65535</v>
      </c>
      <c r="LJ151" s="1">
        <v>65535</v>
      </c>
      <c r="LK151" s="1">
        <v>65535</v>
      </c>
      <c r="LL151" s="1">
        <v>65535</v>
      </c>
      <c r="LM151" s="1">
        <v>65535</v>
      </c>
      <c r="LN151" s="1">
        <v>65535</v>
      </c>
      <c r="LO151" s="1">
        <v>65535</v>
      </c>
      <c r="LP151" s="1">
        <v>65535</v>
      </c>
      <c r="LQ151" s="1">
        <v>65535</v>
      </c>
      <c r="LR151" s="1">
        <v>65535</v>
      </c>
      <c r="LS151" s="1">
        <v>65535</v>
      </c>
      <c r="LT151" s="1">
        <v>65535</v>
      </c>
      <c r="LU151" s="1">
        <v>65535</v>
      </c>
      <c r="LV151" s="1">
        <v>65535</v>
      </c>
      <c r="LW151" s="1">
        <v>65535</v>
      </c>
      <c r="LX151" s="1">
        <v>65535</v>
      </c>
      <c r="LY151" s="1">
        <v>65535</v>
      </c>
      <c r="LZ151" s="1">
        <v>65535</v>
      </c>
      <c r="MA151" s="1">
        <v>65535</v>
      </c>
      <c r="MB151" s="1">
        <v>65535</v>
      </c>
      <c r="MC151" s="1">
        <v>65535</v>
      </c>
      <c r="MD151" s="1">
        <v>65535</v>
      </c>
      <c r="ME151" s="1">
        <v>65535</v>
      </c>
      <c r="MF151" s="1">
        <v>65535</v>
      </c>
      <c r="MG151" s="1">
        <v>65535</v>
      </c>
      <c r="MH151" s="1">
        <v>65535</v>
      </c>
      <c r="MI151" s="1">
        <v>65535</v>
      </c>
      <c r="MJ151" s="1">
        <v>65535</v>
      </c>
      <c r="MK151" s="1">
        <v>65535</v>
      </c>
      <c r="ML151" s="1">
        <v>65535</v>
      </c>
      <c r="MM151" s="1">
        <v>65535</v>
      </c>
      <c r="MN151" s="1">
        <v>65535</v>
      </c>
      <c r="MO151" s="1">
        <v>65535</v>
      </c>
      <c r="MP151" s="1">
        <v>65535</v>
      </c>
      <c r="MQ151" s="1">
        <v>65535</v>
      </c>
      <c r="MR151" s="1">
        <v>65535</v>
      </c>
      <c r="MS151" s="1">
        <v>65535</v>
      </c>
      <c r="MT151" s="1">
        <v>65535</v>
      </c>
      <c r="MU151" s="1">
        <v>65535</v>
      </c>
      <c r="MV151" s="1">
        <v>65535</v>
      </c>
      <c r="MW151" s="1">
        <v>65535</v>
      </c>
      <c r="MX151" s="1">
        <v>65535</v>
      </c>
      <c r="MY151" s="1">
        <v>65535</v>
      </c>
      <c r="MZ151" s="1">
        <v>65535</v>
      </c>
      <c r="NA151" s="1">
        <v>65535</v>
      </c>
      <c r="NB151" s="1">
        <v>65535</v>
      </c>
      <c r="NC151" s="1">
        <v>65535</v>
      </c>
      <c r="ND151" s="1">
        <v>65535</v>
      </c>
      <c r="NE151" s="1">
        <v>65535</v>
      </c>
      <c r="NF151" s="1">
        <v>65535</v>
      </c>
      <c r="NG151" s="1">
        <v>65535</v>
      </c>
      <c r="NH151" s="1">
        <v>65535</v>
      </c>
      <c r="NI151" s="1">
        <v>65535</v>
      </c>
      <c r="NJ151" s="6">
        <f t="shared" si="111"/>
        <v>0</v>
      </c>
      <c r="NK151" s="3">
        <f t="shared" si="112"/>
        <v>0</v>
      </c>
      <c r="NL151" s="3">
        <f t="shared" si="113"/>
        <v>0</v>
      </c>
      <c r="NM151" s="3">
        <f t="shared" si="114"/>
        <v>0</v>
      </c>
      <c r="NN151" s="3">
        <f t="shared" si="115"/>
        <v>0</v>
      </c>
      <c r="NO151" s="3">
        <f t="shared" si="116"/>
        <v>0</v>
      </c>
      <c r="NP151" s="3">
        <f t="shared" si="117"/>
        <v>0</v>
      </c>
      <c r="NQ151" s="3">
        <f t="shared" si="118"/>
        <v>0</v>
      </c>
      <c r="NR151" s="3">
        <f t="shared" si="119"/>
        <v>0</v>
      </c>
      <c r="NS151" s="3">
        <f t="shared" si="120"/>
        <v>0</v>
      </c>
      <c r="NT151" s="3">
        <f t="shared" si="121"/>
        <v>0</v>
      </c>
      <c r="NU151" s="3">
        <f t="shared" si="122"/>
        <v>0</v>
      </c>
      <c r="NV151" s="3">
        <f t="shared" si="123"/>
        <v>0</v>
      </c>
      <c r="NW151" s="5" t="e">
        <f t="shared" si="124"/>
        <v>#N/A</v>
      </c>
      <c r="NX151" s="1" t="e">
        <f t="shared" si="125"/>
        <v>#N/A</v>
      </c>
      <c r="NY151" s="1" t="e">
        <f t="shared" si="126"/>
        <v>#N/A</v>
      </c>
      <c r="NZ151" s="1" t="e">
        <f t="shared" si="127"/>
        <v>#N/A</v>
      </c>
      <c r="OA151" s="1" t="e">
        <f t="shared" si="128"/>
        <v>#N/A</v>
      </c>
      <c r="OB151" s="1" t="e">
        <f t="shared" si="129"/>
        <v>#N/A</v>
      </c>
      <c r="OC151" s="1" t="e">
        <f t="shared" si="130"/>
        <v>#N/A</v>
      </c>
      <c r="OD151" s="1" t="e">
        <f t="shared" si="131"/>
        <v>#N/A</v>
      </c>
      <c r="OE151" s="1" t="e">
        <f t="shared" si="132"/>
        <v>#N/A</v>
      </c>
      <c r="OF151" s="1" t="e">
        <f t="shared" si="133"/>
        <v>#N/A</v>
      </c>
      <c r="OG151" s="1" t="e">
        <f t="shared" si="134"/>
        <v>#N/A</v>
      </c>
      <c r="OH151" s="1" t="e">
        <f t="shared" si="135"/>
        <v>#N/A</v>
      </c>
      <c r="OI151" s="111" t="e">
        <f>NA()</f>
        <v>#N/A</v>
      </c>
      <c r="OJ151" s="112" t="e">
        <f>NA()</f>
        <v>#N/A</v>
      </c>
      <c r="OK151" s="112" t="e">
        <f>NA()</f>
        <v>#N/A</v>
      </c>
      <c r="OL151" s="112" t="e">
        <f>NA()</f>
        <v>#N/A</v>
      </c>
      <c r="OM151" s="112" t="e">
        <f>NA()</f>
        <v>#N/A</v>
      </c>
      <c r="ON151" s="112" t="e">
        <f>NA()</f>
        <v>#N/A</v>
      </c>
      <c r="OO151" s="112" t="e">
        <f>NA()</f>
        <v>#N/A</v>
      </c>
      <c r="OP151" s="112" t="e">
        <f>NA()</f>
        <v>#N/A</v>
      </c>
      <c r="OQ151" s="112" t="e">
        <f>NA()</f>
        <v>#N/A</v>
      </c>
      <c r="OR151" s="112" t="e">
        <f>NA()</f>
        <v>#N/A</v>
      </c>
      <c r="OS151" s="112" t="e">
        <f>NA()</f>
        <v>#N/A</v>
      </c>
      <c r="OT151" s="112" t="e">
        <f>NA()</f>
        <v>#N/A</v>
      </c>
      <c r="OU151" s="5" t="e">
        <f t="shared" si="99"/>
        <v>#N/A</v>
      </c>
      <c r="OV151" s="1" t="e">
        <f t="shared" si="100"/>
        <v>#N/A</v>
      </c>
      <c r="OW151" s="1" t="e">
        <f t="shared" si="101"/>
        <v>#N/A</v>
      </c>
      <c r="OX151" s="1" t="e">
        <f t="shared" si="102"/>
        <v>#N/A</v>
      </c>
      <c r="OY151" s="1" t="e">
        <f t="shared" si="103"/>
        <v>#N/A</v>
      </c>
      <c r="OZ151" s="1" t="e">
        <f t="shared" si="104"/>
        <v>#N/A</v>
      </c>
      <c r="PA151" s="1" t="e">
        <f t="shared" si="105"/>
        <v>#N/A</v>
      </c>
      <c r="PB151" s="1" t="e">
        <f t="shared" si="106"/>
        <v>#N/A</v>
      </c>
      <c r="PC151" s="1" t="e">
        <f t="shared" si="107"/>
        <v>#N/A</v>
      </c>
      <c r="PD151" s="1" t="e">
        <f t="shared" si="108"/>
        <v>#N/A</v>
      </c>
      <c r="PE151" s="1" t="e">
        <f t="shared" si="109"/>
        <v>#N/A</v>
      </c>
      <c r="PF151" s="1" t="e">
        <f t="shared" si="110"/>
        <v>#N/A</v>
      </c>
      <c r="PG151" s="111">
        <v>65535</v>
      </c>
      <c r="PH151" s="112">
        <v>65535</v>
      </c>
      <c r="PI151" s="112">
        <v>65535</v>
      </c>
      <c r="PJ151" s="112">
        <v>65535</v>
      </c>
      <c r="PK151" s="112">
        <v>65535</v>
      </c>
      <c r="PL151" s="112">
        <v>65535</v>
      </c>
      <c r="PM151" s="112">
        <v>65535</v>
      </c>
      <c r="PN151" s="112">
        <v>65535</v>
      </c>
      <c r="PO151" s="112">
        <v>65535</v>
      </c>
      <c r="PP151" s="112">
        <v>65535</v>
      </c>
      <c r="PQ151" s="112">
        <v>65535</v>
      </c>
      <c r="PR151" s="137">
        <v>65535</v>
      </c>
      <c r="PS151" s="5" t="e">
        <f t="array" ref="PS151">+IF(ISERROR($NW151)=FALSE,MIN(IF($H151:$AL151&lt;65534,$H151:$AL151,"")),NA())</f>
        <v>#N/A</v>
      </c>
      <c r="PT151" s="1" t="e">
        <f t="array" ref="PT151">+IF(ISERROR($NX151)=FALSE,MIN(IF($AM151:$BN151&lt;65534,$AM151:$BN151,"")),NA())</f>
        <v>#N/A</v>
      </c>
      <c r="PU151" s="1" t="e">
        <f t="array" ref="PU151">+IF(ISERROR($NY151)=FALSE,MIN(IF($BP151:$CT151&lt;65534,$BP151:$CT151,"")),NA())</f>
        <v>#N/A</v>
      </c>
      <c r="PV151" s="1" t="e">
        <f t="array" ref="PV151">+IF(ISERROR($NZ151)=FALSE,MIN(IF($CU151:$DX151&lt;65534,$CU151:$DX151,"")),NA())</f>
        <v>#N/A</v>
      </c>
      <c r="PW151" s="1" t="e">
        <f t="array" ref="PW151">+IF(ISERROR($OA151)=FALSE,MIN(IF($DY151:$FC151&lt;65534,$DY151:$FC151,"")),NA())</f>
        <v>#N/A</v>
      </c>
      <c r="PX151" s="1" t="e">
        <f t="array" ref="PX151">+IF(ISERROR($OB151)=FALSE,MIN(IF($FD151:$GG151&lt;65534,$FD151:$GG151,"")),NA())</f>
        <v>#N/A</v>
      </c>
      <c r="PY151" s="1" t="e">
        <f t="array" ref="PY151">+IF(ISERROR($OC151)=FALSE,MIN(IF($GH151:$HL151&lt;65534,$GH151:$HL151,"")),NA())</f>
        <v>#N/A</v>
      </c>
      <c r="PZ151" s="1" t="e">
        <f t="array" ref="PZ151">+IF(ISERROR($OD151)=FALSE,MIN(IF($HM151:$IQ151&lt;65534,$HM151:$IQ151,"")),NA())</f>
        <v>#N/A</v>
      </c>
      <c r="QA151" s="1" t="e">
        <f t="array" ref="QA151">+IF(ISERROR($OE151)=FALSE,MIN(IF($IR151:$JU151&lt;65534,$IR151:$JU151,"")),NA())</f>
        <v>#N/A</v>
      </c>
      <c r="QB151" s="1" t="e">
        <f t="array" ref="QB151">+IF(ISERROR($OF151)=FALSE,MIN(IF($JV151:$KZ151&lt;65534,$JV151:$KZ151,"")),NA())</f>
        <v>#N/A</v>
      </c>
      <c r="QC151" s="1" t="e">
        <f t="array" ref="QC151">+IF(ISERROR($OG151)=FALSE,MIN(IF($LA151:$MD151&lt;65534,$LA151:$MD151,"")),NA())</f>
        <v>#N/A</v>
      </c>
      <c r="QD151" s="1" t="e">
        <f t="array" ref="QD151">+IF(ISERROR($OH151)=FALSE,MIN(IF($ME151:$NI151&lt;65534,$ME151:$NI151,"")),NA())</f>
        <v>#N/A</v>
      </c>
      <c r="QE151" s="5" t="e">
        <f t="shared" si="136"/>
        <v>#N/A</v>
      </c>
      <c r="QF151" s="1" t="e">
        <f t="shared" si="137"/>
        <v>#N/A</v>
      </c>
      <c r="QG151" s="1" t="e">
        <f t="shared" si="138"/>
        <v>#N/A</v>
      </c>
      <c r="QH151" s="1" t="e">
        <f t="shared" si="139"/>
        <v>#N/A</v>
      </c>
      <c r="QI151" s="1" t="e">
        <f t="shared" si="140"/>
        <v>#N/A</v>
      </c>
      <c r="QJ151" s="1" t="e">
        <f t="shared" si="141"/>
        <v>#N/A</v>
      </c>
      <c r="QK151" s="1" t="e">
        <f t="shared" si="142"/>
        <v>#N/A</v>
      </c>
      <c r="QL151" s="1" t="e">
        <f t="shared" si="143"/>
        <v>#N/A</v>
      </c>
      <c r="QM151" s="1" t="e">
        <f t="shared" si="144"/>
        <v>#N/A</v>
      </c>
      <c r="QN151" s="1" t="e">
        <f t="shared" si="145"/>
        <v>#N/A</v>
      </c>
      <c r="QO151" s="1" t="e">
        <f t="shared" si="146"/>
        <v>#N/A</v>
      </c>
      <c r="QP151" s="1" t="e">
        <f t="shared" si="147"/>
        <v>#N/A</v>
      </c>
      <c r="QQ151" s="5" t="s">
        <v>892</v>
      </c>
    </row>
    <row r="152" spans="1:459" s="1" customFormat="1" x14ac:dyDescent="0.2">
      <c r="A152" s="79">
        <v>24015120</v>
      </c>
      <c r="B152" s="106">
        <v>-73.734805555555553</v>
      </c>
      <c r="C152" s="106">
        <v>5.4672777777777775</v>
      </c>
      <c r="D152" s="105">
        <v>2580</v>
      </c>
      <c r="E152" s="97" t="s">
        <v>155</v>
      </c>
      <c r="F152" s="97" t="s">
        <v>348</v>
      </c>
      <c r="G152" s="97" t="s">
        <v>42</v>
      </c>
      <c r="H152" s="1">
        <v>6</v>
      </c>
      <c r="I152" s="1">
        <v>7</v>
      </c>
      <c r="J152" s="1">
        <v>65535</v>
      </c>
      <c r="K152" s="1">
        <v>6.6</v>
      </c>
      <c r="L152" s="1">
        <v>5.2</v>
      </c>
      <c r="M152" s="1">
        <v>6.6</v>
      </c>
      <c r="N152" s="1">
        <v>6.4</v>
      </c>
      <c r="O152" s="1">
        <v>8.6</v>
      </c>
      <c r="P152" s="1">
        <v>8.4</v>
      </c>
      <c r="Q152" s="1">
        <v>9.6</v>
      </c>
      <c r="R152" s="1">
        <v>65535</v>
      </c>
      <c r="S152" s="1">
        <v>9.8000000000000007</v>
      </c>
      <c r="T152" s="1">
        <v>8.6</v>
      </c>
      <c r="U152" s="1">
        <v>9.8000000000000007</v>
      </c>
      <c r="V152" s="1">
        <v>6</v>
      </c>
      <c r="W152" s="1">
        <v>7.6</v>
      </c>
      <c r="X152" s="1">
        <v>9.8000000000000007</v>
      </c>
      <c r="Y152" s="1">
        <v>8.1999999999999993</v>
      </c>
      <c r="Z152" s="1">
        <v>8</v>
      </c>
      <c r="AA152" s="1">
        <v>9.4</v>
      </c>
      <c r="AB152" s="1">
        <v>65535</v>
      </c>
      <c r="AC152" s="1">
        <v>6.6</v>
      </c>
      <c r="AD152" s="1">
        <v>9.8000000000000007</v>
      </c>
      <c r="AE152" s="1">
        <v>10.6</v>
      </c>
      <c r="AF152" s="1">
        <v>5.4</v>
      </c>
      <c r="AG152" s="1">
        <v>5.2</v>
      </c>
      <c r="AH152" s="1">
        <v>5.8</v>
      </c>
      <c r="AI152" s="1">
        <v>7</v>
      </c>
      <c r="AJ152" s="1">
        <v>10.6</v>
      </c>
      <c r="AK152" s="1">
        <v>9.4</v>
      </c>
      <c r="AL152" s="1">
        <v>9.6</v>
      </c>
      <c r="AM152" s="1">
        <v>65535</v>
      </c>
      <c r="AN152" s="1">
        <v>65535</v>
      </c>
      <c r="AO152" s="1">
        <v>65535</v>
      </c>
      <c r="AP152" s="1">
        <v>65535</v>
      </c>
      <c r="AQ152" s="1">
        <v>65535</v>
      </c>
      <c r="AR152" s="1">
        <v>65535</v>
      </c>
      <c r="AS152" s="1">
        <v>65535</v>
      </c>
      <c r="AT152" s="1">
        <v>65535</v>
      </c>
      <c r="AU152" s="1">
        <v>65535</v>
      </c>
      <c r="AV152" s="1">
        <v>65535</v>
      </c>
      <c r="AW152" s="1">
        <v>65535</v>
      </c>
      <c r="AX152" s="1">
        <v>65535</v>
      </c>
      <c r="AY152" s="1">
        <v>65535</v>
      </c>
      <c r="AZ152" s="1">
        <v>65535</v>
      </c>
      <c r="BA152" s="1">
        <v>65535</v>
      </c>
      <c r="BB152" s="1">
        <v>65535</v>
      </c>
      <c r="BC152" s="1">
        <v>65535</v>
      </c>
      <c r="BD152" s="1">
        <v>65535</v>
      </c>
      <c r="BE152" s="1">
        <v>65535</v>
      </c>
      <c r="BF152" s="1">
        <v>65535</v>
      </c>
      <c r="BG152" s="1">
        <v>65535</v>
      </c>
      <c r="BH152" s="1">
        <v>65535</v>
      </c>
      <c r="BI152" s="1">
        <v>65535</v>
      </c>
      <c r="BJ152" s="1">
        <v>65535</v>
      </c>
      <c r="BK152" s="1">
        <v>65535</v>
      </c>
      <c r="BL152" s="1">
        <v>65535</v>
      </c>
      <c r="BM152" s="1">
        <v>65535</v>
      </c>
      <c r="BN152" s="1">
        <v>65535</v>
      </c>
      <c r="BO152" s="102"/>
      <c r="BP152" s="1">
        <v>65535</v>
      </c>
      <c r="BQ152" s="1">
        <v>65535</v>
      </c>
      <c r="BR152" s="1">
        <v>65535</v>
      </c>
      <c r="BS152" s="1">
        <v>65535</v>
      </c>
      <c r="BT152" s="1">
        <v>65535</v>
      </c>
      <c r="BU152" s="1">
        <v>65535</v>
      </c>
      <c r="BV152" s="1">
        <v>65535</v>
      </c>
      <c r="BW152" s="1">
        <v>65535</v>
      </c>
      <c r="BX152" s="1">
        <v>65535</v>
      </c>
      <c r="BY152" s="1">
        <v>65535</v>
      </c>
      <c r="BZ152" s="1">
        <v>65535</v>
      </c>
      <c r="CA152" s="1">
        <v>65535</v>
      </c>
      <c r="CB152" s="1">
        <v>65535</v>
      </c>
      <c r="CC152" s="1">
        <v>65535</v>
      </c>
      <c r="CD152" s="1">
        <v>65535</v>
      </c>
      <c r="CE152" s="1">
        <v>65535</v>
      </c>
      <c r="CF152" s="1">
        <v>65535</v>
      </c>
      <c r="CG152" s="1">
        <v>65535</v>
      </c>
      <c r="CH152" s="1">
        <v>65535</v>
      </c>
      <c r="CI152" s="1">
        <v>65535</v>
      </c>
      <c r="CJ152" s="1">
        <v>65535</v>
      </c>
      <c r="CK152" s="1">
        <v>65535</v>
      </c>
      <c r="CL152" s="1">
        <v>65535</v>
      </c>
      <c r="CM152" s="1">
        <v>65535</v>
      </c>
      <c r="CN152" s="1">
        <v>65535</v>
      </c>
      <c r="CO152" s="1">
        <v>65535</v>
      </c>
      <c r="CP152" s="1">
        <v>65535</v>
      </c>
      <c r="CQ152" s="1">
        <v>65535</v>
      </c>
      <c r="CR152" s="1">
        <v>65535</v>
      </c>
      <c r="CS152" s="1">
        <v>65535</v>
      </c>
      <c r="CT152" s="1">
        <v>65535</v>
      </c>
      <c r="CU152" s="1">
        <v>65535</v>
      </c>
      <c r="CV152" s="1">
        <v>65535</v>
      </c>
      <c r="CW152" s="1">
        <v>65535</v>
      </c>
      <c r="CX152" s="1">
        <v>65535</v>
      </c>
      <c r="CY152" s="1">
        <v>65535</v>
      </c>
      <c r="CZ152" s="1">
        <v>65535</v>
      </c>
      <c r="DA152" s="1">
        <v>65535</v>
      </c>
      <c r="DB152" s="1">
        <v>65535</v>
      </c>
      <c r="DC152" s="1">
        <v>65535</v>
      </c>
      <c r="DD152" s="1">
        <v>65535</v>
      </c>
      <c r="DE152" s="1">
        <v>65535</v>
      </c>
      <c r="DF152" s="1">
        <v>65535</v>
      </c>
      <c r="DG152" s="1">
        <v>65535</v>
      </c>
      <c r="DH152" s="1">
        <v>65535</v>
      </c>
      <c r="DI152" s="1">
        <v>65535</v>
      </c>
      <c r="DJ152" s="1">
        <v>65535</v>
      </c>
      <c r="DK152" s="1">
        <v>65535</v>
      </c>
      <c r="DL152" s="1">
        <v>65535</v>
      </c>
      <c r="DM152" s="1">
        <v>65535</v>
      </c>
      <c r="DN152" s="1">
        <v>65535</v>
      </c>
      <c r="DO152" s="1">
        <v>65535</v>
      </c>
      <c r="DP152" s="1">
        <v>65535</v>
      </c>
      <c r="DQ152" s="1">
        <v>65535</v>
      </c>
      <c r="DR152" s="1">
        <v>65535</v>
      </c>
      <c r="DS152" s="1">
        <v>65535</v>
      </c>
      <c r="DT152" s="1">
        <v>65535</v>
      </c>
      <c r="DU152" s="1">
        <v>65535</v>
      </c>
      <c r="DV152" s="1">
        <v>65535</v>
      </c>
      <c r="DW152" s="1">
        <v>65535</v>
      </c>
      <c r="DX152" s="1">
        <v>65535</v>
      </c>
      <c r="DY152" s="1">
        <v>65535</v>
      </c>
      <c r="DZ152" s="1">
        <v>65535</v>
      </c>
      <c r="EA152" s="1">
        <v>65535</v>
      </c>
      <c r="EB152" s="1">
        <v>65535</v>
      </c>
      <c r="EC152" s="1">
        <v>65535</v>
      </c>
      <c r="ED152" s="1">
        <v>65535</v>
      </c>
      <c r="EE152" s="1">
        <v>65535</v>
      </c>
      <c r="EF152" s="1">
        <v>65535</v>
      </c>
      <c r="EG152" s="1">
        <v>65535</v>
      </c>
      <c r="EH152" s="1">
        <v>65535</v>
      </c>
      <c r="EI152" s="1">
        <v>65535</v>
      </c>
      <c r="EJ152" s="1">
        <v>65535</v>
      </c>
      <c r="EK152" s="1">
        <v>65535</v>
      </c>
      <c r="EL152" s="1">
        <v>65535</v>
      </c>
      <c r="EM152" s="1">
        <v>65535</v>
      </c>
      <c r="EN152" s="1">
        <v>65535</v>
      </c>
      <c r="EO152" s="1">
        <v>65535</v>
      </c>
      <c r="EP152" s="1">
        <v>65535</v>
      </c>
      <c r="EQ152" s="1">
        <v>65535</v>
      </c>
      <c r="ER152" s="1">
        <v>65535</v>
      </c>
      <c r="ES152" s="1">
        <v>65535</v>
      </c>
      <c r="ET152" s="1">
        <v>65535</v>
      </c>
      <c r="EU152" s="1">
        <v>65535</v>
      </c>
      <c r="EV152" s="1">
        <v>65535</v>
      </c>
      <c r="EW152" s="1">
        <v>65535</v>
      </c>
      <c r="EX152" s="1">
        <v>65535</v>
      </c>
      <c r="EY152" s="1">
        <v>65535</v>
      </c>
      <c r="EZ152" s="1">
        <v>65535</v>
      </c>
      <c r="FA152" s="1">
        <v>65535</v>
      </c>
      <c r="FB152" s="1">
        <v>65535</v>
      </c>
      <c r="FC152" s="1">
        <v>65535</v>
      </c>
      <c r="FD152" s="1">
        <v>65535</v>
      </c>
      <c r="FE152" s="1">
        <v>65535</v>
      </c>
      <c r="FF152" s="1">
        <v>65535</v>
      </c>
      <c r="FG152" s="1">
        <v>65535</v>
      </c>
      <c r="FH152" s="1">
        <v>65535</v>
      </c>
      <c r="FI152" s="1">
        <v>65535</v>
      </c>
      <c r="FJ152" s="1">
        <v>65535</v>
      </c>
      <c r="FK152" s="1">
        <v>65535</v>
      </c>
      <c r="FL152" s="1">
        <v>65535</v>
      </c>
      <c r="FM152" s="1">
        <v>65535</v>
      </c>
      <c r="FN152" s="1">
        <v>65535</v>
      </c>
      <c r="FO152" s="1">
        <v>65535</v>
      </c>
      <c r="FP152" s="1">
        <v>65535</v>
      </c>
      <c r="FQ152" s="1">
        <v>65535</v>
      </c>
      <c r="FR152" s="1">
        <v>65535</v>
      </c>
      <c r="FS152" s="1">
        <v>65535</v>
      </c>
      <c r="FT152" s="1">
        <v>65535</v>
      </c>
      <c r="FU152" s="1">
        <v>65535</v>
      </c>
      <c r="FV152" s="1">
        <v>65535</v>
      </c>
      <c r="FW152" s="1">
        <v>65535</v>
      </c>
      <c r="FX152" s="1">
        <v>65535</v>
      </c>
      <c r="FY152" s="1">
        <v>65535</v>
      </c>
      <c r="FZ152" s="1">
        <v>65535</v>
      </c>
      <c r="GA152" s="1">
        <v>65535</v>
      </c>
      <c r="GB152" s="1">
        <v>65535</v>
      </c>
      <c r="GC152" s="1">
        <v>65535</v>
      </c>
      <c r="GD152" s="1">
        <v>65535</v>
      </c>
      <c r="GE152" s="1">
        <v>65535</v>
      </c>
      <c r="GF152" s="1">
        <v>65535</v>
      </c>
      <c r="GG152" s="1">
        <v>65535</v>
      </c>
      <c r="GH152" s="1">
        <v>65535</v>
      </c>
      <c r="GI152" s="1">
        <v>65535</v>
      </c>
      <c r="GJ152" s="1">
        <v>65535</v>
      </c>
      <c r="GK152" s="1">
        <v>65535</v>
      </c>
      <c r="GL152" s="1">
        <v>65535</v>
      </c>
      <c r="GM152" s="1">
        <v>65535</v>
      </c>
      <c r="GN152" s="1">
        <v>65535</v>
      </c>
      <c r="GO152" s="1">
        <v>65535</v>
      </c>
      <c r="GP152" s="1">
        <v>65535</v>
      </c>
      <c r="GQ152" s="1">
        <v>65535</v>
      </c>
      <c r="GR152" s="1">
        <v>65535</v>
      </c>
      <c r="GS152" s="1">
        <v>65535</v>
      </c>
      <c r="GT152" s="1">
        <v>65535</v>
      </c>
      <c r="GU152" s="1">
        <v>65535</v>
      </c>
      <c r="GV152" s="1">
        <v>65535</v>
      </c>
      <c r="GW152" s="1">
        <v>65535</v>
      </c>
      <c r="GX152" s="1">
        <v>65535</v>
      </c>
      <c r="GY152" s="1">
        <v>65535</v>
      </c>
      <c r="GZ152" s="1">
        <v>65535</v>
      </c>
      <c r="HA152" s="1">
        <v>65535</v>
      </c>
      <c r="HB152" s="1">
        <v>65535</v>
      </c>
      <c r="HC152" s="1">
        <v>65535</v>
      </c>
      <c r="HD152" s="1">
        <v>65535</v>
      </c>
      <c r="HE152" s="1">
        <v>65535</v>
      </c>
      <c r="HF152" s="1">
        <v>65535</v>
      </c>
      <c r="HG152" s="1">
        <v>65535</v>
      </c>
      <c r="HH152" s="1">
        <v>65535</v>
      </c>
      <c r="HI152" s="1">
        <v>65535</v>
      </c>
      <c r="HJ152" s="1">
        <v>65535</v>
      </c>
      <c r="HK152" s="1">
        <v>65535</v>
      </c>
      <c r="HL152" s="1">
        <v>65535</v>
      </c>
      <c r="HM152" s="1">
        <v>65535</v>
      </c>
      <c r="HN152" s="1">
        <v>65535</v>
      </c>
      <c r="HO152" s="1">
        <v>65535</v>
      </c>
      <c r="HP152" s="1">
        <v>65535</v>
      </c>
      <c r="HQ152" s="1">
        <v>65535</v>
      </c>
      <c r="HR152" s="1">
        <v>65535</v>
      </c>
      <c r="HS152" s="1">
        <v>65535</v>
      </c>
      <c r="HT152" s="1">
        <v>65535</v>
      </c>
      <c r="HU152" s="1">
        <v>65535</v>
      </c>
      <c r="HV152" s="1">
        <v>65535</v>
      </c>
      <c r="HW152" s="1">
        <v>65535</v>
      </c>
      <c r="HX152" s="1">
        <v>65535</v>
      </c>
      <c r="HY152" s="1">
        <v>65535</v>
      </c>
      <c r="HZ152" s="1">
        <v>65535</v>
      </c>
      <c r="IA152" s="1">
        <v>65535</v>
      </c>
      <c r="IB152" s="1">
        <v>65535</v>
      </c>
      <c r="IC152" s="1">
        <v>65535</v>
      </c>
      <c r="ID152" s="1">
        <v>65535</v>
      </c>
      <c r="IE152" s="1">
        <v>65535</v>
      </c>
      <c r="IF152" s="1">
        <v>65535</v>
      </c>
      <c r="IG152" s="1">
        <v>65535</v>
      </c>
      <c r="IH152" s="1">
        <v>65535</v>
      </c>
      <c r="II152" s="1">
        <v>65535</v>
      </c>
      <c r="IJ152" s="1">
        <v>65535</v>
      </c>
      <c r="IK152" s="1">
        <v>65535</v>
      </c>
      <c r="IL152" s="1">
        <v>65535</v>
      </c>
      <c r="IM152" s="1">
        <v>65535</v>
      </c>
      <c r="IN152" s="1">
        <v>65535</v>
      </c>
      <c r="IO152" s="1">
        <v>65535</v>
      </c>
      <c r="IP152" s="1">
        <v>65535</v>
      </c>
      <c r="IQ152" s="1">
        <v>65535</v>
      </c>
      <c r="IR152" s="1">
        <v>65535</v>
      </c>
      <c r="IS152" s="1">
        <v>65535</v>
      </c>
      <c r="IT152" s="1">
        <v>65535</v>
      </c>
      <c r="IU152" s="1">
        <v>65535</v>
      </c>
      <c r="IV152" s="1">
        <v>65535</v>
      </c>
      <c r="IW152" s="1">
        <v>65535</v>
      </c>
      <c r="IX152" s="1">
        <v>65535</v>
      </c>
      <c r="IY152" s="1">
        <v>65535</v>
      </c>
      <c r="IZ152" s="1">
        <v>65535</v>
      </c>
      <c r="JA152" s="1">
        <v>65535</v>
      </c>
      <c r="JB152" s="1">
        <v>65535</v>
      </c>
      <c r="JC152" s="1">
        <v>65535</v>
      </c>
      <c r="JD152" s="1">
        <v>65535</v>
      </c>
      <c r="JE152" s="1">
        <v>65535</v>
      </c>
      <c r="JF152" s="1">
        <v>65535</v>
      </c>
      <c r="JG152" s="1">
        <v>65535</v>
      </c>
      <c r="JH152" s="1">
        <v>65535</v>
      </c>
      <c r="JI152" s="1">
        <v>65535</v>
      </c>
      <c r="JJ152" s="1">
        <v>65535</v>
      </c>
      <c r="JK152" s="1">
        <v>65535</v>
      </c>
      <c r="JL152" s="1">
        <v>65535</v>
      </c>
      <c r="JM152" s="1">
        <v>65535</v>
      </c>
      <c r="JN152" s="1">
        <v>65535</v>
      </c>
      <c r="JO152" s="1">
        <v>65535</v>
      </c>
      <c r="JP152" s="1">
        <v>65535</v>
      </c>
      <c r="JQ152" s="1">
        <v>65535</v>
      </c>
      <c r="JR152" s="1">
        <v>65535</v>
      </c>
      <c r="JS152" s="1">
        <v>65535</v>
      </c>
      <c r="JT152" s="1">
        <v>65535</v>
      </c>
      <c r="JU152" s="1">
        <v>65535</v>
      </c>
      <c r="JV152" s="1">
        <v>65535</v>
      </c>
      <c r="JW152" s="1">
        <v>65535</v>
      </c>
      <c r="JX152" s="1">
        <v>65535</v>
      </c>
      <c r="JY152" s="1">
        <v>65535</v>
      </c>
      <c r="JZ152" s="1">
        <v>65535</v>
      </c>
      <c r="KA152" s="1">
        <v>65535</v>
      </c>
      <c r="KB152" s="1">
        <v>65535</v>
      </c>
      <c r="KC152" s="1">
        <v>65535</v>
      </c>
      <c r="KD152" s="1">
        <v>65535</v>
      </c>
      <c r="KE152" s="1">
        <v>65535</v>
      </c>
      <c r="KF152" s="1">
        <v>65535</v>
      </c>
      <c r="KG152" s="1">
        <v>65535</v>
      </c>
      <c r="KH152" s="1">
        <v>65535</v>
      </c>
      <c r="KI152" s="1">
        <v>65535</v>
      </c>
      <c r="KJ152" s="1">
        <v>65535</v>
      </c>
      <c r="KK152" s="1">
        <v>65535</v>
      </c>
      <c r="KL152" s="1">
        <v>65535</v>
      </c>
      <c r="KM152" s="1">
        <v>65535</v>
      </c>
      <c r="KN152" s="1">
        <v>65535</v>
      </c>
      <c r="KO152" s="1">
        <v>65535</v>
      </c>
      <c r="KP152" s="1">
        <v>65535</v>
      </c>
      <c r="KQ152" s="1">
        <v>65535</v>
      </c>
      <c r="KR152" s="1">
        <v>65535</v>
      </c>
      <c r="KS152" s="1">
        <v>65535</v>
      </c>
      <c r="KT152" s="1">
        <v>65535</v>
      </c>
      <c r="KU152" s="1">
        <v>65535</v>
      </c>
      <c r="KV152" s="1">
        <v>65535</v>
      </c>
      <c r="KW152" s="1">
        <v>65535</v>
      </c>
      <c r="KX152" s="1">
        <v>65535</v>
      </c>
      <c r="KY152" s="1">
        <v>65535</v>
      </c>
      <c r="KZ152" s="1">
        <v>65535</v>
      </c>
      <c r="LA152" s="1">
        <v>65535</v>
      </c>
      <c r="LB152" s="1">
        <v>65535</v>
      </c>
      <c r="LC152" s="1">
        <v>65535</v>
      </c>
      <c r="LD152" s="1">
        <v>65535</v>
      </c>
      <c r="LE152" s="1">
        <v>65535</v>
      </c>
      <c r="LF152" s="1">
        <v>65535</v>
      </c>
      <c r="LG152" s="1">
        <v>65535</v>
      </c>
      <c r="LH152" s="1">
        <v>65535</v>
      </c>
      <c r="LI152" s="1">
        <v>65535</v>
      </c>
      <c r="LJ152" s="1">
        <v>65535</v>
      </c>
      <c r="LK152" s="1">
        <v>65535</v>
      </c>
      <c r="LL152" s="1">
        <v>65535</v>
      </c>
      <c r="LM152" s="1">
        <v>65535</v>
      </c>
      <c r="LN152" s="1">
        <v>65535</v>
      </c>
      <c r="LO152" s="1">
        <v>65535</v>
      </c>
      <c r="LP152" s="1">
        <v>65535</v>
      </c>
      <c r="LQ152" s="1">
        <v>65535</v>
      </c>
      <c r="LR152" s="1">
        <v>65535</v>
      </c>
      <c r="LS152" s="1">
        <v>65535</v>
      </c>
      <c r="LT152" s="1">
        <v>65535</v>
      </c>
      <c r="LU152" s="1">
        <v>65535</v>
      </c>
      <c r="LV152" s="1">
        <v>65535</v>
      </c>
      <c r="LW152" s="1">
        <v>65535</v>
      </c>
      <c r="LX152" s="1">
        <v>65535</v>
      </c>
      <c r="LY152" s="1">
        <v>65535</v>
      </c>
      <c r="LZ152" s="1">
        <v>65535</v>
      </c>
      <c r="MA152" s="1">
        <v>65535</v>
      </c>
      <c r="MB152" s="1">
        <v>65535</v>
      </c>
      <c r="MC152" s="1">
        <v>65535</v>
      </c>
      <c r="MD152" s="1">
        <v>65535</v>
      </c>
      <c r="ME152" s="1">
        <v>65535</v>
      </c>
      <c r="MF152" s="1">
        <v>65535</v>
      </c>
      <c r="MG152" s="1">
        <v>65535</v>
      </c>
      <c r="MH152" s="1">
        <v>65535</v>
      </c>
      <c r="MI152" s="1">
        <v>65535</v>
      </c>
      <c r="MJ152" s="1">
        <v>65535</v>
      </c>
      <c r="MK152" s="1">
        <v>65535</v>
      </c>
      <c r="ML152" s="1">
        <v>65535</v>
      </c>
      <c r="MM152" s="1">
        <v>65535</v>
      </c>
      <c r="MN152" s="1">
        <v>65535</v>
      </c>
      <c r="MO152" s="1">
        <v>65535</v>
      </c>
      <c r="MP152" s="1">
        <v>65535</v>
      </c>
      <c r="MQ152" s="1">
        <v>65535</v>
      </c>
      <c r="MR152" s="1">
        <v>65535</v>
      </c>
      <c r="MS152" s="1">
        <v>65535</v>
      </c>
      <c r="MT152" s="1">
        <v>65535</v>
      </c>
      <c r="MU152" s="1">
        <v>65535</v>
      </c>
      <c r="MV152" s="1">
        <v>65535</v>
      </c>
      <c r="MW152" s="1">
        <v>65535</v>
      </c>
      <c r="MX152" s="1">
        <v>65535</v>
      </c>
      <c r="MY152" s="1">
        <v>65535</v>
      </c>
      <c r="MZ152" s="1">
        <v>65535</v>
      </c>
      <c r="NA152" s="1">
        <v>65535</v>
      </c>
      <c r="NB152" s="1">
        <v>65535</v>
      </c>
      <c r="NC152" s="1">
        <v>65535</v>
      </c>
      <c r="ND152" s="1">
        <v>65535</v>
      </c>
      <c r="NE152" s="1">
        <v>65535</v>
      </c>
      <c r="NF152" s="1">
        <v>65535</v>
      </c>
      <c r="NG152" s="1">
        <v>65535</v>
      </c>
      <c r="NH152" s="1">
        <v>65535</v>
      </c>
      <c r="NI152" s="1">
        <v>65535</v>
      </c>
      <c r="NJ152" s="6">
        <f t="shared" si="111"/>
        <v>0.90322580645161288</v>
      </c>
      <c r="NK152" s="3">
        <f t="shared" si="112"/>
        <v>0</v>
      </c>
      <c r="NL152" s="3">
        <f t="shared" si="113"/>
        <v>0</v>
      </c>
      <c r="NM152" s="3">
        <f t="shared" si="114"/>
        <v>0</v>
      </c>
      <c r="NN152" s="3">
        <f t="shared" si="115"/>
        <v>0</v>
      </c>
      <c r="NO152" s="3">
        <f t="shared" si="116"/>
        <v>0</v>
      </c>
      <c r="NP152" s="3">
        <f t="shared" si="117"/>
        <v>0</v>
      </c>
      <c r="NQ152" s="3">
        <f t="shared" si="118"/>
        <v>0</v>
      </c>
      <c r="NR152" s="3">
        <f t="shared" si="119"/>
        <v>0</v>
      </c>
      <c r="NS152" s="3">
        <f t="shared" si="120"/>
        <v>0</v>
      </c>
      <c r="NT152" s="3">
        <f t="shared" si="121"/>
        <v>0</v>
      </c>
      <c r="NU152" s="3">
        <f t="shared" si="122"/>
        <v>0</v>
      </c>
      <c r="NV152" s="3">
        <f t="shared" si="123"/>
        <v>7.6712328767123292E-2</v>
      </c>
      <c r="NW152" s="5">
        <f t="shared" si="124"/>
        <v>7.9142857142857137</v>
      </c>
      <c r="NX152" s="1" t="e">
        <f t="shared" si="125"/>
        <v>#N/A</v>
      </c>
      <c r="NY152" s="1" t="e">
        <f t="shared" si="126"/>
        <v>#N/A</v>
      </c>
      <c r="NZ152" s="1" t="e">
        <f t="shared" si="127"/>
        <v>#N/A</v>
      </c>
      <c r="OA152" s="1" t="e">
        <f t="shared" si="128"/>
        <v>#N/A</v>
      </c>
      <c r="OB152" s="1" t="e">
        <f t="shared" si="129"/>
        <v>#N/A</v>
      </c>
      <c r="OC152" s="1" t="e">
        <f t="shared" si="130"/>
        <v>#N/A</v>
      </c>
      <c r="OD152" s="1" t="e">
        <f t="shared" si="131"/>
        <v>#N/A</v>
      </c>
      <c r="OE152" s="1" t="e">
        <f t="shared" si="132"/>
        <v>#N/A</v>
      </c>
      <c r="OF152" s="1" t="e">
        <f t="shared" si="133"/>
        <v>#N/A</v>
      </c>
      <c r="OG152" s="1" t="e">
        <f t="shared" si="134"/>
        <v>#N/A</v>
      </c>
      <c r="OH152" s="1" t="e">
        <f t="shared" si="135"/>
        <v>#N/A</v>
      </c>
      <c r="OI152" s="111">
        <v>8.5586206896551715</v>
      </c>
      <c r="OJ152" s="112">
        <v>9.1172413793103466</v>
      </c>
      <c r="OK152" s="112">
        <v>9.6</v>
      </c>
      <c r="OL152" s="112">
        <v>10.251724137931033</v>
      </c>
      <c r="OM152" s="112">
        <v>10.306896551724138</v>
      </c>
      <c r="ON152" s="112">
        <v>9.917241379310342</v>
      </c>
      <c r="OO152" s="112">
        <v>9.4000000000000021</v>
      </c>
      <c r="OP152" s="112">
        <v>9.3428571428571434</v>
      </c>
      <c r="OQ152" s="112">
        <v>9.0642857142857132</v>
      </c>
      <c r="OR152" s="112">
        <v>9.5357142857142865</v>
      </c>
      <c r="OS152" s="112">
        <v>9.8607142857142822</v>
      </c>
      <c r="OT152" s="112">
        <v>9.1407407407407408</v>
      </c>
      <c r="OU152" s="5">
        <f t="shared" si="99"/>
        <v>-0.64433497536945783</v>
      </c>
      <c r="OV152" s="1" t="e">
        <f t="shared" si="100"/>
        <v>#N/A</v>
      </c>
      <c r="OW152" s="1" t="e">
        <f t="shared" si="101"/>
        <v>#N/A</v>
      </c>
      <c r="OX152" s="1" t="e">
        <f t="shared" si="102"/>
        <v>#N/A</v>
      </c>
      <c r="OY152" s="1" t="e">
        <f t="shared" si="103"/>
        <v>#N/A</v>
      </c>
      <c r="OZ152" s="1" t="e">
        <f t="shared" si="104"/>
        <v>#N/A</v>
      </c>
      <c r="PA152" s="1" t="e">
        <f t="shared" si="105"/>
        <v>#N/A</v>
      </c>
      <c r="PB152" s="1" t="e">
        <f t="shared" si="106"/>
        <v>#N/A</v>
      </c>
      <c r="PC152" s="1" t="e">
        <f t="shared" si="107"/>
        <v>#N/A</v>
      </c>
      <c r="PD152" s="1" t="e">
        <f t="shared" si="108"/>
        <v>#N/A</v>
      </c>
      <c r="PE152" s="1" t="e">
        <f t="shared" si="109"/>
        <v>#N/A</v>
      </c>
      <c r="PF152" s="1" t="e">
        <f t="shared" si="110"/>
        <v>#N/A</v>
      </c>
      <c r="PG152" s="111">
        <v>0.4</v>
      </c>
      <c r="PH152" s="112">
        <v>2</v>
      </c>
      <c r="PI152" s="112">
        <v>3.2</v>
      </c>
      <c r="PJ152" s="112">
        <v>5</v>
      </c>
      <c r="PK152" s="112">
        <v>3.4</v>
      </c>
      <c r="PL152" s="112">
        <v>2.6</v>
      </c>
      <c r="PM152" s="112">
        <v>2</v>
      </c>
      <c r="PN152" s="112">
        <v>3</v>
      </c>
      <c r="PO152" s="112">
        <v>1.1000000000000001</v>
      </c>
      <c r="PP152" s="112">
        <v>1.2</v>
      </c>
      <c r="PQ152" s="112">
        <v>3.2</v>
      </c>
      <c r="PR152" s="137">
        <v>1.6</v>
      </c>
      <c r="PS152" s="5">
        <f t="array" ref="PS152">+IF(ISERROR($NW152)=FALSE,MIN(IF($H152:$AL152&lt;65534,$H152:$AL152,"")),NA())</f>
        <v>5.2</v>
      </c>
      <c r="PT152" s="1" t="e">
        <f t="array" ref="PT152">+IF(ISERROR($NX152)=FALSE,MIN(IF($AM152:$BN152&lt;65534,$AM152:$BN152,"")),NA())</f>
        <v>#N/A</v>
      </c>
      <c r="PU152" s="1" t="e">
        <f t="array" ref="PU152">+IF(ISERROR($NY152)=FALSE,MIN(IF($BP152:$CT152&lt;65534,$BP152:$CT152,"")),NA())</f>
        <v>#N/A</v>
      </c>
      <c r="PV152" s="1" t="e">
        <f t="array" ref="PV152">+IF(ISERROR($NZ152)=FALSE,MIN(IF($CU152:$DX152&lt;65534,$CU152:$DX152,"")),NA())</f>
        <v>#N/A</v>
      </c>
      <c r="PW152" s="1" t="e">
        <f t="array" ref="PW152">+IF(ISERROR($OA152)=FALSE,MIN(IF($DY152:$FC152&lt;65534,$DY152:$FC152,"")),NA())</f>
        <v>#N/A</v>
      </c>
      <c r="PX152" s="1" t="e">
        <f t="array" ref="PX152">+IF(ISERROR($OB152)=FALSE,MIN(IF($FD152:$GG152&lt;65534,$FD152:$GG152,"")),NA())</f>
        <v>#N/A</v>
      </c>
      <c r="PY152" s="1" t="e">
        <f t="array" ref="PY152">+IF(ISERROR($OC152)=FALSE,MIN(IF($GH152:$HL152&lt;65534,$GH152:$HL152,"")),NA())</f>
        <v>#N/A</v>
      </c>
      <c r="PZ152" s="1" t="e">
        <f t="array" ref="PZ152">+IF(ISERROR($OD152)=FALSE,MIN(IF($HM152:$IQ152&lt;65534,$HM152:$IQ152,"")),NA())</f>
        <v>#N/A</v>
      </c>
      <c r="QA152" s="1" t="e">
        <f t="array" ref="QA152">+IF(ISERROR($OE152)=FALSE,MIN(IF($IR152:$JU152&lt;65534,$IR152:$JU152,"")),NA())</f>
        <v>#N/A</v>
      </c>
      <c r="QB152" s="1" t="e">
        <f t="array" ref="QB152">+IF(ISERROR($OF152)=FALSE,MIN(IF($JV152:$KZ152&lt;65534,$JV152:$KZ152,"")),NA())</f>
        <v>#N/A</v>
      </c>
      <c r="QC152" s="1" t="e">
        <f t="array" ref="QC152">+IF(ISERROR($OG152)=FALSE,MIN(IF($LA152:$MD152&lt;65534,$LA152:$MD152,"")),NA())</f>
        <v>#N/A</v>
      </c>
      <c r="QD152" s="1" t="e">
        <f t="array" ref="QD152">+IF(ISERROR($OH152)=FALSE,MIN(IF($ME152:$NI152&lt;65534,$ME152:$NI152,"")),NA())</f>
        <v>#N/A</v>
      </c>
      <c r="QE152" s="5">
        <f t="shared" si="136"/>
        <v>-4.8</v>
      </c>
      <c r="QF152" s="1" t="e">
        <f t="shared" si="137"/>
        <v>#N/A</v>
      </c>
      <c r="QG152" s="1" t="e">
        <f t="shared" si="138"/>
        <v>#N/A</v>
      </c>
      <c r="QH152" s="1" t="e">
        <f t="shared" si="139"/>
        <v>#N/A</v>
      </c>
      <c r="QI152" s="1" t="e">
        <f t="shared" si="140"/>
        <v>#N/A</v>
      </c>
      <c r="QJ152" s="1" t="e">
        <f t="shared" si="141"/>
        <v>#N/A</v>
      </c>
      <c r="QK152" s="1" t="e">
        <f t="shared" si="142"/>
        <v>#N/A</v>
      </c>
      <c r="QL152" s="1" t="e">
        <f t="shared" si="143"/>
        <v>#N/A</v>
      </c>
      <c r="QM152" s="1" t="e">
        <f t="shared" si="144"/>
        <v>#N/A</v>
      </c>
      <c r="QN152" s="1" t="e">
        <f t="shared" si="145"/>
        <v>#N/A</v>
      </c>
      <c r="QO152" s="1" t="e">
        <f t="shared" si="146"/>
        <v>#N/A</v>
      </c>
      <c r="QP152" s="1" t="e">
        <f t="shared" si="147"/>
        <v>#N/A</v>
      </c>
      <c r="QQ152" s="5" t="s">
        <v>892</v>
      </c>
    </row>
    <row r="153" spans="1:459" s="1" customFormat="1" x14ac:dyDescent="0.2">
      <c r="A153" s="155">
        <v>35025060</v>
      </c>
      <c r="B153" s="156">
        <v>-73.981416666666675</v>
      </c>
      <c r="C153" s="156">
        <v>4.5754166666666665</v>
      </c>
      <c r="D153" s="157">
        <v>3195</v>
      </c>
      <c r="E153" s="158" t="s">
        <v>189</v>
      </c>
      <c r="F153" s="158" t="s">
        <v>610</v>
      </c>
      <c r="G153" s="158" t="s">
        <v>42</v>
      </c>
      <c r="H153" s="1">
        <v>65535</v>
      </c>
      <c r="I153" s="1">
        <v>65535</v>
      </c>
      <c r="J153" s="1">
        <v>4</v>
      </c>
      <c r="K153" s="1">
        <v>65535</v>
      </c>
      <c r="L153" s="1">
        <v>1.6</v>
      </c>
      <c r="M153" s="1">
        <v>65535</v>
      </c>
      <c r="N153" s="1">
        <v>65535</v>
      </c>
      <c r="O153" s="1">
        <v>5.6</v>
      </c>
      <c r="P153" s="1">
        <v>6</v>
      </c>
      <c r="Q153" s="1">
        <v>65535</v>
      </c>
      <c r="R153" s="1">
        <v>6.8</v>
      </c>
      <c r="S153" s="1">
        <v>65535</v>
      </c>
      <c r="T153" s="1">
        <v>4</v>
      </c>
      <c r="U153" s="1">
        <v>6.2</v>
      </c>
      <c r="V153" s="1">
        <v>5.6</v>
      </c>
      <c r="W153" s="1">
        <v>4</v>
      </c>
      <c r="X153" s="1">
        <v>5</v>
      </c>
      <c r="Y153" s="1">
        <v>5.4</v>
      </c>
      <c r="Z153" s="1">
        <v>6</v>
      </c>
      <c r="AA153" s="1">
        <v>5.6</v>
      </c>
      <c r="AB153" s="1">
        <v>5</v>
      </c>
      <c r="AC153" s="1">
        <v>6.4</v>
      </c>
      <c r="AD153" s="1">
        <v>6.8</v>
      </c>
      <c r="AE153" s="1">
        <v>65535</v>
      </c>
      <c r="AF153" s="1">
        <v>5.6</v>
      </c>
      <c r="AG153" s="1">
        <v>5</v>
      </c>
      <c r="AH153" s="1">
        <v>3.4</v>
      </c>
      <c r="AI153" s="1">
        <v>4.8</v>
      </c>
      <c r="AJ153" s="1">
        <v>65535</v>
      </c>
      <c r="AK153" s="1">
        <v>4</v>
      </c>
      <c r="AL153" s="1">
        <v>6.8</v>
      </c>
      <c r="AM153" s="1">
        <v>6.6</v>
      </c>
      <c r="AN153" s="1">
        <v>3.4</v>
      </c>
      <c r="AO153" s="1">
        <v>2.6</v>
      </c>
      <c r="AP153" s="1">
        <v>3</v>
      </c>
      <c r="AQ153" s="1">
        <v>6.8</v>
      </c>
      <c r="AR153" s="1">
        <v>5.8</v>
      </c>
      <c r="AS153" s="1">
        <v>6.6</v>
      </c>
      <c r="AT153" s="1">
        <v>7</v>
      </c>
      <c r="AU153" s="1">
        <v>5.6</v>
      </c>
      <c r="AV153" s="1">
        <v>6.6</v>
      </c>
      <c r="AW153" s="1">
        <v>3.8</v>
      </c>
      <c r="AX153" s="1">
        <v>65535</v>
      </c>
      <c r="AY153" s="1">
        <v>4.4000000000000004</v>
      </c>
      <c r="AZ153" s="1">
        <v>4.8</v>
      </c>
      <c r="BA153" s="1">
        <v>4</v>
      </c>
      <c r="BB153" s="1">
        <v>6</v>
      </c>
      <c r="BC153" s="1">
        <v>5</v>
      </c>
      <c r="BD153" s="1">
        <v>7</v>
      </c>
      <c r="BE153" s="1">
        <v>65535</v>
      </c>
      <c r="BF153" s="1">
        <v>5.4</v>
      </c>
      <c r="BG153" s="1">
        <v>65535</v>
      </c>
      <c r="BH153" s="1">
        <v>5</v>
      </c>
      <c r="BI153" s="1">
        <v>6</v>
      </c>
      <c r="BJ153" s="1">
        <v>5.4</v>
      </c>
      <c r="BK153" s="1">
        <v>6</v>
      </c>
      <c r="BL153" s="1">
        <v>4.8</v>
      </c>
      <c r="BM153" s="1">
        <v>4.5999999999999996</v>
      </c>
      <c r="BN153" s="1">
        <v>6</v>
      </c>
      <c r="BO153" s="102"/>
      <c r="BP153" s="1">
        <v>6.4</v>
      </c>
      <c r="BQ153" s="1">
        <v>6.8</v>
      </c>
      <c r="BR153" s="1">
        <v>65535</v>
      </c>
      <c r="BS153" s="1">
        <v>3.8</v>
      </c>
      <c r="BT153" s="1">
        <v>5.8</v>
      </c>
      <c r="BU153" s="1">
        <v>6.8</v>
      </c>
      <c r="BV153" s="1">
        <v>7</v>
      </c>
      <c r="BW153" s="1">
        <v>5.2</v>
      </c>
      <c r="BX153" s="1">
        <v>7.2</v>
      </c>
      <c r="BY153" s="1">
        <v>6.4</v>
      </c>
      <c r="BZ153" s="1">
        <v>7</v>
      </c>
      <c r="CA153" s="1">
        <v>7.2</v>
      </c>
      <c r="CB153" s="1">
        <v>7.4</v>
      </c>
      <c r="CC153" s="1">
        <v>65535</v>
      </c>
      <c r="CD153" s="1">
        <v>6</v>
      </c>
      <c r="CE153" s="1">
        <v>6.2</v>
      </c>
      <c r="CF153" s="1">
        <v>5.4</v>
      </c>
      <c r="CG153" s="1">
        <v>5.8</v>
      </c>
      <c r="CH153" s="1">
        <v>6.8</v>
      </c>
      <c r="CI153" s="1">
        <v>7</v>
      </c>
      <c r="CJ153" s="1">
        <v>7.2</v>
      </c>
      <c r="CK153" s="1">
        <v>65535</v>
      </c>
      <c r="CL153" s="1">
        <v>7</v>
      </c>
      <c r="CM153" s="1">
        <v>65535</v>
      </c>
      <c r="CN153" s="1">
        <v>5</v>
      </c>
      <c r="CO153" s="1">
        <v>4.5999999999999996</v>
      </c>
      <c r="CP153" s="1">
        <v>5.8</v>
      </c>
      <c r="CQ153" s="1">
        <v>6</v>
      </c>
      <c r="CR153" s="1">
        <v>7</v>
      </c>
      <c r="CS153" s="1">
        <v>65535</v>
      </c>
      <c r="CT153" s="1">
        <v>65535</v>
      </c>
      <c r="CU153" s="1">
        <v>65535</v>
      </c>
      <c r="CV153" s="1">
        <v>5.6</v>
      </c>
      <c r="CW153" s="1">
        <v>4</v>
      </c>
      <c r="CX153" s="1">
        <v>65535</v>
      </c>
      <c r="CY153" s="1">
        <v>7.6</v>
      </c>
      <c r="CZ153" s="1">
        <v>8</v>
      </c>
      <c r="DA153" s="1">
        <v>7.2</v>
      </c>
      <c r="DB153" s="1">
        <v>4</v>
      </c>
      <c r="DC153" s="1">
        <v>65535</v>
      </c>
      <c r="DD153" s="1">
        <v>6.8</v>
      </c>
      <c r="DE153" s="1">
        <v>6.8</v>
      </c>
      <c r="DF153" s="1">
        <v>7.2</v>
      </c>
      <c r="DG153" s="1">
        <v>6</v>
      </c>
      <c r="DH153" s="1">
        <v>5</v>
      </c>
      <c r="DI153" s="1">
        <v>6.4</v>
      </c>
      <c r="DJ153" s="1">
        <v>5.8</v>
      </c>
      <c r="DK153" s="1">
        <v>6.8</v>
      </c>
      <c r="DL153" s="1">
        <v>7.4</v>
      </c>
      <c r="DM153" s="1">
        <v>6</v>
      </c>
      <c r="DN153" s="1">
        <v>7.4</v>
      </c>
      <c r="DO153" s="1">
        <v>5.8</v>
      </c>
      <c r="DP153" s="1">
        <v>65535</v>
      </c>
      <c r="DQ153" s="1">
        <v>6.4</v>
      </c>
      <c r="DR153" s="1">
        <v>7</v>
      </c>
      <c r="DS153" s="1">
        <v>5</v>
      </c>
      <c r="DT153" s="1">
        <v>7</v>
      </c>
      <c r="DU153" s="1">
        <v>7.2</v>
      </c>
      <c r="DV153" s="1">
        <v>65535</v>
      </c>
      <c r="DW153" s="1">
        <v>6</v>
      </c>
      <c r="DX153" s="1">
        <v>65535</v>
      </c>
      <c r="DY153" s="1">
        <v>3</v>
      </c>
      <c r="DZ153" s="1">
        <v>5</v>
      </c>
      <c r="EA153" s="1">
        <v>6</v>
      </c>
      <c r="EB153" s="1">
        <v>7</v>
      </c>
      <c r="EC153" s="1">
        <v>65535</v>
      </c>
      <c r="ED153" s="1">
        <v>7.2</v>
      </c>
      <c r="EE153" s="1">
        <v>6.4</v>
      </c>
      <c r="EF153" s="1">
        <v>7.4</v>
      </c>
      <c r="EG153" s="1">
        <v>7</v>
      </c>
      <c r="EH153" s="1">
        <v>6.8</v>
      </c>
      <c r="EI153" s="1">
        <v>7</v>
      </c>
      <c r="EJ153" s="1">
        <v>65535</v>
      </c>
      <c r="EK153" s="1">
        <v>6.2</v>
      </c>
      <c r="EL153" s="1">
        <v>6</v>
      </c>
      <c r="EM153" s="1">
        <v>6.6</v>
      </c>
      <c r="EN153" s="1">
        <v>6</v>
      </c>
      <c r="EO153" s="1">
        <v>65535</v>
      </c>
      <c r="EP153" s="1">
        <v>5.8</v>
      </c>
      <c r="EQ153" s="1">
        <v>6</v>
      </c>
      <c r="ER153" s="1">
        <v>7.2</v>
      </c>
      <c r="ES153" s="1">
        <v>5</v>
      </c>
      <c r="ET153" s="1">
        <v>65535</v>
      </c>
      <c r="EU153" s="1">
        <v>6</v>
      </c>
      <c r="EV153" s="1">
        <v>65535</v>
      </c>
      <c r="EW153" s="1">
        <v>65535</v>
      </c>
      <c r="EX153" s="1">
        <v>6.4</v>
      </c>
      <c r="EY153" s="1">
        <v>6.6</v>
      </c>
      <c r="EZ153" s="1">
        <v>5</v>
      </c>
      <c r="FA153" s="1">
        <v>6</v>
      </c>
      <c r="FB153" s="1">
        <v>5.4</v>
      </c>
      <c r="FC153" s="1">
        <v>5.2</v>
      </c>
      <c r="FD153" s="1">
        <v>7.8</v>
      </c>
      <c r="FE153" s="1">
        <v>7</v>
      </c>
      <c r="FF153" s="1">
        <v>65535</v>
      </c>
      <c r="FG153" s="1">
        <v>5</v>
      </c>
      <c r="FH153" s="1">
        <v>6</v>
      </c>
      <c r="FI153" s="1">
        <v>5</v>
      </c>
      <c r="FJ153" s="1">
        <v>5.6</v>
      </c>
      <c r="FK153" s="1">
        <v>5.4</v>
      </c>
      <c r="FL153" s="1">
        <v>6.4</v>
      </c>
      <c r="FM153" s="1">
        <v>65535</v>
      </c>
      <c r="FN153" s="1">
        <v>7</v>
      </c>
      <c r="FO153" s="1">
        <v>7</v>
      </c>
      <c r="FP153" s="1">
        <v>5.8</v>
      </c>
      <c r="FQ153" s="1">
        <v>65535</v>
      </c>
      <c r="FR153" s="1">
        <v>65535</v>
      </c>
      <c r="FS153" s="1">
        <v>65535</v>
      </c>
      <c r="FT153" s="1">
        <v>7.2</v>
      </c>
      <c r="FU153" s="1">
        <v>7.4</v>
      </c>
      <c r="FV153" s="1">
        <v>6.8</v>
      </c>
      <c r="FW153" s="1">
        <v>7</v>
      </c>
      <c r="FX153" s="1">
        <v>5.8</v>
      </c>
      <c r="FY153" s="1">
        <v>6.8</v>
      </c>
      <c r="FZ153" s="1">
        <v>6.4</v>
      </c>
      <c r="GA153" s="1">
        <v>65535</v>
      </c>
      <c r="GB153" s="1">
        <v>5</v>
      </c>
      <c r="GC153" s="1">
        <v>5.8</v>
      </c>
      <c r="GD153" s="1">
        <v>3.4</v>
      </c>
      <c r="GE153" s="1">
        <v>4.8</v>
      </c>
      <c r="GF153" s="1">
        <v>5</v>
      </c>
      <c r="GG153" s="1">
        <v>65535</v>
      </c>
      <c r="GH153" s="1">
        <v>6.4</v>
      </c>
      <c r="GI153" s="1">
        <v>6</v>
      </c>
      <c r="GJ153" s="1">
        <v>6.2</v>
      </c>
      <c r="GK153" s="1">
        <v>4.4000000000000004</v>
      </c>
      <c r="GL153" s="1">
        <v>4.8</v>
      </c>
      <c r="GM153" s="1">
        <v>5.4</v>
      </c>
      <c r="GN153" s="1">
        <v>5</v>
      </c>
      <c r="GO153" s="1">
        <v>4.2</v>
      </c>
      <c r="GP153" s="1">
        <v>4</v>
      </c>
      <c r="GQ153" s="1">
        <v>5.2</v>
      </c>
      <c r="GR153" s="1">
        <v>65535</v>
      </c>
      <c r="GS153" s="1">
        <v>6</v>
      </c>
      <c r="GT153" s="1">
        <v>6.6</v>
      </c>
      <c r="GU153" s="1">
        <v>5.8</v>
      </c>
      <c r="GV153" s="1">
        <v>6</v>
      </c>
      <c r="GW153" s="1">
        <v>5</v>
      </c>
      <c r="GX153" s="1">
        <v>2</v>
      </c>
      <c r="GY153" s="1">
        <v>6</v>
      </c>
      <c r="GZ153" s="1">
        <v>6.2</v>
      </c>
      <c r="HA153" s="1">
        <v>65535</v>
      </c>
      <c r="HB153" s="1">
        <v>65535</v>
      </c>
      <c r="HC153" s="1">
        <v>65535</v>
      </c>
      <c r="HD153" s="1">
        <v>6</v>
      </c>
      <c r="HE153" s="1">
        <v>5.8</v>
      </c>
      <c r="HF153" s="1">
        <v>4.8</v>
      </c>
      <c r="HG153" s="1">
        <v>5.4</v>
      </c>
      <c r="HH153" s="1">
        <v>65535</v>
      </c>
      <c r="HI153" s="1">
        <v>5</v>
      </c>
      <c r="HJ153" s="1">
        <v>5.2</v>
      </c>
      <c r="HK153" s="1">
        <v>4.8</v>
      </c>
      <c r="HL153" s="1">
        <v>6</v>
      </c>
      <c r="HM153" s="1">
        <v>5</v>
      </c>
      <c r="HN153" s="1">
        <v>6.4</v>
      </c>
      <c r="HO153" s="1">
        <v>5.4</v>
      </c>
      <c r="HP153" s="1">
        <v>65535</v>
      </c>
      <c r="HQ153" s="1">
        <v>6</v>
      </c>
      <c r="HR153" s="1">
        <v>4.8</v>
      </c>
      <c r="HS153" s="1">
        <v>5.2</v>
      </c>
      <c r="HT153" s="1">
        <v>6.2</v>
      </c>
      <c r="HU153" s="1">
        <v>4.8</v>
      </c>
      <c r="HV153" s="1">
        <v>5</v>
      </c>
      <c r="HW153" s="1">
        <v>6.6</v>
      </c>
      <c r="HX153" s="1">
        <v>65535</v>
      </c>
      <c r="HY153" s="1">
        <v>6</v>
      </c>
      <c r="HZ153" s="1">
        <v>6.2</v>
      </c>
      <c r="IA153" s="1">
        <v>3</v>
      </c>
      <c r="IB153" s="1">
        <v>65535</v>
      </c>
      <c r="IC153" s="1">
        <v>5.6</v>
      </c>
      <c r="ID153" s="1">
        <v>6.2</v>
      </c>
      <c r="IE153" s="1">
        <v>5.4</v>
      </c>
      <c r="IF153" s="1">
        <v>65535</v>
      </c>
      <c r="IG153" s="1">
        <v>4.4000000000000004</v>
      </c>
      <c r="IH153" s="1">
        <v>4.8</v>
      </c>
      <c r="II153" s="1">
        <v>5.8</v>
      </c>
      <c r="IJ153" s="1">
        <v>5.2</v>
      </c>
      <c r="IK153" s="1">
        <v>65535</v>
      </c>
      <c r="IL153" s="1">
        <v>5.6</v>
      </c>
      <c r="IM153" s="1">
        <v>4.5999999999999996</v>
      </c>
      <c r="IN153" s="1">
        <v>5</v>
      </c>
      <c r="IO153" s="1">
        <v>4</v>
      </c>
      <c r="IP153" s="1">
        <v>3</v>
      </c>
      <c r="IQ153" s="1">
        <v>65535</v>
      </c>
      <c r="IR153" s="1">
        <v>5.8</v>
      </c>
      <c r="IS153" s="1">
        <v>4.8</v>
      </c>
      <c r="IT153" s="1">
        <v>4</v>
      </c>
      <c r="IU153" s="1">
        <v>5.2</v>
      </c>
      <c r="IV153" s="1">
        <v>5</v>
      </c>
      <c r="IW153" s="1">
        <v>65535</v>
      </c>
      <c r="IX153" s="1">
        <v>5.4</v>
      </c>
      <c r="IY153" s="1">
        <v>4.8</v>
      </c>
      <c r="IZ153" s="1">
        <v>5</v>
      </c>
      <c r="JA153" s="1">
        <v>3</v>
      </c>
      <c r="JB153" s="1">
        <v>5.2</v>
      </c>
      <c r="JC153" s="1">
        <v>65535</v>
      </c>
      <c r="JD153" s="1">
        <v>65535</v>
      </c>
      <c r="JE153" s="1">
        <v>5.4</v>
      </c>
      <c r="JF153" s="1">
        <v>4.8</v>
      </c>
      <c r="JG153" s="1">
        <v>65535</v>
      </c>
      <c r="JH153" s="1">
        <v>5</v>
      </c>
      <c r="JI153" s="1">
        <v>5</v>
      </c>
      <c r="JJ153" s="1">
        <v>7</v>
      </c>
      <c r="JK153" s="1">
        <v>65535</v>
      </c>
      <c r="JL153" s="1">
        <v>6</v>
      </c>
      <c r="JM153" s="1">
        <v>5.2</v>
      </c>
      <c r="JN153" s="1">
        <v>5</v>
      </c>
      <c r="JO153" s="1">
        <v>65535</v>
      </c>
      <c r="JP153" s="1">
        <v>5.6</v>
      </c>
      <c r="JQ153" s="1">
        <v>4.8</v>
      </c>
      <c r="JR153" s="1">
        <v>65535</v>
      </c>
      <c r="JS153" s="1">
        <v>5.4</v>
      </c>
      <c r="JT153" s="1">
        <v>6</v>
      </c>
      <c r="JU153" s="1">
        <v>5.8</v>
      </c>
      <c r="JV153" s="1">
        <v>4.8</v>
      </c>
      <c r="JW153" s="1">
        <v>4.5999999999999996</v>
      </c>
      <c r="JX153" s="1">
        <v>6.8</v>
      </c>
      <c r="JY153" s="1">
        <v>5.2</v>
      </c>
      <c r="JZ153" s="1">
        <v>65535</v>
      </c>
      <c r="KA153" s="1">
        <v>3</v>
      </c>
      <c r="KB153" s="1">
        <v>5</v>
      </c>
      <c r="KC153" s="1">
        <v>4.8</v>
      </c>
      <c r="KD153" s="1">
        <v>5.4</v>
      </c>
      <c r="KE153" s="1">
        <v>5.2</v>
      </c>
      <c r="KF153" s="1">
        <v>5.6</v>
      </c>
      <c r="KG153" s="1">
        <v>6.2</v>
      </c>
      <c r="KH153" s="1">
        <v>3.8</v>
      </c>
      <c r="KI153" s="1">
        <v>3</v>
      </c>
      <c r="KJ153" s="1">
        <v>2.4</v>
      </c>
      <c r="KK153" s="1">
        <v>5</v>
      </c>
      <c r="KL153" s="1">
        <v>3.6</v>
      </c>
      <c r="KM153" s="1">
        <v>5.6</v>
      </c>
      <c r="KN153" s="1">
        <v>4</v>
      </c>
      <c r="KO153" s="1">
        <v>5</v>
      </c>
      <c r="KP153" s="1">
        <v>5.2</v>
      </c>
      <c r="KQ153" s="1">
        <v>4.8</v>
      </c>
      <c r="KR153" s="1">
        <v>5</v>
      </c>
      <c r="KS153" s="1">
        <v>5.8</v>
      </c>
      <c r="KT153" s="1">
        <v>5.4</v>
      </c>
      <c r="KU153" s="1">
        <v>5</v>
      </c>
      <c r="KV153" s="1">
        <v>65535</v>
      </c>
      <c r="KW153" s="1">
        <v>65535</v>
      </c>
      <c r="KX153" s="1">
        <v>5.2</v>
      </c>
      <c r="KY153" s="1">
        <v>4.4000000000000004</v>
      </c>
      <c r="KZ153" s="1">
        <v>4.2</v>
      </c>
      <c r="LA153" s="1">
        <v>3</v>
      </c>
      <c r="LB153" s="1">
        <v>4.8</v>
      </c>
      <c r="LC153" s="1">
        <v>5.2</v>
      </c>
      <c r="LD153" s="1">
        <v>65535</v>
      </c>
      <c r="LE153" s="1">
        <v>65535</v>
      </c>
      <c r="LF153" s="1">
        <v>6.2</v>
      </c>
      <c r="LG153" s="1">
        <v>5.8</v>
      </c>
      <c r="LH153" s="1">
        <v>7</v>
      </c>
      <c r="LI153" s="1">
        <v>6.4</v>
      </c>
      <c r="LJ153" s="1">
        <v>5</v>
      </c>
      <c r="LK153" s="1">
        <v>65535</v>
      </c>
      <c r="LL153" s="1">
        <v>6.6</v>
      </c>
      <c r="LM153" s="1">
        <v>6.8</v>
      </c>
      <c r="LN153" s="1">
        <v>6</v>
      </c>
      <c r="LO153" s="1">
        <v>6.2</v>
      </c>
      <c r="LP153" s="1">
        <v>65535</v>
      </c>
      <c r="LQ153" s="1">
        <v>5.6</v>
      </c>
      <c r="LR153" s="1">
        <v>4.5999999999999996</v>
      </c>
      <c r="LS153" s="1">
        <v>6.4</v>
      </c>
      <c r="LT153" s="1">
        <v>7.2</v>
      </c>
      <c r="LU153" s="1">
        <v>7.4</v>
      </c>
      <c r="LV153" s="1">
        <v>6.8</v>
      </c>
      <c r="LW153" s="1">
        <v>6</v>
      </c>
      <c r="LX153" s="1">
        <v>7.2</v>
      </c>
      <c r="LY153" s="1">
        <v>4.8</v>
      </c>
      <c r="LZ153" s="1">
        <v>6.4</v>
      </c>
      <c r="MA153" s="1">
        <v>65535</v>
      </c>
      <c r="MB153" s="1">
        <v>6</v>
      </c>
      <c r="MC153" s="1">
        <v>3</v>
      </c>
      <c r="MD153" s="1">
        <v>5.4</v>
      </c>
      <c r="ME153" s="1">
        <v>5.4</v>
      </c>
      <c r="MF153" s="1">
        <v>65535</v>
      </c>
      <c r="MG153" s="1">
        <v>5</v>
      </c>
      <c r="MH153" s="1">
        <v>4.4000000000000004</v>
      </c>
      <c r="MI153" s="1">
        <v>65535</v>
      </c>
      <c r="MJ153" s="1">
        <v>3.2</v>
      </c>
      <c r="MK153" s="1">
        <v>4</v>
      </c>
      <c r="ML153" s="1">
        <v>65535</v>
      </c>
      <c r="MM153" s="1">
        <v>6</v>
      </c>
      <c r="MN153" s="1">
        <v>4.4000000000000004</v>
      </c>
      <c r="MO153" s="1">
        <v>4</v>
      </c>
      <c r="MP153" s="1">
        <v>65535</v>
      </c>
      <c r="MQ153" s="1">
        <v>6.4</v>
      </c>
      <c r="MR153" s="1">
        <v>65535</v>
      </c>
      <c r="MS153" s="1">
        <v>5.8</v>
      </c>
      <c r="MT153" s="1">
        <v>65535</v>
      </c>
      <c r="MU153" s="1">
        <v>4.8</v>
      </c>
      <c r="MV153" s="1">
        <v>4.5999999999999996</v>
      </c>
      <c r="MW153" s="1">
        <v>5.2</v>
      </c>
      <c r="MX153" s="1">
        <v>65535</v>
      </c>
      <c r="MY153" s="1">
        <v>5</v>
      </c>
      <c r="MZ153" s="1">
        <v>4.8</v>
      </c>
      <c r="NA153" s="1">
        <v>65535</v>
      </c>
      <c r="NB153" s="1">
        <v>6</v>
      </c>
      <c r="NC153" s="1">
        <v>65535</v>
      </c>
      <c r="ND153" s="1">
        <v>65535</v>
      </c>
      <c r="NE153" s="1">
        <v>5</v>
      </c>
      <c r="NF153" s="1">
        <v>4.8</v>
      </c>
      <c r="NG153" s="1">
        <v>4</v>
      </c>
      <c r="NH153" s="1">
        <v>6.6</v>
      </c>
      <c r="NI153" s="1">
        <v>7</v>
      </c>
      <c r="NJ153" s="6">
        <f t="shared" si="111"/>
        <v>0.70967741935483875</v>
      </c>
      <c r="NK153" s="3">
        <f t="shared" si="112"/>
        <v>0.8928571428571429</v>
      </c>
      <c r="NL153" s="3">
        <f t="shared" si="113"/>
        <v>0.80645161290322576</v>
      </c>
      <c r="NM153" s="3">
        <f t="shared" si="114"/>
        <v>0.8</v>
      </c>
      <c r="NN153" s="3">
        <f t="shared" si="115"/>
        <v>0.80645161290322576</v>
      </c>
      <c r="NO153" s="3">
        <f t="shared" si="116"/>
        <v>0.76666666666666672</v>
      </c>
      <c r="NP153" s="3">
        <f t="shared" si="117"/>
        <v>0.83870967741935487</v>
      </c>
      <c r="NQ153" s="3">
        <f t="shared" si="118"/>
        <v>0.80645161290322576</v>
      </c>
      <c r="NR153" s="3">
        <f t="shared" si="119"/>
        <v>0.76666666666666672</v>
      </c>
      <c r="NS153" s="3">
        <f t="shared" si="120"/>
        <v>0.90322580645161288</v>
      </c>
      <c r="NT153" s="3">
        <f t="shared" si="121"/>
        <v>0.83333333333333337</v>
      </c>
      <c r="NU153" s="3">
        <f t="shared" si="122"/>
        <v>0.67741935483870963</v>
      </c>
      <c r="NV153" s="3">
        <f t="shared" si="123"/>
        <v>0.8</v>
      </c>
      <c r="NW153" s="5">
        <f t="shared" si="124"/>
        <v>5.1636363636363631</v>
      </c>
      <c r="NX153" s="1">
        <f t="shared" si="125"/>
        <v>5.2879999999999994</v>
      </c>
      <c r="NY153" s="1">
        <f t="shared" si="126"/>
        <v>6.272000000000002</v>
      </c>
      <c r="NZ153" s="1">
        <f t="shared" si="127"/>
        <v>6.3499999999999988</v>
      </c>
      <c r="OA153" s="1">
        <f t="shared" si="128"/>
        <v>6.0879999999999992</v>
      </c>
      <c r="OB153" s="1">
        <f t="shared" si="129"/>
        <v>6.0608695652173914</v>
      </c>
      <c r="OC153" s="1">
        <f t="shared" si="130"/>
        <v>5.315384615384616</v>
      </c>
      <c r="OD153" s="1">
        <f t="shared" si="131"/>
        <v>5.2079999999999993</v>
      </c>
      <c r="OE153" s="1">
        <f t="shared" si="132"/>
        <v>5.1826086956521742</v>
      </c>
      <c r="OF153" s="1">
        <f t="shared" si="133"/>
        <v>4.7857142857142847</v>
      </c>
      <c r="OG153" s="1">
        <f t="shared" si="134"/>
        <v>5.8320000000000007</v>
      </c>
      <c r="OH153" s="1">
        <f t="shared" si="135"/>
        <v>5.0666666666666655</v>
      </c>
      <c r="OI153" s="111">
        <v>3.9249999999999998</v>
      </c>
      <c r="OJ153" s="112">
        <v>4.3882352941176466</v>
      </c>
      <c r="OK153" s="112">
        <v>4.7549999999999999</v>
      </c>
      <c r="OL153" s="112">
        <v>5.0842105263157888</v>
      </c>
      <c r="OM153" s="112">
        <v>5.371428571428571</v>
      </c>
      <c r="ON153" s="112">
        <v>5.3285714285714292</v>
      </c>
      <c r="OO153" s="112">
        <v>5.0200000000000005</v>
      </c>
      <c r="OP153" s="112">
        <v>4.9523809523809534</v>
      </c>
      <c r="OQ153" s="112">
        <v>4.7849999999999993</v>
      </c>
      <c r="OR153" s="112">
        <v>4.8761904761904766</v>
      </c>
      <c r="OS153" s="112">
        <v>4.9761904761904763</v>
      </c>
      <c r="OT153" s="112">
        <v>4.2095238095238097</v>
      </c>
      <c r="OU153" s="5">
        <f t="shared" si="99"/>
        <v>1.2386363636363633</v>
      </c>
      <c r="OV153" s="1">
        <f t="shared" si="100"/>
        <v>0.8997647058823528</v>
      </c>
      <c r="OW153" s="1">
        <f t="shared" si="101"/>
        <v>1.5170000000000021</v>
      </c>
      <c r="OX153" s="1">
        <f t="shared" si="102"/>
        <v>1.2657894736842099</v>
      </c>
      <c r="OY153" s="1">
        <f t="shared" si="103"/>
        <v>0.71657142857142819</v>
      </c>
      <c r="OZ153" s="1">
        <f t="shared" si="104"/>
        <v>0.73229813664596222</v>
      </c>
      <c r="PA153" s="1">
        <f t="shared" si="105"/>
        <v>0.29538461538461558</v>
      </c>
      <c r="PB153" s="1">
        <f t="shared" si="106"/>
        <v>0.25561904761904586</v>
      </c>
      <c r="PC153" s="1">
        <f t="shared" si="107"/>
        <v>0.39760869565217494</v>
      </c>
      <c r="PD153" s="1">
        <f t="shared" si="108"/>
        <v>-9.0476190476191931E-2</v>
      </c>
      <c r="PE153" s="1">
        <f t="shared" si="109"/>
        <v>0.85580952380952446</v>
      </c>
      <c r="PF153" s="1">
        <f t="shared" si="110"/>
        <v>0.85714285714285587</v>
      </c>
      <c r="PG153" s="111">
        <v>-4</v>
      </c>
      <c r="PH153" s="112">
        <v>-3</v>
      </c>
      <c r="PI153" s="112">
        <v>-3</v>
      </c>
      <c r="PJ153" s="112">
        <v>1</v>
      </c>
      <c r="PK153" s="112">
        <v>0.3</v>
      </c>
      <c r="PL153" s="112">
        <v>1.2</v>
      </c>
      <c r="PM153" s="112">
        <v>1.2</v>
      </c>
      <c r="PN153" s="112">
        <v>0.1</v>
      </c>
      <c r="PO153" s="112">
        <v>0.2</v>
      </c>
      <c r="PP153" s="112">
        <v>0.1</v>
      </c>
      <c r="PQ153" s="112">
        <v>0.2</v>
      </c>
      <c r="PR153" s="137">
        <v>-1.6</v>
      </c>
      <c r="PS153" s="5">
        <f t="array" ref="PS153">+IF(ISERROR($NW153)=FALSE,MIN(IF($H153:$AL153&lt;65534,$H153:$AL153,"")),NA())</f>
        <v>1.6</v>
      </c>
      <c r="PT153" s="1">
        <f t="array" ref="PT153">+IF(ISERROR($NX153)=FALSE,MIN(IF($AM153:$BN153&lt;65534,$AM153:$BN153,"")),NA())</f>
        <v>2.6</v>
      </c>
      <c r="PU153" s="1">
        <f t="array" ref="PU153">+IF(ISERROR($NY153)=FALSE,MIN(IF($BP153:$CT153&lt;65534,$BP153:$CT153,"")),NA())</f>
        <v>3.8</v>
      </c>
      <c r="PV153" s="1">
        <f t="array" ref="PV153">+IF(ISERROR($NZ153)=FALSE,MIN(IF($CU153:$DX153&lt;65534,$CU153:$DX153,"")),NA())</f>
        <v>4</v>
      </c>
      <c r="PW153" s="1">
        <f t="array" ref="PW153">+IF(ISERROR($OA153)=FALSE,MIN(IF($DY153:$FC153&lt;65534,$DY153:$FC153,"")),NA())</f>
        <v>3</v>
      </c>
      <c r="PX153" s="1">
        <f t="array" ref="PX153">+IF(ISERROR($OB153)=FALSE,MIN(IF($FD153:$GG153&lt;65534,$FD153:$GG153,"")),NA())</f>
        <v>3.4</v>
      </c>
      <c r="PY153" s="1">
        <f t="array" ref="PY153">+IF(ISERROR($OC153)=FALSE,MIN(IF($GH153:$HL153&lt;65534,$GH153:$HL153,"")),NA())</f>
        <v>2</v>
      </c>
      <c r="PZ153" s="1">
        <f t="array" ref="PZ153">+IF(ISERROR($OD153)=FALSE,MIN(IF($HM153:$IQ153&lt;65534,$HM153:$IQ153,"")),NA())</f>
        <v>3</v>
      </c>
      <c r="QA153" s="1">
        <f t="array" ref="QA153">+IF(ISERROR($OE153)=FALSE,MIN(IF($IR153:$JU153&lt;65534,$IR153:$JU153,"")),NA())</f>
        <v>3</v>
      </c>
      <c r="QB153" s="1">
        <f t="array" ref="QB153">+IF(ISERROR($OF153)=FALSE,MIN(IF($JV153:$KZ153&lt;65534,$JV153:$KZ153,"")),NA())</f>
        <v>2.4</v>
      </c>
      <c r="QC153" s="1">
        <f t="array" ref="QC153">+IF(ISERROR($OG153)=FALSE,MIN(IF($LA153:$MD153&lt;65534,$LA153:$MD153,"")),NA())</f>
        <v>3</v>
      </c>
      <c r="QD153" s="1">
        <f t="array" ref="QD153">+IF(ISERROR($OH153)=FALSE,MIN(IF($ME153:$NI153&lt;65534,$ME153:$NI153,"")),NA())</f>
        <v>3.2</v>
      </c>
      <c r="QE153" s="5">
        <f t="shared" si="136"/>
        <v>-5.6</v>
      </c>
      <c r="QF153" s="1">
        <f t="shared" si="137"/>
        <v>-5.6</v>
      </c>
      <c r="QG153" s="1">
        <f t="shared" si="138"/>
        <v>-6.8</v>
      </c>
      <c r="QH153" s="1">
        <f t="shared" si="139"/>
        <v>-3</v>
      </c>
      <c r="QI153" s="1">
        <f t="shared" si="140"/>
        <v>-2.7</v>
      </c>
      <c r="QJ153" s="1">
        <f t="shared" si="141"/>
        <v>-2.2000000000000002</v>
      </c>
      <c r="QK153" s="1">
        <f t="shared" si="142"/>
        <v>-0.8</v>
      </c>
      <c r="QL153" s="1">
        <f t="shared" si="143"/>
        <v>-2.9</v>
      </c>
      <c r="QM153" s="1">
        <f t="shared" si="144"/>
        <v>-2.8</v>
      </c>
      <c r="QN153" s="1">
        <f t="shared" si="145"/>
        <v>-2.2999999999999998</v>
      </c>
      <c r="QO153" s="1">
        <f t="shared" si="146"/>
        <v>-2.8</v>
      </c>
      <c r="QP153" s="1">
        <f t="shared" si="147"/>
        <v>-4.8000000000000007</v>
      </c>
      <c r="QQ153" s="5" t="s">
        <v>892</v>
      </c>
    </row>
    <row r="154" spans="1:459" s="1" customFormat="1" x14ac:dyDescent="0.2">
      <c r="A154" s="79">
        <v>35055010</v>
      </c>
      <c r="B154" s="106">
        <v>-73.301305555555558</v>
      </c>
      <c r="C154" s="106">
        <v>4.3769722222222214</v>
      </c>
      <c r="D154" s="105">
        <v>280</v>
      </c>
      <c r="E154" s="97" t="s">
        <v>381</v>
      </c>
      <c r="F154" s="97" t="s">
        <v>121</v>
      </c>
      <c r="G154" s="97" t="s">
        <v>42</v>
      </c>
      <c r="H154" s="1">
        <v>65535</v>
      </c>
      <c r="I154" s="1">
        <v>65535</v>
      </c>
      <c r="J154" s="1">
        <v>65535</v>
      </c>
      <c r="K154" s="1">
        <v>65535</v>
      </c>
      <c r="L154" s="1">
        <v>65535</v>
      </c>
      <c r="M154" s="1">
        <v>65535</v>
      </c>
      <c r="N154" s="1">
        <v>65535</v>
      </c>
      <c r="O154" s="1">
        <v>65535</v>
      </c>
      <c r="P154" s="1">
        <v>65535</v>
      </c>
      <c r="Q154" s="1">
        <v>65535</v>
      </c>
      <c r="R154" s="1">
        <v>65535</v>
      </c>
      <c r="S154" s="1">
        <v>65535</v>
      </c>
      <c r="T154" s="1">
        <v>65535</v>
      </c>
      <c r="U154" s="1">
        <v>65535</v>
      </c>
      <c r="V154" s="1">
        <v>65535</v>
      </c>
      <c r="W154" s="1">
        <v>65535</v>
      </c>
      <c r="X154" s="1">
        <v>65535</v>
      </c>
      <c r="Y154" s="1">
        <v>65535</v>
      </c>
      <c r="Z154" s="1">
        <v>65535</v>
      </c>
      <c r="AA154" s="1">
        <v>65535</v>
      </c>
      <c r="AB154" s="1">
        <v>65535</v>
      </c>
      <c r="AC154" s="1">
        <v>65535</v>
      </c>
      <c r="AD154" s="1">
        <v>65535</v>
      </c>
      <c r="AE154" s="1">
        <v>65535</v>
      </c>
      <c r="AF154" s="1">
        <v>65535</v>
      </c>
      <c r="AG154" s="1">
        <v>65535</v>
      </c>
      <c r="AH154" s="1">
        <v>65535</v>
      </c>
      <c r="AI154" s="1">
        <v>65535</v>
      </c>
      <c r="AJ154" s="1">
        <v>65535</v>
      </c>
      <c r="AK154" s="1">
        <v>65535</v>
      </c>
      <c r="AL154" s="1">
        <v>65535</v>
      </c>
      <c r="AM154" s="1">
        <v>65535</v>
      </c>
      <c r="AN154" s="1">
        <v>65535</v>
      </c>
      <c r="AO154" s="1">
        <v>65535</v>
      </c>
      <c r="AP154" s="1">
        <v>65535</v>
      </c>
      <c r="AQ154" s="1">
        <v>65535</v>
      </c>
      <c r="AR154" s="1">
        <v>65535</v>
      </c>
      <c r="AS154" s="1">
        <v>65535</v>
      </c>
      <c r="AT154" s="1">
        <v>65535</v>
      </c>
      <c r="AU154" s="1">
        <v>65535</v>
      </c>
      <c r="AV154" s="1">
        <v>65535</v>
      </c>
      <c r="AW154" s="1">
        <v>65535</v>
      </c>
      <c r="AX154" s="1">
        <v>65535</v>
      </c>
      <c r="AY154" s="1">
        <v>65535</v>
      </c>
      <c r="AZ154" s="1">
        <v>65535</v>
      </c>
      <c r="BA154" s="1">
        <v>65535</v>
      </c>
      <c r="BB154" s="1">
        <v>65535</v>
      </c>
      <c r="BC154" s="1">
        <v>65535</v>
      </c>
      <c r="BD154" s="1">
        <v>65535</v>
      </c>
      <c r="BE154" s="1">
        <v>65535</v>
      </c>
      <c r="BF154" s="1">
        <v>65535</v>
      </c>
      <c r="BG154" s="1">
        <v>65535</v>
      </c>
      <c r="BH154" s="1">
        <v>65535</v>
      </c>
      <c r="BI154" s="1">
        <v>65535</v>
      </c>
      <c r="BJ154" s="1">
        <v>65535</v>
      </c>
      <c r="BK154" s="1">
        <v>65535</v>
      </c>
      <c r="BL154" s="1">
        <v>65535</v>
      </c>
      <c r="BM154" s="1">
        <v>65535</v>
      </c>
      <c r="BN154" s="1">
        <v>65535</v>
      </c>
      <c r="BO154" s="102"/>
      <c r="BP154" s="1">
        <v>65535</v>
      </c>
      <c r="BQ154" s="1">
        <v>65535</v>
      </c>
      <c r="BR154" s="1">
        <v>65535</v>
      </c>
      <c r="BS154" s="1">
        <v>65535</v>
      </c>
      <c r="BT154" s="1">
        <v>65535</v>
      </c>
      <c r="BU154" s="1">
        <v>65535</v>
      </c>
      <c r="BV154" s="1">
        <v>65535</v>
      </c>
      <c r="BW154" s="1">
        <v>65535</v>
      </c>
      <c r="BX154" s="1">
        <v>65535</v>
      </c>
      <c r="BY154" s="1">
        <v>65535</v>
      </c>
      <c r="BZ154" s="1">
        <v>65535</v>
      </c>
      <c r="CA154" s="1">
        <v>65535</v>
      </c>
      <c r="CB154" s="1">
        <v>65535</v>
      </c>
      <c r="CC154" s="1">
        <v>65535</v>
      </c>
      <c r="CD154" s="1">
        <v>65535</v>
      </c>
      <c r="CE154" s="1">
        <v>65535</v>
      </c>
      <c r="CF154" s="1">
        <v>65535</v>
      </c>
      <c r="CG154" s="1">
        <v>65535</v>
      </c>
      <c r="CH154" s="1">
        <v>65535</v>
      </c>
      <c r="CI154" s="1">
        <v>65535</v>
      </c>
      <c r="CJ154" s="1">
        <v>65535</v>
      </c>
      <c r="CK154" s="1">
        <v>65535</v>
      </c>
      <c r="CL154" s="1">
        <v>65535</v>
      </c>
      <c r="CM154" s="1">
        <v>65535</v>
      </c>
      <c r="CN154" s="1">
        <v>65535</v>
      </c>
      <c r="CO154" s="1">
        <v>65535</v>
      </c>
      <c r="CP154" s="1">
        <v>65535</v>
      </c>
      <c r="CQ154" s="1">
        <v>65535</v>
      </c>
      <c r="CR154" s="1">
        <v>65535</v>
      </c>
      <c r="CS154" s="1">
        <v>65535</v>
      </c>
      <c r="CT154" s="1">
        <v>65535</v>
      </c>
      <c r="CU154" s="1">
        <v>65535</v>
      </c>
      <c r="CV154" s="1">
        <v>65535</v>
      </c>
      <c r="CW154" s="1">
        <v>65535</v>
      </c>
      <c r="CX154" s="1">
        <v>65535</v>
      </c>
      <c r="CY154" s="1">
        <v>65535</v>
      </c>
      <c r="CZ154" s="1">
        <v>65535</v>
      </c>
      <c r="DA154" s="1">
        <v>65535</v>
      </c>
      <c r="DB154" s="1">
        <v>65535</v>
      </c>
      <c r="DC154" s="1">
        <v>65535</v>
      </c>
      <c r="DD154" s="1">
        <v>65535</v>
      </c>
      <c r="DE154" s="1">
        <v>65535</v>
      </c>
      <c r="DF154" s="1">
        <v>65535</v>
      </c>
      <c r="DG154" s="1">
        <v>65535</v>
      </c>
      <c r="DH154" s="1">
        <v>65535</v>
      </c>
      <c r="DI154" s="1">
        <v>65535</v>
      </c>
      <c r="DJ154" s="1">
        <v>65535</v>
      </c>
      <c r="DK154" s="1">
        <v>65535</v>
      </c>
      <c r="DL154" s="1">
        <v>65535</v>
      </c>
      <c r="DM154" s="1">
        <v>65535</v>
      </c>
      <c r="DN154" s="1">
        <v>65535</v>
      </c>
      <c r="DO154" s="1">
        <v>65535</v>
      </c>
      <c r="DP154" s="1">
        <v>65535</v>
      </c>
      <c r="DQ154" s="1">
        <v>65535</v>
      </c>
      <c r="DR154" s="1">
        <v>65535</v>
      </c>
      <c r="DS154" s="1">
        <v>65535</v>
      </c>
      <c r="DT154" s="1">
        <v>65535</v>
      </c>
      <c r="DU154" s="1">
        <v>65535</v>
      </c>
      <c r="DV154" s="1">
        <v>65535</v>
      </c>
      <c r="DW154" s="1">
        <v>65535</v>
      </c>
      <c r="DX154" s="1">
        <v>65535</v>
      </c>
      <c r="DY154" s="1">
        <v>65535</v>
      </c>
      <c r="DZ154" s="1">
        <v>65535</v>
      </c>
      <c r="EA154" s="1">
        <v>65535</v>
      </c>
      <c r="EB154" s="1">
        <v>65535</v>
      </c>
      <c r="EC154" s="1">
        <v>65535</v>
      </c>
      <c r="ED154" s="1">
        <v>65535</v>
      </c>
      <c r="EE154" s="1">
        <v>65535</v>
      </c>
      <c r="EF154" s="1">
        <v>65535</v>
      </c>
      <c r="EG154" s="1">
        <v>65535</v>
      </c>
      <c r="EH154" s="1">
        <v>65535</v>
      </c>
      <c r="EI154" s="1">
        <v>65535</v>
      </c>
      <c r="EJ154" s="1">
        <v>65535</v>
      </c>
      <c r="EK154" s="1">
        <v>65535</v>
      </c>
      <c r="EL154" s="1">
        <v>65535</v>
      </c>
      <c r="EM154" s="1">
        <v>65535</v>
      </c>
      <c r="EN154" s="1">
        <v>65535</v>
      </c>
      <c r="EO154" s="1">
        <v>65535</v>
      </c>
      <c r="EP154" s="1">
        <v>65535</v>
      </c>
      <c r="EQ154" s="1">
        <v>65535</v>
      </c>
      <c r="ER154" s="1">
        <v>65535</v>
      </c>
      <c r="ES154" s="1">
        <v>65535</v>
      </c>
      <c r="ET154" s="1">
        <v>65535</v>
      </c>
      <c r="EU154" s="1">
        <v>65535</v>
      </c>
      <c r="EV154" s="1">
        <v>65535</v>
      </c>
      <c r="EW154" s="1">
        <v>65535</v>
      </c>
      <c r="EX154" s="1">
        <v>65535</v>
      </c>
      <c r="EY154" s="1">
        <v>65535</v>
      </c>
      <c r="EZ154" s="1">
        <v>65535</v>
      </c>
      <c r="FA154" s="1">
        <v>65535</v>
      </c>
      <c r="FB154" s="1">
        <v>65535</v>
      </c>
      <c r="FC154" s="1">
        <v>65535</v>
      </c>
      <c r="FD154" s="1">
        <v>65535</v>
      </c>
      <c r="FE154" s="1">
        <v>65535</v>
      </c>
      <c r="FF154" s="1">
        <v>65535</v>
      </c>
      <c r="FG154" s="1">
        <v>65535</v>
      </c>
      <c r="FH154" s="1">
        <v>65535</v>
      </c>
      <c r="FI154" s="1">
        <v>65535</v>
      </c>
      <c r="FJ154" s="1">
        <v>65535</v>
      </c>
      <c r="FK154" s="1">
        <v>65535</v>
      </c>
      <c r="FL154" s="1">
        <v>65535</v>
      </c>
      <c r="FM154" s="1">
        <v>65535</v>
      </c>
      <c r="FN154" s="1">
        <v>65535</v>
      </c>
      <c r="FO154" s="1">
        <v>65535</v>
      </c>
      <c r="FP154" s="1">
        <v>65535</v>
      </c>
      <c r="FQ154" s="1">
        <v>65535</v>
      </c>
      <c r="FR154" s="1">
        <v>65535</v>
      </c>
      <c r="FS154" s="1">
        <v>65535</v>
      </c>
      <c r="FT154" s="1">
        <v>65535</v>
      </c>
      <c r="FU154" s="1">
        <v>65535</v>
      </c>
      <c r="FV154" s="1">
        <v>65535</v>
      </c>
      <c r="FW154" s="1">
        <v>65535</v>
      </c>
      <c r="FX154" s="1">
        <v>65535</v>
      </c>
      <c r="FY154" s="1">
        <v>65535</v>
      </c>
      <c r="FZ154" s="1">
        <v>65535</v>
      </c>
      <c r="GA154" s="1">
        <v>65535</v>
      </c>
      <c r="GB154" s="1">
        <v>65535</v>
      </c>
      <c r="GC154" s="1">
        <v>65535</v>
      </c>
      <c r="GD154" s="1">
        <v>65535</v>
      </c>
      <c r="GE154" s="1">
        <v>65535</v>
      </c>
      <c r="GF154" s="1">
        <v>65535</v>
      </c>
      <c r="GG154" s="1">
        <v>65535</v>
      </c>
      <c r="GH154" s="1">
        <v>65535</v>
      </c>
      <c r="GI154" s="1">
        <v>65535</v>
      </c>
      <c r="GJ154" s="1">
        <v>65535</v>
      </c>
      <c r="GK154" s="1">
        <v>65535</v>
      </c>
      <c r="GL154" s="1">
        <v>65535</v>
      </c>
      <c r="GM154" s="1">
        <v>65535</v>
      </c>
      <c r="GN154" s="1">
        <v>65535</v>
      </c>
      <c r="GO154" s="1">
        <v>65535</v>
      </c>
      <c r="GP154" s="1">
        <v>65535</v>
      </c>
      <c r="GQ154" s="1">
        <v>65535</v>
      </c>
      <c r="GR154" s="1">
        <v>65535</v>
      </c>
      <c r="GS154" s="1">
        <v>65535</v>
      </c>
      <c r="GT154" s="1">
        <v>65535</v>
      </c>
      <c r="GU154" s="1">
        <v>65535</v>
      </c>
      <c r="GV154" s="1">
        <v>65535</v>
      </c>
      <c r="GW154" s="1">
        <v>65535</v>
      </c>
      <c r="GX154" s="1">
        <v>65535</v>
      </c>
      <c r="GY154" s="1">
        <v>65535</v>
      </c>
      <c r="GZ154" s="1">
        <v>65535</v>
      </c>
      <c r="HA154" s="1">
        <v>65535</v>
      </c>
      <c r="HB154" s="1">
        <v>65535</v>
      </c>
      <c r="HC154" s="1">
        <v>65535</v>
      </c>
      <c r="HD154" s="1">
        <v>65535</v>
      </c>
      <c r="HE154" s="1">
        <v>65535</v>
      </c>
      <c r="HF154" s="1">
        <v>65535</v>
      </c>
      <c r="HG154" s="1">
        <v>65535</v>
      </c>
      <c r="HH154" s="1">
        <v>65535</v>
      </c>
      <c r="HI154" s="1">
        <v>65535</v>
      </c>
      <c r="HJ154" s="1">
        <v>65535</v>
      </c>
      <c r="HK154" s="1">
        <v>65535</v>
      </c>
      <c r="HL154" s="1">
        <v>65535</v>
      </c>
      <c r="HM154" s="1">
        <v>65535</v>
      </c>
      <c r="HN154" s="1">
        <v>65535</v>
      </c>
      <c r="HO154" s="1">
        <v>65535</v>
      </c>
      <c r="HP154" s="1">
        <v>65535</v>
      </c>
      <c r="HQ154" s="1">
        <v>65535</v>
      </c>
      <c r="HR154" s="1">
        <v>65535</v>
      </c>
      <c r="HS154" s="1">
        <v>65535</v>
      </c>
      <c r="HT154" s="1">
        <v>65535</v>
      </c>
      <c r="HU154" s="1">
        <v>65535</v>
      </c>
      <c r="HV154" s="1">
        <v>65535</v>
      </c>
      <c r="HW154" s="1">
        <v>65535</v>
      </c>
      <c r="HX154" s="1">
        <v>65535</v>
      </c>
      <c r="HY154" s="1">
        <v>65535</v>
      </c>
      <c r="HZ154" s="1">
        <v>65535</v>
      </c>
      <c r="IA154" s="1">
        <v>65535</v>
      </c>
      <c r="IB154" s="1">
        <v>65535</v>
      </c>
      <c r="IC154" s="1">
        <v>65535</v>
      </c>
      <c r="ID154" s="1">
        <v>65535</v>
      </c>
      <c r="IE154" s="1">
        <v>65535</v>
      </c>
      <c r="IF154" s="1">
        <v>65535</v>
      </c>
      <c r="IG154" s="1">
        <v>65535</v>
      </c>
      <c r="IH154" s="1">
        <v>65535</v>
      </c>
      <c r="II154" s="1">
        <v>65535</v>
      </c>
      <c r="IJ154" s="1">
        <v>65535</v>
      </c>
      <c r="IK154" s="1">
        <v>65535</v>
      </c>
      <c r="IL154" s="1">
        <v>65535</v>
      </c>
      <c r="IM154" s="1">
        <v>65535</v>
      </c>
      <c r="IN154" s="1">
        <v>65535</v>
      </c>
      <c r="IO154" s="1">
        <v>65535</v>
      </c>
      <c r="IP154" s="1">
        <v>65535</v>
      </c>
      <c r="IQ154" s="1">
        <v>65535</v>
      </c>
      <c r="IR154" s="1">
        <v>65535</v>
      </c>
      <c r="IS154" s="1">
        <v>65535</v>
      </c>
      <c r="IT154" s="1">
        <v>65535</v>
      </c>
      <c r="IU154" s="1">
        <v>65535</v>
      </c>
      <c r="IV154" s="1">
        <v>65535</v>
      </c>
      <c r="IW154" s="1">
        <v>65535</v>
      </c>
      <c r="IX154" s="1">
        <v>65535</v>
      </c>
      <c r="IY154" s="1">
        <v>65535</v>
      </c>
      <c r="IZ154" s="1">
        <v>65535</v>
      </c>
      <c r="JA154" s="1">
        <v>65535</v>
      </c>
      <c r="JB154" s="1">
        <v>65535</v>
      </c>
      <c r="JC154" s="1">
        <v>65535</v>
      </c>
      <c r="JD154" s="1">
        <v>65535</v>
      </c>
      <c r="JE154" s="1">
        <v>65535</v>
      </c>
      <c r="JF154" s="1">
        <v>65535</v>
      </c>
      <c r="JG154" s="1">
        <v>65535</v>
      </c>
      <c r="JH154" s="1">
        <v>65535</v>
      </c>
      <c r="JI154" s="1">
        <v>65535</v>
      </c>
      <c r="JJ154" s="1">
        <v>65535</v>
      </c>
      <c r="JK154" s="1">
        <v>65535</v>
      </c>
      <c r="JL154" s="1">
        <v>65535</v>
      </c>
      <c r="JM154" s="1">
        <v>65535</v>
      </c>
      <c r="JN154" s="1">
        <v>65535</v>
      </c>
      <c r="JO154" s="1">
        <v>65535</v>
      </c>
      <c r="JP154" s="1">
        <v>65535</v>
      </c>
      <c r="JQ154" s="1">
        <v>65535</v>
      </c>
      <c r="JR154" s="1">
        <v>65535</v>
      </c>
      <c r="JS154" s="1">
        <v>65535</v>
      </c>
      <c r="JT154" s="1">
        <v>65535</v>
      </c>
      <c r="JU154" s="1">
        <v>65535</v>
      </c>
      <c r="JV154" s="1">
        <v>65535</v>
      </c>
      <c r="JW154" s="1">
        <v>65535</v>
      </c>
      <c r="JX154" s="1">
        <v>65535</v>
      </c>
      <c r="JY154" s="1">
        <v>65535</v>
      </c>
      <c r="JZ154" s="1">
        <v>65535</v>
      </c>
      <c r="KA154" s="1">
        <v>65535</v>
      </c>
      <c r="KB154" s="1">
        <v>65535</v>
      </c>
      <c r="KC154" s="1">
        <v>65535</v>
      </c>
      <c r="KD154" s="1">
        <v>65535</v>
      </c>
      <c r="KE154" s="1">
        <v>65535</v>
      </c>
      <c r="KF154" s="1">
        <v>65535</v>
      </c>
      <c r="KG154" s="1">
        <v>65535</v>
      </c>
      <c r="KH154" s="1">
        <v>65535</v>
      </c>
      <c r="KI154" s="1">
        <v>65535</v>
      </c>
      <c r="KJ154" s="1">
        <v>65535</v>
      </c>
      <c r="KK154" s="1">
        <v>65535</v>
      </c>
      <c r="KL154" s="1">
        <v>65535</v>
      </c>
      <c r="KM154" s="1">
        <v>65535</v>
      </c>
      <c r="KN154" s="1">
        <v>65535</v>
      </c>
      <c r="KO154" s="1">
        <v>65535</v>
      </c>
      <c r="KP154" s="1">
        <v>65535</v>
      </c>
      <c r="KQ154" s="1">
        <v>65535</v>
      </c>
      <c r="KR154" s="1">
        <v>65535</v>
      </c>
      <c r="KS154" s="1">
        <v>65535</v>
      </c>
      <c r="KT154" s="1">
        <v>65535</v>
      </c>
      <c r="KU154" s="1">
        <v>65535</v>
      </c>
      <c r="KV154" s="1">
        <v>65535</v>
      </c>
      <c r="KW154" s="1">
        <v>65535</v>
      </c>
      <c r="KX154" s="1">
        <v>65535</v>
      </c>
      <c r="KY154" s="1">
        <v>65535</v>
      </c>
      <c r="KZ154" s="1">
        <v>65535</v>
      </c>
      <c r="LA154" s="1">
        <v>65535</v>
      </c>
      <c r="LB154" s="1">
        <v>65535</v>
      </c>
      <c r="LC154" s="1">
        <v>65535</v>
      </c>
      <c r="LD154" s="1">
        <v>65535</v>
      </c>
      <c r="LE154" s="1">
        <v>65535</v>
      </c>
      <c r="LF154" s="1">
        <v>65535</v>
      </c>
      <c r="LG154" s="1">
        <v>65535</v>
      </c>
      <c r="LH154" s="1">
        <v>65535</v>
      </c>
      <c r="LI154" s="1">
        <v>65535</v>
      </c>
      <c r="LJ154" s="1">
        <v>65535</v>
      </c>
      <c r="LK154" s="1">
        <v>65535</v>
      </c>
      <c r="LL154" s="1">
        <v>65535</v>
      </c>
      <c r="LM154" s="1">
        <v>65535</v>
      </c>
      <c r="LN154" s="1">
        <v>65535</v>
      </c>
      <c r="LO154" s="1">
        <v>65535</v>
      </c>
      <c r="LP154" s="1">
        <v>65535</v>
      </c>
      <c r="LQ154" s="1">
        <v>65535</v>
      </c>
      <c r="LR154" s="1">
        <v>65535</v>
      </c>
      <c r="LS154" s="1">
        <v>65535</v>
      </c>
      <c r="LT154" s="1">
        <v>65535</v>
      </c>
      <c r="LU154" s="1">
        <v>65535</v>
      </c>
      <c r="LV154" s="1">
        <v>65535</v>
      </c>
      <c r="LW154" s="1">
        <v>65535</v>
      </c>
      <c r="LX154" s="1">
        <v>65535</v>
      </c>
      <c r="LY154" s="1">
        <v>65535</v>
      </c>
      <c r="LZ154" s="1">
        <v>65535</v>
      </c>
      <c r="MA154" s="1">
        <v>65535</v>
      </c>
      <c r="MB154" s="1">
        <v>65535</v>
      </c>
      <c r="MC154" s="1">
        <v>65535</v>
      </c>
      <c r="MD154" s="1">
        <v>65535</v>
      </c>
      <c r="ME154" s="1">
        <v>65535</v>
      </c>
      <c r="MF154" s="1">
        <v>65535</v>
      </c>
      <c r="MG154" s="1">
        <v>65535</v>
      </c>
      <c r="MH154" s="1">
        <v>65535</v>
      </c>
      <c r="MI154" s="1">
        <v>65535</v>
      </c>
      <c r="MJ154" s="1">
        <v>65535</v>
      </c>
      <c r="MK154" s="1">
        <v>65535</v>
      </c>
      <c r="ML154" s="1">
        <v>65535</v>
      </c>
      <c r="MM154" s="1">
        <v>65535</v>
      </c>
      <c r="MN154" s="1">
        <v>65535</v>
      </c>
      <c r="MO154" s="1">
        <v>65535</v>
      </c>
      <c r="MP154" s="1">
        <v>65535</v>
      </c>
      <c r="MQ154" s="1">
        <v>65535</v>
      </c>
      <c r="MR154" s="1">
        <v>65535</v>
      </c>
      <c r="MS154" s="1">
        <v>65535</v>
      </c>
      <c r="MT154" s="1">
        <v>65535</v>
      </c>
      <c r="MU154" s="1">
        <v>65535</v>
      </c>
      <c r="MV154" s="1">
        <v>65535</v>
      </c>
      <c r="MW154" s="1">
        <v>65535</v>
      </c>
      <c r="MX154" s="1">
        <v>65535</v>
      </c>
      <c r="MY154" s="1">
        <v>65535</v>
      </c>
      <c r="MZ154" s="1">
        <v>65535</v>
      </c>
      <c r="NA154" s="1">
        <v>65535</v>
      </c>
      <c r="NB154" s="1">
        <v>65535</v>
      </c>
      <c r="NC154" s="1">
        <v>65535</v>
      </c>
      <c r="ND154" s="1">
        <v>65535</v>
      </c>
      <c r="NE154" s="1">
        <v>65535</v>
      </c>
      <c r="NF154" s="1">
        <v>65535</v>
      </c>
      <c r="NG154" s="1">
        <v>65535</v>
      </c>
      <c r="NH154" s="1">
        <v>65535</v>
      </c>
      <c r="NI154" s="1">
        <v>65535</v>
      </c>
      <c r="NJ154" s="6">
        <f t="shared" si="111"/>
        <v>0</v>
      </c>
      <c r="NK154" s="3">
        <f t="shared" si="112"/>
        <v>0</v>
      </c>
      <c r="NL154" s="3">
        <f t="shared" si="113"/>
        <v>0</v>
      </c>
      <c r="NM154" s="3">
        <f t="shared" si="114"/>
        <v>0</v>
      </c>
      <c r="NN154" s="3">
        <f t="shared" si="115"/>
        <v>0</v>
      </c>
      <c r="NO154" s="3">
        <f t="shared" si="116"/>
        <v>0</v>
      </c>
      <c r="NP154" s="3">
        <f t="shared" si="117"/>
        <v>0</v>
      </c>
      <c r="NQ154" s="3">
        <f t="shared" si="118"/>
        <v>0</v>
      </c>
      <c r="NR154" s="3">
        <f t="shared" si="119"/>
        <v>0</v>
      </c>
      <c r="NS154" s="3">
        <f t="shared" si="120"/>
        <v>0</v>
      </c>
      <c r="NT154" s="3">
        <f t="shared" si="121"/>
        <v>0</v>
      </c>
      <c r="NU154" s="3">
        <f t="shared" si="122"/>
        <v>0</v>
      </c>
      <c r="NV154" s="3">
        <f t="shared" si="123"/>
        <v>0</v>
      </c>
      <c r="NW154" s="5" t="e">
        <f t="shared" si="124"/>
        <v>#N/A</v>
      </c>
      <c r="NX154" s="1" t="e">
        <f t="shared" si="125"/>
        <v>#N/A</v>
      </c>
      <c r="NY154" s="1" t="e">
        <f t="shared" si="126"/>
        <v>#N/A</v>
      </c>
      <c r="NZ154" s="1" t="e">
        <f t="shared" si="127"/>
        <v>#N/A</v>
      </c>
      <c r="OA154" s="1" t="e">
        <f t="shared" si="128"/>
        <v>#N/A</v>
      </c>
      <c r="OB154" s="1" t="e">
        <f t="shared" si="129"/>
        <v>#N/A</v>
      </c>
      <c r="OC154" s="1" t="e">
        <f t="shared" si="130"/>
        <v>#N/A</v>
      </c>
      <c r="OD154" s="1" t="e">
        <f t="shared" si="131"/>
        <v>#N/A</v>
      </c>
      <c r="OE154" s="1" t="e">
        <f t="shared" si="132"/>
        <v>#N/A</v>
      </c>
      <c r="OF154" s="1" t="e">
        <f t="shared" si="133"/>
        <v>#N/A</v>
      </c>
      <c r="OG154" s="1" t="e">
        <f t="shared" si="134"/>
        <v>#N/A</v>
      </c>
      <c r="OH154" s="1" t="e">
        <f t="shared" si="135"/>
        <v>#N/A</v>
      </c>
      <c r="OI154" s="111">
        <v>21.635714285714293</v>
      </c>
      <c r="OJ154" s="112">
        <v>22.06428571428571</v>
      </c>
      <c r="OK154" s="112">
        <v>22.481481481481485</v>
      </c>
      <c r="OL154" s="112">
        <v>21.985185185185181</v>
      </c>
      <c r="OM154" s="112">
        <v>21.841379310344823</v>
      </c>
      <c r="ON154" s="112">
        <v>21.485714285714288</v>
      </c>
      <c r="OO154" s="112">
        <v>21.103571428571428</v>
      </c>
      <c r="OP154" s="112">
        <v>21.334482758620691</v>
      </c>
      <c r="OQ154" s="112">
        <v>21.562068965517241</v>
      </c>
      <c r="OR154" s="112">
        <v>21.727586206896554</v>
      </c>
      <c r="OS154" s="112">
        <v>22.020689655172422</v>
      </c>
      <c r="OT154" s="112">
        <v>21.780769230769231</v>
      </c>
      <c r="OU154" s="5" t="e">
        <f t="shared" si="99"/>
        <v>#N/A</v>
      </c>
      <c r="OV154" s="1" t="e">
        <f t="shared" si="100"/>
        <v>#N/A</v>
      </c>
      <c r="OW154" s="1" t="e">
        <f t="shared" si="101"/>
        <v>#N/A</v>
      </c>
      <c r="OX154" s="1" t="e">
        <f t="shared" si="102"/>
        <v>#N/A</v>
      </c>
      <c r="OY154" s="1" t="e">
        <f t="shared" si="103"/>
        <v>#N/A</v>
      </c>
      <c r="OZ154" s="1" t="e">
        <f t="shared" si="104"/>
        <v>#N/A</v>
      </c>
      <c r="PA154" s="1" t="e">
        <f t="shared" si="105"/>
        <v>#N/A</v>
      </c>
      <c r="PB154" s="1" t="e">
        <f t="shared" si="106"/>
        <v>#N/A</v>
      </c>
      <c r="PC154" s="1" t="e">
        <f t="shared" si="107"/>
        <v>#N/A</v>
      </c>
      <c r="PD154" s="1" t="e">
        <f t="shared" si="108"/>
        <v>#N/A</v>
      </c>
      <c r="PE154" s="1" t="e">
        <f t="shared" si="109"/>
        <v>#N/A</v>
      </c>
      <c r="PF154" s="1" t="e">
        <f t="shared" si="110"/>
        <v>#N/A</v>
      </c>
      <c r="PG154" s="111">
        <v>17.399999999999999</v>
      </c>
      <c r="PH154" s="112">
        <v>17</v>
      </c>
      <c r="PI154" s="112">
        <v>15.2</v>
      </c>
      <c r="PJ154" s="112">
        <v>14.3</v>
      </c>
      <c r="PK154" s="112">
        <v>14.8</v>
      </c>
      <c r="PL154" s="112">
        <v>15.6</v>
      </c>
      <c r="PM154" s="112">
        <v>16.399999999999999</v>
      </c>
      <c r="PN154" s="112">
        <v>15.4</v>
      </c>
      <c r="PO154" s="112">
        <v>16.399999999999999</v>
      </c>
      <c r="PP154" s="112">
        <v>17</v>
      </c>
      <c r="PQ154" s="112">
        <v>18</v>
      </c>
      <c r="PR154" s="137">
        <v>16.8</v>
      </c>
      <c r="PS154" s="5" t="e">
        <f t="array" ref="PS154">+IF(ISERROR($NW154)=FALSE,MIN(IF($H154:$AL154&lt;65534,$H154:$AL154,"")),NA())</f>
        <v>#N/A</v>
      </c>
      <c r="PT154" s="1" t="e">
        <f t="array" ref="PT154">+IF(ISERROR($NX154)=FALSE,MIN(IF($AM154:$BN154&lt;65534,$AM154:$BN154,"")),NA())</f>
        <v>#N/A</v>
      </c>
      <c r="PU154" s="1" t="e">
        <f t="array" ref="PU154">+IF(ISERROR($NY154)=FALSE,MIN(IF($BP154:$CT154&lt;65534,$BP154:$CT154,"")),NA())</f>
        <v>#N/A</v>
      </c>
      <c r="PV154" s="1" t="e">
        <f t="array" ref="PV154">+IF(ISERROR($NZ154)=FALSE,MIN(IF($CU154:$DX154&lt;65534,$CU154:$DX154,"")),NA())</f>
        <v>#N/A</v>
      </c>
      <c r="PW154" s="1" t="e">
        <f t="array" ref="PW154">+IF(ISERROR($OA154)=FALSE,MIN(IF($DY154:$FC154&lt;65534,$DY154:$FC154,"")),NA())</f>
        <v>#N/A</v>
      </c>
      <c r="PX154" s="1" t="e">
        <f t="array" ref="PX154">+IF(ISERROR($OB154)=FALSE,MIN(IF($FD154:$GG154&lt;65534,$FD154:$GG154,"")),NA())</f>
        <v>#N/A</v>
      </c>
      <c r="PY154" s="1" t="e">
        <f t="array" ref="PY154">+IF(ISERROR($OC154)=FALSE,MIN(IF($GH154:$HL154&lt;65534,$GH154:$HL154,"")),NA())</f>
        <v>#N/A</v>
      </c>
      <c r="PZ154" s="1" t="e">
        <f t="array" ref="PZ154">+IF(ISERROR($OD154)=FALSE,MIN(IF($HM154:$IQ154&lt;65534,$HM154:$IQ154,"")),NA())</f>
        <v>#N/A</v>
      </c>
      <c r="QA154" s="1" t="e">
        <f t="array" ref="QA154">+IF(ISERROR($OE154)=FALSE,MIN(IF($IR154:$JU154&lt;65534,$IR154:$JU154,"")),NA())</f>
        <v>#N/A</v>
      </c>
      <c r="QB154" s="1" t="e">
        <f t="array" ref="QB154">+IF(ISERROR($OF154)=FALSE,MIN(IF($JV154:$KZ154&lt;65534,$JV154:$KZ154,"")),NA())</f>
        <v>#N/A</v>
      </c>
      <c r="QC154" s="1" t="e">
        <f t="array" ref="QC154">+IF(ISERROR($OG154)=FALSE,MIN(IF($LA154:$MD154&lt;65534,$LA154:$MD154,"")),NA())</f>
        <v>#N/A</v>
      </c>
      <c r="QD154" s="1" t="e">
        <f t="array" ref="QD154">+IF(ISERROR($OH154)=FALSE,MIN(IF($ME154:$NI154&lt;65534,$ME154:$NI154,"")),NA())</f>
        <v>#N/A</v>
      </c>
      <c r="QE154" s="5" t="e">
        <f t="shared" si="136"/>
        <v>#N/A</v>
      </c>
      <c r="QF154" s="1" t="e">
        <f t="shared" si="137"/>
        <v>#N/A</v>
      </c>
      <c r="QG154" s="1" t="e">
        <f t="shared" si="138"/>
        <v>#N/A</v>
      </c>
      <c r="QH154" s="1" t="e">
        <f t="shared" si="139"/>
        <v>#N/A</v>
      </c>
      <c r="QI154" s="1" t="e">
        <f t="shared" si="140"/>
        <v>#N/A</v>
      </c>
      <c r="QJ154" s="1" t="e">
        <f t="shared" si="141"/>
        <v>#N/A</v>
      </c>
      <c r="QK154" s="1" t="e">
        <f t="shared" si="142"/>
        <v>#N/A</v>
      </c>
      <c r="QL154" s="1" t="e">
        <f t="shared" si="143"/>
        <v>#N/A</v>
      </c>
      <c r="QM154" s="1" t="e">
        <f t="shared" si="144"/>
        <v>#N/A</v>
      </c>
      <c r="QN154" s="1" t="e">
        <f t="shared" si="145"/>
        <v>#N/A</v>
      </c>
      <c r="QO154" s="1" t="e">
        <f t="shared" si="146"/>
        <v>#N/A</v>
      </c>
      <c r="QP154" s="1" t="e">
        <f t="shared" si="147"/>
        <v>#N/A</v>
      </c>
      <c r="QQ154" s="5" t="s">
        <v>892</v>
      </c>
    </row>
    <row r="155" spans="1:459" s="1" customFormat="1" x14ac:dyDescent="0.2">
      <c r="A155" s="79">
        <v>31095010</v>
      </c>
      <c r="B155" s="106">
        <v>-67.931694444444446</v>
      </c>
      <c r="C155" s="106">
        <v>3.8676666666666666</v>
      </c>
      <c r="D155" s="105">
        <v>100</v>
      </c>
      <c r="E155" s="97" t="s">
        <v>585</v>
      </c>
      <c r="F155" s="97" t="s">
        <v>585</v>
      </c>
      <c r="G155" s="97" t="s">
        <v>312</v>
      </c>
      <c r="H155" s="1">
        <v>21</v>
      </c>
      <c r="I155" s="1">
        <v>20.6</v>
      </c>
      <c r="J155" s="1">
        <v>23</v>
      </c>
      <c r="K155" s="1">
        <v>23.2</v>
      </c>
      <c r="L155" s="1">
        <v>23</v>
      </c>
      <c r="M155" s="1">
        <v>23.2</v>
      </c>
      <c r="N155" s="1">
        <v>23.6</v>
      </c>
      <c r="O155" s="1">
        <v>22.8</v>
      </c>
      <c r="P155" s="1">
        <v>24</v>
      </c>
      <c r="Q155" s="1">
        <v>21.8</v>
      </c>
      <c r="R155" s="1">
        <v>23</v>
      </c>
      <c r="S155" s="1">
        <v>22</v>
      </c>
      <c r="T155" s="1">
        <v>21.2</v>
      </c>
      <c r="U155" s="1">
        <v>23</v>
      </c>
      <c r="V155" s="1">
        <v>23.2</v>
      </c>
      <c r="W155" s="1">
        <v>23</v>
      </c>
      <c r="X155" s="1">
        <v>22.4</v>
      </c>
      <c r="Y155" s="1">
        <v>22.6</v>
      </c>
      <c r="Z155" s="1">
        <v>22.8</v>
      </c>
      <c r="AA155" s="1">
        <v>23.2</v>
      </c>
      <c r="AB155" s="1">
        <v>23.6</v>
      </c>
      <c r="AC155" s="1">
        <v>23</v>
      </c>
      <c r="AD155" s="1">
        <v>23.2</v>
      </c>
      <c r="AE155" s="1">
        <v>23</v>
      </c>
      <c r="AF155" s="1">
        <v>22.6</v>
      </c>
      <c r="AG155" s="1">
        <v>23</v>
      </c>
      <c r="AH155" s="1">
        <v>23.2</v>
      </c>
      <c r="AI155" s="1">
        <v>23</v>
      </c>
      <c r="AJ155" s="1">
        <v>65535</v>
      </c>
      <c r="AK155" s="1">
        <v>23.4</v>
      </c>
      <c r="AL155" s="1">
        <v>23</v>
      </c>
      <c r="AM155" s="1">
        <v>23.6</v>
      </c>
      <c r="AN155" s="1">
        <v>23</v>
      </c>
      <c r="AO155" s="1">
        <v>23.6</v>
      </c>
      <c r="AP155" s="1">
        <v>23.2</v>
      </c>
      <c r="AQ155" s="1">
        <v>22.8</v>
      </c>
      <c r="AR155" s="1">
        <v>22.2</v>
      </c>
      <c r="AS155" s="1">
        <v>23.4</v>
      </c>
      <c r="AT155" s="1">
        <v>23</v>
      </c>
      <c r="AU155" s="1">
        <v>23</v>
      </c>
      <c r="AV155" s="1">
        <v>22.8</v>
      </c>
      <c r="AW155" s="1">
        <v>22.2</v>
      </c>
      <c r="AX155" s="1">
        <v>22.4</v>
      </c>
      <c r="AY155" s="1">
        <v>24.2</v>
      </c>
      <c r="AZ155" s="1">
        <v>23.8</v>
      </c>
      <c r="BA155" s="1">
        <v>22.6</v>
      </c>
      <c r="BB155" s="1">
        <v>23</v>
      </c>
      <c r="BC155" s="1">
        <v>24.2</v>
      </c>
      <c r="BD155" s="1">
        <v>22.8</v>
      </c>
      <c r="BE155" s="1">
        <v>22.6</v>
      </c>
      <c r="BF155" s="1">
        <v>21.6</v>
      </c>
      <c r="BG155" s="1">
        <v>22.4</v>
      </c>
      <c r="BH155" s="1">
        <v>23.6</v>
      </c>
      <c r="BI155" s="1">
        <v>23</v>
      </c>
      <c r="BJ155" s="1">
        <v>22</v>
      </c>
      <c r="BK155" s="1">
        <v>21</v>
      </c>
      <c r="BL155" s="1">
        <v>20.399999999999999</v>
      </c>
      <c r="BM155" s="1">
        <v>21.6</v>
      </c>
      <c r="BN155" s="1">
        <v>22.2</v>
      </c>
      <c r="BO155" s="102"/>
      <c r="BP155" s="1">
        <v>22.6</v>
      </c>
      <c r="BQ155" s="1">
        <v>24.2</v>
      </c>
      <c r="BR155" s="1">
        <v>22.2</v>
      </c>
      <c r="BS155" s="1">
        <v>65535</v>
      </c>
      <c r="BT155" s="1">
        <v>22.6</v>
      </c>
      <c r="BU155" s="1">
        <v>23.6</v>
      </c>
      <c r="BV155" s="1">
        <v>24</v>
      </c>
      <c r="BW155" s="1">
        <v>23.8</v>
      </c>
      <c r="BX155" s="1">
        <v>22</v>
      </c>
      <c r="BY155" s="1">
        <v>22.2</v>
      </c>
      <c r="BZ155" s="1">
        <v>23</v>
      </c>
      <c r="CA155" s="1">
        <v>22</v>
      </c>
      <c r="CB155" s="1">
        <v>22.6</v>
      </c>
      <c r="CC155" s="1">
        <v>23.4</v>
      </c>
      <c r="CD155" s="1">
        <v>22.2</v>
      </c>
      <c r="CE155" s="1">
        <v>22</v>
      </c>
      <c r="CF155" s="1">
        <v>23</v>
      </c>
      <c r="CG155" s="1">
        <v>23.4</v>
      </c>
      <c r="CH155" s="1">
        <v>23.6</v>
      </c>
      <c r="CI155" s="1">
        <v>22.8</v>
      </c>
      <c r="CJ155" s="1">
        <v>23</v>
      </c>
      <c r="CK155" s="1">
        <v>22.4</v>
      </c>
      <c r="CL155" s="1">
        <v>22.6</v>
      </c>
      <c r="CM155" s="1">
        <v>23.8</v>
      </c>
      <c r="CN155" s="1">
        <v>22.4</v>
      </c>
      <c r="CO155" s="1">
        <v>22.4</v>
      </c>
      <c r="CP155" s="1">
        <v>23.8</v>
      </c>
      <c r="CQ155" s="1">
        <v>23.8</v>
      </c>
      <c r="CR155" s="1">
        <v>22</v>
      </c>
      <c r="CS155" s="1">
        <v>22.2</v>
      </c>
      <c r="CT155" s="1">
        <v>23</v>
      </c>
      <c r="CU155" s="1">
        <v>23.2</v>
      </c>
      <c r="CV155" s="1">
        <v>22.8</v>
      </c>
      <c r="CW155" s="1">
        <v>23.4</v>
      </c>
      <c r="CX155" s="1">
        <v>22.2</v>
      </c>
      <c r="CY155" s="1">
        <v>22.4</v>
      </c>
      <c r="CZ155" s="1">
        <v>23</v>
      </c>
      <c r="DA155" s="1">
        <v>23.4</v>
      </c>
      <c r="DB155" s="1">
        <v>22.6</v>
      </c>
      <c r="DC155" s="1">
        <v>22.2</v>
      </c>
      <c r="DD155" s="1">
        <v>21.4</v>
      </c>
      <c r="DE155" s="1">
        <v>23.4</v>
      </c>
      <c r="DF155" s="1">
        <v>22.2</v>
      </c>
      <c r="DG155" s="1">
        <v>22</v>
      </c>
      <c r="DH155" s="1">
        <v>23.6</v>
      </c>
      <c r="DI155" s="1">
        <v>21.4</v>
      </c>
      <c r="DJ155" s="1">
        <v>22</v>
      </c>
      <c r="DK155" s="1">
        <v>24.6</v>
      </c>
      <c r="DL155" s="1">
        <v>21.6</v>
      </c>
      <c r="DM155" s="1">
        <v>22.8</v>
      </c>
      <c r="DN155" s="1">
        <v>22</v>
      </c>
      <c r="DO155" s="1">
        <v>22.2</v>
      </c>
      <c r="DP155" s="1">
        <v>22.2</v>
      </c>
      <c r="DQ155" s="1">
        <v>23.2</v>
      </c>
      <c r="DR155" s="1">
        <v>23</v>
      </c>
      <c r="DS155" s="1">
        <v>22</v>
      </c>
      <c r="DT155" s="1">
        <v>21.8</v>
      </c>
      <c r="DU155" s="1">
        <v>21.4</v>
      </c>
      <c r="DV155" s="1">
        <v>21.6</v>
      </c>
      <c r="DW155" s="1">
        <v>23.4</v>
      </c>
      <c r="DX155" s="1">
        <v>22</v>
      </c>
      <c r="DY155" s="1">
        <v>23</v>
      </c>
      <c r="DZ155" s="1">
        <v>23.2</v>
      </c>
      <c r="EA155" s="1">
        <v>22.8</v>
      </c>
      <c r="EB155" s="1">
        <v>22.4</v>
      </c>
      <c r="EC155" s="1">
        <v>22.2</v>
      </c>
      <c r="ED155" s="1">
        <v>22.8</v>
      </c>
      <c r="EE155" s="1">
        <v>23.6</v>
      </c>
      <c r="EF155" s="1">
        <v>23</v>
      </c>
      <c r="EG155" s="1">
        <v>21.8</v>
      </c>
      <c r="EH155" s="1">
        <v>22.2</v>
      </c>
      <c r="EI155" s="1">
        <v>21.6</v>
      </c>
      <c r="EJ155" s="1">
        <v>22</v>
      </c>
      <c r="EK155" s="1">
        <v>23</v>
      </c>
      <c r="EL155" s="1">
        <v>23.4</v>
      </c>
      <c r="EM155" s="1">
        <v>22</v>
      </c>
      <c r="EN155" s="1">
        <v>22.4</v>
      </c>
      <c r="EO155" s="1">
        <v>23</v>
      </c>
      <c r="EP155" s="1">
        <v>22.6</v>
      </c>
      <c r="EQ155" s="1">
        <v>22.2</v>
      </c>
      <c r="ER155" s="1">
        <v>22.4</v>
      </c>
      <c r="ES155" s="1">
        <v>22.8</v>
      </c>
      <c r="ET155" s="1">
        <v>22.6</v>
      </c>
      <c r="EU155" s="1">
        <v>22.8</v>
      </c>
      <c r="EV155" s="1">
        <v>23</v>
      </c>
      <c r="EW155" s="1">
        <v>22.8</v>
      </c>
      <c r="EX155" s="1">
        <v>22.8</v>
      </c>
      <c r="EY155" s="1">
        <v>23.8</v>
      </c>
      <c r="EZ155" s="1">
        <v>21.8</v>
      </c>
      <c r="FA155" s="1">
        <v>22.6</v>
      </c>
      <c r="FB155" s="1">
        <v>22</v>
      </c>
      <c r="FC155" s="1">
        <v>23</v>
      </c>
      <c r="FD155" s="1">
        <v>24.8</v>
      </c>
      <c r="FE155" s="1">
        <v>22.4</v>
      </c>
      <c r="FF155" s="1">
        <v>22</v>
      </c>
      <c r="FG155" s="1">
        <v>21.8</v>
      </c>
      <c r="FH155" s="1">
        <v>22</v>
      </c>
      <c r="FI155" s="1">
        <v>22.2</v>
      </c>
      <c r="FJ155" s="1">
        <v>22.8</v>
      </c>
      <c r="FK155" s="1">
        <v>22.4</v>
      </c>
      <c r="FL155" s="1">
        <v>22</v>
      </c>
      <c r="FM155" s="1">
        <v>22.6</v>
      </c>
      <c r="FN155" s="1">
        <v>22.8</v>
      </c>
      <c r="FO155" s="1">
        <v>22.6</v>
      </c>
      <c r="FP155" s="1">
        <v>22.4</v>
      </c>
      <c r="FQ155" s="1">
        <v>21.2</v>
      </c>
      <c r="FR155" s="1">
        <v>21.4</v>
      </c>
      <c r="FS155" s="1">
        <v>21.6</v>
      </c>
      <c r="FT155" s="1">
        <v>21</v>
      </c>
      <c r="FU155" s="1">
        <v>21.6</v>
      </c>
      <c r="FV155" s="1">
        <v>21.8</v>
      </c>
      <c r="FW155" s="1">
        <v>22.6</v>
      </c>
      <c r="FX155" s="1">
        <v>22</v>
      </c>
      <c r="FY155" s="1">
        <v>23</v>
      </c>
      <c r="FZ155" s="1">
        <v>22.6</v>
      </c>
      <c r="GA155" s="1">
        <v>23</v>
      </c>
      <c r="GB155" s="1">
        <v>22.6</v>
      </c>
      <c r="GC155" s="1">
        <v>22.8</v>
      </c>
      <c r="GD155" s="1">
        <v>22.6</v>
      </c>
      <c r="GE155" s="1">
        <v>23.6</v>
      </c>
      <c r="GF155" s="1">
        <v>21.2</v>
      </c>
      <c r="GG155" s="1">
        <v>21</v>
      </c>
      <c r="GH155" s="1">
        <v>22</v>
      </c>
      <c r="GI155" s="1">
        <v>21.8</v>
      </c>
      <c r="GJ155" s="1">
        <v>22</v>
      </c>
      <c r="GK155" s="1">
        <v>22.8</v>
      </c>
      <c r="GL155" s="1">
        <v>21.6</v>
      </c>
      <c r="GM155" s="1">
        <v>22.4</v>
      </c>
      <c r="GN155" s="1">
        <v>22.8</v>
      </c>
      <c r="GO155" s="1">
        <v>22</v>
      </c>
      <c r="GP155" s="1">
        <v>21</v>
      </c>
      <c r="GQ155" s="1">
        <v>21.2</v>
      </c>
      <c r="GR155" s="1">
        <v>22.2</v>
      </c>
      <c r="GS155" s="1">
        <v>22</v>
      </c>
      <c r="GT155" s="1">
        <v>22.2</v>
      </c>
      <c r="GU155" s="1">
        <v>21.8</v>
      </c>
      <c r="GV155" s="1">
        <v>21.4</v>
      </c>
      <c r="GW155" s="1">
        <v>21.4</v>
      </c>
      <c r="GX155" s="1">
        <v>21</v>
      </c>
      <c r="GY155" s="1">
        <v>21.4</v>
      </c>
      <c r="GZ155" s="1">
        <v>22</v>
      </c>
      <c r="HA155" s="1">
        <v>22.4</v>
      </c>
      <c r="HB155" s="1">
        <v>22.8</v>
      </c>
      <c r="HC155" s="1">
        <v>23</v>
      </c>
      <c r="HD155" s="1">
        <v>21.6</v>
      </c>
      <c r="HE155" s="1">
        <v>21.4</v>
      </c>
      <c r="HF155" s="1">
        <v>20.8</v>
      </c>
      <c r="HG155" s="1">
        <v>20</v>
      </c>
      <c r="HH155" s="1">
        <v>20.8</v>
      </c>
      <c r="HI155" s="1">
        <v>22.2</v>
      </c>
      <c r="HJ155" s="1">
        <v>21.8</v>
      </c>
      <c r="HK155" s="1">
        <v>22</v>
      </c>
      <c r="HL155" s="1">
        <v>23</v>
      </c>
      <c r="HM155" s="1">
        <v>20.399999999999999</v>
      </c>
      <c r="HN155" s="1">
        <v>20.8</v>
      </c>
      <c r="HO155" s="1">
        <v>22.2</v>
      </c>
      <c r="HP155" s="1">
        <v>22</v>
      </c>
      <c r="HQ155" s="1">
        <v>21.6</v>
      </c>
      <c r="HR155" s="1">
        <v>21.2</v>
      </c>
      <c r="HS155" s="1">
        <v>22.2</v>
      </c>
      <c r="HT155" s="1">
        <v>21.8</v>
      </c>
      <c r="HU155" s="1">
        <v>22</v>
      </c>
      <c r="HV155" s="1">
        <v>21.2</v>
      </c>
      <c r="HW155" s="1">
        <v>22</v>
      </c>
      <c r="HX155" s="1">
        <v>22.4</v>
      </c>
      <c r="HY155" s="1">
        <v>21.6</v>
      </c>
      <c r="HZ155" s="1">
        <v>22</v>
      </c>
      <c r="IA155" s="1">
        <v>22.4</v>
      </c>
      <c r="IB155" s="1">
        <v>21.4</v>
      </c>
      <c r="IC155" s="1">
        <v>21.6</v>
      </c>
      <c r="ID155" s="1">
        <v>21.4</v>
      </c>
      <c r="IE155" s="1">
        <v>20.8</v>
      </c>
      <c r="IF155" s="1">
        <v>22.2</v>
      </c>
      <c r="IG155" s="1">
        <v>23</v>
      </c>
      <c r="IH155" s="1">
        <v>22</v>
      </c>
      <c r="II155" s="1">
        <v>22.6</v>
      </c>
      <c r="IJ155" s="1">
        <v>22.4</v>
      </c>
      <c r="IK155" s="1">
        <v>22.6</v>
      </c>
      <c r="IL155" s="1">
        <v>22.8</v>
      </c>
      <c r="IM155" s="1">
        <v>23.4</v>
      </c>
      <c r="IN155" s="1">
        <v>23.2</v>
      </c>
      <c r="IO155" s="1">
        <v>22.8</v>
      </c>
      <c r="IP155" s="1">
        <v>22.4</v>
      </c>
      <c r="IQ155" s="1">
        <v>65535</v>
      </c>
      <c r="IR155" s="1">
        <v>23.2</v>
      </c>
      <c r="IS155" s="1">
        <v>23.4</v>
      </c>
      <c r="IT155" s="1">
        <v>22.6</v>
      </c>
      <c r="IU155" s="1">
        <v>22.8</v>
      </c>
      <c r="IV155" s="1">
        <v>21.8</v>
      </c>
      <c r="IW155" s="1">
        <v>22</v>
      </c>
      <c r="IX155" s="1">
        <v>21.4</v>
      </c>
      <c r="IY155" s="1">
        <v>23.2</v>
      </c>
      <c r="IZ155" s="1">
        <v>21.4</v>
      </c>
      <c r="JA155" s="1">
        <v>21.8</v>
      </c>
      <c r="JB155" s="1">
        <v>23.4</v>
      </c>
      <c r="JC155" s="1">
        <v>22</v>
      </c>
      <c r="JD155" s="1">
        <v>21</v>
      </c>
      <c r="JE155" s="1">
        <v>22.2</v>
      </c>
      <c r="JF155" s="1">
        <v>22</v>
      </c>
      <c r="JG155" s="1">
        <v>22.2</v>
      </c>
      <c r="JH155" s="1">
        <v>22.2</v>
      </c>
      <c r="JI155" s="1">
        <v>22.6</v>
      </c>
      <c r="JJ155" s="1">
        <v>23.2</v>
      </c>
      <c r="JK155" s="1">
        <v>23</v>
      </c>
      <c r="JL155" s="1">
        <v>22</v>
      </c>
      <c r="JM155" s="1">
        <v>23</v>
      </c>
      <c r="JN155" s="1">
        <v>21.4</v>
      </c>
      <c r="JO155" s="1">
        <v>22</v>
      </c>
      <c r="JP155" s="1">
        <v>23.8</v>
      </c>
      <c r="JQ155" s="1">
        <v>22.8</v>
      </c>
      <c r="JR155" s="1">
        <v>23.2</v>
      </c>
      <c r="JS155" s="1">
        <v>22.6</v>
      </c>
      <c r="JT155" s="1">
        <v>23</v>
      </c>
      <c r="JU155" s="1">
        <v>22.2</v>
      </c>
      <c r="JV155" s="1">
        <v>22.4</v>
      </c>
      <c r="JW155" s="1">
        <v>22</v>
      </c>
      <c r="JX155" s="1">
        <v>22.4</v>
      </c>
      <c r="JY155" s="1">
        <v>22.2</v>
      </c>
      <c r="JZ155" s="1">
        <v>22</v>
      </c>
      <c r="KA155" s="1">
        <v>22.8</v>
      </c>
      <c r="KB155" s="1">
        <v>22.6</v>
      </c>
      <c r="KC155" s="1">
        <v>22.6</v>
      </c>
      <c r="KD155" s="1">
        <v>21.6</v>
      </c>
      <c r="KE155" s="1">
        <v>20.8</v>
      </c>
      <c r="KF155" s="1">
        <v>23</v>
      </c>
      <c r="KG155" s="1">
        <v>22.2</v>
      </c>
      <c r="KH155" s="1">
        <v>21</v>
      </c>
      <c r="KI155" s="1">
        <v>21.4</v>
      </c>
      <c r="KJ155" s="1">
        <v>22</v>
      </c>
      <c r="KK155" s="1">
        <v>21.4</v>
      </c>
      <c r="KL155" s="1">
        <v>22.2</v>
      </c>
      <c r="KM155" s="1">
        <v>23</v>
      </c>
      <c r="KN155" s="1">
        <v>21</v>
      </c>
      <c r="KO155" s="1">
        <v>22.6</v>
      </c>
      <c r="KP155" s="1">
        <v>22.4</v>
      </c>
      <c r="KQ155" s="1">
        <v>22.2</v>
      </c>
      <c r="KR155" s="1">
        <v>24</v>
      </c>
      <c r="KS155" s="1">
        <v>22</v>
      </c>
      <c r="KT155" s="1">
        <v>21</v>
      </c>
      <c r="KU155" s="1">
        <v>65535</v>
      </c>
      <c r="KV155" s="1">
        <v>23.8</v>
      </c>
      <c r="KW155" s="1">
        <v>22</v>
      </c>
      <c r="KX155" s="1">
        <v>23</v>
      </c>
      <c r="KY155" s="1">
        <v>23.2</v>
      </c>
      <c r="KZ155" s="1">
        <v>22.4</v>
      </c>
      <c r="LA155" s="1">
        <v>23.2</v>
      </c>
      <c r="LB155" s="1">
        <v>22.8</v>
      </c>
      <c r="LC155" s="1">
        <v>22.2</v>
      </c>
      <c r="LD155" s="1">
        <v>22</v>
      </c>
      <c r="LE155" s="1">
        <v>22.4</v>
      </c>
      <c r="LF155" s="1">
        <v>23</v>
      </c>
      <c r="LG155" s="1">
        <v>22</v>
      </c>
      <c r="LH155" s="1">
        <v>23.2</v>
      </c>
      <c r="LI155" s="1">
        <v>23</v>
      </c>
      <c r="LJ155" s="1">
        <v>23</v>
      </c>
      <c r="LK155" s="1">
        <v>65535</v>
      </c>
      <c r="LL155" s="1">
        <v>21.4</v>
      </c>
      <c r="LM155" s="1">
        <v>21.8</v>
      </c>
      <c r="LN155" s="1">
        <v>23.4</v>
      </c>
      <c r="LO155" s="1">
        <v>23</v>
      </c>
      <c r="LP155" s="1">
        <v>22.8</v>
      </c>
      <c r="LQ155" s="1">
        <v>21.4</v>
      </c>
      <c r="LR155" s="1">
        <v>22</v>
      </c>
      <c r="LS155" s="1">
        <v>22.6</v>
      </c>
      <c r="LT155" s="1">
        <v>22.4</v>
      </c>
      <c r="LU155" s="1">
        <v>22</v>
      </c>
      <c r="LV155" s="1">
        <v>22</v>
      </c>
      <c r="LW155" s="1">
        <v>22.2</v>
      </c>
      <c r="LX155" s="1">
        <v>23</v>
      </c>
      <c r="LY155" s="1">
        <v>22.2</v>
      </c>
      <c r="LZ155" s="1">
        <v>22.8</v>
      </c>
      <c r="MA155" s="1">
        <v>23</v>
      </c>
      <c r="MB155" s="1">
        <v>23.2</v>
      </c>
      <c r="MC155" s="1">
        <v>22.8</v>
      </c>
      <c r="MD155" s="1">
        <v>22</v>
      </c>
      <c r="ME155" s="1">
        <v>23</v>
      </c>
      <c r="MF155" s="1">
        <v>22.8</v>
      </c>
      <c r="MG155" s="1">
        <v>23.2</v>
      </c>
      <c r="MH155" s="1">
        <v>23</v>
      </c>
      <c r="MI155" s="1">
        <v>22</v>
      </c>
      <c r="MJ155" s="1">
        <v>22.8</v>
      </c>
      <c r="MK155" s="1">
        <v>22</v>
      </c>
      <c r="ML155" s="1">
        <v>21.8</v>
      </c>
      <c r="MM155" s="1">
        <v>23</v>
      </c>
      <c r="MN155" s="1">
        <v>22.4</v>
      </c>
      <c r="MO155" s="1">
        <v>22.2</v>
      </c>
      <c r="MP155" s="1">
        <v>23</v>
      </c>
      <c r="MQ155" s="1">
        <v>22.2</v>
      </c>
      <c r="MR155" s="1">
        <v>24</v>
      </c>
      <c r="MS155" s="1">
        <v>23.6</v>
      </c>
      <c r="MT155" s="1">
        <v>23</v>
      </c>
      <c r="MU155" s="1">
        <v>21.4</v>
      </c>
      <c r="MV155" s="1">
        <v>22.2</v>
      </c>
      <c r="MW155" s="1">
        <v>23.4</v>
      </c>
      <c r="MX155" s="1">
        <v>22</v>
      </c>
      <c r="MY155" s="1">
        <v>22.2</v>
      </c>
      <c r="MZ155" s="1">
        <v>22.6</v>
      </c>
      <c r="NA155" s="1">
        <v>22</v>
      </c>
      <c r="NB155" s="1">
        <v>22.2</v>
      </c>
      <c r="NC155" s="1">
        <v>23.8</v>
      </c>
      <c r="ND155" s="1">
        <v>22.8</v>
      </c>
      <c r="NE155" s="1">
        <v>23.6</v>
      </c>
      <c r="NF155" s="1">
        <v>23.4</v>
      </c>
      <c r="NG155" s="1">
        <v>23</v>
      </c>
      <c r="NH155" s="1">
        <v>23.4</v>
      </c>
      <c r="NI155" s="1">
        <v>23.8</v>
      </c>
      <c r="NJ155" s="6">
        <f t="shared" si="111"/>
        <v>0.967741935483871</v>
      </c>
      <c r="NK155" s="3">
        <f t="shared" si="112"/>
        <v>1</v>
      </c>
      <c r="NL155" s="3">
        <f t="shared" si="113"/>
        <v>0.967741935483871</v>
      </c>
      <c r="NM155" s="3">
        <f t="shared" si="114"/>
        <v>1</v>
      </c>
      <c r="NN155" s="3">
        <f t="shared" si="115"/>
        <v>1</v>
      </c>
      <c r="NO155" s="3">
        <f t="shared" si="116"/>
        <v>1</v>
      </c>
      <c r="NP155" s="3">
        <f t="shared" si="117"/>
        <v>1</v>
      </c>
      <c r="NQ155" s="3">
        <f t="shared" si="118"/>
        <v>0.967741935483871</v>
      </c>
      <c r="NR155" s="3">
        <f t="shared" si="119"/>
        <v>1</v>
      </c>
      <c r="NS155" s="3">
        <f t="shared" si="120"/>
        <v>0.967741935483871</v>
      </c>
      <c r="NT155" s="3">
        <f t="shared" si="121"/>
        <v>0.96666666666666667</v>
      </c>
      <c r="NU155" s="3">
        <f t="shared" si="122"/>
        <v>1</v>
      </c>
      <c r="NV155" s="3">
        <f t="shared" si="123"/>
        <v>0.98630136986301364</v>
      </c>
      <c r="NW155" s="5">
        <f t="shared" si="124"/>
        <v>22.786666666666672</v>
      </c>
      <c r="NX155" s="1">
        <f t="shared" si="125"/>
        <v>22.721428571428572</v>
      </c>
      <c r="NY155" s="1">
        <f t="shared" si="126"/>
        <v>22.886666666666663</v>
      </c>
      <c r="NZ155" s="1">
        <f t="shared" si="127"/>
        <v>22.5</v>
      </c>
      <c r="OA155" s="1">
        <f t="shared" si="128"/>
        <v>22.632258064516122</v>
      </c>
      <c r="OB155" s="1">
        <f t="shared" si="129"/>
        <v>22.280000000000008</v>
      </c>
      <c r="OC155" s="1">
        <f t="shared" si="130"/>
        <v>21.832258064516125</v>
      </c>
      <c r="OD155" s="1">
        <f t="shared" si="131"/>
        <v>22.013333333333328</v>
      </c>
      <c r="OE155" s="1">
        <f t="shared" si="132"/>
        <v>22.446666666666665</v>
      </c>
      <c r="OF155" s="1">
        <f t="shared" si="133"/>
        <v>22.24</v>
      </c>
      <c r="OG155" s="1">
        <f t="shared" si="134"/>
        <v>22.510344827586206</v>
      </c>
      <c r="OH155" s="1">
        <f t="shared" si="135"/>
        <v>22.767741935483865</v>
      </c>
      <c r="OI155" s="111">
        <v>22.344999999999999</v>
      </c>
      <c r="OJ155" s="112">
        <v>22.7</v>
      </c>
      <c r="OK155" s="112">
        <v>22.75238095238095</v>
      </c>
      <c r="OL155" s="112">
        <v>22.93333333333333</v>
      </c>
      <c r="OM155" s="112">
        <v>22.928571428571427</v>
      </c>
      <c r="ON155" s="112">
        <v>22.581818181818182</v>
      </c>
      <c r="OO155" s="112">
        <v>22.295652173913048</v>
      </c>
      <c r="OP155" s="112">
        <v>22.463636363636365</v>
      </c>
      <c r="OQ155" s="112">
        <v>22.343478260869563</v>
      </c>
      <c r="OR155" s="112">
        <v>22.600000000000005</v>
      </c>
      <c r="OS155" s="112">
        <v>22.790909090909093</v>
      </c>
      <c r="OT155" s="112">
        <v>22.594999999999995</v>
      </c>
      <c r="OU155" s="5">
        <f t="shared" si="99"/>
        <v>0.44166666666667354</v>
      </c>
      <c r="OV155" s="1">
        <f t="shared" si="100"/>
        <v>2.1428571428572241E-2</v>
      </c>
      <c r="OW155" s="1">
        <f t="shared" si="101"/>
        <v>0.13428571428571345</v>
      </c>
      <c r="OX155" s="1">
        <f t="shared" si="102"/>
        <v>-0.43333333333333002</v>
      </c>
      <c r="OY155" s="1">
        <f t="shared" si="103"/>
        <v>-0.29631336405530462</v>
      </c>
      <c r="OZ155" s="1">
        <f t="shared" si="104"/>
        <v>-0.30181818181817377</v>
      </c>
      <c r="PA155" s="1">
        <f t="shared" si="105"/>
        <v>-0.46339410939692272</v>
      </c>
      <c r="PB155" s="1">
        <f t="shared" si="106"/>
        <v>-0.45030303030303642</v>
      </c>
      <c r="PC155" s="1">
        <f t="shared" si="107"/>
        <v>0.10318840579710198</v>
      </c>
      <c r="PD155" s="1">
        <f t="shared" si="108"/>
        <v>-0.36000000000000654</v>
      </c>
      <c r="PE155" s="1">
        <f t="shared" si="109"/>
        <v>-0.28056426332288709</v>
      </c>
      <c r="PF155" s="1">
        <f t="shared" si="110"/>
        <v>0.17274193548387018</v>
      </c>
      <c r="PG155" s="111">
        <v>17</v>
      </c>
      <c r="PH155" s="112">
        <v>18.399999999999999</v>
      </c>
      <c r="PI155" s="112">
        <v>18.2</v>
      </c>
      <c r="PJ155" s="112">
        <v>18</v>
      </c>
      <c r="PK155" s="112">
        <v>19.399999999999999</v>
      </c>
      <c r="PL155" s="112">
        <v>18</v>
      </c>
      <c r="PM155" s="112">
        <v>17.399999999999999</v>
      </c>
      <c r="PN155" s="112">
        <v>17.8</v>
      </c>
      <c r="PO155" s="112">
        <v>18.2</v>
      </c>
      <c r="PP155" s="112">
        <v>18.600000000000001</v>
      </c>
      <c r="PQ155" s="112">
        <v>17.600000000000001</v>
      </c>
      <c r="PR155" s="137">
        <v>17.600000000000001</v>
      </c>
      <c r="PS155" s="5">
        <f t="array" ref="PS155">+IF(ISERROR($NW155)=FALSE,MIN(IF($H155:$AL155&lt;65534,$H155:$AL155,"")),NA())</f>
        <v>20.6</v>
      </c>
      <c r="PT155" s="1">
        <f t="array" ref="PT155">+IF(ISERROR($NX155)=FALSE,MIN(IF($AM155:$BN155&lt;65534,$AM155:$BN155,"")),NA())</f>
        <v>20.399999999999999</v>
      </c>
      <c r="PU155" s="1">
        <f t="array" ref="PU155">+IF(ISERROR($NY155)=FALSE,MIN(IF($BP155:$CT155&lt;65534,$BP155:$CT155,"")),NA())</f>
        <v>22</v>
      </c>
      <c r="PV155" s="1">
        <f t="array" ref="PV155">+IF(ISERROR($NZ155)=FALSE,MIN(IF($CU155:$DX155&lt;65534,$CU155:$DX155,"")),NA())</f>
        <v>21.4</v>
      </c>
      <c r="PW155" s="1">
        <f t="array" ref="PW155">+IF(ISERROR($OA155)=FALSE,MIN(IF($DY155:$FC155&lt;65534,$DY155:$FC155,"")),NA())</f>
        <v>21.6</v>
      </c>
      <c r="PX155" s="1">
        <f t="array" ref="PX155">+IF(ISERROR($OB155)=FALSE,MIN(IF($FD155:$GG155&lt;65534,$FD155:$GG155,"")),NA())</f>
        <v>21</v>
      </c>
      <c r="PY155" s="1">
        <f t="array" ref="PY155">+IF(ISERROR($OC155)=FALSE,MIN(IF($GH155:$HL155&lt;65534,$GH155:$HL155,"")),NA())</f>
        <v>20</v>
      </c>
      <c r="PZ155" s="1">
        <f t="array" ref="PZ155">+IF(ISERROR($OD155)=FALSE,MIN(IF($HM155:$IQ155&lt;65534,$HM155:$IQ155,"")),NA())</f>
        <v>20.399999999999999</v>
      </c>
      <c r="QA155" s="1">
        <f t="array" ref="QA155">+IF(ISERROR($OE155)=FALSE,MIN(IF($IR155:$JU155&lt;65534,$IR155:$JU155,"")),NA())</f>
        <v>21</v>
      </c>
      <c r="QB155" s="1">
        <f t="array" ref="QB155">+IF(ISERROR($OF155)=FALSE,MIN(IF($JV155:$KZ155&lt;65534,$JV155:$KZ155,"")),NA())</f>
        <v>20.8</v>
      </c>
      <c r="QC155" s="1">
        <f t="array" ref="QC155">+IF(ISERROR($OG155)=FALSE,MIN(IF($LA155:$MD155&lt;65534,$LA155:$MD155,"")),NA())</f>
        <v>21.4</v>
      </c>
      <c r="QD155" s="1">
        <f t="array" ref="QD155">+IF(ISERROR($OH155)=FALSE,MIN(IF($ME155:$NI155&lt;65534,$ME155:$NI155,"")),NA())</f>
        <v>21.4</v>
      </c>
      <c r="QE155" s="5">
        <f t="shared" si="136"/>
        <v>-3.6000000000000014</v>
      </c>
      <c r="QF155" s="1">
        <f t="shared" si="137"/>
        <v>-2</v>
      </c>
      <c r="QG155" s="1">
        <f t="shared" si="138"/>
        <v>-3.8000000000000007</v>
      </c>
      <c r="QH155" s="1">
        <f t="shared" si="139"/>
        <v>-3.3999999999999986</v>
      </c>
      <c r="QI155" s="1">
        <f t="shared" si="140"/>
        <v>-2.2000000000000028</v>
      </c>
      <c r="QJ155" s="1">
        <f t="shared" si="141"/>
        <v>-3</v>
      </c>
      <c r="QK155" s="1">
        <f t="shared" si="142"/>
        <v>-2.6000000000000014</v>
      </c>
      <c r="QL155" s="1">
        <f t="shared" si="143"/>
        <v>-2.5999999999999979</v>
      </c>
      <c r="QM155" s="1">
        <f t="shared" si="144"/>
        <v>-2.8000000000000007</v>
      </c>
      <c r="QN155" s="1">
        <f t="shared" si="145"/>
        <v>-2.1999999999999993</v>
      </c>
      <c r="QO155" s="1">
        <f t="shared" si="146"/>
        <v>-3.7999999999999972</v>
      </c>
      <c r="QP155" s="1">
        <f t="shared" si="147"/>
        <v>-3.7999999999999972</v>
      </c>
      <c r="QQ155" s="5" t="s">
        <v>892</v>
      </c>
    </row>
    <row r="156" spans="1:459" s="1" customFormat="1" x14ac:dyDescent="0.2">
      <c r="A156" s="79">
        <v>31015010</v>
      </c>
      <c r="B156" s="106">
        <v>-72.64</v>
      </c>
      <c r="C156" s="106">
        <v>2.3727777777777779</v>
      </c>
      <c r="D156" s="105">
        <v>150</v>
      </c>
      <c r="E156" s="97" t="s">
        <v>512</v>
      </c>
      <c r="F156" s="97" t="s">
        <v>513</v>
      </c>
      <c r="G156" s="97" t="s">
        <v>176</v>
      </c>
      <c r="H156" s="1">
        <v>65535</v>
      </c>
      <c r="I156" s="1">
        <v>65535</v>
      </c>
      <c r="J156" s="1">
        <v>65535</v>
      </c>
      <c r="K156" s="1">
        <v>65535</v>
      </c>
      <c r="L156" s="1">
        <v>65535</v>
      </c>
      <c r="M156" s="1">
        <v>65535</v>
      </c>
      <c r="N156" s="1">
        <v>65535</v>
      </c>
      <c r="O156" s="1">
        <v>65535</v>
      </c>
      <c r="P156" s="1">
        <v>65535</v>
      </c>
      <c r="Q156" s="1">
        <v>65535</v>
      </c>
      <c r="R156" s="1">
        <v>65535</v>
      </c>
      <c r="S156" s="1">
        <v>65535</v>
      </c>
      <c r="T156" s="1">
        <v>65535</v>
      </c>
      <c r="U156" s="1">
        <v>65535</v>
      </c>
      <c r="V156" s="1">
        <v>65535</v>
      </c>
      <c r="W156" s="1">
        <v>65535</v>
      </c>
      <c r="X156" s="1">
        <v>65535</v>
      </c>
      <c r="Y156" s="1">
        <v>65535</v>
      </c>
      <c r="Z156" s="1">
        <v>65535</v>
      </c>
      <c r="AA156" s="1">
        <v>65535</v>
      </c>
      <c r="AB156" s="1">
        <v>65535</v>
      </c>
      <c r="AC156" s="1">
        <v>65535</v>
      </c>
      <c r="AD156" s="1">
        <v>65535</v>
      </c>
      <c r="AE156" s="1">
        <v>65535</v>
      </c>
      <c r="AF156" s="1">
        <v>23.4</v>
      </c>
      <c r="AG156" s="1">
        <v>22.6</v>
      </c>
      <c r="AH156" s="1">
        <v>22.8</v>
      </c>
      <c r="AI156" s="1">
        <v>21.4</v>
      </c>
      <c r="AJ156" s="1">
        <v>65535</v>
      </c>
      <c r="AK156" s="1">
        <v>65535</v>
      </c>
      <c r="AL156" s="1">
        <v>23.2</v>
      </c>
      <c r="AM156" s="1">
        <v>22.8</v>
      </c>
      <c r="AN156" s="1">
        <v>65535</v>
      </c>
      <c r="AO156" s="1">
        <v>65535</v>
      </c>
      <c r="AP156" s="1">
        <v>65535</v>
      </c>
      <c r="AQ156" s="1">
        <v>21.6</v>
      </c>
      <c r="AR156" s="1">
        <v>23</v>
      </c>
      <c r="AS156" s="1">
        <v>23</v>
      </c>
      <c r="AT156" s="1">
        <v>22.6</v>
      </c>
      <c r="AU156" s="1">
        <v>65535</v>
      </c>
      <c r="AV156" s="1">
        <v>65535</v>
      </c>
      <c r="AW156" s="1">
        <v>65535</v>
      </c>
      <c r="AX156" s="1">
        <v>21.6</v>
      </c>
      <c r="AY156" s="1">
        <v>23.2</v>
      </c>
      <c r="AZ156" s="1">
        <v>23.2</v>
      </c>
      <c r="BA156" s="1">
        <v>23</v>
      </c>
      <c r="BB156" s="1">
        <v>65535</v>
      </c>
      <c r="BC156" s="1">
        <v>65535</v>
      </c>
      <c r="BD156" s="1">
        <v>65535</v>
      </c>
      <c r="BE156" s="1">
        <v>24</v>
      </c>
      <c r="BF156" s="1">
        <v>23</v>
      </c>
      <c r="BG156" s="1">
        <v>22.4</v>
      </c>
      <c r="BH156" s="1">
        <v>22.2</v>
      </c>
      <c r="BI156" s="1">
        <v>65535</v>
      </c>
      <c r="BJ156" s="1">
        <v>65535</v>
      </c>
      <c r="BK156" s="1">
        <v>65535</v>
      </c>
      <c r="BL156" s="1">
        <v>19</v>
      </c>
      <c r="BM156" s="1">
        <v>19.600000000000001</v>
      </c>
      <c r="BN156" s="1">
        <v>20.6</v>
      </c>
      <c r="BO156" s="102"/>
      <c r="BP156" s="1">
        <v>22</v>
      </c>
      <c r="BQ156" s="1">
        <v>65535</v>
      </c>
      <c r="BR156" s="1">
        <v>65535</v>
      </c>
      <c r="BS156" s="1">
        <v>65535</v>
      </c>
      <c r="BT156" s="1">
        <v>23.6</v>
      </c>
      <c r="BU156" s="1">
        <v>23.8</v>
      </c>
      <c r="BV156" s="1">
        <v>23.6</v>
      </c>
      <c r="BW156" s="1">
        <v>22.8</v>
      </c>
      <c r="BX156" s="1">
        <v>65535</v>
      </c>
      <c r="BY156" s="1">
        <v>65535</v>
      </c>
      <c r="BZ156" s="1">
        <v>65535</v>
      </c>
      <c r="CA156" s="1">
        <v>21.4</v>
      </c>
      <c r="CB156" s="1">
        <v>21.4</v>
      </c>
      <c r="CC156" s="1">
        <v>23</v>
      </c>
      <c r="CD156" s="1">
        <v>21.8</v>
      </c>
      <c r="CE156" s="1">
        <v>65535</v>
      </c>
      <c r="CF156" s="1">
        <v>65535</v>
      </c>
      <c r="CG156" s="1">
        <v>65535</v>
      </c>
      <c r="CH156" s="1">
        <v>22.2</v>
      </c>
      <c r="CI156" s="1">
        <v>22</v>
      </c>
      <c r="CJ156" s="1">
        <v>23.6</v>
      </c>
      <c r="CK156" s="1">
        <v>23.2</v>
      </c>
      <c r="CL156" s="1">
        <v>65535</v>
      </c>
      <c r="CM156" s="1">
        <v>65535</v>
      </c>
      <c r="CN156" s="1">
        <v>65535</v>
      </c>
      <c r="CO156" s="1">
        <v>65535</v>
      </c>
      <c r="CP156" s="1">
        <v>23.2</v>
      </c>
      <c r="CQ156" s="1">
        <v>23.6</v>
      </c>
      <c r="CR156" s="1">
        <v>23.4</v>
      </c>
      <c r="CS156" s="1">
        <v>65535</v>
      </c>
      <c r="CT156" s="1">
        <v>65535</v>
      </c>
      <c r="CU156" s="1">
        <v>65535</v>
      </c>
      <c r="CV156" s="1">
        <v>23.2</v>
      </c>
      <c r="CW156" s="1">
        <v>23.2</v>
      </c>
      <c r="CX156" s="1">
        <v>22</v>
      </c>
      <c r="CY156" s="1">
        <v>22.2</v>
      </c>
      <c r="CZ156" s="1">
        <v>65535</v>
      </c>
      <c r="DA156" s="1">
        <v>65535</v>
      </c>
      <c r="DB156" s="1">
        <v>65535</v>
      </c>
      <c r="DC156" s="1">
        <v>20.3</v>
      </c>
      <c r="DD156" s="1">
        <v>65535</v>
      </c>
      <c r="DE156" s="1">
        <v>22.4</v>
      </c>
      <c r="DF156" s="1">
        <v>23.2</v>
      </c>
      <c r="DG156" s="1">
        <v>65535</v>
      </c>
      <c r="DH156" s="1">
        <v>65535</v>
      </c>
      <c r="DI156" s="1">
        <v>65535</v>
      </c>
      <c r="DJ156" s="1">
        <v>65535</v>
      </c>
      <c r="DK156" s="1">
        <v>65535</v>
      </c>
      <c r="DL156" s="1">
        <v>65535</v>
      </c>
      <c r="DM156" s="1">
        <v>65535</v>
      </c>
      <c r="DN156" s="1">
        <v>65535</v>
      </c>
      <c r="DO156" s="1">
        <v>65535</v>
      </c>
      <c r="DP156" s="1">
        <v>65535</v>
      </c>
      <c r="DQ156" s="1">
        <v>23.4</v>
      </c>
      <c r="DR156" s="1">
        <v>23.6</v>
      </c>
      <c r="DS156" s="1">
        <v>22.8</v>
      </c>
      <c r="DT156" s="1">
        <v>65535</v>
      </c>
      <c r="DU156" s="1">
        <v>65535</v>
      </c>
      <c r="DV156" s="1">
        <v>65535</v>
      </c>
      <c r="DW156" s="1">
        <v>65535</v>
      </c>
      <c r="DX156" s="1">
        <v>22.6</v>
      </c>
      <c r="DY156" s="1">
        <v>21.8</v>
      </c>
      <c r="DZ156" s="1">
        <v>23.8</v>
      </c>
      <c r="EA156" s="1">
        <v>65535</v>
      </c>
      <c r="EB156" s="1">
        <v>65535</v>
      </c>
      <c r="EC156" s="1">
        <v>65535</v>
      </c>
      <c r="ED156" s="1">
        <v>65535</v>
      </c>
      <c r="EE156" s="1">
        <v>22</v>
      </c>
      <c r="EF156" s="1">
        <v>23</v>
      </c>
      <c r="EG156" s="1">
        <v>23</v>
      </c>
      <c r="EH156" s="1">
        <v>21.8</v>
      </c>
      <c r="EI156" s="1">
        <v>65535</v>
      </c>
      <c r="EJ156" s="1">
        <v>65535</v>
      </c>
      <c r="EK156" s="1">
        <v>65535</v>
      </c>
      <c r="EL156" s="1">
        <v>23</v>
      </c>
      <c r="EM156" s="1">
        <v>21.8</v>
      </c>
      <c r="EN156" s="1">
        <v>22.8</v>
      </c>
      <c r="EO156" s="1">
        <v>65535</v>
      </c>
      <c r="EP156" s="1">
        <v>23.2</v>
      </c>
      <c r="EQ156" s="1">
        <v>65535</v>
      </c>
      <c r="ER156" s="1">
        <v>21.8</v>
      </c>
      <c r="ES156" s="1">
        <v>65535</v>
      </c>
      <c r="ET156" s="1">
        <v>65535</v>
      </c>
      <c r="EU156" s="1">
        <v>22.2</v>
      </c>
      <c r="EV156" s="1">
        <v>22.8</v>
      </c>
      <c r="EW156" s="1">
        <v>65535</v>
      </c>
      <c r="EX156" s="1">
        <v>65535</v>
      </c>
      <c r="EY156" s="1">
        <v>22.2</v>
      </c>
      <c r="EZ156" s="1">
        <v>23</v>
      </c>
      <c r="FA156" s="1">
        <v>23.2</v>
      </c>
      <c r="FB156" s="1">
        <v>23.2</v>
      </c>
      <c r="FC156" s="1">
        <v>21.8</v>
      </c>
      <c r="FD156" s="1">
        <v>65535</v>
      </c>
      <c r="FE156" s="1">
        <v>65535</v>
      </c>
      <c r="FF156" s="1">
        <v>65535</v>
      </c>
      <c r="FG156" s="1">
        <v>22.8</v>
      </c>
      <c r="FH156" s="1">
        <v>21.6</v>
      </c>
      <c r="FI156" s="1">
        <v>22.6</v>
      </c>
      <c r="FJ156" s="1">
        <v>21.6</v>
      </c>
      <c r="FK156" s="1">
        <v>65535</v>
      </c>
      <c r="FL156" s="1">
        <v>65535</v>
      </c>
      <c r="FM156" s="1">
        <v>22.8</v>
      </c>
      <c r="FN156" s="1">
        <v>22.8</v>
      </c>
      <c r="FO156" s="1">
        <v>21</v>
      </c>
      <c r="FP156" s="1">
        <v>22.6</v>
      </c>
      <c r="FQ156" s="1">
        <v>22.6</v>
      </c>
      <c r="FR156" s="1">
        <v>65535</v>
      </c>
      <c r="FS156" s="1">
        <v>65535</v>
      </c>
      <c r="FT156" s="1">
        <v>65535</v>
      </c>
      <c r="FU156" s="1">
        <v>21.8</v>
      </c>
      <c r="FV156" s="1">
        <v>65535</v>
      </c>
      <c r="FW156" s="1">
        <v>22.8</v>
      </c>
      <c r="FX156" s="1">
        <v>22</v>
      </c>
      <c r="FY156" s="1">
        <v>65535</v>
      </c>
      <c r="FZ156" s="1">
        <v>65535</v>
      </c>
      <c r="GA156" s="1">
        <v>65535</v>
      </c>
      <c r="GB156" s="1">
        <v>21.2</v>
      </c>
      <c r="GC156" s="1">
        <v>21.8</v>
      </c>
      <c r="GD156" s="1">
        <v>22.4</v>
      </c>
      <c r="GE156" s="1">
        <v>22.8</v>
      </c>
      <c r="GF156" s="1">
        <v>65535</v>
      </c>
      <c r="GG156" s="1">
        <v>65535</v>
      </c>
      <c r="GH156" s="1">
        <v>65535</v>
      </c>
      <c r="GI156" s="1">
        <v>65535</v>
      </c>
      <c r="GJ156" s="1">
        <v>21.2</v>
      </c>
      <c r="GK156" s="1">
        <v>21</v>
      </c>
      <c r="GL156" s="1">
        <v>22.8</v>
      </c>
      <c r="GM156" s="1">
        <v>20.2</v>
      </c>
      <c r="GN156" s="1">
        <v>65535</v>
      </c>
      <c r="GO156" s="1">
        <v>65535</v>
      </c>
      <c r="GP156" s="1">
        <v>65535</v>
      </c>
      <c r="GQ156" s="1">
        <v>65535</v>
      </c>
      <c r="GR156" s="1">
        <v>21.6</v>
      </c>
      <c r="GS156" s="1">
        <v>21.6</v>
      </c>
      <c r="GT156" s="1">
        <v>65535</v>
      </c>
      <c r="GU156" s="1">
        <v>65535</v>
      </c>
      <c r="GV156" s="1">
        <v>65535</v>
      </c>
      <c r="GW156" s="1">
        <v>21</v>
      </c>
      <c r="GX156" s="1">
        <v>21.8</v>
      </c>
      <c r="GY156" s="1">
        <v>22.4</v>
      </c>
      <c r="GZ156" s="1">
        <v>22</v>
      </c>
      <c r="HA156" s="1">
        <v>65535</v>
      </c>
      <c r="HB156" s="1">
        <v>65535</v>
      </c>
      <c r="HC156" s="1">
        <v>22</v>
      </c>
      <c r="HD156" s="1">
        <v>21.8</v>
      </c>
      <c r="HE156" s="1">
        <v>21.4</v>
      </c>
      <c r="HF156" s="1">
        <v>21.8</v>
      </c>
      <c r="HG156" s="1">
        <v>21.4</v>
      </c>
      <c r="HH156" s="1">
        <v>65535</v>
      </c>
      <c r="HI156" s="1">
        <v>65535</v>
      </c>
      <c r="HJ156" s="1">
        <v>21.8</v>
      </c>
      <c r="HK156" s="1">
        <v>22.6</v>
      </c>
      <c r="HL156" s="1">
        <v>22.4</v>
      </c>
      <c r="HM156" s="1">
        <v>21.8</v>
      </c>
      <c r="HN156" s="1">
        <v>21</v>
      </c>
      <c r="HO156" s="1">
        <v>65535</v>
      </c>
      <c r="HP156" s="1">
        <v>65535</v>
      </c>
      <c r="HQ156" s="1">
        <v>65535</v>
      </c>
      <c r="HR156" s="1">
        <v>20.399999999999999</v>
      </c>
      <c r="HS156" s="1">
        <v>21.8</v>
      </c>
      <c r="HT156" s="1">
        <v>22.4</v>
      </c>
      <c r="HU156" s="1">
        <v>65535</v>
      </c>
      <c r="HV156" s="1">
        <v>65535</v>
      </c>
      <c r="HW156" s="1">
        <v>65535</v>
      </c>
      <c r="HX156" s="1">
        <v>22</v>
      </c>
      <c r="HY156" s="1">
        <v>22.4</v>
      </c>
      <c r="HZ156" s="1">
        <v>22.8</v>
      </c>
      <c r="IA156" s="1">
        <v>20.2</v>
      </c>
      <c r="IB156" s="1">
        <v>21.2</v>
      </c>
      <c r="IC156" s="1">
        <v>65535</v>
      </c>
      <c r="ID156" s="1">
        <v>65535</v>
      </c>
      <c r="IE156" s="1">
        <v>65535</v>
      </c>
      <c r="IF156" s="1">
        <v>21.4</v>
      </c>
      <c r="IG156" s="1">
        <v>19.8</v>
      </c>
      <c r="IH156" s="1">
        <v>22</v>
      </c>
      <c r="II156" s="1">
        <v>22.4</v>
      </c>
      <c r="IJ156" s="1">
        <v>65535</v>
      </c>
      <c r="IK156" s="1">
        <v>65535</v>
      </c>
      <c r="IL156" s="1">
        <v>65535</v>
      </c>
      <c r="IM156" s="1">
        <v>21.8</v>
      </c>
      <c r="IN156" s="1">
        <v>21.4</v>
      </c>
      <c r="IO156" s="1">
        <v>21.4</v>
      </c>
      <c r="IP156" s="1">
        <v>21.6</v>
      </c>
      <c r="IQ156" s="1">
        <v>65535</v>
      </c>
      <c r="IR156" s="1">
        <v>65535</v>
      </c>
      <c r="IS156" s="1">
        <v>21.4</v>
      </c>
      <c r="IT156" s="1">
        <v>21.4</v>
      </c>
      <c r="IU156" s="1">
        <v>21.6</v>
      </c>
      <c r="IV156" s="1">
        <v>22.6</v>
      </c>
      <c r="IW156" s="1">
        <v>22.2</v>
      </c>
      <c r="IX156" s="1">
        <v>65535</v>
      </c>
      <c r="IY156" s="1">
        <v>65535</v>
      </c>
      <c r="IZ156" s="1">
        <v>65535</v>
      </c>
      <c r="JA156" s="1">
        <v>65535</v>
      </c>
      <c r="JB156" s="1">
        <v>21.8</v>
      </c>
      <c r="JC156" s="1">
        <v>24</v>
      </c>
      <c r="JD156" s="1">
        <v>21.6</v>
      </c>
      <c r="JE156" s="1">
        <v>65535</v>
      </c>
      <c r="JF156" s="1">
        <v>65535</v>
      </c>
      <c r="JG156" s="1">
        <v>20.6</v>
      </c>
      <c r="JH156" s="1">
        <v>20.399999999999999</v>
      </c>
      <c r="JI156" s="1">
        <v>23</v>
      </c>
      <c r="JJ156" s="1">
        <v>23.4</v>
      </c>
      <c r="JK156" s="1">
        <v>23.2</v>
      </c>
      <c r="JL156" s="1">
        <v>65535</v>
      </c>
      <c r="JM156" s="1">
        <v>65535</v>
      </c>
      <c r="JN156" s="1">
        <v>22.2</v>
      </c>
      <c r="JO156" s="1">
        <v>21.4</v>
      </c>
      <c r="JP156" s="1">
        <v>65535</v>
      </c>
      <c r="JQ156" s="1">
        <v>22</v>
      </c>
      <c r="JR156" s="1">
        <v>23</v>
      </c>
      <c r="JS156" s="1">
        <v>65535</v>
      </c>
      <c r="JT156" s="1">
        <v>65535</v>
      </c>
      <c r="JU156" s="1">
        <v>65535</v>
      </c>
      <c r="JV156" s="1">
        <v>22.8</v>
      </c>
      <c r="JW156" s="1">
        <v>23.2</v>
      </c>
      <c r="JX156" s="1">
        <v>21</v>
      </c>
      <c r="JY156" s="1">
        <v>20.2</v>
      </c>
      <c r="JZ156" s="1">
        <v>65535</v>
      </c>
      <c r="KA156" s="1">
        <v>65535</v>
      </c>
      <c r="KB156" s="1">
        <v>20.8</v>
      </c>
      <c r="KC156" s="1">
        <v>22.6</v>
      </c>
      <c r="KD156" s="1">
        <v>21.6</v>
      </c>
      <c r="KE156" s="1">
        <v>21.8</v>
      </c>
      <c r="KF156" s="1">
        <v>22.4</v>
      </c>
      <c r="KG156" s="1">
        <v>65535</v>
      </c>
      <c r="KH156" s="1">
        <v>65535</v>
      </c>
      <c r="KI156" s="1">
        <v>65535</v>
      </c>
      <c r="KJ156" s="1">
        <v>65535</v>
      </c>
      <c r="KK156" s="1">
        <v>21.6</v>
      </c>
      <c r="KL156" s="1">
        <v>21.2</v>
      </c>
      <c r="KM156" s="1">
        <v>22.8</v>
      </c>
      <c r="KN156" s="1">
        <v>65535</v>
      </c>
      <c r="KO156" s="1">
        <v>65535</v>
      </c>
      <c r="KP156" s="1">
        <v>65535</v>
      </c>
      <c r="KQ156" s="1">
        <v>65535</v>
      </c>
      <c r="KR156" s="1">
        <v>22.2</v>
      </c>
      <c r="KS156" s="1">
        <v>21</v>
      </c>
      <c r="KT156" s="1">
        <v>22.2</v>
      </c>
      <c r="KU156" s="1">
        <v>65535</v>
      </c>
      <c r="KV156" s="1">
        <v>65535</v>
      </c>
      <c r="KW156" s="1">
        <v>65535</v>
      </c>
      <c r="KX156" s="1">
        <v>22.2</v>
      </c>
      <c r="KY156" s="1">
        <v>22</v>
      </c>
      <c r="KZ156" s="1">
        <v>22.4</v>
      </c>
      <c r="LA156" s="1">
        <v>21.6</v>
      </c>
      <c r="LB156" s="1">
        <v>65535</v>
      </c>
      <c r="LC156" s="1">
        <v>65535</v>
      </c>
      <c r="LD156" s="1">
        <v>65535</v>
      </c>
      <c r="LE156" s="1">
        <v>65535</v>
      </c>
      <c r="LF156" s="1">
        <v>21</v>
      </c>
      <c r="LG156" s="1">
        <v>21.8</v>
      </c>
      <c r="LH156" s="1">
        <v>23</v>
      </c>
      <c r="LI156" s="1">
        <v>65535</v>
      </c>
      <c r="LJ156" s="1">
        <v>65535</v>
      </c>
      <c r="LK156" s="1">
        <v>65535</v>
      </c>
      <c r="LL156" s="1">
        <v>22.6</v>
      </c>
      <c r="LM156" s="1">
        <v>22.8</v>
      </c>
      <c r="LN156" s="1">
        <v>22.4</v>
      </c>
      <c r="LO156" s="1">
        <v>22.6</v>
      </c>
      <c r="LP156" s="1">
        <v>65535</v>
      </c>
      <c r="LQ156" s="1">
        <v>65535</v>
      </c>
      <c r="LR156" s="1">
        <v>65535</v>
      </c>
      <c r="LS156" s="1">
        <v>21.6</v>
      </c>
      <c r="LT156" s="1">
        <v>21.8</v>
      </c>
      <c r="LU156" s="1">
        <v>21.2</v>
      </c>
      <c r="LV156" s="1">
        <v>21</v>
      </c>
      <c r="LW156" s="1">
        <v>65535</v>
      </c>
      <c r="LX156" s="1">
        <v>65535</v>
      </c>
      <c r="LY156" s="1">
        <v>65535</v>
      </c>
      <c r="LZ156" s="1">
        <v>22.2</v>
      </c>
      <c r="MA156" s="1">
        <v>22.4</v>
      </c>
      <c r="MB156" s="1">
        <v>23.8</v>
      </c>
      <c r="MC156" s="1">
        <v>23.2</v>
      </c>
      <c r="MD156" s="1">
        <v>65535</v>
      </c>
      <c r="ME156" s="1">
        <v>65535</v>
      </c>
      <c r="MF156" s="1">
        <v>22.4</v>
      </c>
      <c r="MG156" s="1">
        <v>22.4</v>
      </c>
      <c r="MH156" s="1">
        <v>22.2</v>
      </c>
      <c r="MI156" s="1">
        <v>23.6</v>
      </c>
      <c r="MJ156" s="1">
        <v>22.2</v>
      </c>
      <c r="MK156" s="1">
        <v>65535</v>
      </c>
      <c r="ML156" s="1">
        <v>65535</v>
      </c>
      <c r="MM156" s="1">
        <v>22.4</v>
      </c>
      <c r="MN156" s="1">
        <v>22.2</v>
      </c>
      <c r="MO156" s="1">
        <v>22.8</v>
      </c>
      <c r="MP156" s="1">
        <v>21.8</v>
      </c>
      <c r="MQ156" s="1">
        <v>21.8</v>
      </c>
      <c r="MR156" s="1">
        <v>65535</v>
      </c>
      <c r="MS156" s="1">
        <v>65535</v>
      </c>
      <c r="MT156" s="1">
        <v>65535</v>
      </c>
      <c r="MU156" s="1">
        <v>22.2</v>
      </c>
      <c r="MV156" s="1">
        <v>65535</v>
      </c>
      <c r="MW156" s="1">
        <v>23.8</v>
      </c>
      <c r="MX156" s="1">
        <v>23.2</v>
      </c>
      <c r="MY156" s="1">
        <v>65535</v>
      </c>
      <c r="MZ156" s="1">
        <v>65535</v>
      </c>
      <c r="NA156" s="1">
        <v>65535</v>
      </c>
      <c r="NB156" s="1">
        <v>65535</v>
      </c>
      <c r="NC156" s="1">
        <v>65535</v>
      </c>
      <c r="ND156" s="1">
        <v>65535</v>
      </c>
      <c r="NE156" s="1">
        <v>65535</v>
      </c>
      <c r="NF156" s="1">
        <v>65535</v>
      </c>
      <c r="NG156" s="1">
        <v>65535</v>
      </c>
      <c r="NH156" s="1">
        <v>65535</v>
      </c>
      <c r="NI156" s="1">
        <v>65535</v>
      </c>
      <c r="NJ156" s="6">
        <f t="shared" si="111"/>
        <v>0.16129032258064516</v>
      </c>
      <c r="NK156" s="3">
        <f t="shared" si="112"/>
        <v>0.5714285714285714</v>
      </c>
      <c r="NL156" s="3">
        <f t="shared" si="113"/>
        <v>0.5161290322580645</v>
      </c>
      <c r="NM156" s="3">
        <f t="shared" si="114"/>
        <v>0.36666666666666664</v>
      </c>
      <c r="NN156" s="3">
        <f t="shared" si="115"/>
        <v>0.58064516129032262</v>
      </c>
      <c r="NO156" s="3">
        <f t="shared" si="116"/>
        <v>0.53333333333333333</v>
      </c>
      <c r="NP156" s="3">
        <f t="shared" si="117"/>
        <v>0.58064516129032262</v>
      </c>
      <c r="NQ156" s="3">
        <f t="shared" si="118"/>
        <v>0.58064516129032262</v>
      </c>
      <c r="NR156" s="3">
        <f t="shared" si="119"/>
        <v>0.56666666666666665</v>
      </c>
      <c r="NS156" s="3">
        <f t="shared" si="120"/>
        <v>0.58064516129032262</v>
      </c>
      <c r="NT156" s="3">
        <f t="shared" si="121"/>
        <v>0.53333333333333333</v>
      </c>
      <c r="NU156" s="3">
        <f t="shared" si="122"/>
        <v>0.41935483870967744</v>
      </c>
      <c r="NV156" s="3">
        <f t="shared" si="123"/>
        <v>0.49863013698630138</v>
      </c>
      <c r="NW156" s="5" t="e">
        <f t="shared" si="124"/>
        <v>#N/A</v>
      </c>
      <c r="NX156" s="1">
        <f t="shared" si="125"/>
        <v>22.175000000000001</v>
      </c>
      <c r="NY156" s="1">
        <f t="shared" si="126"/>
        <v>22.787499999999998</v>
      </c>
      <c r="NZ156" s="1" t="e">
        <f t="shared" si="127"/>
        <v>#N/A</v>
      </c>
      <c r="OA156" s="1">
        <f t="shared" si="128"/>
        <v>22.577777777777779</v>
      </c>
      <c r="OB156" s="1">
        <f t="shared" si="129"/>
        <v>22.2</v>
      </c>
      <c r="OC156" s="1">
        <f t="shared" si="130"/>
        <v>21.711111111111112</v>
      </c>
      <c r="OD156" s="1">
        <f t="shared" si="131"/>
        <v>21.544444444444441</v>
      </c>
      <c r="OE156" s="1">
        <f t="shared" si="132"/>
        <v>22.105882352941173</v>
      </c>
      <c r="OF156" s="1">
        <f t="shared" si="133"/>
        <v>21.888888888888886</v>
      </c>
      <c r="OG156" s="1">
        <f t="shared" si="134"/>
        <v>22.187499999999996</v>
      </c>
      <c r="OH156" s="1" t="e">
        <f t="shared" si="135"/>
        <v>#N/A</v>
      </c>
      <c r="OI156" s="111">
        <v>20.772222222222226</v>
      </c>
      <c r="OJ156" s="112">
        <v>21.010526315789473</v>
      </c>
      <c r="OK156" s="112">
        <v>21.688888888888886</v>
      </c>
      <c r="OL156" s="112">
        <v>21.831578947368421</v>
      </c>
      <c r="OM156" s="112">
        <v>21.715789473684207</v>
      </c>
      <c r="ON156" s="112">
        <v>21.06190476190476</v>
      </c>
      <c r="OO156" s="112">
        <v>20.814285714285713</v>
      </c>
      <c r="OP156" s="112">
        <v>20.854999999999997</v>
      </c>
      <c r="OQ156" s="112">
        <v>21.109523809523804</v>
      </c>
      <c r="OR156" s="112">
        <v>21.404999999999998</v>
      </c>
      <c r="OS156" s="112">
        <v>21.461904761904762</v>
      </c>
      <c r="OT156" s="112">
        <v>21.157142857142855</v>
      </c>
      <c r="OU156" s="5" t="e">
        <f t="shared" si="99"/>
        <v>#N/A</v>
      </c>
      <c r="OV156" s="1">
        <f t="shared" si="100"/>
        <v>1.1644736842105274</v>
      </c>
      <c r="OW156" s="1">
        <f t="shared" si="101"/>
        <v>1.0986111111111114</v>
      </c>
      <c r="OX156" s="1" t="e">
        <f t="shared" si="102"/>
        <v>#N/A</v>
      </c>
      <c r="OY156" s="1">
        <f t="shared" si="103"/>
        <v>0.86198830409357186</v>
      </c>
      <c r="OZ156" s="1">
        <f t="shared" si="104"/>
        <v>1.1380952380952394</v>
      </c>
      <c r="PA156" s="1">
        <f t="shared" si="105"/>
        <v>0.89682539682539897</v>
      </c>
      <c r="PB156" s="1">
        <f t="shared" si="106"/>
        <v>0.68944444444444386</v>
      </c>
      <c r="PC156" s="1">
        <f t="shared" si="107"/>
        <v>0.99635854341736874</v>
      </c>
      <c r="PD156" s="1">
        <f t="shared" si="108"/>
        <v>0.48388888888888815</v>
      </c>
      <c r="PE156" s="1">
        <f t="shared" si="109"/>
        <v>0.72559523809523441</v>
      </c>
      <c r="PF156" s="1" t="e">
        <f t="shared" si="110"/>
        <v>#N/A</v>
      </c>
      <c r="PG156" s="111">
        <v>15.3</v>
      </c>
      <c r="PH156" s="112">
        <v>14.4</v>
      </c>
      <c r="PI156" s="112">
        <v>15</v>
      </c>
      <c r="PJ156" s="112">
        <v>15.6</v>
      </c>
      <c r="PK156" s="112">
        <v>15.5</v>
      </c>
      <c r="PL156" s="112">
        <v>13.4</v>
      </c>
      <c r="PM156" s="112">
        <v>15.2</v>
      </c>
      <c r="PN156" s="112">
        <v>16</v>
      </c>
      <c r="PO156" s="112">
        <v>15.8</v>
      </c>
      <c r="PP156" s="112">
        <v>16.5</v>
      </c>
      <c r="PQ156" s="112">
        <v>16.8</v>
      </c>
      <c r="PR156" s="137">
        <v>15.4</v>
      </c>
      <c r="PS156" s="5" t="e">
        <f t="array" ref="PS156">+IF(ISERROR($NW156)=FALSE,MIN(IF($H156:$AL156&lt;65534,$H156:$AL156,"")),NA())</f>
        <v>#N/A</v>
      </c>
      <c r="PT156" s="1">
        <f t="array" ref="PT156">+IF(ISERROR($NX156)=FALSE,MIN(IF($AM156:$BN156&lt;65534,$AM156:$BN156,"")),NA())</f>
        <v>19</v>
      </c>
      <c r="PU156" s="1">
        <f t="array" ref="PU156">+IF(ISERROR($NY156)=FALSE,MIN(IF($BP156:$CT156&lt;65534,$BP156:$CT156,"")),NA())</f>
        <v>21.4</v>
      </c>
      <c r="PV156" s="1" t="e">
        <f t="array" ref="PV156">+IF(ISERROR($NZ156)=FALSE,MIN(IF($CU156:$DX156&lt;65534,$CU156:$DX156,"")),NA())</f>
        <v>#N/A</v>
      </c>
      <c r="PW156" s="1">
        <f t="array" ref="PW156">+IF(ISERROR($OA156)=FALSE,MIN(IF($DY156:$FC156&lt;65534,$DY156:$FC156,"")),NA())</f>
        <v>21.8</v>
      </c>
      <c r="PX156" s="1">
        <f t="array" ref="PX156">+IF(ISERROR($OB156)=FALSE,MIN(IF($FD156:$GG156&lt;65534,$FD156:$GG156,"")),NA())</f>
        <v>21</v>
      </c>
      <c r="PY156" s="1">
        <f t="array" ref="PY156">+IF(ISERROR($OC156)=FALSE,MIN(IF($GH156:$HL156&lt;65534,$GH156:$HL156,"")),NA())</f>
        <v>20.2</v>
      </c>
      <c r="PZ156" s="1">
        <f t="array" ref="PZ156">+IF(ISERROR($OD156)=FALSE,MIN(IF($HM156:$IQ156&lt;65534,$HM156:$IQ156,"")),NA())</f>
        <v>19.8</v>
      </c>
      <c r="QA156" s="1">
        <f t="array" ref="QA156">+IF(ISERROR($OE156)=FALSE,MIN(IF($IR156:$JU156&lt;65534,$IR156:$JU156,"")),NA())</f>
        <v>20.399999999999999</v>
      </c>
      <c r="QB156" s="1">
        <f t="array" ref="QB156">+IF(ISERROR($OF156)=FALSE,MIN(IF($JV156:$KZ156&lt;65534,$JV156:$KZ156,"")),NA())</f>
        <v>20.2</v>
      </c>
      <c r="QC156" s="1">
        <f t="array" ref="QC156">+IF(ISERROR($OG156)=FALSE,MIN(IF($LA156:$MD156&lt;65534,$LA156:$MD156,"")),NA())</f>
        <v>21</v>
      </c>
      <c r="QD156" s="1" t="e">
        <f t="array" ref="QD156">+IF(ISERROR($OH156)=FALSE,MIN(IF($ME156:$NI156&lt;65534,$ME156:$NI156,"")),NA())</f>
        <v>#N/A</v>
      </c>
      <c r="QE156" s="5" t="e">
        <f t="shared" si="136"/>
        <v>#N/A</v>
      </c>
      <c r="QF156" s="1">
        <f t="shared" si="137"/>
        <v>-4.5999999999999996</v>
      </c>
      <c r="QG156" s="1">
        <f t="shared" si="138"/>
        <v>-6.3999999999999986</v>
      </c>
      <c r="QH156" s="1" t="e">
        <f t="shared" si="139"/>
        <v>#N/A</v>
      </c>
      <c r="QI156" s="1">
        <f t="shared" si="140"/>
        <v>-6.3000000000000007</v>
      </c>
      <c r="QJ156" s="1">
        <f t="shared" si="141"/>
        <v>-7.6</v>
      </c>
      <c r="QK156" s="1">
        <f t="shared" si="142"/>
        <v>-5</v>
      </c>
      <c r="QL156" s="1">
        <f t="shared" si="143"/>
        <v>-3.8000000000000007</v>
      </c>
      <c r="QM156" s="1">
        <f t="shared" si="144"/>
        <v>-4.5999999999999979</v>
      </c>
      <c r="QN156" s="1">
        <f t="shared" si="145"/>
        <v>-3.6999999999999993</v>
      </c>
      <c r="QO156" s="1">
        <f t="shared" si="146"/>
        <v>-4.1999999999999993</v>
      </c>
      <c r="QP156" s="1" t="e">
        <f t="shared" si="147"/>
        <v>#N/A</v>
      </c>
      <c r="QQ156" s="5" t="s">
        <v>892</v>
      </c>
    </row>
    <row r="157" spans="1:459" s="1" customFormat="1" x14ac:dyDescent="0.2">
      <c r="A157" s="79">
        <v>32155010</v>
      </c>
      <c r="B157" s="106">
        <v>-70.533333333333331</v>
      </c>
      <c r="C157" s="106">
        <v>2.8</v>
      </c>
      <c r="D157" s="105">
        <v>140</v>
      </c>
      <c r="E157" s="97" t="s">
        <v>514</v>
      </c>
      <c r="F157" s="97" t="s">
        <v>515</v>
      </c>
      <c r="G157" s="97" t="s">
        <v>176</v>
      </c>
      <c r="H157" s="1">
        <v>65535</v>
      </c>
      <c r="I157" s="1">
        <v>65535</v>
      </c>
      <c r="J157" s="1">
        <v>65535</v>
      </c>
      <c r="K157" s="1">
        <v>24</v>
      </c>
      <c r="L157" s="1">
        <v>23.2</v>
      </c>
      <c r="M157" s="1">
        <v>23.8</v>
      </c>
      <c r="N157" s="1">
        <v>22.6</v>
      </c>
      <c r="O157" s="1">
        <v>65535</v>
      </c>
      <c r="P157" s="1">
        <v>22.4</v>
      </c>
      <c r="Q157" s="1">
        <v>65535</v>
      </c>
      <c r="R157" s="1">
        <v>65535</v>
      </c>
      <c r="S157" s="1">
        <v>65535</v>
      </c>
      <c r="T157" s="1">
        <v>65535</v>
      </c>
      <c r="U157" s="1">
        <v>65535</v>
      </c>
      <c r="V157" s="1">
        <v>65535</v>
      </c>
      <c r="W157" s="1">
        <v>65535</v>
      </c>
      <c r="X157" s="1">
        <v>65535</v>
      </c>
      <c r="Y157" s="1">
        <v>65535</v>
      </c>
      <c r="Z157" s="1">
        <v>65535</v>
      </c>
      <c r="AA157" s="1">
        <v>22.6</v>
      </c>
      <c r="AB157" s="1">
        <v>65535</v>
      </c>
      <c r="AC157" s="1">
        <v>65535</v>
      </c>
      <c r="AD157" s="1">
        <v>65535</v>
      </c>
      <c r="AE157" s="1">
        <v>65535</v>
      </c>
      <c r="AF157" s="1">
        <v>65535</v>
      </c>
      <c r="AG157" s="1">
        <v>65535</v>
      </c>
      <c r="AH157" s="1">
        <v>65535</v>
      </c>
      <c r="AI157" s="1">
        <v>65535</v>
      </c>
      <c r="AJ157" s="1">
        <v>65535</v>
      </c>
      <c r="AK157" s="1">
        <v>65535</v>
      </c>
      <c r="AL157" s="1">
        <v>65535</v>
      </c>
      <c r="AM157" s="1">
        <v>65535</v>
      </c>
      <c r="AN157" s="1">
        <v>65535</v>
      </c>
      <c r="AO157" s="1">
        <v>65535</v>
      </c>
      <c r="AP157" s="1">
        <v>65535</v>
      </c>
      <c r="AQ157" s="1">
        <v>65535</v>
      </c>
      <c r="AR157" s="1">
        <v>65535</v>
      </c>
      <c r="AS157" s="1">
        <v>65535</v>
      </c>
      <c r="AT157" s="1">
        <v>65535</v>
      </c>
      <c r="AU157" s="1">
        <v>65535</v>
      </c>
      <c r="AV157" s="1">
        <v>65535</v>
      </c>
      <c r="AW157" s="1">
        <v>65535</v>
      </c>
      <c r="AX157" s="1">
        <v>65535</v>
      </c>
      <c r="AY157" s="1">
        <v>65535</v>
      </c>
      <c r="AZ157" s="1">
        <v>65535</v>
      </c>
      <c r="BA157" s="1">
        <v>65535</v>
      </c>
      <c r="BB157" s="1">
        <v>65535</v>
      </c>
      <c r="BC157" s="1">
        <v>65535</v>
      </c>
      <c r="BD157" s="1">
        <v>65535</v>
      </c>
      <c r="BE157" s="1">
        <v>23.8</v>
      </c>
      <c r="BF157" s="1">
        <v>65535</v>
      </c>
      <c r="BG157" s="1">
        <v>65535</v>
      </c>
      <c r="BH157" s="1">
        <v>65535</v>
      </c>
      <c r="BI157" s="1">
        <v>65535</v>
      </c>
      <c r="BJ157" s="1">
        <v>23</v>
      </c>
      <c r="BK157" s="1">
        <v>65535</v>
      </c>
      <c r="BL157" s="1">
        <v>65535</v>
      </c>
      <c r="BM157" s="1">
        <v>65535</v>
      </c>
      <c r="BN157" s="1">
        <v>65535</v>
      </c>
      <c r="BO157" s="102"/>
      <c r="BP157" s="1">
        <v>65535</v>
      </c>
      <c r="BQ157" s="1">
        <v>65535</v>
      </c>
      <c r="BR157" s="1">
        <v>22.6</v>
      </c>
      <c r="BS157" s="1">
        <v>65535</v>
      </c>
      <c r="BT157" s="1">
        <v>65535</v>
      </c>
      <c r="BU157" s="1">
        <v>65535</v>
      </c>
      <c r="BV157" s="1">
        <v>65535</v>
      </c>
      <c r="BW157" s="1">
        <v>65535</v>
      </c>
      <c r="BX157" s="1">
        <v>65535</v>
      </c>
      <c r="BY157" s="1">
        <v>65535</v>
      </c>
      <c r="BZ157" s="1">
        <v>65535</v>
      </c>
      <c r="CA157" s="1">
        <v>65535</v>
      </c>
      <c r="CB157" s="1">
        <v>65535</v>
      </c>
      <c r="CC157" s="1">
        <v>65535</v>
      </c>
      <c r="CD157" s="1">
        <v>65535</v>
      </c>
      <c r="CE157" s="1">
        <v>22.6</v>
      </c>
      <c r="CF157" s="1">
        <v>65535</v>
      </c>
      <c r="CG157" s="1">
        <v>65535</v>
      </c>
      <c r="CH157" s="1">
        <v>65535</v>
      </c>
      <c r="CI157" s="1">
        <v>65535</v>
      </c>
      <c r="CJ157" s="1">
        <v>65535</v>
      </c>
      <c r="CK157" s="1">
        <v>65535</v>
      </c>
      <c r="CL157" s="1">
        <v>65535</v>
      </c>
      <c r="CM157" s="1">
        <v>65535</v>
      </c>
      <c r="CN157" s="1">
        <v>65535</v>
      </c>
      <c r="CO157" s="1">
        <v>65535</v>
      </c>
      <c r="CP157" s="1">
        <v>65535</v>
      </c>
      <c r="CQ157" s="1">
        <v>65535</v>
      </c>
      <c r="CR157" s="1">
        <v>24.6</v>
      </c>
      <c r="CS157" s="1">
        <v>22.8</v>
      </c>
      <c r="CT157" s="1">
        <v>65535</v>
      </c>
      <c r="CU157" s="1">
        <v>65535</v>
      </c>
      <c r="CV157" s="1">
        <v>65535</v>
      </c>
      <c r="CW157" s="1">
        <v>65535</v>
      </c>
      <c r="CX157" s="1">
        <v>22.4</v>
      </c>
      <c r="CY157" s="1">
        <v>65535</v>
      </c>
      <c r="CZ157" s="1">
        <v>22.4</v>
      </c>
      <c r="DA157" s="1">
        <v>23</v>
      </c>
      <c r="DB157" s="1">
        <v>65535</v>
      </c>
      <c r="DC157" s="1">
        <v>65535</v>
      </c>
      <c r="DD157" s="1">
        <v>65535</v>
      </c>
      <c r="DE157" s="1">
        <v>65535</v>
      </c>
      <c r="DF157" s="1">
        <v>65535</v>
      </c>
      <c r="DG157" s="1">
        <v>23</v>
      </c>
      <c r="DH157" s="1">
        <v>65535</v>
      </c>
      <c r="DI157" s="1">
        <v>65535</v>
      </c>
      <c r="DJ157" s="1">
        <v>65535</v>
      </c>
      <c r="DK157" s="1">
        <v>65535</v>
      </c>
      <c r="DL157" s="1">
        <v>65535</v>
      </c>
      <c r="DM157" s="1">
        <v>65535</v>
      </c>
      <c r="DN157" s="1">
        <v>65535</v>
      </c>
      <c r="DO157" s="1">
        <v>65535</v>
      </c>
      <c r="DP157" s="1">
        <v>65535</v>
      </c>
      <c r="DQ157" s="1">
        <v>65535</v>
      </c>
      <c r="DR157" s="1">
        <v>65535</v>
      </c>
      <c r="DS157" s="1">
        <v>65535</v>
      </c>
      <c r="DT157" s="1">
        <v>22.2</v>
      </c>
      <c r="DU157" s="1">
        <v>65535</v>
      </c>
      <c r="DV157" s="1">
        <v>65535</v>
      </c>
      <c r="DW157" s="1">
        <v>65535</v>
      </c>
      <c r="DX157" s="1">
        <v>65535</v>
      </c>
      <c r="DY157" s="1">
        <v>65535</v>
      </c>
      <c r="DZ157" s="1">
        <v>65535</v>
      </c>
      <c r="EA157" s="1">
        <v>65535</v>
      </c>
      <c r="EB157" s="1">
        <v>65535</v>
      </c>
      <c r="EC157" s="1">
        <v>65535</v>
      </c>
      <c r="ED157" s="1">
        <v>65535</v>
      </c>
      <c r="EE157" s="1">
        <v>65535</v>
      </c>
      <c r="EF157" s="1">
        <v>65535</v>
      </c>
      <c r="EG157" s="1">
        <v>23</v>
      </c>
      <c r="EH157" s="1">
        <v>22</v>
      </c>
      <c r="EI157" s="1">
        <v>22.2</v>
      </c>
      <c r="EJ157" s="1">
        <v>65535</v>
      </c>
      <c r="EK157" s="1">
        <v>23.6</v>
      </c>
      <c r="EL157" s="1">
        <v>23</v>
      </c>
      <c r="EM157" s="1">
        <v>22.4</v>
      </c>
      <c r="EN157" s="1">
        <v>23.6</v>
      </c>
      <c r="EO157" s="1">
        <v>23.2</v>
      </c>
      <c r="EP157" s="1">
        <v>23</v>
      </c>
      <c r="EQ157" s="1">
        <v>23.8</v>
      </c>
      <c r="ER157" s="1">
        <v>21.6</v>
      </c>
      <c r="ES157" s="1">
        <v>22.2</v>
      </c>
      <c r="ET157" s="1">
        <v>23.2</v>
      </c>
      <c r="EU157" s="1">
        <v>23.6</v>
      </c>
      <c r="EV157" s="1">
        <v>23.4</v>
      </c>
      <c r="EW157" s="1">
        <v>23.4</v>
      </c>
      <c r="EX157" s="1">
        <v>23</v>
      </c>
      <c r="EY157" s="1">
        <v>23.4</v>
      </c>
      <c r="EZ157" s="1">
        <v>23.4</v>
      </c>
      <c r="FA157" s="1">
        <v>23.4</v>
      </c>
      <c r="FB157" s="1">
        <v>23.6</v>
      </c>
      <c r="FC157" s="1">
        <v>21.6</v>
      </c>
      <c r="FD157" s="1">
        <v>22.2</v>
      </c>
      <c r="FE157" s="1">
        <v>23.4</v>
      </c>
      <c r="FF157" s="1">
        <v>22.4</v>
      </c>
      <c r="FG157" s="1">
        <v>22.8</v>
      </c>
      <c r="FH157" s="1">
        <v>22.2</v>
      </c>
      <c r="FI157" s="1">
        <v>22.8</v>
      </c>
      <c r="FJ157" s="1">
        <v>22.6</v>
      </c>
      <c r="FK157" s="1">
        <v>23</v>
      </c>
      <c r="FL157" s="1">
        <v>22.8</v>
      </c>
      <c r="FM157" s="1">
        <v>23.4</v>
      </c>
      <c r="FN157" s="1">
        <v>65535</v>
      </c>
      <c r="FO157" s="1">
        <v>23</v>
      </c>
      <c r="FP157" s="1">
        <v>65535</v>
      </c>
      <c r="FQ157" s="1">
        <v>23.4</v>
      </c>
      <c r="FR157" s="1">
        <v>22.8</v>
      </c>
      <c r="FS157" s="1">
        <v>22.2</v>
      </c>
      <c r="FT157" s="1">
        <v>65535</v>
      </c>
      <c r="FU157" s="1">
        <v>22.8</v>
      </c>
      <c r="FV157" s="1">
        <v>23.2</v>
      </c>
      <c r="FW157" s="1">
        <v>23.2</v>
      </c>
      <c r="FX157" s="1">
        <v>23.2</v>
      </c>
      <c r="FY157" s="1">
        <v>22.6</v>
      </c>
      <c r="FZ157" s="1">
        <v>23</v>
      </c>
      <c r="GA157" s="1">
        <v>22.8</v>
      </c>
      <c r="GB157" s="1">
        <v>22.2</v>
      </c>
      <c r="GC157" s="1">
        <v>22.6</v>
      </c>
      <c r="GD157" s="1">
        <v>23</v>
      </c>
      <c r="GE157" s="1">
        <v>22.8</v>
      </c>
      <c r="GF157" s="1">
        <v>65535</v>
      </c>
      <c r="GG157" s="1">
        <v>22.4</v>
      </c>
      <c r="GH157" s="1">
        <v>21.8</v>
      </c>
      <c r="GI157" s="1">
        <v>22</v>
      </c>
      <c r="GJ157" s="1">
        <v>22.8</v>
      </c>
      <c r="GK157" s="1">
        <v>22.2</v>
      </c>
      <c r="GL157" s="1">
        <v>22.8</v>
      </c>
      <c r="GM157" s="1">
        <v>22</v>
      </c>
      <c r="GN157" s="1">
        <v>22.6</v>
      </c>
      <c r="GO157" s="1">
        <v>22</v>
      </c>
      <c r="GP157" s="1">
        <v>21.2</v>
      </c>
      <c r="GQ157" s="1">
        <v>21.2</v>
      </c>
      <c r="GR157" s="1">
        <v>21</v>
      </c>
      <c r="GS157" s="1">
        <v>22.2</v>
      </c>
      <c r="GT157" s="1">
        <v>23.2</v>
      </c>
      <c r="GU157" s="1">
        <v>22.6</v>
      </c>
      <c r="GV157" s="1">
        <v>21.4</v>
      </c>
      <c r="GW157" s="1">
        <v>21.8</v>
      </c>
      <c r="GX157" s="1">
        <v>21.4</v>
      </c>
      <c r="GY157" s="1">
        <v>22.4</v>
      </c>
      <c r="GZ157" s="1">
        <v>21.4</v>
      </c>
      <c r="HA157" s="1">
        <v>22.6</v>
      </c>
      <c r="HB157" s="1">
        <v>22</v>
      </c>
      <c r="HC157" s="1">
        <v>23</v>
      </c>
      <c r="HD157" s="1">
        <v>22.6</v>
      </c>
      <c r="HE157" s="1">
        <v>22.8</v>
      </c>
      <c r="HF157" s="1">
        <v>23</v>
      </c>
      <c r="HG157" s="1">
        <v>22.6</v>
      </c>
      <c r="HH157" s="1">
        <v>22.6</v>
      </c>
      <c r="HI157" s="1">
        <v>22.2</v>
      </c>
      <c r="HJ157" s="1">
        <v>22.6</v>
      </c>
      <c r="HK157" s="1">
        <v>21.8</v>
      </c>
      <c r="HL157" s="1">
        <v>22.2</v>
      </c>
      <c r="HM157" s="1">
        <v>65535</v>
      </c>
      <c r="HN157" s="1">
        <v>22.2</v>
      </c>
      <c r="HO157" s="1">
        <v>22.4</v>
      </c>
      <c r="HP157" s="1">
        <v>22.4</v>
      </c>
      <c r="HQ157" s="1">
        <v>19.600000000000001</v>
      </c>
      <c r="HR157" s="1">
        <v>20.399999999999999</v>
      </c>
      <c r="HS157" s="1">
        <v>21.4</v>
      </c>
      <c r="HT157" s="1">
        <v>22.4</v>
      </c>
      <c r="HU157" s="1">
        <v>22.2</v>
      </c>
      <c r="HV157" s="1">
        <v>21.8</v>
      </c>
      <c r="HW157" s="1">
        <v>22</v>
      </c>
      <c r="HX157" s="1">
        <v>22.6</v>
      </c>
      <c r="HY157" s="1">
        <v>22.2</v>
      </c>
      <c r="HZ157" s="1">
        <v>22.6</v>
      </c>
      <c r="IA157" s="1">
        <v>21.6</v>
      </c>
      <c r="IB157" s="1">
        <v>21</v>
      </c>
      <c r="IC157" s="1">
        <v>20.8</v>
      </c>
      <c r="ID157" s="1">
        <v>21.2</v>
      </c>
      <c r="IE157" s="1">
        <v>21.4</v>
      </c>
      <c r="IF157" s="1">
        <v>22</v>
      </c>
      <c r="IG157" s="1">
        <v>19.399999999999999</v>
      </c>
      <c r="IH157" s="1">
        <v>21.8</v>
      </c>
      <c r="II157" s="1">
        <v>22.2</v>
      </c>
      <c r="IJ157" s="1">
        <v>21.8</v>
      </c>
      <c r="IK157" s="1">
        <v>22</v>
      </c>
      <c r="IL157" s="1">
        <v>21.2</v>
      </c>
      <c r="IM157" s="1">
        <v>22</v>
      </c>
      <c r="IN157" s="1">
        <v>21.6</v>
      </c>
      <c r="IO157" s="1">
        <v>21.2</v>
      </c>
      <c r="IP157" s="1">
        <v>21.4</v>
      </c>
      <c r="IQ157" s="1">
        <v>22.2</v>
      </c>
      <c r="IR157" s="1">
        <v>22.2</v>
      </c>
      <c r="IS157" s="1">
        <v>22</v>
      </c>
      <c r="IT157" s="1">
        <v>22.2</v>
      </c>
      <c r="IU157" s="1">
        <v>21.6</v>
      </c>
      <c r="IV157" s="1">
        <v>21.6</v>
      </c>
      <c r="IW157" s="1">
        <v>21.2</v>
      </c>
      <c r="IX157" s="1">
        <v>21</v>
      </c>
      <c r="IY157" s="1">
        <v>21.8</v>
      </c>
      <c r="IZ157" s="1">
        <v>22.4</v>
      </c>
      <c r="JA157" s="1">
        <v>22.2</v>
      </c>
      <c r="JB157" s="1">
        <v>22.2</v>
      </c>
      <c r="JC157" s="1">
        <v>22.6</v>
      </c>
      <c r="JD157" s="1">
        <v>21.6</v>
      </c>
      <c r="JE157" s="1">
        <v>22.6</v>
      </c>
      <c r="JF157" s="1">
        <v>22.4</v>
      </c>
      <c r="JG157" s="1">
        <v>22.4</v>
      </c>
      <c r="JH157" s="1">
        <v>22.6</v>
      </c>
      <c r="JI157" s="1">
        <v>22.4</v>
      </c>
      <c r="JJ157" s="1">
        <v>23</v>
      </c>
      <c r="JK157" s="1">
        <v>65535</v>
      </c>
      <c r="JL157" s="1">
        <v>65535</v>
      </c>
      <c r="JM157" s="1">
        <v>21.6</v>
      </c>
      <c r="JN157" s="1">
        <v>21.6</v>
      </c>
      <c r="JO157" s="1">
        <v>22.4</v>
      </c>
      <c r="JP157" s="1">
        <v>23</v>
      </c>
      <c r="JQ157" s="1">
        <v>21.6</v>
      </c>
      <c r="JR157" s="1">
        <v>22.4</v>
      </c>
      <c r="JS157" s="1">
        <v>22.8</v>
      </c>
      <c r="JT157" s="1">
        <v>22.2</v>
      </c>
      <c r="JU157" s="1">
        <v>21.8</v>
      </c>
      <c r="JV157" s="1">
        <v>22.2</v>
      </c>
      <c r="JW157" s="1">
        <v>22.6</v>
      </c>
      <c r="JX157" s="1">
        <v>21.2</v>
      </c>
      <c r="JY157" s="1">
        <v>21.6</v>
      </c>
      <c r="JZ157" s="1">
        <v>22.2</v>
      </c>
      <c r="KA157" s="1">
        <v>23.2</v>
      </c>
      <c r="KB157" s="1">
        <v>22.2</v>
      </c>
      <c r="KC157" s="1">
        <v>22.6</v>
      </c>
      <c r="KD157" s="1">
        <v>22.8</v>
      </c>
      <c r="KE157" s="1">
        <v>21.4</v>
      </c>
      <c r="KF157" s="1">
        <v>22</v>
      </c>
      <c r="KG157" s="1">
        <v>22.8</v>
      </c>
      <c r="KH157" s="1">
        <v>20.399999999999999</v>
      </c>
      <c r="KI157" s="1">
        <v>20.8</v>
      </c>
      <c r="KJ157" s="1">
        <v>21.4</v>
      </c>
      <c r="KK157" s="1">
        <v>21.8</v>
      </c>
      <c r="KL157" s="1">
        <v>22.4</v>
      </c>
      <c r="KM157" s="1">
        <v>23.2</v>
      </c>
      <c r="KN157" s="1">
        <v>22</v>
      </c>
      <c r="KO157" s="1">
        <v>22.8</v>
      </c>
      <c r="KP157" s="1">
        <v>21.8</v>
      </c>
      <c r="KQ157" s="1">
        <v>22.4</v>
      </c>
      <c r="KR157" s="1">
        <v>22.6</v>
      </c>
      <c r="KS157" s="1">
        <v>22.8</v>
      </c>
      <c r="KT157" s="1">
        <v>22.2</v>
      </c>
      <c r="KU157" s="1">
        <v>22.8</v>
      </c>
      <c r="KV157" s="1">
        <v>22.4</v>
      </c>
      <c r="KW157" s="1">
        <v>22.2</v>
      </c>
      <c r="KX157" s="1">
        <v>22.4</v>
      </c>
      <c r="KY157" s="1">
        <v>22</v>
      </c>
      <c r="KZ157" s="1">
        <v>22.4</v>
      </c>
      <c r="LA157" s="1">
        <v>21.8</v>
      </c>
      <c r="LB157" s="1">
        <v>22.2</v>
      </c>
      <c r="LC157" s="1">
        <v>23</v>
      </c>
      <c r="LD157" s="1">
        <v>22.8</v>
      </c>
      <c r="LE157" s="1">
        <v>23.4</v>
      </c>
      <c r="LF157" s="1">
        <v>23</v>
      </c>
      <c r="LG157" s="1">
        <v>21.4</v>
      </c>
      <c r="LH157" s="1">
        <v>22.2</v>
      </c>
      <c r="LI157" s="1">
        <v>22.8</v>
      </c>
      <c r="LJ157" s="1">
        <v>23.4</v>
      </c>
      <c r="LK157" s="1">
        <v>23</v>
      </c>
      <c r="LL157" s="1">
        <v>23</v>
      </c>
      <c r="LM157" s="1">
        <v>22.8</v>
      </c>
      <c r="LN157" s="1">
        <v>23.4</v>
      </c>
      <c r="LO157" s="1">
        <v>23.6</v>
      </c>
      <c r="LP157" s="1">
        <v>23.2</v>
      </c>
      <c r="LQ157" s="1">
        <v>23.6</v>
      </c>
      <c r="LR157" s="1">
        <v>23.6</v>
      </c>
      <c r="LS157" s="1">
        <v>22.8</v>
      </c>
      <c r="LT157" s="1">
        <v>23.4</v>
      </c>
      <c r="LU157" s="1">
        <v>21.8</v>
      </c>
      <c r="LV157" s="1">
        <v>21.6</v>
      </c>
      <c r="LW157" s="1">
        <v>21.8</v>
      </c>
      <c r="LX157" s="1">
        <v>23</v>
      </c>
      <c r="LY157" s="1">
        <v>22.6</v>
      </c>
      <c r="LZ157" s="1">
        <v>23</v>
      </c>
      <c r="MA157" s="1">
        <v>23.6</v>
      </c>
      <c r="MB157" s="1">
        <v>23.6</v>
      </c>
      <c r="MC157" s="1">
        <v>22.6</v>
      </c>
      <c r="MD157" s="1">
        <v>23.4</v>
      </c>
      <c r="ME157" s="1">
        <v>23.8</v>
      </c>
      <c r="MF157" s="1">
        <v>23</v>
      </c>
      <c r="MG157" s="1">
        <v>23.2</v>
      </c>
      <c r="MH157" s="1">
        <v>22.8</v>
      </c>
      <c r="MI157" s="1">
        <v>23</v>
      </c>
      <c r="MJ157" s="1">
        <v>23.4</v>
      </c>
      <c r="MK157" s="1">
        <v>23.2</v>
      </c>
      <c r="ML157" s="1">
        <v>23</v>
      </c>
      <c r="MM157" s="1">
        <v>22.6</v>
      </c>
      <c r="MN157" s="1">
        <v>22.8</v>
      </c>
      <c r="MO157" s="1">
        <v>23.4</v>
      </c>
      <c r="MP157" s="1">
        <v>22.4</v>
      </c>
      <c r="MQ157" s="1">
        <v>22.4</v>
      </c>
      <c r="MR157" s="1">
        <v>23</v>
      </c>
      <c r="MS157" s="1">
        <v>23.4</v>
      </c>
      <c r="MT157" s="1">
        <v>21.4</v>
      </c>
      <c r="MU157" s="1">
        <v>21.6</v>
      </c>
      <c r="MV157" s="1">
        <v>23.2</v>
      </c>
      <c r="MW157" s="1">
        <v>23</v>
      </c>
      <c r="MX157" s="1">
        <v>23</v>
      </c>
      <c r="MY157" s="1">
        <v>22.2</v>
      </c>
      <c r="MZ157" s="1">
        <v>23</v>
      </c>
      <c r="NA157" s="1">
        <v>22.8</v>
      </c>
      <c r="NB157" s="1">
        <v>23</v>
      </c>
      <c r="NC157" s="1">
        <v>23.2</v>
      </c>
      <c r="ND157" s="1">
        <v>23.4</v>
      </c>
      <c r="NE157" s="1">
        <v>23.6</v>
      </c>
      <c r="NF157" s="1">
        <v>24</v>
      </c>
      <c r="NG157" s="1">
        <v>23.8</v>
      </c>
      <c r="NH157" s="1">
        <v>23</v>
      </c>
      <c r="NI157" s="1">
        <v>22.6</v>
      </c>
      <c r="NJ157" s="6">
        <f t="shared" si="111"/>
        <v>0.19354838709677419</v>
      </c>
      <c r="NK157" s="3">
        <f t="shared" si="112"/>
        <v>7.1428571428571425E-2</v>
      </c>
      <c r="NL157" s="3">
        <f t="shared" si="113"/>
        <v>0.12903225806451613</v>
      </c>
      <c r="NM157" s="3">
        <f t="shared" si="114"/>
        <v>0.16666666666666666</v>
      </c>
      <c r="NN157" s="3">
        <f t="shared" si="115"/>
        <v>0.70967741935483875</v>
      </c>
      <c r="NO157" s="3">
        <f t="shared" si="116"/>
        <v>0.8666666666666667</v>
      </c>
      <c r="NP157" s="3">
        <f t="shared" si="117"/>
        <v>1</v>
      </c>
      <c r="NQ157" s="3">
        <f t="shared" si="118"/>
        <v>0.967741935483871</v>
      </c>
      <c r="NR157" s="3">
        <f t="shared" si="119"/>
        <v>0.93333333333333335</v>
      </c>
      <c r="NS157" s="3">
        <f t="shared" si="120"/>
        <v>1</v>
      </c>
      <c r="NT157" s="3">
        <f t="shared" si="121"/>
        <v>1</v>
      </c>
      <c r="NU157" s="3">
        <f t="shared" si="122"/>
        <v>1</v>
      </c>
      <c r="NV157" s="3">
        <f t="shared" si="123"/>
        <v>0.67397260273972603</v>
      </c>
      <c r="NW157" s="5" t="e">
        <f t="shared" si="124"/>
        <v>#N/A</v>
      </c>
      <c r="NX157" s="1" t="e">
        <f t="shared" si="125"/>
        <v>#N/A</v>
      </c>
      <c r="NY157" s="1" t="e">
        <f t="shared" si="126"/>
        <v>#N/A</v>
      </c>
      <c r="NZ157" s="1" t="e">
        <f t="shared" si="127"/>
        <v>#N/A</v>
      </c>
      <c r="OA157" s="1">
        <f t="shared" si="128"/>
        <v>22.981818181818181</v>
      </c>
      <c r="OB157" s="1">
        <f t="shared" si="129"/>
        <v>22.799999999999997</v>
      </c>
      <c r="OC157" s="1">
        <f t="shared" si="130"/>
        <v>22.193548387096776</v>
      </c>
      <c r="OD157" s="1">
        <f t="shared" si="131"/>
        <v>21.63333333333334</v>
      </c>
      <c r="OE157" s="1">
        <f t="shared" si="132"/>
        <v>22.12142857142857</v>
      </c>
      <c r="OF157" s="1">
        <f t="shared" si="133"/>
        <v>22.180645161290318</v>
      </c>
      <c r="OG157" s="1">
        <f t="shared" si="134"/>
        <v>22.846666666666671</v>
      </c>
      <c r="OH157" s="1">
        <f t="shared" si="135"/>
        <v>22.974193548387095</v>
      </c>
      <c r="OI157" s="111" t="e">
        <f>NA()</f>
        <v>#N/A</v>
      </c>
      <c r="OJ157" s="112" t="e">
        <f>NA()</f>
        <v>#N/A</v>
      </c>
      <c r="OK157" s="112" t="e">
        <f>NA()</f>
        <v>#N/A</v>
      </c>
      <c r="OL157" s="112" t="e">
        <f>NA()</f>
        <v>#N/A</v>
      </c>
      <c r="OM157" s="112" t="e">
        <f>NA()</f>
        <v>#N/A</v>
      </c>
      <c r="ON157" s="112" t="e">
        <f>NA()</f>
        <v>#N/A</v>
      </c>
      <c r="OO157" s="112" t="e">
        <f>NA()</f>
        <v>#N/A</v>
      </c>
      <c r="OP157" s="112" t="e">
        <f>NA()</f>
        <v>#N/A</v>
      </c>
      <c r="OQ157" s="112" t="e">
        <f>NA()</f>
        <v>#N/A</v>
      </c>
      <c r="OR157" s="112" t="e">
        <f>NA()</f>
        <v>#N/A</v>
      </c>
      <c r="OS157" s="112" t="e">
        <f>NA()</f>
        <v>#N/A</v>
      </c>
      <c r="OT157" s="112" t="e">
        <f>NA()</f>
        <v>#N/A</v>
      </c>
      <c r="OU157" s="5" t="e">
        <f t="shared" si="99"/>
        <v>#N/A</v>
      </c>
      <c r="OV157" s="1" t="e">
        <f t="shared" si="100"/>
        <v>#N/A</v>
      </c>
      <c r="OW157" s="1" t="e">
        <f t="shared" si="101"/>
        <v>#N/A</v>
      </c>
      <c r="OX157" s="1" t="e">
        <f t="shared" si="102"/>
        <v>#N/A</v>
      </c>
      <c r="OY157" s="1" t="e">
        <f t="shared" si="103"/>
        <v>#N/A</v>
      </c>
      <c r="OZ157" s="1" t="e">
        <f t="shared" si="104"/>
        <v>#N/A</v>
      </c>
      <c r="PA157" s="1" t="e">
        <f t="shared" si="105"/>
        <v>#N/A</v>
      </c>
      <c r="PB157" s="1" t="e">
        <f t="shared" si="106"/>
        <v>#N/A</v>
      </c>
      <c r="PC157" s="1" t="e">
        <f t="shared" si="107"/>
        <v>#N/A</v>
      </c>
      <c r="PD157" s="1" t="e">
        <f t="shared" si="108"/>
        <v>#N/A</v>
      </c>
      <c r="PE157" s="1" t="e">
        <f t="shared" si="109"/>
        <v>#N/A</v>
      </c>
      <c r="PF157" s="1" t="e">
        <f t="shared" si="110"/>
        <v>#N/A</v>
      </c>
      <c r="PG157" s="111">
        <v>19</v>
      </c>
      <c r="PH157" s="112">
        <v>18.399999999999999</v>
      </c>
      <c r="PI157" s="112">
        <v>19.2</v>
      </c>
      <c r="PJ157" s="112">
        <v>19.2</v>
      </c>
      <c r="PK157" s="112">
        <v>19.600000000000001</v>
      </c>
      <c r="PL157" s="112">
        <v>17.8</v>
      </c>
      <c r="PM157" s="112">
        <v>17.399999999999999</v>
      </c>
      <c r="PN157" s="112">
        <v>18.899999999999999</v>
      </c>
      <c r="PO157" s="112">
        <v>18.5</v>
      </c>
      <c r="PP157" s="112">
        <v>18.100000000000001</v>
      </c>
      <c r="PQ157" s="112">
        <v>19.2</v>
      </c>
      <c r="PR157" s="137">
        <v>19.2</v>
      </c>
      <c r="PS157" s="5" t="e">
        <f t="array" ref="PS157">+IF(ISERROR($NW157)=FALSE,MIN(IF($H157:$AL157&lt;65534,$H157:$AL157,"")),NA())</f>
        <v>#N/A</v>
      </c>
      <c r="PT157" s="1" t="e">
        <f t="array" ref="PT157">+IF(ISERROR($NX157)=FALSE,MIN(IF($AM157:$BN157&lt;65534,$AM157:$BN157,"")),NA())</f>
        <v>#N/A</v>
      </c>
      <c r="PU157" s="1" t="e">
        <f t="array" ref="PU157">+IF(ISERROR($NY157)=FALSE,MIN(IF($BP157:$CT157&lt;65534,$BP157:$CT157,"")),NA())</f>
        <v>#N/A</v>
      </c>
      <c r="PV157" s="1" t="e">
        <f t="array" ref="PV157">+IF(ISERROR($NZ157)=FALSE,MIN(IF($CU157:$DX157&lt;65534,$CU157:$DX157,"")),NA())</f>
        <v>#N/A</v>
      </c>
      <c r="PW157" s="1">
        <f t="array" ref="PW157">+IF(ISERROR($OA157)=FALSE,MIN(IF($DY157:$FC157&lt;65534,$DY157:$FC157,"")),NA())</f>
        <v>21.6</v>
      </c>
      <c r="PX157" s="1">
        <f t="array" ref="PX157">+IF(ISERROR($OB157)=FALSE,MIN(IF($FD157:$GG157&lt;65534,$FD157:$GG157,"")),NA())</f>
        <v>22.2</v>
      </c>
      <c r="PY157" s="1">
        <f t="array" ref="PY157">+IF(ISERROR($OC157)=FALSE,MIN(IF($GH157:$HL157&lt;65534,$GH157:$HL157,"")),NA())</f>
        <v>21</v>
      </c>
      <c r="PZ157" s="1">
        <f t="array" ref="PZ157">+IF(ISERROR($OD157)=FALSE,MIN(IF($HM157:$IQ157&lt;65534,$HM157:$IQ157,"")),NA())</f>
        <v>19.399999999999999</v>
      </c>
      <c r="QA157" s="1">
        <f t="array" ref="QA157">+IF(ISERROR($OE157)=FALSE,MIN(IF($IR157:$JU157&lt;65534,$IR157:$JU157,"")),NA())</f>
        <v>21</v>
      </c>
      <c r="QB157" s="1">
        <f t="array" ref="QB157">+IF(ISERROR($OF157)=FALSE,MIN(IF($JV157:$KZ157&lt;65534,$JV157:$KZ157,"")),NA())</f>
        <v>20.399999999999999</v>
      </c>
      <c r="QC157" s="1">
        <f t="array" ref="QC157">+IF(ISERROR($OG157)=FALSE,MIN(IF($LA157:$MD157&lt;65534,$LA157:$MD157,"")),NA())</f>
        <v>21.4</v>
      </c>
      <c r="QD157" s="1">
        <f t="array" ref="QD157">+IF(ISERROR($OH157)=FALSE,MIN(IF($ME157:$NI157&lt;65534,$ME157:$NI157,"")),NA())</f>
        <v>21.4</v>
      </c>
      <c r="QE157" s="5" t="e">
        <f t="shared" si="136"/>
        <v>#N/A</v>
      </c>
      <c r="QF157" s="1" t="e">
        <f t="shared" si="137"/>
        <v>#N/A</v>
      </c>
      <c r="QG157" s="1" t="e">
        <f t="shared" si="138"/>
        <v>#N/A</v>
      </c>
      <c r="QH157" s="1" t="e">
        <f t="shared" si="139"/>
        <v>#N/A</v>
      </c>
      <c r="QI157" s="1">
        <f t="shared" si="140"/>
        <v>-2</v>
      </c>
      <c r="QJ157" s="1">
        <f t="shared" si="141"/>
        <v>-4.3999999999999986</v>
      </c>
      <c r="QK157" s="1">
        <f t="shared" si="142"/>
        <v>-3.6000000000000014</v>
      </c>
      <c r="QL157" s="1">
        <f t="shared" si="143"/>
        <v>-0.5</v>
      </c>
      <c r="QM157" s="1">
        <f t="shared" si="144"/>
        <v>-2.5</v>
      </c>
      <c r="QN157" s="1">
        <f t="shared" si="145"/>
        <v>-2.2999999999999972</v>
      </c>
      <c r="QO157" s="1">
        <f t="shared" si="146"/>
        <v>-2.1999999999999993</v>
      </c>
      <c r="QP157" s="1">
        <f t="shared" si="147"/>
        <v>-2.1999999999999993</v>
      </c>
      <c r="QQ157" s="5" t="s">
        <v>892</v>
      </c>
    </row>
    <row r="158" spans="1:459" s="1" customFormat="1" x14ac:dyDescent="0.2">
      <c r="A158" s="79">
        <v>21015030</v>
      </c>
      <c r="B158" s="106">
        <v>-76.294972222222214</v>
      </c>
      <c r="C158" s="106">
        <v>1.8884722222222221</v>
      </c>
      <c r="D158" s="105">
        <v>1800</v>
      </c>
      <c r="E158" s="97" t="s">
        <v>367</v>
      </c>
      <c r="F158" s="97" t="s">
        <v>529</v>
      </c>
      <c r="G158" s="97" t="s">
        <v>32</v>
      </c>
      <c r="H158" s="1">
        <v>10.199999999999999</v>
      </c>
      <c r="I158" s="1">
        <v>65535</v>
      </c>
      <c r="J158" s="1">
        <v>12</v>
      </c>
      <c r="K158" s="1">
        <v>13.6</v>
      </c>
      <c r="L158" s="1">
        <v>11</v>
      </c>
      <c r="M158" s="1">
        <v>10.4</v>
      </c>
      <c r="N158" s="1">
        <v>11.4</v>
      </c>
      <c r="O158" s="1">
        <v>13.6</v>
      </c>
      <c r="P158" s="1">
        <v>14</v>
      </c>
      <c r="Q158" s="1">
        <v>13.6</v>
      </c>
      <c r="R158" s="1">
        <v>15</v>
      </c>
      <c r="S158" s="1">
        <v>13.6</v>
      </c>
      <c r="T158" s="1">
        <v>12</v>
      </c>
      <c r="U158" s="1">
        <v>13.4</v>
      </c>
      <c r="V158" s="1">
        <v>14</v>
      </c>
      <c r="W158" s="1">
        <v>12</v>
      </c>
      <c r="X158" s="1">
        <v>13.6</v>
      </c>
      <c r="Y158" s="1">
        <v>14.6</v>
      </c>
      <c r="Z158" s="1">
        <v>13.6</v>
      </c>
      <c r="AA158" s="1">
        <v>14.6</v>
      </c>
      <c r="AB158" s="1">
        <v>13</v>
      </c>
      <c r="AC158" s="1">
        <v>14</v>
      </c>
      <c r="AD158" s="1">
        <v>15</v>
      </c>
      <c r="AE158" s="1">
        <v>14.6</v>
      </c>
      <c r="AF158" s="1">
        <v>13</v>
      </c>
      <c r="AG158" s="1">
        <v>14</v>
      </c>
      <c r="AH158" s="1">
        <v>13.8</v>
      </c>
      <c r="AI158" s="1">
        <v>12</v>
      </c>
      <c r="AJ158" s="1">
        <v>14</v>
      </c>
      <c r="AK158" s="1">
        <v>14</v>
      </c>
      <c r="AL158" s="1">
        <v>14</v>
      </c>
      <c r="AM158" s="1">
        <v>65535</v>
      </c>
      <c r="AN158" s="1">
        <v>11</v>
      </c>
      <c r="AO158" s="1">
        <v>11.4</v>
      </c>
      <c r="AP158" s="1">
        <v>14</v>
      </c>
      <c r="AQ158" s="1">
        <v>14</v>
      </c>
      <c r="AR158" s="1">
        <v>14.4</v>
      </c>
      <c r="AS158" s="1">
        <v>11</v>
      </c>
      <c r="AT158" s="1">
        <v>12.4</v>
      </c>
      <c r="AU158" s="1">
        <v>15</v>
      </c>
      <c r="AV158" s="1">
        <v>14.6</v>
      </c>
      <c r="AW158" s="1">
        <v>14.4</v>
      </c>
      <c r="AX158" s="1">
        <v>14</v>
      </c>
      <c r="AY158" s="1">
        <v>14.4</v>
      </c>
      <c r="AZ158" s="1">
        <v>13</v>
      </c>
      <c r="BA158" s="1">
        <v>13.6</v>
      </c>
      <c r="BB158" s="1">
        <v>14</v>
      </c>
      <c r="BC158" s="1">
        <v>14.6</v>
      </c>
      <c r="BD158" s="1">
        <v>15</v>
      </c>
      <c r="BE158" s="1">
        <v>14</v>
      </c>
      <c r="BF158" s="1">
        <v>15</v>
      </c>
      <c r="BG158" s="1">
        <v>14.6</v>
      </c>
      <c r="BH158" s="1">
        <v>13.4</v>
      </c>
      <c r="BI158" s="1">
        <v>11.6</v>
      </c>
      <c r="BJ158" s="1">
        <v>13.4</v>
      </c>
      <c r="BK158" s="1">
        <v>14</v>
      </c>
      <c r="BL158" s="1">
        <v>14.2</v>
      </c>
      <c r="BM158" s="1">
        <v>12</v>
      </c>
      <c r="BN158" s="1">
        <v>13.4</v>
      </c>
      <c r="BO158" s="102"/>
      <c r="BP158" s="1">
        <v>14</v>
      </c>
      <c r="BQ158" s="1">
        <v>14.6</v>
      </c>
      <c r="BR158" s="1">
        <v>15</v>
      </c>
      <c r="BS158" s="1">
        <v>12</v>
      </c>
      <c r="BT158" s="1">
        <v>14</v>
      </c>
      <c r="BU158" s="1">
        <v>13</v>
      </c>
      <c r="BV158" s="1">
        <v>14</v>
      </c>
      <c r="BW158" s="1">
        <v>12.6</v>
      </c>
      <c r="BX158" s="1">
        <v>11</v>
      </c>
      <c r="BY158" s="1">
        <v>14</v>
      </c>
      <c r="BZ158" s="1">
        <v>14.4</v>
      </c>
      <c r="CA158" s="1">
        <v>11.4</v>
      </c>
      <c r="CB158" s="1">
        <v>65535</v>
      </c>
      <c r="CC158" s="1">
        <v>14.6</v>
      </c>
      <c r="CD158" s="1">
        <v>14</v>
      </c>
      <c r="CE158" s="1">
        <v>65535</v>
      </c>
      <c r="CF158" s="1">
        <v>13</v>
      </c>
      <c r="CG158" s="1">
        <v>12</v>
      </c>
      <c r="CH158" s="1">
        <v>14</v>
      </c>
      <c r="CI158" s="1">
        <v>14.4</v>
      </c>
      <c r="CJ158" s="1">
        <v>15.4</v>
      </c>
      <c r="CK158" s="1">
        <v>14</v>
      </c>
      <c r="CL158" s="1">
        <v>13</v>
      </c>
      <c r="CM158" s="1">
        <v>15</v>
      </c>
      <c r="CN158" s="1">
        <v>11</v>
      </c>
      <c r="CO158" s="1">
        <v>13</v>
      </c>
      <c r="CP158" s="1">
        <v>14</v>
      </c>
      <c r="CQ158" s="1">
        <v>14.6</v>
      </c>
      <c r="CR158" s="1">
        <v>15</v>
      </c>
      <c r="CS158" s="1">
        <v>14.4</v>
      </c>
      <c r="CT158" s="1">
        <v>15</v>
      </c>
      <c r="CU158" s="1">
        <v>12</v>
      </c>
      <c r="CV158" s="1">
        <v>14.6</v>
      </c>
      <c r="CW158" s="1">
        <v>15</v>
      </c>
      <c r="CX158" s="1">
        <v>11</v>
      </c>
      <c r="CY158" s="1">
        <v>14</v>
      </c>
      <c r="CZ158" s="1">
        <v>14</v>
      </c>
      <c r="DA158" s="1">
        <v>15</v>
      </c>
      <c r="DB158" s="1">
        <v>14</v>
      </c>
      <c r="DC158" s="1">
        <v>10</v>
      </c>
      <c r="DD158" s="1">
        <v>10.4</v>
      </c>
      <c r="DE158" s="1">
        <v>12</v>
      </c>
      <c r="DF158" s="1">
        <v>14</v>
      </c>
      <c r="DG158" s="1">
        <v>14.6</v>
      </c>
      <c r="DH158" s="1">
        <v>12</v>
      </c>
      <c r="DI158" s="1">
        <v>14</v>
      </c>
      <c r="DJ158" s="1">
        <v>13.6</v>
      </c>
      <c r="DK158" s="1">
        <v>13.2</v>
      </c>
      <c r="DL158" s="1">
        <v>13.6</v>
      </c>
      <c r="DM158" s="1">
        <v>12</v>
      </c>
      <c r="DN158" s="1">
        <v>13</v>
      </c>
      <c r="DO158" s="1">
        <v>14.4</v>
      </c>
      <c r="DP158" s="1">
        <v>13.6</v>
      </c>
      <c r="DQ158" s="1">
        <v>15</v>
      </c>
      <c r="DR158" s="1">
        <v>14.6</v>
      </c>
      <c r="DS158" s="1">
        <v>12</v>
      </c>
      <c r="DT158" s="1">
        <v>13</v>
      </c>
      <c r="DU158" s="1">
        <v>15</v>
      </c>
      <c r="DV158" s="1">
        <v>65535</v>
      </c>
      <c r="DW158" s="1">
        <v>14</v>
      </c>
      <c r="DX158" s="1">
        <v>14.4</v>
      </c>
      <c r="DY158" s="1">
        <v>10.6</v>
      </c>
      <c r="DZ158" s="1">
        <v>65535</v>
      </c>
      <c r="EA158" s="1">
        <v>12</v>
      </c>
      <c r="EB158" s="1">
        <v>13.4</v>
      </c>
      <c r="EC158" s="1">
        <v>13.4</v>
      </c>
      <c r="ED158" s="1">
        <v>15</v>
      </c>
      <c r="EE158" s="1">
        <v>14.6</v>
      </c>
      <c r="EF158" s="1">
        <v>15</v>
      </c>
      <c r="EG158" s="1">
        <v>13</v>
      </c>
      <c r="EH158" s="1">
        <v>13.4</v>
      </c>
      <c r="EI158" s="1">
        <v>12</v>
      </c>
      <c r="EJ158" s="1">
        <v>15</v>
      </c>
      <c r="EK158" s="1">
        <v>11</v>
      </c>
      <c r="EL158" s="1">
        <v>11.2</v>
      </c>
      <c r="EM158" s="1">
        <v>14</v>
      </c>
      <c r="EN158" s="1">
        <v>14.4</v>
      </c>
      <c r="EO158" s="1">
        <v>11</v>
      </c>
      <c r="EP158" s="1">
        <v>12</v>
      </c>
      <c r="EQ158" s="1">
        <v>14.6</v>
      </c>
      <c r="ER158" s="1">
        <v>13</v>
      </c>
      <c r="ES158" s="1">
        <v>13.4</v>
      </c>
      <c r="ET158" s="1">
        <v>12</v>
      </c>
      <c r="EU158" s="1">
        <v>12</v>
      </c>
      <c r="EV158" s="1">
        <v>14</v>
      </c>
      <c r="EW158" s="1">
        <v>14</v>
      </c>
      <c r="EX158" s="1">
        <v>14.4</v>
      </c>
      <c r="EY158" s="1">
        <v>10.4</v>
      </c>
      <c r="EZ158" s="1">
        <v>11</v>
      </c>
      <c r="FA158" s="1">
        <v>65535</v>
      </c>
      <c r="FB158" s="1">
        <v>14</v>
      </c>
      <c r="FC158" s="1">
        <v>15</v>
      </c>
      <c r="FD158" s="1">
        <v>13</v>
      </c>
      <c r="FE158" s="1">
        <v>13.6</v>
      </c>
      <c r="FF158" s="1">
        <v>13.8</v>
      </c>
      <c r="FG158" s="1">
        <v>11</v>
      </c>
      <c r="FH158" s="1">
        <v>13.6</v>
      </c>
      <c r="FI158" s="1">
        <v>13</v>
      </c>
      <c r="FJ158" s="1">
        <v>11.4</v>
      </c>
      <c r="FK158" s="1">
        <v>12</v>
      </c>
      <c r="FL158" s="1">
        <v>12.4</v>
      </c>
      <c r="FM158" s="1">
        <v>13</v>
      </c>
      <c r="FN158" s="1">
        <v>14</v>
      </c>
      <c r="FO158" s="1">
        <v>14.6</v>
      </c>
      <c r="FP158" s="1">
        <v>12</v>
      </c>
      <c r="FQ158" s="1">
        <v>13</v>
      </c>
      <c r="FR158" s="1">
        <v>13</v>
      </c>
      <c r="FS158" s="1">
        <v>14</v>
      </c>
      <c r="FT158" s="1">
        <v>13.6</v>
      </c>
      <c r="FU158" s="1">
        <v>65535</v>
      </c>
      <c r="FV158" s="1">
        <v>12</v>
      </c>
      <c r="FW158" s="1">
        <v>14</v>
      </c>
      <c r="FX158" s="1">
        <v>13.6</v>
      </c>
      <c r="FY158" s="1">
        <v>14</v>
      </c>
      <c r="FZ158" s="1">
        <v>14.2</v>
      </c>
      <c r="GA158" s="1">
        <v>13</v>
      </c>
      <c r="GB158" s="1">
        <v>12</v>
      </c>
      <c r="GC158" s="1">
        <v>13</v>
      </c>
      <c r="GD158" s="1">
        <v>14.6</v>
      </c>
      <c r="GE158" s="1">
        <v>65535</v>
      </c>
      <c r="GF158" s="1">
        <v>12</v>
      </c>
      <c r="GG158" s="1">
        <v>13</v>
      </c>
      <c r="GH158" s="1">
        <v>12.2</v>
      </c>
      <c r="GI158" s="1">
        <v>11</v>
      </c>
      <c r="GJ158" s="1">
        <v>11.6</v>
      </c>
      <c r="GK158" s="1">
        <v>14</v>
      </c>
      <c r="GL158" s="1">
        <v>65535</v>
      </c>
      <c r="GM158" s="1">
        <v>12</v>
      </c>
      <c r="GN158" s="1">
        <v>11</v>
      </c>
      <c r="GO158" s="1">
        <v>13</v>
      </c>
      <c r="GP158" s="1">
        <v>11</v>
      </c>
      <c r="GQ158" s="1">
        <v>13</v>
      </c>
      <c r="GR158" s="1">
        <v>11.6</v>
      </c>
      <c r="GS158" s="1">
        <v>11</v>
      </c>
      <c r="GT158" s="1">
        <v>12</v>
      </c>
      <c r="GU158" s="1">
        <v>14</v>
      </c>
      <c r="GV158" s="1">
        <v>13</v>
      </c>
      <c r="GW158" s="1">
        <v>13.6</v>
      </c>
      <c r="GX158" s="1">
        <v>13</v>
      </c>
      <c r="GY158" s="1">
        <v>12</v>
      </c>
      <c r="GZ158" s="1">
        <v>14</v>
      </c>
      <c r="HA158" s="1">
        <v>13</v>
      </c>
      <c r="HB158" s="1">
        <v>12</v>
      </c>
      <c r="HC158" s="1">
        <v>13</v>
      </c>
      <c r="HD158" s="1">
        <v>14</v>
      </c>
      <c r="HE158" s="1">
        <v>12</v>
      </c>
      <c r="HF158" s="1">
        <v>13</v>
      </c>
      <c r="HG158" s="1">
        <v>12</v>
      </c>
      <c r="HH158" s="1">
        <v>11</v>
      </c>
      <c r="HI158" s="1">
        <v>13</v>
      </c>
      <c r="HJ158" s="1">
        <v>11</v>
      </c>
      <c r="HK158" s="1">
        <v>12</v>
      </c>
      <c r="HL158" s="1">
        <v>13.4</v>
      </c>
      <c r="HM158" s="1">
        <v>12</v>
      </c>
      <c r="HN158" s="1">
        <v>10.4</v>
      </c>
      <c r="HO158" s="1">
        <v>13</v>
      </c>
      <c r="HP158" s="1">
        <v>12</v>
      </c>
      <c r="HQ158" s="1">
        <v>10.6</v>
      </c>
      <c r="HR158" s="1">
        <v>11</v>
      </c>
      <c r="HS158" s="1">
        <v>12</v>
      </c>
      <c r="HT158" s="1">
        <v>13</v>
      </c>
      <c r="HU158" s="1">
        <v>12</v>
      </c>
      <c r="HV158" s="1">
        <v>13</v>
      </c>
      <c r="HW158" s="1">
        <v>14</v>
      </c>
      <c r="HX158" s="1">
        <v>13</v>
      </c>
      <c r="HY158" s="1">
        <v>13</v>
      </c>
      <c r="HZ158" s="1">
        <v>13.6</v>
      </c>
      <c r="IA158" s="1">
        <v>10.4</v>
      </c>
      <c r="IB158" s="1">
        <v>11</v>
      </c>
      <c r="IC158" s="1">
        <v>10.199999999999999</v>
      </c>
      <c r="ID158" s="1">
        <v>65535</v>
      </c>
      <c r="IE158" s="1">
        <v>10</v>
      </c>
      <c r="IF158" s="1">
        <v>12</v>
      </c>
      <c r="IG158" s="1">
        <v>12</v>
      </c>
      <c r="IH158" s="1">
        <v>11</v>
      </c>
      <c r="II158" s="1">
        <v>10</v>
      </c>
      <c r="IJ158" s="1">
        <v>12.4</v>
      </c>
      <c r="IK158" s="1">
        <v>10.6</v>
      </c>
      <c r="IL158" s="1">
        <v>65535</v>
      </c>
      <c r="IM158" s="1">
        <v>10</v>
      </c>
      <c r="IN158" s="1">
        <v>13</v>
      </c>
      <c r="IO158" s="1">
        <v>11</v>
      </c>
      <c r="IP158" s="1">
        <v>10</v>
      </c>
      <c r="IQ158" s="1">
        <v>11</v>
      </c>
      <c r="IR158" s="1">
        <v>13.6</v>
      </c>
      <c r="IS158" s="1">
        <v>12</v>
      </c>
      <c r="IT158" s="1">
        <v>10</v>
      </c>
      <c r="IU158" s="1">
        <v>11</v>
      </c>
      <c r="IV158" s="1">
        <v>12</v>
      </c>
      <c r="IW158" s="1">
        <v>12.4</v>
      </c>
      <c r="IX158" s="1">
        <v>12</v>
      </c>
      <c r="IY158" s="1">
        <v>10</v>
      </c>
      <c r="IZ158" s="1">
        <v>11</v>
      </c>
      <c r="JA158" s="1">
        <v>12.6</v>
      </c>
      <c r="JB158" s="1">
        <v>13</v>
      </c>
      <c r="JC158" s="1">
        <v>14</v>
      </c>
      <c r="JD158" s="1">
        <v>14.6</v>
      </c>
      <c r="JE158" s="1">
        <v>13</v>
      </c>
      <c r="JF158" s="1">
        <v>11</v>
      </c>
      <c r="JG158" s="1">
        <v>10</v>
      </c>
      <c r="JH158" s="1">
        <v>11</v>
      </c>
      <c r="JI158" s="1">
        <v>12</v>
      </c>
      <c r="JJ158" s="1">
        <v>12.6</v>
      </c>
      <c r="JK158" s="1">
        <v>13</v>
      </c>
      <c r="JL158" s="1">
        <v>10</v>
      </c>
      <c r="JM158" s="1">
        <v>11</v>
      </c>
      <c r="JN158" s="1">
        <v>65535</v>
      </c>
      <c r="JO158" s="1">
        <v>12</v>
      </c>
      <c r="JP158" s="1">
        <v>11</v>
      </c>
      <c r="JQ158" s="1">
        <v>11.6</v>
      </c>
      <c r="JR158" s="1">
        <v>12</v>
      </c>
      <c r="JS158" s="1">
        <v>11</v>
      </c>
      <c r="JT158" s="1">
        <v>12</v>
      </c>
      <c r="JU158" s="1">
        <v>11</v>
      </c>
      <c r="JV158" s="1">
        <v>10.6</v>
      </c>
      <c r="JW158" s="1">
        <v>13</v>
      </c>
      <c r="JX158" s="1">
        <v>13.6</v>
      </c>
      <c r="JY158" s="1">
        <v>10.4</v>
      </c>
      <c r="JZ158" s="1">
        <v>65535</v>
      </c>
      <c r="KA158" s="1">
        <v>65535</v>
      </c>
      <c r="KB158" s="1">
        <v>13</v>
      </c>
      <c r="KC158" s="1">
        <v>13.4</v>
      </c>
      <c r="KD158" s="1">
        <v>65535</v>
      </c>
      <c r="KE158" s="1">
        <v>65535</v>
      </c>
      <c r="KF158" s="1">
        <v>11</v>
      </c>
      <c r="KG158" s="1">
        <v>12</v>
      </c>
      <c r="KH158" s="1">
        <v>13.6</v>
      </c>
      <c r="KI158" s="1">
        <v>10</v>
      </c>
      <c r="KJ158" s="1">
        <v>11</v>
      </c>
      <c r="KK158" s="1">
        <v>13</v>
      </c>
      <c r="KL158" s="1">
        <v>11</v>
      </c>
      <c r="KM158" s="1">
        <v>13</v>
      </c>
      <c r="KN158" s="1">
        <v>13.4</v>
      </c>
      <c r="KO158" s="1">
        <v>14</v>
      </c>
      <c r="KP158" s="1">
        <v>10</v>
      </c>
      <c r="KQ158" s="1">
        <v>14</v>
      </c>
      <c r="KR158" s="1">
        <v>13.6</v>
      </c>
      <c r="KS158" s="1">
        <v>12</v>
      </c>
      <c r="KT158" s="1">
        <v>12.6</v>
      </c>
      <c r="KU158" s="1">
        <v>14</v>
      </c>
      <c r="KV158" s="1">
        <v>13.8</v>
      </c>
      <c r="KW158" s="1">
        <v>11</v>
      </c>
      <c r="KX158" s="1">
        <v>12</v>
      </c>
      <c r="KY158" s="1">
        <v>11</v>
      </c>
      <c r="KZ158" s="1">
        <v>13</v>
      </c>
      <c r="LA158" s="1">
        <v>10.6</v>
      </c>
      <c r="LB158" s="1">
        <v>11.4</v>
      </c>
      <c r="LC158" s="1">
        <v>11</v>
      </c>
      <c r="LD158" s="1">
        <v>14.4</v>
      </c>
      <c r="LE158" s="1">
        <v>13</v>
      </c>
      <c r="LF158" s="1">
        <v>13.4</v>
      </c>
      <c r="LG158" s="1">
        <v>13</v>
      </c>
      <c r="LH158" s="1">
        <v>13.6</v>
      </c>
      <c r="LI158" s="1">
        <v>13</v>
      </c>
      <c r="LJ158" s="1">
        <v>13.6</v>
      </c>
      <c r="LK158" s="1">
        <v>14</v>
      </c>
      <c r="LL158" s="1">
        <v>15</v>
      </c>
      <c r="LM158" s="1">
        <v>12</v>
      </c>
      <c r="LN158" s="1">
        <v>13</v>
      </c>
      <c r="LO158" s="1">
        <v>15</v>
      </c>
      <c r="LP158" s="1">
        <v>14</v>
      </c>
      <c r="LQ158" s="1">
        <v>14.6</v>
      </c>
      <c r="LR158" s="1">
        <v>13</v>
      </c>
      <c r="LS158" s="1">
        <v>11</v>
      </c>
      <c r="LT158" s="1">
        <v>14</v>
      </c>
      <c r="LU158" s="1">
        <v>12</v>
      </c>
      <c r="LV158" s="1">
        <v>13</v>
      </c>
      <c r="LW158" s="1">
        <v>14</v>
      </c>
      <c r="LX158" s="1">
        <v>15</v>
      </c>
      <c r="LY158" s="1">
        <v>14.6</v>
      </c>
      <c r="LZ158" s="1">
        <v>12</v>
      </c>
      <c r="MA158" s="1">
        <v>13</v>
      </c>
      <c r="MB158" s="1">
        <v>13.4</v>
      </c>
      <c r="MC158" s="1">
        <v>13</v>
      </c>
      <c r="MD158" s="1">
        <v>12</v>
      </c>
      <c r="ME158" s="1">
        <v>14</v>
      </c>
      <c r="MF158" s="1">
        <v>13.6</v>
      </c>
      <c r="MG158" s="1">
        <v>13.4</v>
      </c>
      <c r="MH158" s="1">
        <v>13</v>
      </c>
      <c r="MI158" s="1">
        <v>13</v>
      </c>
      <c r="MJ158" s="1">
        <v>13.6</v>
      </c>
      <c r="MK158" s="1">
        <v>13</v>
      </c>
      <c r="ML158" s="1">
        <v>13.4</v>
      </c>
      <c r="MM158" s="1">
        <v>14</v>
      </c>
      <c r="MN158" s="1">
        <v>11</v>
      </c>
      <c r="MO158" s="1">
        <v>12</v>
      </c>
      <c r="MP158" s="1">
        <v>13</v>
      </c>
      <c r="MQ158" s="1">
        <v>14</v>
      </c>
      <c r="MR158" s="1">
        <v>65535</v>
      </c>
      <c r="MS158" s="1">
        <v>14</v>
      </c>
      <c r="MT158" s="1">
        <v>13</v>
      </c>
      <c r="MU158" s="1">
        <v>12.6</v>
      </c>
      <c r="MV158" s="1">
        <v>13</v>
      </c>
      <c r="MW158" s="1">
        <v>14</v>
      </c>
      <c r="MX158" s="1">
        <v>14.6</v>
      </c>
      <c r="MY158" s="1">
        <v>14</v>
      </c>
      <c r="MZ158" s="1">
        <v>13.4</v>
      </c>
      <c r="NA158" s="1">
        <v>14</v>
      </c>
      <c r="NB158" s="1">
        <v>14</v>
      </c>
      <c r="NC158" s="1">
        <v>15</v>
      </c>
      <c r="ND158" s="1">
        <v>13</v>
      </c>
      <c r="NE158" s="1">
        <v>12</v>
      </c>
      <c r="NF158" s="1">
        <v>14</v>
      </c>
      <c r="NG158" s="1">
        <v>12</v>
      </c>
      <c r="NH158" s="1">
        <v>13.6</v>
      </c>
      <c r="NI158" s="1">
        <v>14</v>
      </c>
      <c r="NJ158" s="6">
        <f t="shared" si="111"/>
        <v>0.967741935483871</v>
      </c>
      <c r="NK158" s="3">
        <f t="shared" si="112"/>
        <v>0.9642857142857143</v>
      </c>
      <c r="NL158" s="3">
        <f t="shared" si="113"/>
        <v>0.93548387096774188</v>
      </c>
      <c r="NM158" s="3">
        <f t="shared" si="114"/>
        <v>0.96666666666666667</v>
      </c>
      <c r="NN158" s="3">
        <f t="shared" si="115"/>
        <v>0.93548387096774188</v>
      </c>
      <c r="NO158" s="3">
        <f t="shared" si="116"/>
        <v>0.93333333333333335</v>
      </c>
      <c r="NP158" s="3">
        <f t="shared" si="117"/>
        <v>0.967741935483871</v>
      </c>
      <c r="NQ158" s="3">
        <f t="shared" si="118"/>
        <v>0.93548387096774188</v>
      </c>
      <c r="NR158" s="3">
        <f t="shared" si="119"/>
        <v>0.96666666666666667</v>
      </c>
      <c r="NS158" s="3">
        <f t="shared" si="120"/>
        <v>0.87096774193548387</v>
      </c>
      <c r="NT158" s="3">
        <f t="shared" si="121"/>
        <v>1</v>
      </c>
      <c r="NU158" s="3">
        <f t="shared" si="122"/>
        <v>0.967741935483871</v>
      </c>
      <c r="NV158" s="3">
        <f t="shared" si="123"/>
        <v>0.9506849315068493</v>
      </c>
      <c r="NW158" s="5">
        <f t="shared" si="124"/>
        <v>13.253333333333332</v>
      </c>
      <c r="NX158" s="1">
        <f t="shared" si="125"/>
        <v>13.570370370370368</v>
      </c>
      <c r="NY158" s="1">
        <f t="shared" si="126"/>
        <v>13.668965517241379</v>
      </c>
      <c r="NZ158" s="1">
        <f t="shared" si="127"/>
        <v>13.379310344827585</v>
      </c>
      <c r="OA158" s="1">
        <f t="shared" si="128"/>
        <v>13.06206896551724</v>
      </c>
      <c r="OB158" s="1">
        <f t="shared" si="129"/>
        <v>13.085714285714287</v>
      </c>
      <c r="OC158" s="1">
        <f t="shared" si="130"/>
        <v>12.413333333333332</v>
      </c>
      <c r="OD158" s="1">
        <f t="shared" si="131"/>
        <v>11.627586206896551</v>
      </c>
      <c r="OE158" s="1">
        <f t="shared" si="132"/>
        <v>11.806896551724137</v>
      </c>
      <c r="OF158" s="1">
        <f t="shared" si="133"/>
        <v>12.333333333333334</v>
      </c>
      <c r="OG158" s="1">
        <f t="shared" si="134"/>
        <v>13.153333333333334</v>
      </c>
      <c r="OH158" s="1">
        <f t="shared" si="135"/>
        <v>13.373333333333333</v>
      </c>
      <c r="OI158" s="111">
        <v>13.874999999999998</v>
      </c>
      <c r="OJ158" s="112">
        <v>14.074999999999998</v>
      </c>
      <c r="OK158" s="112">
        <v>14.251851851851852</v>
      </c>
      <c r="OL158" s="112">
        <v>14.371428571428568</v>
      </c>
      <c r="OM158" s="112">
        <v>14.339285714285717</v>
      </c>
      <c r="ON158" s="112">
        <v>13.803571428571431</v>
      </c>
      <c r="OO158" s="112">
        <v>13.174074074074076</v>
      </c>
      <c r="OP158" s="112">
        <v>13.040740740740739</v>
      </c>
      <c r="OQ158" s="112">
        <v>13.21111111111111</v>
      </c>
      <c r="OR158" s="112">
        <v>13.773076923076925</v>
      </c>
      <c r="OS158" s="112">
        <v>14.062962962962963</v>
      </c>
      <c r="OT158" s="112">
        <v>14.018518518518519</v>
      </c>
      <c r="OU158" s="5">
        <f t="shared" si="99"/>
        <v>-0.62166666666666615</v>
      </c>
      <c r="OV158" s="1">
        <f t="shared" si="100"/>
        <v>-0.50462962962962976</v>
      </c>
      <c r="OW158" s="1">
        <f t="shared" si="101"/>
        <v>-0.5828863346104729</v>
      </c>
      <c r="OX158" s="1">
        <f t="shared" si="102"/>
        <v>-0.99211822660098292</v>
      </c>
      <c r="OY158" s="1">
        <f t="shared" si="103"/>
        <v>-1.2772167487684776</v>
      </c>
      <c r="OZ158" s="1">
        <f t="shared" si="104"/>
        <v>-0.71785714285714342</v>
      </c>
      <c r="PA158" s="1">
        <f t="shared" si="105"/>
        <v>-0.7607407407407436</v>
      </c>
      <c r="PB158" s="1">
        <f t="shared" si="106"/>
        <v>-1.4131545338441889</v>
      </c>
      <c r="PC158" s="1">
        <f t="shared" si="107"/>
        <v>-1.4042145593869737</v>
      </c>
      <c r="PD158" s="1">
        <f t="shared" si="108"/>
        <v>-1.4397435897435908</v>
      </c>
      <c r="PE158" s="1">
        <f t="shared" si="109"/>
        <v>-0.90962962962962912</v>
      </c>
      <c r="PF158" s="1">
        <f t="shared" si="110"/>
        <v>-0.64518518518518597</v>
      </c>
      <c r="PG158" s="111">
        <v>10</v>
      </c>
      <c r="PH158" s="112">
        <v>10</v>
      </c>
      <c r="PI158" s="112">
        <v>11</v>
      </c>
      <c r="PJ158" s="112">
        <v>10</v>
      </c>
      <c r="PK158" s="112">
        <v>10.4</v>
      </c>
      <c r="PL158" s="112">
        <v>10.8</v>
      </c>
      <c r="PM158" s="112">
        <v>8.5</v>
      </c>
      <c r="PN158" s="112">
        <v>7</v>
      </c>
      <c r="PO158" s="112">
        <v>10</v>
      </c>
      <c r="PP158" s="112">
        <v>10</v>
      </c>
      <c r="PQ158" s="112">
        <v>10</v>
      </c>
      <c r="PR158" s="137">
        <v>10</v>
      </c>
      <c r="PS158" s="5">
        <f t="array" ref="PS158">+IF(ISERROR($NW158)=FALSE,MIN(IF($H158:$AL158&lt;65534,$H158:$AL158,"")),NA())</f>
        <v>10.199999999999999</v>
      </c>
      <c r="PT158" s="1">
        <f t="array" ref="PT158">+IF(ISERROR($NX158)=FALSE,MIN(IF($AM158:$BN158&lt;65534,$AM158:$BN158,"")),NA())</f>
        <v>11</v>
      </c>
      <c r="PU158" s="1">
        <f t="array" ref="PU158">+IF(ISERROR($NY158)=FALSE,MIN(IF($BP158:$CT158&lt;65534,$BP158:$CT158,"")),NA())</f>
        <v>11</v>
      </c>
      <c r="PV158" s="1">
        <f t="array" ref="PV158">+IF(ISERROR($NZ158)=FALSE,MIN(IF($CU158:$DX158&lt;65534,$CU158:$DX158,"")),NA())</f>
        <v>10</v>
      </c>
      <c r="PW158" s="1">
        <f t="array" ref="PW158">+IF(ISERROR($OA158)=FALSE,MIN(IF($DY158:$FC158&lt;65534,$DY158:$FC158,"")),NA())</f>
        <v>10.4</v>
      </c>
      <c r="PX158" s="1">
        <f t="array" ref="PX158">+IF(ISERROR($OB158)=FALSE,MIN(IF($FD158:$GG158&lt;65534,$FD158:$GG158,"")),NA())</f>
        <v>11</v>
      </c>
      <c r="PY158" s="1">
        <f t="array" ref="PY158">+IF(ISERROR($OC158)=FALSE,MIN(IF($GH158:$HL158&lt;65534,$GH158:$HL158,"")),NA())</f>
        <v>11</v>
      </c>
      <c r="PZ158" s="1">
        <f t="array" ref="PZ158">+IF(ISERROR($OD158)=FALSE,MIN(IF($HM158:$IQ158&lt;65534,$HM158:$IQ158,"")),NA())</f>
        <v>10</v>
      </c>
      <c r="QA158" s="1">
        <f t="array" ref="QA158">+IF(ISERROR($OE158)=FALSE,MIN(IF($IR158:$JU158&lt;65534,$IR158:$JU158,"")),NA())</f>
        <v>10</v>
      </c>
      <c r="QB158" s="1">
        <f t="array" ref="QB158">+IF(ISERROR($OF158)=FALSE,MIN(IF($JV158:$KZ158&lt;65534,$JV158:$KZ158,"")),NA())</f>
        <v>10</v>
      </c>
      <c r="QC158" s="1">
        <f t="array" ref="QC158">+IF(ISERROR($OG158)=FALSE,MIN(IF($LA158:$MD158&lt;65534,$LA158:$MD158,"")),NA())</f>
        <v>10.6</v>
      </c>
      <c r="QD158" s="1">
        <f t="array" ref="QD158">+IF(ISERROR($OH158)=FALSE,MIN(IF($ME158:$NI158&lt;65534,$ME158:$NI158,"")),NA())</f>
        <v>11</v>
      </c>
      <c r="QE158" s="5">
        <f t="shared" si="136"/>
        <v>-0.19999999999999929</v>
      </c>
      <c r="QF158" s="1">
        <f t="shared" si="137"/>
        <v>-1</v>
      </c>
      <c r="QG158" s="1">
        <f t="shared" si="138"/>
        <v>0</v>
      </c>
      <c r="QH158" s="1">
        <f t="shared" si="139"/>
        <v>0</v>
      </c>
      <c r="QI158" s="1">
        <f t="shared" si="140"/>
        <v>0</v>
      </c>
      <c r="QJ158" s="1">
        <f t="shared" si="141"/>
        <v>-0.19999999999999929</v>
      </c>
      <c r="QK158" s="1">
        <f t="shared" si="142"/>
        <v>-2.5</v>
      </c>
      <c r="QL158" s="1">
        <f t="shared" si="143"/>
        <v>-3</v>
      </c>
      <c r="QM158" s="1">
        <f t="shared" si="144"/>
        <v>0</v>
      </c>
      <c r="QN158" s="1">
        <f t="shared" si="145"/>
        <v>0</v>
      </c>
      <c r="QO158" s="1">
        <f t="shared" si="146"/>
        <v>-0.59999999999999964</v>
      </c>
      <c r="QP158" s="1">
        <f t="shared" si="147"/>
        <v>-1</v>
      </c>
      <c r="QQ158" s="5" t="s">
        <v>892</v>
      </c>
    </row>
    <row r="159" spans="1:459" s="1" customFormat="1" x14ac:dyDescent="0.2">
      <c r="A159" s="79">
        <v>21025020</v>
      </c>
      <c r="B159" s="106">
        <v>-75.8</v>
      </c>
      <c r="C159" s="106">
        <v>2.0666666666666669</v>
      </c>
      <c r="D159" s="105">
        <v>1352</v>
      </c>
      <c r="E159" s="97" t="s">
        <v>501</v>
      </c>
      <c r="F159" s="97" t="s">
        <v>501</v>
      </c>
      <c r="G159" s="97" t="s">
        <v>32</v>
      </c>
      <c r="H159" s="1">
        <v>65535</v>
      </c>
      <c r="I159" s="1">
        <v>65535</v>
      </c>
      <c r="J159" s="1">
        <v>17.399999999999999</v>
      </c>
      <c r="K159" s="1">
        <v>18</v>
      </c>
      <c r="L159" s="1">
        <v>18.2</v>
      </c>
      <c r="M159" s="1">
        <v>18</v>
      </c>
      <c r="N159" s="1">
        <v>65535</v>
      </c>
      <c r="O159" s="1">
        <v>16.399999999999999</v>
      </c>
      <c r="P159" s="1">
        <v>15.4</v>
      </c>
      <c r="Q159" s="1">
        <v>16.2</v>
      </c>
      <c r="R159" s="1">
        <v>16.399999999999999</v>
      </c>
      <c r="S159" s="1">
        <v>16.2</v>
      </c>
      <c r="T159" s="1">
        <v>16.2</v>
      </c>
      <c r="U159" s="1">
        <v>16.399999999999999</v>
      </c>
      <c r="V159" s="1">
        <v>17</v>
      </c>
      <c r="W159" s="1">
        <v>17.2</v>
      </c>
      <c r="X159" s="1">
        <v>18</v>
      </c>
      <c r="Y159" s="1">
        <v>16.2</v>
      </c>
      <c r="Z159" s="1">
        <v>16.399999999999999</v>
      </c>
      <c r="AA159" s="1">
        <v>16.2</v>
      </c>
      <c r="AB159" s="1">
        <v>16.2</v>
      </c>
      <c r="AC159" s="1">
        <v>18</v>
      </c>
      <c r="AD159" s="1">
        <v>17.399999999999999</v>
      </c>
      <c r="AE159" s="1">
        <v>17.2</v>
      </c>
      <c r="AF159" s="1">
        <v>17.399999999999999</v>
      </c>
      <c r="AG159" s="1">
        <v>18.2</v>
      </c>
      <c r="AH159" s="1">
        <v>18</v>
      </c>
      <c r="AI159" s="1">
        <v>18.2</v>
      </c>
      <c r="AJ159" s="1">
        <v>16.2</v>
      </c>
      <c r="AK159" s="1">
        <v>17.2</v>
      </c>
      <c r="AL159" s="1">
        <v>18.2</v>
      </c>
      <c r="AM159" s="1">
        <v>18.2</v>
      </c>
      <c r="AN159" s="1">
        <v>17.2</v>
      </c>
      <c r="AO159" s="1">
        <v>18.399999999999999</v>
      </c>
      <c r="AP159" s="1">
        <v>17.2</v>
      </c>
      <c r="AQ159" s="1">
        <v>17.2</v>
      </c>
      <c r="AR159" s="1">
        <v>18.2</v>
      </c>
      <c r="AS159" s="1">
        <v>18.2</v>
      </c>
      <c r="AT159" s="1">
        <v>17.2</v>
      </c>
      <c r="AU159" s="1">
        <v>17.399999999999999</v>
      </c>
      <c r="AV159" s="1">
        <v>18.2</v>
      </c>
      <c r="AW159" s="1">
        <v>19.2</v>
      </c>
      <c r="AX159" s="1">
        <v>19</v>
      </c>
      <c r="AY159" s="1">
        <v>19.2</v>
      </c>
      <c r="AZ159" s="1">
        <v>19.2</v>
      </c>
      <c r="BA159" s="1">
        <v>19.2</v>
      </c>
      <c r="BB159" s="1">
        <v>19.2</v>
      </c>
      <c r="BC159" s="1">
        <v>19.399999999999999</v>
      </c>
      <c r="BD159" s="1">
        <v>18.25</v>
      </c>
      <c r="BE159" s="1">
        <v>65535</v>
      </c>
      <c r="BF159" s="1">
        <v>19.2</v>
      </c>
      <c r="BG159" s="1">
        <v>19</v>
      </c>
      <c r="BH159" s="1">
        <v>65535</v>
      </c>
      <c r="BI159" s="1">
        <v>19.2</v>
      </c>
      <c r="BJ159" s="1">
        <v>65535</v>
      </c>
      <c r="BK159" s="1">
        <v>65535</v>
      </c>
      <c r="BL159" s="1">
        <v>65535</v>
      </c>
      <c r="BM159" s="1">
        <v>15</v>
      </c>
      <c r="BN159" s="1">
        <v>17.399999999999999</v>
      </c>
      <c r="BO159" s="102"/>
      <c r="BP159" s="1">
        <v>20</v>
      </c>
      <c r="BQ159" s="1">
        <v>20.2</v>
      </c>
      <c r="BR159" s="1">
        <v>18.399999999999999</v>
      </c>
      <c r="BS159" s="1">
        <v>18.399999999999999</v>
      </c>
      <c r="BT159" s="1">
        <v>19</v>
      </c>
      <c r="BU159" s="1">
        <v>19.2</v>
      </c>
      <c r="BV159" s="1">
        <v>19.2</v>
      </c>
      <c r="BW159" s="1">
        <v>18</v>
      </c>
      <c r="BX159" s="1">
        <v>17.399999999999999</v>
      </c>
      <c r="BY159" s="1">
        <v>18.2</v>
      </c>
      <c r="BZ159" s="1">
        <v>65535</v>
      </c>
      <c r="CA159" s="1">
        <v>18.399999999999999</v>
      </c>
      <c r="CB159" s="1">
        <v>19</v>
      </c>
      <c r="CC159" s="1">
        <v>19</v>
      </c>
      <c r="CD159" s="1">
        <v>17.2</v>
      </c>
      <c r="CE159" s="1">
        <v>65535</v>
      </c>
      <c r="CF159" s="1">
        <v>65535</v>
      </c>
      <c r="CG159" s="1">
        <v>19.2</v>
      </c>
      <c r="CH159" s="1">
        <v>19.2</v>
      </c>
      <c r="CI159" s="1">
        <v>18.399999999999999</v>
      </c>
      <c r="CJ159" s="1">
        <v>18</v>
      </c>
      <c r="CK159" s="1">
        <v>17.2</v>
      </c>
      <c r="CL159" s="1">
        <v>17.399999999999999</v>
      </c>
      <c r="CM159" s="1">
        <v>18</v>
      </c>
      <c r="CN159" s="1">
        <v>65535</v>
      </c>
      <c r="CO159" s="1">
        <v>19.2</v>
      </c>
      <c r="CP159" s="1">
        <v>19</v>
      </c>
      <c r="CQ159" s="1">
        <v>19</v>
      </c>
      <c r="CR159" s="1">
        <v>19.2</v>
      </c>
      <c r="CS159" s="1">
        <v>17.399999999999999</v>
      </c>
      <c r="CT159" s="1">
        <v>18.2</v>
      </c>
      <c r="CU159" s="1">
        <v>18</v>
      </c>
      <c r="CV159" s="1">
        <v>65535</v>
      </c>
      <c r="CW159" s="1">
        <v>18</v>
      </c>
      <c r="CX159" s="1">
        <v>65535</v>
      </c>
      <c r="CY159" s="1">
        <v>65535</v>
      </c>
      <c r="CZ159" s="1">
        <v>18.2</v>
      </c>
      <c r="DA159" s="1">
        <v>18.2</v>
      </c>
      <c r="DB159" s="1">
        <v>18</v>
      </c>
      <c r="DC159" s="1">
        <v>17</v>
      </c>
      <c r="DD159" s="1">
        <v>17.2</v>
      </c>
      <c r="DE159" s="1">
        <v>17.2</v>
      </c>
      <c r="DF159" s="1">
        <v>17</v>
      </c>
      <c r="DG159" s="1">
        <v>18</v>
      </c>
      <c r="DH159" s="1">
        <v>65535</v>
      </c>
      <c r="DI159" s="1">
        <v>16.399999999999999</v>
      </c>
      <c r="DJ159" s="1">
        <v>17.2</v>
      </c>
      <c r="DK159" s="1">
        <v>18.399999999999999</v>
      </c>
      <c r="DL159" s="1">
        <v>19</v>
      </c>
      <c r="DM159" s="1">
        <v>18.399999999999999</v>
      </c>
      <c r="DN159" s="1">
        <v>19.399999999999999</v>
      </c>
      <c r="DO159" s="1">
        <v>19</v>
      </c>
      <c r="DP159" s="1">
        <v>65535</v>
      </c>
      <c r="DQ159" s="1">
        <v>65535</v>
      </c>
      <c r="DR159" s="1">
        <v>65535</v>
      </c>
      <c r="DS159" s="1">
        <v>17.399999999999999</v>
      </c>
      <c r="DT159" s="1">
        <v>18.2</v>
      </c>
      <c r="DU159" s="1">
        <v>19</v>
      </c>
      <c r="DV159" s="1">
        <v>18</v>
      </c>
      <c r="DW159" s="1">
        <v>18.2</v>
      </c>
      <c r="DX159" s="1">
        <v>19.2</v>
      </c>
      <c r="DY159" s="1">
        <v>19</v>
      </c>
      <c r="DZ159" s="1">
        <v>19.399999999999999</v>
      </c>
      <c r="EA159" s="1">
        <v>19.2</v>
      </c>
      <c r="EB159" s="1">
        <v>18.399999999999999</v>
      </c>
      <c r="EC159" s="1">
        <v>65535</v>
      </c>
      <c r="ED159" s="1">
        <v>18</v>
      </c>
      <c r="EE159" s="1">
        <v>17.399999999999999</v>
      </c>
      <c r="EF159" s="1">
        <v>18.399999999999999</v>
      </c>
      <c r="EG159" s="1">
        <v>18</v>
      </c>
      <c r="EH159" s="1">
        <v>17.399999999999999</v>
      </c>
      <c r="EI159" s="1">
        <v>19</v>
      </c>
      <c r="EJ159" s="1">
        <v>18.2</v>
      </c>
      <c r="EK159" s="1">
        <v>18</v>
      </c>
      <c r="EL159" s="1">
        <v>17.399999999999999</v>
      </c>
      <c r="EM159" s="1">
        <v>17.2</v>
      </c>
      <c r="EN159" s="1">
        <v>17</v>
      </c>
      <c r="EO159" s="1">
        <v>17.399999999999999</v>
      </c>
      <c r="EP159" s="1">
        <v>18.2</v>
      </c>
      <c r="EQ159" s="1">
        <v>18</v>
      </c>
      <c r="ER159" s="1">
        <v>17.399999999999999</v>
      </c>
      <c r="ES159" s="1">
        <v>18.2</v>
      </c>
      <c r="ET159" s="1">
        <v>18</v>
      </c>
      <c r="EU159" s="1">
        <v>18.399999999999999</v>
      </c>
      <c r="EV159" s="1">
        <v>18.2</v>
      </c>
      <c r="EW159" s="1">
        <v>18</v>
      </c>
      <c r="EX159" s="1">
        <v>17</v>
      </c>
      <c r="EY159" s="1">
        <v>16.2</v>
      </c>
      <c r="EZ159" s="1">
        <v>18</v>
      </c>
      <c r="FA159" s="1">
        <v>65535</v>
      </c>
      <c r="FB159" s="1">
        <v>14.7</v>
      </c>
      <c r="FC159" s="1">
        <v>17.2</v>
      </c>
      <c r="FD159" s="1">
        <v>17.2</v>
      </c>
      <c r="FE159" s="1">
        <v>18</v>
      </c>
      <c r="FF159" s="1">
        <v>17.399999999999999</v>
      </c>
      <c r="FG159" s="1">
        <v>17.2</v>
      </c>
      <c r="FH159" s="1">
        <v>17</v>
      </c>
      <c r="FI159" s="1">
        <v>16.2</v>
      </c>
      <c r="FJ159" s="1">
        <v>17</v>
      </c>
      <c r="FK159" s="1">
        <v>17</v>
      </c>
      <c r="FL159" s="1">
        <v>18</v>
      </c>
      <c r="FM159" s="1">
        <v>17.2</v>
      </c>
      <c r="FN159" s="1">
        <v>17</v>
      </c>
      <c r="FO159" s="1">
        <v>17</v>
      </c>
      <c r="FP159" s="1">
        <v>17.399999999999999</v>
      </c>
      <c r="FQ159" s="1">
        <v>17.2</v>
      </c>
      <c r="FR159" s="1">
        <v>18.2</v>
      </c>
      <c r="FS159" s="1">
        <v>17</v>
      </c>
      <c r="FT159" s="1">
        <v>16.399999999999999</v>
      </c>
      <c r="FU159" s="1">
        <v>16.2</v>
      </c>
      <c r="FV159" s="1">
        <v>17.399999999999999</v>
      </c>
      <c r="FW159" s="1">
        <v>17.399999999999999</v>
      </c>
      <c r="FX159" s="1">
        <v>17.2</v>
      </c>
      <c r="FY159" s="1">
        <v>16.399999999999999</v>
      </c>
      <c r="FZ159" s="1">
        <v>16.399999999999999</v>
      </c>
      <c r="GA159" s="1">
        <v>18</v>
      </c>
      <c r="GB159" s="1">
        <v>18.2</v>
      </c>
      <c r="GC159" s="1">
        <v>19</v>
      </c>
      <c r="GD159" s="1">
        <v>19.399999999999999</v>
      </c>
      <c r="GE159" s="1">
        <v>19.2</v>
      </c>
      <c r="GF159" s="1">
        <v>65535</v>
      </c>
      <c r="GG159" s="1">
        <v>18</v>
      </c>
      <c r="GH159" s="1">
        <v>16.2</v>
      </c>
      <c r="GI159" s="1">
        <v>17</v>
      </c>
      <c r="GJ159" s="1">
        <v>18.399999999999999</v>
      </c>
      <c r="GK159" s="1">
        <v>19.2</v>
      </c>
      <c r="GL159" s="1">
        <v>18.2</v>
      </c>
      <c r="GM159" s="1">
        <v>17</v>
      </c>
      <c r="GN159" s="1">
        <v>17.2</v>
      </c>
      <c r="GO159" s="1">
        <v>16.399999999999999</v>
      </c>
      <c r="GP159" s="1">
        <v>16.2</v>
      </c>
      <c r="GQ159" s="1">
        <v>17</v>
      </c>
      <c r="GR159" s="1">
        <v>17.399999999999999</v>
      </c>
      <c r="GS159" s="1">
        <v>18</v>
      </c>
      <c r="GT159" s="1">
        <v>18</v>
      </c>
      <c r="GU159" s="1">
        <v>17</v>
      </c>
      <c r="GV159" s="1">
        <v>17</v>
      </c>
      <c r="GW159" s="1">
        <v>18</v>
      </c>
      <c r="GX159" s="1">
        <v>17.399999999999999</v>
      </c>
      <c r="GY159" s="1">
        <v>17.399999999999999</v>
      </c>
      <c r="GZ159" s="1">
        <v>16.399999999999999</v>
      </c>
      <c r="HA159" s="1">
        <v>17</v>
      </c>
      <c r="HB159" s="1">
        <v>16.2</v>
      </c>
      <c r="HC159" s="1">
        <v>65535</v>
      </c>
      <c r="HD159" s="1">
        <v>17.2</v>
      </c>
      <c r="HE159" s="1">
        <v>18</v>
      </c>
      <c r="HF159" s="1">
        <v>17.399999999999999</v>
      </c>
      <c r="HG159" s="1">
        <v>16</v>
      </c>
      <c r="HH159" s="1">
        <v>15.2</v>
      </c>
      <c r="HI159" s="1">
        <v>17.2</v>
      </c>
      <c r="HJ159" s="1">
        <v>16.2</v>
      </c>
      <c r="HK159" s="1">
        <v>17.2</v>
      </c>
      <c r="HL159" s="1">
        <v>17.2</v>
      </c>
      <c r="HM159" s="1">
        <v>17.2</v>
      </c>
      <c r="HN159" s="1">
        <v>18</v>
      </c>
      <c r="HO159" s="1">
        <v>18.2</v>
      </c>
      <c r="HP159" s="1">
        <v>16</v>
      </c>
      <c r="HQ159" s="1">
        <v>15.2</v>
      </c>
      <c r="HR159" s="1">
        <v>16</v>
      </c>
      <c r="HS159" s="1">
        <v>17</v>
      </c>
      <c r="HT159" s="1">
        <v>17</v>
      </c>
      <c r="HU159" s="1">
        <v>16</v>
      </c>
      <c r="HV159" s="1">
        <v>17.2</v>
      </c>
      <c r="HW159" s="1">
        <v>16.2</v>
      </c>
      <c r="HX159" s="1">
        <v>17</v>
      </c>
      <c r="HY159" s="1">
        <v>17.399999999999999</v>
      </c>
      <c r="HZ159" s="1">
        <v>16.399999999999999</v>
      </c>
      <c r="IA159" s="1">
        <v>16.399999999999999</v>
      </c>
      <c r="IB159" s="1">
        <v>15.2</v>
      </c>
      <c r="IC159" s="1">
        <v>15.4</v>
      </c>
      <c r="ID159" s="1">
        <v>65535</v>
      </c>
      <c r="IE159" s="1">
        <v>65535</v>
      </c>
      <c r="IF159" s="1">
        <v>17.2</v>
      </c>
      <c r="IG159" s="1">
        <v>18</v>
      </c>
      <c r="IH159" s="1">
        <v>16.2</v>
      </c>
      <c r="II159" s="1">
        <v>17</v>
      </c>
      <c r="IJ159" s="1">
        <v>16.2</v>
      </c>
      <c r="IK159" s="1">
        <v>17.2</v>
      </c>
      <c r="IL159" s="1">
        <v>18.2</v>
      </c>
      <c r="IM159" s="1">
        <v>16.2</v>
      </c>
      <c r="IN159" s="1">
        <v>17</v>
      </c>
      <c r="IO159" s="1">
        <v>17</v>
      </c>
      <c r="IP159" s="1">
        <v>65535</v>
      </c>
      <c r="IQ159" s="1">
        <v>18.2</v>
      </c>
      <c r="IR159" s="1">
        <v>17.399999999999999</v>
      </c>
      <c r="IS159" s="1">
        <v>17.399999999999999</v>
      </c>
      <c r="IT159" s="1">
        <v>18.2</v>
      </c>
      <c r="IU159" s="1">
        <v>17.2</v>
      </c>
      <c r="IV159" s="1">
        <v>18</v>
      </c>
      <c r="IW159" s="1">
        <v>18.2</v>
      </c>
      <c r="IX159" s="1">
        <v>65535</v>
      </c>
      <c r="IY159" s="1">
        <v>18</v>
      </c>
      <c r="IZ159" s="1">
        <v>17.2</v>
      </c>
      <c r="JA159" s="1">
        <v>18.2</v>
      </c>
      <c r="JB159" s="1">
        <v>19</v>
      </c>
      <c r="JC159" s="1">
        <v>19.399999999999999</v>
      </c>
      <c r="JD159" s="1">
        <v>17.399999999999999</v>
      </c>
      <c r="JE159" s="1">
        <v>16.399999999999999</v>
      </c>
      <c r="JF159" s="1">
        <v>17.399999999999999</v>
      </c>
      <c r="JG159" s="1">
        <v>18</v>
      </c>
      <c r="JH159" s="1">
        <v>18.399999999999999</v>
      </c>
      <c r="JI159" s="1">
        <v>65535</v>
      </c>
      <c r="JJ159" s="1">
        <v>18.2</v>
      </c>
      <c r="JK159" s="1">
        <v>65535</v>
      </c>
      <c r="JL159" s="1">
        <v>16.2</v>
      </c>
      <c r="JM159" s="1">
        <v>65535</v>
      </c>
      <c r="JN159" s="1">
        <v>18.2</v>
      </c>
      <c r="JO159" s="1">
        <v>17</v>
      </c>
      <c r="JP159" s="1">
        <v>17.399999999999999</v>
      </c>
      <c r="JQ159" s="1">
        <v>65535</v>
      </c>
      <c r="JR159" s="1">
        <v>65535</v>
      </c>
      <c r="JS159" s="1">
        <v>18.399999999999999</v>
      </c>
      <c r="JT159" s="1">
        <v>19.2</v>
      </c>
      <c r="JU159" s="1">
        <v>17.399999999999999</v>
      </c>
      <c r="JV159" s="1">
        <v>18</v>
      </c>
      <c r="JW159" s="1">
        <v>19</v>
      </c>
      <c r="JX159" s="1">
        <v>17.2</v>
      </c>
      <c r="JY159" s="1">
        <v>17</v>
      </c>
      <c r="JZ159" s="1">
        <v>17.2</v>
      </c>
      <c r="KA159" s="1">
        <v>18.2</v>
      </c>
      <c r="KB159" s="1">
        <v>65535</v>
      </c>
      <c r="KC159" s="1">
        <v>16.2</v>
      </c>
      <c r="KD159" s="1">
        <v>16</v>
      </c>
      <c r="KE159" s="1">
        <v>17.399999999999999</v>
      </c>
      <c r="KF159" s="1">
        <v>18.2</v>
      </c>
      <c r="KG159" s="1">
        <v>18.399999999999999</v>
      </c>
      <c r="KH159" s="1">
        <v>18.2</v>
      </c>
      <c r="KI159" s="1">
        <v>18</v>
      </c>
      <c r="KJ159" s="1">
        <v>18.399999999999999</v>
      </c>
      <c r="KK159" s="1">
        <v>65535</v>
      </c>
      <c r="KL159" s="1">
        <v>18.2</v>
      </c>
      <c r="KM159" s="1">
        <v>18.399999999999999</v>
      </c>
      <c r="KN159" s="1">
        <v>18.2</v>
      </c>
      <c r="KO159" s="1">
        <v>18</v>
      </c>
      <c r="KP159" s="1">
        <v>17</v>
      </c>
      <c r="KQ159" s="1">
        <v>17.2</v>
      </c>
      <c r="KR159" s="1">
        <v>17.399999999999999</v>
      </c>
      <c r="KS159" s="1">
        <v>17.2</v>
      </c>
      <c r="KT159" s="1">
        <v>18.2</v>
      </c>
      <c r="KU159" s="1">
        <v>18.399999999999999</v>
      </c>
      <c r="KV159" s="1">
        <v>17.2</v>
      </c>
      <c r="KW159" s="1">
        <v>65535</v>
      </c>
      <c r="KX159" s="1">
        <v>65535</v>
      </c>
      <c r="KY159" s="1">
        <v>65535</v>
      </c>
      <c r="KZ159" s="1">
        <v>17.399999999999999</v>
      </c>
      <c r="LA159" s="1">
        <v>65535</v>
      </c>
      <c r="LB159" s="1">
        <v>18.399999999999999</v>
      </c>
      <c r="LC159" s="1">
        <v>65535</v>
      </c>
      <c r="LD159" s="1">
        <v>17.2</v>
      </c>
      <c r="LE159" s="1">
        <v>18.399999999999999</v>
      </c>
      <c r="LF159" s="1">
        <v>19.2</v>
      </c>
      <c r="LG159" s="1">
        <v>18.399999999999999</v>
      </c>
      <c r="LH159" s="1">
        <v>18.399999999999999</v>
      </c>
      <c r="LI159" s="1">
        <v>18</v>
      </c>
      <c r="LJ159" s="1">
        <v>19</v>
      </c>
      <c r="LK159" s="1">
        <v>17.399999999999999</v>
      </c>
      <c r="LL159" s="1">
        <v>17.399999999999999</v>
      </c>
      <c r="LM159" s="1">
        <v>18.399999999999999</v>
      </c>
      <c r="LN159" s="1">
        <v>17.399999999999999</v>
      </c>
      <c r="LO159" s="1">
        <v>18</v>
      </c>
      <c r="LP159" s="1">
        <v>18.399999999999999</v>
      </c>
      <c r="LQ159" s="1">
        <v>65535</v>
      </c>
      <c r="LR159" s="1">
        <v>17.399999999999999</v>
      </c>
      <c r="LS159" s="1">
        <v>18</v>
      </c>
      <c r="LT159" s="1">
        <v>18</v>
      </c>
      <c r="LU159" s="1">
        <v>16.399999999999999</v>
      </c>
      <c r="LV159" s="1">
        <v>17.399999999999999</v>
      </c>
      <c r="LW159" s="1">
        <v>17</v>
      </c>
      <c r="LX159" s="1">
        <v>18</v>
      </c>
      <c r="LY159" s="1">
        <v>19</v>
      </c>
      <c r="LZ159" s="1">
        <v>18.399999999999999</v>
      </c>
      <c r="MA159" s="1">
        <v>19.2</v>
      </c>
      <c r="MB159" s="1">
        <v>19.2</v>
      </c>
      <c r="MC159" s="1">
        <v>19</v>
      </c>
      <c r="MD159" s="1">
        <v>17.399999999999999</v>
      </c>
      <c r="ME159" s="1">
        <v>18.2</v>
      </c>
      <c r="MF159" s="1">
        <v>18</v>
      </c>
      <c r="MG159" s="1">
        <v>19.2</v>
      </c>
      <c r="MH159" s="1">
        <v>18.399999999999999</v>
      </c>
      <c r="MI159" s="1">
        <v>65535</v>
      </c>
      <c r="MJ159" s="1">
        <v>65535</v>
      </c>
      <c r="MK159" s="1">
        <v>17.399999999999999</v>
      </c>
      <c r="ML159" s="1">
        <v>65535</v>
      </c>
      <c r="MM159" s="1">
        <v>18.2</v>
      </c>
      <c r="MN159" s="1">
        <v>18.399999999999999</v>
      </c>
      <c r="MO159" s="1">
        <v>19</v>
      </c>
      <c r="MP159" s="1">
        <v>17.2</v>
      </c>
      <c r="MQ159" s="1">
        <v>17.399999999999999</v>
      </c>
      <c r="MR159" s="1">
        <v>18</v>
      </c>
      <c r="MS159" s="1">
        <v>17.399999999999999</v>
      </c>
      <c r="MT159" s="1">
        <v>18</v>
      </c>
      <c r="MU159" s="1">
        <v>65535</v>
      </c>
      <c r="MV159" s="1">
        <v>65535</v>
      </c>
      <c r="MW159" s="1">
        <v>19</v>
      </c>
      <c r="MX159" s="1">
        <v>65535</v>
      </c>
      <c r="MY159" s="1">
        <v>18.2</v>
      </c>
      <c r="MZ159" s="1">
        <v>18.399999999999999</v>
      </c>
      <c r="NA159" s="1">
        <v>19.2</v>
      </c>
      <c r="NB159" s="1">
        <v>17.399999999999999</v>
      </c>
      <c r="NC159" s="1">
        <v>65535</v>
      </c>
      <c r="ND159" s="1">
        <v>65535</v>
      </c>
      <c r="NE159" s="1">
        <v>19.2</v>
      </c>
      <c r="NF159" s="1">
        <v>19</v>
      </c>
      <c r="NG159" s="1">
        <v>18.399999999999999</v>
      </c>
      <c r="NH159" s="1">
        <v>19.399999999999999</v>
      </c>
      <c r="NI159" s="1">
        <v>19</v>
      </c>
      <c r="NJ159" s="6">
        <f t="shared" si="111"/>
        <v>0.90322580645161288</v>
      </c>
      <c r="NK159" s="3">
        <f t="shared" si="112"/>
        <v>0.8214285714285714</v>
      </c>
      <c r="NL159" s="3">
        <f t="shared" si="113"/>
        <v>0.87096774193548387</v>
      </c>
      <c r="NM159" s="3">
        <f t="shared" si="114"/>
        <v>0.76666666666666672</v>
      </c>
      <c r="NN159" s="3">
        <f t="shared" si="115"/>
        <v>0.93548387096774188</v>
      </c>
      <c r="NO159" s="3">
        <f t="shared" si="116"/>
        <v>0.96666666666666667</v>
      </c>
      <c r="NP159" s="3">
        <f t="shared" si="117"/>
        <v>0.967741935483871</v>
      </c>
      <c r="NQ159" s="3">
        <f t="shared" si="118"/>
        <v>0.90322580645161288</v>
      </c>
      <c r="NR159" s="3">
        <f t="shared" si="119"/>
        <v>0.8</v>
      </c>
      <c r="NS159" s="3">
        <f t="shared" si="120"/>
        <v>0.83870967741935487</v>
      </c>
      <c r="NT159" s="3">
        <f t="shared" si="121"/>
        <v>0.9</v>
      </c>
      <c r="NU159" s="3">
        <f t="shared" si="122"/>
        <v>0.74193548387096775</v>
      </c>
      <c r="NV159" s="3">
        <f t="shared" si="123"/>
        <v>0.86849315068493149</v>
      </c>
      <c r="NW159" s="5">
        <f t="shared" si="124"/>
        <v>17.071428571428566</v>
      </c>
      <c r="NX159" s="1">
        <f t="shared" si="125"/>
        <v>18.254347826086953</v>
      </c>
      <c r="NY159" s="1">
        <f t="shared" si="126"/>
        <v>18.55555555555555</v>
      </c>
      <c r="NZ159" s="1">
        <f t="shared" si="127"/>
        <v>18.026086956521734</v>
      </c>
      <c r="OA159" s="1">
        <f t="shared" si="128"/>
        <v>17.824137931034478</v>
      </c>
      <c r="OB159" s="1">
        <f t="shared" si="129"/>
        <v>17.420689655172406</v>
      </c>
      <c r="OC159" s="1">
        <f t="shared" si="130"/>
        <v>17.139999999999993</v>
      </c>
      <c r="OD159" s="1">
        <f t="shared" si="131"/>
        <v>16.792857142857141</v>
      </c>
      <c r="OE159" s="1">
        <f t="shared" si="132"/>
        <v>17.824999999999992</v>
      </c>
      <c r="OF159" s="1">
        <f t="shared" si="133"/>
        <v>17.699999999999996</v>
      </c>
      <c r="OG159" s="1">
        <f t="shared" si="134"/>
        <v>18.088888888888885</v>
      </c>
      <c r="OH159" s="1">
        <f t="shared" si="135"/>
        <v>18.347826086956516</v>
      </c>
      <c r="OI159" s="111">
        <v>18.135714285714286</v>
      </c>
      <c r="OJ159" s="112">
        <v>18.207142857142859</v>
      </c>
      <c r="OK159" s="112">
        <v>18.121428571428574</v>
      </c>
      <c r="OL159" s="112">
        <v>18.233333333333331</v>
      </c>
      <c r="OM159" s="112">
        <v>18.266666666666666</v>
      </c>
      <c r="ON159" s="112">
        <v>17.866666666666664</v>
      </c>
      <c r="OO159" s="112">
        <v>17.426666666666669</v>
      </c>
      <c r="OP159" s="112">
        <v>17.38</v>
      </c>
      <c r="OQ159" s="112">
        <v>17.626666666666665</v>
      </c>
      <c r="OR159" s="112">
        <v>17.842857142857145</v>
      </c>
      <c r="OS159" s="112">
        <v>18.16</v>
      </c>
      <c r="OT159" s="112">
        <v>18.166666666666664</v>
      </c>
      <c r="OU159" s="5">
        <f t="shared" si="99"/>
        <v>-1.0642857142857203</v>
      </c>
      <c r="OV159" s="1">
        <f t="shared" si="100"/>
        <v>4.720496894409365E-2</v>
      </c>
      <c r="OW159" s="1">
        <f t="shared" si="101"/>
        <v>0.43412698412697637</v>
      </c>
      <c r="OX159" s="1">
        <f t="shared" si="102"/>
        <v>-0.20724637681159663</v>
      </c>
      <c r="OY159" s="1">
        <f t="shared" si="103"/>
        <v>-0.44252873563218742</v>
      </c>
      <c r="OZ159" s="1">
        <f t="shared" si="104"/>
        <v>-0.44597701149425717</v>
      </c>
      <c r="PA159" s="1">
        <f t="shared" si="105"/>
        <v>-0.28666666666667595</v>
      </c>
      <c r="PB159" s="1">
        <f t="shared" si="106"/>
        <v>-0.58714285714285808</v>
      </c>
      <c r="PC159" s="1">
        <f t="shared" si="107"/>
        <v>0.19833333333332703</v>
      </c>
      <c r="PD159" s="1">
        <f t="shared" si="108"/>
        <v>-0.14285714285714946</v>
      </c>
      <c r="PE159" s="1">
        <f t="shared" si="109"/>
        <v>-7.1111111111115122E-2</v>
      </c>
      <c r="PF159" s="1">
        <f t="shared" si="110"/>
        <v>0.18115942028985188</v>
      </c>
      <c r="PG159" s="111">
        <v>15.4</v>
      </c>
      <c r="PH159" s="112">
        <v>14</v>
      </c>
      <c r="PI159" s="112">
        <v>12.4</v>
      </c>
      <c r="PJ159" s="112">
        <v>15</v>
      </c>
      <c r="PK159" s="112">
        <v>14.2</v>
      </c>
      <c r="PL159" s="112">
        <v>12.2</v>
      </c>
      <c r="PM159" s="112">
        <v>14.4</v>
      </c>
      <c r="PN159" s="112">
        <v>12.5</v>
      </c>
      <c r="PO159" s="112">
        <v>10</v>
      </c>
      <c r="PP159" s="112">
        <v>15</v>
      </c>
      <c r="PQ159" s="112">
        <v>15</v>
      </c>
      <c r="PR159" s="137">
        <v>15.4</v>
      </c>
      <c r="PS159" s="5">
        <f t="array" ref="PS159">+IF(ISERROR($NW159)=FALSE,MIN(IF($H159:$AL159&lt;65534,$H159:$AL159,"")),NA())</f>
        <v>15.4</v>
      </c>
      <c r="PT159" s="1">
        <f t="array" ref="PT159">+IF(ISERROR($NX159)=FALSE,MIN(IF($AM159:$BN159&lt;65534,$AM159:$BN159,"")),NA())</f>
        <v>15</v>
      </c>
      <c r="PU159" s="1">
        <f t="array" ref="PU159">+IF(ISERROR($NY159)=FALSE,MIN(IF($BP159:$CT159&lt;65534,$BP159:$CT159,"")),NA())</f>
        <v>17.2</v>
      </c>
      <c r="PV159" s="1">
        <f t="array" ref="PV159">+IF(ISERROR($NZ159)=FALSE,MIN(IF($CU159:$DX159&lt;65534,$CU159:$DX159,"")),NA())</f>
        <v>16.399999999999999</v>
      </c>
      <c r="PW159" s="1">
        <f t="array" ref="PW159">+IF(ISERROR($OA159)=FALSE,MIN(IF($DY159:$FC159&lt;65534,$DY159:$FC159,"")),NA())</f>
        <v>14.7</v>
      </c>
      <c r="PX159" s="1">
        <f t="array" ref="PX159">+IF(ISERROR($OB159)=FALSE,MIN(IF($FD159:$GG159&lt;65534,$FD159:$GG159,"")),NA())</f>
        <v>16.2</v>
      </c>
      <c r="PY159" s="1">
        <f t="array" ref="PY159">+IF(ISERROR($OC159)=FALSE,MIN(IF($GH159:$HL159&lt;65534,$GH159:$HL159,"")),NA())</f>
        <v>15.2</v>
      </c>
      <c r="PZ159" s="1">
        <f t="array" ref="PZ159">+IF(ISERROR($OD159)=FALSE,MIN(IF($HM159:$IQ159&lt;65534,$HM159:$IQ159,"")),NA())</f>
        <v>15.2</v>
      </c>
      <c r="QA159" s="1">
        <f t="array" ref="QA159">+IF(ISERROR($OE159)=FALSE,MIN(IF($IR159:$JU159&lt;65534,$IR159:$JU159,"")),NA())</f>
        <v>16.2</v>
      </c>
      <c r="QB159" s="1">
        <f t="array" ref="QB159">+IF(ISERROR($OF159)=FALSE,MIN(IF($JV159:$KZ159&lt;65534,$JV159:$KZ159,"")),NA())</f>
        <v>16</v>
      </c>
      <c r="QC159" s="1">
        <f t="array" ref="QC159">+IF(ISERROR($OG159)=FALSE,MIN(IF($LA159:$MD159&lt;65534,$LA159:$MD159,"")),NA())</f>
        <v>16.399999999999999</v>
      </c>
      <c r="QD159" s="1">
        <f t="array" ref="QD159">+IF(ISERROR($OH159)=FALSE,MIN(IF($ME159:$NI159&lt;65534,$ME159:$NI159,"")),NA())</f>
        <v>17.2</v>
      </c>
      <c r="QE159" s="5">
        <f t="shared" si="136"/>
        <v>0</v>
      </c>
      <c r="QF159" s="1">
        <f t="shared" si="137"/>
        <v>-1</v>
      </c>
      <c r="QG159" s="1">
        <f t="shared" si="138"/>
        <v>-4.7999999999999989</v>
      </c>
      <c r="QH159" s="1">
        <f t="shared" si="139"/>
        <v>-1.3999999999999986</v>
      </c>
      <c r="QI159" s="1">
        <f t="shared" si="140"/>
        <v>-0.5</v>
      </c>
      <c r="QJ159" s="1">
        <f t="shared" si="141"/>
        <v>-4</v>
      </c>
      <c r="QK159" s="1">
        <f t="shared" si="142"/>
        <v>-0.79999999999999893</v>
      </c>
      <c r="QL159" s="1">
        <f t="shared" si="143"/>
        <v>-2.6999999999999993</v>
      </c>
      <c r="QM159" s="1">
        <f t="shared" si="144"/>
        <v>-6.1999999999999993</v>
      </c>
      <c r="QN159" s="1">
        <f t="shared" si="145"/>
        <v>-1</v>
      </c>
      <c r="QO159" s="1">
        <f t="shared" si="146"/>
        <v>-1.3999999999999986</v>
      </c>
      <c r="QP159" s="1">
        <f t="shared" si="147"/>
        <v>-1.7999999999999989</v>
      </c>
      <c r="QQ159" s="5" t="s">
        <v>892</v>
      </c>
    </row>
    <row r="160" spans="1:459" s="1" customFormat="1" x14ac:dyDescent="0.2">
      <c r="A160" s="79">
        <v>21025030</v>
      </c>
      <c r="B160" s="106">
        <v>-75.736222222222224</v>
      </c>
      <c r="C160" s="106">
        <v>2.0791666666666671</v>
      </c>
      <c r="D160" s="105">
        <v>1368</v>
      </c>
      <c r="E160" s="97" t="s">
        <v>500</v>
      </c>
      <c r="F160" s="97" t="s">
        <v>501</v>
      </c>
      <c r="G160" s="97" t="s">
        <v>32</v>
      </c>
      <c r="H160" s="1">
        <v>65535</v>
      </c>
      <c r="I160" s="1">
        <v>65535</v>
      </c>
      <c r="J160" s="1">
        <v>65535</v>
      </c>
      <c r="K160" s="1">
        <v>65535</v>
      </c>
      <c r="L160" s="1">
        <v>65535</v>
      </c>
      <c r="M160" s="1">
        <v>65535</v>
      </c>
      <c r="N160" s="1">
        <v>65535</v>
      </c>
      <c r="O160" s="1">
        <v>65535</v>
      </c>
      <c r="P160" s="1">
        <v>65535</v>
      </c>
      <c r="Q160" s="1">
        <v>65535</v>
      </c>
      <c r="R160" s="1">
        <v>65535</v>
      </c>
      <c r="S160" s="1">
        <v>65535</v>
      </c>
      <c r="T160" s="1">
        <v>65535</v>
      </c>
      <c r="U160" s="1">
        <v>65535</v>
      </c>
      <c r="V160" s="1">
        <v>65535</v>
      </c>
      <c r="W160" s="1">
        <v>65535</v>
      </c>
      <c r="X160" s="1">
        <v>65535</v>
      </c>
      <c r="Y160" s="1">
        <v>65535</v>
      </c>
      <c r="Z160" s="1">
        <v>65535</v>
      </c>
      <c r="AA160" s="1">
        <v>65535</v>
      </c>
      <c r="AB160" s="1">
        <v>65535</v>
      </c>
      <c r="AC160" s="1">
        <v>65535</v>
      </c>
      <c r="AD160" s="1">
        <v>65535</v>
      </c>
      <c r="AE160" s="1">
        <v>65535</v>
      </c>
      <c r="AF160" s="1">
        <v>65535</v>
      </c>
      <c r="AG160" s="1">
        <v>65535</v>
      </c>
      <c r="AH160" s="1">
        <v>65535</v>
      </c>
      <c r="AI160" s="1">
        <v>65535</v>
      </c>
      <c r="AJ160" s="1">
        <v>65535</v>
      </c>
      <c r="AK160" s="1">
        <v>65535</v>
      </c>
      <c r="AL160" s="1">
        <v>65535</v>
      </c>
      <c r="AM160" s="1">
        <v>65535</v>
      </c>
      <c r="AN160" s="1">
        <v>65535</v>
      </c>
      <c r="AO160" s="1">
        <v>65535</v>
      </c>
      <c r="AP160" s="1">
        <v>65535</v>
      </c>
      <c r="AQ160" s="1">
        <v>65535</v>
      </c>
      <c r="AR160" s="1">
        <v>65535</v>
      </c>
      <c r="AS160" s="1">
        <v>65535</v>
      </c>
      <c r="AT160" s="1">
        <v>65535</v>
      </c>
      <c r="AU160" s="1">
        <v>65535</v>
      </c>
      <c r="AV160" s="1">
        <v>65535</v>
      </c>
      <c r="AW160" s="1">
        <v>65535</v>
      </c>
      <c r="AX160" s="1">
        <v>65535</v>
      </c>
      <c r="AY160" s="1">
        <v>65535</v>
      </c>
      <c r="AZ160" s="1">
        <v>65535</v>
      </c>
      <c r="BA160" s="1">
        <v>65535</v>
      </c>
      <c r="BB160" s="1">
        <v>65535</v>
      </c>
      <c r="BC160" s="1">
        <v>65535</v>
      </c>
      <c r="BD160" s="1">
        <v>65535</v>
      </c>
      <c r="BE160" s="1">
        <v>65535</v>
      </c>
      <c r="BF160" s="1">
        <v>65535</v>
      </c>
      <c r="BG160" s="1">
        <v>65535</v>
      </c>
      <c r="BH160" s="1">
        <v>65535</v>
      </c>
      <c r="BI160" s="1">
        <v>65535</v>
      </c>
      <c r="BJ160" s="1">
        <v>65535</v>
      </c>
      <c r="BK160" s="1">
        <v>65535</v>
      </c>
      <c r="BL160" s="1">
        <v>65535</v>
      </c>
      <c r="BM160" s="1">
        <v>65535</v>
      </c>
      <c r="BN160" s="1">
        <v>65535</v>
      </c>
      <c r="BO160" s="102"/>
      <c r="BP160" s="1">
        <v>65535</v>
      </c>
      <c r="BQ160" s="1">
        <v>65535</v>
      </c>
      <c r="BR160" s="1">
        <v>65535</v>
      </c>
      <c r="BS160" s="1">
        <v>65535</v>
      </c>
      <c r="BT160" s="1">
        <v>65535</v>
      </c>
      <c r="BU160" s="1">
        <v>65535</v>
      </c>
      <c r="BV160" s="1">
        <v>65535</v>
      </c>
      <c r="BW160" s="1">
        <v>65535</v>
      </c>
      <c r="BX160" s="1">
        <v>65535</v>
      </c>
      <c r="BY160" s="1">
        <v>65535</v>
      </c>
      <c r="BZ160" s="1">
        <v>65535</v>
      </c>
      <c r="CA160" s="1">
        <v>65535</v>
      </c>
      <c r="CB160" s="1">
        <v>65535</v>
      </c>
      <c r="CC160" s="1">
        <v>65535</v>
      </c>
      <c r="CD160" s="1">
        <v>65535</v>
      </c>
      <c r="CE160" s="1">
        <v>65535</v>
      </c>
      <c r="CF160" s="1">
        <v>65535</v>
      </c>
      <c r="CG160" s="1">
        <v>65535</v>
      </c>
      <c r="CH160" s="1">
        <v>65535</v>
      </c>
      <c r="CI160" s="1">
        <v>65535</v>
      </c>
      <c r="CJ160" s="1">
        <v>65535</v>
      </c>
      <c r="CK160" s="1">
        <v>65535</v>
      </c>
      <c r="CL160" s="1">
        <v>65535</v>
      </c>
      <c r="CM160" s="1">
        <v>65535</v>
      </c>
      <c r="CN160" s="1">
        <v>65535</v>
      </c>
      <c r="CO160" s="1">
        <v>65535</v>
      </c>
      <c r="CP160" s="1">
        <v>65535</v>
      </c>
      <c r="CQ160" s="1">
        <v>65535</v>
      </c>
      <c r="CR160" s="1">
        <v>65535</v>
      </c>
      <c r="CS160" s="1">
        <v>65535</v>
      </c>
      <c r="CT160" s="1">
        <v>65535</v>
      </c>
      <c r="CU160" s="1">
        <v>65535</v>
      </c>
      <c r="CV160" s="1">
        <v>65535</v>
      </c>
      <c r="CW160" s="1">
        <v>65535</v>
      </c>
      <c r="CX160" s="1">
        <v>65535</v>
      </c>
      <c r="CY160" s="1">
        <v>65535</v>
      </c>
      <c r="CZ160" s="1">
        <v>65535</v>
      </c>
      <c r="DA160" s="1">
        <v>65535</v>
      </c>
      <c r="DB160" s="1">
        <v>65535</v>
      </c>
      <c r="DC160" s="1">
        <v>65535</v>
      </c>
      <c r="DD160" s="1">
        <v>65535</v>
      </c>
      <c r="DE160" s="1">
        <v>65535</v>
      </c>
      <c r="DF160" s="1">
        <v>65535</v>
      </c>
      <c r="DG160" s="1">
        <v>65535</v>
      </c>
      <c r="DH160" s="1">
        <v>65535</v>
      </c>
      <c r="DI160" s="1">
        <v>65535</v>
      </c>
      <c r="DJ160" s="1">
        <v>65535</v>
      </c>
      <c r="DK160" s="1">
        <v>65535</v>
      </c>
      <c r="DL160" s="1">
        <v>65535</v>
      </c>
      <c r="DM160" s="1">
        <v>65535</v>
      </c>
      <c r="DN160" s="1">
        <v>65535</v>
      </c>
      <c r="DO160" s="1">
        <v>65535</v>
      </c>
      <c r="DP160" s="1">
        <v>65535</v>
      </c>
      <c r="DQ160" s="1">
        <v>65535</v>
      </c>
      <c r="DR160" s="1">
        <v>65535</v>
      </c>
      <c r="DS160" s="1">
        <v>65535</v>
      </c>
      <c r="DT160" s="1">
        <v>65535</v>
      </c>
      <c r="DU160" s="1">
        <v>65535</v>
      </c>
      <c r="DV160" s="1">
        <v>65535</v>
      </c>
      <c r="DW160" s="1">
        <v>65535</v>
      </c>
      <c r="DX160" s="1">
        <v>65535</v>
      </c>
      <c r="DY160" s="1">
        <v>65535</v>
      </c>
      <c r="DZ160" s="1">
        <v>65535</v>
      </c>
      <c r="EA160" s="1">
        <v>65535</v>
      </c>
      <c r="EB160" s="1">
        <v>65535</v>
      </c>
      <c r="EC160" s="1">
        <v>65535</v>
      </c>
      <c r="ED160" s="1">
        <v>65535</v>
      </c>
      <c r="EE160" s="1">
        <v>65535</v>
      </c>
      <c r="EF160" s="1">
        <v>65535</v>
      </c>
      <c r="EG160" s="1">
        <v>65535</v>
      </c>
      <c r="EH160" s="1">
        <v>65535</v>
      </c>
      <c r="EI160" s="1">
        <v>65535</v>
      </c>
      <c r="EJ160" s="1">
        <v>65535</v>
      </c>
      <c r="EK160" s="1">
        <v>65535</v>
      </c>
      <c r="EL160" s="1">
        <v>65535</v>
      </c>
      <c r="EM160" s="1">
        <v>65535</v>
      </c>
      <c r="EN160" s="1">
        <v>65535</v>
      </c>
      <c r="EO160" s="1">
        <v>65535</v>
      </c>
      <c r="EP160" s="1">
        <v>65535</v>
      </c>
      <c r="EQ160" s="1">
        <v>65535</v>
      </c>
      <c r="ER160" s="1">
        <v>65535</v>
      </c>
      <c r="ES160" s="1">
        <v>65535</v>
      </c>
      <c r="ET160" s="1">
        <v>65535</v>
      </c>
      <c r="EU160" s="1">
        <v>65535</v>
      </c>
      <c r="EV160" s="1">
        <v>65535</v>
      </c>
      <c r="EW160" s="1">
        <v>65535</v>
      </c>
      <c r="EX160" s="1">
        <v>65535</v>
      </c>
      <c r="EY160" s="1">
        <v>65535</v>
      </c>
      <c r="EZ160" s="1">
        <v>65535</v>
      </c>
      <c r="FA160" s="1">
        <v>65535</v>
      </c>
      <c r="FB160" s="1">
        <v>65535</v>
      </c>
      <c r="FC160" s="1">
        <v>65535</v>
      </c>
      <c r="FD160" s="1">
        <v>65535</v>
      </c>
      <c r="FE160" s="1">
        <v>65535</v>
      </c>
      <c r="FF160" s="1">
        <v>65535</v>
      </c>
      <c r="FG160" s="1">
        <v>65535</v>
      </c>
      <c r="FH160" s="1">
        <v>65535</v>
      </c>
      <c r="FI160" s="1">
        <v>65535</v>
      </c>
      <c r="FJ160" s="1">
        <v>65535</v>
      </c>
      <c r="FK160" s="1">
        <v>65535</v>
      </c>
      <c r="FL160" s="1">
        <v>65535</v>
      </c>
      <c r="FM160" s="1">
        <v>65535</v>
      </c>
      <c r="FN160" s="1">
        <v>65535</v>
      </c>
      <c r="FO160" s="1">
        <v>65535</v>
      </c>
      <c r="FP160" s="1">
        <v>65535</v>
      </c>
      <c r="FQ160" s="1">
        <v>65535</v>
      </c>
      <c r="FR160" s="1">
        <v>65535</v>
      </c>
      <c r="FS160" s="1">
        <v>65535</v>
      </c>
      <c r="FT160" s="1">
        <v>65535</v>
      </c>
      <c r="FU160" s="1">
        <v>65535</v>
      </c>
      <c r="FV160" s="1">
        <v>65535</v>
      </c>
      <c r="FW160" s="1">
        <v>65535</v>
      </c>
      <c r="FX160" s="1">
        <v>65535</v>
      </c>
      <c r="FY160" s="1">
        <v>65535</v>
      </c>
      <c r="FZ160" s="1">
        <v>65535</v>
      </c>
      <c r="GA160" s="1">
        <v>65535</v>
      </c>
      <c r="GB160" s="1">
        <v>65535</v>
      </c>
      <c r="GC160" s="1">
        <v>65535</v>
      </c>
      <c r="GD160" s="1">
        <v>65535</v>
      </c>
      <c r="GE160" s="1">
        <v>65535</v>
      </c>
      <c r="GF160" s="1">
        <v>65535</v>
      </c>
      <c r="GG160" s="1">
        <v>65535</v>
      </c>
      <c r="GH160" s="1">
        <v>65535</v>
      </c>
      <c r="GI160" s="1">
        <v>65535</v>
      </c>
      <c r="GJ160" s="1">
        <v>65535</v>
      </c>
      <c r="GK160" s="1">
        <v>65535</v>
      </c>
      <c r="GL160" s="1">
        <v>65535</v>
      </c>
      <c r="GM160" s="1">
        <v>65535</v>
      </c>
      <c r="GN160" s="1">
        <v>65535</v>
      </c>
      <c r="GO160" s="1">
        <v>65535</v>
      </c>
      <c r="GP160" s="1">
        <v>65535</v>
      </c>
      <c r="GQ160" s="1">
        <v>65535</v>
      </c>
      <c r="GR160" s="1">
        <v>65535</v>
      </c>
      <c r="GS160" s="1">
        <v>65535</v>
      </c>
      <c r="GT160" s="1">
        <v>65535</v>
      </c>
      <c r="GU160" s="1">
        <v>65535</v>
      </c>
      <c r="GV160" s="1">
        <v>65535</v>
      </c>
      <c r="GW160" s="1">
        <v>65535</v>
      </c>
      <c r="GX160" s="1">
        <v>65535</v>
      </c>
      <c r="GY160" s="1">
        <v>65535</v>
      </c>
      <c r="GZ160" s="1">
        <v>65535</v>
      </c>
      <c r="HA160" s="1">
        <v>65535</v>
      </c>
      <c r="HB160" s="1">
        <v>65535</v>
      </c>
      <c r="HC160" s="1">
        <v>65535</v>
      </c>
      <c r="HD160" s="1">
        <v>65535</v>
      </c>
      <c r="HE160" s="1">
        <v>65535</v>
      </c>
      <c r="HF160" s="1">
        <v>65535</v>
      </c>
      <c r="HG160" s="1">
        <v>65535</v>
      </c>
      <c r="HH160" s="1">
        <v>65535</v>
      </c>
      <c r="HI160" s="1">
        <v>65535</v>
      </c>
      <c r="HJ160" s="1">
        <v>65535</v>
      </c>
      <c r="HK160" s="1">
        <v>65535</v>
      </c>
      <c r="HL160" s="1">
        <v>65535</v>
      </c>
      <c r="HM160" s="1">
        <v>65535</v>
      </c>
      <c r="HN160" s="1">
        <v>65535</v>
      </c>
      <c r="HO160" s="1">
        <v>65535</v>
      </c>
      <c r="HP160" s="1">
        <v>65535</v>
      </c>
      <c r="HQ160" s="1">
        <v>65535</v>
      </c>
      <c r="HR160" s="1">
        <v>65535</v>
      </c>
      <c r="HS160" s="1">
        <v>65535</v>
      </c>
      <c r="HT160" s="1">
        <v>65535</v>
      </c>
      <c r="HU160" s="1">
        <v>65535</v>
      </c>
      <c r="HV160" s="1">
        <v>65535</v>
      </c>
      <c r="HW160" s="1">
        <v>65535</v>
      </c>
      <c r="HX160" s="1">
        <v>65535</v>
      </c>
      <c r="HY160" s="1">
        <v>65535</v>
      </c>
      <c r="HZ160" s="1">
        <v>65535</v>
      </c>
      <c r="IA160" s="1">
        <v>65535</v>
      </c>
      <c r="IB160" s="1">
        <v>65535</v>
      </c>
      <c r="IC160" s="1">
        <v>65535</v>
      </c>
      <c r="ID160" s="1">
        <v>65535</v>
      </c>
      <c r="IE160" s="1">
        <v>65535</v>
      </c>
      <c r="IF160" s="1">
        <v>65535</v>
      </c>
      <c r="IG160" s="1">
        <v>65535</v>
      </c>
      <c r="IH160" s="1">
        <v>65535</v>
      </c>
      <c r="II160" s="1">
        <v>65535</v>
      </c>
      <c r="IJ160" s="1">
        <v>65535</v>
      </c>
      <c r="IK160" s="1">
        <v>65535</v>
      </c>
      <c r="IL160" s="1">
        <v>65535</v>
      </c>
      <c r="IM160" s="1">
        <v>65535</v>
      </c>
      <c r="IN160" s="1">
        <v>65535</v>
      </c>
      <c r="IO160" s="1">
        <v>65535</v>
      </c>
      <c r="IP160" s="1">
        <v>65535</v>
      </c>
      <c r="IQ160" s="1">
        <v>65535</v>
      </c>
      <c r="IR160" s="1">
        <v>65535</v>
      </c>
      <c r="IS160" s="1">
        <v>65535</v>
      </c>
      <c r="IT160" s="1">
        <v>65535</v>
      </c>
      <c r="IU160" s="1">
        <v>65535</v>
      </c>
      <c r="IV160" s="1">
        <v>65535</v>
      </c>
      <c r="IW160" s="1">
        <v>65535</v>
      </c>
      <c r="IX160" s="1">
        <v>65535</v>
      </c>
      <c r="IY160" s="1">
        <v>65535</v>
      </c>
      <c r="IZ160" s="1">
        <v>65535</v>
      </c>
      <c r="JA160" s="1">
        <v>65535</v>
      </c>
      <c r="JB160" s="1">
        <v>65535</v>
      </c>
      <c r="JC160" s="1">
        <v>65535</v>
      </c>
      <c r="JD160" s="1">
        <v>65535</v>
      </c>
      <c r="JE160" s="1">
        <v>65535</v>
      </c>
      <c r="JF160" s="1">
        <v>65535</v>
      </c>
      <c r="JG160" s="1">
        <v>65535</v>
      </c>
      <c r="JH160" s="1">
        <v>65535</v>
      </c>
      <c r="JI160" s="1">
        <v>65535</v>
      </c>
      <c r="JJ160" s="1">
        <v>65535</v>
      </c>
      <c r="JK160" s="1">
        <v>65535</v>
      </c>
      <c r="JL160" s="1">
        <v>65535</v>
      </c>
      <c r="JM160" s="1">
        <v>65535</v>
      </c>
      <c r="JN160" s="1">
        <v>65535</v>
      </c>
      <c r="JO160" s="1">
        <v>65535</v>
      </c>
      <c r="JP160" s="1">
        <v>65535</v>
      </c>
      <c r="JQ160" s="1">
        <v>65535</v>
      </c>
      <c r="JR160" s="1">
        <v>65535</v>
      </c>
      <c r="JS160" s="1">
        <v>65535</v>
      </c>
      <c r="JT160" s="1">
        <v>65535</v>
      </c>
      <c r="JU160" s="1">
        <v>65535</v>
      </c>
      <c r="JV160" s="1">
        <v>65535</v>
      </c>
      <c r="JW160" s="1">
        <v>65535</v>
      </c>
      <c r="JX160" s="1">
        <v>65535</v>
      </c>
      <c r="JY160" s="1">
        <v>65535</v>
      </c>
      <c r="JZ160" s="1">
        <v>65535</v>
      </c>
      <c r="KA160" s="1">
        <v>65535</v>
      </c>
      <c r="KB160" s="1">
        <v>65535</v>
      </c>
      <c r="KC160" s="1">
        <v>65535</v>
      </c>
      <c r="KD160" s="1">
        <v>65535</v>
      </c>
      <c r="KE160" s="1">
        <v>65535</v>
      </c>
      <c r="KF160" s="1">
        <v>65535</v>
      </c>
      <c r="KG160" s="1">
        <v>65535</v>
      </c>
      <c r="KH160" s="1">
        <v>65535</v>
      </c>
      <c r="KI160" s="1">
        <v>65535</v>
      </c>
      <c r="KJ160" s="1">
        <v>65535</v>
      </c>
      <c r="KK160" s="1">
        <v>65535</v>
      </c>
      <c r="KL160" s="1">
        <v>65535</v>
      </c>
      <c r="KM160" s="1">
        <v>65535</v>
      </c>
      <c r="KN160" s="1">
        <v>65535</v>
      </c>
      <c r="KO160" s="1">
        <v>65535</v>
      </c>
      <c r="KP160" s="1">
        <v>65535</v>
      </c>
      <c r="KQ160" s="1">
        <v>65535</v>
      </c>
      <c r="KR160" s="1">
        <v>65535</v>
      </c>
      <c r="KS160" s="1">
        <v>65535</v>
      </c>
      <c r="KT160" s="1">
        <v>65535</v>
      </c>
      <c r="KU160" s="1">
        <v>65535</v>
      </c>
      <c r="KV160" s="1">
        <v>65535</v>
      </c>
      <c r="KW160" s="1">
        <v>65535</v>
      </c>
      <c r="KX160" s="1">
        <v>65535</v>
      </c>
      <c r="KY160" s="1">
        <v>65535</v>
      </c>
      <c r="KZ160" s="1">
        <v>65535</v>
      </c>
      <c r="LA160" s="1">
        <v>65535</v>
      </c>
      <c r="LB160" s="1">
        <v>65535</v>
      </c>
      <c r="LC160" s="1">
        <v>65535</v>
      </c>
      <c r="LD160" s="1">
        <v>65535</v>
      </c>
      <c r="LE160" s="1">
        <v>65535</v>
      </c>
      <c r="LF160" s="1">
        <v>65535</v>
      </c>
      <c r="LG160" s="1">
        <v>65535</v>
      </c>
      <c r="LH160" s="1">
        <v>65535</v>
      </c>
      <c r="LI160" s="1">
        <v>65535</v>
      </c>
      <c r="LJ160" s="1">
        <v>65535</v>
      </c>
      <c r="LK160" s="1">
        <v>65535</v>
      </c>
      <c r="LL160" s="1">
        <v>65535</v>
      </c>
      <c r="LM160" s="1">
        <v>65535</v>
      </c>
      <c r="LN160" s="1">
        <v>65535</v>
      </c>
      <c r="LO160" s="1">
        <v>65535</v>
      </c>
      <c r="LP160" s="1">
        <v>65535</v>
      </c>
      <c r="LQ160" s="1">
        <v>65535</v>
      </c>
      <c r="LR160" s="1">
        <v>65535</v>
      </c>
      <c r="LS160" s="1">
        <v>65535</v>
      </c>
      <c r="LT160" s="1">
        <v>65535</v>
      </c>
      <c r="LU160" s="1">
        <v>65535</v>
      </c>
      <c r="LV160" s="1">
        <v>65535</v>
      </c>
      <c r="LW160" s="1">
        <v>65535</v>
      </c>
      <c r="LX160" s="1">
        <v>65535</v>
      </c>
      <c r="LY160" s="1">
        <v>65535</v>
      </c>
      <c r="LZ160" s="1">
        <v>65535</v>
      </c>
      <c r="MA160" s="1">
        <v>65535</v>
      </c>
      <c r="MB160" s="1">
        <v>65535</v>
      </c>
      <c r="MC160" s="1">
        <v>65535</v>
      </c>
      <c r="MD160" s="1">
        <v>65535</v>
      </c>
      <c r="ME160" s="1">
        <v>65535</v>
      </c>
      <c r="MF160" s="1">
        <v>65535</v>
      </c>
      <c r="MG160" s="1">
        <v>65535</v>
      </c>
      <c r="MH160" s="1">
        <v>65535</v>
      </c>
      <c r="MI160" s="1">
        <v>65535</v>
      </c>
      <c r="MJ160" s="1">
        <v>65535</v>
      </c>
      <c r="MK160" s="1">
        <v>65535</v>
      </c>
      <c r="ML160" s="1">
        <v>65535</v>
      </c>
      <c r="MM160" s="1">
        <v>65535</v>
      </c>
      <c r="MN160" s="1">
        <v>65535</v>
      </c>
      <c r="MO160" s="1">
        <v>65535</v>
      </c>
      <c r="MP160" s="1">
        <v>65535</v>
      </c>
      <c r="MQ160" s="1">
        <v>65535</v>
      </c>
      <c r="MR160" s="1">
        <v>65535</v>
      </c>
      <c r="MS160" s="1">
        <v>65535</v>
      </c>
      <c r="MT160" s="1">
        <v>65535</v>
      </c>
      <c r="MU160" s="1">
        <v>65535</v>
      </c>
      <c r="MV160" s="1">
        <v>65535</v>
      </c>
      <c r="MW160" s="1">
        <v>65535</v>
      </c>
      <c r="MX160" s="1">
        <v>65535</v>
      </c>
      <c r="MY160" s="1">
        <v>65535</v>
      </c>
      <c r="MZ160" s="1">
        <v>65535</v>
      </c>
      <c r="NA160" s="1">
        <v>65535</v>
      </c>
      <c r="NB160" s="1">
        <v>65535</v>
      </c>
      <c r="NC160" s="1">
        <v>65535</v>
      </c>
      <c r="ND160" s="1">
        <v>65535</v>
      </c>
      <c r="NE160" s="1">
        <v>65535</v>
      </c>
      <c r="NF160" s="1">
        <v>65535</v>
      </c>
      <c r="NG160" s="1">
        <v>65535</v>
      </c>
      <c r="NH160" s="1">
        <v>65535</v>
      </c>
      <c r="NI160" s="1">
        <v>65535</v>
      </c>
      <c r="NJ160" s="6">
        <f t="shared" si="111"/>
        <v>0</v>
      </c>
      <c r="NK160" s="3">
        <f t="shared" si="112"/>
        <v>0</v>
      </c>
      <c r="NL160" s="3">
        <f t="shared" si="113"/>
        <v>0</v>
      </c>
      <c r="NM160" s="3">
        <f t="shared" si="114"/>
        <v>0</v>
      </c>
      <c r="NN160" s="3">
        <f t="shared" si="115"/>
        <v>0</v>
      </c>
      <c r="NO160" s="3">
        <f t="shared" si="116"/>
        <v>0</v>
      </c>
      <c r="NP160" s="3">
        <f t="shared" si="117"/>
        <v>0</v>
      </c>
      <c r="NQ160" s="3">
        <f t="shared" si="118"/>
        <v>0</v>
      </c>
      <c r="NR160" s="3">
        <f t="shared" si="119"/>
        <v>0</v>
      </c>
      <c r="NS160" s="3">
        <f t="shared" si="120"/>
        <v>0</v>
      </c>
      <c r="NT160" s="3">
        <f t="shared" si="121"/>
        <v>0</v>
      </c>
      <c r="NU160" s="3">
        <f t="shared" si="122"/>
        <v>0</v>
      </c>
      <c r="NV160" s="3">
        <f t="shared" si="123"/>
        <v>0</v>
      </c>
      <c r="NW160" s="5" t="e">
        <f t="shared" si="124"/>
        <v>#N/A</v>
      </c>
      <c r="NX160" s="1" t="e">
        <f t="shared" si="125"/>
        <v>#N/A</v>
      </c>
      <c r="NY160" s="1" t="e">
        <f t="shared" si="126"/>
        <v>#N/A</v>
      </c>
      <c r="NZ160" s="1" t="e">
        <f t="shared" si="127"/>
        <v>#N/A</v>
      </c>
      <c r="OA160" s="1" t="e">
        <f t="shared" si="128"/>
        <v>#N/A</v>
      </c>
      <c r="OB160" s="1" t="e">
        <f t="shared" si="129"/>
        <v>#N/A</v>
      </c>
      <c r="OC160" s="1" t="e">
        <f t="shared" si="130"/>
        <v>#N/A</v>
      </c>
      <c r="OD160" s="1" t="e">
        <f t="shared" si="131"/>
        <v>#N/A</v>
      </c>
      <c r="OE160" s="1" t="e">
        <f t="shared" si="132"/>
        <v>#N/A</v>
      </c>
      <c r="OF160" s="1" t="e">
        <f t="shared" si="133"/>
        <v>#N/A</v>
      </c>
      <c r="OG160" s="1" t="e">
        <f t="shared" si="134"/>
        <v>#N/A</v>
      </c>
      <c r="OH160" s="1" t="e">
        <f t="shared" si="135"/>
        <v>#N/A</v>
      </c>
      <c r="OI160" s="111">
        <v>17.599999999999998</v>
      </c>
      <c r="OJ160" s="112">
        <v>17.669230769230772</v>
      </c>
      <c r="OK160" s="112">
        <v>17.630769230769229</v>
      </c>
      <c r="OL160" s="112">
        <v>17.353846153846153</v>
      </c>
      <c r="OM160" s="112">
        <v>17.06666666666667</v>
      </c>
      <c r="ON160" s="112">
        <v>16.742857142857147</v>
      </c>
      <c r="OO160" s="112">
        <v>16.457142857142859</v>
      </c>
      <c r="OP160" s="112">
        <v>16.55</v>
      </c>
      <c r="OQ160" s="112">
        <v>17.085714285714285</v>
      </c>
      <c r="OR160" s="112">
        <v>17.471428571428568</v>
      </c>
      <c r="OS160" s="112">
        <v>17.428571428571427</v>
      </c>
      <c r="OT160" s="112">
        <v>17.492307692307694</v>
      </c>
      <c r="OU160" s="5" t="e">
        <f t="shared" si="99"/>
        <v>#N/A</v>
      </c>
      <c r="OV160" s="1" t="e">
        <f t="shared" si="100"/>
        <v>#N/A</v>
      </c>
      <c r="OW160" s="1" t="e">
        <f t="shared" si="101"/>
        <v>#N/A</v>
      </c>
      <c r="OX160" s="1" t="e">
        <f t="shared" si="102"/>
        <v>#N/A</v>
      </c>
      <c r="OY160" s="1" t="e">
        <f t="shared" si="103"/>
        <v>#N/A</v>
      </c>
      <c r="OZ160" s="1" t="e">
        <f t="shared" si="104"/>
        <v>#N/A</v>
      </c>
      <c r="PA160" s="1" t="e">
        <f t="shared" si="105"/>
        <v>#N/A</v>
      </c>
      <c r="PB160" s="1" t="e">
        <f t="shared" si="106"/>
        <v>#N/A</v>
      </c>
      <c r="PC160" s="1" t="e">
        <f t="shared" si="107"/>
        <v>#N/A</v>
      </c>
      <c r="PD160" s="1" t="e">
        <f t="shared" si="108"/>
        <v>#N/A</v>
      </c>
      <c r="PE160" s="1" t="e">
        <f t="shared" si="109"/>
        <v>#N/A</v>
      </c>
      <c r="PF160" s="1" t="e">
        <f t="shared" si="110"/>
        <v>#N/A</v>
      </c>
      <c r="PG160" s="111">
        <v>15.5</v>
      </c>
      <c r="PH160" s="112">
        <v>15</v>
      </c>
      <c r="PI160" s="112">
        <v>15</v>
      </c>
      <c r="PJ160" s="112">
        <v>13.8</v>
      </c>
      <c r="PK160" s="112">
        <v>14.2</v>
      </c>
      <c r="PL160" s="112">
        <v>13</v>
      </c>
      <c r="PM160" s="112">
        <v>12.8</v>
      </c>
      <c r="PN160" s="112">
        <v>13.5</v>
      </c>
      <c r="PO160" s="112">
        <v>14.2</v>
      </c>
      <c r="PP160" s="112">
        <v>15</v>
      </c>
      <c r="PQ160" s="112">
        <v>14.5</v>
      </c>
      <c r="PR160" s="137">
        <v>14.5</v>
      </c>
      <c r="PS160" s="5" t="e">
        <f t="array" ref="PS160">+IF(ISERROR($NW160)=FALSE,MIN(IF($H160:$AL160&lt;65534,$H160:$AL160,"")),NA())</f>
        <v>#N/A</v>
      </c>
      <c r="PT160" s="1" t="e">
        <f t="array" ref="PT160">+IF(ISERROR($NX160)=FALSE,MIN(IF($AM160:$BN160&lt;65534,$AM160:$BN160,"")),NA())</f>
        <v>#N/A</v>
      </c>
      <c r="PU160" s="1" t="e">
        <f t="array" ref="PU160">+IF(ISERROR($NY160)=FALSE,MIN(IF($BP160:$CT160&lt;65534,$BP160:$CT160,"")),NA())</f>
        <v>#N/A</v>
      </c>
      <c r="PV160" s="1" t="e">
        <f t="array" ref="PV160">+IF(ISERROR($NZ160)=FALSE,MIN(IF($CU160:$DX160&lt;65534,$CU160:$DX160,"")),NA())</f>
        <v>#N/A</v>
      </c>
      <c r="PW160" s="1" t="e">
        <f t="array" ref="PW160">+IF(ISERROR($OA160)=FALSE,MIN(IF($DY160:$FC160&lt;65534,$DY160:$FC160,"")),NA())</f>
        <v>#N/A</v>
      </c>
      <c r="PX160" s="1" t="e">
        <f t="array" ref="PX160">+IF(ISERROR($OB160)=FALSE,MIN(IF($FD160:$GG160&lt;65534,$FD160:$GG160,"")),NA())</f>
        <v>#N/A</v>
      </c>
      <c r="PY160" s="1" t="e">
        <f t="array" ref="PY160">+IF(ISERROR($OC160)=FALSE,MIN(IF($GH160:$HL160&lt;65534,$GH160:$HL160,"")),NA())</f>
        <v>#N/A</v>
      </c>
      <c r="PZ160" s="1" t="e">
        <f t="array" ref="PZ160">+IF(ISERROR($OD160)=FALSE,MIN(IF($HM160:$IQ160&lt;65534,$HM160:$IQ160,"")),NA())</f>
        <v>#N/A</v>
      </c>
      <c r="QA160" s="1" t="e">
        <f t="array" ref="QA160">+IF(ISERROR($OE160)=FALSE,MIN(IF($IR160:$JU160&lt;65534,$IR160:$JU160,"")),NA())</f>
        <v>#N/A</v>
      </c>
      <c r="QB160" s="1" t="e">
        <f t="array" ref="QB160">+IF(ISERROR($OF160)=FALSE,MIN(IF($JV160:$KZ160&lt;65534,$JV160:$KZ160,"")),NA())</f>
        <v>#N/A</v>
      </c>
      <c r="QC160" s="1" t="e">
        <f t="array" ref="QC160">+IF(ISERROR($OG160)=FALSE,MIN(IF($LA160:$MD160&lt;65534,$LA160:$MD160,"")),NA())</f>
        <v>#N/A</v>
      </c>
      <c r="QD160" s="1" t="e">
        <f t="array" ref="QD160">+IF(ISERROR($OH160)=FALSE,MIN(IF($ME160:$NI160&lt;65534,$ME160:$NI160,"")),NA())</f>
        <v>#N/A</v>
      </c>
      <c r="QE160" s="5" t="e">
        <f t="shared" si="136"/>
        <v>#N/A</v>
      </c>
      <c r="QF160" s="1" t="e">
        <f t="shared" si="137"/>
        <v>#N/A</v>
      </c>
      <c r="QG160" s="1" t="e">
        <f t="shared" si="138"/>
        <v>#N/A</v>
      </c>
      <c r="QH160" s="1" t="e">
        <f t="shared" si="139"/>
        <v>#N/A</v>
      </c>
      <c r="QI160" s="1" t="e">
        <f t="shared" si="140"/>
        <v>#N/A</v>
      </c>
      <c r="QJ160" s="1" t="e">
        <f t="shared" si="141"/>
        <v>#N/A</v>
      </c>
      <c r="QK160" s="1" t="e">
        <f t="shared" si="142"/>
        <v>#N/A</v>
      </c>
      <c r="QL160" s="1" t="e">
        <f t="shared" si="143"/>
        <v>#N/A</v>
      </c>
      <c r="QM160" s="1" t="e">
        <f t="shared" si="144"/>
        <v>#N/A</v>
      </c>
      <c r="QN160" s="1" t="e">
        <f t="shared" si="145"/>
        <v>#N/A</v>
      </c>
      <c r="QO160" s="1" t="e">
        <f t="shared" si="146"/>
        <v>#N/A</v>
      </c>
      <c r="QP160" s="1" t="e">
        <f t="shared" si="147"/>
        <v>#N/A</v>
      </c>
      <c r="QQ160" s="5" t="s">
        <v>892</v>
      </c>
    </row>
    <row r="161" spans="1:459" s="1" customFormat="1" x14ac:dyDescent="0.2">
      <c r="A161" s="79">
        <v>21045010</v>
      </c>
      <c r="B161" s="106">
        <v>-75.705083333333334</v>
      </c>
      <c r="C161" s="106">
        <v>2.2815833333333333</v>
      </c>
      <c r="D161" s="105">
        <v>780</v>
      </c>
      <c r="E161" s="97" t="s">
        <v>188</v>
      </c>
      <c r="F161" s="97" t="s">
        <v>530</v>
      </c>
      <c r="G161" s="97" t="s">
        <v>32</v>
      </c>
      <c r="H161" s="1">
        <v>65535</v>
      </c>
      <c r="I161" s="1">
        <v>65535</v>
      </c>
      <c r="J161" s="1">
        <v>65535</v>
      </c>
      <c r="K161" s="1">
        <v>65535</v>
      </c>
      <c r="L161" s="1">
        <v>65535</v>
      </c>
      <c r="M161" s="1">
        <v>65535</v>
      </c>
      <c r="N161" s="1">
        <v>65535</v>
      </c>
      <c r="O161" s="1">
        <v>65535</v>
      </c>
      <c r="P161" s="1">
        <v>65535</v>
      </c>
      <c r="Q161" s="1">
        <v>65535</v>
      </c>
      <c r="R161" s="1">
        <v>65535</v>
      </c>
      <c r="S161" s="1">
        <v>65535</v>
      </c>
      <c r="T161" s="1">
        <v>65535</v>
      </c>
      <c r="U161" s="1">
        <v>65535</v>
      </c>
      <c r="V161" s="1">
        <v>65535</v>
      </c>
      <c r="W161" s="1">
        <v>65535</v>
      </c>
      <c r="X161" s="1">
        <v>65535</v>
      </c>
      <c r="Y161" s="1">
        <v>65535</v>
      </c>
      <c r="Z161" s="1">
        <v>65535</v>
      </c>
      <c r="AA161" s="1">
        <v>65535</v>
      </c>
      <c r="AB161" s="1">
        <v>65535</v>
      </c>
      <c r="AC161" s="1">
        <v>65535</v>
      </c>
      <c r="AD161" s="1">
        <v>65535</v>
      </c>
      <c r="AE161" s="1">
        <v>65535</v>
      </c>
      <c r="AF161" s="1">
        <v>65535</v>
      </c>
      <c r="AG161" s="1">
        <v>65535</v>
      </c>
      <c r="AH161" s="1">
        <v>65535</v>
      </c>
      <c r="AI161" s="1">
        <v>65535</v>
      </c>
      <c r="AJ161" s="1">
        <v>65535</v>
      </c>
      <c r="AK161" s="1">
        <v>65535</v>
      </c>
      <c r="AL161" s="1">
        <v>65535</v>
      </c>
      <c r="AM161" s="1">
        <v>65535</v>
      </c>
      <c r="AN161" s="1">
        <v>65535</v>
      </c>
      <c r="AO161" s="1">
        <v>65535</v>
      </c>
      <c r="AP161" s="1">
        <v>65535</v>
      </c>
      <c r="AQ161" s="1">
        <v>65535</v>
      </c>
      <c r="AR161" s="1">
        <v>65535</v>
      </c>
      <c r="AS161" s="1">
        <v>65535</v>
      </c>
      <c r="AT161" s="1">
        <v>65535</v>
      </c>
      <c r="AU161" s="1">
        <v>65535</v>
      </c>
      <c r="AV161" s="1">
        <v>65535</v>
      </c>
      <c r="AW161" s="1">
        <v>65535</v>
      </c>
      <c r="AX161" s="1">
        <v>65535</v>
      </c>
      <c r="AY161" s="1">
        <v>65535</v>
      </c>
      <c r="AZ161" s="1">
        <v>65535</v>
      </c>
      <c r="BA161" s="1">
        <v>65535</v>
      </c>
      <c r="BB161" s="1">
        <v>65535</v>
      </c>
      <c r="BC161" s="1">
        <v>65535</v>
      </c>
      <c r="BD161" s="1">
        <v>65535</v>
      </c>
      <c r="BE161" s="1">
        <v>65535</v>
      </c>
      <c r="BF161" s="1">
        <v>65535</v>
      </c>
      <c r="BG161" s="1">
        <v>65535</v>
      </c>
      <c r="BH161" s="1">
        <v>65535</v>
      </c>
      <c r="BI161" s="1">
        <v>65535</v>
      </c>
      <c r="BJ161" s="1">
        <v>65535</v>
      </c>
      <c r="BK161" s="1">
        <v>65535</v>
      </c>
      <c r="BL161" s="1">
        <v>65535</v>
      </c>
      <c r="BM161" s="1">
        <v>65535</v>
      </c>
      <c r="BN161" s="1">
        <v>65535</v>
      </c>
      <c r="BO161" s="102"/>
      <c r="BP161" s="1">
        <v>65535</v>
      </c>
      <c r="BQ161" s="1">
        <v>65535</v>
      </c>
      <c r="BR161" s="1">
        <v>65535</v>
      </c>
      <c r="BS161" s="1">
        <v>65535</v>
      </c>
      <c r="BT161" s="1">
        <v>65535</v>
      </c>
      <c r="BU161" s="1">
        <v>65535</v>
      </c>
      <c r="BV161" s="1">
        <v>65535</v>
      </c>
      <c r="BW161" s="1">
        <v>65535</v>
      </c>
      <c r="BX161" s="1">
        <v>65535</v>
      </c>
      <c r="BY161" s="1">
        <v>65535</v>
      </c>
      <c r="BZ161" s="1">
        <v>65535</v>
      </c>
      <c r="CA161" s="1">
        <v>65535</v>
      </c>
      <c r="CB161" s="1">
        <v>65535</v>
      </c>
      <c r="CC161" s="1">
        <v>65535</v>
      </c>
      <c r="CD161" s="1">
        <v>65535</v>
      </c>
      <c r="CE161" s="1">
        <v>65535</v>
      </c>
      <c r="CF161" s="1">
        <v>65535</v>
      </c>
      <c r="CG161" s="1">
        <v>65535</v>
      </c>
      <c r="CH161" s="1">
        <v>65535</v>
      </c>
      <c r="CI161" s="1">
        <v>65535</v>
      </c>
      <c r="CJ161" s="1">
        <v>65535</v>
      </c>
      <c r="CK161" s="1">
        <v>65535</v>
      </c>
      <c r="CL161" s="1">
        <v>65535</v>
      </c>
      <c r="CM161" s="1">
        <v>65535</v>
      </c>
      <c r="CN161" s="1">
        <v>65535</v>
      </c>
      <c r="CO161" s="1">
        <v>65535</v>
      </c>
      <c r="CP161" s="1">
        <v>65535</v>
      </c>
      <c r="CQ161" s="1">
        <v>65535</v>
      </c>
      <c r="CR161" s="1">
        <v>65535</v>
      </c>
      <c r="CS161" s="1">
        <v>65535</v>
      </c>
      <c r="CT161" s="1">
        <v>65535</v>
      </c>
      <c r="CU161" s="1">
        <v>65535</v>
      </c>
      <c r="CV161" s="1">
        <v>65535</v>
      </c>
      <c r="CW161" s="1">
        <v>65535</v>
      </c>
      <c r="CX161" s="1">
        <v>65535</v>
      </c>
      <c r="CY161" s="1">
        <v>65535</v>
      </c>
      <c r="CZ161" s="1">
        <v>65535</v>
      </c>
      <c r="DA161" s="1">
        <v>65535</v>
      </c>
      <c r="DB161" s="1">
        <v>65535</v>
      </c>
      <c r="DC161" s="1">
        <v>65535</v>
      </c>
      <c r="DD161" s="1">
        <v>65535</v>
      </c>
      <c r="DE161" s="1">
        <v>65535</v>
      </c>
      <c r="DF161" s="1">
        <v>65535</v>
      </c>
      <c r="DG161" s="1">
        <v>65535</v>
      </c>
      <c r="DH161" s="1">
        <v>65535</v>
      </c>
      <c r="DI161" s="1">
        <v>65535</v>
      </c>
      <c r="DJ161" s="1">
        <v>65535</v>
      </c>
      <c r="DK161" s="1">
        <v>65535</v>
      </c>
      <c r="DL161" s="1">
        <v>65535</v>
      </c>
      <c r="DM161" s="1">
        <v>65535</v>
      </c>
      <c r="DN161" s="1">
        <v>65535</v>
      </c>
      <c r="DO161" s="1">
        <v>65535</v>
      </c>
      <c r="DP161" s="1">
        <v>65535</v>
      </c>
      <c r="DQ161" s="1">
        <v>65535</v>
      </c>
      <c r="DR161" s="1">
        <v>65535</v>
      </c>
      <c r="DS161" s="1">
        <v>65535</v>
      </c>
      <c r="DT161" s="1">
        <v>65535</v>
      </c>
      <c r="DU161" s="1">
        <v>65535</v>
      </c>
      <c r="DV161" s="1">
        <v>65535</v>
      </c>
      <c r="DW161" s="1">
        <v>65535</v>
      </c>
      <c r="DX161" s="1">
        <v>65535</v>
      </c>
      <c r="DY161" s="1">
        <v>65535</v>
      </c>
      <c r="DZ161" s="1">
        <v>65535</v>
      </c>
      <c r="EA161" s="1">
        <v>65535</v>
      </c>
      <c r="EB161" s="1">
        <v>65535</v>
      </c>
      <c r="EC161" s="1">
        <v>65535</v>
      </c>
      <c r="ED161" s="1">
        <v>65535</v>
      </c>
      <c r="EE161" s="1">
        <v>65535</v>
      </c>
      <c r="EF161" s="1">
        <v>65535</v>
      </c>
      <c r="EG161" s="1">
        <v>65535</v>
      </c>
      <c r="EH161" s="1">
        <v>65535</v>
      </c>
      <c r="EI161" s="1">
        <v>65535</v>
      </c>
      <c r="EJ161" s="1">
        <v>65535</v>
      </c>
      <c r="EK161" s="1">
        <v>65535</v>
      </c>
      <c r="EL161" s="1">
        <v>65535</v>
      </c>
      <c r="EM161" s="1">
        <v>65535</v>
      </c>
      <c r="EN161" s="1">
        <v>65535</v>
      </c>
      <c r="EO161" s="1">
        <v>65535</v>
      </c>
      <c r="EP161" s="1">
        <v>65535</v>
      </c>
      <c r="EQ161" s="1">
        <v>65535</v>
      </c>
      <c r="ER161" s="1">
        <v>19.399999999999999</v>
      </c>
      <c r="ES161" s="1">
        <v>65535</v>
      </c>
      <c r="ET161" s="1">
        <v>19.8</v>
      </c>
      <c r="EU161" s="1">
        <v>65535</v>
      </c>
      <c r="EV161" s="1">
        <v>65535</v>
      </c>
      <c r="EW161" s="1">
        <v>19.2</v>
      </c>
      <c r="EX161" s="1">
        <v>65535</v>
      </c>
      <c r="EY161" s="1">
        <v>65535</v>
      </c>
      <c r="EZ161" s="1">
        <v>65535</v>
      </c>
      <c r="FA161" s="1">
        <v>65535</v>
      </c>
      <c r="FB161" s="1">
        <v>65535</v>
      </c>
      <c r="FC161" s="1">
        <v>65535</v>
      </c>
      <c r="FD161" s="1">
        <v>65535</v>
      </c>
      <c r="FE161" s="1">
        <v>65535</v>
      </c>
      <c r="FF161" s="1">
        <v>65535</v>
      </c>
      <c r="FG161" s="1">
        <v>65535</v>
      </c>
      <c r="FH161" s="1">
        <v>65535</v>
      </c>
      <c r="FI161" s="1">
        <v>65535</v>
      </c>
      <c r="FJ161" s="1">
        <v>65535</v>
      </c>
      <c r="FK161" s="1">
        <v>65535</v>
      </c>
      <c r="FL161" s="1">
        <v>65535</v>
      </c>
      <c r="FM161" s="1">
        <v>65535</v>
      </c>
      <c r="FN161" s="1">
        <v>65535</v>
      </c>
      <c r="FO161" s="1">
        <v>65535</v>
      </c>
      <c r="FP161" s="1">
        <v>17.8</v>
      </c>
      <c r="FQ161" s="1">
        <v>65535</v>
      </c>
      <c r="FR161" s="1">
        <v>17.399999999999999</v>
      </c>
      <c r="FS161" s="1">
        <v>65535</v>
      </c>
      <c r="FT161" s="1">
        <v>65535</v>
      </c>
      <c r="FU161" s="1">
        <v>17.8</v>
      </c>
      <c r="FV161" s="1">
        <v>17.8</v>
      </c>
      <c r="FW161" s="1">
        <v>17.600000000000001</v>
      </c>
      <c r="FX161" s="1">
        <v>18.8</v>
      </c>
      <c r="FY161" s="1">
        <v>65535</v>
      </c>
      <c r="FZ161" s="1">
        <v>65535</v>
      </c>
      <c r="GA161" s="1">
        <v>65535</v>
      </c>
      <c r="GB161" s="1">
        <v>65535</v>
      </c>
      <c r="GC161" s="1">
        <v>65535</v>
      </c>
      <c r="GD161" s="1">
        <v>65535</v>
      </c>
      <c r="GE161" s="1">
        <v>65535</v>
      </c>
      <c r="GF161" s="1">
        <v>65535</v>
      </c>
      <c r="GG161" s="1">
        <v>65535</v>
      </c>
      <c r="GH161" s="1">
        <v>65535</v>
      </c>
      <c r="GI161" s="1">
        <v>65535</v>
      </c>
      <c r="GJ161" s="1">
        <v>65535</v>
      </c>
      <c r="GK161" s="1">
        <v>65535</v>
      </c>
      <c r="GL161" s="1">
        <v>65535</v>
      </c>
      <c r="GM161" s="1">
        <v>65535</v>
      </c>
      <c r="GN161" s="1">
        <v>65535</v>
      </c>
      <c r="GO161" s="1">
        <v>65535</v>
      </c>
      <c r="GP161" s="1">
        <v>65535</v>
      </c>
      <c r="GQ161" s="1">
        <v>65535</v>
      </c>
      <c r="GR161" s="1">
        <v>65535</v>
      </c>
      <c r="GS161" s="1">
        <v>65535</v>
      </c>
      <c r="GT161" s="1">
        <v>65535</v>
      </c>
      <c r="GU161" s="1">
        <v>65535</v>
      </c>
      <c r="GV161" s="1">
        <v>65535</v>
      </c>
      <c r="GW161" s="1">
        <v>65535</v>
      </c>
      <c r="GX161" s="1">
        <v>65535</v>
      </c>
      <c r="GY161" s="1">
        <v>65535</v>
      </c>
      <c r="GZ161" s="1">
        <v>65535</v>
      </c>
      <c r="HA161" s="1">
        <v>65535</v>
      </c>
      <c r="HB161" s="1">
        <v>65535</v>
      </c>
      <c r="HC161" s="1">
        <v>65535</v>
      </c>
      <c r="HD161" s="1">
        <v>65535</v>
      </c>
      <c r="HE161" s="1">
        <v>65535</v>
      </c>
      <c r="HF161" s="1">
        <v>65535</v>
      </c>
      <c r="HG161" s="1">
        <v>65535</v>
      </c>
      <c r="HH161" s="1">
        <v>65535</v>
      </c>
      <c r="HI161" s="1">
        <v>65535</v>
      </c>
      <c r="HJ161" s="1">
        <v>65535</v>
      </c>
      <c r="HK161" s="1">
        <v>65535</v>
      </c>
      <c r="HL161" s="1">
        <v>65535</v>
      </c>
      <c r="HM161" s="1">
        <v>65535</v>
      </c>
      <c r="HN161" s="1">
        <v>65535</v>
      </c>
      <c r="HO161" s="1">
        <v>65535</v>
      </c>
      <c r="HP161" s="1">
        <v>65535</v>
      </c>
      <c r="HQ161" s="1">
        <v>65535</v>
      </c>
      <c r="HR161" s="1">
        <v>65535</v>
      </c>
      <c r="HS161" s="1">
        <v>65535</v>
      </c>
      <c r="HT161" s="1">
        <v>65535</v>
      </c>
      <c r="HU161" s="1">
        <v>65535</v>
      </c>
      <c r="HV161" s="1">
        <v>65535</v>
      </c>
      <c r="HW161" s="1">
        <v>65535</v>
      </c>
      <c r="HX161" s="1">
        <v>65535</v>
      </c>
      <c r="HY161" s="1">
        <v>65535</v>
      </c>
      <c r="HZ161" s="1">
        <v>65535</v>
      </c>
      <c r="IA161" s="1">
        <v>65535</v>
      </c>
      <c r="IB161" s="1">
        <v>65535</v>
      </c>
      <c r="IC161" s="1">
        <v>65535</v>
      </c>
      <c r="ID161" s="1">
        <v>65535</v>
      </c>
      <c r="IE161" s="1">
        <v>65535</v>
      </c>
      <c r="IF161" s="1">
        <v>65535</v>
      </c>
      <c r="IG161" s="1">
        <v>65535</v>
      </c>
      <c r="IH161" s="1">
        <v>65535</v>
      </c>
      <c r="II161" s="1">
        <v>65535</v>
      </c>
      <c r="IJ161" s="1">
        <v>65535</v>
      </c>
      <c r="IK161" s="1">
        <v>65535</v>
      </c>
      <c r="IL161" s="1">
        <v>65535</v>
      </c>
      <c r="IM161" s="1">
        <v>65535</v>
      </c>
      <c r="IN161" s="1">
        <v>65535</v>
      </c>
      <c r="IO161" s="1">
        <v>65535</v>
      </c>
      <c r="IP161" s="1">
        <v>65535</v>
      </c>
      <c r="IQ161" s="1">
        <v>65535</v>
      </c>
      <c r="IR161" s="1">
        <v>65535</v>
      </c>
      <c r="IS161" s="1">
        <v>65535</v>
      </c>
      <c r="IT161" s="1">
        <v>65535</v>
      </c>
      <c r="IU161" s="1">
        <v>65535</v>
      </c>
      <c r="IV161" s="1">
        <v>65535</v>
      </c>
      <c r="IW161" s="1">
        <v>65535</v>
      </c>
      <c r="IX161" s="1">
        <v>65535</v>
      </c>
      <c r="IY161" s="1">
        <v>65535</v>
      </c>
      <c r="IZ161" s="1">
        <v>65535</v>
      </c>
      <c r="JA161" s="1">
        <v>65535</v>
      </c>
      <c r="JB161" s="1">
        <v>65535</v>
      </c>
      <c r="JC161" s="1">
        <v>65535</v>
      </c>
      <c r="JD161" s="1">
        <v>65535</v>
      </c>
      <c r="JE161" s="1">
        <v>65535</v>
      </c>
      <c r="JF161" s="1">
        <v>65535</v>
      </c>
      <c r="JG161" s="1">
        <v>65535</v>
      </c>
      <c r="JH161" s="1">
        <v>65535</v>
      </c>
      <c r="JI161" s="1">
        <v>65535</v>
      </c>
      <c r="JJ161" s="1">
        <v>65535</v>
      </c>
      <c r="JK161" s="1">
        <v>65535</v>
      </c>
      <c r="JL161" s="1">
        <v>65535</v>
      </c>
      <c r="JM161" s="1">
        <v>65535</v>
      </c>
      <c r="JN161" s="1">
        <v>65535</v>
      </c>
      <c r="JO161" s="1">
        <v>65535</v>
      </c>
      <c r="JP161" s="1">
        <v>65535</v>
      </c>
      <c r="JQ161" s="1">
        <v>65535</v>
      </c>
      <c r="JR161" s="1">
        <v>65535</v>
      </c>
      <c r="JS161" s="1">
        <v>65535</v>
      </c>
      <c r="JT161" s="1">
        <v>65535</v>
      </c>
      <c r="JU161" s="1">
        <v>65535</v>
      </c>
      <c r="JV161" s="1">
        <v>65535</v>
      </c>
      <c r="JW161" s="1">
        <v>65535</v>
      </c>
      <c r="JX161" s="1">
        <v>65535</v>
      </c>
      <c r="JY161" s="1">
        <v>65535</v>
      </c>
      <c r="JZ161" s="1">
        <v>65535</v>
      </c>
      <c r="KA161" s="1">
        <v>65535</v>
      </c>
      <c r="KB161" s="1">
        <v>65535</v>
      </c>
      <c r="KC161" s="1">
        <v>65535</v>
      </c>
      <c r="KD161" s="1">
        <v>65535</v>
      </c>
      <c r="KE161" s="1">
        <v>65535</v>
      </c>
      <c r="KF161" s="1">
        <v>65535</v>
      </c>
      <c r="KG161" s="1">
        <v>65535</v>
      </c>
      <c r="KH161" s="1">
        <v>65535</v>
      </c>
      <c r="KI161" s="1">
        <v>65535</v>
      </c>
      <c r="KJ161" s="1">
        <v>65535</v>
      </c>
      <c r="KK161" s="1">
        <v>65535</v>
      </c>
      <c r="KL161" s="1">
        <v>65535</v>
      </c>
      <c r="KM161" s="1">
        <v>65535</v>
      </c>
      <c r="KN161" s="1">
        <v>65535</v>
      </c>
      <c r="KO161" s="1">
        <v>65535</v>
      </c>
      <c r="KP161" s="1">
        <v>65535</v>
      </c>
      <c r="KQ161" s="1">
        <v>65535</v>
      </c>
      <c r="KR161" s="1">
        <v>65535</v>
      </c>
      <c r="KS161" s="1">
        <v>65535</v>
      </c>
      <c r="KT161" s="1">
        <v>65535</v>
      </c>
      <c r="KU161" s="1">
        <v>65535</v>
      </c>
      <c r="KV161" s="1">
        <v>65535</v>
      </c>
      <c r="KW161" s="1">
        <v>65535</v>
      </c>
      <c r="KX161" s="1">
        <v>65535</v>
      </c>
      <c r="KY161" s="1">
        <v>65535</v>
      </c>
      <c r="KZ161" s="1">
        <v>65535</v>
      </c>
      <c r="LA161" s="1">
        <v>65535</v>
      </c>
      <c r="LB161" s="1">
        <v>65535</v>
      </c>
      <c r="LC161" s="1">
        <v>65535</v>
      </c>
      <c r="LD161" s="1">
        <v>65535</v>
      </c>
      <c r="LE161" s="1">
        <v>65535</v>
      </c>
      <c r="LF161" s="1">
        <v>65535</v>
      </c>
      <c r="LG161" s="1">
        <v>65535</v>
      </c>
      <c r="LH161" s="1">
        <v>65535</v>
      </c>
      <c r="LI161" s="1">
        <v>65535</v>
      </c>
      <c r="LJ161" s="1">
        <v>65535</v>
      </c>
      <c r="LK161" s="1">
        <v>65535</v>
      </c>
      <c r="LL161" s="1">
        <v>65535</v>
      </c>
      <c r="LM161" s="1">
        <v>65535</v>
      </c>
      <c r="LN161" s="1">
        <v>65535</v>
      </c>
      <c r="LO161" s="1">
        <v>65535</v>
      </c>
      <c r="LP161" s="1">
        <v>65535</v>
      </c>
      <c r="LQ161" s="1">
        <v>65535</v>
      </c>
      <c r="LR161" s="1">
        <v>65535</v>
      </c>
      <c r="LS161" s="1">
        <v>65535</v>
      </c>
      <c r="LT161" s="1">
        <v>65535</v>
      </c>
      <c r="LU161" s="1">
        <v>65535</v>
      </c>
      <c r="LV161" s="1">
        <v>65535</v>
      </c>
      <c r="LW161" s="1">
        <v>65535</v>
      </c>
      <c r="LX161" s="1">
        <v>65535</v>
      </c>
      <c r="LY161" s="1">
        <v>65535</v>
      </c>
      <c r="LZ161" s="1">
        <v>65535</v>
      </c>
      <c r="MA161" s="1">
        <v>65535</v>
      </c>
      <c r="MB161" s="1">
        <v>65535</v>
      </c>
      <c r="MC161" s="1">
        <v>65535</v>
      </c>
      <c r="MD161" s="1">
        <v>65535</v>
      </c>
      <c r="ME161" s="1">
        <v>65535</v>
      </c>
      <c r="MF161" s="1">
        <v>65535</v>
      </c>
      <c r="MG161" s="1">
        <v>65535</v>
      </c>
      <c r="MH161" s="1">
        <v>65535</v>
      </c>
      <c r="MI161" s="1">
        <v>65535</v>
      </c>
      <c r="MJ161" s="1">
        <v>65535</v>
      </c>
      <c r="MK161" s="1">
        <v>65535</v>
      </c>
      <c r="ML161" s="1">
        <v>65535</v>
      </c>
      <c r="MM161" s="1">
        <v>65535</v>
      </c>
      <c r="MN161" s="1">
        <v>65535</v>
      </c>
      <c r="MO161" s="1">
        <v>65535</v>
      </c>
      <c r="MP161" s="1">
        <v>65535</v>
      </c>
      <c r="MQ161" s="1">
        <v>65535</v>
      </c>
      <c r="MR161" s="1">
        <v>65535</v>
      </c>
      <c r="MS161" s="1">
        <v>65535</v>
      </c>
      <c r="MT161" s="1">
        <v>65535</v>
      </c>
      <c r="MU161" s="1">
        <v>65535</v>
      </c>
      <c r="MV161" s="1">
        <v>65535</v>
      </c>
      <c r="MW161" s="1">
        <v>65535</v>
      </c>
      <c r="MX161" s="1">
        <v>65535</v>
      </c>
      <c r="MY161" s="1">
        <v>65535</v>
      </c>
      <c r="MZ161" s="1">
        <v>65535</v>
      </c>
      <c r="NA161" s="1">
        <v>65535</v>
      </c>
      <c r="NB161" s="1">
        <v>65535</v>
      </c>
      <c r="NC161" s="1">
        <v>65535</v>
      </c>
      <c r="ND161" s="1">
        <v>65535</v>
      </c>
      <c r="NE161" s="1">
        <v>65535</v>
      </c>
      <c r="NF161" s="1">
        <v>65535</v>
      </c>
      <c r="NG161" s="1">
        <v>65535</v>
      </c>
      <c r="NH161" s="1">
        <v>65535</v>
      </c>
      <c r="NI161" s="1">
        <v>65535</v>
      </c>
      <c r="NJ161" s="6">
        <f t="shared" si="111"/>
        <v>0</v>
      </c>
      <c r="NK161" s="3">
        <f t="shared" si="112"/>
        <v>0</v>
      </c>
      <c r="NL161" s="3">
        <f t="shared" si="113"/>
        <v>0</v>
      </c>
      <c r="NM161" s="3">
        <f t="shared" si="114"/>
        <v>0</v>
      </c>
      <c r="NN161" s="3">
        <f t="shared" si="115"/>
        <v>9.6774193548387094E-2</v>
      </c>
      <c r="NO161" s="3">
        <f t="shared" si="116"/>
        <v>0.2</v>
      </c>
      <c r="NP161" s="3">
        <f t="shared" si="117"/>
        <v>0</v>
      </c>
      <c r="NQ161" s="3">
        <f t="shared" si="118"/>
        <v>0</v>
      </c>
      <c r="NR161" s="3">
        <f t="shared" si="119"/>
        <v>0</v>
      </c>
      <c r="NS161" s="3">
        <f t="shared" si="120"/>
        <v>0</v>
      </c>
      <c r="NT161" s="3">
        <f t="shared" si="121"/>
        <v>0</v>
      </c>
      <c r="NU161" s="3">
        <f t="shared" si="122"/>
        <v>0</v>
      </c>
      <c r="NV161" s="3">
        <f t="shared" si="123"/>
        <v>2.4657534246575342E-2</v>
      </c>
      <c r="NW161" s="5" t="e">
        <f t="shared" si="124"/>
        <v>#N/A</v>
      </c>
      <c r="NX161" s="1" t="e">
        <f t="shared" si="125"/>
        <v>#N/A</v>
      </c>
      <c r="NY161" s="1" t="e">
        <f t="shared" si="126"/>
        <v>#N/A</v>
      </c>
      <c r="NZ161" s="1" t="e">
        <f t="shared" si="127"/>
        <v>#N/A</v>
      </c>
      <c r="OA161" s="1" t="e">
        <f t="shared" si="128"/>
        <v>#N/A</v>
      </c>
      <c r="OB161" s="1" t="e">
        <f t="shared" si="129"/>
        <v>#N/A</v>
      </c>
      <c r="OC161" s="1" t="e">
        <f t="shared" si="130"/>
        <v>#N/A</v>
      </c>
      <c r="OD161" s="1" t="e">
        <f t="shared" si="131"/>
        <v>#N/A</v>
      </c>
      <c r="OE161" s="1" t="e">
        <f t="shared" si="132"/>
        <v>#N/A</v>
      </c>
      <c r="OF161" s="1" t="e">
        <f t="shared" si="133"/>
        <v>#N/A</v>
      </c>
      <c r="OG161" s="1" t="e">
        <f t="shared" si="134"/>
        <v>#N/A</v>
      </c>
      <c r="OH161" s="1" t="e">
        <f t="shared" si="135"/>
        <v>#N/A</v>
      </c>
      <c r="OI161" s="111">
        <v>19.008695652173913</v>
      </c>
      <c r="OJ161" s="112">
        <v>19.222727272727273</v>
      </c>
      <c r="OK161" s="112">
        <v>19.349999999999998</v>
      </c>
      <c r="OL161" s="112">
        <v>19.358333333333338</v>
      </c>
      <c r="OM161" s="112">
        <v>19.304166666666667</v>
      </c>
      <c r="ON161" s="112">
        <v>18.708333333333332</v>
      </c>
      <c r="OO161" s="112">
        <v>18.059090909090909</v>
      </c>
      <c r="OP161" s="112">
        <v>18.080000000000002</v>
      </c>
      <c r="OQ161" s="112">
        <v>18.265000000000001</v>
      </c>
      <c r="OR161" s="112">
        <v>19.027272727272731</v>
      </c>
      <c r="OS161" s="112">
        <v>19.556521739130432</v>
      </c>
      <c r="OT161" s="112">
        <v>19.408695652173911</v>
      </c>
      <c r="OU161" s="5" t="e">
        <f t="shared" si="99"/>
        <v>#N/A</v>
      </c>
      <c r="OV161" s="1" t="e">
        <f t="shared" si="100"/>
        <v>#N/A</v>
      </c>
      <c r="OW161" s="1" t="e">
        <f t="shared" si="101"/>
        <v>#N/A</v>
      </c>
      <c r="OX161" s="1" t="e">
        <f t="shared" si="102"/>
        <v>#N/A</v>
      </c>
      <c r="OY161" s="1" t="e">
        <f t="shared" si="103"/>
        <v>#N/A</v>
      </c>
      <c r="OZ161" s="1" t="e">
        <f t="shared" si="104"/>
        <v>#N/A</v>
      </c>
      <c r="PA161" s="1" t="e">
        <f t="shared" si="105"/>
        <v>#N/A</v>
      </c>
      <c r="PB161" s="1" t="e">
        <f t="shared" si="106"/>
        <v>#N/A</v>
      </c>
      <c r="PC161" s="1" t="e">
        <f t="shared" si="107"/>
        <v>#N/A</v>
      </c>
      <c r="PD161" s="1" t="e">
        <f t="shared" si="108"/>
        <v>#N/A</v>
      </c>
      <c r="PE161" s="1" t="e">
        <f t="shared" si="109"/>
        <v>#N/A</v>
      </c>
      <c r="PF161" s="1" t="e">
        <f t="shared" si="110"/>
        <v>#N/A</v>
      </c>
      <c r="PG161" s="111">
        <v>14.4</v>
      </c>
      <c r="PH161" s="112">
        <v>14.8</v>
      </c>
      <c r="PI161" s="112">
        <v>14.6</v>
      </c>
      <c r="PJ161" s="112">
        <v>14.6</v>
      </c>
      <c r="PK161" s="112">
        <v>16</v>
      </c>
      <c r="PL161" s="112">
        <v>15.4</v>
      </c>
      <c r="PM161" s="112">
        <v>13.2</v>
      </c>
      <c r="PN161" s="112">
        <v>13</v>
      </c>
      <c r="PO161" s="112">
        <v>13.4</v>
      </c>
      <c r="PP161" s="112">
        <v>14.8</v>
      </c>
      <c r="PQ161" s="112">
        <v>15.8</v>
      </c>
      <c r="PR161" s="137">
        <v>14.8</v>
      </c>
      <c r="PS161" s="5" t="e">
        <f t="array" ref="PS161">+IF(ISERROR($NW161)=FALSE,MIN(IF($H161:$AL161&lt;65534,$H161:$AL161,"")),NA())</f>
        <v>#N/A</v>
      </c>
      <c r="PT161" s="1" t="e">
        <f t="array" ref="PT161">+IF(ISERROR($NX161)=FALSE,MIN(IF($AM161:$BN161&lt;65534,$AM161:$BN161,"")),NA())</f>
        <v>#N/A</v>
      </c>
      <c r="PU161" s="1" t="e">
        <f t="array" ref="PU161">+IF(ISERROR($NY161)=FALSE,MIN(IF($BP161:$CT161&lt;65534,$BP161:$CT161,"")),NA())</f>
        <v>#N/A</v>
      </c>
      <c r="PV161" s="1" t="e">
        <f t="array" ref="PV161">+IF(ISERROR($NZ161)=FALSE,MIN(IF($CU161:$DX161&lt;65534,$CU161:$DX161,"")),NA())</f>
        <v>#N/A</v>
      </c>
      <c r="PW161" s="1" t="e">
        <f t="array" ref="PW161">+IF(ISERROR($OA161)=FALSE,MIN(IF($DY161:$FC161&lt;65534,$DY161:$FC161,"")),NA())</f>
        <v>#N/A</v>
      </c>
      <c r="PX161" s="1" t="e">
        <f t="array" ref="PX161">+IF(ISERROR($OB161)=FALSE,MIN(IF($FD161:$GG161&lt;65534,$FD161:$GG161,"")),NA())</f>
        <v>#N/A</v>
      </c>
      <c r="PY161" s="1" t="e">
        <f t="array" ref="PY161">+IF(ISERROR($OC161)=FALSE,MIN(IF($GH161:$HL161&lt;65534,$GH161:$HL161,"")),NA())</f>
        <v>#N/A</v>
      </c>
      <c r="PZ161" s="1" t="e">
        <f t="array" ref="PZ161">+IF(ISERROR($OD161)=FALSE,MIN(IF($HM161:$IQ161&lt;65534,$HM161:$IQ161,"")),NA())</f>
        <v>#N/A</v>
      </c>
      <c r="QA161" s="1" t="e">
        <f t="array" ref="QA161">+IF(ISERROR($OE161)=FALSE,MIN(IF($IR161:$JU161&lt;65534,$IR161:$JU161,"")),NA())</f>
        <v>#N/A</v>
      </c>
      <c r="QB161" s="1" t="e">
        <f t="array" ref="QB161">+IF(ISERROR($OF161)=FALSE,MIN(IF($JV161:$KZ161&lt;65534,$JV161:$KZ161,"")),NA())</f>
        <v>#N/A</v>
      </c>
      <c r="QC161" s="1" t="e">
        <f t="array" ref="QC161">+IF(ISERROR($OG161)=FALSE,MIN(IF($LA161:$MD161&lt;65534,$LA161:$MD161,"")),NA())</f>
        <v>#N/A</v>
      </c>
      <c r="QD161" s="1" t="e">
        <f t="array" ref="QD161">+IF(ISERROR($OH161)=FALSE,MIN(IF($ME161:$NI161&lt;65534,$ME161:$NI161,"")),NA())</f>
        <v>#N/A</v>
      </c>
      <c r="QE161" s="5" t="e">
        <f t="shared" si="136"/>
        <v>#N/A</v>
      </c>
      <c r="QF161" s="1" t="e">
        <f t="shared" si="137"/>
        <v>#N/A</v>
      </c>
      <c r="QG161" s="1" t="e">
        <f t="shared" si="138"/>
        <v>#N/A</v>
      </c>
      <c r="QH161" s="1" t="e">
        <f t="shared" si="139"/>
        <v>#N/A</v>
      </c>
      <c r="QI161" s="1" t="e">
        <f t="shared" si="140"/>
        <v>#N/A</v>
      </c>
      <c r="QJ161" s="1" t="e">
        <f t="shared" si="141"/>
        <v>#N/A</v>
      </c>
      <c r="QK161" s="1" t="e">
        <f t="shared" si="142"/>
        <v>#N/A</v>
      </c>
      <c r="QL161" s="1" t="e">
        <f t="shared" si="143"/>
        <v>#N/A</v>
      </c>
      <c r="QM161" s="1" t="e">
        <f t="shared" si="144"/>
        <v>#N/A</v>
      </c>
      <c r="QN161" s="1" t="e">
        <f t="shared" si="145"/>
        <v>#N/A</v>
      </c>
      <c r="QO161" s="1" t="e">
        <f t="shared" si="146"/>
        <v>#N/A</v>
      </c>
      <c r="QP161" s="1" t="e">
        <f t="shared" si="147"/>
        <v>#N/A</v>
      </c>
      <c r="QQ161" s="5" t="s">
        <v>892</v>
      </c>
    </row>
    <row r="162" spans="1:459" s="1" customFormat="1" x14ac:dyDescent="0.2">
      <c r="A162" s="79">
        <v>21065040</v>
      </c>
      <c r="B162" s="106">
        <v>-75.529444444444437</v>
      </c>
      <c r="C162" s="106">
        <v>2.2524999999999999</v>
      </c>
      <c r="D162" s="105">
        <v>1270</v>
      </c>
      <c r="E162" s="97" t="s">
        <v>108</v>
      </c>
      <c r="F162" s="97" t="s">
        <v>532</v>
      </c>
      <c r="G162" s="97" t="s">
        <v>32</v>
      </c>
      <c r="H162" s="1">
        <v>65535</v>
      </c>
      <c r="I162" s="1">
        <v>15.2</v>
      </c>
      <c r="J162" s="1">
        <v>16.2</v>
      </c>
      <c r="K162" s="1">
        <v>16.399999999999999</v>
      </c>
      <c r="L162" s="1">
        <v>65535</v>
      </c>
      <c r="M162" s="1">
        <v>16</v>
      </c>
      <c r="N162" s="1">
        <v>65535</v>
      </c>
      <c r="O162" s="1">
        <v>16</v>
      </c>
      <c r="P162" s="1">
        <v>16</v>
      </c>
      <c r="Q162" s="1">
        <v>65535</v>
      </c>
      <c r="R162" s="1">
        <v>65535</v>
      </c>
      <c r="S162" s="1">
        <v>17.8</v>
      </c>
      <c r="T162" s="1">
        <v>16.2</v>
      </c>
      <c r="U162" s="1">
        <v>17</v>
      </c>
      <c r="V162" s="1">
        <v>65535</v>
      </c>
      <c r="W162" s="1">
        <v>17.2</v>
      </c>
      <c r="X162" s="1">
        <v>15.8</v>
      </c>
      <c r="Y162" s="1">
        <v>65535</v>
      </c>
      <c r="Z162" s="1">
        <v>17.600000000000001</v>
      </c>
      <c r="AA162" s="1">
        <v>65535</v>
      </c>
      <c r="AB162" s="1">
        <v>65535</v>
      </c>
      <c r="AC162" s="1">
        <v>16.600000000000001</v>
      </c>
      <c r="AD162" s="1">
        <v>17.2</v>
      </c>
      <c r="AE162" s="1">
        <v>17.8</v>
      </c>
      <c r="AF162" s="1">
        <v>17</v>
      </c>
      <c r="AG162" s="1">
        <v>16</v>
      </c>
      <c r="AH162" s="1">
        <v>17.8</v>
      </c>
      <c r="AI162" s="1">
        <v>65535</v>
      </c>
      <c r="AJ162" s="1">
        <v>16.8</v>
      </c>
      <c r="AK162" s="1">
        <v>17</v>
      </c>
      <c r="AL162" s="1">
        <v>17.2</v>
      </c>
      <c r="AM162" s="1">
        <v>17.8</v>
      </c>
      <c r="AN162" s="1">
        <v>15.2</v>
      </c>
      <c r="AO162" s="1">
        <v>16</v>
      </c>
      <c r="AP162" s="1">
        <v>18</v>
      </c>
      <c r="AQ162" s="1">
        <v>18.2</v>
      </c>
      <c r="AR162" s="1">
        <v>18</v>
      </c>
      <c r="AS162" s="1">
        <v>15</v>
      </c>
      <c r="AT162" s="1">
        <v>16.2</v>
      </c>
      <c r="AU162" s="1">
        <v>65535</v>
      </c>
      <c r="AV162" s="1">
        <v>17</v>
      </c>
      <c r="AW162" s="1">
        <v>18.2</v>
      </c>
      <c r="AX162" s="1">
        <v>17</v>
      </c>
      <c r="AY162" s="1">
        <v>17</v>
      </c>
      <c r="AZ162" s="1">
        <v>15.8</v>
      </c>
      <c r="BA162" s="1">
        <v>16.2</v>
      </c>
      <c r="BB162" s="1">
        <v>15.2</v>
      </c>
      <c r="BC162" s="1">
        <v>65535</v>
      </c>
      <c r="BD162" s="1">
        <v>17.2</v>
      </c>
      <c r="BE162" s="1">
        <v>18.2</v>
      </c>
      <c r="BF162" s="1">
        <v>17.8</v>
      </c>
      <c r="BG162" s="1">
        <v>17.600000000000001</v>
      </c>
      <c r="BH162" s="1">
        <v>16.8</v>
      </c>
      <c r="BI162" s="1">
        <v>15.2</v>
      </c>
      <c r="BJ162" s="1">
        <v>65535</v>
      </c>
      <c r="BK162" s="1">
        <v>18.2</v>
      </c>
      <c r="BL162" s="1">
        <v>16.8</v>
      </c>
      <c r="BM162" s="1">
        <v>17.2</v>
      </c>
      <c r="BN162" s="1">
        <v>17.8</v>
      </c>
      <c r="BO162" s="102"/>
      <c r="BP162" s="1">
        <v>16</v>
      </c>
      <c r="BQ162" s="1">
        <v>17.2</v>
      </c>
      <c r="BR162" s="1">
        <v>17.2</v>
      </c>
      <c r="BS162" s="1">
        <v>17.399999999999999</v>
      </c>
      <c r="BT162" s="1">
        <v>16.8</v>
      </c>
      <c r="BU162" s="1">
        <v>18.2</v>
      </c>
      <c r="BV162" s="1">
        <v>17.2</v>
      </c>
      <c r="BW162" s="1">
        <v>15.4</v>
      </c>
      <c r="BX162" s="1">
        <v>65535</v>
      </c>
      <c r="BY162" s="1">
        <v>17.8</v>
      </c>
      <c r="BZ162" s="1">
        <v>18</v>
      </c>
      <c r="CA162" s="1">
        <v>15.8</v>
      </c>
      <c r="CB162" s="1">
        <v>18</v>
      </c>
      <c r="CC162" s="1">
        <v>16.8</v>
      </c>
      <c r="CD162" s="1">
        <v>65535</v>
      </c>
      <c r="CE162" s="1">
        <v>15.4</v>
      </c>
      <c r="CF162" s="1">
        <v>17.8</v>
      </c>
      <c r="CG162" s="1">
        <v>16.8</v>
      </c>
      <c r="CH162" s="1">
        <v>65535</v>
      </c>
      <c r="CI162" s="1">
        <v>18.2</v>
      </c>
      <c r="CJ162" s="1">
        <v>18</v>
      </c>
      <c r="CK162" s="1">
        <v>17.399999999999999</v>
      </c>
      <c r="CL162" s="1">
        <v>17.8</v>
      </c>
      <c r="CM162" s="1">
        <v>18</v>
      </c>
      <c r="CN162" s="1">
        <v>16.8</v>
      </c>
      <c r="CO162" s="1">
        <v>15.4</v>
      </c>
      <c r="CP162" s="1">
        <v>65535</v>
      </c>
      <c r="CQ162" s="1">
        <v>17.2</v>
      </c>
      <c r="CR162" s="1">
        <v>18.399999999999999</v>
      </c>
      <c r="CS162" s="1">
        <v>18.2</v>
      </c>
      <c r="CT162" s="1">
        <v>18</v>
      </c>
      <c r="CU162" s="1">
        <v>65535</v>
      </c>
      <c r="CV162" s="1">
        <v>17.399999999999999</v>
      </c>
      <c r="CW162" s="1">
        <v>65535</v>
      </c>
      <c r="CX162" s="1">
        <v>17.8</v>
      </c>
      <c r="CY162" s="1">
        <v>18.8</v>
      </c>
      <c r="CZ162" s="1">
        <v>18.2</v>
      </c>
      <c r="DA162" s="1">
        <v>18</v>
      </c>
      <c r="DB162" s="1">
        <v>65535</v>
      </c>
      <c r="DC162" s="1">
        <v>14.6</v>
      </c>
      <c r="DD162" s="1">
        <v>16.2</v>
      </c>
      <c r="DE162" s="1">
        <v>17.600000000000001</v>
      </c>
      <c r="DF162" s="1">
        <v>16.2</v>
      </c>
      <c r="DG162" s="1">
        <v>17.2</v>
      </c>
      <c r="DH162" s="1">
        <v>15.6</v>
      </c>
      <c r="DI162" s="1">
        <v>18.600000000000001</v>
      </c>
      <c r="DJ162" s="1">
        <v>16.8</v>
      </c>
      <c r="DK162" s="1">
        <v>15.2</v>
      </c>
      <c r="DL162" s="1">
        <v>16.2</v>
      </c>
      <c r="DM162" s="1">
        <v>16.2</v>
      </c>
      <c r="DN162" s="1">
        <v>17.399999999999999</v>
      </c>
      <c r="DO162" s="1">
        <v>17.2</v>
      </c>
      <c r="DP162" s="1">
        <v>16.8</v>
      </c>
      <c r="DQ162" s="1">
        <v>65535</v>
      </c>
      <c r="DR162" s="1">
        <v>18</v>
      </c>
      <c r="DS162" s="1">
        <v>65535</v>
      </c>
      <c r="DT162" s="1">
        <v>22.2</v>
      </c>
      <c r="DU162" s="1">
        <v>18</v>
      </c>
      <c r="DV162" s="1">
        <v>15.2</v>
      </c>
      <c r="DW162" s="1">
        <v>65535</v>
      </c>
      <c r="DX162" s="1">
        <v>65535</v>
      </c>
      <c r="DY162" s="1">
        <v>65535</v>
      </c>
      <c r="DZ162" s="1">
        <v>65535</v>
      </c>
      <c r="EA162" s="1">
        <v>65535</v>
      </c>
      <c r="EB162" s="1">
        <v>17</v>
      </c>
      <c r="EC162" s="1">
        <v>16.600000000000001</v>
      </c>
      <c r="ED162" s="1">
        <v>17.8</v>
      </c>
      <c r="EE162" s="1">
        <v>65535</v>
      </c>
      <c r="EF162" s="1">
        <v>18</v>
      </c>
      <c r="EG162" s="1">
        <v>65535</v>
      </c>
      <c r="EH162" s="1">
        <v>17.2</v>
      </c>
      <c r="EI162" s="1">
        <v>16.600000000000001</v>
      </c>
      <c r="EJ162" s="1">
        <v>18.8</v>
      </c>
      <c r="EK162" s="1">
        <v>18</v>
      </c>
      <c r="EL162" s="1">
        <v>17.8</v>
      </c>
      <c r="EM162" s="1">
        <v>16.8</v>
      </c>
      <c r="EN162" s="1">
        <v>17.2</v>
      </c>
      <c r="EO162" s="1">
        <v>18.2</v>
      </c>
      <c r="EP162" s="1">
        <v>18.8</v>
      </c>
      <c r="EQ162" s="1">
        <v>65535</v>
      </c>
      <c r="ER162" s="1">
        <v>17.399999999999999</v>
      </c>
      <c r="ES162" s="1">
        <v>17.8</v>
      </c>
      <c r="ET162" s="1">
        <v>15.2</v>
      </c>
      <c r="EU162" s="1">
        <v>17.2</v>
      </c>
      <c r="EV162" s="1">
        <v>17.600000000000001</v>
      </c>
      <c r="EW162" s="1">
        <v>18.600000000000001</v>
      </c>
      <c r="EX162" s="1">
        <v>17.8</v>
      </c>
      <c r="EY162" s="1">
        <v>14.8</v>
      </c>
      <c r="EZ162" s="1">
        <v>65535</v>
      </c>
      <c r="FA162" s="1">
        <v>17.399999999999999</v>
      </c>
      <c r="FB162" s="1">
        <v>18</v>
      </c>
      <c r="FC162" s="1">
        <v>17.8</v>
      </c>
      <c r="FD162" s="1">
        <v>65535</v>
      </c>
      <c r="FE162" s="1">
        <v>16.2</v>
      </c>
      <c r="FF162" s="1">
        <v>65535</v>
      </c>
      <c r="FG162" s="1">
        <v>15.2</v>
      </c>
      <c r="FH162" s="1">
        <v>17</v>
      </c>
      <c r="FI162" s="1">
        <v>16.8</v>
      </c>
      <c r="FJ162" s="1">
        <v>16.2</v>
      </c>
      <c r="FK162" s="1">
        <v>13.8</v>
      </c>
      <c r="FL162" s="1">
        <v>16.2</v>
      </c>
      <c r="FM162" s="1">
        <v>17.2</v>
      </c>
      <c r="FN162" s="1">
        <v>17</v>
      </c>
      <c r="FO162" s="1">
        <v>17.8</v>
      </c>
      <c r="FP162" s="1">
        <v>65535</v>
      </c>
      <c r="FQ162" s="1">
        <v>65535</v>
      </c>
      <c r="FR162" s="1">
        <v>15.6</v>
      </c>
      <c r="FS162" s="1">
        <v>17.8</v>
      </c>
      <c r="FT162" s="1">
        <v>65535</v>
      </c>
      <c r="FU162" s="1">
        <v>16.8</v>
      </c>
      <c r="FV162" s="1">
        <v>16.2</v>
      </c>
      <c r="FW162" s="1">
        <v>65535</v>
      </c>
      <c r="FX162" s="1">
        <v>65535</v>
      </c>
      <c r="FY162" s="1">
        <v>16.8</v>
      </c>
      <c r="FZ162" s="1">
        <v>16.8</v>
      </c>
      <c r="GA162" s="1">
        <v>17</v>
      </c>
      <c r="GB162" s="1">
        <v>17</v>
      </c>
      <c r="GC162" s="1">
        <v>65535</v>
      </c>
      <c r="GD162" s="1">
        <v>17.2</v>
      </c>
      <c r="GE162" s="1">
        <v>65535</v>
      </c>
      <c r="GF162" s="1">
        <v>65535</v>
      </c>
      <c r="GG162" s="1">
        <v>15</v>
      </c>
      <c r="GH162" s="1">
        <v>65535</v>
      </c>
      <c r="GI162" s="1">
        <v>15</v>
      </c>
      <c r="GJ162" s="1">
        <v>15.8</v>
      </c>
      <c r="GK162" s="1">
        <v>65535</v>
      </c>
      <c r="GL162" s="1">
        <v>14.8</v>
      </c>
      <c r="GM162" s="1">
        <v>15.8</v>
      </c>
      <c r="GN162" s="1">
        <v>15</v>
      </c>
      <c r="GO162" s="1">
        <v>16.2</v>
      </c>
      <c r="GP162" s="1">
        <v>14.8</v>
      </c>
      <c r="GQ162" s="1">
        <v>15.8</v>
      </c>
      <c r="GR162" s="1">
        <v>65535</v>
      </c>
      <c r="GS162" s="1">
        <v>16</v>
      </c>
      <c r="GT162" s="1">
        <v>65535</v>
      </c>
      <c r="GU162" s="1">
        <v>65535</v>
      </c>
      <c r="GV162" s="1">
        <v>65535</v>
      </c>
      <c r="GW162" s="1">
        <v>65535</v>
      </c>
      <c r="GX162" s="1">
        <v>65535</v>
      </c>
      <c r="GY162" s="1">
        <v>65535</v>
      </c>
      <c r="GZ162" s="1">
        <v>65535</v>
      </c>
      <c r="HA162" s="1">
        <v>65535</v>
      </c>
      <c r="HB162" s="1">
        <v>65535</v>
      </c>
      <c r="HC162" s="1">
        <v>65535</v>
      </c>
      <c r="HD162" s="1">
        <v>65535</v>
      </c>
      <c r="HE162" s="1">
        <v>65535</v>
      </c>
      <c r="HF162" s="1">
        <v>65535</v>
      </c>
      <c r="HG162" s="1">
        <v>65535</v>
      </c>
      <c r="HH162" s="1">
        <v>65535</v>
      </c>
      <c r="HI162" s="1">
        <v>65535</v>
      </c>
      <c r="HJ162" s="1">
        <v>65535</v>
      </c>
      <c r="HK162" s="1">
        <v>65535</v>
      </c>
      <c r="HL162" s="1">
        <v>65535</v>
      </c>
      <c r="HM162" s="1">
        <v>65535</v>
      </c>
      <c r="HN162" s="1">
        <v>65535</v>
      </c>
      <c r="HO162" s="1">
        <v>65535</v>
      </c>
      <c r="HP162" s="1">
        <v>65535</v>
      </c>
      <c r="HQ162" s="1">
        <v>65535</v>
      </c>
      <c r="HR162" s="1">
        <v>65535</v>
      </c>
      <c r="HS162" s="1">
        <v>65535</v>
      </c>
      <c r="HT162" s="1">
        <v>65535</v>
      </c>
      <c r="HU162" s="1">
        <v>15.4</v>
      </c>
      <c r="HV162" s="1">
        <v>16.399999999999999</v>
      </c>
      <c r="HW162" s="1">
        <v>65535</v>
      </c>
      <c r="HX162" s="1">
        <v>15.8</v>
      </c>
      <c r="HY162" s="1">
        <v>65535</v>
      </c>
      <c r="HZ162" s="1">
        <v>16</v>
      </c>
      <c r="IA162" s="1">
        <v>14.8</v>
      </c>
      <c r="IB162" s="1">
        <v>15.6</v>
      </c>
      <c r="IC162" s="1">
        <v>17</v>
      </c>
      <c r="ID162" s="1">
        <v>65535</v>
      </c>
      <c r="IE162" s="1">
        <v>14</v>
      </c>
      <c r="IF162" s="1">
        <v>16.8</v>
      </c>
      <c r="IG162" s="1">
        <v>15.2</v>
      </c>
      <c r="IH162" s="1">
        <v>15</v>
      </c>
      <c r="II162" s="1">
        <v>14.6</v>
      </c>
      <c r="IJ162" s="1">
        <v>65535</v>
      </c>
      <c r="IK162" s="1">
        <v>14.8</v>
      </c>
      <c r="IL162" s="1">
        <v>65535</v>
      </c>
      <c r="IM162" s="1">
        <v>65535</v>
      </c>
      <c r="IN162" s="1">
        <v>16.8</v>
      </c>
      <c r="IO162" s="1">
        <v>16.2</v>
      </c>
      <c r="IP162" s="1">
        <v>14.2</v>
      </c>
      <c r="IQ162" s="1">
        <v>14.8</v>
      </c>
      <c r="IR162" s="1">
        <v>15</v>
      </c>
      <c r="IS162" s="1">
        <v>15.8</v>
      </c>
      <c r="IT162" s="1">
        <v>65535</v>
      </c>
      <c r="IU162" s="1">
        <v>16.600000000000001</v>
      </c>
      <c r="IV162" s="1">
        <v>16</v>
      </c>
      <c r="IW162" s="1">
        <v>15.8</v>
      </c>
      <c r="IX162" s="1">
        <v>16.2</v>
      </c>
      <c r="IY162" s="1">
        <v>14.8</v>
      </c>
      <c r="IZ162" s="1">
        <v>16.600000000000001</v>
      </c>
      <c r="JA162" s="1">
        <v>16.399999999999999</v>
      </c>
      <c r="JB162" s="1">
        <v>15.8</v>
      </c>
      <c r="JC162" s="1">
        <v>17</v>
      </c>
      <c r="JD162" s="1">
        <v>17.8</v>
      </c>
      <c r="JE162" s="1">
        <v>17.2</v>
      </c>
      <c r="JF162" s="1">
        <v>15.4</v>
      </c>
      <c r="JG162" s="1">
        <v>65535</v>
      </c>
      <c r="JH162" s="1">
        <v>14.6</v>
      </c>
      <c r="JI162" s="1">
        <v>16.8</v>
      </c>
      <c r="JJ162" s="1">
        <v>16.600000000000001</v>
      </c>
      <c r="JK162" s="1">
        <v>17.2</v>
      </c>
      <c r="JL162" s="1">
        <v>65535</v>
      </c>
      <c r="JM162" s="1">
        <v>15.2</v>
      </c>
      <c r="JN162" s="1">
        <v>13.4</v>
      </c>
      <c r="JO162" s="1">
        <v>65535</v>
      </c>
      <c r="JP162" s="1">
        <v>14.4</v>
      </c>
      <c r="JQ162" s="1">
        <v>16</v>
      </c>
      <c r="JR162" s="1">
        <v>16.2</v>
      </c>
      <c r="JS162" s="1">
        <v>15.2</v>
      </c>
      <c r="JT162" s="1">
        <v>17.2</v>
      </c>
      <c r="JU162" s="1">
        <v>14.2</v>
      </c>
      <c r="JV162" s="1">
        <v>65535</v>
      </c>
      <c r="JW162" s="1">
        <v>15.8</v>
      </c>
      <c r="JX162" s="1">
        <v>17.399999999999999</v>
      </c>
      <c r="JY162" s="1">
        <v>16.2</v>
      </c>
      <c r="JZ162" s="1">
        <v>14.2</v>
      </c>
      <c r="KA162" s="1">
        <v>15.8</v>
      </c>
      <c r="KB162" s="1">
        <v>17</v>
      </c>
      <c r="KC162" s="1">
        <v>16.8</v>
      </c>
      <c r="KD162" s="1">
        <v>13.6</v>
      </c>
      <c r="KE162" s="1">
        <v>14.4</v>
      </c>
      <c r="KF162" s="1">
        <v>15.4</v>
      </c>
      <c r="KG162" s="1">
        <v>16.8</v>
      </c>
      <c r="KH162" s="1">
        <v>17</v>
      </c>
      <c r="KI162" s="1">
        <v>15.8</v>
      </c>
      <c r="KJ162" s="1">
        <v>16.2</v>
      </c>
      <c r="KK162" s="1">
        <v>16.8</v>
      </c>
      <c r="KL162" s="1">
        <v>15.8</v>
      </c>
      <c r="KM162" s="1">
        <v>16.399999999999999</v>
      </c>
      <c r="KN162" s="1">
        <v>17.399999999999999</v>
      </c>
      <c r="KO162" s="1">
        <v>16.8</v>
      </c>
      <c r="KP162" s="1">
        <v>14.2</v>
      </c>
      <c r="KQ162" s="1">
        <v>17</v>
      </c>
      <c r="KR162" s="1">
        <v>17.8</v>
      </c>
      <c r="KS162" s="1">
        <v>17.399999999999999</v>
      </c>
      <c r="KT162" s="1">
        <v>17.2</v>
      </c>
      <c r="KU162" s="1">
        <v>15.4</v>
      </c>
      <c r="KV162" s="1">
        <v>65535</v>
      </c>
      <c r="KW162" s="1">
        <v>13.2</v>
      </c>
      <c r="KX162" s="1">
        <v>17.2</v>
      </c>
      <c r="KY162" s="1">
        <v>65535</v>
      </c>
      <c r="KZ162" s="1">
        <v>65535</v>
      </c>
      <c r="LA162" s="1">
        <v>14.8</v>
      </c>
      <c r="LB162" s="1">
        <v>15.6</v>
      </c>
      <c r="LC162" s="1">
        <v>18.399999999999999</v>
      </c>
      <c r="LD162" s="1">
        <v>17.600000000000001</v>
      </c>
      <c r="LE162" s="1">
        <v>16</v>
      </c>
      <c r="LF162" s="1">
        <v>16.8</v>
      </c>
      <c r="LG162" s="1">
        <v>17</v>
      </c>
      <c r="LH162" s="1">
        <v>65535</v>
      </c>
      <c r="LI162" s="1">
        <v>17.8</v>
      </c>
      <c r="LJ162" s="1">
        <v>18.2</v>
      </c>
      <c r="LK162" s="1">
        <v>17.2</v>
      </c>
      <c r="LL162" s="1">
        <v>17</v>
      </c>
      <c r="LM162" s="1">
        <v>17.600000000000001</v>
      </c>
      <c r="LN162" s="1">
        <v>17.399999999999999</v>
      </c>
      <c r="LO162" s="1">
        <v>17.2</v>
      </c>
      <c r="LP162" s="1">
        <v>65535</v>
      </c>
      <c r="LQ162" s="1">
        <v>65535</v>
      </c>
      <c r="LR162" s="1">
        <v>18</v>
      </c>
      <c r="LS162" s="1">
        <v>15.2</v>
      </c>
      <c r="LT162" s="1">
        <v>16.2</v>
      </c>
      <c r="LU162" s="1">
        <v>65535</v>
      </c>
      <c r="LV162" s="1">
        <v>17.8</v>
      </c>
      <c r="LW162" s="1">
        <v>17</v>
      </c>
      <c r="LX162" s="1">
        <v>65535</v>
      </c>
      <c r="LY162" s="1">
        <v>15.8</v>
      </c>
      <c r="LZ162" s="1">
        <v>17.2</v>
      </c>
      <c r="MA162" s="1">
        <v>18</v>
      </c>
      <c r="MB162" s="1">
        <v>17</v>
      </c>
      <c r="MC162" s="1">
        <v>65535</v>
      </c>
      <c r="MD162" s="1">
        <v>16.2</v>
      </c>
      <c r="ME162" s="1">
        <v>17.8</v>
      </c>
      <c r="MF162" s="1">
        <v>15.8</v>
      </c>
      <c r="MG162" s="1">
        <v>65535</v>
      </c>
      <c r="MH162" s="1">
        <v>15.8</v>
      </c>
      <c r="MI162" s="1">
        <v>65535</v>
      </c>
      <c r="MJ162" s="1">
        <v>16.399999999999999</v>
      </c>
      <c r="MK162" s="1">
        <v>18</v>
      </c>
      <c r="ML162" s="1">
        <v>14.8</v>
      </c>
      <c r="MM162" s="1">
        <v>15.8</v>
      </c>
      <c r="MN162" s="1">
        <v>15.2</v>
      </c>
      <c r="MO162" s="1">
        <v>16.600000000000001</v>
      </c>
      <c r="MP162" s="1">
        <v>18</v>
      </c>
      <c r="MQ162" s="1">
        <v>17.8</v>
      </c>
      <c r="MR162" s="1">
        <v>18</v>
      </c>
      <c r="MS162" s="1">
        <v>65535</v>
      </c>
      <c r="MT162" s="1">
        <v>65535</v>
      </c>
      <c r="MU162" s="1">
        <v>17.8</v>
      </c>
      <c r="MV162" s="1">
        <v>16.8</v>
      </c>
      <c r="MW162" s="1">
        <v>17.2</v>
      </c>
      <c r="MX162" s="1">
        <v>17.600000000000001</v>
      </c>
      <c r="MY162" s="1">
        <v>65535</v>
      </c>
      <c r="MZ162" s="1">
        <v>16.600000000000001</v>
      </c>
      <c r="NA162" s="1">
        <v>18.8</v>
      </c>
      <c r="NB162" s="1">
        <v>18.8</v>
      </c>
      <c r="NC162" s="1">
        <v>65535</v>
      </c>
      <c r="ND162" s="1">
        <v>17.8</v>
      </c>
      <c r="NE162" s="1">
        <v>16.2</v>
      </c>
      <c r="NF162" s="1">
        <v>16.399999999999999</v>
      </c>
      <c r="NG162" s="1">
        <v>15.2</v>
      </c>
      <c r="NH162" s="1">
        <v>65535</v>
      </c>
      <c r="NI162" s="1">
        <v>17</v>
      </c>
      <c r="NJ162" s="6">
        <f t="shared" si="111"/>
        <v>0.67741935483870963</v>
      </c>
      <c r="NK162" s="3">
        <f t="shared" si="112"/>
        <v>0.8928571428571429</v>
      </c>
      <c r="NL162" s="3">
        <f t="shared" si="113"/>
        <v>0.87096774193548387</v>
      </c>
      <c r="NM162" s="3">
        <f t="shared" si="114"/>
        <v>0.76666666666666672</v>
      </c>
      <c r="NN162" s="3">
        <f t="shared" si="115"/>
        <v>0.77419354838709675</v>
      </c>
      <c r="NO162" s="3">
        <f t="shared" si="116"/>
        <v>0.66666666666666663</v>
      </c>
      <c r="NP162" s="3">
        <f t="shared" si="117"/>
        <v>0.29032258064516131</v>
      </c>
      <c r="NQ162" s="3">
        <f t="shared" si="118"/>
        <v>0.54838709677419351</v>
      </c>
      <c r="NR162" s="3">
        <f t="shared" si="119"/>
        <v>0.8666666666666667</v>
      </c>
      <c r="NS162" s="3">
        <f t="shared" si="120"/>
        <v>0.87096774193548387</v>
      </c>
      <c r="NT162" s="3">
        <f t="shared" si="121"/>
        <v>0.8</v>
      </c>
      <c r="NU162" s="3">
        <f t="shared" si="122"/>
        <v>0.77419354838709675</v>
      </c>
      <c r="NV162" s="3">
        <f t="shared" si="123"/>
        <v>0.73150684931506849</v>
      </c>
      <c r="NW162" s="5">
        <f t="shared" si="124"/>
        <v>16.704761904761906</v>
      </c>
      <c r="NX162" s="1">
        <f t="shared" si="125"/>
        <v>16.944000000000003</v>
      </c>
      <c r="NY162" s="1">
        <f t="shared" si="126"/>
        <v>17.229629629629628</v>
      </c>
      <c r="NZ162" s="1">
        <f t="shared" si="127"/>
        <v>17.191304347826083</v>
      </c>
      <c r="OA162" s="1">
        <f t="shared" si="128"/>
        <v>17.433333333333334</v>
      </c>
      <c r="OB162" s="1">
        <f t="shared" si="129"/>
        <v>16.48</v>
      </c>
      <c r="OC162" s="1" t="e">
        <f t="shared" si="130"/>
        <v>#N/A</v>
      </c>
      <c r="OD162" s="1">
        <f t="shared" si="131"/>
        <v>15.494117647058822</v>
      </c>
      <c r="OE162" s="1">
        <f t="shared" si="132"/>
        <v>15.899999999999997</v>
      </c>
      <c r="OF162" s="1">
        <f t="shared" si="133"/>
        <v>16.111111111111111</v>
      </c>
      <c r="OG162" s="1">
        <f t="shared" si="134"/>
        <v>16.958333333333332</v>
      </c>
      <c r="OH162" s="1">
        <f t="shared" si="135"/>
        <v>16.925000000000001</v>
      </c>
      <c r="OI162" s="111">
        <v>15.808000000000002</v>
      </c>
      <c r="OJ162" s="112">
        <v>15.992307692307692</v>
      </c>
      <c r="OK162" s="112">
        <v>16.30740740740741</v>
      </c>
      <c r="OL162" s="112">
        <v>16.444444444444446</v>
      </c>
      <c r="OM162" s="112">
        <v>16.453571428571429</v>
      </c>
      <c r="ON162" s="112">
        <v>15.911111111111111</v>
      </c>
      <c r="OO162" s="112">
        <v>15.396428571428574</v>
      </c>
      <c r="OP162" s="112">
        <v>15.264285714285711</v>
      </c>
      <c r="OQ162" s="112">
        <v>15.257142857142856</v>
      </c>
      <c r="OR162" s="112">
        <v>15.874999999999998</v>
      </c>
      <c r="OS162" s="112">
        <v>16.3</v>
      </c>
      <c r="OT162" s="112">
        <v>16.073076923076925</v>
      </c>
      <c r="OU162" s="5">
        <f t="shared" si="99"/>
        <v>0.8967619047619042</v>
      </c>
      <c r="OV162" s="1">
        <f t="shared" si="100"/>
        <v>0.95169230769231028</v>
      </c>
      <c r="OW162" s="1">
        <f t="shared" si="101"/>
        <v>0.92222222222221717</v>
      </c>
      <c r="OX162" s="1">
        <f t="shared" si="102"/>
        <v>0.74685990338163677</v>
      </c>
      <c r="OY162" s="1">
        <f t="shared" si="103"/>
        <v>0.97976190476190439</v>
      </c>
      <c r="OZ162" s="1">
        <f t="shared" si="104"/>
        <v>0.568888888888889</v>
      </c>
      <c r="PA162" s="1" t="e">
        <f t="shared" si="105"/>
        <v>#N/A</v>
      </c>
      <c r="PB162" s="1">
        <f t="shared" si="106"/>
        <v>0.22983193277311109</v>
      </c>
      <c r="PC162" s="1">
        <f t="shared" si="107"/>
        <v>0.64285714285714057</v>
      </c>
      <c r="PD162" s="1">
        <f t="shared" si="108"/>
        <v>0.23611111111111249</v>
      </c>
      <c r="PE162" s="1">
        <f t="shared" si="109"/>
        <v>0.65833333333333144</v>
      </c>
      <c r="PF162" s="1">
        <f t="shared" si="110"/>
        <v>0.85192307692307523</v>
      </c>
      <c r="PG162" s="111">
        <v>10.4</v>
      </c>
      <c r="PH162" s="112">
        <v>10.6</v>
      </c>
      <c r="PI162" s="112">
        <v>11.2</v>
      </c>
      <c r="PJ162" s="112">
        <v>12</v>
      </c>
      <c r="PK162" s="112">
        <v>13.2</v>
      </c>
      <c r="PL162" s="112">
        <v>11.4</v>
      </c>
      <c r="PM162" s="112">
        <v>10.4</v>
      </c>
      <c r="PN162" s="112">
        <v>11</v>
      </c>
      <c r="PO162" s="112">
        <v>11.4</v>
      </c>
      <c r="PP162" s="112">
        <v>11</v>
      </c>
      <c r="PQ162" s="112">
        <v>12.2</v>
      </c>
      <c r="PR162" s="137">
        <v>11.2</v>
      </c>
      <c r="PS162" s="5">
        <f t="array" ref="PS162">+IF(ISERROR($NW162)=FALSE,MIN(IF($H162:$AL162&lt;65534,$H162:$AL162,"")),NA())</f>
        <v>15.2</v>
      </c>
      <c r="PT162" s="1">
        <f t="array" ref="PT162">+IF(ISERROR($NX162)=FALSE,MIN(IF($AM162:$BN162&lt;65534,$AM162:$BN162,"")),NA())</f>
        <v>15</v>
      </c>
      <c r="PU162" s="1">
        <f t="array" ref="PU162">+IF(ISERROR($NY162)=FALSE,MIN(IF($BP162:$CT162&lt;65534,$BP162:$CT162,"")),NA())</f>
        <v>15.4</v>
      </c>
      <c r="PV162" s="1">
        <f t="array" ref="PV162">+IF(ISERROR($NZ162)=FALSE,MIN(IF($CU162:$DX162&lt;65534,$CU162:$DX162,"")),NA())</f>
        <v>14.6</v>
      </c>
      <c r="PW162" s="1">
        <f t="array" ref="PW162">+IF(ISERROR($OA162)=FALSE,MIN(IF($DY162:$FC162&lt;65534,$DY162:$FC162,"")),NA())</f>
        <v>14.8</v>
      </c>
      <c r="PX162" s="1">
        <f t="array" ref="PX162">+IF(ISERROR($OB162)=FALSE,MIN(IF($FD162:$GG162&lt;65534,$FD162:$GG162,"")),NA())</f>
        <v>13.8</v>
      </c>
      <c r="PY162" s="1" t="e">
        <f t="array" ref="PY162">+IF(ISERROR($OC162)=FALSE,MIN(IF($GH162:$HL162&lt;65534,$GH162:$HL162,"")),NA())</f>
        <v>#N/A</v>
      </c>
      <c r="PZ162" s="1">
        <f t="array" ref="PZ162">+IF(ISERROR($OD162)=FALSE,MIN(IF($HM162:$IQ162&lt;65534,$HM162:$IQ162,"")),NA())</f>
        <v>14</v>
      </c>
      <c r="QA162" s="1">
        <f t="array" ref="QA162">+IF(ISERROR($OE162)=FALSE,MIN(IF($IR162:$JU162&lt;65534,$IR162:$JU162,"")),NA())</f>
        <v>13.4</v>
      </c>
      <c r="QB162" s="1">
        <f t="array" ref="QB162">+IF(ISERROR($OF162)=FALSE,MIN(IF($JV162:$KZ162&lt;65534,$JV162:$KZ162,"")),NA())</f>
        <v>13.2</v>
      </c>
      <c r="QC162" s="1">
        <f t="array" ref="QC162">+IF(ISERROR($OG162)=FALSE,MIN(IF($LA162:$MD162&lt;65534,$LA162:$MD162,"")),NA())</f>
        <v>14.8</v>
      </c>
      <c r="QD162" s="1">
        <f t="array" ref="QD162">+IF(ISERROR($OH162)=FALSE,MIN(IF($ME162:$NI162&lt;65534,$ME162:$NI162,"")),NA())</f>
        <v>14.8</v>
      </c>
      <c r="QE162" s="5">
        <f t="shared" si="136"/>
        <v>-4.7999999999999989</v>
      </c>
      <c r="QF162" s="1">
        <f t="shared" si="137"/>
        <v>-4.4000000000000004</v>
      </c>
      <c r="QG162" s="1">
        <f t="shared" si="138"/>
        <v>-4.2000000000000011</v>
      </c>
      <c r="QH162" s="1">
        <f t="shared" si="139"/>
        <v>-2.5999999999999996</v>
      </c>
      <c r="QI162" s="1">
        <f t="shared" si="140"/>
        <v>-1.6000000000000014</v>
      </c>
      <c r="QJ162" s="1">
        <f t="shared" si="141"/>
        <v>-2.4000000000000004</v>
      </c>
      <c r="QK162" s="1" t="e">
        <f t="shared" si="142"/>
        <v>#N/A</v>
      </c>
      <c r="QL162" s="1">
        <f t="shared" si="143"/>
        <v>-3</v>
      </c>
      <c r="QM162" s="1">
        <f t="shared" si="144"/>
        <v>-2</v>
      </c>
      <c r="QN162" s="1">
        <f t="shared" si="145"/>
        <v>-2.1999999999999993</v>
      </c>
      <c r="QO162" s="1">
        <f t="shared" si="146"/>
        <v>-2.6000000000000014</v>
      </c>
      <c r="QP162" s="1">
        <f t="shared" si="147"/>
        <v>-3.6000000000000014</v>
      </c>
      <c r="QQ162" s="5" t="s">
        <v>892</v>
      </c>
    </row>
    <row r="163" spans="1:459" s="1" customFormat="1" x14ac:dyDescent="0.2">
      <c r="A163" s="126">
        <v>21115020</v>
      </c>
      <c r="B163" s="127">
        <v>-75.293055555555554</v>
      </c>
      <c r="C163" s="127">
        <v>2.9487500000000004</v>
      </c>
      <c r="D163" s="128">
        <v>439</v>
      </c>
      <c r="E163" s="129" t="s">
        <v>30</v>
      </c>
      <c r="F163" s="129" t="s">
        <v>31</v>
      </c>
      <c r="G163" s="129" t="s">
        <v>32</v>
      </c>
      <c r="H163" s="1">
        <v>22.6</v>
      </c>
      <c r="I163" s="1">
        <v>22.5</v>
      </c>
      <c r="J163" s="1">
        <v>22.9</v>
      </c>
      <c r="K163" s="1">
        <v>22.8</v>
      </c>
      <c r="L163" s="1">
        <v>23.5</v>
      </c>
      <c r="M163" s="1">
        <v>24.6</v>
      </c>
      <c r="N163" s="1">
        <v>23.2</v>
      </c>
      <c r="O163" s="1">
        <v>23.3</v>
      </c>
      <c r="P163" s="1">
        <v>21.7</v>
      </c>
      <c r="Q163" s="1">
        <v>21.7</v>
      </c>
      <c r="R163" s="1">
        <v>23.6</v>
      </c>
      <c r="S163" s="1">
        <v>24.3</v>
      </c>
      <c r="T163" s="1">
        <v>22.6</v>
      </c>
      <c r="U163" s="1">
        <v>22.8</v>
      </c>
      <c r="V163" s="1">
        <v>22.6</v>
      </c>
      <c r="W163" s="1">
        <v>22.4</v>
      </c>
      <c r="X163" s="1">
        <v>22.6</v>
      </c>
      <c r="Y163" s="1">
        <v>22.6</v>
      </c>
      <c r="Z163" s="1">
        <v>23.8</v>
      </c>
      <c r="AA163" s="1">
        <v>23.9</v>
      </c>
      <c r="AB163" s="1">
        <v>22</v>
      </c>
      <c r="AC163" s="1">
        <v>22</v>
      </c>
      <c r="AD163" s="1">
        <v>23.9</v>
      </c>
      <c r="AE163" s="1">
        <v>23.9</v>
      </c>
      <c r="AF163" s="1">
        <v>23.9</v>
      </c>
      <c r="AG163" s="1">
        <v>22.1</v>
      </c>
      <c r="AH163" s="1">
        <v>22.1</v>
      </c>
      <c r="AI163" s="1">
        <v>25.1</v>
      </c>
      <c r="AJ163" s="1">
        <v>22.1</v>
      </c>
      <c r="AK163" s="1">
        <v>22.4</v>
      </c>
      <c r="AL163" s="1">
        <v>23.2</v>
      </c>
      <c r="AM163" s="1">
        <v>22.9</v>
      </c>
      <c r="AN163" s="1">
        <v>22.6</v>
      </c>
      <c r="AO163" s="1">
        <v>23</v>
      </c>
      <c r="AP163" s="1">
        <v>24</v>
      </c>
      <c r="AQ163" s="1">
        <v>24.1</v>
      </c>
      <c r="AR163" s="1">
        <v>24.2</v>
      </c>
      <c r="AS163" s="1">
        <v>23.2</v>
      </c>
      <c r="AT163" s="1">
        <v>22.3</v>
      </c>
      <c r="AU163" s="1">
        <v>22.3</v>
      </c>
      <c r="AV163" s="1">
        <v>23.3</v>
      </c>
      <c r="AW163" s="1">
        <v>24</v>
      </c>
      <c r="AX163" s="1">
        <v>24.4</v>
      </c>
      <c r="AY163" s="1">
        <v>24.4</v>
      </c>
      <c r="AZ163" s="1">
        <v>23.2</v>
      </c>
      <c r="BA163" s="1">
        <v>23.6</v>
      </c>
      <c r="BB163" s="1">
        <v>24.4</v>
      </c>
      <c r="BC163" s="1">
        <v>22.7</v>
      </c>
      <c r="BD163" s="1">
        <v>22.6</v>
      </c>
      <c r="BE163" s="1">
        <v>23.4</v>
      </c>
      <c r="BF163" s="1">
        <v>23.2</v>
      </c>
      <c r="BG163" s="1">
        <v>22.6</v>
      </c>
      <c r="BH163" s="1">
        <v>22.6</v>
      </c>
      <c r="BI163" s="1">
        <v>24.3</v>
      </c>
      <c r="BJ163" s="1">
        <v>24.8</v>
      </c>
      <c r="BK163" s="1">
        <v>23.8</v>
      </c>
      <c r="BL163" s="1">
        <v>24.5</v>
      </c>
      <c r="BM163" s="1">
        <v>24</v>
      </c>
      <c r="BN163" s="1">
        <v>24.2</v>
      </c>
      <c r="BO163" s="102"/>
      <c r="BP163" s="1">
        <v>23</v>
      </c>
      <c r="BQ163" s="1">
        <v>23.6</v>
      </c>
      <c r="BR163" s="1">
        <v>23.7</v>
      </c>
      <c r="BS163" s="1">
        <v>24</v>
      </c>
      <c r="BT163" s="1">
        <v>23.8</v>
      </c>
      <c r="BU163" s="1">
        <v>23.6</v>
      </c>
      <c r="BV163" s="1">
        <v>23.3</v>
      </c>
      <c r="BW163" s="1">
        <v>23.2</v>
      </c>
      <c r="BX163" s="1">
        <v>23.2</v>
      </c>
      <c r="BY163" s="1">
        <v>24.2</v>
      </c>
      <c r="BZ163" s="1">
        <v>22.4</v>
      </c>
      <c r="CA163" s="1">
        <v>22.7</v>
      </c>
      <c r="CB163" s="1">
        <v>23.6</v>
      </c>
      <c r="CC163" s="1">
        <v>23.6</v>
      </c>
      <c r="CD163" s="1">
        <v>22.9</v>
      </c>
      <c r="CE163" s="1">
        <v>22.3</v>
      </c>
      <c r="CF163" s="1">
        <v>22.6</v>
      </c>
      <c r="CG163" s="1">
        <v>24.4</v>
      </c>
      <c r="CH163" s="1">
        <v>24.2</v>
      </c>
      <c r="CI163" s="1">
        <v>22.6</v>
      </c>
      <c r="CJ163" s="1">
        <v>22.3</v>
      </c>
      <c r="CK163" s="1">
        <v>23.1</v>
      </c>
      <c r="CL163" s="1">
        <v>22.4</v>
      </c>
      <c r="CM163" s="1">
        <v>22.9</v>
      </c>
      <c r="CN163" s="1">
        <v>24.2</v>
      </c>
      <c r="CO163" s="1">
        <v>24.2</v>
      </c>
      <c r="CP163" s="1">
        <v>23.6</v>
      </c>
      <c r="CQ163" s="1">
        <v>23.2</v>
      </c>
      <c r="CR163" s="1">
        <v>23.6</v>
      </c>
      <c r="CS163" s="1">
        <v>22.6</v>
      </c>
      <c r="CT163" s="1">
        <v>23.4</v>
      </c>
      <c r="CU163" s="1">
        <v>23.3</v>
      </c>
      <c r="CV163" s="1">
        <v>21.3</v>
      </c>
      <c r="CW163" s="1">
        <v>21.7</v>
      </c>
      <c r="CX163" s="1">
        <v>21.6</v>
      </c>
      <c r="CY163" s="1">
        <v>24.3</v>
      </c>
      <c r="CZ163" s="1">
        <v>23.4</v>
      </c>
      <c r="DA163" s="1">
        <v>23.4</v>
      </c>
      <c r="DB163" s="1">
        <v>23.9</v>
      </c>
      <c r="DC163" s="1">
        <v>22.3</v>
      </c>
      <c r="DD163" s="1">
        <v>20.399999999999999</v>
      </c>
      <c r="DE163" s="1">
        <v>21.2</v>
      </c>
      <c r="DF163" s="1">
        <v>22.6</v>
      </c>
      <c r="DG163" s="1">
        <v>23.8</v>
      </c>
      <c r="DH163" s="1">
        <v>22.4</v>
      </c>
      <c r="DI163" s="1">
        <v>21.8</v>
      </c>
      <c r="DJ163" s="1">
        <v>22</v>
      </c>
      <c r="DK163" s="1">
        <v>21.9</v>
      </c>
      <c r="DL163" s="1">
        <v>22.7</v>
      </c>
      <c r="DM163" s="1">
        <v>23.4</v>
      </c>
      <c r="DN163" s="1">
        <v>23.2</v>
      </c>
      <c r="DO163" s="1">
        <v>22.8</v>
      </c>
      <c r="DP163" s="1">
        <v>22.6</v>
      </c>
      <c r="DQ163" s="1">
        <v>23.4</v>
      </c>
      <c r="DR163" s="1">
        <v>22</v>
      </c>
      <c r="DS163" s="1">
        <v>22.3</v>
      </c>
      <c r="DT163" s="1">
        <v>22.8</v>
      </c>
      <c r="DU163" s="1">
        <v>23.5</v>
      </c>
      <c r="DV163" s="1">
        <v>21.6</v>
      </c>
      <c r="DW163" s="1">
        <v>21.8</v>
      </c>
      <c r="DX163" s="1">
        <v>23.5</v>
      </c>
      <c r="DY163" s="1">
        <v>21.7</v>
      </c>
      <c r="DZ163" s="1">
        <v>22.2</v>
      </c>
      <c r="EA163" s="1">
        <v>23.2</v>
      </c>
      <c r="EB163" s="1">
        <v>23.2</v>
      </c>
      <c r="EC163" s="1">
        <v>22.2</v>
      </c>
      <c r="ED163" s="1">
        <v>23.2</v>
      </c>
      <c r="EE163" s="1">
        <v>24.3</v>
      </c>
      <c r="EF163" s="1">
        <v>24.6</v>
      </c>
      <c r="EG163" s="1">
        <v>23.8</v>
      </c>
      <c r="EH163" s="1">
        <v>22.3</v>
      </c>
      <c r="EI163" s="1">
        <v>22.6</v>
      </c>
      <c r="EJ163" s="1">
        <v>22.2</v>
      </c>
      <c r="EK163" s="1">
        <v>22.4</v>
      </c>
      <c r="EL163" s="1">
        <v>22.8</v>
      </c>
      <c r="EM163" s="1">
        <v>23.2</v>
      </c>
      <c r="EN163" s="1">
        <v>23.9</v>
      </c>
      <c r="EO163" s="1">
        <v>23.6</v>
      </c>
      <c r="EP163" s="1">
        <v>23.6</v>
      </c>
      <c r="EQ163" s="1">
        <v>23.7</v>
      </c>
      <c r="ER163" s="1">
        <v>23.2</v>
      </c>
      <c r="ES163" s="1">
        <v>23.2</v>
      </c>
      <c r="ET163" s="1">
        <v>24</v>
      </c>
      <c r="EU163" s="1">
        <v>24.1</v>
      </c>
      <c r="EV163" s="1">
        <v>23.8</v>
      </c>
      <c r="EW163" s="1">
        <v>23.7</v>
      </c>
      <c r="EX163" s="1">
        <v>21.7</v>
      </c>
      <c r="EY163" s="1">
        <v>21.6</v>
      </c>
      <c r="EZ163" s="1">
        <v>21.6</v>
      </c>
      <c r="FA163" s="1">
        <v>23.4</v>
      </c>
      <c r="FB163" s="1">
        <v>23.2</v>
      </c>
      <c r="FC163" s="1">
        <v>21.7</v>
      </c>
      <c r="FD163" s="1">
        <v>21.7</v>
      </c>
      <c r="FE163" s="1">
        <v>22</v>
      </c>
      <c r="FF163" s="1">
        <v>23.2</v>
      </c>
      <c r="FG163" s="1">
        <v>22.1</v>
      </c>
      <c r="FH163" s="1">
        <v>22.6</v>
      </c>
      <c r="FI163" s="1">
        <v>23</v>
      </c>
      <c r="FJ163" s="1">
        <v>22.2</v>
      </c>
      <c r="FK163" s="1">
        <v>22.1</v>
      </c>
      <c r="FL163" s="1">
        <v>22.9</v>
      </c>
      <c r="FM163" s="1">
        <v>23.3</v>
      </c>
      <c r="FN163" s="1">
        <v>22.3</v>
      </c>
      <c r="FO163" s="1">
        <v>22.4</v>
      </c>
      <c r="FP163" s="1">
        <v>23.2</v>
      </c>
      <c r="FQ163" s="1">
        <v>23.7</v>
      </c>
      <c r="FR163" s="1">
        <v>23.1</v>
      </c>
      <c r="FS163" s="1">
        <v>24</v>
      </c>
      <c r="FT163" s="1">
        <v>24.4</v>
      </c>
      <c r="FU163" s="1">
        <v>23.6</v>
      </c>
      <c r="FV163" s="1">
        <v>24.6</v>
      </c>
      <c r="FW163" s="1">
        <v>24.6</v>
      </c>
      <c r="FX163" s="1">
        <v>22.2</v>
      </c>
      <c r="FY163" s="1">
        <v>22.6</v>
      </c>
      <c r="FZ163" s="1">
        <v>23.2</v>
      </c>
      <c r="GA163" s="1">
        <v>23.8</v>
      </c>
      <c r="GB163" s="1">
        <v>23.2</v>
      </c>
      <c r="GC163" s="1">
        <v>23.5</v>
      </c>
      <c r="GD163" s="1">
        <v>24</v>
      </c>
      <c r="GE163" s="1">
        <v>25.3</v>
      </c>
      <c r="GF163" s="1">
        <v>22.3</v>
      </c>
      <c r="GG163" s="1">
        <v>21.4</v>
      </c>
      <c r="GH163" s="1">
        <v>21.2</v>
      </c>
      <c r="GI163" s="1">
        <v>21.2</v>
      </c>
      <c r="GJ163" s="1">
        <v>23.2</v>
      </c>
      <c r="GK163" s="1">
        <v>23.2</v>
      </c>
      <c r="GL163" s="1">
        <v>23</v>
      </c>
      <c r="GM163" s="1">
        <v>22.2</v>
      </c>
      <c r="GN163" s="1">
        <v>23</v>
      </c>
      <c r="GO163" s="1">
        <v>24.2</v>
      </c>
      <c r="GP163" s="1">
        <v>22.8</v>
      </c>
      <c r="GQ163" s="1">
        <v>22.8</v>
      </c>
      <c r="GR163" s="1">
        <v>25.3</v>
      </c>
      <c r="GS163" s="1">
        <v>24.9</v>
      </c>
      <c r="GT163" s="1">
        <v>23.2</v>
      </c>
      <c r="GU163" s="1">
        <v>23.1</v>
      </c>
      <c r="GV163" s="1">
        <v>23.6</v>
      </c>
      <c r="GW163" s="1">
        <v>23.8</v>
      </c>
      <c r="GX163" s="1">
        <v>24</v>
      </c>
      <c r="GY163" s="1">
        <v>24</v>
      </c>
      <c r="GZ163" s="1">
        <v>22.7</v>
      </c>
      <c r="HA163" s="1">
        <v>23</v>
      </c>
      <c r="HB163" s="1">
        <v>25.5</v>
      </c>
      <c r="HC163" s="1">
        <v>24.7</v>
      </c>
      <c r="HD163" s="1">
        <v>25</v>
      </c>
      <c r="HE163" s="1">
        <v>23</v>
      </c>
      <c r="HF163" s="1">
        <v>23</v>
      </c>
      <c r="HG163" s="1">
        <v>22.6</v>
      </c>
      <c r="HH163" s="1">
        <v>22.9</v>
      </c>
      <c r="HI163" s="1">
        <v>22.9</v>
      </c>
      <c r="HJ163" s="1">
        <v>23.4</v>
      </c>
      <c r="HK163" s="1">
        <v>23.2</v>
      </c>
      <c r="HL163" s="1">
        <v>25.3</v>
      </c>
      <c r="HM163" s="1">
        <v>25</v>
      </c>
      <c r="HN163" s="1">
        <v>24</v>
      </c>
      <c r="HO163" s="1">
        <v>25</v>
      </c>
      <c r="HP163" s="1">
        <v>22.2</v>
      </c>
      <c r="HQ163" s="1">
        <v>22.3</v>
      </c>
      <c r="HR163" s="1">
        <v>24.6</v>
      </c>
      <c r="HS163" s="1">
        <v>24.7</v>
      </c>
      <c r="HT163" s="1">
        <v>25.2</v>
      </c>
      <c r="HU163" s="1">
        <v>24.8</v>
      </c>
      <c r="HV163" s="1">
        <v>25.6</v>
      </c>
      <c r="HW163" s="1">
        <v>25.9</v>
      </c>
      <c r="HX163" s="1">
        <v>25</v>
      </c>
      <c r="HY163" s="1">
        <v>25</v>
      </c>
      <c r="HZ163" s="1">
        <v>23.4</v>
      </c>
      <c r="IA163" s="1">
        <v>24.2</v>
      </c>
      <c r="IB163" s="1">
        <v>24.2</v>
      </c>
      <c r="IC163" s="1">
        <v>24.2</v>
      </c>
      <c r="ID163" s="1">
        <v>24.3</v>
      </c>
      <c r="IE163" s="1">
        <v>24.8</v>
      </c>
      <c r="IF163" s="1">
        <v>24.7</v>
      </c>
      <c r="IG163" s="1">
        <v>24.4</v>
      </c>
      <c r="IH163" s="1">
        <v>23.9</v>
      </c>
      <c r="II163" s="1">
        <v>24.2</v>
      </c>
      <c r="IJ163" s="1">
        <v>25.2</v>
      </c>
      <c r="IK163" s="1">
        <v>25.1</v>
      </c>
      <c r="IL163" s="1">
        <v>24.8</v>
      </c>
      <c r="IM163" s="1">
        <v>24.6</v>
      </c>
      <c r="IN163" s="1">
        <v>23.4</v>
      </c>
      <c r="IO163" s="1">
        <v>25.7</v>
      </c>
      <c r="IP163" s="1">
        <v>22.6</v>
      </c>
      <c r="IQ163" s="1">
        <v>22.6</v>
      </c>
      <c r="IR163" s="1">
        <v>24.3</v>
      </c>
      <c r="IS163" s="1">
        <v>26.1</v>
      </c>
      <c r="IT163" s="1">
        <v>22.9</v>
      </c>
      <c r="IU163" s="1">
        <v>23</v>
      </c>
      <c r="IV163" s="1">
        <v>25.4</v>
      </c>
      <c r="IW163" s="1">
        <v>26.2</v>
      </c>
      <c r="IX163" s="1">
        <v>25.8</v>
      </c>
      <c r="IY163" s="1">
        <v>24.2</v>
      </c>
      <c r="IZ163" s="1">
        <v>25</v>
      </c>
      <c r="JA163" s="1">
        <v>23.6</v>
      </c>
      <c r="JB163" s="1">
        <v>24.8</v>
      </c>
      <c r="JC163" s="1">
        <v>25.4</v>
      </c>
      <c r="JD163" s="1">
        <v>26.6</v>
      </c>
      <c r="JE163" s="1">
        <v>23.4</v>
      </c>
      <c r="JF163" s="1">
        <v>23.4</v>
      </c>
      <c r="JG163" s="1">
        <v>25.3</v>
      </c>
      <c r="JH163" s="1">
        <v>23.9</v>
      </c>
      <c r="JI163" s="1">
        <v>24</v>
      </c>
      <c r="JJ163" s="1">
        <v>22.8</v>
      </c>
      <c r="JK163" s="1">
        <v>23.1</v>
      </c>
      <c r="JL163" s="1">
        <v>21.4</v>
      </c>
      <c r="JM163" s="1">
        <v>21.4</v>
      </c>
      <c r="JN163" s="1">
        <v>22.6</v>
      </c>
      <c r="JO163" s="1">
        <v>22.6</v>
      </c>
      <c r="JP163" s="1">
        <v>25.6</v>
      </c>
      <c r="JQ163" s="1">
        <v>26.2</v>
      </c>
      <c r="JR163" s="1">
        <v>24.6</v>
      </c>
      <c r="JS163" s="1">
        <v>23.8</v>
      </c>
      <c r="JT163" s="1">
        <v>21.5</v>
      </c>
      <c r="JU163" s="1">
        <v>21.3</v>
      </c>
      <c r="JV163" s="1">
        <v>23.5</v>
      </c>
      <c r="JW163" s="1">
        <v>23.6</v>
      </c>
      <c r="JX163" s="1">
        <v>21</v>
      </c>
      <c r="JY163" s="1">
        <v>21.3</v>
      </c>
      <c r="JZ163" s="1">
        <v>21.8</v>
      </c>
      <c r="KA163" s="1">
        <v>24.2</v>
      </c>
      <c r="KB163" s="1">
        <v>23.4</v>
      </c>
      <c r="KC163" s="1">
        <v>23.6</v>
      </c>
      <c r="KD163" s="1">
        <v>20.9</v>
      </c>
      <c r="KE163" s="1">
        <v>20.9</v>
      </c>
      <c r="KF163" s="1">
        <v>22.8</v>
      </c>
      <c r="KG163" s="1">
        <v>22.8</v>
      </c>
      <c r="KH163" s="1">
        <v>25.1</v>
      </c>
      <c r="KI163" s="1">
        <v>24.3</v>
      </c>
      <c r="KJ163" s="1">
        <v>22.8</v>
      </c>
      <c r="KK163" s="1">
        <v>23.4</v>
      </c>
      <c r="KL163" s="1">
        <v>22.8</v>
      </c>
      <c r="KM163" s="1">
        <v>22.1</v>
      </c>
      <c r="KN163" s="1">
        <v>22.4</v>
      </c>
      <c r="KO163" s="1">
        <v>21.4</v>
      </c>
      <c r="KP163" s="1">
        <v>21.6</v>
      </c>
      <c r="KQ163" s="1">
        <v>22.2</v>
      </c>
      <c r="KR163" s="1">
        <v>22.5</v>
      </c>
      <c r="KS163" s="1">
        <v>22.6</v>
      </c>
      <c r="KT163" s="1">
        <v>23.9</v>
      </c>
      <c r="KU163" s="1">
        <v>24</v>
      </c>
      <c r="KV163" s="1">
        <v>23</v>
      </c>
      <c r="KW163" s="1">
        <v>22.3</v>
      </c>
      <c r="KX163" s="1">
        <v>23</v>
      </c>
      <c r="KY163" s="1">
        <v>23.6</v>
      </c>
      <c r="KZ163" s="1">
        <v>23.8</v>
      </c>
      <c r="LA163" s="1">
        <v>22.3</v>
      </c>
      <c r="LB163" s="1">
        <v>22.3</v>
      </c>
      <c r="LC163" s="1">
        <v>22.8</v>
      </c>
      <c r="LD163" s="1">
        <v>23.2</v>
      </c>
      <c r="LE163" s="1">
        <v>23.8</v>
      </c>
      <c r="LF163" s="1">
        <v>24.3</v>
      </c>
      <c r="LG163" s="1">
        <v>24.7</v>
      </c>
      <c r="LH163" s="1">
        <v>25.2</v>
      </c>
      <c r="LI163" s="1">
        <v>26</v>
      </c>
      <c r="LJ163" s="1">
        <v>23.8</v>
      </c>
      <c r="LK163" s="1">
        <v>21.8</v>
      </c>
      <c r="LL163" s="1">
        <v>21.8</v>
      </c>
      <c r="LM163" s="1">
        <v>22.8</v>
      </c>
      <c r="LN163" s="1">
        <v>22.3</v>
      </c>
      <c r="LO163" s="1">
        <v>22.8</v>
      </c>
      <c r="LP163" s="1">
        <v>24</v>
      </c>
      <c r="LQ163" s="1">
        <v>24.4</v>
      </c>
      <c r="LR163" s="1">
        <v>24.6</v>
      </c>
      <c r="LS163" s="1">
        <v>22.3</v>
      </c>
      <c r="LT163" s="1">
        <v>21.3</v>
      </c>
      <c r="LU163" s="1">
        <v>21.6</v>
      </c>
      <c r="LV163" s="1">
        <v>22.8</v>
      </c>
      <c r="LW163" s="1">
        <v>22.1</v>
      </c>
      <c r="LX163" s="1">
        <v>22.3</v>
      </c>
      <c r="LY163" s="1">
        <v>24</v>
      </c>
      <c r="LZ163" s="1">
        <v>23.8</v>
      </c>
      <c r="MA163" s="1">
        <v>24.5</v>
      </c>
      <c r="MB163" s="1">
        <v>23.5</v>
      </c>
      <c r="MC163" s="1">
        <v>22.5</v>
      </c>
      <c r="MD163" s="1">
        <v>22</v>
      </c>
      <c r="ME163" s="1">
        <v>22.6</v>
      </c>
      <c r="MF163" s="1">
        <v>22.2</v>
      </c>
      <c r="MG163" s="1">
        <v>22.4</v>
      </c>
      <c r="MH163" s="1">
        <v>22.4</v>
      </c>
      <c r="MI163" s="1">
        <v>22</v>
      </c>
      <c r="MJ163" s="1">
        <v>22.3</v>
      </c>
      <c r="MK163" s="1">
        <v>22.7</v>
      </c>
      <c r="ML163" s="1">
        <v>22.8</v>
      </c>
      <c r="MM163" s="1">
        <v>22.9</v>
      </c>
      <c r="MN163" s="1">
        <v>23.1</v>
      </c>
      <c r="MO163" s="1">
        <v>22</v>
      </c>
      <c r="MP163" s="1">
        <v>22</v>
      </c>
      <c r="MQ163" s="1">
        <v>22.4</v>
      </c>
      <c r="MR163" s="1">
        <v>21.8</v>
      </c>
      <c r="MS163" s="1">
        <v>21.7</v>
      </c>
      <c r="MT163" s="1">
        <v>23</v>
      </c>
      <c r="MU163" s="1">
        <v>23.6</v>
      </c>
      <c r="MV163" s="1">
        <v>24.3</v>
      </c>
      <c r="MW163" s="1">
        <v>23.4</v>
      </c>
      <c r="MX163" s="1">
        <v>23.8</v>
      </c>
      <c r="MY163" s="1">
        <v>23.6</v>
      </c>
      <c r="MZ163" s="1">
        <v>23.6</v>
      </c>
      <c r="NA163" s="1">
        <v>24.4</v>
      </c>
      <c r="NB163" s="1">
        <v>24.9</v>
      </c>
      <c r="NC163" s="1">
        <v>24.9</v>
      </c>
      <c r="ND163" s="1">
        <v>24.2</v>
      </c>
      <c r="NE163" s="1">
        <v>24.2</v>
      </c>
      <c r="NF163" s="1">
        <v>22.6</v>
      </c>
      <c r="NG163" s="1">
        <v>22.4</v>
      </c>
      <c r="NH163" s="1">
        <v>23.7</v>
      </c>
      <c r="NI163" s="1">
        <v>23</v>
      </c>
      <c r="NJ163" s="6">
        <f t="shared" si="111"/>
        <v>1</v>
      </c>
      <c r="NK163" s="3">
        <f t="shared" si="112"/>
        <v>1</v>
      </c>
      <c r="NL163" s="3">
        <f t="shared" si="113"/>
        <v>1</v>
      </c>
      <c r="NM163" s="3">
        <f t="shared" si="114"/>
        <v>1</v>
      </c>
      <c r="NN163" s="3">
        <f t="shared" si="115"/>
        <v>1</v>
      </c>
      <c r="NO163" s="3">
        <f t="shared" si="116"/>
        <v>1</v>
      </c>
      <c r="NP163" s="3">
        <f t="shared" si="117"/>
        <v>1</v>
      </c>
      <c r="NQ163" s="3">
        <f t="shared" si="118"/>
        <v>1</v>
      </c>
      <c r="NR163" s="3">
        <f t="shared" si="119"/>
        <v>1</v>
      </c>
      <c r="NS163" s="3">
        <f t="shared" si="120"/>
        <v>1</v>
      </c>
      <c r="NT163" s="3">
        <f t="shared" si="121"/>
        <v>1</v>
      </c>
      <c r="NU163" s="3">
        <f t="shared" si="122"/>
        <v>1</v>
      </c>
      <c r="NV163" s="3">
        <f t="shared" si="123"/>
        <v>1</v>
      </c>
      <c r="NW163" s="5">
        <f t="shared" si="124"/>
        <v>22.990322580645167</v>
      </c>
      <c r="NX163" s="1">
        <f t="shared" si="125"/>
        <v>23.521428571428569</v>
      </c>
      <c r="NY163" s="1">
        <f t="shared" si="126"/>
        <v>23.303225806451614</v>
      </c>
      <c r="NZ163" s="1">
        <f t="shared" si="127"/>
        <v>22.563333333333329</v>
      </c>
      <c r="OA163" s="1">
        <f t="shared" si="128"/>
        <v>23.029032258064518</v>
      </c>
      <c r="OB163" s="1">
        <f t="shared" si="129"/>
        <v>23.083333333333332</v>
      </c>
      <c r="OC163" s="1">
        <f t="shared" si="130"/>
        <v>23.416129032258063</v>
      </c>
      <c r="OD163" s="1">
        <f t="shared" si="131"/>
        <v>24.374193548387098</v>
      </c>
      <c r="OE163" s="1">
        <f t="shared" si="132"/>
        <v>24.006666666666668</v>
      </c>
      <c r="OF163" s="1">
        <f t="shared" si="133"/>
        <v>22.793548387096774</v>
      </c>
      <c r="OG163" s="1">
        <f t="shared" si="134"/>
        <v>23.186666666666667</v>
      </c>
      <c r="OH163" s="1">
        <f t="shared" si="135"/>
        <v>23.06129032258065</v>
      </c>
      <c r="OI163" s="111">
        <v>22.390000000000004</v>
      </c>
      <c r="OJ163" s="112">
        <v>22.549999999999997</v>
      </c>
      <c r="OK163" s="112">
        <v>22.59333333333333</v>
      </c>
      <c r="OL163" s="112">
        <v>22.47666666666667</v>
      </c>
      <c r="OM163" s="112">
        <v>22.513333333333332</v>
      </c>
      <c r="ON163" s="112">
        <v>22.434482758620685</v>
      </c>
      <c r="OO163" s="112">
        <v>22.516666666666669</v>
      </c>
      <c r="OP163" s="112">
        <v>23.066666666666663</v>
      </c>
      <c r="OQ163" s="112">
        <v>23.033333333333339</v>
      </c>
      <c r="OR163" s="112">
        <v>22.486666666666665</v>
      </c>
      <c r="OS163" s="112">
        <v>22.283333333333335</v>
      </c>
      <c r="OT163" s="112">
        <v>22.263333333333332</v>
      </c>
      <c r="OU163" s="5">
        <f t="shared" si="99"/>
        <v>0.60032258064516242</v>
      </c>
      <c r="OV163" s="1">
        <f t="shared" si="100"/>
        <v>0.97142857142857153</v>
      </c>
      <c r="OW163" s="1">
        <f t="shared" si="101"/>
        <v>0.70989247311828407</v>
      </c>
      <c r="OX163" s="1">
        <f t="shared" si="102"/>
        <v>8.6666666666658898E-2</v>
      </c>
      <c r="OY163" s="1">
        <f t="shared" si="103"/>
        <v>0.51569892473118628</v>
      </c>
      <c r="OZ163" s="1">
        <f t="shared" si="104"/>
        <v>0.64885057471264673</v>
      </c>
      <c r="PA163" s="1">
        <f t="shared" si="105"/>
        <v>0.89946236559139336</v>
      </c>
      <c r="PB163" s="1">
        <f t="shared" si="106"/>
        <v>1.3075268817204346</v>
      </c>
      <c r="PC163" s="1">
        <f t="shared" si="107"/>
        <v>0.97333333333332916</v>
      </c>
      <c r="PD163" s="1">
        <f t="shared" si="108"/>
        <v>0.30688172043010908</v>
      </c>
      <c r="PE163" s="1">
        <f t="shared" si="109"/>
        <v>0.90333333333333243</v>
      </c>
      <c r="PF163" s="1">
        <f t="shared" si="110"/>
        <v>0.79795698924731795</v>
      </c>
      <c r="PG163" s="111">
        <v>18.399999999999999</v>
      </c>
      <c r="PH163" s="112">
        <v>18.8</v>
      </c>
      <c r="PI163" s="112">
        <v>18.600000000000001</v>
      </c>
      <c r="PJ163" s="112">
        <v>19.2</v>
      </c>
      <c r="PK163" s="112">
        <v>19.100000000000001</v>
      </c>
      <c r="PL163" s="112">
        <v>18</v>
      </c>
      <c r="PM163" s="112">
        <v>18.399999999999999</v>
      </c>
      <c r="PN163" s="112">
        <v>18.5</v>
      </c>
      <c r="PO163" s="112">
        <v>17.600000000000001</v>
      </c>
      <c r="PP163" s="112">
        <v>19.600000000000001</v>
      </c>
      <c r="PQ163" s="112">
        <v>18.600000000000001</v>
      </c>
      <c r="PR163" s="137">
        <v>18.5</v>
      </c>
      <c r="PS163" s="5">
        <f t="array" ref="PS163">+IF(ISERROR($NW163)=FALSE,MIN(IF($H163:$AL163&lt;65534,$H163:$AL163,"")),NA())</f>
        <v>21.7</v>
      </c>
      <c r="PT163" s="1">
        <f t="array" ref="PT163">+IF(ISERROR($NX163)=FALSE,MIN(IF($AM163:$BN163&lt;65534,$AM163:$BN163,"")),NA())</f>
        <v>22.3</v>
      </c>
      <c r="PU163" s="1">
        <f t="array" ref="PU163">+IF(ISERROR($NY163)=FALSE,MIN(IF($BP163:$CT163&lt;65534,$BP163:$CT163,"")),NA())</f>
        <v>22.3</v>
      </c>
      <c r="PV163" s="1">
        <f t="array" ref="PV163">+IF(ISERROR($NZ163)=FALSE,MIN(IF($CU163:$DX163&lt;65534,$CU163:$DX163,"")),NA())</f>
        <v>20.399999999999999</v>
      </c>
      <c r="PW163" s="1">
        <f t="array" ref="PW163">+IF(ISERROR($OA163)=FALSE,MIN(IF($DY163:$FC163&lt;65534,$DY163:$FC163,"")),NA())</f>
        <v>21.6</v>
      </c>
      <c r="PX163" s="1">
        <f t="array" ref="PX163">+IF(ISERROR($OB163)=FALSE,MIN(IF($FD163:$GG163&lt;65534,$FD163:$GG163,"")),NA())</f>
        <v>21.4</v>
      </c>
      <c r="PY163" s="1">
        <f t="array" ref="PY163">+IF(ISERROR($OC163)=FALSE,MIN(IF($GH163:$HL163&lt;65534,$GH163:$HL163,"")),NA())</f>
        <v>21.2</v>
      </c>
      <c r="PZ163" s="1">
        <f t="array" ref="PZ163">+IF(ISERROR($OD163)=FALSE,MIN(IF($HM163:$IQ163&lt;65534,$HM163:$IQ163,"")),NA())</f>
        <v>22.2</v>
      </c>
      <c r="QA163" s="1">
        <f t="array" ref="QA163">+IF(ISERROR($OE163)=FALSE,MIN(IF($IR163:$JU163&lt;65534,$IR163:$JU163,"")),NA())</f>
        <v>21.3</v>
      </c>
      <c r="QB163" s="1">
        <f t="array" ref="QB163">+IF(ISERROR($OF163)=FALSE,MIN(IF($JV163:$KZ163&lt;65534,$JV163:$KZ163,"")),NA())</f>
        <v>20.9</v>
      </c>
      <c r="QC163" s="1">
        <f t="array" ref="QC163">+IF(ISERROR($OG163)=FALSE,MIN(IF($LA163:$MD163&lt;65534,$LA163:$MD163,"")),NA())</f>
        <v>21.3</v>
      </c>
      <c r="QD163" s="1">
        <f t="array" ref="QD163">+IF(ISERROR($OH163)=FALSE,MIN(IF($ME163:$NI163&lt;65534,$ME163:$NI163,"")),NA())</f>
        <v>21.7</v>
      </c>
      <c r="QE163" s="5">
        <f t="shared" si="136"/>
        <v>-3.3000000000000007</v>
      </c>
      <c r="QF163" s="1">
        <f t="shared" si="137"/>
        <v>-3.5</v>
      </c>
      <c r="QG163" s="1">
        <f t="shared" si="138"/>
        <v>-3.6999999999999993</v>
      </c>
      <c r="QH163" s="1">
        <f t="shared" si="139"/>
        <v>-1.1999999999999993</v>
      </c>
      <c r="QI163" s="1">
        <f t="shared" si="140"/>
        <v>-2.5</v>
      </c>
      <c r="QJ163" s="1">
        <f t="shared" si="141"/>
        <v>-3.3999999999999986</v>
      </c>
      <c r="QK163" s="1">
        <f t="shared" si="142"/>
        <v>-2.8000000000000007</v>
      </c>
      <c r="QL163" s="1">
        <f t="shared" si="143"/>
        <v>-3.6999999999999993</v>
      </c>
      <c r="QM163" s="1">
        <f t="shared" si="144"/>
        <v>-3.6999999999999993</v>
      </c>
      <c r="QN163" s="1">
        <f t="shared" si="145"/>
        <v>-1.2999999999999972</v>
      </c>
      <c r="QO163" s="1">
        <f t="shared" si="146"/>
        <v>-2.6999999999999993</v>
      </c>
      <c r="QP163" s="1">
        <f t="shared" si="147"/>
        <v>-3.1999999999999993</v>
      </c>
      <c r="QQ163" s="5" t="s">
        <v>892</v>
      </c>
    </row>
    <row r="164" spans="1:459" s="1" customFormat="1" x14ac:dyDescent="0.2">
      <c r="A164" s="79">
        <v>21115100</v>
      </c>
      <c r="B164" s="106">
        <v>-75.066388888888881</v>
      </c>
      <c r="C164" s="106">
        <v>2.9426388888888892</v>
      </c>
      <c r="D164" s="105">
        <v>1100</v>
      </c>
      <c r="E164" s="97" t="s">
        <v>206</v>
      </c>
      <c r="F164" s="97" t="s">
        <v>441</v>
      </c>
      <c r="G164" s="97" t="s">
        <v>32</v>
      </c>
      <c r="H164" s="1">
        <v>65535</v>
      </c>
      <c r="I164" s="1">
        <v>19.2</v>
      </c>
      <c r="J164" s="1">
        <v>19.600000000000001</v>
      </c>
      <c r="K164" s="1">
        <v>20.6</v>
      </c>
      <c r="L164" s="1">
        <v>20.6</v>
      </c>
      <c r="M164" s="1">
        <v>21</v>
      </c>
      <c r="N164" s="1">
        <v>65535</v>
      </c>
      <c r="O164" s="1">
        <v>19.600000000000001</v>
      </c>
      <c r="P164" s="1">
        <v>65535</v>
      </c>
      <c r="Q164" s="1">
        <v>65535</v>
      </c>
      <c r="R164" s="1">
        <v>18.2</v>
      </c>
      <c r="S164" s="1">
        <v>65535</v>
      </c>
      <c r="T164" s="1">
        <v>65535</v>
      </c>
      <c r="U164" s="1">
        <v>18.8</v>
      </c>
      <c r="V164" s="1">
        <v>19</v>
      </c>
      <c r="W164" s="1">
        <v>65535</v>
      </c>
      <c r="X164" s="1">
        <v>65535</v>
      </c>
      <c r="Y164" s="1">
        <v>65535</v>
      </c>
      <c r="Z164" s="1">
        <v>18.600000000000001</v>
      </c>
      <c r="AA164" s="1">
        <v>19.600000000000001</v>
      </c>
      <c r="AB164" s="1">
        <v>65535</v>
      </c>
      <c r="AC164" s="1">
        <v>65535</v>
      </c>
      <c r="AD164" s="1">
        <v>65535</v>
      </c>
      <c r="AE164" s="1">
        <v>65535</v>
      </c>
      <c r="AF164" s="1">
        <v>65535</v>
      </c>
      <c r="AG164" s="1">
        <v>65535</v>
      </c>
      <c r="AH164" s="1">
        <v>65535</v>
      </c>
      <c r="AI164" s="1">
        <v>65535</v>
      </c>
      <c r="AJ164" s="1">
        <v>65535</v>
      </c>
      <c r="AK164" s="1">
        <v>65535</v>
      </c>
      <c r="AL164" s="1">
        <v>65535</v>
      </c>
      <c r="AM164" s="1">
        <v>65535</v>
      </c>
      <c r="AN164" s="1">
        <v>65535</v>
      </c>
      <c r="AO164" s="1">
        <v>65535</v>
      </c>
      <c r="AP164" s="1">
        <v>19.2</v>
      </c>
      <c r="AQ164" s="1">
        <v>65535</v>
      </c>
      <c r="AR164" s="1">
        <v>65535</v>
      </c>
      <c r="AS164" s="1">
        <v>20</v>
      </c>
      <c r="AT164" s="1">
        <v>19</v>
      </c>
      <c r="AU164" s="1">
        <v>19.600000000000001</v>
      </c>
      <c r="AV164" s="1">
        <v>20</v>
      </c>
      <c r="AW164" s="1">
        <v>19.600000000000001</v>
      </c>
      <c r="AX164" s="1">
        <v>65535</v>
      </c>
      <c r="AY164" s="1">
        <v>20.8</v>
      </c>
      <c r="AZ164" s="1">
        <v>65535</v>
      </c>
      <c r="BA164" s="1">
        <v>20.2</v>
      </c>
      <c r="BB164" s="1">
        <v>65535</v>
      </c>
      <c r="BC164" s="1">
        <v>19.8</v>
      </c>
      <c r="BD164" s="1">
        <v>65535</v>
      </c>
      <c r="BE164" s="1">
        <v>20</v>
      </c>
      <c r="BF164" s="1">
        <v>65535</v>
      </c>
      <c r="BG164" s="1">
        <v>65535</v>
      </c>
      <c r="BH164" s="1">
        <v>65535</v>
      </c>
      <c r="BI164" s="1">
        <v>65535</v>
      </c>
      <c r="BJ164" s="1">
        <v>65535</v>
      </c>
      <c r="BK164" s="1">
        <v>65535</v>
      </c>
      <c r="BL164" s="1">
        <v>65535</v>
      </c>
      <c r="BM164" s="1">
        <v>65535</v>
      </c>
      <c r="BN164" s="1">
        <v>65535</v>
      </c>
      <c r="BO164" s="102"/>
      <c r="BP164" s="1">
        <v>65535</v>
      </c>
      <c r="BQ164" s="1">
        <v>65535</v>
      </c>
      <c r="BR164" s="1">
        <v>65535</v>
      </c>
      <c r="BS164" s="1">
        <v>65535</v>
      </c>
      <c r="BT164" s="1">
        <v>21.6</v>
      </c>
      <c r="BU164" s="1">
        <v>20</v>
      </c>
      <c r="BV164" s="1">
        <v>65535</v>
      </c>
      <c r="BW164" s="1">
        <v>65535</v>
      </c>
      <c r="BX164" s="1">
        <v>19</v>
      </c>
      <c r="BY164" s="1">
        <v>19.8</v>
      </c>
      <c r="BZ164" s="1">
        <v>19.399999999999999</v>
      </c>
      <c r="CA164" s="1">
        <v>18.8</v>
      </c>
      <c r="CB164" s="1">
        <v>20.2</v>
      </c>
      <c r="CC164" s="1">
        <v>65535</v>
      </c>
      <c r="CD164" s="1">
        <v>65535</v>
      </c>
      <c r="CE164" s="1">
        <v>65535</v>
      </c>
      <c r="CF164" s="1">
        <v>65535</v>
      </c>
      <c r="CG164" s="1">
        <v>65535</v>
      </c>
      <c r="CH164" s="1">
        <v>65535</v>
      </c>
      <c r="CI164" s="1">
        <v>65535</v>
      </c>
      <c r="CJ164" s="1">
        <v>65535</v>
      </c>
      <c r="CK164" s="1">
        <v>65535</v>
      </c>
      <c r="CL164" s="1">
        <v>65535</v>
      </c>
      <c r="CM164" s="1">
        <v>65535</v>
      </c>
      <c r="CN164" s="1">
        <v>65535</v>
      </c>
      <c r="CO164" s="1">
        <v>65535</v>
      </c>
      <c r="CP164" s="1">
        <v>65535</v>
      </c>
      <c r="CQ164" s="1">
        <v>65535</v>
      </c>
      <c r="CR164" s="1">
        <v>65535</v>
      </c>
      <c r="CS164" s="1">
        <v>65535</v>
      </c>
      <c r="CT164" s="1">
        <v>65535</v>
      </c>
      <c r="CU164" s="1">
        <v>20</v>
      </c>
      <c r="CV164" s="1">
        <v>65535</v>
      </c>
      <c r="CW164" s="1">
        <v>18.600000000000001</v>
      </c>
      <c r="CX164" s="1">
        <v>18.600000000000001</v>
      </c>
      <c r="CY164" s="1">
        <v>65535</v>
      </c>
      <c r="CZ164" s="1">
        <v>19.600000000000001</v>
      </c>
      <c r="DA164" s="1">
        <v>19.2</v>
      </c>
      <c r="DB164" s="1">
        <v>20.2</v>
      </c>
      <c r="DC164" s="1">
        <v>65535</v>
      </c>
      <c r="DD164" s="1">
        <v>19.23</v>
      </c>
      <c r="DE164" s="1">
        <v>65535</v>
      </c>
      <c r="DF164" s="1">
        <v>18.8</v>
      </c>
      <c r="DG164" s="1">
        <v>19.8</v>
      </c>
      <c r="DH164" s="1">
        <v>20.399999999999999</v>
      </c>
      <c r="DI164" s="1">
        <v>20.2</v>
      </c>
      <c r="DJ164" s="1">
        <v>19.2</v>
      </c>
      <c r="DK164" s="1">
        <v>65535</v>
      </c>
      <c r="DL164" s="1">
        <v>19.600000000000001</v>
      </c>
      <c r="DM164" s="1">
        <v>65535</v>
      </c>
      <c r="DN164" s="1">
        <v>13</v>
      </c>
      <c r="DO164" s="1">
        <v>65535</v>
      </c>
      <c r="DP164" s="1">
        <v>19.2</v>
      </c>
      <c r="DQ164" s="1">
        <v>65535</v>
      </c>
      <c r="DR164" s="1">
        <v>65535</v>
      </c>
      <c r="DS164" s="1">
        <v>65535</v>
      </c>
      <c r="DT164" s="1">
        <v>19.2</v>
      </c>
      <c r="DU164" s="1">
        <v>20.2</v>
      </c>
      <c r="DV164" s="1">
        <v>65535</v>
      </c>
      <c r="DW164" s="1">
        <v>65535</v>
      </c>
      <c r="DX164" s="1">
        <v>65535</v>
      </c>
      <c r="DY164" s="1">
        <v>19.8</v>
      </c>
      <c r="DZ164" s="1">
        <v>21</v>
      </c>
      <c r="EA164" s="1">
        <v>21</v>
      </c>
      <c r="EB164" s="1">
        <v>20</v>
      </c>
      <c r="EC164" s="1">
        <v>65535</v>
      </c>
      <c r="ED164" s="1">
        <v>19</v>
      </c>
      <c r="EE164" s="1">
        <v>20</v>
      </c>
      <c r="EF164" s="1">
        <v>19.399999999999999</v>
      </c>
      <c r="EG164" s="1">
        <v>18.8</v>
      </c>
      <c r="EH164" s="1">
        <v>65535</v>
      </c>
      <c r="EI164" s="1">
        <v>65535</v>
      </c>
      <c r="EJ164" s="1">
        <v>19.8</v>
      </c>
      <c r="EK164" s="1">
        <v>20</v>
      </c>
      <c r="EL164" s="1">
        <v>65535</v>
      </c>
      <c r="EM164" s="1">
        <v>65535</v>
      </c>
      <c r="EN164" s="1">
        <v>20</v>
      </c>
      <c r="EO164" s="1">
        <v>19.8</v>
      </c>
      <c r="EP164" s="1">
        <v>65535</v>
      </c>
      <c r="EQ164" s="1">
        <v>65535</v>
      </c>
      <c r="ER164" s="1">
        <v>65535</v>
      </c>
      <c r="ES164" s="1">
        <v>19.8</v>
      </c>
      <c r="ET164" s="1">
        <v>19.2</v>
      </c>
      <c r="EU164" s="1">
        <v>65535</v>
      </c>
      <c r="EV164" s="1">
        <v>65535</v>
      </c>
      <c r="EW164" s="1">
        <v>65535</v>
      </c>
      <c r="EX164" s="1">
        <v>65535</v>
      </c>
      <c r="EY164" s="1">
        <v>65535</v>
      </c>
      <c r="EZ164" s="1">
        <v>65535</v>
      </c>
      <c r="FA164" s="1">
        <v>65535</v>
      </c>
      <c r="FB164" s="1">
        <v>65535</v>
      </c>
      <c r="FC164" s="1">
        <v>65535</v>
      </c>
      <c r="FD164" s="1">
        <v>65535</v>
      </c>
      <c r="FE164" s="1">
        <v>65535</v>
      </c>
      <c r="FF164" s="1">
        <v>65535</v>
      </c>
      <c r="FG164" s="1">
        <v>20</v>
      </c>
      <c r="FH164" s="1">
        <v>18.399999999999999</v>
      </c>
      <c r="FI164" s="1">
        <v>18.600000000000001</v>
      </c>
      <c r="FJ164" s="1">
        <v>19</v>
      </c>
      <c r="FK164" s="1">
        <v>18.8</v>
      </c>
      <c r="FL164" s="1">
        <v>19.2</v>
      </c>
      <c r="FM164" s="1">
        <v>65535</v>
      </c>
      <c r="FN164" s="1">
        <v>65535</v>
      </c>
      <c r="FO164" s="1">
        <v>18.399999999999999</v>
      </c>
      <c r="FP164" s="1">
        <v>65535</v>
      </c>
      <c r="FQ164" s="1">
        <v>19</v>
      </c>
      <c r="FR164" s="1">
        <v>65535</v>
      </c>
      <c r="FS164" s="1">
        <v>65535</v>
      </c>
      <c r="FT164" s="1">
        <v>18.600000000000001</v>
      </c>
      <c r="FU164" s="1">
        <v>19</v>
      </c>
      <c r="FV164" s="1">
        <v>18.8</v>
      </c>
      <c r="FW164" s="1">
        <v>17.8</v>
      </c>
      <c r="FX164" s="1">
        <v>65535</v>
      </c>
      <c r="FY164" s="1">
        <v>19.2</v>
      </c>
      <c r="FZ164" s="1">
        <v>18.8</v>
      </c>
      <c r="GA164" s="1">
        <v>65535</v>
      </c>
      <c r="GB164" s="1">
        <v>19.2</v>
      </c>
      <c r="GC164" s="1">
        <v>65535</v>
      </c>
      <c r="GD164" s="1">
        <v>65535</v>
      </c>
      <c r="GE164" s="1">
        <v>65535</v>
      </c>
      <c r="GF164" s="1">
        <v>65535</v>
      </c>
      <c r="GG164" s="1">
        <v>65535</v>
      </c>
      <c r="GH164" s="1">
        <v>65535</v>
      </c>
      <c r="GI164" s="1">
        <v>65535</v>
      </c>
      <c r="GJ164" s="1">
        <v>65535</v>
      </c>
      <c r="GK164" s="1">
        <v>20.2</v>
      </c>
      <c r="GL164" s="1">
        <v>19.8</v>
      </c>
      <c r="GM164" s="1">
        <v>65535</v>
      </c>
      <c r="GN164" s="1">
        <v>65535</v>
      </c>
      <c r="GO164" s="1">
        <v>65535</v>
      </c>
      <c r="GP164" s="1">
        <v>65535</v>
      </c>
      <c r="GQ164" s="1">
        <v>65535</v>
      </c>
      <c r="GR164" s="1">
        <v>65535</v>
      </c>
      <c r="GS164" s="1">
        <v>19.8</v>
      </c>
      <c r="GT164" s="1">
        <v>19</v>
      </c>
      <c r="GU164" s="1">
        <v>19.2</v>
      </c>
      <c r="GV164" s="1">
        <v>18.2</v>
      </c>
      <c r="GW164" s="1">
        <v>18.600000000000001</v>
      </c>
      <c r="GX164" s="1">
        <v>18.600000000000001</v>
      </c>
      <c r="GY164" s="1">
        <v>20.2</v>
      </c>
      <c r="GZ164" s="1">
        <v>65535</v>
      </c>
      <c r="HA164" s="1">
        <v>65535</v>
      </c>
      <c r="HB164" s="1">
        <v>65535</v>
      </c>
      <c r="HC164" s="1">
        <v>65535</v>
      </c>
      <c r="HD164" s="1">
        <v>65535</v>
      </c>
      <c r="HE164" s="1">
        <v>65535</v>
      </c>
      <c r="HF164" s="1">
        <v>65535</v>
      </c>
      <c r="HG164" s="1">
        <v>65535</v>
      </c>
      <c r="HH164" s="1">
        <v>65535</v>
      </c>
      <c r="HI164" s="1">
        <v>18</v>
      </c>
      <c r="HJ164" s="1">
        <v>19</v>
      </c>
      <c r="HK164" s="1">
        <v>65535</v>
      </c>
      <c r="HL164" s="1">
        <v>65535</v>
      </c>
      <c r="HM164" s="1">
        <v>18.600000000000001</v>
      </c>
      <c r="HN164" s="1">
        <v>20</v>
      </c>
      <c r="HO164" s="1">
        <v>19.600000000000001</v>
      </c>
      <c r="HP164" s="1">
        <v>18.399999999999999</v>
      </c>
      <c r="HQ164" s="1">
        <v>18.8</v>
      </c>
      <c r="HR164" s="1">
        <v>17.8</v>
      </c>
      <c r="HS164" s="1">
        <v>19.2</v>
      </c>
      <c r="HT164" s="1">
        <v>19.2</v>
      </c>
      <c r="HU164" s="1">
        <v>19.600000000000001</v>
      </c>
      <c r="HV164" s="1">
        <v>20</v>
      </c>
      <c r="HW164" s="1">
        <v>20.6</v>
      </c>
      <c r="HX164" s="1">
        <v>65535</v>
      </c>
      <c r="HY164" s="1">
        <v>65535</v>
      </c>
      <c r="HZ164" s="1">
        <v>65535</v>
      </c>
      <c r="IA164" s="1">
        <v>17.600000000000001</v>
      </c>
      <c r="IB164" s="1">
        <v>19</v>
      </c>
      <c r="IC164" s="1">
        <v>20</v>
      </c>
      <c r="ID164" s="1">
        <v>19.600000000000001</v>
      </c>
      <c r="IE164" s="1">
        <v>19.8</v>
      </c>
      <c r="IF164" s="1">
        <v>20.2</v>
      </c>
      <c r="IG164" s="1">
        <v>19.8</v>
      </c>
      <c r="IH164" s="1">
        <v>19.2</v>
      </c>
      <c r="II164" s="1">
        <v>20.2</v>
      </c>
      <c r="IJ164" s="1">
        <v>19.8</v>
      </c>
      <c r="IK164" s="1">
        <v>20.8</v>
      </c>
      <c r="IL164" s="1">
        <v>20.2</v>
      </c>
      <c r="IM164" s="1">
        <v>19.8</v>
      </c>
      <c r="IN164" s="1">
        <v>20.6</v>
      </c>
      <c r="IO164" s="1">
        <v>20.399999999999999</v>
      </c>
      <c r="IP164" s="1">
        <v>19.399999999999999</v>
      </c>
      <c r="IQ164" s="1">
        <v>20.2</v>
      </c>
      <c r="IR164" s="1">
        <v>20.8</v>
      </c>
      <c r="IS164" s="1">
        <v>19.8</v>
      </c>
      <c r="IT164" s="1">
        <v>65535</v>
      </c>
      <c r="IU164" s="1">
        <v>65535</v>
      </c>
      <c r="IV164" s="1">
        <v>19.8</v>
      </c>
      <c r="IW164" s="1">
        <v>21</v>
      </c>
      <c r="IX164" s="1">
        <v>19.600000000000001</v>
      </c>
      <c r="IY164" s="1">
        <v>20.2</v>
      </c>
      <c r="IZ164" s="1">
        <v>21</v>
      </c>
      <c r="JA164" s="1">
        <v>19.8</v>
      </c>
      <c r="JB164" s="1">
        <v>21</v>
      </c>
      <c r="JC164" s="1">
        <v>19.399999999999999</v>
      </c>
      <c r="JD164" s="1">
        <v>20</v>
      </c>
      <c r="JE164" s="1">
        <v>19.2</v>
      </c>
      <c r="JF164" s="1">
        <v>65535</v>
      </c>
      <c r="JG164" s="1">
        <v>21.4</v>
      </c>
      <c r="JH164" s="1">
        <v>20.2</v>
      </c>
      <c r="JI164" s="1">
        <v>20.8</v>
      </c>
      <c r="JJ164" s="1">
        <v>17.399999999999999</v>
      </c>
      <c r="JK164" s="1">
        <v>17.600000000000001</v>
      </c>
      <c r="JL164" s="1">
        <v>65535</v>
      </c>
      <c r="JM164" s="1">
        <v>65535</v>
      </c>
      <c r="JN164" s="1">
        <v>19.399999999999999</v>
      </c>
      <c r="JO164" s="1">
        <v>65535</v>
      </c>
      <c r="JP164" s="1">
        <v>65535</v>
      </c>
      <c r="JQ164" s="1">
        <v>20.8</v>
      </c>
      <c r="JR164" s="1">
        <v>21</v>
      </c>
      <c r="JS164" s="1">
        <v>65535</v>
      </c>
      <c r="JT164" s="1">
        <v>19</v>
      </c>
      <c r="JU164" s="1">
        <v>18.8</v>
      </c>
      <c r="JV164" s="1">
        <v>20.2</v>
      </c>
      <c r="JW164" s="1">
        <v>19.8</v>
      </c>
      <c r="JX164" s="1">
        <v>65535</v>
      </c>
      <c r="JY164" s="1">
        <v>17.600000000000001</v>
      </c>
      <c r="JZ164" s="1">
        <v>18.8</v>
      </c>
      <c r="KA164" s="1">
        <v>19.600000000000001</v>
      </c>
      <c r="KB164" s="1">
        <v>19</v>
      </c>
      <c r="KC164" s="1">
        <v>18.600000000000001</v>
      </c>
      <c r="KD164" s="1">
        <v>65535</v>
      </c>
      <c r="KE164" s="1">
        <v>19.600000000000001</v>
      </c>
      <c r="KF164" s="1">
        <v>19.8</v>
      </c>
      <c r="KG164" s="1">
        <v>20</v>
      </c>
      <c r="KH164" s="1">
        <v>20.6</v>
      </c>
      <c r="KI164" s="1">
        <v>20.399999999999999</v>
      </c>
      <c r="KJ164" s="1">
        <v>18.8</v>
      </c>
      <c r="KK164" s="1">
        <v>19</v>
      </c>
      <c r="KL164" s="1">
        <v>18.8</v>
      </c>
      <c r="KM164" s="1">
        <v>19.8</v>
      </c>
      <c r="KN164" s="1">
        <v>18</v>
      </c>
      <c r="KO164" s="1">
        <v>18.2</v>
      </c>
      <c r="KP164" s="1">
        <v>65535</v>
      </c>
      <c r="KQ164" s="1">
        <v>18.600000000000001</v>
      </c>
      <c r="KR164" s="1">
        <v>65535</v>
      </c>
      <c r="KS164" s="1">
        <v>19.2</v>
      </c>
      <c r="KT164" s="1">
        <v>19.8</v>
      </c>
      <c r="KU164" s="1">
        <v>20.399999999999999</v>
      </c>
      <c r="KV164" s="1">
        <v>20</v>
      </c>
      <c r="KW164" s="1">
        <v>20.2</v>
      </c>
      <c r="KX164" s="1">
        <v>18.8</v>
      </c>
      <c r="KY164" s="1">
        <v>20.8</v>
      </c>
      <c r="KZ164" s="1">
        <v>19.600000000000001</v>
      </c>
      <c r="LA164" s="1">
        <v>18.8</v>
      </c>
      <c r="LB164" s="1">
        <v>19.2</v>
      </c>
      <c r="LC164" s="1">
        <v>19.8</v>
      </c>
      <c r="LD164" s="1">
        <v>20</v>
      </c>
      <c r="LE164" s="1">
        <v>17.8</v>
      </c>
      <c r="LF164" s="1">
        <v>18.8</v>
      </c>
      <c r="LG164" s="1">
        <v>18.600000000000001</v>
      </c>
      <c r="LH164" s="1">
        <v>20.8</v>
      </c>
      <c r="LI164" s="1">
        <v>21</v>
      </c>
      <c r="LJ164" s="1">
        <v>19.8</v>
      </c>
      <c r="LK164" s="1">
        <v>18.399999999999999</v>
      </c>
      <c r="LL164" s="1">
        <v>18.600000000000001</v>
      </c>
      <c r="LM164" s="1">
        <v>16.2</v>
      </c>
      <c r="LN164" s="1">
        <v>18.8</v>
      </c>
      <c r="LO164" s="1">
        <v>17.8</v>
      </c>
      <c r="LP164" s="1">
        <v>19.8</v>
      </c>
      <c r="LQ164" s="1">
        <v>19.2</v>
      </c>
      <c r="LR164" s="1">
        <v>19.8</v>
      </c>
      <c r="LS164" s="1">
        <v>18.2</v>
      </c>
      <c r="LT164" s="1">
        <v>17.399999999999999</v>
      </c>
      <c r="LU164" s="1">
        <v>17.8</v>
      </c>
      <c r="LV164" s="1">
        <v>19</v>
      </c>
      <c r="LW164" s="1">
        <v>19</v>
      </c>
      <c r="LX164" s="1">
        <v>18.8</v>
      </c>
      <c r="LY164" s="1">
        <v>18.600000000000001</v>
      </c>
      <c r="LZ164" s="1">
        <v>19.8</v>
      </c>
      <c r="MA164" s="1">
        <v>19.2</v>
      </c>
      <c r="MB164" s="1">
        <v>20</v>
      </c>
      <c r="MC164" s="1">
        <v>19</v>
      </c>
      <c r="MD164" s="1">
        <v>18.399999999999999</v>
      </c>
      <c r="ME164" s="1">
        <v>18.600000000000001</v>
      </c>
      <c r="MF164" s="1">
        <v>19.399999999999999</v>
      </c>
      <c r="MG164" s="1">
        <v>65535</v>
      </c>
      <c r="MH164" s="1">
        <v>19.600000000000001</v>
      </c>
      <c r="MI164" s="1">
        <v>19.8</v>
      </c>
      <c r="MJ164" s="1">
        <v>18.8</v>
      </c>
      <c r="MK164" s="1">
        <v>65535</v>
      </c>
      <c r="ML164" s="1">
        <v>65535</v>
      </c>
      <c r="MM164" s="1">
        <v>18.399999999999999</v>
      </c>
      <c r="MN164" s="1">
        <v>65535</v>
      </c>
      <c r="MO164" s="1">
        <v>18.8</v>
      </c>
      <c r="MP164" s="1">
        <v>19</v>
      </c>
      <c r="MQ164" s="1">
        <v>18.600000000000001</v>
      </c>
      <c r="MR164" s="1">
        <v>19.2</v>
      </c>
      <c r="MS164" s="1">
        <v>19.600000000000001</v>
      </c>
      <c r="MT164" s="1">
        <v>17.8</v>
      </c>
      <c r="MU164" s="1">
        <v>65535</v>
      </c>
      <c r="MV164" s="1">
        <v>18.8</v>
      </c>
      <c r="MW164" s="1">
        <v>19</v>
      </c>
      <c r="MX164" s="1">
        <v>20.2</v>
      </c>
      <c r="MY164" s="1">
        <v>65535</v>
      </c>
      <c r="MZ164" s="1">
        <v>65535</v>
      </c>
      <c r="NA164" s="1">
        <v>18</v>
      </c>
      <c r="NB164" s="1">
        <v>20.2</v>
      </c>
      <c r="NC164" s="1">
        <v>65535</v>
      </c>
      <c r="ND164" s="1">
        <v>19.2</v>
      </c>
      <c r="NE164" s="1">
        <v>19.2</v>
      </c>
      <c r="NF164" s="1">
        <v>20.8</v>
      </c>
      <c r="NG164" s="1">
        <v>19.2</v>
      </c>
      <c r="NH164" s="1">
        <v>65535</v>
      </c>
      <c r="NI164" s="1">
        <v>65535</v>
      </c>
      <c r="NJ164" s="6">
        <f t="shared" si="111"/>
        <v>0.35483870967741937</v>
      </c>
      <c r="NK164" s="3">
        <f t="shared" si="112"/>
        <v>0.35714285714285715</v>
      </c>
      <c r="NL164" s="3">
        <f t="shared" si="113"/>
        <v>0.22580645161290322</v>
      </c>
      <c r="NM164" s="3">
        <f t="shared" si="114"/>
        <v>0.56666666666666665</v>
      </c>
      <c r="NN164" s="3">
        <f t="shared" si="115"/>
        <v>0.45161290322580644</v>
      </c>
      <c r="NO164" s="3">
        <f t="shared" si="116"/>
        <v>0.5</v>
      </c>
      <c r="NP164" s="3">
        <f t="shared" si="117"/>
        <v>0.35483870967741937</v>
      </c>
      <c r="NQ164" s="3">
        <f t="shared" si="118"/>
        <v>0.90322580645161288</v>
      </c>
      <c r="NR164" s="3">
        <f t="shared" si="119"/>
        <v>0.73333333333333328</v>
      </c>
      <c r="NS164" s="3">
        <f t="shared" si="120"/>
        <v>0.87096774193548387</v>
      </c>
      <c r="NT164" s="3">
        <f t="shared" si="121"/>
        <v>1</v>
      </c>
      <c r="NU164" s="3">
        <f t="shared" si="122"/>
        <v>0.67741935483870963</v>
      </c>
      <c r="NV164" s="3">
        <f t="shared" si="123"/>
        <v>0.58356164383561648</v>
      </c>
      <c r="NW164" s="5" t="e">
        <f t="shared" si="124"/>
        <v>#N/A</v>
      </c>
      <c r="NX164" s="1" t="e">
        <f t="shared" si="125"/>
        <v>#N/A</v>
      </c>
      <c r="NY164" s="1" t="e">
        <f t="shared" si="126"/>
        <v>#N/A</v>
      </c>
      <c r="NZ164" s="1">
        <f t="shared" si="127"/>
        <v>19.11941176470588</v>
      </c>
      <c r="OA164" s="1" t="e">
        <f t="shared" si="128"/>
        <v>#N/A</v>
      </c>
      <c r="OB164" s="1">
        <f t="shared" si="129"/>
        <v>18.853333333333335</v>
      </c>
      <c r="OC164" s="1" t="e">
        <f t="shared" si="130"/>
        <v>#N/A</v>
      </c>
      <c r="OD164" s="1">
        <f t="shared" si="131"/>
        <v>19.585714285714289</v>
      </c>
      <c r="OE164" s="1">
        <f t="shared" si="132"/>
        <v>19.90909090909091</v>
      </c>
      <c r="OF164" s="1">
        <f t="shared" si="133"/>
        <v>19.407407407407408</v>
      </c>
      <c r="OG164" s="1">
        <f t="shared" si="134"/>
        <v>18.946666666666665</v>
      </c>
      <c r="OH164" s="1">
        <f t="shared" si="135"/>
        <v>19.152380952380948</v>
      </c>
      <c r="OI164" s="111">
        <v>18.576923076923077</v>
      </c>
      <c r="OJ164" s="112">
        <v>18.696296296296296</v>
      </c>
      <c r="OK164" s="112">
        <v>18.707407407407405</v>
      </c>
      <c r="OL164" s="112">
        <v>18.544444444444444</v>
      </c>
      <c r="OM164" s="112">
        <v>18.655555555555555</v>
      </c>
      <c r="ON164" s="112">
        <v>18.51923076923077</v>
      </c>
      <c r="OO164" s="112">
        <v>18.232142857142858</v>
      </c>
      <c r="OP164" s="112">
        <v>18.471428571428572</v>
      </c>
      <c r="OQ164" s="112">
        <v>18.696428571428573</v>
      </c>
      <c r="OR164" s="112">
        <v>18.481481481481481</v>
      </c>
      <c r="OS164" s="112">
        <v>18.457692307692305</v>
      </c>
      <c r="OT164" s="112">
        <v>18.491304347826084</v>
      </c>
      <c r="OU164" s="5" t="e">
        <f t="shared" si="99"/>
        <v>#N/A</v>
      </c>
      <c r="OV164" s="1" t="e">
        <f t="shared" si="100"/>
        <v>#N/A</v>
      </c>
      <c r="OW164" s="1" t="e">
        <f t="shared" si="101"/>
        <v>#N/A</v>
      </c>
      <c r="OX164" s="1">
        <f t="shared" si="102"/>
        <v>0.57496732026143604</v>
      </c>
      <c r="OY164" s="1" t="e">
        <f t="shared" si="103"/>
        <v>#N/A</v>
      </c>
      <c r="OZ164" s="1">
        <f t="shared" si="104"/>
        <v>0.33410256410256522</v>
      </c>
      <c r="PA164" s="1" t="e">
        <f t="shared" si="105"/>
        <v>#N/A</v>
      </c>
      <c r="PB164" s="1">
        <f t="shared" si="106"/>
        <v>1.1142857142857174</v>
      </c>
      <c r="PC164" s="1">
        <f t="shared" si="107"/>
        <v>1.2126623376623371</v>
      </c>
      <c r="PD164" s="1">
        <f t="shared" si="108"/>
        <v>0.92592592592592737</v>
      </c>
      <c r="PE164" s="1">
        <f t="shared" si="109"/>
        <v>0.48897435897436026</v>
      </c>
      <c r="PF164" s="1">
        <f t="shared" si="110"/>
        <v>0.66107660455486439</v>
      </c>
      <c r="PG164" s="111">
        <v>15</v>
      </c>
      <c r="PH164" s="112">
        <v>14.8</v>
      </c>
      <c r="PI164" s="112">
        <v>14.4</v>
      </c>
      <c r="PJ164" s="112">
        <v>13</v>
      </c>
      <c r="PK164" s="112">
        <v>14.8</v>
      </c>
      <c r="PL164" s="112">
        <v>15</v>
      </c>
      <c r="PM164" s="112">
        <v>14.6</v>
      </c>
      <c r="PN164" s="112">
        <v>15</v>
      </c>
      <c r="PO164" s="112">
        <v>14.6</v>
      </c>
      <c r="PP164" s="112">
        <v>14.6</v>
      </c>
      <c r="PQ164" s="112">
        <v>14.2</v>
      </c>
      <c r="PR164" s="137">
        <v>14.8</v>
      </c>
      <c r="PS164" s="5" t="e">
        <f t="array" ref="PS164">+IF(ISERROR($NW164)=FALSE,MIN(IF($H164:$AL164&lt;65534,$H164:$AL164,"")),NA())</f>
        <v>#N/A</v>
      </c>
      <c r="PT164" s="1" t="e">
        <f t="array" ref="PT164">+IF(ISERROR($NX164)=FALSE,MIN(IF($AM164:$BN164&lt;65534,$AM164:$BN164,"")),NA())</f>
        <v>#N/A</v>
      </c>
      <c r="PU164" s="1" t="e">
        <f t="array" ref="PU164">+IF(ISERROR($NY164)=FALSE,MIN(IF($BP164:$CT164&lt;65534,$BP164:$CT164,"")),NA())</f>
        <v>#N/A</v>
      </c>
      <c r="PV164" s="1">
        <f t="array" ref="PV164">+IF(ISERROR($NZ164)=FALSE,MIN(IF($CU164:$DX164&lt;65534,$CU164:$DX164,"")),NA())</f>
        <v>13</v>
      </c>
      <c r="PW164" s="1" t="e">
        <f t="array" ref="PW164">+IF(ISERROR($OA164)=FALSE,MIN(IF($DY164:$FC164&lt;65534,$DY164:$FC164,"")),NA())</f>
        <v>#N/A</v>
      </c>
      <c r="PX164" s="1">
        <f t="array" ref="PX164">+IF(ISERROR($OB164)=FALSE,MIN(IF($FD164:$GG164&lt;65534,$FD164:$GG164,"")),NA())</f>
        <v>17.8</v>
      </c>
      <c r="PY164" s="1" t="e">
        <f t="array" ref="PY164">+IF(ISERROR($OC164)=FALSE,MIN(IF($GH164:$HL164&lt;65534,$GH164:$HL164,"")),NA())</f>
        <v>#N/A</v>
      </c>
      <c r="PZ164" s="1">
        <f t="array" ref="PZ164">+IF(ISERROR($OD164)=FALSE,MIN(IF($HM164:$IQ164&lt;65534,$HM164:$IQ164,"")),NA())</f>
        <v>17.600000000000001</v>
      </c>
      <c r="QA164" s="1">
        <f t="array" ref="QA164">+IF(ISERROR($OE164)=FALSE,MIN(IF($IR164:$JU164&lt;65534,$IR164:$JU164,"")),NA())</f>
        <v>17.399999999999999</v>
      </c>
      <c r="QB164" s="1">
        <f t="array" ref="QB164">+IF(ISERROR($OF164)=FALSE,MIN(IF($JV164:$KZ164&lt;65534,$JV164:$KZ164,"")),NA())</f>
        <v>17.600000000000001</v>
      </c>
      <c r="QC164" s="1">
        <f t="array" ref="QC164">+IF(ISERROR($OG164)=FALSE,MIN(IF($LA164:$MD164&lt;65534,$LA164:$MD164,"")),NA())</f>
        <v>16.2</v>
      </c>
      <c r="QD164" s="1">
        <f t="array" ref="QD164">+IF(ISERROR($OH164)=FALSE,MIN(IF($ME164:$NI164&lt;65534,$ME164:$NI164,"")),NA())</f>
        <v>17.8</v>
      </c>
      <c r="QE164" s="5" t="e">
        <f t="shared" si="136"/>
        <v>#N/A</v>
      </c>
      <c r="QF164" s="1" t="e">
        <f t="shared" si="137"/>
        <v>#N/A</v>
      </c>
      <c r="QG164" s="1" t="e">
        <f t="shared" si="138"/>
        <v>#N/A</v>
      </c>
      <c r="QH164" s="1">
        <f t="shared" si="139"/>
        <v>0</v>
      </c>
      <c r="QI164" s="1" t="e">
        <f t="shared" si="140"/>
        <v>#N/A</v>
      </c>
      <c r="QJ164" s="1">
        <f t="shared" si="141"/>
        <v>-2.8000000000000007</v>
      </c>
      <c r="QK164" s="1" t="e">
        <f t="shared" si="142"/>
        <v>#N/A</v>
      </c>
      <c r="QL164" s="1">
        <f t="shared" si="143"/>
        <v>-2.6000000000000014</v>
      </c>
      <c r="QM164" s="1">
        <f t="shared" si="144"/>
        <v>-2.7999999999999989</v>
      </c>
      <c r="QN164" s="1">
        <f t="shared" si="145"/>
        <v>-3.0000000000000018</v>
      </c>
      <c r="QO164" s="1">
        <f t="shared" si="146"/>
        <v>-2</v>
      </c>
      <c r="QP164" s="1">
        <f t="shared" si="147"/>
        <v>-3</v>
      </c>
      <c r="QQ164" s="5" t="s">
        <v>892</v>
      </c>
    </row>
    <row r="165" spans="1:459" s="1" customFormat="1" x14ac:dyDescent="0.2">
      <c r="A165" s="79">
        <v>21125010</v>
      </c>
      <c r="B165" s="106">
        <v>-75.589055555555547</v>
      </c>
      <c r="C165" s="106">
        <v>2.9356944444444446</v>
      </c>
      <c r="D165" s="105">
        <v>1300</v>
      </c>
      <c r="E165" s="97" t="s">
        <v>349</v>
      </c>
      <c r="F165" s="97" t="s">
        <v>349</v>
      </c>
      <c r="G165" s="97" t="s">
        <v>32</v>
      </c>
      <c r="H165" s="1">
        <v>14.8</v>
      </c>
      <c r="I165" s="1">
        <v>14.2</v>
      </c>
      <c r="J165" s="1">
        <v>65535</v>
      </c>
      <c r="K165" s="1">
        <v>15.6</v>
      </c>
      <c r="L165" s="1">
        <v>16.8</v>
      </c>
      <c r="M165" s="1">
        <v>17</v>
      </c>
      <c r="N165" s="1">
        <v>19</v>
      </c>
      <c r="O165" s="1">
        <v>17.600000000000001</v>
      </c>
      <c r="P165" s="1">
        <v>17.399999999999999</v>
      </c>
      <c r="Q165" s="1">
        <v>16.399999999999999</v>
      </c>
      <c r="R165" s="1">
        <v>17.399999999999999</v>
      </c>
      <c r="S165" s="1">
        <v>65535</v>
      </c>
      <c r="T165" s="1">
        <v>17</v>
      </c>
      <c r="U165" s="1">
        <v>17.600000000000001</v>
      </c>
      <c r="V165" s="1">
        <v>16.399999999999999</v>
      </c>
      <c r="W165" s="1">
        <v>16</v>
      </c>
      <c r="X165" s="1">
        <v>16.2</v>
      </c>
      <c r="Y165" s="1">
        <v>17.399999999999999</v>
      </c>
      <c r="Z165" s="1">
        <v>17.2</v>
      </c>
      <c r="AA165" s="1">
        <v>18</v>
      </c>
      <c r="AB165" s="1">
        <v>15.6</v>
      </c>
      <c r="AC165" s="1">
        <v>65535</v>
      </c>
      <c r="AD165" s="1">
        <v>16.399999999999999</v>
      </c>
      <c r="AE165" s="1">
        <v>17.600000000000001</v>
      </c>
      <c r="AF165" s="1">
        <v>17.399999999999999</v>
      </c>
      <c r="AG165" s="1">
        <v>16.600000000000001</v>
      </c>
      <c r="AH165" s="1">
        <v>16.399999999999999</v>
      </c>
      <c r="AI165" s="1">
        <v>17.399999999999999</v>
      </c>
      <c r="AJ165" s="1">
        <v>17</v>
      </c>
      <c r="AK165" s="1">
        <v>17.8</v>
      </c>
      <c r="AL165" s="1">
        <v>18</v>
      </c>
      <c r="AM165" s="1">
        <v>18.2</v>
      </c>
      <c r="AN165" s="1">
        <v>65535</v>
      </c>
      <c r="AO165" s="1">
        <v>65535</v>
      </c>
      <c r="AP165" s="1">
        <v>17.600000000000001</v>
      </c>
      <c r="AQ165" s="1">
        <v>16.399999999999999</v>
      </c>
      <c r="AR165" s="1">
        <v>17.8</v>
      </c>
      <c r="AS165" s="1">
        <v>17.399999999999999</v>
      </c>
      <c r="AT165" s="1">
        <v>65535</v>
      </c>
      <c r="AU165" s="1">
        <v>18.2</v>
      </c>
      <c r="AV165" s="1">
        <v>17.8</v>
      </c>
      <c r="AW165" s="1">
        <v>17.600000000000001</v>
      </c>
      <c r="AX165" s="1">
        <v>17</v>
      </c>
      <c r="AY165" s="1">
        <v>17.600000000000001</v>
      </c>
      <c r="AZ165" s="1">
        <v>16.8</v>
      </c>
      <c r="BA165" s="1">
        <v>17.600000000000001</v>
      </c>
      <c r="BB165" s="1">
        <v>16.8</v>
      </c>
      <c r="BC165" s="1">
        <v>16.600000000000001</v>
      </c>
      <c r="BD165" s="1">
        <v>18</v>
      </c>
      <c r="BE165" s="1">
        <v>17.399999999999999</v>
      </c>
      <c r="BF165" s="1">
        <v>17</v>
      </c>
      <c r="BG165" s="1">
        <v>18</v>
      </c>
      <c r="BH165" s="1">
        <v>17.2</v>
      </c>
      <c r="BI165" s="1">
        <v>17.600000000000001</v>
      </c>
      <c r="BJ165" s="1">
        <v>65535</v>
      </c>
      <c r="BK165" s="1">
        <v>16.2</v>
      </c>
      <c r="BL165" s="1">
        <v>17.399999999999999</v>
      </c>
      <c r="BM165" s="1">
        <v>17</v>
      </c>
      <c r="BN165" s="1">
        <v>65535</v>
      </c>
      <c r="BO165" s="102"/>
      <c r="BP165" s="1">
        <v>16.600000000000001</v>
      </c>
      <c r="BQ165" s="1">
        <v>17.2</v>
      </c>
      <c r="BR165" s="1">
        <v>16.2</v>
      </c>
      <c r="BS165" s="1">
        <v>17</v>
      </c>
      <c r="BT165" s="1">
        <v>17</v>
      </c>
      <c r="BU165" s="1">
        <v>18</v>
      </c>
      <c r="BV165" s="1">
        <v>17.399999999999999</v>
      </c>
      <c r="BW165" s="1">
        <v>16.2</v>
      </c>
      <c r="BX165" s="1">
        <v>18.600000000000001</v>
      </c>
      <c r="BY165" s="1">
        <v>18.399999999999999</v>
      </c>
      <c r="BZ165" s="1">
        <v>18.2</v>
      </c>
      <c r="CA165" s="1">
        <v>17</v>
      </c>
      <c r="CB165" s="1">
        <v>17.399999999999999</v>
      </c>
      <c r="CC165" s="1">
        <v>17.2</v>
      </c>
      <c r="CD165" s="1">
        <v>65535</v>
      </c>
      <c r="CE165" s="1">
        <v>65535</v>
      </c>
      <c r="CF165" s="1">
        <v>17.399999999999999</v>
      </c>
      <c r="CG165" s="1">
        <v>17.600000000000001</v>
      </c>
      <c r="CH165" s="1">
        <v>17.2</v>
      </c>
      <c r="CI165" s="1">
        <v>18</v>
      </c>
      <c r="CJ165" s="1">
        <v>65535</v>
      </c>
      <c r="CK165" s="1">
        <v>65535</v>
      </c>
      <c r="CL165" s="1">
        <v>17.399999999999999</v>
      </c>
      <c r="CM165" s="1">
        <v>18.2</v>
      </c>
      <c r="CN165" s="1">
        <v>17.8</v>
      </c>
      <c r="CO165" s="1">
        <v>16.8</v>
      </c>
      <c r="CP165" s="1">
        <v>65535</v>
      </c>
      <c r="CQ165" s="1">
        <v>17.2</v>
      </c>
      <c r="CR165" s="1">
        <v>17.399999999999999</v>
      </c>
      <c r="CS165" s="1">
        <v>65535</v>
      </c>
      <c r="CT165" s="1">
        <v>17.399999999999999</v>
      </c>
      <c r="CU165" s="1">
        <v>17.8</v>
      </c>
      <c r="CV165" s="1">
        <v>65535</v>
      </c>
      <c r="CW165" s="1">
        <v>15.6</v>
      </c>
      <c r="CX165" s="1">
        <v>16.8</v>
      </c>
      <c r="CY165" s="1">
        <v>65535</v>
      </c>
      <c r="CZ165" s="1">
        <v>17.399999999999999</v>
      </c>
      <c r="DA165" s="1">
        <v>17</v>
      </c>
      <c r="DB165" s="1">
        <v>16.2</v>
      </c>
      <c r="DC165" s="1">
        <v>15.8</v>
      </c>
      <c r="DD165" s="1">
        <v>18.399999999999999</v>
      </c>
      <c r="DE165" s="1">
        <v>65535</v>
      </c>
      <c r="DF165" s="1">
        <v>17.2</v>
      </c>
      <c r="DG165" s="1">
        <v>65535</v>
      </c>
      <c r="DH165" s="1">
        <v>16.2</v>
      </c>
      <c r="DI165" s="1">
        <v>65535</v>
      </c>
      <c r="DJ165" s="1">
        <v>18</v>
      </c>
      <c r="DK165" s="1">
        <v>16</v>
      </c>
      <c r="DL165" s="1">
        <v>18</v>
      </c>
      <c r="DM165" s="1">
        <v>18</v>
      </c>
      <c r="DN165" s="1">
        <v>18.2</v>
      </c>
      <c r="DO165" s="1">
        <v>17.8</v>
      </c>
      <c r="DP165" s="1">
        <v>18</v>
      </c>
      <c r="DQ165" s="1">
        <v>65535</v>
      </c>
      <c r="DR165" s="1">
        <v>65535</v>
      </c>
      <c r="DS165" s="1">
        <v>16.600000000000001</v>
      </c>
      <c r="DT165" s="1">
        <v>17.600000000000001</v>
      </c>
      <c r="DU165" s="1">
        <v>17.8</v>
      </c>
      <c r="DV165" s="1">
        <v>65535</v>
      </c>
      <c r="DW165" s="1">
        <v>17.399999999999999</v>
      </c>
      <c r="DX165" s="1">
        <v>65535</v>
      </c>
      <c r="DY165" s="1">
        <v>65535</v>
      </c>
      <c r="DZ165" s="1">
        <v>15.8</v>
      </c>
      <c r="EA165" s="1">
        <v>16.8</v>
      </c>
      <c r="EB165" s="1">
        <v>16.399999999999999</v>
      </c>
      <c r="EC165" s="1">
        <v>65535</v>
      </c>
      <c r="ED165" s="1">
        <v>17.399999999999999</v>
      </c>
      <c r="EE165" s="1">
        <v>18.8</v>
      </c>
      <c r="EF165" s="1">
        <v>17.8</v>
      </c>
      <c r="EG165" s="1">
        <v>16.2</v>
      </c>
      <c r="EH165" s="1">
        <v>16.600000000000001</v>
      </c>
      <c r="EI165" s="1">
        <v>17</v>
      </c>
      <c r="EJ165" s="1">
        <v>65535</v>
      </c>
      <c r="EK165" s="1">
        <v>18.2</v>
      </c>
      <c r="EL165" s="1">
        <v>17.2</v>
      </c>
      <c r="EM165" s="1">
        <v>18</v>
      </c>
      <c r="EN165" s="1">
        <v>17.399999999999999</v>
      </c>
      <c r="EO165" s="1">
        <v>16.8</v>
      </c>
      <c r="EP165" s="1">
        <v>19</v>
      </c>
      <c r="EQ165" s="1">
        <v>18</v>
      </c>
      <c r="ER165" s="1">
        <v>17</v>
      </c>
      <c r="ES165" s="1">
        <v>17.8</v>
      </c>
      <c r="ET165" s="1">
        <v>65535</v>
      </c>
      <c r="EU165" s="1">
        <v>16.600000000000001</v>
      </c>
      <c r="EV165" s="1">
        <v>17</v>
      </c>
      <c r="EW165" s="1">
        <v>17</v>
      </c>
      <c r="EX165" s="1">
        <v>65535</v>
      </c>
      <c r="EY165" s="1">
        <v>16</v>
      </c>
      <c r="EZ165" s="1">
        <v>17.2</v>
      </c>
      <c r="FA165" s="1">
        <v>65535</v>
      </c>
      <c r="FB165" s="1">
        <v>18</v>
      </c>
      <c r="FC165" s="1">
        <v>17</v>
      </c>
      <c r="FD165" s="1">
        <v>18.2</v>
      </c>
      <c r="FE165" s="1">
        <v>16.8</v>
      </c>
      <c r="FF165" s="1">
        <v>17</v>
      </c>
      <c r="FG165" s="1">
        <v>16.600000000000001</v>
      </c>
      <c r="FH165" s="1">
        <v>17</v>
      </c>
      <c r="FI165" s="1">
        <v>16.399999999999999</v>
      </c>
      <c r="FJ165" s="1">
        <v>65535</v>
      </c>
      <c r="FK165" s="1">
        <v>15.6</v>
      </c>
      <c r="FL165" s="1">
        <v>17.399999999999999</v>
      </c>
      <c r="FM165" s="1">
        <v>18</v>
      </c>
      <c r="FN165" s="1">
        <v>17.8</v>
      </c>
      <c r="FO165" s="1">
        <v>16.399999999999999</v>
      </c>
      <c r="FP165" s="1">
        <v>16.8</v>
      </c>
      <c r="FQ165" s="1">
        <v>18.600000000000001</v>
      </c>
      <c r="FR165" s="1">
        <v>16.600000000000001</v>
      </c>
      <c r="FS165" s="1">
        <v>65535</v>
      </c>
      <c r="FT165" s="1">
        <v>17</v>
      </c>
      <c r="FU165" s="1">
        <v>17.399999999999999</v>
      </c>
      <c r="FV165" s="1">
        <v>17</v>
      </c>
      <c r="FW165" s="1">
        <v>65535</v>
      </c>
      <c r="FX165" s="1">
        <v>17</v>
      </c>
      <c r="FY165" s="1">
        <v>18</v>
      </c>
      <c r="FZ165" s="1">
        <v>17.8</v>
      </c>
      <c r="GA165" s="1">
        <v>18.600000000000001</v>
      </c>
      <c r="GB165" s="1">
        <v>17.600000000000001</v>
      </c>
      <c r="GC165" s="1">
        <v>16.8</v>
      </c>
      <c r="GD165" s="1">
        <v>17.600000000000001</v>
      </c>
      <c r="GE165" s="1">
        <v>65535</v>
      </c>
      <c r="GF165" s="1">
        <v>15.8</v>
      </c>
      <c r="GG165" s="1">
        <v>15.6</v>
      </c>
      <c r="GH165" s="1">
        <v>15.6</v>
      </c>
      <c r="GI165" s="1">
        <v>17.2</v>
      </c>
      <c r="GJ165" s="1">
        <v>17.600000000000001</v>
      </c>
      <c r="GK165" s="1">
        <v>18.2</v>
      </c>
      <c r="GL165" s="1">
        <v>17</v>
      </c>
      <c r="GM165" s="1">
        <v>15.8</v>
      </c>
      <c r="GN165" s="1">
        <v>15.4</v>
      </c>
      <c r="GO165" s="1">
        <v>17</v>
      </c>
      <c r="GP165" s="1">
        <v>14.8</v>
      </c>
      <c r="GQ165" s="1">
        <v>17.2</v>
      </c>
      <c r="GR165" s="1">
        <v>16.600000000000001</v>
      </c>
      <c r="GS165" s="1">
        <v>16</v>
      </c>
      <c r="GT165" s="1">
        <v>15.2</v>
      </c>
      <c r="GU165" s="1">
        <v>17.2</v>
      </c>
      <c r="GV165" s="1">
        <v>17.399999999999999</v>
      </c>
      <c r="GW165" s="1">
        <v>17.600000000000001</v>
      </c>
      <c r="GX165" s="1">
        <v>17.399999999999999</v>
      </c>
      <c r="GY165" s="1">
        <v>16.600000000000001</v>
      </c>
      <c r="GZ165" s="1">
        <v>16.2</v>
      </c>
      <c r="HA165" s="1">
        <v>17.2</v>
      </c>
      <c r="HB165" s="1">
        <v>15.8</v>
      </c>
      <c r="HC165" s="1">
        <v>17</v>
      </c>
      <c r="HD165" s="1">
        <v>17.600000000000001</v>
      </c>
      <c r="HE165" s="1">
        <v>65535</v>
      </c>
      <c r="HF165" s="1">
        <v>65535</v>
      </c>
      <c r="HG165" s="1">
        <v>16.2</v>
      </c>
      <c r="HH165" s="1">
        <v>17.8</v>
      </c>
      <c r="HI165" s="1">
        <v>17.600000000000001</v>
      </c>
      <c r="HJ165" s="1">
        <v>16</v>
      </c>
      <c r="HK165" s="1">
        <v>16.600000000000001</v>
      </c>
      <c r="HL165" s="1">
        <v>15.2</v>
      </c>
      <c r="HM165" s="1">
        <v>15.2</v>
      </c>
      <c r="HN165" s="1">
        <v>15.8</v>
      </c>
      <c r="HO165" s="1">
        <v>16.8</v>
      </c>
      <c r="HP165" s="1">
        <v>16.399999999999999</v>
      </c>
      <c r="HQ165" s="1">
        <v>65535</v>
      </c>
      <c r="HR165" s="1">
        <v>65535</v>
      </c>
      <c r="HS165" s="1">
        <v>16.2</v>
      </c>
      <c r="HT165" s="1">
        <v>16.600000000000001</v>
      </c>
      <c r="HU165" s="1">
        <v>15.4</v>
      </c>
      <c r="HV165" s="1">
        <v>15.2</v>
      </c>
      <c r="HW165" s="1">
        <v>16.600000000000001</v>
      </c>
      <c r="HX165" s="1">
        <v>16.399999999999999</v>
      </c>
      <c r="HY165" s="1">
        <v>16.399999999999999</v>
      </c>
      <c r="HZ165" s="1">
        <v>17.2</v>
      </c>
      <c r="IA165" s="1">
        <v>18</v>
      </c>
      <c r="IB165" s="1">
        <v>15.6</v>
      </c>
      <c r="IC165" s="1">
        <v>13.4</v>
      </c>
      <c r="ID165" s="1">
        <v>13</v>
      </c>
      <c r="IE165" s="1">
        <v>15.2</v>
      </c>
      <c r="IF165" s="1">
        <v>15.2</v>
      </c>
      <c r="IG165" s="1">
        <v>14.6</v>
      </c>
      <c r="IH165" s="1">
        <v>13.2</v>
      </c>
      <c r="II165" s="1">
        <v>15.4</v>
      </c>
      <c r="IJ165" s="1">
        <v>16.2</v>
      </c>
      <c r="IK165" s="1">
        <v>15.2</v>
      </c>
      <c r="IL165" s="1">
        <v>65535</v>
      </c>
      <c r="IM165" s="1">
        <v>16.399999999999999</v>
      </c>
      <c r="IN165" s="1">
        <v>16.2</v>
      </c>
      <c r="IO165" s="1">
        <v>15.2</v>
      </c>
      <c r="IP165" s="1">
        <v>13.6</v>
      </c>
      <c r="IQ165" s="1">
        <v>13</v>
      </c>
      <c r="IR165" s="1">
        <v>16</v>
      </c>
      <c r="IS165" s="1">
        <v>65535</v>
      </c>
      <c r="IT165" s="1">
        <v>15.8</v>
      </c>
      <c r="IU165" s="1">
        <v>16.2</v>
      </c>
      <c r="IV165" s="1">
        <v>16.600000000000001</v>
      </c>
      <c r="IW165" s="1">
        <v>16.399999999999999</v>
      </c>
      <c r="IX165" s="1">
        <v>15.4</v>
      </c>
      <c r="IY165" s="1">
        <v>14.8</v>
      </c>
      <c r="IZ165" s="1">
        <v>15.2</v>
      </c>
      <c r="JA165" s="1">
        <v>16.8</v>
      </c>
      <c r="JB165" s="1">
        <v>17.2</v>
      </c>
      <c r="JC165" s="1">
        <v>16.399999999999999</v>
      </c>
      <c r="JD165" s="1">
        <v>16.600000000000001</v>
      </c>
      <c r="JE165" s="1">
        <v>16.2</v>
      </c>
      <c r="JF165" s="1">
        <v>15.8</v>
      </c>
      <c r="JG165" s="1">
        <v>65535</v>
      </c>
      <c r="JH165" s="1">
        <v>15.6</v>
      </c>
      <c r="JI165" s="1">
        <v>65535</v>
      </c>
      <c r="JJ165" s="1">
        <v>16.2</v>
      </c>
      <c r="JK165" s="1">
        <v>65535</v>
      </c>
      <c r="JL165" s="1">
        <v>13.8</v>
      </c>
      <c r="JM165" s="1">
        <v>65535</v>
      </c>
      <c r="JN165" s="1">
        <v>65535</v>
      </c>
      <c r="JO165" s="1">
        <v>65535</v>
      </c>
      <c r="JP165" s="1">
        <v>65535</v>
      </c>
      <c r="JQ165" s="1">
        <v>65535</v>
      </c>
      <c r="JR165" s="1">
        <v>65535</v>
      </c>
      <c r="JS165" s="1">
        <v>16.2</v>
      </c>
      <c r="JT165" s="1">
        <v>16.600000000000001</v>
      </c>
      <c r="JU165" s="1">
        <v>65535</v>
      </c>
      <c r="JV165" s="1">
        <v>14.8</v>
      </c>
      <c r="JW165" s="1">
        <v>16.2</v>
      </c>
      <c r="JX165" s="1">
        <v>16.399999999999999</v>
      </c>
      <c r="JY165" s="1">
        <v>14.2</v>
      </c>
      <c r="JZ165" s="1">
        <v>16.399999999999999</v>
      </c>
      <c r="KA165" s="1">
        <v>16.600000000000001</v>
      </c>
      <c r="KB165" s="1">
        <v>16</v>
      </c>
      <c r="KC165" s="1">
        <v>16.399999999999999</v>
      </c>
      <c r="KD165" s="1">
        <v>65535</v>
      </c>
      <c r="KE165" s="1">
        <v>16.2</v>
      </c>
      <c r="KF165" s="1">
        <v>65535</v>
      </c>
      <c r="KG165" s="1">
        <v>15</v>
      </c>
      <c r="KH165" s="1">
        <v>18</v>
      </c>
      <c r="KI165" s="1">
        <v>16.399999999999999</v>
      </c>
      <c r="KJ165" s="1">
        <v>15</v>
      </c>
      <c r="KK165" s="1">
        <v>16.2</v>
      </c>
      <c r="KL165" s="1">
        <v>15.4</v>
      </c>
      <c r="KM165" s="1">
        <v>16.600000000000001</v>
      </c>
      <c r="KN165" s="1">
        <v>16.8</v>
      </c>
      <c r="KO165" s="1">
        <v>17</v>
      </c>
      <c r="KP165" s="1">
        <v>15.4</v>
      </c>
      <c r="KQ165" s="1">
        <v>65535</v>
      </c>
      <c r="KR165" s="1">
        <v>15.4</v>
      </c>
      <c r="KS165" s="1">
        <v>16.399999999999999</v>
      </c>
      <c r="KT165" s="1">
        <v>17.2</v>
      </c>
      <c r="KU165" s="1">
        <v>17.2</v>
      </c>
      <c r="KV165" s="1">
        <v>16</v>
      </c>
      <c r="KW165" s="1">
        <v>15.4</v>
      </c>
      <c r="KX165" s="1">
        <v>17</v>
      </c>
      <c r="KY165" s="1">
        <v>17.2</v>
      </c>
      <c r="KZ165" s="1">
        <v>17.2</v>
      </c>
      <c r="LA165" s="1">
        <v>15</v>
      </c>
      <c r="LB165" s="1">
        <v>17.399999999999999</v>
      </c>
      <c r="LC165" s="1">
        <v>17.399999999999999</v>
      </c>
      <c r="LD165" s="1">
        <v>16.600000000000001</v>
      </c>
      <c r="LE165" s="1">
        <v>18</v>
      </c>
      <c r="LF165" s="1">
        <v>17</v>
      </c>
      <c r="LG165" s="1">
        <v>17.8</v>
      </c>
      <c r="LH165" s="1">
        <v>18.399999999999999</v>
      </c>
      <c r="LI165" s="1">
        <v>18.2</v>
      </c>
      <c r="LJ165" s="1">
        <v>16.8</v>
      </c>
      <c r="LK165" s="1">
        <v>17.399999999999999</v>
      </c>
      <c r="LL165" s="1">
        <v>17.600000000000001</v>
      </c>
      <c r="LM165" s="1">
        <v>16.8</v>
      </c>
      <c r="LN165" s="1">
        <v>14.8</v>
      </c>
      <c r="LO165" s="1">
        <v>17.600000000000001</v>
      </c>
      <c r="LP165" s="1">
        <v>17</v>
      </c>
      <c r="LQ165" s="1">
        <v>17.600000000000001</v>
      </c>
      <c r="LR165" s="1">
        <v>16.8</v>
      </c>
      <c r="LS165" s="1">
        <v>16.600000000000001</v>
      </c>
      <c r="LT165" s="1">
        <v>16.399999999999999</v>
      </c>
      <c r="LU165" s="1">
        <v>15.4</v>
      </c>
      <c r="LV165" s="1">
        <v>17.2</v>
      </c>
      <c r="LW165" s="1">
        <v>17.600000000000001</v>
      </c>
      <c r="LX165" s="1">
        <v>17</v>
      </c>
      <c r="LY165" s="1">
        <v>24.8</v>
      </c>
      <c r="LZ165" s="1">
        <v>17.2</v>
      </c>
      <c r="MA165" s="1">
        <v>17.8</v>
      </c>
      <c r="MB165" s="1">
        <v>16.399999999999999</v>
      </c>
      <c r="MC165" s="1">
        <v>17</v>
      </c>
      <c r="MD165" s="1">
        <v>17.600000000000001</v>
      </c>
      <c r="ME165" s="1">
        <v>17.600000000000001</v>
      </c>
      <c r="MF165" s="1">
        <v>15.4</v>
      </c>
      <c r="MG165" s="1">
        <v>65535</v>
      </c>
      <c r="MH165" s="1">
        <v>65535</v>
      </c>
      <c r="MI165" s="1">
        <v>17.399999999999999</v>
      </c>
      <c r="MJ165" s="1">
        <v>17.600000000000001</v>
      </c>
      <c r="MK165" s="1">
        <v>17</v>
      </c>
      <c r="ML165" s="1">
        <v>15</v>
      </c>
      <c r="MM165" s="1">
        <v>16.8</v>
      </c>
      <c r="MN165" s="1">
        <v>15.2</v>
      </c>
      <c r="MO165" s="1">
        <v>65535</v>
      </c>
      <c r="MP165" s="1">
        <v>17.600000000000001</v>
      </c>
      <c r="MQ165" s="1">
        <v>17.2</v>
      </c>
      <c r="MR165" s="1">
        <v>65535</v>
      </c>
      <c r="MS165" s="1">
        <v>16.600000000000001</v>
      </c>
      <c r="MT165" s="1">
        <v>16.399999999999999</v>
      </c>
      <c r="MU165" s="1">
        <v>16.8</v>
      </c>
      <c r="MV165" s="1">
        <v>16.399999999999999</v>
      </c>
      <c r="MW165" s="1">
        <v>17.399999999999999</v>
      </c>
      <c r="MX165" s="1">
        <v>17.600000000000001</v>
      </c>
      <c r="MY165" s="1">
        <v>16.2</v>
      </c>
      <c r="MZ165" s="1">
        <v>16.600000000000001</v>
      </c>
      <c r="NA165" s="1">
        <v>18</v>
      </c>
      <c r="NB165" s="1">
        <v>18.600000000000001</v>
      </c>
      <c r="NC165" s="1">
        <v>18</v>
      </c>
      <c r="ND165" s="1">
        <v>17.2</v>
      </c>
      <c r="NE165" s="1">
        <v>17</v>
      </c>
      <c r="NF165" s="1">
        <v>15.8</v>
      </c>
      <c r="NG165" s="1">
        <v>15.8</v>
      </c>
      <c r="NH165" s="1">
        <v>18</v>
      </c>
      <c r="NI165" s="1">
        <v>18.399999999999999</v>
      </c>
      <c r="NJ165" s="6">
        <f t="shared" si="111"/>
        <v>0.90322580645161288</v>
      </c>
      <c r="NK165" s="3">
        <f t="shared" si="112"/>
        <v>0.8214285714285714</v>
      </c>
      <c r="NL165" s="3">
        <f t="shared" si="113"/>
        <v>0.80645161290322576</v>
      </c>
      <c r="NM165" s="3">
        <f t="shared" si="114"/>
        <v>0.7</v>
      </c>
      <c r="NN165" s="3">
        <f t="shared" si="115"/>
        <v>0.80645161290322576</v>
      </c>
      <c r="NO165" s="3">
        <f t="shared" si="116"/>
        <v>0.8666666666666667</v>
      </c>
      <c r="NP165" s="3">
        <f t="shared" si="117"/>
        <v>0.93548387096774188</v>
      </c>
      <c r="NQ165" s="3">
        <f t="shared" si="118"/>
        <v>0.90322580645161288</v>
      </c>
      <c r="NR165" s="3">
        <f t="shared" si="119"/>
        <v>0.6333333333333333</v>
      </c>
      <c r="NS165" s="3">
        <f t="shared" si="120"/>
        <v>0.90322580645161288</v>
      </c>
      <c r="NT165" s="3">
        <f t="shared" si="121"/>
        <v>1</v>
      </c>
      <c r="NU165" s="3">
        <f t="shared" si="122"/>
        <v>0.87096774193548387</v>
      </c>
      <c r="NV165" s="3">
        <f t="shared" si="123"/>
        <v>0.84657534246575339</v>
      </c>
      <c r="NW165" s="5">
        <f t="shared" si="124"/>
        <v>16.864285714285714</v>
      </c>
      <c r="NX165" s="1">
        <f t="shared" si="125"/>
        <v>17.356521739130432</v>
      </c>
      <c r="NY165" s="1">
        <f t="shared" si="126"/>
        <v>17.391999999999996</v>
      </c>
      <c r="NZ165" s="1">
        <f t="shared" si="127"/>
        <v>17.228571428571428</v>
      </c>
      <c r="OA165" s="1">
        <f t="shared" si="128"/>
        <v>17.239999999999998</v>
      </c>
      <c r="OB165" s="1">
        <f t="shared" si="129"/>
        <v>17.130769230769236</v>
      </c>
      <c r="OC165" s="1">
        <f t="shared" si="130"/>
        <v>16.655172413793107</v>
      </c>
      <c r="OD165" s="1">
        <f t="shared" si="131"/>
        <v>15.485714285714284</v>
      </c>
      <c r="OE165" s="1">
        <f t="shared" si="132"/>
        <v>15.989473684210527</v>
      </c>
      <c r="OF165" s="1">
        <f t="shared" si="133"/>
        <v>16.214285714285708</v>
      </c>
      <c r="OG165" s="1">
        <f t="shared" si="134"/>
        <v>17.306666666666668</v>
      </c>
      <c r="OH165" s="1">
        <f t="shared" si="135"/>
        <v>16.94814814814815</v>
      </c>
      <c r="OI165" s="111">
        <v>15.818750000000001</v>
      </c>
      <c r="OJ165" s="112">
        <v>15.911764705882353</v>
      </c>
      <c r="OK165" s="112">
        <v>16.411764705882351</v>
      </c>
      <c r="OL165" s="112">
        <v>16.684210526315791</v>
      </c>
      <c r="OM165" s="112">
        <v>16.568181818181817</v>
      </c>
      <c r="ON165" s="112">
        <v>16.265217391304343</v>
      </c>
      <c r="OO165" s="112">
        <v>15.900000000000004</v>
      </c>
      <c r="OP165" s="112">
        <v>15.647619047619049</v>
      </c>
      <c r="OQ165" s="112">
        <v>15.768181818181818</v>
      </c>
      <c r="OR165" s="112">
        <v>16.066666666666666</v>
      </c>
      <c r="OS165" s="112">
        <v>16.249999999999996</v>
      </c>
      <c r="OT165" s="112">
        <v>15.979999999999999</v>
      </c>
      <c r="OU165" s="5">
        <f t="shared" si="99"/>
        <v>1.0455357142857125</v>
      </c>
      <c r="OV165" s="1">
        <f t="shared" si="100"/>
        <v>1.444757033248079</v>
      </c>
      <c r="OW165" s="1">
        <f t="shared" si="101"/>
        <v>0.98023529411764443</v>
      </c>
      <c r="OX165" s="1">
        <f t="shared" si="102"/>
        <v>0.5443609022556366</v>
      </c>
      <c r="OY165" s="1">
        <f t="shared" si="103"/>
        <v>0.67181818181818187</v>
      </c>
      <c r="OZ165" s="1">
        <f t="shared" si="104"/>
        <v>0.86555183946489223</v>
      </c>
      <c r="PA165" s="1">
        <f t="shared" si="105"/>
        <v>0.75517241379310285</v>
      </c>
      <c r="PB165" s="1">
        <f t="shared" si="106"/>
        <v>-0.16190476190476488</v>
      </c>
      <c r="PC165" s="1">
        <f t="shared" si="107"/>
        <v>0.22129186602870909</v>
      </c>
      <c r="PD165" s="1">
        <f t="shared" si="108"/>
        <v>0.14761904761904177</v>
      </c>
      <c r="PE165" s="1">
        <f t="shared" si="109"/>
        <v>1.056666666666672</v>
      </c>
      <c r="PF165" s="1">
        <f t="shared" si="110"/>
        <v>0.96814814814815087</v>
      </c>
      <c r="PG165" s="111">
        <v>12</v>
      </c>
      <c r="PH165" s="112">
        <v>12.4</v>
      </c>
      <c r="PI165" s="112">
        <v>12.2</v>
      </c>
      <c r="PJ165" s="112">
        <v>11.8</v>
      </c>
      <c r="PK165" s="112">
        <v>13.2</v>
      </c>
      <c r="PL165" s="112">
        <v>12.4</v>
      </c>
      <c r="PM165" s="112">
        <v>10.199999999999999</v>
      </c>
      <c r="PN165" s="112">
        <v>1.6</v>
      </c>
      <c r="PO165" s="112">
        <v>12</v>
      </c>
      <c r="PP165" s="112">
        <v>12.4</v>
      </c>
      <c r="PQ165" s="112">
        <v>12</v>
      </c>
      <c r="PR165" s="137">
        <v>12.4</v>
      </c>
      <c r="PS165" s="5">
        <f t="array" ref="PS165">+IF(ISERROR($NW165)=FALSE,MIN(IF($H165:$AL165&lt;65534,$H165:$AL165,"")),NA())</f>
        <v>14.2</v>
      </c>
      <c r="PT165" s="1">
        <f t="array" ref="PT165">+IF(ISERROR($NX165)=FALSE,MIN(IF($AM165:$BN165&lt;65534,$AM165:$BN165,"")),NA())</f>
        <v>16.2</v>
      </c>
      <c r="PU165" s="1">
        <f t="array" ref="PU165">+IF(ISERROR($NY165)=FALSE,MIN(IF($BP165:$CT165&lt;65534,$BP165:$CT165,"")),NA())</f>
        <v>16.2</v>
      </c>
      <c r="PV165" s="1">
        <f t="array" ref="PV165">+IF(ISERROR($NZ165)=FALSE,MIN(IF($CU165:$DX165&lt;65534,$CU165:$DX165,"")),NA())</f>
        <v>15.6</v>
      </c>
      <c r="PW165" s="1">
        <f t="array" ref="PW165">+IF(ISERROR($OA165)=FALSE,MIN(IF($DY165:$FC165&lt;65534,$DY165:$FC165,"")),NA())</f>
        <v>15.8</v>
      </c>
      <c r="PX165" s="1">
        <f t="array" ref="PX165">+IF(ISERROR($OB165)=FALSE,MIN(IF($FD165:$GG165&lt;65534,$FD165:$GG165,"")),NA())</f>
        <v>15.6</v>
      </c>
      <c r="PY165" s="1">
        <f t="array" ref="PY165">+IF(ISERROR($OC165)=FALSE,MIN(IF($GH165:$HL165&lt;65534,$GH165:$HL165,"")),NA())</f>
        <v>14.8</v>
      </c>
      <c r="PZ165" s="1">
        <f t="array" ref="PZ165">+IF(ISERROR($OD165)=FALSE,MIN(IF($HM165:$IQ165&lt;65534,$HM165:$IQ165,"")),NA())</f>
        <v>13</v>
      </c>
      <c r="QA165" s="1">
        <f t="array" ref="QA165">+IF(ISERROR($OE165)=FALSE,MIN(IF($IR165:$JU165&lt;65534,$IR165:$JU165,"")),NA())</f>
        <v>13.8</v>
      </c>
      <c r="QB165" s="1">
        <f t="array" ref="QB165">+IF(ISERROR($OF165)=FALSE,MIN(IF($JV165:$KZ165&lt;65534,$JV165:$KZ165,"")),NA())</f>
        <v>14.2</v>
      </c>
      <c r="QC165" s="1">
        <f t="array" ref="QC165">+IF(ISERROR($OG165)=FALSE,MIN(IF($LA165:$MD165&lt;65534,$LA165:$MD165,"")),NA())</f>
        <v>14.8</v>
      </c>
      <c r="QD165" s="1">
        <f t="array" ref="QD165">+IF(ISERROR($OH165)=FALSE,MIN(IF($ME165:$NI165&lt;65534,$ME165:$NI165,"")),NA())</f>
        <v>15</v>
      </c>
      <c r="QE165" s="5">
        <f t="shared" si="136"/>
        <v>-2.1999999999999993</v>
      </c>
      <c r="QF165" s="1">
        <f t="shared" si="137"/>
        <v>-3.7999999999999989</v>
      </c>
      <c r="QG165" s="1">
        <f t="shared" si="138"/>
        <v>-4</v>
      </c>
      <c r="QH165" s="1">
        <f t="shared" si="139"/>
        <v>-3.7999999999999989</v>
      </c>
      <c r="QI165" s="1">
        <f t="shared" si="140"/>
        <v>-2.6000000000000014</v>
      </c>
      <c r="QJ165" s="1">
        <f t="shared" si="141"/>
        <v>-3.1999999999999993</v>
      </c>
      <c r="QK165" s="1">
        <f t="shared" si="142"/>
        <v>-4.6000000000000014</v>
      </c>
      <c r="QL165" s="1">
        <f t="shared" si="143"/>
        <v>-11.4</v>
      </c>
      <c r="QM165" s="1">
        <f t="shared" si="144"/>
        <v>-1.8000000000000007</v>
      </c>
      <c r="QN165" s="1">
        <f t="shared" si="145"/>
        <v>-1.7999999999999989</v>
      </c>
      <c r="QO165" s="1">
        <f t="shared" si="146"/>
        <v>-2.8000000000000007</v>
      </c>
      <c r="QP165" s="1">
        <f t="shared" si="147"/>
        <v>-2.5999999999999996</v>
      </c>
      <c r="QQ165" s="5" t="s">
        <v>892</v>
      </c>
    </row>
    <row r="166" spans="1:459" s="1" customFormat="1" x14ac:dyDescent="0.2">
      <c r="A166" s="79">
        <v>21145040</v>
      </c>
      <c r="B166" s="106">
        <v>-75.110111111111109</v>
      </c>
      <c r="C166" s="106">
        <v>3.373361111111111</v>
      </c>
      <c r="D166" s="105">
        <v>440</v>
      </c>
      <c r="E166" s="97" t="s">
        <v>105</v>
      </c>
      <c r="F166" s="97" t="s">
        <v>534</v>
      </c>
      <c r="G166" s="97" t="s">
        <v>32</v>
      </c>
      <c r="H166" s="1">
        <v>65535</v>
      </c>
      <c r="I166" s="1">
        <v>65535</v>
      </c>
      <c r="J166" s="1">
        <v>24.6</v>
      </c>
      <c r="K166" s="1">
        <v>65535</v>
      </c>
      <c r="L166" s="1">
        <v>65535</v>
      </c>
      <c r="M166" s="1">
        <v>23.6</v>
      </c>
      <c r="N166" s="1">
        <v>65535</v>
      </c>
      <c r="O166" s="1">
        <v>65535</v>
      </c>
      <c r="P166" s="1">
        <v>65535</v>
      </c>
      <c r="Q166" s="1">
        <v>21.8</v>
      </c>
      <c r="R166" s="1">
        <v>23.6</v>
      </c>
      <c r="S166" s="1">
        <v>23.6</v>
      </c>
      <c r="T166" s="1">
        <v>65535</v>
      </c>
      <c r="U166" s="1">
        <v>22.6</v>
      </c>
      <c r="V166" s="1">
        <v>21.4</v>
      </c>
      <c r="W166" s="1">
        <v>21.6</v>
      </c>
      <c r="X166" s="1">
        <v>22.4</v>
      </c>
      <c r="Y166" s="1">
        <v>24</v>
      </c>
      <c r="Z166" s="1">
        <v>24.2</v>
      </c>
      <c r="AA166" s="1">
        <v>65535</v>
      </c>
      <c r="AB166" s="1">
        <v>22.6</v>
      </c>
      <c r="AC166" s="1">
        <v>65535</v>
      </c>
      <c r="AD166" s="1">
        <v>23.2</v>
      </c>
      <c r="AE166" s="1">
        <v>24.4</v>
      </c>
      <c r="AF166" s="1">
        <v>24.8</v>
      </c>
      <c r="AG166" s="1">
        <v>23.2</v>
      </c>
      <c r="AH166" s="1">
        <v>65535</v>
      </c>
      <c r="AI166" s="1">
        <v>24.2</v>
      </c>
      <c r="AJ166" s="1">
        <v>21.4</v>
      </c>
      <c r="AK166" s="1">
        <v>65535</v>
      </c>
      <c r="AL166" s="1">
        <v>65535</v>
      </c>
      <c r="AM166" s="1">
        <v>23.4</v>
      </c>
      <c r="AN166" s="1">
        <v>22.2</v>
      </c>
      <c r="AO166" s="1">
        <v>65535</v>
      </c>
      <c r="AP166" s="1">
        <v>65535</v>
      </c>
      <c r="AQ166" s="1">
        <v>24.8</v>
      </c>
      <c r="AR166" s="1">
        <v>24</v>
      </c>
      <c r="AS166" s="1">
        <v>22.8</v>
      </c>
      <c r="AT166" s="1">
        <v>65535</v>
      </c>
      <c r="AU166" s="1">
        <v>65535</v>
      </c>
      <c r="AV166" s="1">
        <v>65535</v>
      </c>
      <c r="AW166" s="1">
        <v>23.4</v>
      </c>
      <c r="AX166" s="1">
        <v>22.2</v>
      </c>
      <c r="AY166" s="1">
        <v>65535</v>
      </c>
      <c r="AZ166" s="1">
        <v>65535</v>
      </c>
      <c r="BA166" s="1">
        <v>65535</v>
      </c>
      <c r="BB166" s="1">
        <v>65535</v>
      </c>
      <c r="BC166" s="1">
        <v>25.6</v>
      </c>
      <c r="BD166" s="1">
        <v>65535</v>
      </c>
      <c r="BE166" s="1">
        <v>65535</v>
      </c>
      <c r="BF166" s="1">
        <v>65535</v>
      </c>
      <c r="BG166" s="1">
        <v>65535</v>
      </c>
      <c r="BH166" s="1">
        <v>22.4</v>
      </c>
      <c r="BI166" s="1">
        <v>23.4</v>
      </c>
      <c r="BJ166" s="1">
        <v>65535</v>
      </c>
      <c r="BK166" s="1">
        <v>22.2</v>
      </c>
      <c r="BL166" s="1">
        <v>22.8</v>
      </c>
      <c r="BM166" s="1">
        <v>23.8</v>
      </c>
      <c r="BN166" s="1">
        <v>65535</v>
      </c>
      <c r="BO166" s="102"/>
      <c r="BP166" s="1">
        <v>23.7</v>
      </c>
      <c r="BQ166" s="1">
        <v>65535</v>
      </c>
      <c r="BR166" s="1">
        <v>65535</v>
      </c>
      <c r="BS166" s="1">
        <v>22.8</v>
      </c>
      <c r="BT166" s="1">
        <v>22.2</v>
      </c>
      <c r="BU166" s="1">
        <v>65535</v>
      </c>
      <c r="BV166" s="1">
        <v>25</v>
      </c>
      <c r="BW166" s="1">
        <v>23.6</v>
      </c>
      <c r="BX166" s="1">
        <v>24.2</v>
      </c>
      <c r="BY166" s="1">
        <v>65535</v>
      </c>
      <c r="BZ166" s="1">
        <v>24</v>
      </c>
      <c r="CA166" s="1">
        <v>65535</v>
      </c>
      <c r="CB166" s="1">
        <v>23.4</v>
      </c>
      <c r="CC166" s="1">
        <v>65535</v>
      </c>
      <c r="CD166" s="1">
        <v>65535</v>
      </c>
      <c r="CE166" s="1">
        <v>65535</v>
      </c>
      <c r="CF166" s="1">
        <v>65535</v>
      </c>
      <c r="CG166" s="1">
        <v>65535</v>
      </c>
      <c r="CH166" s="1">
        <v>22</v>
      </c>
      <c r="CI166" s="1">
        <v>65535</v>
      </c>
      <c r="CJ166" s="1">
        <v>22.8</v>
      </c>
      <c r="CK166" s="1">
        <v>65535</v>
      </c>
      <c r="CL166" s="1">
        <v>65535</v>
      </c>
      <c r="CM166" s="1">
        <v>65535</v>
      </c>
      <c r="CN166" s="1">
        <v>21.8</v>
      </c>
      <c r="CO166" s="1">
        <v>65535</v>
      </c>
      <c r="CP166" s="1">
        <v>22.8</v>
      </c>
      <c r="CQ166" s="1">
        <v>23.4</v>
      </c>
      <c r="CR166" s="1">
        <v>65535</v>
      </c>
      <c r="CS166" s="1">
        <v>65535</v>
      </c>
      <c r="CT166" s="1">
        <v>65535</v>
      </c>
      <c r="CU166" s="1">
        <v>65535</v>
      </c>
      <c r="CV166" s="1">
        <v>65535</v>
      </c>
      <c r="CW166" s="1">
        <v>65535</v>
      </c>
      <c r="CX166" s="1">
        <v>22.8</v>
      </c>
      <c r="CY166" s="1">
        <v>24.2</v>
      </c>
      <c r="CZ166" s="1">
        <v>65535</v>
      </c>
      <c r="DA166" s="1">
        <v>65535</v>
      </c>
      <c r="DB166" s="1">
        <v>23</v>
      </c>
      <c r="DC166" s="1">
        <v>65535</v>
      </c>
      <c r="DD166" s="1">
        <v>23</v>
      </c>
      <c r="DE166" s="1">
        <v>65535</v>
      </c>
      <c r="DF166" s="1">
        <v>23.4</v>
      </c>
      <c r="DG166" s="1">
        <v>65535</v>
      </c>
      <c r="DH166" s="1">
        <v>65535</v>
      </c>
      <c r="DI166" s="1">
        <v>21.2</v>
      </c>
      <c r="DJ166" s="1">
        <v>65535</v>
      </c>
      <c r="DK166" s="1">
        <v>22.2</v>
      </c>
      <c r="DL166" s="1">
        <v>24.2</v>
      </c>
      <c r="DM166" s="1">
        <v>23.2</v>
      </c>
      <c r="DN166" s="1">
        <v>22.8</v>
      </c>
      <c r="DO166" s="1">
        <v>65535</v>
      </c>
      <c r="DP166" s="1">
        <v>22.6</v>
      </c>
      <c r="DQ166" s="1">
        <v>65535</v>
      </c>
      <c r="DR166" s="1">
        <v>22.6</v>
      </c>
      <c r="DS166" s="1">
        <v>65535</v>
      </c>
      <c r="DT166" s="1">
        <v>65535</v>
      </c>
      <c r="DU166" s="1">
        <v>23</v>
      </c>
      <c r="DV166" s="1">
        <v>65535</v>
      </c>
      <c r="DW166" s="1">
        <v>65535</v>
      </c>
      <c r="DX166" s="1">
        <v>65535</v>
      </c>
      <c r="DY166" s="1">
        <v>65535</v>
      </c>
      <c r="DZ166" s="1">
        <v>23.4</v>
      </c>
      <c r="EA166" s="1">
        <v>23.4</v>
      </c>
      <c r="EB166" s="1">
        <v>23.4</v>
      </c>
      <c r="EC166" s="1">
        <v>23.2</v>
      </c>
      <c r="ED166" s="1">
        <v>23</v>
      </c>
      <c r="EE166" s="1">
        <v>24.8</v>
      </c>
      <c r="EF166" s="1">
        <v>65535</v>
      </c>
      <c r="EG166" s="1">
        <v>22.8</v>
      </c>
      <c r="EH166" s="1">
        <v>21.8</v>
      </c>
      <c r="EI166" s="1">
        <v>23.4</v>
      </c>
      <c r="EJ166" s="1">
        <v>65535</v>
      </c>
      <c r="EK166" s="1">
        <v>65535</v>
      </c>
      <c r="EL166" s="1">
        <v>23.8</v>
      </c>
      <c r="EM166" s="1">
        <v>23.4</v>
      </c>
      <c r="EN166" s="1">
        <v>65535</v>
      </c>
      <c r="EO166" s="1">
        <v>65535</v>
      </c>
      <c r="EP166" s="1">
        <v>65535</v>
      </c>
      <c r="EQ166" s="1">
        <v>65535</v>
      </c>
      <c r="ER166" s="1">
        <v>65535</v>
      </c>
      <c r="ES166" s="1">
        <v>65535</v>
      </c>
      <c r="ET166" s="1">
        <v>22.2</v>
      </c>
      <c r="EU166" s="1">
        <v>23.8</v>
      </c>
      <c r="EV166" s="1">
        <v>22.4</v>
      </c>
      <c r="EW166" s="1">
        <v>65535</v>
      </c>
      <c r="EX166" s="1">
        <v>65535</v>
      </c>
      <c r="EY166" s="1">
        <v>65535</v>
      </c>
      <c r="EZ166" s="1">
        <v>65535</v>
      </c>
      <c r="FA166" s="1">
        <v>22.2</v>
      </c>
      <c r="FB166" s="1">
        <v>65535</v>
      </c>
      <c r="FC166" s="1">
        <v>65535</v>
      </c>
      <c r="FD166" s="1">
        <v>65535</v>
      </c>
      <c r="FE166" s="1">
        <v>65535</v>
      </c>
      <c r="FF166" s="1">
        <v>22.4</v>
      </c>
      <c r="FG166" s="1">
        <v>21.2</v>
      </c>
      <c r="FH166" s="1">
        <v>21.8</v>
      </c>
      <c r="FI166" s="1">
        <v>22.8</v>
      </c>
      <c r="FJ166" s="1">
        <v>65535</v>
      </c>
      <c r="FK166" s="1">
        <v>23</v>
      </c>
      <c r="FL166" s="1">
        <v>65535</v>
      </c>
      <c r="FM166" s="1">
        <v>22</v>
      </c>
      <c r="FN166" s="1">
        <v>21.4</v>
      </c>
      <c r="FO166" s="1">
        <v>65535</v>
      </c>
      <c r="FP166" s="1">
        <v>65535</v>
      </c>
      <c r="FQ166" s="1">
        <v>65535</v>
      </c>
      <c r="FR166" s="1">
        <v>65535</v>
      </c>
      <c r="FS166" s="1">
        <v>65535</v>
      </c>
      <c r="FT166" s="1">
        <v>22.4</v>
      </c>
      <c r="FU166" s="1">
        <v>65535</v>
      </c>
      <c r="FV166" s="1">
        <v>23.6</v>
      </c>
      <c r="FW166" s="1">
        <v>24</v>
      </c>
      <c r="FX166" s="1">
        <v>65535</v>
      </c>
      <c r="FY166" s="1">
        <v>23.2</v>
      </c>
      <c r="FZ166" s="1">
        <v>65535</v>
      </c>
      <c r="GA166" s="1">
        <v>23.6</v>
      </c>
      <c r="GB166" s="1">
        <v>22.6</v>
      </c>
      <c r="GC166" s="1">
        <v>22.2</v>
      </c>
      <c r="GD166" s="1">
        <v>65535</v>
      </c>
      <c r="GE166" s="1">
        <v>65535</v>
      </c>
      <c r="GF166" s="1">
        <v>65535</v>
      </c>
      <c r="GG166" s="1">
        <v>22.4</v>
      </c>
      <c r="GH166" s="1">
        <v>65535</v>
      </c>
      <c r="GI166" s="1">
        <v>65535</v>
      </c>
      <c r="GJ166" s="1">
        <v>65535</v>
      </c>
      <c r="GK166" s="1">
        <v>23.4</v>
      </c>
      <c r="GL166" s="1">
        <v>22.4</v>
      </c>
      <c r="GM166" s="1">
        <v>21.6</v>
      </c>
      <c r="GN166" s="1">
        <v>22.8</v>
      </c>
      <c r="GO166" s="1">
        <v>65535</v>
      </c>
      <c r="GP166" s="1">
        <v>22.6</v>
      </c>
      <c r="GQ166" s="1">
        <v>24.2</v>
      </c>
      <c r="GR166" s="1">
        <v>25</v>
      </c>
      <c r="GS166" s="1">
        <v>24.8</v>
      </c>
      <c r="GT166" s="1">
        <v>21.8</v>
      </c>
      <c r="GU166" s="1">
        <v>22.6</v>
      </c>
      <c r="GV166" s="1">
        <v>22.8</v>
      </c>
      <c r="GW166" s="1">
        <v>22</v>
      </c>
      <c r="GX166" s="1">
        <v>22</v>
      </c>
      <c r="GY166" s="1">
        <v>23.6</v>
      </c>
      <c r="GZ166" s="1">
        <v>21.6</v>
      </c>
      <c r="HA166" s="1">
        <v>22.8</v>
      </c>
      <c r="HB166" s="1">
        <v>65535</v>
      </c>
      <c r="HC166" s="1">
        <v>65535</v>
      </c>
      <c r="HD166" s="1">
        <v>24.8</v>
      </c>
      <c r="HE166" s="1">
        <v>22.4</v>
      </c>
      <c r="HF166" s="1">
        <v>65535</v>
      </c>
      <c r="HG166" s="1">
        <v>65535</v>
      </c>
      <c r="HH166" s="1">
        <v>65535</v>
      </c>
      <c r="HI166" s="1">
        <v>65535</v>
      </c>
      <c r="HJ166" s="1">
        <v>22</v>
      </c>
      <c r="HK166" s="1">
        <v>65535</v>
      </c>
      <c r="HL166" s="1">
        <v>65535</v>
      </c>
      <c r="HM166" s="1">
        <v>25.2</v>
      </c>
      <c r="HN166" s="1">
        <v>24.8</v>
      </c>
      <c r="HO166" s="1">
        <v>24.8</v>
      </c>
      <c r="HP166" s="1">
        <v>65535</v>
      </c>
      <c r="HQ166" s="1">
        <v>22.6</v>
      </c>
      <c r="HR166" s="1">
        <v>23</v>
      </c>
      <c r="HS166" s="1">
        <v>24.4</v>
      </c>
      <c r="HT166" s="1">
        <v>65535</v>
      </c>
      <c r="HU166" s="1">
        <v>24.6</v>
      </c>
      <c r="HV166" s="1">
        <v>25</v>
      </c>
      <c r="HW166" s="1">
        <v>25</v>
      </c>
      <c r="HX166" s="1">
        <v>65535</v>
      </c>
      <c r="HY166" s="1">
        <v>65535</v>
      </c>
      <c r="HZ166" s="1">
        <v>23.8</v>
      </c>
      <c r="IA166" s="1">
        <v>65535</v>
      </c>
      <c r="IB166" s="1">
        <v>24.6</v>
      </c>
      <c r="IC166" s="1">
        <v>23.8</v>
      </c>
      <c r="ID166" s="1">
        <v>65535</v>
      </c>
      <c r="IE166" s="1">
        <v>24.2</v>
      </c>
      <c r="IF166" s="1">
        <v>24.2</v>
      </c>
      <c r="IG166" s="1">
        <v>65535</v>
      </c>
      <c r="IH166" s="1">
        <v>22.4</v>
      </c>
      <c r="II166" s="1">
        <v>24.8</v>
      </c>
      <c r="IJ166" s="1">
        <v>65535</v>
      </c>
      <c r="IK166" s="1">
        <v>22.8</v>
      </c>
      <c r="IL166" s="1">
        <v>24.2</v>
      </c>
      <c r="IM166" s="1">
        <v>65535</v>
      </c>
      <c r="IN166" s="1">
        <v>24</v>
      </c>
      <c r="IO166" s="1">
        <v>24.8</v>
      </c>
      <c r="IP166" s="1">
        <v>23.2</v>
      </c>
      <c r="IQ166" s="1">
        <v>65535</v>
      </c>
      <c r="IR166" s="1">
        <v>25.4</v>
      </c>
      <c r="IS166" s="1">
        <v>25.8</v>
      </c>
      <c r="IT166" s="1">
        <v>65535</v>
      </c>
      <c r="IU166" s="1">
        <v>26.4</v>
      </c>
      <c r="IV166" s="1">
        <v>65535</v>
      </c>
      <c r="IW166" s="1">
        <v>65535</v>
      </c>
      <c r="IX166" s="1">
        <v>65535</v>
      </c>
      <c r="IY166" s="1">
        <v>65535</v>
      </c>
      <c r="IZ166" s="1">
        <v>65535</v>
      </c>
      <c r="JA166" s="1">
        <v>23.6</v>
      </c>
      <c r="JB166" s="1">
        <v>24.8</v>
      </c>
      <c r="JC166" s="1">
        <v>27.4</v>
      </c>
      <c r="JD166" s="1">
        <v>65535</v>
      </c>
      <c r="JE166" s="1">
        <v>21.6</v>
      </c>
      <c r="JF166" s="1">
        <v>65535</v>
      </c>
      <c r="JG166" s="1">
        <v>65535</v>
      </c>
      <c r="JH166" s="1">
        <v>23.8</v>
      </c>
      <c r="JI166" s="1">
        <v>25</v>
      </c>
      <c r="JJ166" s="1">
        <v>22.6</v>
      </c>
      <c r="JK166" s="1">
        <v>23.2</v>
      </c>
      <c r="JL166" s="1">
        <v>20.8</v>
      </c>
      <c r="JM166" s="1">
        <v>22</v>
      </c>
      <c r="JN166" s="1">
        <v>65535</v>
      </c>
      <c r="JO166" s="1">
        <v>23.4</v>
      </c>
      <c r="JP166" s="1">
        <v>25.4</v>
      </c>
      <c r="JQ166" s="1">
        <v>25.4</v>
      </c>
      <c r="JR166" s="1">
        <v>65535</v>
      </c>
      <c r="JS166" s="1">
        <v>23.6</v>
      </c>
      <c r="JT166" s="1">
        <v>20.2</v>
      </c>
      <c r="JU166" s="1">
        <v>65535</v>
      </c>
      <c r="JV166" s="1">
        <v>21.8</v>
      </c>
      <c r="JW166" s="1">
        <v>65535</v>
      </c>
      <c r="JX166" s="1">
        <v>20.399999999999999</v>
      </c>
      <c r="JY166" s="1">
        <v>21</v>
      </c>
      <c r="JZ166" s="1">
        <v>21.6</v>
      </c>
      <c r="KA166" s="1">
        <v>65535</v>
      </c>
      <c r="KB166" s="1">
        <v>22.4</v>
      </c>
      <c r="KC166" s="1">
        <v>23.2</v>
      </c>
      <c r="KD166" s="1">
        <v>65535</v>
      </c>
      <c r="KE166" s="1">
        <v>20.8</v>
      </c>
      <c r="KF166" s="1">
        <v>23.8</v>
      </c>
      <c r="KG166" s="1">
        <v>24.6</v>
      </c>
      <c r="KH166" s="1">
        <v>65535</v>
      </c>
      <c r="KI166" s="1">
        <v>22.6</v>
      </c>
      <c r="KJ166" s="1">
        <v>23.8</v>
      </c>
      <c r="KK166" s="1">
        <v>22.2</v>
      </c>
      <c r="KL166" s="1">
        <v>21.2</v>
      </c>
      <c r="KM166" s="1">
        <v>20.8</v>
      </c>
      <c r="KN166" s="1">
        <v>20.8</v>
      </c>
      <c r="KO166" s="1">
        <v>65535</v>
      </c>
      <c r="KP166" s="1">
        <v>65535</v>
      </c>
      <c r="KQ166" s="1">
        <v>22.4</v>
      </c>
      <c r="KR166" s="1">
        <v>21.6</v>
      </c>
      <c r="KS166" s="1">
        <v>22.4</v>
      </c>
      <c r="KT166" s="1">
        <v>65535</v>
      </c>
      <c r="KU166" s="1">
        <v>65535</v>
      </c>
      <c r="KV166" s="1">
        <v>65535</v>
      </c>
      <c r="KW166" s="1">
        <v>22.8</v>
      </c>
      <c r="KX166" s="1">
        <v>22.4</v>
      </c>
      <c r="KY166" s="1">
        <v>23</v>
      </c>
      <c r="KZ166" s="1">
        <v>21.6</v>
      </c>
      <c r="LA166" s="1">
        <v>21.2</v>
      </c>
      <c r="LB166" s="1">
        <v>20.2</v>
      </c>
      <c r="LC166" s="1">
        <v>21</v>
      </c>
      <c r="LD166" s="1">
        <v>65535</v>
      </c>
      <c r="LE166" s="1">
        <v>21.7</v>
      </c>
      <c r="LF166" s="1">
        <v>22.8</v>
      </c>
      <c r="LG166" s="1">
        <v>23.2</v>
      </c>
      <c r="LH166" s="1">
        <v>65535</v>
      </c>
      <c r="LI166" s="1">
        <v>24.8</v>
      </c>
      <c r="LJ166" s="1">
        <v>65535</v>
      </c>
      <c r="LK166" s="1">
        <v>22.2</v>
      </c>
      <c r="LL166" s="1">
        <v>22</v>
      </c>
      <c r="LM166" s="1">
        <v>65535</v>
      </c>
      <c r="LN166" s="1">
        <v>20.8</v>
      </c>
      <c r="LO166" s="1">
        <v>22.6</v>
      </c>
      <c r="LP166" s="1">
        <v>23.6</v>
      </c>
      <c r="LQ166" s="1">
        <v>65535</v>
      </c>
      <c r="LR166" s="1">
        <v>24.2</v>
      </c>
      <c r="LS166" s="1">
        <v>21.8</v>
      </c>
      <c r="LT166" s="1">
        <v>20</v>
      </c>
      <c r="LU166" s="1">
        <v>20.399999999999999</v>
      </c>
      <c r="LV166" s="1">
        <v>22.4</v>
      </c>
      <c r="LW166" s="1">
        <v>21.4</v>
      </c>
      <c r="LX166" s="1">
        <v>22.2</v>
      </c>
      <c r="LY166" s="1">
        <v>22.6</v>
      </c>
      <c r="LZ166" s="1">
        <v>23.4</v>
      </c>
      <c r="MA166" s="1">
        <v>23.6</v>
      </c>
      <c r="MB166" s="1">
        <v>22.6</v>
      </c>
      <c r="MC166" s="1">
        <v>23.8</v>
      </c>
      <c r="MD166" s="1">
        <v>21</v>
      </c>
      <c r="ME166" s="1">
        <v>21.6</v>
      </c>
      <c r="MF166" s="1">
        <v>22.4</v>
      </c>
      <c r="MG166" s="1">
        <v>22.6</v>
      </c>
      <c r="MH166" s="1">
        <v>65535</v>
      </c>
      <c r="MI166" s="1">
        <v>65535</v>
      </c>
      <c r="MJ166" s="1">
        <v>21.6</v>
      </c>
      <c r="MK166" s="1">
        <v>65535</v>
      </c>
      <c r="ML166" s="1">
        <v>22.4</v>
      </c>
      <c r="MM166" s="1">
        <v>22.8</v>
      </c>
      <c r="MN166" s="1">
        <v>21.8</v>
      </c>
      <c r="MO166" s="1">
        <v>20.8</v>
      </c>
      <c r="MP166" s="1">
        <v>22.2</v>
      </c>
      <c r="MQ166" s="1">
        <v>22.4</v>
      </c>
      <c r="MR166" s="1">
        <v>65535</v>
      </c>
      <c r="MS166" s="1">
        <v>65535</v>
      </c>
      <c r="MT166" s="1">
        <v>23</v>
      </c>
      <c r="MU166" s="1">
        <v>22.4</v>
      </c>
      <c r="MV166" s="1">
        <v>65535</v>
      </c>
      <c r="MW166" s="1">
        <v>65535</v>
      </c>
      <c r="MX166" s="1">
        <v>22.8</v>
      </c>
      <c r="MY166" s="1">
        <v>65535</v>
      </c>
      <c r="MZ166" s="1">
        <v>65535</v>
      </c>
      <c r="NA166" s="1">
        <v>23.8</v>
      </c>
      <c r="NB166" s="1">
        <v>23.2</v>
      </c>
      <c r="NC166" s="1">
        <v>24.23</v>
      </c>
      <c r="ND166" s="1">
        <v>23.4</v>
      </c>
      <c r="NE166" s="1">
        <v>23.4</v>
      </c>
      <c r="NF166" s="1">
        <v>65535</v>
      </c>
      <c r="NG166" s="1">
        <v>22.2</v>
      </c>
      <c r="NH166" s="1">
        <v>22.2</v>
      </c>
      <c r="NI166" s="1">
        <v>20.8</v>
      </c>
      <c r="NJ166" s="6">
        <f t="shared" si="111"/>
        <v>0.58064516129032262</v>
      </c>
      <c r="NK166" s="3">
        <f t="shared" si="112"/>
        <v>0.4642857142857143</v>
      </c>
      <c r="NL166" s="3">
        <f t="shared" si="113"/>
        <v>0.41935483870967744</v>
      </c>
      <c r="NM166" s="3">
        <f t="shared" si="114"/>
        <v>0.43333333333333335</v>
      </c>
      <c r="NN166" s="3">
        <f t="shared" si="115"/>
        <v>0.4838709677419355</v>
      </c>
      <c r="NO166" s="3">
        <f t="shared" si="116"/>
        <v>0.5</v>
      </c>
      <c r="NP166" s="3">
        <f t="shared" si="117"/>
        <v>0.61290322580645162</v>
      </c>
      <c r="NQ166" s="3">
        <f t="shared" si="118"/>
        <v>0.67741935483870963</v>
      </c>
      <c r="NR166" s="3">
        <f t="shared" si="119"/>
        <v>0.6</v>
      </c>
      <c r="NS166" s="3">
        <f t="shared" si="120"/>
        <v>0.70967741935483875</v>
      </c>
      <c r="NT166" s="3">
        <f t="shared" si="121"/>
        <v>0.83333333333333337</v>
      </c>
      <c r="NU166" s="3">
        <f t="shared" si="122"/>
        <v>0.67741935483870963</v>
      </c>
      <c r="NV166" s="3">
        <f t="shared" si="123"/>
        <v>0.58356164383561648</v>
      </c>
      <c r="NW166" s="5">
        <f t="shared" si="124"/>
        <v>23.177777777777774</v>
      </c>
      <c r="NX166" s="1" t="e">
        <f t="shared" si="125"/>
        <v>#N/A</v>
      </c>
      <c r="NY166" s="1" t="e">
        <f t="shared" si="126"/>
        <v>#N/A</v>
      </c>
      <c r="NZ166" s="1" t="e">
        <f t="shared" si="127"/>
        <v>#N/A</v>
      </c>
      <c r="OA166" s="1" t="e">
        <f t="shared" si="128"/>
        <v>#N/A</v>
      </c>
      <c r="OB166" s="1">
        <f t="shared" si="129"/>
        <v>22.573333333333331</v>
      </c>
      <c r="OC166" s="1">
        <f t="shared" si="130"/>
        <v>22.905263157894741</v>
      </c>
      <c r="OD166" s="1">
        <f t="shared" si="131"/>
        <v>24.104761904761904</v>
      </c>
      <c r="OE166" s="1">
        <f t="shared" si="132"/>
        <v>23.911111111111108</v>
      </c>
      <c r="OF166" s="1">
        <f t="shared" si="133"/>
        <v>22.145454545454548</v>
      </c>
      <c r="OG166" s="1">
        <f t="shared" si="134"/>
        <v>22.22</v>
      </c>
      <c r="OH166" s="1">
        <f t="shared" si="135"/>
        <v>22.477619047619047</v>
      </c>
      <c r="OI166" s="111">
        <v>22.728571428571424</v>
      </c>
      <c r="OJ166" s="112">
        <v>22.992857142857144</v>
      </c>
      <c r="OK166" s="112">
        <v>22.910714285714295</v>
      </c>
      <c r="OL166" s="112">
        <v>22.724999999999998</v>
      </c>
      <c r="OM166" s="112">
        <v>22.67407407407407</v>
      </c>
      <c r="ON166" s="112">
        <v>22.882758620689657</v>
      </c>
      <c r="OO166" s="112">
        <v>22.857142857142861</v>
      </c>
      <c r="OP166" s="112">
        <v>23.344444444444449</v>
      </c>
      <c r="OQ166" s="112">
        <v>23.344444444444441</v>
      </c>
      <c r="OR166" s="112">
        <v>22.710714285714285</v>
      </c>
      <c r="OS166" s="112">
        <v>22.55925925925926</v>
      </c>
      <c r="OT166" s="112">
        <v>22.43333333333333</v>
      </c>
      <c r="OU166" s="5">
        <f t="shared" si="99"/>
        <v>0.44920634920634939</v>
      </c>
      <c r="OV166" s="1" t="e">
        <f t="shared" si="100"/>
        <v>#N/A</v>
      </c>
      <c r="OW166" s="1" t="e">
        <f t="shared" si="101"/>
        <v>#N/A</v>
      </c>
      <c r="OX166" s="1" t="e">
        <f t="shared" si="102"/>
        <v>#N/A</v>
      </c>
      <c r="OY166" s="1" t="e">
        <f t="shared" si="103"/>
        <v>#N/A</v>
      </c>
      <c r="OZ166" s="1">
        <f t="shared" si="104"/>
        <v>-0.30942528735632635</v>
      </c>
      <c r="PA166" s="1">
        <f t="shared" si="105"/>
        <v>4.8120300751879341E-2</v>
      </c>
      <c r="PB166" s="1">
        <f t="shared" si="106"/>
        <v>0.76031746031745584</v>
      </c>
      <c r="PC166" s="1">
        <f t="shared" si="107"/>
        <v>0.56666666666666643</v>
      </c>
      <c r="PD166" s="1">
        <f t="shared" si="108"/>
        <v>-0.56525974025973724</v>
      </c>
      <c r="PE166" s="1">
        <f t="shared" si="109"/>
        <v>-0.33925925925926137</v>
      </c>
      <c r="PF166" s="1">
        <f t="shared" si="110"/>
        <v>4.4285714285717148E-2</v>
      </c>
      <c r="PG166" s="111">
        <v>18.399999999999999</v>
      </c>
      <c r="PH166" s="112">
        <v>18.399999999999999</v>
      </c>
      <c r="PI166" s="112">
        <v>17.399999999999999</v>
      </c>
      <c r="PJ166" s="112">
        <v>17.399999999999999</v>
      </c>
      <c r="PK166" s="112">
        <v>18</v>
      </c>
      <c r="PL166" s="112">
        <v>19</v>
      </c>
      <c r="PM166" s="112">
        <v>18.2</v>
      </c>
      <c r="PN166" s="112">
        <v>18.2</v>
      </c>
      <c r="PO166" s="112">
        <v>18</v>
      </c>
      <c r="PP166" s="112">
        <v>17.8</v>
      </c>
      <c r="PQ166" s="112">
        <v>18.8</v>
      </c>
      <c r="PR166" s="137">
        <v>17.399999999999999</v>
      </c>
      <c r="PS166" s="5">
        <f t="array" ref="PS166">+IF(ISERROR($NW166)=FALSE,MIN(IF($H166:$AL166&lt;65534,$H166:$AL166,"")),NA())</f>
        <v>21.4</v>
      </c>
      <c r="PT166" s="1" t="e">
        <f t="array" ref="PT166">+IF(ISERROR($NX166)=FALSE,MIN(IF($AM166:$BN166&lt;65534,$AM166:$BN166,"")),NA())</f>
        <v>#N/A</v>
      </c>
      <c r="PU166" s="1" t="e">
        <f t="array" ref="PU166">+IF(ISERROR($NY166)=FALSE,MIN(IF($BP166:$CT166&lt;65534,$BP166:$CT166,"")),NA())</f>
        <v>#N/A</v>
      </c>
      <c r="PV166" s="1" t="e">
        <f t="array" ref="PV166">+IF(ISERROR($NZ166)=FALSE,MIN(IF($CU166:$DX166&lt;65534,$CU166:$DX166,"")),NA())</f>
        <v>#N/A</v>
      </c>
      <c r="PW166" s="1" t="e">
        <f t="array" ref="PW166">+IF(ISERROR($OA166)=FALSE,MIN(IF($DY166:$FC166&lt;65534,$DY166:$FC166,"")),NA())</f>
        <v>#N/A</v>
      </c>
      <c r="PX166" s="1">
        <f t="array" ref="PX166">+IF(ISERROR($OB166)=FALSE,MIN(IF($FD166:$GG166&lt;65534,$FD166:$GG166,"")),NA())</f>
        <v>21.2</v>
      </c>
      <c r="PY166" s="1">
        <f t="array" ref="PY166">+IF(ISERROR($OC166)=FALSE,MIN(IF($GH166:$HL166&lt;65534,$GH166:$HL166,"")),NA())</f>
        <v>21.6</v>
      </c>
      <c r="PZ166" s="1">
        <f t="array" ref="PZ166">+IF(ISERROR($OD166)=FALSE,MIN(IF($HM166:$IQ166&lt;65534,$HM166:$IQ166,"")),NA())</f>
        <v>22.4</v>
      </c>
      <c r="QA166" s="1">
        <f t="array" ref="QA166">+IF(ISERROR($OE166)=FALSE,MIN(IF($IR166:$JU166&lt;65534,$IR166:$JU166,"")),NA())</f>
        <v>20.2</v>
      </c>
      <c r="QB166" s="1">
        <f t="array" ref="QB166">+IF(ISERROR($OF166)=FALSE,MIN(IF($JV166:$KZ166&lt;65534,$JV166:$KZ166,"")),NA())</f>
        <v>20.399999999999999</v>
      </c>
      <c r="QC166" s="1">
        <f t="array" ref="QC166">+IF(ISERROR($OG166)=FALSE,MIN(IF($LA166:$MD166&lt;65534,$LA166:$MD166,"")),NA())</f>
        <v>20</v>
      </c>
      <c r="QD166" s="1">
        <f t="array" ref="QD166">+IF(ISERROR($OH166)=FALSE,MIN(IF($ME166:$NI166&lt;65534,$ME166:$NI166,"")),NA())</f>
        <v>20.8</v>
      </c>
      <c r="QE166" s="5">
        <f t="shared" si="136"/>
        <v>-3</v>
      </c>
      <c r="QF166" s="1" t="e">
        <f t="shared" si="137"/>
        <v>#N/A</v>
      </c>
      <c r="QG166" s="1" t="e">
        <f t="shared" si="138"/>
        <v>#N/A</v>
      </c>
      <c r="QH166" s="1" t="e">
        <f t="shared" si="139"/>
        <v>#N/A</v>
      </c>
      <c r="QI166" s="1" t="e">
        <f t="shared" si="140"/>
        <v>#N/A</v>
      </c>
      <c r="QJ166" s="1">
        <f t="shared" si="141"/>
        <v>-2.1999999999999993</v>
      </c>
      <c r="QK166" s="1">
        <f t="shared" si="142"/>
        <v>-3.4000000000000021</v>
      </c>
      <c r="QL166" s="1">
        <f t="shared" si="143"/>
        <v>-4.1999999999999993</v>
      </c>
      <c r="QM166" s="1">
        <f t="shared" si="144"/>
        <v>-2.1999999999999993</v>
      </c>
      <c r="QN166" s="1">
        <f t="shared" si="145"/>
        <v>-2.5999999999999979</v>
      </c>
      <c r="QO166" s="1">
        <f t="shared" si="146"/>
        <v>-1.1999999999999993</v>
      </c>
      <c r="QP166" s="1">
        <f t="shared" si="147"/>
        <v>-3.4000000000000021</v>
      </c>
      <c r="QQ166" s="5" t="s">
        <v>892</v>
      </c>
    </row>
    <row r="167" spans="1:459" s="1" customFormat="1" x14ac:dyDescent="0.2">
      <c r="A167" s="79">
        <v>21145080</v>
      </c>
      <c r="B167" s="106">
        <v>-74.702944444444441</v>
      </c>
      <c r="C167" s="106">
        <v>3.589777777777778</v>
      </c>
      <c r="D167" s="105">
        <v>1410</v>
      </c>
      <c r="E167" s="97" t="s">
        <v>502</v>
      </c>
      <c r="F167" s="97" t="s">
        <v>503</v>
      </c>
      <c r="G167" s="97" t="s">
        <v>32</v>
      </c>
      <c r="H167" s="1">
        <v>65535</v>
      </c>
      <c r="I167" s="1">
        <v>65535</v>
      </c>
      <c r="J167" s="1">
        <v>15.2</v>
      </c>
      <c r="K167" s="1">
        <v>65535</v>
      </c>
      <c r="L167" s="1">
        <v>65535</v>
      </c>
      <c r="M167" s="1">
        <v>15.8</v>
      </c>
      <c r="N167" s="1">
        <v>16</v>
      </c>
      <c r="O167" s="1">
        <v>16.2</v>
      </c>
      <c r="P167" s="1">
        <v>16.2</v>
      </c>
      <c r="Q167" s="1">
        <v>16</v>
      </c>
      <c r="R167" s="1">
        <v>16.8</v>
      </c>
      <c r="S167" s="1">
        <v>65535</v>
      </c>
      <c r="T167" s="1">
        <v>16.399999999999999</v>
      </c>
      <c r="U167" s="1">
        <v>16.600000000000001</v>
      </c>
      <c r="V167" s="1">
        <v>15.2</v>
      </c>
      <c r="W167" s="1">
        <v>15</v>
      </c>
      <c r="X167" s="1">
        <v>15.4</v>
      </c>
      <c r="Y167" s="1">
        <v>16.2</v>
      </c>
      <c r="Z167" s="1">
        <v>16</v>
      </c>
      <c r="AA167" s="1">
        <v>17.2</v>
      </c>
      <c r="AB167" s="1">
        <v>15.4</v>
      </c>
      <c r="AC167" s="1">
        <v>16.2</v>
      </c>
      <c r="AD167" s="1">
        <v>15.4</v>
      </c>
      <c r="AE167" s="1">
        <v>15.2</v>
      </c>
      <c r="AF167" s="1">
        <v>16</v>
      </c>
      <c r="AG167" s="1">
        <v>15.2</v>
      </c>
      <c r="AH167" s="1">
        <v>65535</v>
      </c>
      <c r="AI167" s="1">
        <v>17.2</v>
      </c>
      <c r="AJ167" s="1">
        <v>17.399999999999999</v>
      </c>
      <c r="AK167" s="1">
        <v>18</v>
      </c>
      <c r="AL167" s="1">
        <v>16.600000000000001</v>
      </c>
      <c r="AM167" s="1">
        <v>17.600000000000001</v>
      </c>
      <c r="AN167" s="1">
        <v>65535</v>
      </c>
      <c r="AO167" s="1">
        <v>16.600000000000001</v>
      </c>
      <c r="AP167" s="1">
        <v>16.399999999999999</v>
      </c>
      <c r="AQ167" s="1">
        <v>16.600000000000001</v>
      </c>
      <c r="AR167" s="1">
        <v>16.8</v>
      </c>
      <c r="AS167" s="1">
        <v>65535</v>
      </c>
      <c r="AT167" s="1">
        <v>17.2</v>
      </c>
      <c r="AU167" s="1">
        <v>65535</v>
      </c>
      <c r="AV167" s="1">
        <v>16</v>
      </c>
      <c r="AW167" s="1">
        <v>17</v>
      </c>
      <c r="AX167" s="1">
        <v>65535</v>
      </c>
      <c r="AY167" s="1">
        <v>17.2</v>
      </c>
      <c r="AZ167" s="1">
        <v>15</v>
      </c>
      <c r="BA167" s="1">
        <v>16.2</v>
      </c>
      <c r="BB167" s="1">
        <v>65535</v>
      </c>
      <c r="BC167" s="1">
        <v>16</v>
      </c>
      <c r="BD167" s="1">
        <v>65535</v>
      </c>
      <c r="BE167" s="1">
        <v>15.2</v>
      </c>
      <c r="BF167" s="1">
        <v>65535</v>
      </c>
      <c r="BG167" s="1">
        <v>65535</v>
      </c>
      <c r="BH167" s="1">
        <v>65535</v>
      </c>
      <c r="BI167" s="1">
        <v>65535</v>
      </c>
      <c r="BJ167" s="1">
        <v>17.2</v>
      </c>
      <c r="BK167" s="1">
        <v>17</v>
      </c>
      <c r="BL167" s="1">
        <v>65535</v>
      </c>
      <c r="BM167" s="1">
        <v>16.600000000000001</v>
      </c>
      <c r="BN167" s="1">
        <v>65535</v>
      </c>
      <c r="BO167" s="102"/>
      <c r="BP167" s="1">
        <v>16.600000000000001</v>
      </c>
      <c r="BQ167" s="1">
        <v>16.8</v>
      </c>
      <c r="BR167" s="1">
        <v>17.399999999999999</v>
      </c>
      <c r="BS167" s="1">
        <v>17.399999999999999</v>
      </c>
      <c r="BT167" s="1">
        <v>65535</v>
      </c>
      <c r="BU167" s="1">
        <v>17.399999999999999</v>
      </c>
      <c r="BV167" s="1">
        <v>65535</v>
      </c>
      <c r="BW167" s="1">
        <v>65535</v>
      </c>
      <c r="BX167" s="1">
        <v>17.8</v>
      </c>
      <c r="BY167" s="1">
        <v>17</v>
      </c>
      <c r="BZ167" s="1">
        <v>17.2</v>
      </c>
      <c r="CA167" s="1">
        <v>65535</v>
      </c>
      <c r="CB167" s="1">
        <v>18</v>
      </c>
      <c r="CC167" s="1">
        <v>65535</v>
      </c>
      <c r="CD167" s="1">
        <v>18</v>
      </c>
      <c r="CE167" s="1">
        <v>65535</v>
      </c>
      <c r="CF167" s="1">
        <v>17.399999999999999</v>
      </c>
      <c r="CG167" s="1">
        <v>16.600000000000001</v>
      </c>
      <c r="CH167" s="1">
        <v>18</v>
      </c>
      <c r="CI167" s="1">
        <v>65535</v>
      </c>
      <c r="CJ167" s="1">
        <v>16.600000000000001</v>
      </c>
      <c r="CK167" s="1">
        <v>65535</v>
      </c>
      <c r="CL167" s="1">
        <v>65535</v>
      </c>
      <c r="CM167" s="1">
        <v>17.600000000000001</v>
      </c>
      <c r="CN167" s="1">
        <v>15</v>
      </c>
      <c r="CO167" s="1">
        <v>65535</v>
      </c>
      <c r="CP167" s="1">
        <v>65535</v>
      </c>
      <c r="CQ167" s="1">
        <v>17.399999999999999</v>
      </c>
      <c r="CR167" s="1">
        <v>65535</v>
      </c>
      <c r="CS167" s="1">
        <v>18</v>
      </c>
      <c r="CT167" s="1">
        <v>16.2</v>
      </c>
      <c r="CU167" s="1">
        <v>16.8</v>
      </c>
      <c r="CV167" s="1">
        <v>65535</v>
      </c>
      <c r="CW167" s="1">
        <v>15.6</v>
      </c>
      <c r="CX167" s="1">
        <v>65535</v>
      </c>
      <c r="CY167" s="1">
        <v>17</v>
      </c>
      <c r="CZ167" s="1">
        <v>17</v>
      </c>
      <c r="DA167" s="1">
        <v>17.2</v>
      </c>
      <c r="DB167" s="1">
        <v>16.2</v>
      </c>
      <c r="DC167" s="1">
        <v>65535</v>
      </c>
      <c r="DD167" s="1">
        <v>16.2</v>
      </c>
      <c r="DE167" s="1">
        <v>65535</v>
      </c>
      <c r="DF167" s="1">
        <v>65535</v>
      </c>
      <c r="DG167" s="1">
        <v>65535</v>
      </c>
      <c r="DH167" s="1">
        <v>15.4</v>
      </c>
      <c r="DI167" s="1">
        <v>17</v>
      </c>
      <c r="DJ167" s="1">
        <v>65535</v>
      </c>
      <c r="DK167" s="1">
        <v>65535</v>
      </c>
      <c r="DL167" s="1">
        <v>17.399999999999999</v>
      </c>
      <c r="DM167" s="1">
        <v>16.399999999999999</v>
      </c>
      <c r="DN167" s="1">
        <v>17.600000000000001</v>
      </c>
      <c r="DO167" s="1">
        <v>17</v>
      </c>
      <c r="DP167" s="1">
        <v>65535</v>
      </c>
      <c r="DQ167" s="1">
        <v>65535</v>
      </c>
      <c r="DR167" s="1">
        <v>17.399999999999999</v>
      </c>
      <c r="DS167" s="1">
        <v>65535</v>
      </c>
      <c r="DT167" s="1">
        <v>17</v>
      </c>
      <c r="DU167" s="1">
        <v>16.600000000000001</v>
      </c>
      <c r="DV167" s="1">
        <v>65535</v>
      </c>
      <c r="DW167" s="1">
        <v>65535</v>
      </c>
      <c r="DX167" s="1">
        <v>15.4</v>
      </c>
      <c r="DY167" s="1">
        <v>65535</v>
      </c>
      <c r="DZ167" s="1">
        <v>65535</v>
      </c>
      <c r="EA167" s="1">
        <v>65535</v>
      </c>
      <c r="EB167" s="1">
        <v>16.2</v>
      </c>
      <c r="EC167" s="1">
        <v>16</v>
      </c>
      <c r="ED167" s="1">
        <v>16.8</v>
      </c>
      <c r="EE167" s="1">
        <v>65535</v>
      </c>
      <c r="EF167" s="1">
        <v>65535</v>
      </c>
      <c r="EG167" s="1">
        <v>17</v>
      </c>
      <c r="EH167" s="1">
        <v>16.600000000000001</v>
      </c>
      <c r="EI167" s="1">
        <v>17</v>
      </c>
      <c r="EJ167" s="1">
        <v>17.2</v>
      </c>
      <c r="EK167" s="1">
        <v>16.2</v>
      </c>
      <c r="EL167" s="1">
        <v>65535</v>
      </c>
      <c r="EM167" s="1">
        <v>15.6</v>
      </c>
      <c r="EN167" s="1">
        <v>65535</v>
      </c>
      <c r="EO167" s="1">
        <v>65535</v>
      </c>
      <c r="EP167" s="1">
        <v>65535</v>
      </c>
      <c r="EQ167" s="1">
        <v>16.8</v>
      </c>
      <c r="ER167" s="1">
        <v>65535</v>
      </c>
      <c r="ES167" s="1">
        <v>16</v>
      </c>
      <c r="ET167" s="1">
        <v>65535</v>
      </c>
      <c r="EU167" s="1">
        <v>16</v>
      </c>
      <c r="EV167" s="1">
        <v>16.399999999999999</v>
      </c>
      <c r="EW167" s="1">
        <v>65535</v>
      </c>
      <c r="EX167" s="1">
        <v>65535</v>
      </c>
      <c r="EY167" s="1">
        <v>16.2</v>
      </c>
      <c r="EZ167" s="1">
        <v>65535</v>
      </c>
      <c r="FA167" s="1">
        <v>65535</v>
      </c>
      <c r="FB167" s="1">
        <v>65535</v>
      </c>
      <c r="FC167" s="1">
        <v>65535</v>
      </c>
      <c r="FD167" s="1">
        <v>16.8</v>
      </c>
      <c r="FE167" s="1">
        <v>14.8</v>
      </c>
      <c r="FF167" s="1">
        <v>16.8</v>
      </c>
      <c r="FG167" s="1">
        <v>65535</v>
      </c>
      <c r="FH167" s="1">
        <v>16</v>
      </c>
      <c r="FI167" s="1">
        <v>16.2</v>
      </c>
      <c r="FJ167" s="1">
        <v>16.399999999999999</v>
      </c>
      <c r="FK167" s="1">
        <v>16.600000000000001</v>
      </c>
      <c r="FL167" s="1">
        <v>16.399999999999999</v>
      </c>
      <c r="FM167" s="1">
        <v>65535</v>
      </c>
      <c r="FN167" s="1">
        <v>65535</v>
      </c>
      <c r="FO167" s="1">
        <v>15.6</v>
      </c>
      <c r="FP167" s="1">
        <v>16.2</v>
      </c>
      <c r="FQ167" s="1">
        <v>16.399999999999999</v>
      </c>
      <c r="FR167" s="1">
        <v>15</v>
      </c>
      <c r="FS167" s="1">
        <v>16.600000000000001</v>
      </c>
      <c r="FT167" s="1">
        <v>16</v>
      </c>
      <c r="FU167" s="1">
        <v>16.2</v>
      </c>
      <c r="FV167" s="1">
        <v>16.399999999999999</v>
      </c>
      <c r="FW167" s="1">
        <v>16.600000000000001</v>
      </c>
      <c r="FX167" s="1">
        <v>15.6</v>
      </c>
      <c r="FY167" s="1">
        <v>16</v>
      </c>
      <c r="FZ167" s="1">
        <v>65535</v>
      </c>
      <c r="GA167" s="1">
        <v>15.6</v>
      </c>
      <c r="GB167" s="1">
        <v>16.2</v>
      </c>
      <c r="GC167" s="1">
        <v>15.2</v>
      </c>
      <c r="GD167" s="1">
        <v>65535</v>
      </c>
      <c r="GE167" s="1">
        <v>65535</v>
      </c>
      <c r="GF167" s="1">
        <v>14.8</v>
      </c>
      <c r="GG167" s="1">
        <v>14.6</v>
      </c>
      <c r="GH167" s="1">
        <v>14.4</v>
      </c>
      <c r="GI167" s="1">
        <v>65535</v>
      </c>
      <c r="GJ167" s="1">
        <v>15.8</v>
      </c>
      <c r="GK167" s="1">
        <v>16.2</v>
      </c>
      <c r="GL167" s="1">
        <v>15</v>
      </c>
      <c r="GM167" s="1">
        <v>14.2</v>
      </c>
      <c r="GN167" s="1">
        <v>14.4</v>
      </c>
      <c r="GO167" s="1">
        <v>14.6</v>
      </c>
      <c r="GP167" s="1">
        <v>15</v>
      </c>
      <c r="GQ167" s="1">
        <v>14.4</v>
      </c>
      <c r="GR167" s="1">
        <v>15</v>
      </c>
      <c r="GS167" s="1">
        <v>14.8</v>
      </c>
      <c r="GT167" s="1">
        <v>15.4</v>
      </c>
      <c r="GU167" s="1">
        <v>15.8</v>
      </c>
      <c r="GV167" s="1">
        <v>15.6</v>
      </c>
      <c r="GW167" s="1">
        <v>15.2</v>
      </c>
      <c r="GX167" s="1">
        <v>14.4</v>
      </c>
      <c r="GY167" s="1">
        <v>14.8</v>
      </c>
      <c r="GZ167" s="1">
        <v>16</v>
      </c>
      <c r="HA167" s="1">
        <v>65535</v>
      </c>
      <c r="HB167" s="1">
        <v>16</v>
      </c>
      <c r="HC167" s="1">
        <v>16.399999999999999</v>
      </c>
      <c r="HD167" s="1">
        <v>16.600000000000001</v>
      </c>
      <c r="HE167" s="1">
        <v>15.6</v>
      </c>
      <c r="HF167" s="1">
        <v>65535</v>
      </c>
      <c r="HG167" s="1">
        <v>65535</v>
      </c>
      <c r="HH167" s="1">
        <v>15.6</v>
      </c>
      <c r="HI167" s="1">
        <v>15</v>
      </c>
      <c r="HJ167" s="1">
        <v>14</v>
      </c>
      <c r="HK167" s="1">
        <v>14</v>
      </c>
      <c r="HL167" s="1">
        <v>15</v>
      </c>
      <c r="HM167" s="1">
        <v>14.2</v>
      </c>
      <c r="HN167" s="1">
        <v>16.8</v>
      </c>
      <c r="HO167" s="1">
        <v>15</v>
      </c>
      <c r="HP167" s="1">
        <v>15.6</v>
      </c>
      <c r="HQ167" s="1">
        <v>15.4</v>
      </c>
      <c r="HR167" s="1">
        <v>65535</v>
      </c>
      <c r="HS167" s="1">
        <v>15</v>
      </c>
      <c r="HT167" s="1">
        <v>15.2</v>
      </c>
      <c r="HU167" s="1">
        <v>65535</v>
      </c>
      <c r="HV167" s="1">
        <v>15.4</v>
      </c>
      <c r="HW167" s="1">
        <v>15.6</v>
      </c>
      <c r="HX167" s="1">
        <v>14.4</v>
      </c>
      <c r="HY167" s="1">
        <v>16</v>
      </c>
      <c r="HZ167" s="1">
        <v>15</v>
      </c>
      <c r="IA167" s="1">
        <v>14.8</v>
      </c>
      <c r="IB167" s="1">
        <v>15</v>
      </c>
      <c r="IC167" s="1">
        <v>15.4</v>
      </c>
      <c r="ID167" s="1">
        <v>65535</v>
      </c>
      <c r="IE167" s="1">
        <v>65535</v>
      </c>
      <c r="IF167" s="1">
        <v>15</v>
      </c>
      <c r="IG167" s="1">
        <v>14</v>
      </c>
      <c r="IH167" s="1">
        <v>65535</v>
      </c>
      <c r="II167" s="1">
        <v>65535</v>
      </c>
      <c r="IJ167" s="1">
        <v>15.2</v>
      </c>
      <c r="IK167" s="1">
        <v>14.6</v>
      </c>
      <c r="IL167" s="1">
        <v>13.6</v>
      </c>
      <c r="IM167" s="1">
        <v>65535</v>
      </c>
      <c r="IN167" s="1">
        <v>16</v>
      </c>
      <c r="IO167" s="1">
        <v>15</v>
      </c>
      <c r="IP167" s="1">
        <v>13.2</v>
      </c>
      <c r="IQ167" s="1">
        <v>15.4</v>
      </c>
      <c r="IR167" s="1">
        <v>65535</v>
      </c>
      <c r="IS167" s="1">
        <v>16</v>
      </c>
      <c r="IT167" s="1">
        <v>15</v>
      </c>
      <c r="IU167" s="1">
        <v>16</v>
      </c>
      <c r="IV167" s="1">
        <v>65535</v>
      </c>
      <c r="IW167" s="1">
        <v>16.2</v>
      </c>
      <c r="IX167" s="1">
        <v>65535</v>
      </c>
      <c r="IY167" s="1">
        <v>14</v>
      </c>
      <c r="IZ167" s="1">
        <v>15</v>
      </c>
      <c r="JA167" s="1">
        <v>14.4</v>
      </c>
      <c r="JB167" s="1">
        <v>15.8</v>
      </c>
      <c r="JC167" s="1">
        <v>16.8</v>
      </c>
      <c r="JD167" s="1">
        <v>16.600000000000001</v>
      </c>
      <c r="JE167" s="1">
        <v>16.399999999999999</v>
      </c>
      <c r="JF167" s="1">
        <v>15.4</v>
      </c>
      <c r="JG167" s="1">
        <v>16.8</v>
      </c>
      <c r="JH167" s="1">
        <v>65535</v>
      </c>
      <c r="JI167" s="1">
        <v>16.2</v>
      </c>
      <c r="JJ167" s="1">
        <v>65535</v>
      </c>
      <c r="JK167" s="1">
        <v>17.2</v>
      </c>
      <c r="JL167" s="1">
        <v>13.8</v>
      </c>
      <c r="JM167" s="1">
        <v>15</v>
      </c>
      <c r="JN167" s="1">
        <v>14.6</v>
      </c>
      <c r="JO167" s="1">
        <v>65535</v>
      </c>
      <c r="JP167" s="1">
        <v>16.399999999999999</v>
      </c>
      <c r="JQ167" s="1">
        <v>16</v>
      </c>
      <c r="JR167" s="1">
        <v>65535</v>
      </c>
      <c r="JS167" s="1">
        <v>16.2</v>
      </c>
      <c r="JT167" s="1">
        <v>65535</v>
      </c>
      <c r="JU167" s="1">
        <v>16.399999999999999</v>
      </c>
      <c r="JV167" s="1">
        <v>65535</v>
      </c>
      <c r="JW167" s="1">
        <v>65535</v>
      </c>
      <c r="JX167" s="1">
        <v>15.4</v>
      </c>
      <c r="JY167" s="1">
        <v>65535</v>
      </c>
      <c r="JZ167" s="1">
        <v>65535</v>
      </c>
      <c r="KA167" s="1">
        <v>15.6</v>
      </c>
      <c r="KB167" s="1">
        <v>16.8</v>
      </c>
      <c r="KC167" s="1">
        <v>16.600000000000001</v>
      </c>
      <c r="KD167" s="1">
        <v>65535</v>
      </c>
      <c r="KE167" s="1">
        <v>15.8</v>
      </c>
      <c r="KF167" s="1">
        <v>65535</v>
      </c>
      <c r="KG167" s="1">
        <v>17</v>
      </c>
      <c r="KH167" s="1">
        <v>16.2</v>
      </c>
      <c r="KI167" s="1">
        <v>16.399999999999999</v>
      </c>
      <c r="KJ167" s="1">
        <v>14.8</v>
      </c>
      <c r="KK167" s="1">
        <v>65535</v>
      </c>
      <c r="KL167" s="1">
        <v>65535</v>
      </c>
      <c r="KM167" s="1">
        <v>14.4</v>
      </c>
      <c r="KN167" s="1">
        <v>16.2</v>
      </c>
      <c r="KO167" s="1">
        <v>15</v>
      </c>
      <c r="KP167" s="1">
        <v>15.4</v>
      </c>
      <c r="KQ167" s="1">
        <v>65535</v>
      </c>
      <c r="KR167" s="1">
        <v>15.2</v>
      </c>
      <c r="KS167" s="1">
        <v>65535</v>
      </c>
      <c r="KT167" s="1">
        <v>16</v>
      </c>
      <c r="KU167" s="1">
        <v>65535</v>
      </c>
      <c r="KV167" s="1">
        <v>15</v>
      </c>
      <c r="KW167" s="1">
        <v>15</v>
      </c>
      <c r="KX167" s="1">
        <v>14.8</v>
      </c>
      <c r="KY167" s="1">
        <v>16.8</v>
      </c>
      <c r="KZ167" s="1">
        <v>16.2</v>
      </c>
      <c r="LA167" s="1">
        <v>14.8</v>
      </c>
      <c r="LB167" s="1">
        <v>16.8</v>
      </c>
      <c r="LC167" s="1">
        <v>17</v>
      </c>
      <c r="LD167" s="1">
        <v>16.2</v>
      </c>
      <c r="LE167" s="1">
        <v>65535</v>
      </c>
      <c r="LF167" s="1">
        <v>17</v>
      </c>
      <c r="LG167" s="1">
        <v>15.8</v>
      </c>
      <c r="LH167" s="1">
        <v>16.8</v>
      </c>
      <c r="LI167" s="1">
        <v>17.2</v>
      </c>
      <c r="LJ167" s="1">
        <v>17.399999999999999</v>
      </c>
      <c r="LK167" s="1">
        <v>17</v>
      </c>
      <c r="LL167" s="1">
        <v>16.600000000000001</v>
      </c>
      <c r="LM167" s="1">
        <v>17</v>
      </c>
      <c r="LN167" s="1">
        <v>15.6</v>
      </c>
      <c r="LO167" s="1">
        <v>16</v>
      </c>
      <c r="LP167" s="1">
        <v>17</v>
      </c>
      <c r="LQ167" s="1">
        <v>16.8</v>
      </c>
      <c r="LR167" s="1">
        <v>17.600000000000001</v>
      </c>
      <c r="LS167" s="1">
        <v>16</v>
      </c>
      <c r="LT167" s="1">
        <v>16.2</v>
      </c>
      <c r="LU167" s="1">
        <v>65535</v>
      </c>
      <c r="LV167" s="1">
        <v>16.399999999999999</v>
      </c>
      <c r="LW167" s="1">
        <v>15.4</v>
      </c>
      <c r="LX167" s="1">
        <v>17</v>
      </c>
      <c r="LY167" s="1">
        <v>65535</v>
      </c>
      <c r="LZ167" s="1">
        <v>16.2</v>
      </c>
      <c r="MA167" s="1">
        <v>65535</v>
      </c>
      <c r="MB167" s="1">
        <v>15.2</v>
      </c>
      <c r="MC167" s="1">
        <v>16.399999999999999</v>
      </c>
      <c r="MD167" s="1">
        <v>16.600000000000001</v>
      </c>
      <c r="ME167" s="1">
        <v>17</v>
      </c>
      <c r="MF167" s="1">
        <v>15</v>
      </c>
      <c r="MG167" s="1">
        <v>65535</v>
      </c>
      <c r="MH167" s="1">
        <v>65535</v>
      </c>
      <c r="MI167" s="1">
        <v>65535</v>
      </c>
      <c r="MJ167" s="1">
        <v>65535</v>
      </c>
      <c r="MK167" s="1">
        <v>16</v>
      </c>
      <c r="ML167" s="1">
        <v>65535</v>
      </c>
      <c r="MM167" s="1">
        <v>16.2</v>
      </c>
      <c r="MN167" s="1">
        <v>16</v>
      </c>
      <c r="MO167" s="1">
        <v>16.600000000000001</v>
      </c>
      <c r="MP167" s="1">
        <v>16.399999999999999</v>
      </c>
      <c r="MQ167" s="1">
        <v>16.2</v>
      </c>
      <c r="MR167" s="1">
        <v>65535</v>
      </c>
      <c r="MS167" s="1">
        <v>16.600000000000001</v>
      </c>
      <c r="MT167" s="1">
        <v>15.6</v>
      </c>
      <c r="MU167" s="1">
        <v>15.4</v>
      </c>
      <c r="MV167" s="1">
        <v>15.2</v>
      </c>
      <c r="MW167" s="1">
        <v>16</v>
      </c>
      <c r="MX167" s="1">
        <v>15.8</v>
      </c>
      <c r="MY167" s="1">
        <v>16.2</v>
      </c>
      <c r="MZ167" s="1">
        <v>17</v>
      </c>
      <c r="NA167" s="1">
        <v>17.600000000000001</v>
      </c>
      <c r="NB167" s="1">
        <v>17.399999999999999</v>
      </c>
      <c r="NC167" s="1">
        <v>17.600000000000001</v>
      </c>
      <c r="ND167" s="1">
        <v>15.6</v>
      </c>
      <c r="NE167" s="1">
        <v>17.2</v>
      </c>
      <c r="NF167" s="1">
        <v>15.2</v>
      </c>
      <c r="NG167" s="1">
        <v>15.4</v>
      </c>
      <c r="NH167" s="1">
        <v>65535</v>
      </c>
      <c r="NI167" s="1">
        <v>17</v>
      </c>
      <c r="NJ167" s="6">
        <f t="shared" si="111"/>
        <v>0.80645161290322576</v>
      </c>
      <c r="NK167" s="3">
        <f t="shared" si="112"/>
        <v>0.5714285714285714</v>
      </c>
      <c r="NL167" s="3">
        <f t="shared" si="113"/>
        <v>0.61290322580645162</v>
      </c>
      <c r="NM167" s="3">
        <f t="shared" si="114"/>
        <v>0.56666666666666665</v>
      </c>
      <c r="NN167" s="3">
        <f t="shared" si="115"/>
        <v>0.45161290322580644</v>
      </c>
      <c r="NO167" s="3">
        <f t="shared" si="116"/>
        <v>0.8</v>
      </c>
      <c r="NP167" s="3">
        <f t="shared" si="117"/>
        <v>0.87096774193548387</v>
      </c>
      <c r="NQ167" s="3">
        <f t="shared" si="118"/>
        <v>0.77419354838709675</v>
      </c>
      <c r="NR167" s="3">
        <f t="shared" si="119"/>
        <v>0.73333333333333328</v>
      </c>
      <c r="NS167" s="3">
        <f t="shared" si="120"/>
        <v>0.64516129032258063</v>
      </c>
      <c r="NT167" s="3">
        <f t="shared" si="121"/>
        <v>0.8666666666666667</v>
      </c>
      <c r="NU167" s="3">
        <f t="shared" si="122"/>
        <v>0.77419354838709675</v>
      </c>
      <c r="NV167" s="3">
        <f t="shared" si="123"/>
        <v>0.70684931506849313</v>
      </c>
      <c r="NW167" s="5">
        <f t="shared" si="124"/>
        <v>16.111999999999995</v>
      </c>
      <c r="NX167" s="1">
        <f t="shared" si="125"/>
        <v>16.537499999999998</v>
      </c>
      <c r="NY167" s="1">
        <f t="shared" si="126"/>
        <v>17.178947368421053</v>
      </c>
      <c r="NZ167" s="1">
        <f t="shared" si="127"/>
        <v>16.658823529411762</v>
      </c>
      <c r="OA167" s="1" t="e">
        <f t="shared" si="128"/>
        <v>#N/A</v>
      </c>
      <c r="OB167" s="1">
        <f t="shared" si="129"/>
        <v>15.958333333333336</v>
      </c>
      <c r="OC167" s="1">
        <f t="shared" si="130"/>
        <v>15.155555555555557</v>
      </c>
      <c r="OD167" s="1">
        <f t="shared" si="131"/>
        <v>15.033333333333337</v>
      </c>
      <c r="OE167" s="1">
        <f t="shared" si="132"/>
        <v>15.736363636363636</v>
      </c>
      <c r="OF167" s="1">
        <f t="shared" si="133"/>
        <v>15.73</v>
      </c>
      <c r="OG167" s="1">
        <f t="shared" si="134"/>
        <v>16.46153846153846</v>
      </c>
      <c r="OH167" s="1">
        <f t="shared" si="135"/>
        <v>16.258333333333333</v>
      </c>
      <c r="OI167" s="111">
        <v>15.740909090909092</v>
      </c>
      <c r="OJ167" s="112">
        <v>16.024999999999999</v>
      </c>
      <c r="OK167" s="112">
        <v>16.400000000000002</v>
      </c>
      <c r="OL167" s="112">
        <v>16.519047619047615</v>
      </c>
      <c r="OM167" s="112">
        <v>16.309090909090909</v>
      </c>
      <c r="ON167" s="112">
        <v>15.52222222222222</v>
      </c>
      <c r="OO167" s="112">
        <v>15.122727272727269</v>
      </c>
      <c r="OP167" s="112">
        <v>15.19047619047619</v>
      </c>
      <c r="OQ167" s="112">
        <v>15.666666666666666</v>
      </c>
      <c r="OR167" s="112">
        <v>15.904545454545458</v>
      </c>
      <c r="OS167" s="112">
        <v>16.254999999999995</v>
      </c>
      <c r="OT167" s="112">
        <v>15.94761904761905</v>
      </c>
      <c r="OU167" s="5">
        <f t="shared" si="99"/>
        <v>0.3710909090909027</v>
      </c>
      <c r="OV167" s="1">
        <f t="shared" si="100"/>
        <v>0.51249999999999929</v>
      </c>
      <c r="OW167" s="1">
        <f t="shared" si="101"/>
        <v>0.77894736842105061</v>
      </c>
      <c r="OX167" s="1">
        <f t="shared" si="102"/>
        <v>0.13977591036414694</v>
      </c>
      <c r="OY167" s="1" t="e">
        <f t="shared" si="103"/>
        <v>#N/A</v>
      </c>
      <c r="OZ167" s="1">
        <f t="shared" si="104"/>
        <v>0.43611111111111533</v>
      </c>
      <c r="PA167" s="1">
        <f t="shared" si="105"/>
        <v>3.2828282828287314E-2</v>
      </c>
      <c r="PB167" s="1">
        <f t="shared" si="106"/>
        <v>-0.15714285714285303</v>
      </c>
      <c r="PC167" s="1">
        <f t="shared" si="107"/>
        <v>6.9696969696970257E-2</v>
      </c>
      <c r="PD167" s="1">
        <f t="shared" si="108"/>
        <v>-0.17454545454545745</v>
      </c>
      <c r="PE167" s="1">
        <f t="shared" si="109"/>
        <v>0.20653846153846445</v>
      </c>
      <c r="PF167" s="1">
        <f t="shared" si="110"/>
        <v>0.31071428571428328</v>
      </c>
      <c r="PG167" s="111">
        <v>10.4</v>
      </c>
      <c r="PH167" s="112">
        <v>12</v>
      </c>
      <c r="PI167" s="112">
        <v>11.6</v>
      </c>
      <c r="PJ167" s="112">
        <v>13</v>
      </c>
      <c r="PK167" s="112">
        <v>11.6</v>
      </c>
      <c r="PL167" s="112">
        <v>9.8000000000000007</v>
      </c>
      <c r="PM167" s="112">
        <v>10.6</v>
      </c>
      <c r="PN167" s="112">
        <v>11.4</v>
      </c>
      <c r="PO167" s="112">
        <v>11</v>
      </c>
      <c r="PP167" s="112">
        <v>10.4</v>
      </c>
      <c r="PQ167" s="112">
        <v>11.2</v>
      </c>
      <c r="PR167" s="137">
        <v>10</v>
      </c>
      <c r="PS167" s="5">
        <f t="array" ref="PS167">+IF(ISERROR($NW167)=FALSE,MIN(IF($H167:$AL167&lt;65534,$H167:$AL167,"")),NA())</f>
        <v>15</v>
      </c>
      <c r="PT167" s="1">
        <f t="array" ref="PT167">+IF(ISERROR($NX167)=FALSE,MIN(IF($AM167:$BN167&lt;65534,$AM167:$BN167,"")),NA())</f>
        <v>15</v>
      </c>
      <c r="PU167" s="1">
        <f t="array" ref="PU167">+IF(ISERROR($NY167)=FALSE,MIN(IF($BP167:$CT167&lt;65534,$BP167:$CT167,"")),NA())</f>
        <v>15</v>
      </c>
      <c r="PV167" s="1">
        <f t="array" ref="PV167">+IF(ISERROR($NZ167)=FALSE,MIN(IF($CU167:$DX167&lt;65534,$CU167:$DX167,"")),NA())</f>
        <v>15.4</v>
      </c>
      <c r="PW167" s="1" t="e">
        <f t="array" ref="PW167">+IF(ISERROR($OA167)=FALSE,MIN(IF($DY167:$FC167&lt;65534,$DY167:$FC167,"")),NA())</f>
        <v>#N/A</v>
      </c>
      <c r="PX167" s="1">
        <f t="array" ref="PX167">+IF(ISERROR($OB167)=FALSE,MIN(IF($FD167:$GG167&lt;65534,$FD167:$GG167,"")),NA())</f>
        <v>14.6</v>
      </c>
      <c r="PY167" s="1">
        <f t="array" ref="PY167">+IF(ISERROR($OC167)=FALSE,MIN(IF($GH167:$HL167&lt;65534,$GH167:$HL167,"")),NA())</f>
        <v>14</v>
      </c>
      <c r="PZ167" s="1">
        <f t="array" ref="PZ167">+IF(ISERROR($OD167)=FALSE,MIN(IF($HM167:$IQ167&lt;65534,$HM167:$IQ167,"")),NA())</f>
        <v>13.2</v>
      </c>
      <c r="QA167" s="1">
        <f t="array" ref="QA167">+IF(ISERROR($OE167)=FALSE,MIN(IF($IR167:$JU167&lt;65534,$IR167:$JU167,"")),NA())</f>
        <v>13.8</v>
      </c>
      <c r="QB167" s="1">
        <f t="array" ref="QB167">+IF(ISERROR($OF167)=FALSE,MIN(IF($JV167:$KZ167&lt;65534,$JV167:$KZ167,"")),NA())</f>
        <v>14.4</v>
      </c>
      <c r="QC167" s="1">
        <f t="array" ref="QC167">+IF(ISERROR($OG167)=FALSE,MIN(IF($LA167:$MD167&lt;65534,$LA167:$MD167,"")),NA())</f>
        <v>14.8</v>
      </c>
      <c r="QD167" s="1">
        <f t="array" ref="QD167">+IF(ISERROR($OH167)=FALSE,MIN(IF($ME167:$NI167&lt;65534,$ME167:$NI167,"")),NA())</f>
        <v>15</v>
      </c>
      <c r="QE167" s="5">
        <f t="shared" si="136"/>
        <v>-4.5999999999999996</v>
      </c>
      <c r="QF167" s="1">
        <f t="shared" si="137"/>
        <v>-3</v>
      </c>
      <c r="QG167" s="1">
        <f t="shared" si="138"/>
        <v>-3.4000000000000004</v>
      </c>
      <c r="QH167" s="1">
        <f t="shared" si="139"/>
        <v>-2.4000000000000004</v>
      </c>
      <c r="QI167" s="1" t="e">
        <f t="shared" si="140"/>
        <v>#N/A</v>
      </c>
      <c r="QJ167" s="1">
        <f t="shared" si="141"/>
        <v>-4.7999999999999989</v>
      </c>
      <c r="QK167" s="1">
        <f t="shared" si="142"/>
        <v>-3.4000000000000004</v>
      </c>
      <c r="QL167" s="1">
        <f t="shared" si="143"/>
        <v>-1.7999999999999989</v>
      </c>
      <c r="QM167" s="1">
        <f t="shared" si="144"/>
        <v>-2.8000000000000007</v>
      </c>
      <c r="QN167" s="1">
        <f t="shared" si="145"/>
        <v>-4</v>
      </c>
      <c r="QO167" s="1">
        <f t="shared" si="146"/>
        <v>-3.6000000000000014</v>
      </c>
      <c r="QP167" s="1">
        <f t="shared" si="147"/>
        <v>-5</v>
      </c>
      <c r="QQ167" s="5" t="s">
        <v>892</v>
      </c>
    </row>
    <row r="168" spans="1:459" s="1" customFormat="1" x14ac:dyDescent="0.2">
      <c r="A168" s="79">
        <v>15045010</v>
      </c>
      <c r="B168" s="106">
        <v>-73.030277777777783</v>
      </c>
      <c r="C168" s="106">
        <v>11.263888888888889</v>
      </c>
      <c r="D168" s="105">
        <v>20</v>
      </c>
      <c r="E168" s="97" t="s">
        <v>64</v>
      </c>
      <c r="F168" s="97" t="s">
        <v>442</v>
      </c>
      <c r="G168" s="97" t="s">
        <v>410</v>
      </c>
      <c r="H168" s="1">
        <v>22.6</v>
      </c>
      <c r="I168" s="1">
        <v>22.8</v>
      </c>
      <c r="J168" s="1">
        <v>21.2</v>
      </c>
      <c r="K168" s="1">
        <v>20</v>
      </c>
      <c r="L168" s="1">
        <v>21.2</v>
      </c>
      <c r="M168" s="1">
        <v>20.6</v>
      </c>
      <c r="N168" s="1">
        <v>21</v>
      </c>
      <c r="O168" s="1">
        <v>21.4</v>
      </c>
      <c r="P168" s="1">
        <v>18.2</v>
      </c>
      <c r="Q168" s="1">
        <v>17.399999999999999</v>
      </c>
      <c r="R168" s="1">
        <v>18</v>
      </c>
      <c r="S168" s="1">
        <v>18.600000000000001</v>
      </c>
      <c r="T168" s="1">
        <v>17.399999999999999</v>
      </c>
      <c r="U168" s="1">
        <v>17.600000000000001</v>
      </c>
      <c r="V168" s="1">
        <v>18.2</v>
      </c>
      <c r="W168" s="1">
        <v>20</v>
      </c>
      <c r="X168" s="1">
        <v>22</v>
      </c>
      <c r="Y168" s="1">
        <v>23.2</v>
      </c>
      <c r="Z168" s="1">
        <v>23.2</v>
      </c>
      <c r="AA168" s="1">
        <v>22</v>
      </c>
      <c r="AB168" s="1">
        <v>22.2</v>
      </c>
      <c r="AC168" s="1">
        <v>22</v>
      </c>
      <c r="AD168" s="1">
        <v>22.2</v>
      </c>
      <c r="AE168" s="1">
        <v>22</v>
      </c>
      <c r="AF168" s="1">
        <v>22.4</v>
      </c>
      <c r="AG168" s="1">
        <v>22</v>
      </c>
      <c r="AH168" s="1">
        <v>22.2</v>
      </c>
      <c r="AI168" s="1">
        <v>19.2</v>
      </c>
      <c r="AJ168" s="1">
        <v>17.600000000000001</v>
      </c>
      <c r="AK168" s="1">
        <v>18.2</v>
      </c>
      <c r="AL168" s="1">
        <v>19.600000000000001</v>
      </c>
      <c r="AM168" s="1">
        <v>20.2</v>
      </c>
      <c r="AN168" s="1">
        <v>18.600000000000001</v>
      </c>
      <c r="AO168" s="1">
        <v>17.600000000000001</v>
      </c>
      <c r="AP168" s="1">
        <v>19</v>
      </c>
      <c r="AQ168" s="1">
        <v>20</v>
      </c>
      <c r="AR168" s="1">
        <v>18.8</v>
      </c>
      <c r="AS168" s="1">
        <v>19</v>
      </c>
      <c r="AT168" s="1">
        <v>19.399999999999999</v>
      </c>
      <c r="AU168" s="1">
        <v>19.600000000000001</v>
      </c>
      <c r="AV168" s="1">
        <v>19.600000000000001</v>
      </c>
      <c r="AW168" s="1">
        <v>21.6</v>
      </c>
      <c r="AX168" s="1">
        <v>22.8</v>
      </c>
      <c r="AY168" s="1">
        <v>20.6</v>
      </c>
      <c r="AZ168" s="1">
        <v>65535</v>
      </c>
      <c r="BA168" s="1">
        <v>20.399999999999999</v>
      </c>
      <c r="BB168" s="1">
        <v>20.399999999999999</v>
      </c>
      <c r="BC168" s="1">
        <v>20.6</v>
      </c>
      <c r="BD168" s="1">
        <v>21.4</v>
      </c>
      <c r="BE168" s="1">
        <v>22</v>
      </c>
      <c r="BF168" s="1">
        <v>23</v>
      </c>
      <c r="BG168" s="1">
        <v>23.2</v>
      </c>
      <c r="BH168" s="1">
        <v>23</v>
      </c>
      <c r="BI168" s="1">
        <v>22.4</v>
      </c>
      <c r="BJ168" s="1">
        <v>21.6</v>
      </c>
      <c r="BK168" s="1">
        <v>23.4</v>
      </c>
      <c r="BL168" s="1">
        <v>23.6</v>
      </c>
      <c r="BM168" s="1">
        <v>22.2</v>
      </c>
      <c r="BN168" s="1">
        <v>23.4</v>
      </c>
      <c r="BO168" s="102"/>
      <c r="BP168" s="1">
        <v>23.6</v>
      </c>
      <c r="BQ168" s="1">
        <v>23</v>
      </c>
      <c r="BR168" s="1">
        <v>22.2</v>
      </c>
      <c r="BS168" s="1">
        <v>22.8</v>
      </c>
      <c r="BT168" s="1">
        <v>22.6</v>
      </c>
      <c r="BU168" s="1">
        <v>22.4</v>
      </c>
      <c r="BV168" s="1">
        <v>22.2</v>
      </c>
      <c r="BW168" s="1">
        <v>21.4</v>
      </c>
      <c r="BX168" s="1">
        <v>24</v>
      </c>
      <c r="BY168" s="1">
        <v>24.4</v>
      </c>
      <c r="BZ168" s="1">
        <v>24.2</v>
      </c>
      <c r="CA168" s="1">
        <v>21.4</v>
      </c>
      <c r="CB168" s="1">
        <v>21</v>
      </c>
      <c r="CC168" s="1">
        <v>22.8</v>
      </c>
      <c r="CD168" s="1">
        <v>24.2</v>
      </c>
      <c r="CE168" s="1">
        <v>22.2</v>
      </c>
      <c r="CF168" s="1">
        <v>22.8</v>
      </c>
      <c r="CG168" s="1">
        <v>24.6</v>
      </c>
      <c r="CH168" s="1">
        <v>23.4</v>
      </c>
      <c r="CI168" s="1">
        <v>21.2</v>
      </c>
      <c r="CJ168" s="1">
        <v>21</v>
      </c>
      <c r="CK168" s="1">
        <v>21.8</v>
      </c>
      <c r="CL168" s="1">
        <v>21.6</v>
      </c>
      <c r="CM168" s="1">
        <v>22</v>
      </c>
      <c r="CN168" s="1">
        <v>21</v>
      </c>
      <c r="CO168" s="1">
        <v>20.2</v>
      </c>
      <c r="CP168" s="1">
        <v>20</v>
      </c>
      <c r="CQ168" s="1">
        <v>20.6</v>
      </c>
      <c r="CR168" s="1">
        <v>22.2</v>
      </c>
      <c r="CS168" s="1">
        <v>23.2</v>
      </c>
      <c r="CT168" s="1">
        <v>24.2</v>
      </c>
      <c r="CU168" s="1">
        <v>24.8</v>
      </c>
      <c r="CV168" s="1">
        <v>23.2</v>
      </c>
      <c r="CW168" s="1">
        <v>20.2</v>
      </c>
      <c r="CX168" s="1">
        <v>21</v>
      </c>
      <c r="CY168" s="1">
        <v>21.6</v>
      </c>
      <c r="CZ168" s="1">
        <v>20.8</v>
      </c>
      <c r="DA168" s="1">
        <v>21.2</v>
      </c>
      <c r="DB168" s="1">
        <v>22</v>
      </c>
      <c r="DC168" s="1">
        <v>23</v>
      </c>
      <c r="DD168" s="1">
        <v>22.8</v>
      </c>
      <c r="DE168" s="1">
        <v>23.6</v>
      </c>
      <c r="DF168" s="1">
        <v>22.8</v>
      </c>
      <c r="DG168" s="1">
        <v>23.4</v>
      </c>
      <c r="DH168" s="1">
        <v>22.4</v>
      </c>
      <c r="DI168" s="1">
        <v>25</v>
      </c>
      <c r="DJ168" s="1">
        <v>25.2</v>
      </c>
      <c r="DK168" s="1">
        <v>25</v>
      </c>
      <c r="DL168" s="1">
        <v>24.6</v>
      </c>
      <c r="DM168" s="1">
        <v>24.6</v>
      </c>
      <c r="DN168" s="1">
        <v>24.6</v>
      </c>
      <c r="DO168" s="1">
        <v>24.6</v>
      </c>
      <c r="DP168" s="1">
        <v>23.8</v>
      </c>
      <c r="DQ168" s="1">
        <v>65535</v>
      </c>
      <c r="DR168" s="1">
        <v>65535</v>
      </c>
      <c r="DS168" s="1">
        <v>23</v>
      </c>
      <c r="DT168" s="1">
        <v>25</v>
      </c>
      <c r="DU168" s="1">
        <v>25</v>
      </c>
      <c r="DV168" s="1">
        <v>25.8</v>
      </c>
      <c r="DW168" s="1">
        <v>24.4</v>
      </c>
      <c r="DX168" s="1">
        <v>24.6</v>
      </c>
      <c r="DY168" s="1">
        <v>24</v>
      </c>
      <c r="DZ168" s="1">
        <v>25</v>
      </c>
      <c r="EA168" s="1">
        <v>24.8</v>
      </c>
      <c r="EB168" s="1">
        <v>25.2</v>
      </c>
      <c r="EC168" s="1">
        <v>24.8</v>
      </c>
      <c r="ED168" s="1">
        <v>23.6</v>
      </c>
      <c r="EE168" s="1">
        <v>23.4</v>
      </c>
      <c r="EF168" s="1">
        <v>23.2</v>
      </c>
      <c r="EG168" s="1">
        <v>24.6</v>
      </c>
      <c r="EH168" s="1">
        <v>24.6</v>
      </c>
      <c r="EI168" s="1">
        <v>65535</v>
      </c>
      <c r="EJ168" s="1">
        <v>24.4</v>
      </c>
      <c r="EK168" s="1">
        <v>24.6</v>
      </c>
      <c r="EL168" s="1">
        <v>24</v>
      </c>
      <c r="EM168" s="1">
        <v>23</v>
      </c>
      <c r="EN168" s="1">
        <v>22.4</v>
      </c>
      <c r="EO168" s="1">
        <v>22.6</v>
      </c>
      <c r="EP168" s="1">
        <v>25.2</v>
      </c>
      <c r="EQ168" s="1">
        <v>24.4</v>
      </c>
      <c r="ER168" s="1">
        <v>23.6</v>
      </c>
      <c r="ES168" s="1">
        <v>24.2</v>
      </c>
      <c r="ET168" s="1">
        <v>23.6</v>
      </c>
      <c r="EU168" s="1">
        <v>23.8</v>
      </c>
      <c r="EV168" s="1">
        <v>24.6</v>
      </c>
      <c r="EW168" s="1">
        <v>65535</v>
      </c>
      <c r="EX168" s="1">
        <v>24</v>
      </c>
      <c r="EY168" s="1">
        <v>65535</v>
      </c>
      <c r="EZ168" s="1">
        <v>24.2</v>
      </c>
      <c r="FA168" s="1">
        <v>24.4</v>
      </c>
      <c r="FB168" s="1">
        <v>23.4</v>
      </c>
      <c r="FC168" s="1">
        <v>24</v>
      </c>
      <c r="FD168" s="1">
        <v>22.2</v>
      </c>
      <c r="FE168" s="1">
        <v>21.8</v>
      </c>
      <c r="FF168" s="1">
        <v>23.6</v>
      </c>
      <c r="FG168" s="1">
        <v>23.4</v>
      </c>
      <c r="FH168" s="1">
        <v>24.6</v>
      </c>
      <c r="FI168" s="1">
        <v>23.6</v>
      </c>
      <c r="FJ168" s="1">
        <v>23</v>
      </c>
      <c r="FK168" s="1">
        <v>23.2</v>
      </c>
      <c r="FL168" s="1">
        <v>23.8</v>
      </c>
      <c r="FM168" s="1">
        <v>25</v>
      </c>
      <c r="FN168" s="1">
        <v>25</v>
      </c>
      <c r="FO168" s="1">
        <v>25</v>
      </c>
      <c r="FP168" s="1">
        <v>25</v>
      </c>
      <c r="FQ168" s="1">
        <v>24.2</v>
      </c>
      <c r="FR168" s="1">
        <v>24.2</v>
      </c>
      <c r="FS168" s="1">
        <v>24.6</v>
      </c>
      <c r="FT168" s="1">
        <v>25</v>
      </c>
      <c r="FU168" s="1">
        <v>24.6</v>
      </c>
      <c r="FV168" s="1">
        <v>24.4</v>
      </c>
      <c r="FW168" s="1">
        <v>25</v>
      </c>
      <c r="FX168" s="1">
        <v>25</v>
      </c>
      <c r="FY168" s="1">
        <v>24.8</v>
      </c>
      <c r="FZ168" s="1">
        <v>23</v>
      </c>
      <c r="GA168" s="1">
        <v>24.6</v>
      </c>
      <c r="GB168" s="1">
        <v>24.2</v>
      </c>
      <c r="GC168" s="1">
        <v>24.4</v>
      </c>
      <c r="GD168" s="1">
        <v>24.6</v>
      </c>
      <c r="GE168" s="1">
        <v>25</v>
      </c>
      <c r="GF168" s="1">
        <v>24.8</v>
      </c>
      <c r="GG168" s="1">
        <v>25.2</v>
      </c>
      <c r="GH168" s="1">
        <v>25.2</v>
      </c>
      <c r="GI168" s="1">
        <v>25</v>
      </c>
      <c r="GJ168" s="1">
        <v>24.6</v>
      </c>
      <c r="GK168" s="1">
        <v>23.4</v>
      </c>
      <c r="GL168" s="1">
        <v>23.8</v>
      </c>
      <c r="GM168" s="1">
        <v>24</v>
      </c>
      <c r="GN168" s="1">
        <v>23.4</v>
      </c>
      <c r="GO168" s="1">
        <v>24.4</v>
      </c>
      <c r="GP168" s="1">
        <v>22</v>
      </c>
      <c r="GQ168" s="1">
        <v>24.4</v>
      </c>
      <c r="GR168" s="1">
        <v>24.8</v>
      </c>
      <c r="GS168" s="1">
        <v>23.6</v>
      </c>
      <c r="GT168" s="1">
        <v>24.6</v>
      </c>
      <c r="GU168" s="1">
        <v>24.2</v>
      </c>
      <c r="GV168" s="1">
        <v>25</v>
      </c>
      <c r="GW168" s="1">
        <v>22.8</v>
      </c>
      <c r="GX168" s="1">
        <v>23</v>
      </c>
      <c r="GY168" s="1">
        <v>23.6</v>
      </c>
      <c r="GZ168" s="1">
        <v>25.2</v>
      </c>
      <c r="HA168" s="1">
        <v>25</v>
      </c>
      <c r="HB168" s="1">
        <v>23.8</v>
      </c>
      <c r="HC168" s="1">
        <v>23.6</v>
      </c>
      <c r="HD168" s="1">
        <v>23.8</v>
      </c>
      <c r="HE168" s="1">
        <v>24</v>
      </c>
      <c r="HF168" s="1">
        <v>65535</v>
      </c>
      <c r="HG168" s="1">
        <v>23.4</v>
      </c>
      <c r="HH168" s="1">
        <v>24</v>
      </c>
      <c r="HI168" s="1">
        <v>25</v>
      </c>
      <c r="HJ168" s="1">
        <v>23</v>
      </c>
      <c r="HK168" s="1">
        <v>22.8</v>
      </c>
      <c r="HL168" s="1">
        <v>22</v>
      </c>
      <c r="HM168" s="1">
        <v>23</v>
      </c>
      <c r="HN168" s="1">
        <v>24.2</v>
      </c>
      <c r="HO168" s="1">
        <v>23.4</v>
      </c>
      <c r="HP168" s="1">
        <v>24.4</v>
      </c>
      <c r="HQ168" s="1">
        <v>25</v>
      </c>
      <c r="HR168" s="1">
        <v>23.2</v>
      </c>
      <c r="HS168" s="1">
        <v>22.2</v>
      </c>
      <c r="HT168" s="1">
        <v>22</v>
      </c>
      <c r="HU168" s="1">
        <v>22.2</v>
      </c>
      <c r="HV168" s="1">
        <v>23</v>
      </c>
      <c r="HW168" s="1">
        <v>24.2</v>
      </c>
      <c r="HX168" s="1">
        <v>25.2</v>
      </c>
      <c r="HY168" s="1">
        <v>24.4</v>
      </c>
      <c r="HZ168" s="1">
        <v>24.8</v>
      </c>
      <c r="IA168" s="1">
        <v>24</v>
      </c>
      <c r="IB168" s="1">
        <v>22.4</v>
      </c>
      <c r="IC168" s="1">
        <v>65535</v>
      </c>
      <c r="ID168" s="1">
        <v>23</v>
      </c>
      <c r="IE168" s="1">
        <v>23.6</v>
      </c>
      <c r="IF168" s="1">
        <v>24</v>
      </c>
      <c r="IG168" s="1">
        <v>23.8</v>
      </c>
      <c r="IH168" s="1">
        <v>24</v>
      </c>
      <c r="II168" s="1">
        <v>23.8</v>
      </c>
      <c r="IJ168" s="1">
        <v>24</v>
      </c>
      <c r="IK168" s="1">
        <v>23.2</v>
      </c>
      <c r="IL168" s="1">
        <v>24.4</v>
      </c>
      <c r="IM168" s="1">
        <v>24.6</v>
      </c>
      <c r="IN168" s="1">
        <v>24.8</v>
      </c>
      <c r="IO168" s="1">
        <v>21.8</v>
      </c>
      <c r="IP168" s="1">
        <v>21.6</v>
      </c>
      <c r="IQ168" s="1">
        <v>22.8</v>
      </c>
      <c r="IR168" s="1">
        <v>24</v>
      </c>
      <c r="IS168" s="1">
        <v>24.2</v>
      </c>
      <c r="IT168" s="1">
        <v>23.2</v>
      </c>
      <c r="IU168" s="1">
        <v>23.6</v>
      </c>
      <c r="IV168" s="1">
        <v>23.4</v>
      </c>
      <c r="IW168" s="1">
        <v>23</v>
      </c>
      <c r="IX168" s="1">
        <v>23.4</v>
      </c>
      <c r="IY168" s="1">
        <v>22</v>
      </c>
      <c r="IZ168" s="1">
        <v>22.4</v>
      </c>
      <c r="JA168" s="1">
        <v>23</v>
      </c>
      <c r="JB168" s="1">
        <v>24.2</v>
      </c>
      <c r="JC168" s="1">
        <v>24.4</v>
      </c>
      <c r="JD168" s="1">
        <v>24.6</v>
      </c>
      <c r="JE168" s="1">
        <v>22.6</v>
      </c>
      <c r="JF168" s="1">
        <v>22.2</v>
      </c>
      <c r="JG168" s="1">
        <v>24.2</v>
      </c>
      <c r="JH168" s="1">
        <v>24</v>
      </c>
      <c r="JI168" s="1">
        <v>23.2</v>
      </c>
      <c r="JJ168" s="1">
        <v>23.6</v>
      </c>
      <c r="JK168" s="1">
        <v>23.2</v>
      </c>
      <c r="JL168" s="1">
        <v>23.4</v>
      </c>
      <c r="JM168" s="1">
        <v>22.6</v>
      </c>
      <c r="JN168" s="1">
        <v>22.4</v>
      </c>
      <c r="JO168" s="1">
        <v>22.4</v>
      </c>
      <c r="JP168" s="1">
        <v>23.2</v>
      </c>
      <c r="JQ168" s="1">
        <v>22.6</v>
      </c>
      <c r="JR168" s="1">
        <v>22.8</v>
      </c>
      <c r="JS168" s="1">
        <v>22</v>
      </c>
      <c r="JT168" s="1">
        <v>22.6</v>
      </c>
      <c r="JU168" s="1">
        <v>23</v>
      </c>
      <c r="JV168" s="1">
        <v>22.8</v>
      </c>
      <c r="JW168" s="1">
        <v>23</v>
      </c>
      <c r="JX168" s="1">
        <v>22</v>
      </c>
      <c r="JY168" s="1">
        <v>23</v>
      </c>
      <c r="JZ168" s="1">
        <v>21.8</v>
      </c>
      <c r="KA168" s="1">
        <v>22</v>
      </c>
      <c r="KB168" s="1">
        <v>21.8</v>
      </c>
      <c r="KC168" s="1">
        <v>24.4</v>
      </c>
      <c r="KD168" s="1">
        <v>23.6</v>
      </c>
      <c r="KE168" s="1">
        <v>22.6</v>
      </c>
      <c r="KF168" s="1">
        <v>21.8</v>
      </c>
      <c r="KG168" s="1">
        <v>21.6</v>
      </c>
      <c r="KH168" s="1">
        <v>22.4</v>
      </c>
      <c r="KI168" s="1">
        <v>22.8</v>
      </c>
      <c r="KJ168" s="1">
        <v>23.2</v>
      </c>
      <c r="KK168" s="1">
        <v>23</v>
      </c>
      <c r="KL168" s="1">
        <v>23.2</v>
      </c>
      <c r="KM168" s="1">
        <v>22.2</v>
      </c>
      <c r="KN168" s="1">
        <v>22</v>
      </c>
      <c r="KO168" s="1">
        <v>21.8</v>
      </c>
      <c r="KP168" s="1">
        <v>22.6</v>
      </c>
      <c r="KQ168" s="1">
        <v>22</v>
      </c>
      <c r="KR168" s="1">
        <v>20.6</v>
      </c>
      <c r="KS168" s="1">
        <v>21.4</v>
      </c>
      <c r="KT168" s="1">
        <v>22</v>
      </c>
      <c r="KU168" s="1">
        <v>22.6</v>
      </c>
      <c r="KV168" s="1">
        <v>22.4</v>
      </c>
      <c r="KW168" s="1">
        <v>23.4</v>
      </c>
      <c r="KX168" s="1">
        <v>23.6</v>
      </c>
      <c r="KY168" s="1">
        <v>23.8</v>
      </c>
      <c r="KZ168" s="1">
        <v>22.6</v>
      </c>
      <c r="LA168" s="1">
        <v>23</v>
      </c>
      <c r="LB168" s="1">
        <v>23.4</v>
      </c>
      <c r="LC168" s="1">
        <v>22.4</v>
      </c>
      <c r="LD168" s="1">
        <v>23.6</v>
      </c>
      <c r="LE168" s="1">
        <v>22.8</v>
      </c>
      <c r="LF168" s="1">
        <v>23</v>
      </c>
      <c r="LG168" s="1">
        <v>23.2</v>
      </c>
      <c r="LH168" s="1">
        <v>24.8</v>
      </c>
      <c r="LI168" s="1">
        <v>24.2</v>
      </c>
      <c r="LJ168" s="1">
        <v>24.6</v>
      </c>
      <c r="LK168" s="1">
        <v>23.2</v>
      </c>
      <c r="LL168" s="1">
        <v>22.8</v>
      </c>
      <c r="LM168" s="1">
        <v>22.6</v>
      </c>
      <c r="LN168" s="1">
        <v>22.2</v>
      </c>
      <c r="LO168" s="1">
        <v>23</v>
      </c>
      <c r="LP168" s="1">
        <v>20.8</v>
      </c>
      <c r="LQ168" s="1">
        <v>21.2</v>
      </c>
      <c r="LR168" s="1">
        <v>21</v>
      </c>
      <c r="LS168" s="1">
        <v>21.4</v>
      </c>
      <c r="LT168" s="1">
        <v>21.6</v>
      </c>
      <c r="LU168" s="1">
        <v>20</v>
      </c>
      <c r="LV168" s="1">
        <v>21.2</v>
      </c>
      <c r="LW168" s="1">
        <v>21.4</v>
      </c>
      <c r="LX168" s="1">
        <v>21.6</v>
      </c>
      <c r="LY168" s="1">
        <v>20.2</v>
      </c>
      <c r="LZ168" s="1">
        <v>20.8</v>
      </c>
      <c r="MA168" s="1">
        <v>20.2</v>
      </c>
      <c r="MB168" s="1">
        <v>25</v>
      </c>
      <c r="MC168" s="1">
        <v>65535</v>
      </c>
      <c r="MD168" s="1">
        <v>65535</v>
      </c>
      <c r="ME168" s="1">
        <v>20.2</v>
      </c>
      <c r="MF168" s="1">
        <v>20.8</v>
      </c>
      <c r="MG168" s="1">
        <v>23.8</v>
      </c>
      <c r="MH168" s="1">
        <v>22.8</v>
      </c>
      <c r="MI168" s="1">
        <v>23</v>
      </c>
      <c r="MJ168" s="1">
        <v>22.8</v>
      </c>
      <c r="MK168" s="1">
        <v>23.8</v>
      </c>
      <c r="ML168" s="1">
        <v>24.2</v>
      </c>
      <c r="MM168" s="1">
        <v>20.399999999999999</v>
      </c>
      <c r="MN168" s="1">
        <v>21.2</v>
      </c>
      <c r="MO168" s="1">
        <v>23</v>
      </c>
      <c r="MP168" s="1">
        <v>21.6</v>
      </c>
      <c r="MQ168" s="1">
        <v>20</v>
      </c>
      <c r="MR168" s="1">
        <v>65535</v>
      </c>
      <c r="MS168" s="1">
        <v>20.6</v>
      </c>
      <c r="MT168" s="1">
        <v>23.2</v>
      </c>
      <c r="MU168" s="1">
        <v>24.4</v>
      </c>
      <c r="MV168" s="1">
        <v>22.2</v>
      </c>
      <c r="MW168" s="1">
        <v>22</v>
      </c>
      <c r="MX168" s="1">
        <v>22.8</v>
      </c>
      <c r="MY168" s="1">
        <v>24.4</v>
      </c>
      <c r="MZ168" s="1">
        <v>25.2</v>
      </c>
      <c r="NA168" s="1">
        <v>25</v>
      </c>
      <c r="NB168" s="1">
        <v>24.8</v>
      </c>
      <c r="NC168" s="1">
        <v>21.4</v>
      </c>
      <c r="ND168" s="1">
        <v>22</v>
      </c>
      <c r="NE168" s="1">
        <v>22.8</v>
      </c>
      <c r="NF168" s="1">
        <v>23.2</v>
      </c>
      <c r="NG168" s="1">
        <v>21.6</v>
      </c>
      <c r="NH168" s="1">
        <v>20.399999999999999</v>
      </c>
      <c r="NI168" s="1">
        <v>20.399999999999999</v>
      </c>
      <c r="NJ168" s="6">
        <f t="shared" si="111"/>
        <v>1</v>
      </c>
      <c r="NK168" s="3">
        <f t="shared" si="112"/>
        <v>0.9642857142857143</v>
      </c>
      <c r="NL168" s="3">
        <f t="shared" si="113"/>
        <v>1</v>
      </c>
      <c r="NM168" s="3">
        <f t="shared" si="114"/>
        <v>0.93333333333333335</v>
      </c>
      <c r="NN168" s="3">
        <f t="shared" si="115"/>
        <v>0.90322580645161288</v>
      </c>
      <c r="NO168" s="3">
        <f t="shared" si="116"/>
        <v>1</v>
      </c>
      <c r="NP168" s="3">
        <f t="shared" si="117"/>
        <v>0.967741935483871</v>
      </c>
      <c r="NQ168" s="3">
        <f t="shared" si="118"/>
        <v>0.967741935483871</v>
      </c>
      <c r="NR168" s="3">
        <f t="shared" si="119"/>
        <v>1</v>
      </c>
      <c r="NS168" s="3">
        <f t="shared" si="120"/>
        <v>1</v>
      </c>
      <c r="NT168" s="3">
        <f t="shared" si="121"/>
        <v>0.93333333333333335</v>
      </c>
      <c r="NU168" s="3">
        <f t="shared" si="122"/>
        <v>0.967741935483871</v>
      </c>
      <c r="NV168" s="3">
        <f t="shared" si="123"/>
        <v>0.96986301369863015</v>
      </c>
      <c r="NW168" s="5">
        <f t="shared" si="124"/>
        <v>20.522580645161295</v>
      </c>
      <c r="NX168" s="1">
        <f t="shared" si="125"/>
        <v>21.014814814814812</v>
      </c>
      <c r="NY168" s="1">
        <f t="shared" si="126"/>
        <v>22.393548387096779</v>
      </c>
      <c r="NZ168" s="1">
        <f t="shared" si="127"/>
        <v>23.5</v>
      </c>
      <c r="OA168" s="1">
        <f t="shared" si="128"/>
        <v>24.057142857142857</v>
      </c>
      <c r="OB168" s="1">
        <f t="shared" si="129"/>
        <v>24.22666666666667</v>
      </c>
      <c r="OC168" s="1">
        <f t="shared" si="130"/>
        <v>23.913333333333334</v>
      </c>
      <c r="OD168" s="1">
        <f t="shared" si="131"/>
        <v>23.566666666666663</v>
      </c>
      <c r="OE168" s="1">
        <f t="shared" si="132"/>
        <v>23.18</v>
      </c>
      <c r="OF168" s="1">
        <f t="shared" si="133"/>
        <v>22.516129032258064</v>
      </c>
      <c r="OG168" s="1">
        <f t="shared" si="134"/>
        <v>22.328571428571429</v>
      </c>
      <c r="OH168" s="1">
        <f t="shared" si="135"/>
        <v>22.466666666666661</v>
      </c>
      <c r="OI168" s="111">
        <v>21.175000000000004</v>
      </c>
      <c r="OJ168" s="112">
        <v>21.45</v>
      </c>
      <c r="OK168" s="112">
        <v>21.380952380952376</v>
      </c>
      <c r="OL168" s="112">
        <v>22.310000000000002</v>
      </c>
      <c r="OM168" s="112">
        <v>23.059090909090909</v>
      </c>
      <c r="ON168" s="112">
        <v>23.930434782608696</v>
      </c>
      <c r="OO168" s="112">
        <v>24.023809523809526</v>
      </c>
      <c r="OP168" s="112">
        <v>23.719047619047622</v>
      </c>
      <c r="OQ168" s="112">
        <v>23.085000000000001</v>
      </c>
      <c r="OR168" s="112">
        <v>22.975000000000001</v>
      </c>
      <c r="OS168" s="112">
        <v>22.768181818181816</v>
      </c>
      <c r="OT168" s="112">
        <v>21.777272727272724</v>
      </c>
      <c r="OU168" s="5">
        <f t="shared" si="99"/>
        <v>-0.65241935483870961</v>
      </c>
      <c r="OV168" s="1">
        <f t="shared" si="100"/>
        <v>-0.4351851851851869</v>
      </c>
      <c r="OW168" s="1">
        <f t="shared" si="101"/>
        <v>1.0125960061444026</v>
      </c>
      <c r="OX168" s="1">
        <f t="shared" si="102"/>
        <v>1.1899999999999977</v>
      </c>
      <c r="OY168" s="1">
        <f t="shared" si="103"/>
        <v>0.9980519480519483</v>
      </c>
      <c r="OZ168" s="1">
        <f t="shared" si="104"/>
        <v>0.29623188405797407</v>
      </c>
      <c r="PA168" s="1">
        <f t="shared" si="105"/>
        <v>-0.1104761904761915</v>
      </c>
      <c r="PB168" s="1">
        <f t="shared" si="106"/>
        <v>-0.15238095238095895</v>
      </c>
      <c r="PC168" s="1">
        <f t="shared" si="107"/>
        <v>9.4999999999998863E-2</v>
      </c>
      <c r="PD168" s="1">
        <f t="shared" si="108"/>
        <v>-0.45887096774193736</v>
      </c>
      <c r="PE168" s="1">
        <f t="shared" si="109"/>
        <v>-0.43961038961038668</v>
      </c>
      <c r="PF168" s="1">
        <f t="shared" si="110"/>
        <v>0.68939393939393767</v>
      </c>
      <c r="PG168" s="111">
        <v>13.4</v>
      </c>
      <c r="PH168" s="112">
        <v>16.2</v>
      </c>
      <c r="PI168" s="112">
        <v>11</v>
      </c>
      <c r="PJ168" s="112">
        <v>11.4</v>
      </c>
      <c r="PK168" s="112">
        <v>12.6</v>
      </c>
      <c r="PL168" s="112">
        <v>19.399999999999999</v>
      </c>
      <c r="PM168" s="112">
        <v>17</v>
      </c>
      <c r="PN168" s="112">
        <v>17.8</v>
      </c>
      <c r="PO168" s="112">
        <v>18</v>
      </c>
      <c r="PP168" s="112">
        <v>19.2</v>
      </c>
      <c r="PQ168" s="112">
        <v>17.600000000000001</v>
      </c>
      <c r="PR168" s="137">
        <v>15.7</v>
      </c>
      <c r="PS168" s="5">
        <f t="array" ref="PS168">+IF(ISERROR($NW168)=FALSE,MIN(IF($H168:$AL168&lt;65534,$H168:$AL168,"")),NA())</f>
        <v>17.399999999999999</v>
      </c>
      <c r="PT168" s="1">
        <f t="array" ref="PT168">+IF(ISERROR($NX168)=FALSE,MIN(IF($AM168:$BN168&lt;65534,$AM168:$BN168,"")),NA())</f>
        <v>17.600000000000001</v>
      </c>
      <c r="PU168" s="1">
        <f t="array" ref="PU168">+IF(ISERROR($NY168)=FALSE,MIN(IF($BP168:$CT168&lt;65534,$BP168:$CT168,"")),NA())</f>
        <v>20</v>
      </c>
      <c r="PV168" s="1">
        <f t="array" ref="PV168">+IF(ISERROR($NZ168)=FALSE,MIN(IF($CU168:$DX168&lt;65534,$CU168:$DX168,"")),NA())</f>
        <v>20.2</v>
      </c>
      <c r="PW168" s="1">
        <f t="array" ref="PW168">+IF(ISERROR($OA168)=FALSE,MIN(IF($DY168:$FC168&lt;65534,$DY168:$FC168,"")),NA())</f>
        <v>22.4</v>
      </c>
      <c r="PX168" s="1">
        <f t="array" ref="PX168">+IF(ISERROR($OB168)=FALSE,MIN(IF($FD168:$GG168&lt;65534,$FD168:$GG168,"")),NA())</f>
        <v>21.8</v>
      </c>
      <c r="PY168" s="1">
        <f t="array" ref="PY168">+IF(ISERROR($OC168)=FALSE,MIN(IF($GH168:$HL168&lt;65534,$GH168:$HL168,"")),NA())</f>
        <v>22</v>
      </c>
      <c r="PZ168" s="1">
        <f t="array" ref="PZ168">+IF(ISERROR($OD168)=FALSE,MIN(IF($HM168:$IQ168&lt;65534,$HM168:$IQ168,"")),NA())</f>
        <v>21.6</v>
      </c>
      <c r="QA168" s="1">
        <f t="array" ref="QA168">+IF(ISERROR($OE168)=FALSE,MIN(IF($IR168:$JU168&lt;65534,$IR168:$JU168,"")),NA())</f>
        <v>22</v>
      </c>
      <c r="QB168" s="1">
        <f t="array" ref="QB168">+IF(ISERROR($OF168)=FALSE,MIN(IF($JV168:$KZ168&lt;65534,$JV168:$KZ168,"")),NA())</f>
        <v>20.6</v>
      </c>
      <c r="QC168" s="1">
        <f t="array" ref="QC168">+IF(ISERROR($OG168)=FALSE,MIN(IF($LA168:$MD168&lt;65534,$LA168:$MD168,"")),NA())</f>
        <v>20</v>
      </c>
      <c r="QD168" s="1">
        <f t="array" ref="QD168">+IF(ISERROR($OH168)=FALSE,MIN(IF($ME168:$NI168&lt;65534,$ME168:$NI168,"")),NA())</f>
        <v>20</v>
      </c>
      <c r="QE168" s="5">
        <f t="shared" si="136"/>
        <v>-3.9999999999999982</v>
      </c>
      <c r="QF168" s="1">
        <f t="shared" si="137"/>
        <v>-1.4000000000000021</v>
      </c>
      <c r="QG168" s="1">
        <f t="shared" si="138"/>
        <v>-9</v>
      </c>
      <c r="QH168" s="1">
        <f t="shared" si="139"/>
        <v>-8.7999999999999989</v>
      </c>
      <c r="QI168" s="1">
        <f t="shared" si="140"/>
        <v>-9.7999999999999989</v>
      </c>
      <c r="QJ168" s="1">
        <f t="shared" si="141"/>
        <v>-2.4000000000000021</v>
      </c>
      <c r="QK168" s="1">
        <f t="shared" si="142"/>
        <v>-5</v>
      </c>
      <c r="QL168" s="1">
        <f t="shared" si="143"/>
        <v>-3.8000000000000007</v>
      </c>
      <c r="QM168" s="1">
        <f t="shared" si="144"/>
        <v>-4</v>
      </c>
      <c r="QN168" s="1">
        <f t="shared" si="145"/>
        <v>-1.4000000000000021</v>
      </c>
      <c r="QO168" s="1">
        <f t="shared" si="146"/>
        <v>-2.3999999999999986</v>
      </c>
      <c r="QP168" s="1">
        <f t="shared" si="147"/>
        <v>-4.3000000000000007</v>
      </c>
      <c r="QQ168" s="5" t="s">
        <v>892</v>
      </c>
    </row>
    <row r="169" spans="1:459" s="1" customFormat="1" x14ac:dyDescent="0.2">
      <c r="A169" s="126">
        <v>15065010</v>
      </c>
      <c r="B169" s="127">
        <v>-72.917666666666676</v>
      </c>
      <c r="C169" s="127">
        <v>11.529611111111112</v>
      </c>
      <c r="D169" s="128">
        <v>4</v>
      </c>
      <c r="E169" s="129" t="s">
        <v>219</v>
      </c>
      <c r="F169" s="129" t="s">
        <v>5</v>
      </c>
      <c r="G169" s="129" t="s">
        <v>410</v>
      </c>
      <c r="H169" s="1">
        <v>25</v>
      </c>
      <c r="I169" s="1">
        <v>24.5</v>
      </c>
      <c r="J169" s="1">
        <v>24.8</v>
      </c>
      <c r="K169" s="1">
        <v>24.8</v>
      </c>
      <c r="L169" s="1">
        <v>24.7</v>
      </c>
      <c r="M169" s="1">
        <v>21.8</v>
      </c>
      <c r="N169" s="1">
        <v>22.6</v>
      </c>
      <c r="O169" s="1">
        <v>22.8</v>
      </c>
      <c r="P169" s="1">
        <v>20.9</v>
      </c>
      <c r="Q169" s="1">
        <v>19.7</v>
      </c>
      <c r="R169" s="1">
        <v>23</v>
      </c>
      <c r="S169" s="1">
        <v>21.2</v>
      </c>
      <c r="T169" s="1">
        <v>22.8</v>
      </c>
      <c r="U169" s="1">
        <v>21.1</v>
      </c>
      <c r="V169" s="1">
        <v>23.3</v>
      </c>
      <c r="W169" s="1">
        <v>19.7</v>
      </c>
      <c r="X169" s="1">
        <v>23.2</v>
      </c>
      <c r="Y169" s="1">
        <v>22.6</v>
      </c>
      <c r="Z169" s="1">
        <v>24.4</v>
      </c>
      <c r="AA169" s="1">
        <v>24.8</v>
      </c>
      <c r="AB169" s="1">
        <v>22.4</v>
      </c>
      <c r="AC169" s="1">
        <v>24.7</v>
      </c>
      <c r="AD169" s="1">
        <v>24.7</v>
      </c>
      <c r="AE169" s="1">
        <v>24.9</v>
      </c>
      <c r="AF169" s="1">
        <v>25.1</v>
      </c>
      <c r="AG169" s="1">
        <v>25.1</v>
      </c>
      <c r="AH169" s="1">
        <v>24.5</v>
      </c>
      <c r="AI169" s="1">
        <v>23.4</v>
      </c>
      <c r="AJ169" s="1">
        <v>21.8</v>
      </c>
      <c r="AK169" s="1">
        <v>23.4</v>
      </c>
      <c r="AL169" s="1">
        <v>23.9</v>
      </c>
      <c r="AM169" s="1">
        <v>22.8</v>
      </c>
      <c r="AN169" s="1">
        <v>23.8</v>
      </c>
      <c r="AO169" s="1">
        <v>20.8</v>
      </c>
      <c r="AP169" s="1">
        <v>22.3</v>
      </c>
      <c r="AQ169" s="1">
        <v>21.3</v>
      </c>
      <c r="AR169" s="1">
        <v>20.399999999999999</v>
      </c>
      <c r="AS169" s="1">
        <v>23.3</v>
      </c>
      <c r="AT169" s="1">
        <v>20.100000000000001</v>
      </c>
      <c r="AU169" s="1">
        <v>23.5</v>
      </c>
      <c r="AV169" s="1">
        <v>22.7</v>
      </c>
      <c r="AW169" s="1">
        <v>23.9</v>
      </c>
      <c r="AX169" s="1">
        <v>25.2</v>
      </c>
      <c r="AY169" s="1">
        <v>25.2</v>
      </c>
      <c r="AZ169" s="1">
        <v>24</v>
      </c>
      <c r="BA169" s="1">
        <v>24.4</v>
      </c>
      <c r="BB169" s="1">
        <v>23.2</v>
      </c>
      <c r="BC169" s="1">
        <v>22.2</v>
      </c>
      <c r="BD169" s="1">
        <v>24.2</v>
      </c>
      <c r="BE169" s="1">
        <v>24.9</v>
      </c>
      <c r="BF169" s="1">
        <v>25</v>
      </c>
      <c r="BG169" s="1">
        <v>24.5</v>
      </c>
      <c r="BH169" s="1">
        <v>25.7</v>
      </c>
      <c r="BI169" s="1">
        <v>25.3</v>
      </c>
      <c r="BJ169" s="1">
        <v>25.3</v>
      </c>
      <c r="BK169" s="1">
        <v>24.1</v>
      </c>
      <c r="BL169" s="1">
        <v>25.5</v>
      </c>
      <c r="BM169" s="1">
        <v>24</v>
      </c>
      <c r="BN169" s="1">
        <v>25.2</v>
      </c>
      <c r="BO169" s="102"/>
      <c r="BP169" s="1">
        <v>25.6</v>
      </c>
      <c r="BQ169" s="1">
        <v>24.4</v>
      </c>
      <c r="BR169" s="1">
        <v>22.3</v>
      </c>
      <c r="BS169" s="1">
        <v>23.6</v>
      </c>
      <c r="BT169" s="1">
        <v>24</v>
      </c>
      <c r="BU169" s="1">
        <v>23.6</v>
      </c>
      <c r="BV169" s="1">
        <v>23</v>
      </c>
      <c r="BW169" s="1">
        <v>24</v>
      </c>
      <c r="BX169" s="1">
        <v>25.3</v>
      </c>
      <c r="BY169" s="1">
        <v>25.9</v>
      </c>
      <c r="BZ169" s="1">
        <v>26.1</v>
      </c>
      <c r="CA169" s="1">
        <v>24.8</v>
      </c>
      <c r="CB169" s="1">
        <v>24.3</v>
      </c>
      <c r="CC169" s="1">
        <v>25.3</v>
      </c>
      <c r="CD169" s="1">
        <v>26.2</v>
      </c>
      <c r="CE169" s="1">
        <v>22.4</v>
      </c>
      <c r="CF169" s="1">
        <v>25.8</v>
      </c>
      <c r="CG169" s="1">
        <v>25.8</v>
      </c>
      <c r="CH169" s="1">
        <v>25.4</v>
      </c>
      <c r="CI169" s="1">
        <v>22.7</v>
      </c>
      <c r="CJ169" s="1">
        <v>22</v>
      </c>
      <c r="CK169" s="1">
        <v>24.7</v>
      </c>
      <c r="CL169" s="1">
        <v>23.1</v>
      </c>
      <c r="CM169" s="1">
        <v>25.5</v>
      </c>
      <c r="CN169" s="1">
        <v>24.7</v>
      </c>
      <c r="CO169" s="1">
        <v>22.6</v>
      </c>
      <c r="CP169" s="1">
        <v>22.3</v>
      </c>
      <c r="CQ169" s="1">
        <v>23.3</v>
      </c>
      <c r="CR169" s="1">
        <v>24.3</v>
      </c>
      <c r="CS169" s="1">
        <v>25.2</v>
      </c>
      <c r="CT169" s="1">
        <v>26.8</v>
      </c>
      <c r="CU169" s="1">
        <v>26.2</v>
      </c>
      <c r="CV169" s="1">
        <v>23.5</v>
      </c>
      <c r="CW169" s="1">
        <v>23.3</v>
      </c>
      <c r="CX169" s="1">
        <v>24.2</v>
      </c>
      <c r="CY169" s="1">
        <v>24.3</v>
      </c>
      <c r="CZ169" s="1">
        <v>25</v>
      </c>
      <c r="DA169" s="1">
        <v>26.1</v>
      </c>
      <c r="DB169" s="1">
        <v>25.4</v>
      </c>
      <c r="DC169" s="1">
        <v>25.8</v>
      </c>
      <c r="DD169" s="1">
        <v>25.2</v>
      </c>
      <c r="DE169" s="1">
        <v>25.8</v>
      </c>
      <c r="DF169" s="1">
        <v>24.6</v>
      </c>
      <c r="DG169" s="1">
        <v>25.5</v>
      </c>
      <c r="DH169" s="1">
        <v>26.7</v>
      </c>
      <c r="DI169" s="1">
        <v>26.5</v>
      </c>
      <c r="DJ169" s="1">
        <v>25.7</v>
      </c>
      <c r="DK169" s="1">
        <v>25.8</v>
      </c>
      <c r="DL169" s="1">
        <v>25.7</v>
      </c>
      <c r="DM169" s="1">
        <v>26.3</v>
      </c>
      <c r="DN169" s="1">
        <v>26.6</v>
      </c>
      <c r="DO169" s="1">
        <v>26.8</v>
      </c>
      <c r="DP169" s="1">
        <v>25.2</v>
      </c>
      <c r="DQ169" s="1">
        <v>26</v>
      </c>
      <c r="DR169" s="1">
        <v>25.3</v>
      </c>
      <c r="DS169" s="1">
        <v>26.3</v>
      </c>
      <c r="DT169" s="1">
        <v>27.5</v>
      </c>
      <c r="DU169" s="1">
        <v>27.5</v>
      </c>
      <c r="DV169" s="1">
        <v>26</v>
      </c>
      <c r="DW169" s="1">
        <v>26.1</v>
      </c>
      <c r="DX169" s="1">
        <v>26.8</v>
      </c>
      <c r="DY169" s="1">
        <v>27.6</v>
      </c>
      <c r="DZ169" s="1">
        <v>27</v>
      </c>
      <c r="EA169" s="1">
        <v>27.5</v>
      </c>
      <c r="EB169" s="1">
        <v>27.2</v>
      </c>
      <c r="EC169" s="1">
        <v>26.9</v>
      </c>
      <c r="ED169" s="1">
        <v>27.3</v>
      </c>
      <c r="EE169" s="1">
        <v>27.2</v>
      </c>
      <c r="EF169" s="1">
        <v>27.6</v>
      </c>
      <c r="EG169" s="1">
        <v>27.6</v>
      </c>
      <c r="EH169" s="1">
        <v>27.6</v>
      </c>
      <c r="EI169" s="1">
        <v>24.5</v>
      </c>
      <c r="EJ169" s="1">
        <v>25.9</v>
      </c>
      <c r="EK169" s="1">
        <v>26.5</v>
      </c>
      <c r="EL169" s="1">
        <v>27</v>
      </c>
      <c r="EM169" s="1">
        <v>26.8</v>
      </c>
      <c r="EN169" s="1">
        <v>26</v>
      </c>
      <c r="EO169" s="1">
        <v>26</v>
      </c>
      <c r="EP169" s="1">
        <v>27.1</v>
      </c>
      <c r="EQ169" s="1">
        <v>26.9</v>
      </c>
      <c r="ER169" s="1">
        <v>27</v>
      </c>
      <c r="ES169" s="1">
        <v>26.4</v>
      </c>
      <c r="ET169" s="1">
        <v>26.3</v>
      </c>
      <c r="EU169" s="1">
        <v>27.7</v>
      </c>
      <c r="EV169" s="1">
        <v>26.9</v>
      </c>
      <c r="EW169" s="1">
        <v>23.8</v>
      </c>
      <c r="EX169" s="1">
        <v>26</v>
      </c>
      <c r="EY169" s="1">
        <v>24.3</v>
      </c>
      <c r="EZ169" s="1">
        <v>26.7</v>
      </c>
      <c r="FA169" s="1">
        <v>26</v>
      </c>
      <c r="FB169" s="1">
        <v>25.6</v>
      </c>
      <c r="FC169" s="1">
        <v>22.6</v>
      </c>
      <c r="FD169" s="1">
        <v>23</v>
      </c>
      <c r="FE169" s="1">
        <v>23.5</v>
      </c>
      <c r="FF169" s="1">
        <v>24.9</v>
      </c>
      <c r="FG169" s="1">
        <v>26.4</v>
      </c>
      <c r="FH169" s="1">
        <v>27.6</v>
      </c>
      <c r="FI169" s="1">
        <v>26.8</v>
      </c>
      <c r="FJ169" s="1">
        <v>25.6</v>
      </c>
      <c r="FK169" s="1">
        <v>25</v>
      </c>
      <c r="FL169" s="1">
        <v>26.5</v>
      </c>
      <c r="FM169" s="1">
        <v>27.2</v>
      </c>
      <c r="FN169" s="1">
        <v>27.5</v>
      </c>
      <c r="FO169" s="1">
        <v>26.5</v>
      </c>
      <c r="FP169" s="1">
        <v>25</v>
      </c>
      <c r="FQ169" s="1">
        <v>26</v>
      </c>
      <c r="FR169" s="1">
        <v>25</v>
      </c>
      <c r="FS169" s="1">
        <v>27.4</v>
      </c>
      <c r="FT169" s="1">
        <v>27.9</v>
      </c>
      <c r="FU169" s="1">
        <v>27.9</v>
      </c>
      <c r="FV169" s="1">
        <v>27.9</v>
      </c>
      <c r="FW169" s="1">
        <v>27.8</v>
      </c>
      <c r="FX169" s="1">
        <v>28</v>
      </c>
      <c r="FY169" s="1">
        <v>27.2</v>
      </c>
      <c r="FZ169" s="1">
        <v>27.2</v>
      </c>
      <c r="GA169" s="1">
        <v>27.1</v>
      </c>
      <c r="GB169" s="1">
        <v>25.6</v>
      </c>
      <c r="GC169" s="1">
        <v>27</v>
      </c>
      <c r="GD169" s="1">
        <v>26.2</v>
      </c>
      <c r="GE169" s="1">
        <v>26.6</v>
      </c>
      <c r="GF169" s="1">
        <v>27</v>
      </c>
      <c r="GG169" s="1">
        <v>27.7</v>
      </c>
      <c r="GH169" s="1">
        <v>26.2</v>
      </c>
      <c r="GI169" s="1">
        <v>27</v>
      </c>
      <c r="GJ169" s="1">
        <v>26.3</v>
      </c>
      <c r="GK169" s="1">
        <v>25.6</v>
      </c>
      <c r="GL169" s="1">
        <v>27.5</v>
      </c>
      <c r="GM169" s="1">
        <v>27.6</v>
      </c>
      <c r="GN169" s="1">
        <v>26.8</v>
      </c>
      <c r="GO169" s="1">
        <v>27.1</v>
      </c>
      <c r="GP169" s="1">
        <v>25</v>
      </c>
      <c r="GQ169" s="1">
        <v>26.3</v>
      </c>
      <c r="GR169" s="1">
        <v>26.6</v>
      </c>
      <c r="GS169" s="1">
        <v>26.2</v>
      </c>
      <c r="GT169" s="1">
        <v>26.4</v>
      </c>
      <c r="GU169" s="1">
        <v>27.4</v>
      </c>
      <c r="GV169" s="1">
        <v>26.4</v>
      </c>
      <c r="GW169" s="1">
        <v>26.6</v>
      </c>
      <c r="GX169" s="1">
        <v>27.2</v>
      </c>
      <c r="GY169" s="1">
        <v>27.1</v>
      </c>
      <c r="GZ169" s="1">
        <v>28</v>
      </c>
      <c r="HA169" s="1">
        <v>26.8</v>
      </c>
      <c r="HB169" s="1">
        <v>25.5</v>
      </c>
      <c r="HC169" s="1">
        <v>27</v>
      </c>
      <c r="HD169" s="1">
        <v>27.9</v>
      </c>
      <c r="HE169" s="1">
        <v>27.8</v>
      </c>
      <c r="HF169" s="1">
        <v>27</v>
      </c>
      <c r="HG169" s="1">
        <v>26</v>
      </c>
      <c r="HH169" s="1">
        <v>27.2</v>
      </c>
      <c r="HI169" s="1">
        <v>65535</v>
      </c>
      <c r="HJ169" s="1">
        <v>24</v>
      </c>
      <c r="HK169" s="1">
        <v>24.6</v>
      </c>
      <c r="HL169" s="1">
        <v>24.4</v>
      </c>
      <c r="HM169" s="1">
        <v>24.4</v>
      </c>
      <c r="HN169" s="1">
        <v>26.8</v>
      </c>
      <c r="HO169" s="1">
        <v>26.8</v>
      </c>
      <c r="HP169" s="1">
        <v>26.2</v>
      </c>
      <c r="HQ169" s="1">
        <v>27.9</v>
      </c>
      <c r="HR169" s="1">
        <v>26.8</v>
      </c>
      <c r="HS169" s="1">
        <v>24.8</v>
      </c>
      <c r="HT169" s="1">
        <v>24.4</v>
      </c>
      <c r="HU169" s="1">
        <v>25.9</v>
      </c>
      <c r="HV169" s="1">
        <v>26.8</v>
      </c>
      <c r="HW169" s="1">
        <v>27.6</v>
      </c>
      <c r="HX169" s="1">
        <v>27.8</v>
      </c>
      <c r="HY169" s="1">
        <v>28.2</v>
      </c>
      <c r="HZ169" s="1">
        <v>28.1</v>
      </c>
      <c r="IA169" s="1">
        <v>28.2</v>
      </c>
      <c r="IB169" s="1">
        <v>24</v>
      </c>
      <c r="IC169" s="1">
        <v>24.1</v>
      </c>
      <c r="ID169" s="1">
        <v>26.4</v>
      </c>
      <c r="IE169" s="1">
        <v>27.4</v>
      </c>
      <c r="IF169" s="1">
        <v>27.6</v>
      </c>
      <c r="IG169" s="1">
        <v>28.1</v>
      </c>
      <c r="IH169" s="1">
        <v>24.5</v>
      </c>
      <c r="II169" s="1">
        <v>25.7</v>
      </c>
      <c r="IJ169" s="1">
        <v>25.6</v>
      </c>
      <c r="IK169" s="1">
        <v>26</v>
      </c>
      <c r="IL169" s="1">
        <v>28.3</v>
      </c>
      <c r="IM169" s="1">
        <v>27.5</v>
      </c>
      <c r="IN169" s="1">
        <v>27.7</v>
      </c>
      <c r="IO169" s="1">
        <v>23.1</v>
      </c>
      <c r="IP169" s="1">
        <v>24.5</v>
      </c>
      <c r="IQ169" s="1">
        <v>26.7</v>
      </c>
      <c r="IR169" s="1">
        <v>26.6</v>
      </c>
      <c r="IS169" s="1">
        <v>25.7</v>
      </c>
      <c r="IT169" s="1">
        <v>25.2</v>
      </c>
      <c r="IU169" s="1">
        <v>27.5</v>
      </c>
      <c r="IV169" s="1">
        <v>27.9</v>
      </c>
      <c r="IW169" s="1">
        <v>26.8</v>
      </c>
      <c r="IX169" s="1">
        <v>24.3</v>
      </c>
      <c r="IY169" s="1">
        <v>23.7</v>
      </c>
      <c r="IZ169" s="1">
        <v>24.4</v>
      </c>
      <c r="JA169" s="1">
        <v>26.2</v>
      </c>
      <c r="JB169" s="1">
        <v>27.9</v>
      </c>
      <c r="JC169" s="1">
        <v>27.9</v>
      </c>
      <c r="JD169" s="1">
        <v>27</v>
      </c>
      <c r="JE169" s="1">
        <v>24.8</v>
      </c>
      <c r="JF169" s="1">
        <v>26.2</v>
      </c>
      <c r="JG169" s="1">
        <v>25.6</v>
      </c>
      <c r="JH169" s="1">
        <v>26</v>
      </c>
      <c r="JI169" s="1">
        <v>24.9</v>
      </c>
      <c r="JJ169" s="1">
        <v>25.5</v>
      </c>
      <c r="JK169" s="1">
        <v>26.4</v>
      </c>
      <c r="JL169" s="1">
        <v>25.2</v>
      </c>
      <c r="JM169" s="1">
        <v>24.9</v>
      </c>
      <c r="JN169" s="1">
        <v>25.7</v>
      </c>
      <c r="JO169" s="1">
        <v>23.6</v>
      </c>
      <c r="JP169" s="1">
        <v>24.4</v>
      </c>
      <c r="JQ169" s="1">
        <v>24.8</v>
      </c>
      <c r="JR169" s="1">
        <v>23.9</v>
      </c>
      <c r="JS169" s="1">
        <v>26</v>
      </c>
      <c r="JT169" s="1">
        <v>24.5</v>
      </c>
      <c r="JU169" s="1">
        <v>23.8</v>
      </c>
      <c r="JV169" s="1">
        <v>24.8</v>
      </c>
      <c r="JW169" s="1">
        <v>24.3</v>
      </c>
      <c r="JX169" s="1">
        <v>23.3</v>
      </c>
      <c r="JY169" s="1">
        <v>25</v>
      </c>
      <c r="JZ169" s="1">
        <v>23.8</v>
      </c>
      <c r="KA169" s="1">
        <v>22.7</v>
      </c>
      <c r="KB169" s="1">
        <v>24.7</v>
      </c>
      <c r="KC169" s="1">
        <v>26.8</v>
      </c>
      <c r="KD169" s="1">
        <v>26.2</v>
      </c>
      <c r="KE169" s="1">
        <v>24.2</v>
      </c>
      <c r="KF169" s="1">
        <v>24</v>
      </c>
      <c r="KG169" s="1">
        <v>23.8</v>
      </c>
      <c r="KH169" s="1">
        <v>24</v>
      </c>
      <c r="KI169" s="1">
        <v>24</v>
      </c>
      <c r="KJ169" s="1">
        <v>24.5</v>
      </c>
      <c r="KK169" s="1">
        <v>24.4</v>
      </c>
      <c r="KL169" s="1">
        <v>26.1</v>
      </c>
      <c r="KM169" s="1">
        <v>24.6</v>
      </c>
      <c r="KN169" s="1">
        <v>25.4</v>
      </c>
      <c r="KO169" s="1">
        <v>25.1</v>
      </c>
      <c r="KP169" s="1">
        <v>25</v>
      </c>
      <c r="KQ169" s="1">
        <v>23.8</v>
      </c>
      <c r="KR169" s="1">
        <v>23.8</v>
      </c>
      <c r="KS169" s="1">
        <v>24.3</v>
      </c>
      <c r="KT169" s="1">
        <v>24.7</v>
      </c>
      <c r="KU169" s="1">
        <v>24.9</v>
      </c>
      <c r="KV169" s="1">
        <v>26.3</v>
      </c>
      <c r="KW169" s="1">
        <v>26.5</v>
      </c>
      <c r="KX169" s="1">
        <v>26.7</v>
      </c>
      <c r="KY169" s="1">
        <v>26</v>
      </c>
      <c r="KZ169" s="1">
        <v>25.8</v>
      </c>
      <c r="LA169" s="1">
        <v>25.4</v>
      </c>
      <c r="LB169" s="1">
        <v>24.1</v>
      </c>
      <c r="LC169" s="1">
        <v>23.1</v>
      </c>
      <c r="LD169" s="1">
        <v>24.9</v>
      </c>
      <c r="LE169" s="1">
        <v>26.1</v>
      </c>
      <c r="LF169" s="1">
        <v>27</v>
      </c>
      <c r="LG169" s="1">
        <v>26.4</v>
      </c>
      <c r="LH169" s="1">
        <v>27.3</v>
      </c>
      <c r="LI169" s="1">
        <v>26.6</v>
      </c>
      <c r="LJ169" s="1">
        <v>24.6</v>
      </c>
      <c r="LK169" s="1">
        <v>24.1</v>
      </c>
      <c r="LL169" s="1">
        <v>23.2</v>
      </c>
      <c r="LM169" s="1">
        <v>24.1</v>
      </c>
      <c r="LN169" s="1">
        <v>24</v>
      </c>
      <c r="LO169" s="1">
        <v>23.8</v>
      </c>
      <c r="LP169" s="1">
        <v>24.6</v>
      </c>
      <c r="LQ169" s="1">
        <v>23</v>
      </c>
      <c r="LR169" s="1">
        <v>23.2</v>
      </c>
      <c r="LS169" s="1">
        <v>22.6</v>
      </c>
      <c r="LT169" s="1">
        <v>23.2</v>
      </c>
      <c r="LU169" s="1">
        <v>23.3</v>
      </c>
      <c r="LV169" s="1">
        <v>23.8</v>
      </c>
      <c r="LW169" s="1">
        <v>23.3</v>
      </c>
      <c r="LX169" s="1">
        <v>22.4</v>
      </c>
      <c r="LY169" s="1">
        <v>23.6</v>
      </c>
      <c r="LZ169" s="1">
        <v>27.1</v>
      </c>
      <c r="MA169" s="1">
        <v>27.6</v>
      </c>
      <c r="MB169" s="1">
        <v>27.6</v>
      </c>
      <c r="MC169" s="1">
        <v>23.7</v>
      </c>
      <c r="MD169" s="1">
        <v>24.1</v>
      </c>
      <c r="ME169" s="1">
        <v>22.1</v>
      </c>
      <c r="MF169" s="1">
        <v>26.1</v>
      </c>
      <c r="MG169" s="1">
        <v>25.8</v>
      </c>
      <c r="MH169" s="1">
        <v>25</v>
      </c>
      <c r="MI169" s="1">
        <v>24.2</v>
      </c>
      <c r="MJ169" s="1">
        <v>24.5</v>
      </c>
      <c r="MK169" s="1">
        <v>24.2</v>
      </c>
      <c r="ML169" s="1">
        <v>21.6</v>
      </c>
      <c r="MM169" s="1">
        <v>23.4</v>
      </c>
      <c r="MN169" s="1">
        <v>22.8</v>
      </c>
      <c r="MO169" s="1">
        <v>25.5</v>
      </c>
      <c r="MP169" s="1">
        <v>22.6</v>
      </c>
      <c r="MQ169" s="1">
        <v>21.9</v>
      </c>
      <c r="MR169" s="1">
        <v>23.1</v>
      </c>
      <c r="MS169" s="1">
        <v>23.8</v>
      </c>
      <c r="MT169" s="1">
        <v>25.3</v>
      </c>
      <c r="MU169" s="1">
        <v>26.8</v>
      </c>
      <c r="MV169" s="1">
        <v>26.7</v>
      </c>
      <c r="MW169" s="1">
        <v>26.8</v>
      </c>
      <c r="MX169" s="1">
        <v>27.5</v>
      </c>
      <c r="MY169" s="1">
        <v>27.2</v>
      </c>
      <c r="MZ169" s="1">
        <v>27</v>
      </c>
      <c r="NA169" s="1">
        <v>26.5</v>
      </c>
      <c r="NB169" s="1">
        <v>26.1</v>
      </c>
      <c r="NC169" s="1">
        <v>24.1</v>
      </c>
      <c r="ND169" s="1">
        <v>24</v>
      </c>
      <c r="NE169" s="1">
        <v>25.2</v>
      </c>
      <c r="NF169" s="1">
        <v>26.2</v>
      </c>
      <c r="NG169" s="1">
        <v>26.2</v>
      </c>
      <c r="NH169" s="1">
        <v>21.6</v>
      </c>
      <c r="NI169" s="1">
        <v>24.2</v>
      </c>
      <c r="NJ169" s="6">
        <f t="shared" si="111"/>
        <v>1</v>
      </c>
      <c r="NK169" s="3">
        <f t="shared" si="112"/>
        <v>1</v>
      </c>
      <c r="NL169" s="3">
        <f t="shared" si="113"/>
        <v>1</v>
      </c>
      <c r="NM169" s="3">
        <f t="shared" si="114"/>
        <v>1</v>
      </c>
      <c r="NN169" s="3">
        <f t="shared" si="115"/>
        <v>1</v>
      </c>
      <c r="NO169" s="3">
        <f t="shared" si="116"/>
        <v>1</v>
      </c>
      <c r="NP169" s="3">
        <f t="shared" si="117"/>
        <v>0.967741935483871</v>
      </c>
      <c r="NQ169" s="3">
        <f t="shared" si="118"/>
        <v>1</v>
      </c>
      <c r="NR169" s="3">
        <f t="shared" si="119"/>
        <v>1</v>
      </c>
      <c r="NS169" s="3">
        <f t="shared" si="120"/>
        <v>1</v>
      </c>
      <c r="NT169" s="3">
        <f t="shared" si="121"/>
        <v>1</v>
      </c>
      <c r="NU169" s="3">
        <f t="shared" si="122"/>
        <v>1</v>
      </c>
      <c r="NV169" s="3">
        <f t="shared" si="123"/>
        <v>0.99726027397260275</v>
      </c>
      <c r="NW169" s="5">
        <f t="shared" si="124"/>
        <v>23.277419354838706</v>
      </c>
      <c r="NX169" s="1">
        <f t="shared" si="125"/>
        <v>23.671428571428571</v>
      </c>
      <c r="NY169" s="1">
        <f t="shared" si="126"/>
        <v>24.35483870967742</v>
      </c>
      <c r="NZ169" s="1">
        <f t="shared" si="127"/>
        <v>25.723333333333333</v>
      </c>
      <c r="OA169" s="1">
        <f t="shared" si="128"/>
        <v>26.43548387096774</v>
      </c>
      <c r="OB169" s="1">
        <f t="shared" si="129"/>
        <v>26.500000000000004</v>
      </c>
      <c r="OC169" s="1">
        <f t="shared" si="130"/>
        <v>26.516666666666662</v>
      </c>
      <c r="OD169" s="1">
        <f t="shared" si="131"/>
        <v>26.383870967741942</v>
      </c>
      <c r="OE169" s="1">
        <f t="shared" si="132"/>
        <v>25.576666666666664</v>
      </c>
      <c r="OF169" s="1">
        <f t="shared" si="133"/>
        <v>24.822580645161288</v>
      </c>
      <c r="OG169" s="1">
        <f t="shared" si="134"/>
        <v>24.593333333333337</v>
      </c>
      <c r="OH169" s="1">
        <f t="shared" si="135"/>
        <v>24.774193548387107</v>
      </c>
      <c r="OI169" s="111">
        <v>22.252173913043478</v>
      </c>
      <c r="OJ169" s="112">
        <v>22.6952380952381</v>
      </c>
      <c r="OK169" s="112">
        <v>23.452380952380956</v>
      </c>
      <c r="OL169" s="112">
        <v>24.53478260869565</v>
      </c>
      <c r="OM169" s="112">
        <v>25.178260869565218</v>
      </c>
      <c r="ON169" s="112">
        <v>25.556521739130442</v>
      </c>
      <c r="OO169" s="112">
        <v>25.569565217391304</v>
      </c>
      <c r="OP169" s="112">
        <v>25.25</v>
      </c>
      <c r="OQ169" s="112">
        <v>24.527272727272727</v>
      </c>
      <c r="OR169" s="112">
        <v>24.000000000000004</v>
      </c>
      <c r="OS169" s="112">
        <v>23.599999999999994</v>
      </c>
      <c r="OT169" s="112">
        <v>22.971428571428572</v>
      </c>
      <c r="OU169" s="5">
        <f t="shared" si="99"/>
        <v>1.0252454417952279</v>
      </c>
      <c r="OV169" s="1">
        <f t="shared" si="100"/>
        <v>0.97619047619047095</v>
      </c>
      <c r="OW169" s="1">
        <f t="shared" si="101"/>
        <v>0.90245775729646383</v>
      </c>
      <c r="OX169" s="1">
        <f t="shared" si="102"/>
        <v>1.1885507246376825</v>
      </c>
      <c r="OY169" s="1">
        <f t="shared" si="103"/>
        <v>1.2572230014025223</v>
      </c>
      <c r="OZ169" s="1">
        <f t="shared" si="104"/>
        <v>0.94347826086956132</v>
      </c>
      <c r="PA169" s="1">
        <f t="shared" si="105"/>
        <v>0.94710144927535822</v>
      </c>
      <c r="PB169" s="1">
        <f t="shared" si="106"/>
        <v>1.1338709677419416</v>
      </c>
      <c r="PC169" s="1">
        <f t="shared" si="107"/>
        <v>1.0493939393939371</v>
      </c>
      <c r="PD169" s="1">
        <f t="shared" si="108"/>
        <v>0.82258064516128471</v>
      </c>
      <c r="PE169" s="1">
        <f t="shared" si="109"/>
        <v>0.99333333333334295</v>
      </c>
      <c r="PF169" s="1">
        <f t="shared" si="110"/>
        <v>1.8027649769585352</v>
      </c>
      <c r="PG169" s="111">
        <v>17.2</v>
      </c>
      <c r="PH169" s="112">
        <v>18</v>
      </c>
      <c r="PI169" s="112">
        <v>18</v>
      </c>
      <c r="PJ169" s="112">
        <v>19.2</v>
      </c>
      <c r="PK169" s="112">
        <v>20.8</v>
      </c>
      <c r="PL169" s="112">
        <v>20.399999999999999</v>
      </c>
      <c r="PM169" s="112">
        <v>20.2</v>
      </c>
      <c r="PN169" s="112">
        <v>21.4</v>
      </c>
      <c r="PO169" s="112">
        <v>19.2</v>
      </c>
      <c r="PP169" s="112">
        <v>20</v>
      </c>
      <c r="PQ169" s="112">
        <v>18.8</v>
      </c>
      <c r="PR169" s="137">
        <v>18</v>
      </c>
      <c r="PS169" s="5">
        <f t="array" ref="PS169">+IF(ISERROR($NW169)=FALSE,MIN(IF($H169:$AL169&lt;65534,$H169:$AL169,"")),NA())</f>
        <v>19.7</v>
      </c>
      <c r="PT169" s="1">
        <f t="array" ref="PT169">+IF(ISERROR($NX169)=FALSE,MIN(IF($AM169:$BN169&lt;65534,$AM169:$BN169,"")),NA())</f>
        <v>20.100000000000001</v>
      </c>
      <c r="PU169" s="1">
        <f t="array" ref="PU169">+IF(ISERROR($NY169)=FALSE,MIN(IF($BP169:$CT169&lt;65534,$BP169:$CT169,"")),NA())</f>
        <v>22</v>
      </c>
      <c r="PV169" s="1">
        <f t="array" ref="PV169">+IF(ISERROR($NZ169)=FALSE,MIN(IF($CU169:$DX169&lt;65534,$CU169:$DX169,"")),NA())</f>
        <v>23.3</v>
      </c>
      <c r="PW169" s="1">
        <f t="array" ref="PW169">+IF(ISERROR($OA169)=FALSE,MIN(IF($DY169:$FC169&lt;65534,$DY169:$FC169,"")),NA())</f>
        <v>22.6</v>
      </c>
      <c r="PX169" s="1">
        <f t="array" ref="PX169">+IF(ISERROR($OB169)=FALSE,MIN(IF($FD169:$GG169&lt;65534,$FD169:$GG169,"")),NA())</f>
        <v>23</v>
      </c>
      <c r="PY169" s="1">
        <f t="array" ref="PY169">+IF(ISERROR($OC169)=FALSE,MIN(IF($GH169:$HL169&lt;65534,$GH169:$HL169,"")),NA())</f>
        <v>24</v>
      </c>
      <c r="PZ169" s="1">
        <f t="array" ref="PZ169">+IF(ISERROR($OD169)=FALSE,MIN(IF($HM169:$IQ169&lt;65534,$HM169:$IQ169,"")),NA())</f>
        <v>23.1</v>
      </c>
      <c r="QA169" s="1">
        <f t="array" ref="QA169">+IF(ISERROR($OE169)=FALSE,MIN(IF($IR169:$JU169&lt;65534,$IR169:$JU169,"")),NA())</f>
        <v>23.6</v>
      </c>
      <c r="QB169" s="1">
        <f t="array" ref="QB169">+IF(ISERROR($OF169)=FALSE,MIN(IF($JV169:$KZ169&lt;65534,$JV169:$KZ169,"")),NA())</f>
        <v>22.7</v>
      </c>
      <c r="QC169" s="1">
        <f t="array" ref="QC169">+IF(ISERROR($OG169)=FALSE,MIN(IF($LA169:$MD169&lt;65534,$LA169:$MD169,"")),NA())</f>
        <v>22.4</v>
      </c>
      <c r="QD169" s="1">
        <f t="array" ref="QD169">+IF(ISERROR($OH169)=FALSE,MIN(IF($ME169:$NI169&lt;65534,$ME169:$NI169,"")),NA())</f>
        <v>21.6</v>
      </c>
      <c r="QE169" s="5">
        <f t="shared" si="136"/>
        <v>-2.5</v>
      </c>
      <c r="QF169" s="1">
        <f t="shared" si="137"/>
        <v>-2.1000000000000014</v>
      </c>
      <c r="QG169" s="1">
        <f t="shared" si="138"/>
        <v>-4</v>
      </c>
      <c r="QH169" s="1">
        <f t="shared" si="139"/>
        <v>-4.1000000000000014</v>
      </c>
      <c r="QI169" s="1">
        <f t="shared" si="140"/>
        <v>-1.8000000000000007</v>
      </c>
      <c r="QJ169" s="1">
        <f t="shared" si="141"/>
        <v>-2.6000000000000014</v>
      </c>
      <c r="QK169" s="1">
        <f t="shared" si="142"/>
        <v>-3.8000000000000007</v>
      </c>
      <c r="QL169" s="1">
        <f t="shared" si="143"/>
        <v>-1.7000000000000028</v>
      </c>
      <c r="QM169" s="1">
        <f t="shared" si="144"/>
        <v>-4.4000000000000021</v>
      </c>
      <c r="QN169" s="1">
        <f t="shared" si="145"/>
        <v>-2.6999999999999993</v>
      </c>
      <c r="QO169" s="1">
        <f t="shared" si="146"/>
        <v>-3.5999999999999979</v>
      </c>
      <c r="QP169" s="1">
        <f t="shared" si="147"/>
        <v>-3.6000000000000014</v>
      </c>
      <c r="QQ169" s="5" t="s">
        <v>892</v>
      </c>
    </row>
    <row r="170" spans="1:459" s="1" customFormat="1" x14ac:dyDescent="0.2">
      <c r="A170" s="79">
        <v>15065130</v>
      </c>
      <c r="B170" s="106">
        <v>-72.615944444444438</v>
      </c>
      <c r="C170" s="106">
        <v>11.137583333333334</v>
      </c>
      <c r="D170" s="105">
        <v>80</v>
      </c>
      <c r="E170" s="97" t="s">
        <v>204</v>
      </c>
      <c r="F170" s="97" t="s">
        <v>239</v>
      </c>
      <c r="G170" s="97" t="s">
        <v>410</v>
      </c>
      <c r="H170" s="1">
        <v>65535</v>
      </c>
      <c r="I170" s="1">
        <v>65535</v>
      </c>
      <c r="J170" s="1">
        <v>23.9</v>
      </c>
      <c r="K170" s="1">
        <v>24.4</v>
      </c>
      <c r="L170" s="1">
        <v>65535</v>
      </c>
      <c r="M170" s="1">
        <v>65535</v>
      </c>
      <c r="N170" s="1">
        <v>65535</v>
      </c>
      <c r="O170" s="1">
        <v>24.6</v>
      </c>
      <c r="P170" s="1">
        <v>23.5</v>
      </c>
      <c r="Q170" s="1">
        <v>65535</v>
      </c>
      <c r="R170" s="1">
        <v>22.2</v>
      </c>
      <c r="S170" s="1">
        <v>65535</v>
      </c>
      <c r="T170" s="1">
        <v>65535</v>
      </c>
      <c r="U170" s="1">
        <v>23.4</v>
      </c>
      <c r="V170" s="1">
        <v>23</v>
      </c>
      <c r="W170" s="1">
        <v>23.7</v>
      </c>
      <c r="X170" s="1">
        <v>24</v>
      </c>
      <c r="Y170" s="1">
        <v>24.8</v>
      </c>
      <c r="Z170" s="1">
        <v>65535</v>
      </c>
      <c r="AA170" s="1">
        <v>65535</v>
      </c>
      <c r="AB170" s="1">
        <v>25</v>
      </c>
      <c r="AC170" s="1">
        <v>25</v>
      </c>
      <c r="AD170" s="1">
        <v>25.2</v>
      </c>
      <c r="AE170" s="1">
        <v>25</v>
      </c>
      <c r="AF170" s="1">
        <v>65535</v>
      </c>
      <c r="AG170" s="1">
        <v>65535</v>
      </c>
      <c r="AH170" s="1">
        <v>65535</v>
      </c>
      <c r="AI170" s="1">
        <v>65535</v>
      </c>
      <c r="AJ170" s="1">
        <v>23.6</v>
      </c>
      <c r="AK170" s="1">
        <v>24.2</v>
      </c>
      <c r="AL170" s="1">
        <v>24.2</v>
      </c>
      <c r="AM170" s="1">
        <v>24</v>
      </c>
      <c r="AN170" s="1">
        <v>65535</v>
      </c>
      <c r="AO170" s="1">
        <v>65535</v>
      </c>
      <c r="AP170" s="1">
        <v>24</v>
      </c>
      <c r="AQ170" s="1">
        <v>24.1</v>
      </c>
      <c r="AR170" s="1">
        <v>24.4</v>
      </c>
      <c r="AS170" s="1">
        <v>24.6</v>
      </c>
      <c r="AT170" s="1">
        <v>65535</v>
      </c>
      <c r="AU170" s="1">
        <v>65535</v>
      </c>
      <c r="AV170" s="1">
        <v>65535</v>
      </c>
      <c r="AW170" s="1">
        <v>24</v>
      </c>
      <c r="AX170" s="1">
        <v>65535</v>
      </c>
      <c r="AY170" s="1">
        <v>24.8</v>
      </c>
      <c r="AZ170" s="1">
        <v>24.6</v>
      </c>
      <c r="BA170" s="1">
        <v>24.6</v>
      </c>
      <c r="BB170" s="1">
        <v>65535</v>
      </c>
      <c r="BC170" s="1">
        <v>65535</v>
      </c>
      <c r="BD170" s="1">
        <v>24.9</v>
      </c>
      <c r="BE170" s="1">
        <v>65535</v>
      </c>
      <c r="BF170" s="1">
        <v>24.7</v>
      </c>
      <c r="BG170" s="1">
        <v>24.7</v>
      </c>
      <c r="BH170" s="1">
        <v>24.7</v>
      </c>
      <c r="BI170" s="1">
        <v>65535</v>
      </c>
      <c r="BJ170" s="1">
        <v>65535</v>
      </c>
      <c r="BK170" s="1">
        <v>24.2</v>
      </c>
      <c r="BL170" s="1">
        <v>24.9</v>
      </c>
      <c r="BM170" s="1">
        <v>23.8</v>
      </c>
      <c r="BN170" s="1">
        <v>24.4</v>
      </c>
      <c r="BO170" s="102"/>
      <c r="BP170" s="1">
        <v>65535</v>
      </c>
      <c r="BQ170" s="1">
        <v>65535</v>
      </c>
      <c r="BR170" s="1">
        <v>65535</v>
      </c>
      <c r="BS170" s="1">
        <v>24.4</v>
      </c>
      <c r="BT170" s="1">
        <v>25.2</v>
      </c>
      <c r="BU170" s="1">
        <v>65535</v>
      </c>
      <c r="BV170" s="1">
        <v>25.2</v>
      </c>
      <c r="BW170" s="1">
        <v>65535</v>
      </c>
      <c r="BX170" s="1">
        <v>65535</v>
      </c>
      <c r="BY170" s="1">
        <v>65535</v>
      </c>
      <c r="BZ170" s="1">
        <v>65535</v>
      </c>
      <c r="CA170" s="1">
        <v>25</v>
      </c>
      <c r="CB170" s="1">
        <v>65535</v>
      </c>
      <c r="CC170" s="1">
        <v>65535</v>
      </c>
      <c r="CD170" s="1">
        <v>65535</v>
      </c>
      <c r="CE170" s="1">
        <v>65535</v>
      </c>
      <c r="CF170" s="1">
        <v>65535</v>
      </c>
      <c r="CG170" s="1">
        <v>25.2</v>
      </c>
      <c r="CH170" s="1">
        <v>26</v>
      </c>
      <c r="CI170" s="1">
        <v>65535</v>
      </c>
      <c r="CJ170" s="1">
        <v>25.2</v>
      </c>
      <c r="CK170" s="1">
        <v>25.4</v>
      </c>
      <c r="CL170" s="1">
        <v>65535</v>
      </c>
      <c r="CM170" s="1">
        <v>65535</v>
      </c>
      <c r="CN170" s="1">
        <v>65535</v>
      </c>
      <c r="CO170" s="1">
        <v>65535</v>
      </c>
      <c r="CP170" s="1">
        <v>24.7</v>
      </c>
      <c r="CQ170" s="1">
        <v>65535</v>
      </c>
      <c r="CR170" s="1">
        <v>65535</v>
      </c>
      <c r="CS170" s="1">
        <v>65535</v>
      </c>
      <c r="CT170" s="1">
        <v>65535</v>
      </c>
      <c r="CU170" s="1">
        <v>65535</v>
      </c>
      <c r="CV170" s="1">
        <v>65535</v>
      </c>
      <c r="CW170" s="1">
        <v>24.6</v>
      </c>
      <c r="CX170" s="1">
        <v>25</v>
      </c>
      <c r="CY170" s="1">
        <v>25.4</v>
      </c>
      <c r="CZ170" s="1">
        <v>65535</v>
      </c>
      <c r="DA170" s="1">
        <v>65535</v>
      </c>
      <c r="DB170" s="1">
        <v>25.2</v>
      </c>
      <c r="DC170" s="1">
        <v>25.2</v>
      </c>
      <c r="DD170" s="1">
        <v>26.2</v>
      </c>
      <c r="DE170" s="1">
        <v>25.4</v>
      </c>
      <c r="DF170" s="1">
        <v>25.6</v>
      </c>
      <c r="DG170" s="1">
        <v>65535</v>
      </c>
      <c r="DH170" s="1">
        <v>65535</v>
      </c>
      <c r="DI170" s="1">
        <v>26</v>
      </c>
      <c r="DJ170" s="1">
        <v>26.1</v>
      </c>
      <c r="DK170" s="1">
        <v>65535</v>
      </c>
      <c r="DL170" s="1">
        <v>65535</v>
      </c>
      <c r="DM170" s="1">
        <v>65535</v>
      </c>
      <c r="DN170" s="1">
        <v>65535</v>
      </c>
      <c r="DO170" s="1">
        <v>65535</v>
      </c>
      <c r="DP170" s="1">
        <v>65535</v>
      </c>
      <c r="DQ170" s="1">
        <v>65535</v>
      </c>
      <c r="DR170" s="1">
        <v>65535</v>
      </c>
      <c r="DS170" s="1">
        <v>25.4</v>
      </c>
      <c r="DT170" s="1">
        <v>25.8</v>
      </c>
      <c r="DU170" s="1">
        <v>65535</v>
      </c>
      <c r="DV170" s="1">
        <v>65535</v>
      </c>
      <c r="DW170" s="1">
        <v>26.9</v>
      </c>
      <c r="DX170" s="1">
        <v>65535</v>
      </c>
      <c r="DY170" s="1">
        <v>65535</v>
      </c>
      <c r="DZ170" s="1">
        <v>26.5</v>
      </c>
      <c r="EA170" s="1">
        <v>26.2</v>
      </c>
      <c r="EB170" s="1">
        <v>65535</v>
      </c>
      <c r="EC170" s="1">
        <v>65535</v>
      </c>
      <c r="ED170" s="1">
        <v>26</v>
      </c>
      <c r="EE170" s="1">
        <v>27</v>
      </c>
      <c r="EF170" s="1">
        <v>26.4</v>
      </c>
      <c r="EG170" s="1">
        <v>26.6</v>
      </c>
      <c r="EH170" s="1">
        <v>26.6</v>
      </c>
      <c r="EI170" s="1">
        <v>65535</v>
      </c>
      <c r="EJ170" s="1">
        <v>65535</v>
      </c>
      <c r="EK170" s="1">
        <v>26.6</v>
      </c>
      <c r="EL170" s="1">
        <v>25.8</v>
      </c>
      <c r="EM170" s="1">
        <v>25</v>
      </c>
      <c r="EN170" s="1">
        <v>26.3</v>
      </c>
      <c r="EO170" s="1">
        <v>26.8</v>
      </c>
      <c r="EP170" s="1">
        <v>65535</v>
      </c>
      <c r="EQ170" s="1">
        <v>65535</v>
      </c>
      <c r="ER170" s="1">
        <v>24.2</v>
      </c>
      <c r="ES170" s="1">
        <v>26.8</v>
      </c>
      <c r="ET170" s="1">
        <v>25.6</v>
      </c>
      <c r="EU170" s="1">
        <v>25.4</v>
      </c>
      <c r="EV170" s="1">
        <v>25.2</v>
      </c>
      <c r="EW170" s="1">
        <v>65535</v>
      </c>
      <c r="EX170" s="1">
        <v>65535</v>
      </c>
      <c r="EY170" s="1">
        <v>25.6</v>
      </c>
      <c r="EZ170" s="1">
        <v>24.6</v>
      </c>
      <c r="FA170" s="1">
        <v>25.8</v>
      </c>
      <c r="FB170" s="1">
        <v>24.8</v>
      </c>
      <c r="FC170" s="1">
        <v>65535</v>
      </c>
      <c r="FD170" s="1">
        <v>65535</v>
      </c>
      <c r="FE170" s="1">
        <v>65535</v>
      </c>
      <c r="FF170" s="1">
        <v>65535</v>
      </c>
      <c r="FG170" s="1">
        <v>65535</v>
      </c>
      <c r="FH170" s="1">
        <v>26.9</v>
      </c>
      <c r="FI170" s="1">
        <v>25.3</v>
      </c>
      <c r="FJ170" s="1">
        <v>25.3</v>
      </c>
      <c r="FK170" s="1">
        <v>65535</v>
      </c>
      <c r="FL170" s="1">
        <v>65535</v>
      </c>
      <c r="FM170" s="1">
        <v>27.2</v>
      </c>
      <c r="FN170" s="1">
        <v>27.2</v>
      </c>
      <c r="FO170" s="1">
        <v>26.8</v>
      </c>
      <c r="FP170" s="1">
        <v>26.4</v>
      </c>
      <c r="FQ170" s="1">
        <v>26.7</v>
      </c>
      <c r="FR170" s="1">
        <v>65535</v>
      </c>
      <c r="FS170" s="1">
        <v>65535</v>
      </c>
      <c r="FT170" s="1">
        <v>27.8</v>
      </c>
      <c r="FU170" s="1">
        <v>27.6</v>
      </c>
      <c r="FV170" s="1">
        <v>27</v>
      </c>
      <c r="FW170" s="1">
        <v>27.3</v>
      </c>
      <c r="FX170" s="1">
        <v>27.3</v>
      </c>
      <c r="FY170" s="1">
        <v>65535</v>
      </c>
      <c r="FZ170" s="1">
        <v>65535</v>
      </c>
      <c r="GA170" s="1">
        <v>65535</v>
      </c>
      <c r="GB170" s="1">
        <v>65535</v>
      </c>
      <c r="GC170" s="1">
        <v>65535</v>
      </c>
      <c r="GD170" s="1">
        <v>65535</v>
      </c>
      <c r="GE170" s="1">
        <v>27.1</v>
      </c>
      <c r="GF170" s="1">
        <v>65535</v>
      </c>
      <c r="GG170" s="1">
        <v>65535</v>
      </c>
      <c r="GH170" s="1">
        <v>65535</v>
      </c>
      <c r="GI170" s="1">
        <v>26.4</v>
      </c>
      <c r="GJ170" s="1">
        <v>26.4</v>
      </c>
      <c r="GK170" s="1">
        <v>65535</v>
      </c>
      <c r="GL170" s="1">
        <v>27.2</v>
      </c>
      <c r="GM170" s="1">
        <v>65535</v>
      </c>
      <c r="GN170" s="1">
        <v>65535</v>
      </c>
      <c r="GO170" s="1">
        <v>27.1</v>
      </c>
      <c r="GP170" s="1">
        <v>26.4</v>
      </c>
      <c r="GQ170" s="1">
        <v>26.3</v>
      </c>
      <c r="GR170" s="1">
        <v>26.6</v>
      </c>
      <c r="GS170" s="1">
        <v>26.4</v>
      </c>
      <c r="GT170" s="1">
        <v>65535</v>
      </c>
      <c r="GU170" s="1">
        <v>65535</v>
      </c>
      <c r="GV170" s="1">
        <v>26.3</v>
      </c>
      <c r="GW170" s="1">
        <v>65535</v>
      </c>
      <c r="GX170" s="1">
        <v>26.6</v>
      </c>
      <c r="GY170" s="1">
        <v>27.4</v>
      </c>
      <c r="GZ170" s="1">
        <v>27.2</v>
      </c>
      <c r="HA170" s="1">
        <v>65535</v>
      </c>
      <c r="HB170" s="1">
        <v>65535</v>
      </c>
      <c r="HC170" s="1">
        <v>26.6</v>
      </c>
      <c r="HD170" s="1">
        <v>27.2</v>
      </c>
      <c r="HE170" s="1">
        <v>27.8</v>
      </c>
      <c r="HF170" s="1">
        <v>26.4</v>
      </c>
      <c r="HG170" s="1">
        <v>26</v>
      </c>
      <c r="HH170" s="1">
        <v>65535</v>
      </c>
      <c r="HI170" s="1">
        <v>65535</v>
      </c>
      <c r="HJ170" s="1">
        <v>26.6</v>
      </c>
      <c r="HK170" s="1">
        <v>26</v>
      </c>
      <c r="HL170" s="1">
        <v>24.4</v>
      </c>
      <c r="HM170" s="1">
        <v>24.9</v>
      </c>
      <c r="HN170" s="1">
        <v>26.4</v>
      </c>
      <c r="HO170" s="1">
        <v>65535</v>
      </c>
      <c r="HP170" s="1">
        <v>65535</v>
      </c>
      <c r="HQ170" s="1">
        <v>27.4</v>
      </c>
      <c r="HR170" s="1">
        <v>27</v>
      </c>
      <c r="HS170" s="1">
        <v>65535</v>
      </c>
      <c r="HT170" s="1">
        <v>65535</v>
      </c>
      <c r="HU170" s="1">
        <v>26.6</v>
      </c>
      <c r="HV170" s="1">
        <v>65535</v>
      </c>
      <c r="HW170" s="1">
        <v>65535</v>
      </c>
      <c r="HX170" s="1">
        <v>27.6</v>
      </c>
      <c r="HY170" s="1">
        <v>28.2</v>
      </c>
      <c r="HZ170" s="1">
        <v>28.6</v>
      </c>
      <c r="IA170" s="1">
        <v>24</v>
      </c>
      <c r="IB170" s="1">
        <v>24.2</v>
      </c>
      <c r="IC170" s="1">
        <v>65535</v>
      </c>
      <c r="ID170" s="1">
        <v>65535</v>
      </c>
      <c r="IE170" s="1">
        <v>65535</v>
      </c>
      <c r="IF170" s="1">
        <v>25.4</v>
      </c>
      <c r="IG170" s="1">
        <v>26.2</v>
      </c>
      <c r="IH170" s="1">
        <v>27</v>
      </c>
      <c r="II170" s="1">
        <v>27.8</v>
      </c>
      <c r="IJ170" s="1">
        <v>65535</v>
      </c>
      <c r="IK170" s="1">
        <v>65535</v>
      </c>
      <c r="IL170" s="1">
        <v>27.4</v>
      </c>
      <c r="IM170" s="1">
        <v>27.4</v>
      </c>
      <c r="IN170" s="1">
        <v>27.4</v>
      </c>
      <c r="IO170" s="1">
        <v>65535</v>
      </c>
      <c r="IP170" s="1">
        <v>24.8</v>
      </c>
      <c r="IQ170" s="1">
        <v>65535</v>
      </c>
      <c r="IR170" s="1">
        <v>65535</v>
      </c>
      <c r="IS170" s="1">
        <v>25.6</v>
      </c>
      <c r="IT170" s="1">
        <v>23.8</v>
      </c>
      <c r="IU170" s="1">
        <v>65535</v>
      </c>
      <c r="IV170" s="1">
        <v>65535</v>
      </c>
      <c r="IW170" s="1">
        <v>65535</v>
      </c>
      <c r="IX170" s="1">
        <v>24.3</v>
      </c>
      <c r="IY170" s="1">
        <v>65535</v>
      </c>
      <c r="IZ170" s="1">
        <v>22.4</v>
      </c>
      <c r="JA170" s="1">
        <v>25.1</v>
      </c>
      <c r="JB170" s="1">
        <v>65535</v>
      </c>
      <c r="JC170" s="1">
        <v>28</v>
      </c>
      <c r="JD170" s="1">
        <v>26.6</v>
      </c>
      <c r="JE170" s="1">
        <v>65535</v>
      </c>
      <c r="JF170" s="1">
        <v>65535</v>
      </c>
      <c r="JG170" s="1">
        <v>27</v>
      </c>
      <c r="JH170" s="1">
        <v>26.2</v>
      </c>
      <c r="JI170" s="1">
        <v>65535</v>
      </c>
      <c r="JJ170" s="1">
        <v>25</v>
      </c>
      <c r="JK170" s="1">
        <v>25.2</v>
      </c>
      <c r="JL170" s="1">
        <v>65535</v>
      </c>
      <c r="JM170" s="1">
        <v>65535</v>
      </c>
      <c r="JN170" s="1">
        <v>23.6</v>
      </c>
      <c r="JO170" s="1">
        <v>24.2</v>
      </c>
      <c r="JP170" s="1">
        <v>23.2</v>
      </c>
      <c r="JQ170" s="1">
        <v>22.6</v>
      </c>
      <c r="JR170" s="1">
        <v>24</v>
      </c>
      <c r="JS170" s="1">
        <v>65535</v>
      </c>
      <c r="JT170" s="1">
        <v>65535</v>
      </c>
      <c r="JU170" s="1">
        <v>23.9</v>
      </c>
      <c r="JV170" s="1">
        <v>23.8</v>
      </c>
      <c r="JW170" s="1">
        <v>24.3</v>
      </c>
      <c r="JX170" s="1">
        <v>22.8</v>
      </c>
      <c r="JY170" s="1">
        <v>23.6</v>
      </c>
      <c r="JZ170" s="1">
        <v>65535</v>
      </c>
      <c r="KA170" s="1">
        <v>65535</v>
      </c>
      <c r="KB170" s="1">
        <v>22.9</v>
      </c>
      <c r="KC170" s="1">
        <v>24.8</v>
      </c>
      <c r="KD170" s="1">
        <v>25</v>
      </c>
      <c r="KE170" s="1">
        <v>23.8</v>
      </c>
      <c r="KF170" s="1">
        <v>23.8</v>
      </c>
      <c r="KG170" s="1">
        <v>65535</v>
      </c>
      <c r="KH170" s="1">
        <v>65535</v>
      </c>
      <c r="KI170" s="1">
        <v>65535</v>
      </c>
      <c r="KJ170" s="1">
        <v>24.3</v>
      </c>
      <c r="KK170" s="1">
        <v>24.4</v>
      </c>
      <c r="KL170" s="1">
        <v>24.6</v>
      </c>
      <c r="KM170" s="1">
        <v>24</v>
      </c>
      <c r="KN170" s="1">
        <v>65535</v>
      </c>
      <c r="KO170" s="1">
        <v>65535</v>
      </c>
      <c r="KP170" s="1">
        <v>24</v>
      </c>
      <c r="KQ170" s="1">
        <v>23.2</v>
      </c>
      <c r="KR170" s="1">
        <v>65535</v>
      </c>
      <c r="KS170" s="1">
        <v>65535</v>
      </c>
      <c r="KT170" s="1">
        <v>33.200000000000003</v>
      </c>
      <c r="KU170" s="1">
        <v>65535</v>
      </c>
      <c r="KV170" s="1">
        <v>65535</v>
      </c>
      <c r="KW170" s="1">
        <v>26.4</v>
      </c>
      <c r="KX170" s="1">
        <v>26.4</v>
      </c>
      <c r="KY170" s="1">
        <v>25.4</v>
      </c>
      <c r="KZ170" s="1">
        <v>65535</v>
      </c>
      <c r="LA170" s="1">
        <v>24</v>
      </c>
      <c r="LB170" s="1">
        <v>65535</v>
      </c>
      <c r="LC170" s="1">
        <v>65535</v>
      </c>
      <c r="LD170" s="1">
        <v>65535</v>
      </c>
      <c r="LE170" s="1">
        <v>26.4</v>
      </c>
      <c r="LF170" s="1">
        <v>21.4</v>
      </c>
      <c r="LG170" s="1">
        <v>26.4</v>
      </c>
      <c r="LH170" s="1">
        <v>26.6</v>
      </c>
      <c r="LI170" s="1">
        <v>65535</v>
      </c>
      <c r="LJ170" s="1">
        <v>65535</v>
      </c>
      <c r="LK170" s="1">
        <v>65535</v>
      </c>
      <c r="LL170" s="1">
        <v>25.6</v>
      </c>
      <c r="LM170" s="1">
        <v>65535</v>
      </c>
      <c r="LN170" s="1">
        <v>24.2</v>
      </c>
      <c r="LO170" s="1">
        <v>24.9</v>
      </c>
      <c r="LP170" s="1">
        <v>65535</v>
      </c>
      <c r="LQ170" s="1">
        <v>65535</v>
      </c>
      <c r="LR170" s="1">
        <v>22.2</v>
      </c>
      <c r="LS170" s="1">
        <v>65535</v>
      </c>
      <c r="LT170" s="1">
        <v>65535</v>
      </c>
      <c r="LU170" s="1">
        <v>23.4</v>
      </c>
      <c r="LV170" s="1">
        <v>25</v>
      </c>
      <c r="LW170" s="1">
        <v>65535</v>
      </c>
      <c r="LX170" s="1">
        <v>65535</v>
      </c>
      <c r="LY170" s="1">
        <v>65535</v>
      </c>
      <c r="LZ170" s="1">
        <v>65535</v>
      </c>
      <c r="MA170" s="1">
        <v>27.2</v>
      </c>
      <c r="MB170" s="1">
        <v>27.2</v>
      </c>
      <c r="MC170" s="1">
        <v>65535</v>
      </c>
      <c r="MD170" s="1">
        <v>65535</v>
      </c>
      <c r="ME170" s="1">
        <v>65535</v>
      </c>
      <c r="MF170" s="1">
        <v>26.2</v>
      </c>
      <c r="MG170" s="1">
        <v>65535</v>
      </c>
      <c r="MH170" s="1">
        <v>65535</v>
      </c>
      <c r="MI170" s="1">
        <v>65535</v>
      </c>
      <c r="MJ170" s="1">
        <v>26</v>
      </c>
      <c r="MK170" s="1">
        <v>65535</v>
      </c>
      <c r="ML170" s="1">
        <v>65535</v>
      </c>
      <c r="MM170" s="1">
        <v>23.8</v>
      </c>
      <c r="MN170" s="1">
        <v>24</v>
      </c>
      <c r="MO170" s="1">
        <v>65535</v>
      </c>
      <c r="MP170" s="1">
        <v>24.8</v>
      </c>
      <c r="MQ170" s="1">
        <v>24.6</v>
      </c>
      <c r="MR170" s="1">
        <v>65535</v>
      </c>
      <c r="MS170" s="1">
        <v>65535</v>
      </c>
      <c r="MT170" s="1">
        <v>26.2</v>
      </c>
      <c r="MU170" s="1">
        <v>26.2</v>
      </c>
      <c r="MV170" s="1">
        <v>26.6</v>
      </c>
      <c r="MW170" s="1">
        <v>65535</v>
      </c>
      <c r="MX170" s="1">
        <v>65535</v>
      </c>
      <c r="MY170" s="1">
        <v>65535</v>
      </c>
      <c r="MZ170" s="1">
        <v>65535</v>
      </c>
      <c r="NA170" s="1">
        <v>26.2</v>
      </c>
      <c r="NB170" s="1">
        <v>65535</v>
      </c>
      <c r="NC170" s="1">
        <v>65535</v>
      </c>
      <c r="ND170" s="1">
        <v>65535</v>
      </c>
      <c r="NE170" s="1">
        <v>65535</v>
      </c>
      <c r="NF170" s="1">
        <v>65535</v>
      </c>
      <c r="NG170" s="1">
        <v>65535</v>
      </c>
      <c r="NH170" s="1">
        <v>65535</v>
      </c>
      <c r="NI170" s="1">
        <v>65535</v>
      </c>
      <c r="NJ170" s="6">
        <f t="shared" si="111"/>
        <v>0.54838709677419351</v>
      </c>
      <c r="NK170" s="3">
        <f t="shared" si="112"/>
        <v>0.6071428571428571</v>
      </c>
      <c r="NL170" s="3">
        <f t="shared" si="113"/>
        <v>0.29032258064516131</v>
      </c>
      <c r="NM170" s="3">
        <f t="shared" si="114"/>
        <v>0.43333333333333335</v>
      </c>
      <c r="NN170" s="3">
        <f t="shared" si="115"/>
        <v>0.67741935483870963</v>
      </c>
      <c r="NO170" s="3">
        <f t="shared" si="116"/>
        <v>0.46666666666666667</v>
      </c>
      <c r="NP170" s="3">
        <f t="shared" si="117"/>
        <v>0.64516129032258063</v>
      </c>
      <c r="NQ170" s="3">
        <f t="shared" si="118"/>
        <v>0.58064516129032262</v>
      </c>
      <c r="NR170" s="3">
        <f t="shared" si="119"/>
        <v>0.56666666666666665</v>
      </c>
      <c r="NS170" s="3">
        <f t="shared" si="120"/>
        <v>0.61290322580645162</v>
      </c>
      <c r="NT170" s="3">
        <f t="shared" si="121"/>
        <v>0.43333333333333335</v>
      </c>
      <c r="NU170" s="3">
        <f t="shared" si="122"/>
        <v>0.32258064516129031</v>
      </c>
      <c r="NV170" s="3">
        <f t="shared" si="123"/>
        <v>0.51506849315068493</v>
      </c>
      <c r="NW170" s="5">
        <f t="shared" si="124"/>
        <v>24.099999999999998</v>
      </c>
      <c r="NX170" s="1">
        <f t="shared" si="125"/>
        <v>24.435294117647054</v>
      </c>
      <c r="NY170" s="1" t="e">
        <f t="shared" si="126"/>
        <v>#N/A</v>
      </c>
      <c r="NZ170" s="1" t="e">
        <f t="shared" si="127"/>
        <v>#N/A</v>
      </c>
      <c r="OA170" s="1">
        <f t="shared" si="128"/>
        <v>25.895238095238092</v>
      </c>
      <c r="OB170" s="1" t="e">
        <f t="shared" si="129"/>
        <v>#N/A</v>
      </c>
      <c r="OC170" s="1">
        <f t="shared" si="130"/>
        <v>26.565000000000005</v>
      </c>
      <c r="OD170" s="1">
        <f t="shared" si="131"/>
        <v>26.572222222222216</v>
      </c>
      <c r="OE170" s="1">
        <f t="shared" si="132"/>
        <v>24.747058823529411</v>
      </c>
      <c r="OF170" s="1">
        <f t="shared" si="133"/>
        <v>24.773684210526316</v>
      </c>
      <c r="OG170" s="1" t="e">
        <f t="shared" si="134"/>
        <v>#N/A</v>
      </c>
      <c r="OH170" s="1" t="e">
        <f t="shared" si="135"/>
        <v>#N/A</v>
      </c>
      <c r="OI170" s="111">
        <v>23.190000000000005</v>
      </c>
      <c r="OJ170" s="112">
        <v>23.490000000000002</v>
      </c>
      <c r="OK170" s="112">
        <v>23.925000000000004</v>
      </c>
      <c r="OL170" s="112">
        <v>24.544999999999995</v>
      </c>
      <c r="OM170" s="112">
        <v>24.547368421052632</v>
      </c>
      <c r="ON170" s="112">
        <v>24.757894736842108</v>
      </c>
      <c r="OO170" s="112">
        <v>25.061111111111106</v>
      </c>
      <c r="OP170" s="112">
        <v>24.989473684210527</v>
      </c>
      <c r="OQ170" s="112">
        <v>24.224999999999998</v>
      </c>
      <c r="OR170" s="112">
        <v>23.86315789473684</v>
      </c>
      <c r="OS170" s="112">
        <v>23.852631578947367</v>
      </c>
      <c r="OT170" s="112">
        <v>23.394736842105271</v>
      </c>
      <c r="OU170" s="5">
        <f t="shared" si="99"/>
        <v>0.90999999999999304</v>
      </c>
      <c r="OV170" s="1">
        <f t="shared" si="100"/>
        <v>0.94529411764705173</v>
      </c>
      <c r="OW170" s="1" t="e">
        <f t="shared" si="101"/>
        <v>#N/A</v>
      </c>
      <c r="OX170" s="1" t="e">
        <f t="shared" si="102"/>
        <v>#N/A</v>
      </c>
      <c r="OY170" s="1">
        <f t="shared" si="103"/>
        <v>1.3478696741854606</v>
      </c>
      <c r="OZ170" s="1" t="e">
        <f t="shared" si="104"/>
        <v>#N/A</v>
      </c>
      <c r="PA170" s="1">
        <f t="shared" si="105"/>
        <v>1.5038888888888984</v>
      </c>
      <c r="PB170" s="1">
        <f t="shared" si="106"/>
        <v>1.582748538011689</v>
      </c>
      <c r="PC170" s="1">
        <f t="shared" si="107"/>
        <v>0.52205882352941302</v>
      </c>
      <c r="PD170" s="1">
        <f t="shared" si="108"/>
        <v>0.9105263157894754</v>
      </c>
      <c r="PE170" s="1" t="e">
        <f t="shared" si="109"/>
        <v>#N/A</v>
      </c>
      <c r="PF170" s="1" t="e">
        <f t="shared" si="110"/>
        <v>#N/A</v>
      </c>
      <c r="PG170" s="111">
        <v>18.2</v>
      </c>
      <c r="PH170" s="112">
        <v>18.600000000000001</v>
      </c>
      <c r="PI170" s="112">
        <v>18.600000000000001</v>
      </c>
      <c r="PJ170" s="112">
        <v>17.8</v>
      </c>
      <c r="PK170" s="112">
        <v>16.600000000000001</v>
      </c>
      <c r="PL170" s="112">
        <v>18.600000000000001</v>
      </c>
      <c r="PM170" s="112">
        <v>3.6</v>
      </c>
      <c r="PN170" s="112">
        <v>18.8</v>
      </c>
      <c r="PO170" s="112">
        <v>18</v>
      </c>
      <c r="PP170" s="112">
        <v>19.100000000000001</v>
      </c>
      <c r="PQ170" s="112">
        <v>15.6</v>
      </c>
      <c r="PR170" s="137">
        <v>18</v>
      </c>
      <c r="PS170" s="5">
        <f t="array" ref="PS170">+IF(ISERROR($NW170)=FALSE,MIN(IF($H170:$AL170&lt;65534,$H170:$AL170,"")),NA())</f>
        <v>22.2</v>
      </c>
      <c r="PT170" s="1">
        <f t="array" ref="PT170">+IF(ISERROR($NX170)=FALSE,MIN(IF($AM170:$BN170&lt;65534,$AM170:$BN170,"")),NA())</f>
        <v>23.8</v>
      </c>
      <c r="PU170" s="1" t="e">
        <f t="array" ref="PU170">+IF(ISERROR($NY170)=FALSE,MIN(IF($BP170:$CT170&lt;65534,$BP170:$CT170,"")),NA())</f>
        <v>#N/A</v>
      </c>
      <c r="PV170" s="1" t="e">
        <f t="array" ref="PV170">+IF(ISERROR($NZ170)=FALSE,MIN(IF($CU170:$DX170&lt;65534,$CU170:$DX170,"")),NA())</f>
        <v>#N/A</v>
      </c>
      <c r="PW170" s="1">
        <f t="array" ref="PW170">+IF(ISERROR($OA170)=FALSE,MIN(IF($DY170:$FC170&lt;65534,$DY170:$FC170,"")),NA())</f>
        <v>24.2</v>
      </c>
      <c r="PX170" s="1" t="e">
        <f t="array" ref="PX170">+IF(ISERROR($OB170)=FALSE,MIN(IF($FD170:$GG170&lt;65534,$FD170:$GG170,"")),NA())</f>
        <v>#N/A</v>
      </c>
      <c r="PY170" s="1">
        <f t="array" ref="PY170">+IF(ISERROR($OC170)=FALSE,MIN(IF($GH170:$HL170&lt;65534,$GH170:$HL170,"")),NA())</f>
        <v>24.4</v>
      </c>
      <c r="PZ170" s="1">
        <f t="array" ref="PZ170">+IF(ISERROR($OD170)=FALSE,MIN(IF($HM170:$IQ170&lt;65534,$HM170:$IQ170,"")),NA())</f>
        <v>24</v>
      </c>
      <c r="QA170" s="1">
        <f t="array" ref="QA170">+IF(ISERROR($OE170)=FALSE,MIN(IF($IR170:$JU170&lt;65534,$IR170:$JU170,"")),NA())</f>
        <v>22.4</v>
      </c>
      <c r="QB170" s="1">
        <f t="array" ref="QB170">+IF(ISERROR($OF170)=FALSE,MIN(IF($JV170:$KZ170&lt;65534,$JV170:$KZ170,"")),NA())</f>
        <v>22.8</v>
      </c>
      <c r="QC170" s="1" t="e">
        <f t="array" ref="QC170">+IF(ISERROR($OG170)=FALSE,MIN(IF($LA170:$MD170&lt;65534,$LA170:$MD170,"")),NA())</f>
        <v>#N/A</v>
      </c>
      <c r="QD170" s="1" t="e">
        <f t="array" ref="QD170">+IF(ISERROR($OH170)=FALSE,MIN(IF($ME170:$NI170&lt;65534,$ME170:$NI170,"")),NA())</f>
        <v>#N/A</v>
      </c>
      <c r="QE170" s="5">
        <f t="shared" si="136"/>
        <v>-4</v>
      </c>
      <c r="QF170" s="1">
        <f t="shared" si="137"/>
        <v>-5.1999999999999993</v>
      </c>
      <c r="QG170" s="1" t="e">
        <f t="shared" si="138"/>
        <v>#N/A</v>
      </c>
      <c r="QH170" s="1" t="e">
        <f t="shared" si="139"/>
        <v>#N/A</v>
      </c>
      <c r="QI170" s="1">
        <f t="shared" si="140"/>
        <v>-7.5999999999999979</v>
      </c>
      <c r="QJ170" s="1" t="e">
        <f t="shared" si="141"/>
        <v>#N/A</v>
      </c>
      <c r="QK170" s="1">
        <f t="shared" si="142"/>
        <v>-20.799999999999997</v>
      </c>
      <c r="QL170" s="1">
        <f t="shared" si="143"/>
        <v>-5.1999999999999993</v>
      </c>
      <c r="QM170" s="1">
        <f t="shared" si="144"/>
        <v>-4.3999999999999986</v>
      </c>
      <c r="QN170" s="1">
        <f t="shared" si="145"/>
        <v>-3.6999999999999993</v>
      </c>
      <c r="QO170" s="1" t="e">
        <f t="shared" si="146"/>
        <v>#N/A</v>
      </c>
      <c r="QP170" s="1" t="e">
        <f t="shared" si="147"/>
        <v>#N/A</v>
      </c>
      <c r="QQ170" s="5" t="s">
        <v>892</v>
      </c>
    </row>
    <row r="171" spans="1:459" s="1" customFormat="1" x14ac:dyDescent="0.2">
      <c r="A171" s="79">
        <v>15075030</v>
      </c>
      <c r="B171" s="106">
        <v>-72.463499999999996</v>
      </c>
      <c r="C171" s="106">
        <v>11.781055555555556</v>
      </c>
      <c r="D171" s="105">
        <v>1</v>
      </c>
      <c r="E171" s="97" t="s">
        <v>65</v>
      </c>
      <c r="F171" s="97" t="s">
        <v>65</v>
      </c>
      <c r="G171" s="97" t="s">
        <v>410</v>
      </c>
      <c r="H171" s="1">
        <v>26</v>
      </c>
      <c r="I171" s="1">
        <v>25</v>
      </c>
      <c r="J171" s="1">
        <v>25.4</v>
      </c>
      <c r="K171" s="1">
        <v>25.2</v>
      </c>
      <c r="L171" s="1">
        <v>25.4</v>
      </c>
      <c r="M171" s="1">
        <v>23.8</v>
      </c>
      <c r="N171" s="1">
        <v>24</v>
      </c>
      <c r="O171" s="1">
        <v>24.4</v>
      </c>
      <c r="P171" s="1">
        <v>23</v>
      </c>
      <c r="Q171" s="1">
        <v>22.4</v>
      </c>
      <c r="R171" s="1">
        <v>23.6</v>
      </c>
      <c r="S171" s="1">
        <v>23</v>
      </c>
      <c r="T171" s="1">
        <v>24.2</v>
      </c>
      <c r="U171" s="1">
        <v>23.6</v>
      </c>
      <c r="V171" s="1">
        <v>24.2</v>
      </c>
      <c r="W171" s="1">
        <v>24.2</v>
      </c>
      <c r="X171" s="1">
        <v>25</v>
      </c>
      <c r="Y171" s="1">
        <v>25.6</v>
      </c>
      <c r="Z171" s="1">
        <v>25.8</v>
      </c>
      <c r="AA171" s="1">
        <v>25.8</v>
      </c>
      <c r="AB171" s="1">
        <v>25</v>
      </c>
      <c r="AC171" s="1">
        <v>25.4</v>
      </c>
      <c r="AD171" s="1">
        <v>25.8</v>
      </c>
      <c r="AE171" s="1">
        <v>26</v>
      </c>
      <c r="AF171" s="1">
        <v>25.8</v>
      </c>
      <c r="AG171" s="1">
        <v>25.2</v>
      </c>
      <c r="AH171" s="1">
        <v>25.2</v>
      </c>
      <c r="AI171" s="1">
        <v>65535</v>
      </c>
      <c r="AJ171" s="1">
        <v>65535</v>
      </c>
      <c r="AK171" s="1">
        <v>24.4</v>
      </c>
      <c r="AL171" s="1">
        <v>24.8</v>
      </c>
      <c r="AM171" s="1">
        <v>23</v>
      </c>
      <c r="AN171" s="1">
        <v>23.6</v>
      </c>
      <c r="AO171" s="1">
        <v>23.6</v>
      </c>
      <c r="AP171" s="1">
        <v>24</v>
      </c>
      <c r="AQ171" s="1">
        <v>23.2</v>
      </c>
      <c r="AR171" s="1">
        <v>23.2</v>
      </c>
      <c r="AS171" s="1">
        <v>24.2</v>
      </c>
      <c r="AT171" s="1">
        <v>24.8</v>
      </c>
      <c r="AU171" s="1">
        <v>25</v>
      </c>
      <c r="AV171" s="1">
        <v>23.2</v>
      </c>
      <c r="AW171" s="1">
        <v>24.2</v>
      </c>
      <c r="AX171" s="1">
        <v>25.4</v>
      </c>
      <c r="AY171" s="1">
        <v>25.2</v>
      </c>
      <c r="AZ171" s="1">
        <v>24</v>
      </c>
      <c r="BA171" s="1">
        <v>23.8</v>
      </c>
      <c r="BB171" s="1">
        <v>24</v>
      </c>
      <c r="BC171" s="1">
        <v>24.2</v>
      </c>
      <c r="BD171" s="1">
        <v>25.2</v>
      </c>
      <c r="BE171" s="1">
        <v>25</v>
      </c>
      <c r="BF171" s="1">
        <v>26</v>
      </c>
      <c r="BG171" s="1">
        <v>65535</v>
      </c>
      <c r="BH171" s="1">
        <v>25.8</v>
      </c>
      <c r="BI171" s="1">
        <v>25.2</v>
      </c>
      <c r="BJ171" s="1">
        <v>24.8</v>
      </c>
      <c r="BK171" s="1">
        <v>65535</v>
      </c>
      <c r="BL171" s="1">
        <v>25</v>
      </c>
      <c r="BM171" s="1">
        <v>24.6</v>
      </c>
      <c r="BN171" s="1">
        <v>25.2</v>
      </c>
      <c r="BO171" s="102"/>
      <c r="BP171" s="1">
        <v>25.8</v>
      </c>
      <c r="BQ171" s="1">
        <v>25</v>
      </c>
      <c r="BR171" s="1">
        <v>65535</v>
      </c>
      <c r="BS171" s="1">
        <v>25.2</v>
      </c>
      <c r="BT171" s="1">
        <v>24</v>
      </c>
      <c r="BU171" s="1">
        <v>24.6</v>
      </c>
      <c r="BV171" s="1">
        <v>23.8</v>
      </c>
      <c r="BW171" s="1">
        <v>24.2</v>
      </c>
      <c r="BX171" s="1">
        <v>25</v>
      </c>
      <c r="BY171" s="1">
        <v>25.8</v>
      </c>
      <c r="BZ171" s="1">
        <v>26.2</v>
      </c>
      <c r="CA171" s="1">
        <v>25.4</v>
      </c>
      <c r="CB171" s="1">
        <v>24.2</v>
      </c>
      <c r="CC171" s="1">
        <v>24.8</v>
      </c>
      <c r="CD171" s="1">
        <v>26</v>
      </c>
      <c r="CE171" s="1">
        <v>25.4</v>
      </c>
      <c r="CF171" s="1">
        <v>26</v>
      </c>
      <c r="CG171" s="1">
        <v>26.4</v>
      </c>
      <c r="CH171" s="1">
        <v>25.4</v>
      </c>
      <c r="CI171" s="1">
        <v>25.4</v>
      </c>
      <c r="CJ171" s="1">
        <v>23</v>
      </c>
      <c r="CK171" s="1">
        <v>24.6</v>
      </c>
      <c r="CL171" s="1">
        <v>24.2</v>
      </c>
      <c r="CM171" s="1">
        <v>25.2</v>
      </c>
      <c r="CN171" s="1">
        <v>25.2</v>
      </c>
      <c r="CO171" s="1">
        <v>23.8</v>
      </c>
      <c r="CP171" s="1">
        <v>23</v>
      </c>
      <c r="CQ171" s="1">
        <v>23</v>
      </c>
      <c r="CR171" s="1">
        <v>25</v>
      </c>
      <c r="CS171" s="1">
        <v>25.8</v>
      </c>
      <c r="CT171" s="1">
        <v>26</v>
      </c>
      <c r="CU171" s="1">
        <v>26.6</v>
      </c>
      <c r="CV171" s="1">
        <v>25.2</v>
      </c>
      <c r="CW171" s="1">
        <v>25.4</v>
      </c>
      <c r="CX171" s="1">
        <v>25</v>
      </c>
      <c r="CY171" s="1">
        <v>25.2</v>
      </c>
      <c r="CZ171" s="1">
        <v>25.8</v>
      </c>
      <c r="DA171" s="1">
        <v>26.4</v>
      </c>
      <c r="DB171" s="1">
        <v>25.8</v>
      </c>
      <c r="DC171" s="1">
        <v>25.6</v>
      </c>
      <c r="DD171" s="1">
        <v>65535</v>
      </c>
      <c r="DE171" s="1">
        <v>26</v>
      </c>
      <c r="DF171" s="1">
        <v>25.8</v>
      </c>
      <c r="DG171" s="1">
        <v>25.6</v>
      </c>
      <c r="DH171" s="1">
        <v>26.6</v>
      </c>
      <c r="DI171" s="1">
        <v>26.8</v>
      </c>
      <c r="DJ171" s="1">
        <v>26.2</v>
      </c>
      <c r="DK171" s="1">
        <v>26.2</v>
      </c>
      <c r="DL171" s="1">
        <v>26.2</v>
      </c>
      <c r="DM171" s="1">
        <v>26.6</v>
      </c>
      <c r="DN171" s="1">
        <v>26.8</v>
      </c>
      <c r="DO171" s="1">
        <v>27</v>
      </c>
      <c r="DP171" s="1">
        <v>65535</v>
      </c>
      <c r="DQ171" s="1">
        <v>26.4</v>
      </c>
      <c r="DR171" s="1">
        <v>25.8</v>
      </c>
      <c r="DS171" s="1">
        <v>26.2</v>
      </c>
      <c r="DT171" s="1">
        <v>27.2</v>
      </c>
      <c r="DU171" s="1">
        <v>27.2</v>
      </c>
      <c r="DV171" s="1">
        <v>27.4</v>
      </c>
      <c r="DW171" s="1">
        <v>65535</v>
      </c>
      <c r="DX171" s="1">
        <v>27</v>
      </c>
      <c r="DY171" s="1">
        <v>27.4</v>
      </c>
      <c r="DZ171" s="1">
        <v>27.4</v>
      </c>
      <c r="EA171" s="1">
        <v>27.6</v>
      </c>
      <c r="EB171" s="1">
        <v>27.6</v>
      </c>
      <c r="EC171" s="1">
        <v>27</v>
      </c>
      <c r="ED171" s="1">
        <v>65535</v>
      </c>
      <c r="EE171" s="1">
        <v>27.6</v>
      </c>
      <c r="EF171" s="1">
        <v>27.2</v>
      </c>
      <c r="EG171" s="1">
        <v>65535</v>
      </c>
      <c r="EH171" s="1">
        <v>27.4</v>
      </c>
      <c r="EI171" s="1">
        <v>27</v>
      </c>
      <c r="EJ171" s="1">
        <v>26.8</v>
      </c>
      <c r="EK171" s="1">
        <v>65535</v>
      </c>
      <c r="EL171" s="1">
        <v>27.2</v>
      </c>
      <c r="EM171" s="1">
        <v>26.8</v>
      </c>
      <c r="EN171" s="1">
        <v>65535</v>
      </c>
      <c r="EO171" s="1">
        <v>27.4</v>
      </c>
      <c r="EP171" s="1">
        <v>27.4</v>
      </c>
      <c r="EQ171" s="1">
        <v>27.4</v>
      </c>
      <c r="ER171" s="1">
        <v>27.8</v>
      </c>
      <c r="ES171" s="1">
        <v>65535</v>
      </c>
      <c r="ET171" s="1">
        <v>25.2</v>
      </c>
      <c r="EU171" s="1">
        <v>27.8</v>
      </c>
      <c r="EV171" s="1">
        <v>27.4</v>
      </c>
      <c r="EW171" s="1">
        <v>65535</v>
      </c>
      <c r="EX171" s="1">
        <v>27.4</v>
      </c>
      <c r="EY171" s="1">
        <v>65535</v>
      </c>
      <c r="EZ171" s="1">
        <v>27</v>
      </c>
      <c r="FA171" s="1">
        <v>25.8</v>
      </c>
      <c r="FB171" s="1">
        <v>24.8</v>
      </c>
      <c r="FC171" s="1">
        <v>24.8</v>
      </c>
      <c r="FD171" s="1">
        <v>24.6</v>
      </c>
      <c r="FE171" s="1">
        <v>23.8</v>
      </c>
      <c r="FF171" s="1">
        <v>25.6</v>
      </c>
      <c r="FG171" s="1">
        <v>65535</v>
      </c>
      <c r="FH171" s="1">
        <v>28</v>
      </c>
      <c r="FI171" s="1">
        <v>27.8</v>
      </c>
      <c r="FJ171" s="1">
        <v>28</v>
      </c>
      <c r="FK171" s="1">
        <v>27.6</v>
      </c>
      <c r="FL171" s="1">
        <v>28</v>
      </c>
      <c r="FM171" s="1">
        <v>28.2</v>
      </c>
      <c r="FN171" s="1">
        <v>28</v>
      </c>
      <c r="FO171" s="1">
        <v>27</v>
      </c>
      <c r="FP171" s="1">
        <v>65535</v>
      </c>
      <c r="FQ171" s="1">
        <v>27.2</v>
      </c>
      <c r="FR171" s="1">
        <v>65535</v>
      </c>
      <c r="FS171" s="1">
        <v>28.2</v>
      </c>
      <c r="FT171" s="1">
        <v>28.4</v>
      </c>
      <c r="FU171" s="1">
        <v>65535</v>
      </c>
      <c r="FV171" s="1">
        <v>28.6</v>
      </c>
      <c r="FW171" s="1">
        <v>28.6</v>
      </c>
      <c r="FX171" s="1">
        <v>28.6</v>
      </c>
      <c r="FY171" s="1">
        <v>65535</v>
      </c>
      <c r="FZ171" s="1">
        <v>28</v>
      </c>
      <c r="GA171" s="1">
        <v>28.2</v>
      </c>
      <c r="GB171" s="1">
        <v>27.8</v>
      </c>
      <c r="GC171" s="1">
        <v>27.8</v>
      </c>
      <c r="GD171" s="1">
        <v>27.6</v>
      </c>
      <c r="GE171" s="1">
        <v>27.4</v>
      </c>
      <c r="GF171" s="1">
        <v>65535</v>
      </c>
      <c r="GG171" s="1">
        <v>28</v>
      </c>
      <c r="GH171" s="1">
        <v>28</v>
      </c>
      <c r="GI171" s="1">
        <v>27.8</v>
      </c>
      <c r="GJ171" s="1">
        <v>27.2</v>
      </c>
      <c r="GK171" s="1">
        <v>27.6</v>
      </c>
      <c r="GL171" s="1">
        <v>27.4</v>
      </c>
      <c r="GM171" s="1">
        <v>65535</v>
      </c>
      <c r="GN171" s="1">
        <v>27.6</v>
      </c>
      <c r="GO171" s="1">
        <v>65535</v>
      </c>
      <c r="GP171" s="1">
        <v>65535</v>
      </c>
      <c r="GQ171" s="1">
        <v>25.4</v>
      </c>
      <c r="GR171" s="1">
        <v>26.8</v>
      </c>
      <c r="GS171" s="1">
        <v>26.4</v>
      </c>
      <c r="GT171" s="1">
        <v>26</v>
      </c>
      <c r="GU171" s="1">
        <v>65535</v>
      </c>
      <c r="GV171" s="1">
        <v>26.8</v>
      </c>
      <c r="GW171" s="1">
        <v>27.2</v>
      </c>
      <c r="GX171" s="1">
        <v>26.6</v>
      </c>
      <c r="GY171" s="1">
        <v>26.6</v>
      </c>
      <c r="GZ171" s="1">
        <v>27.2</v>
      </c>
      <c r="HA171" s="1">
        <v>27</v>
      </c>
      <c r="HB171" s="1">
        <v>27.8</v>
      </c>
      <c r="HC171" s="1">
        <v>27.6</v>
      </c>
      <c r="HD171" s="1">
        <v>27.8</v>
      </c>
      <c r="HE171" s="1">
        <v>28.2</v>
      </c>
      <c r="HF171" s="1">
        <v>27.8</v>
      </c>
      <c r="HG171" s="1">
        <v>27.4</v>
      </c>
      <c r="HH171" s="1">
        <v>28.8</v>
      </c>
      <c r="HI171" s="1">
        <v>28</v>
      </c>
      <c r="HJ171" s="1">
        <v>26.8</v>
      </c>
      <c r="HK171" s="1">
        <v>26.4</v>
      </c>
      <c r="HL171" s="1">
        <v>26.2</v>
      </c>
      <c r="HM171" s="1">
        <v>28.2</v>
      </c>
      <c r="HN171" s="1">
        <v>28</v>
      </c>
      <c r="HO171" s="1">
        <v>65535</v>
      </c>
      <c r="HP171" s="1">
        <v>28.6</v>
      </c>
      <c r="HQ171" s="1">
        <v>27.8</v>
      </c>
      <c r="HR171" s="1">
        <v>65535</v>
      </c>
      <c r="HS171" s="1">
        <v>26.8</v>
      </c>
      <c r="HT171" s="1">
        <v>27</v>
      </c>
      <c r="HU171" s="1">
        <v>28</v>
      </c>
      <c r="HV171" s="1">
        <v>28.6</v>
      </c>
      <c r="HW171" s="1">
        <v>28</v>
      </c>
      <c r="HX171" s="1">
        <v>28.6</v>
      </c>
      <c r="HY171" s="1">
        <v>28.6</v>
      </c>
      <c r="HZ171" s="1">
        <v>65535</v>
      </c>
      <c r="IA171" s="1">
        <v>28.2</v>
      </c>
      <c r="IB171" s="1">
        <v>27.8</v>
      </c>
      <c r="IC171" s="1">
        <v>27.8</v>
      </c>
      <c r="ID171" s="1">
        <v>65535</v>
      </c>
      <c r="IE171" s="1">
        <v>28</v>
      </c>
      <c r="IF171" s="1">
        <v>27.8</v>
      </c>
      <c r="IG171" s="1">
        <v>27.6</v>
      </c>
      <c r="IH171" s="1">
        <v>27.8</v>
      </c>
      <c r="II171" s="1">
        <v>27.8</v>
      </c>
      <c r="IJ171" s="1">
        <v>28</v>
      </c>
      <c r="IK171" s="1">
        <v>28.2</v>
      </c>
      <c r="IL171" s="1">
        <v>28</v>
      </c>
      <c r="IM171" s="1">
        <v>28.2</v>
      </c>
      <c r="IN171" s="1">
        <v>28.2</v>
      </c>
      <c r="IO171" s="1">
        <v>25.4</v>
      </c>
      <c r="IP171" s="1">
        <v>26</v>
      </c>
      <c r="IQ171" s="1">
        <v>65535</v>
      </c>
      <c r="IR171" s="1">
        <v>28</v>
      </c>
      <c r="IS171" s="1">
        <v>65535</v>
      </c>
      <c r="IT171" s="1">
        <v>26.8</v>
      </c>
      <c r="IU171" s="1">
        <v>65535</v>
      </c>
      <c r="IV171" s="1">
        <v>65535</v>
      </c>
      <c r="IW171" s="1">
        <v>65535</v>
      </c>
      <c r="IX171" s="1">
        <v>26</v>
      </c>
      <c r="IY171" s="1">
        <v>26.4</v>
      </c>
      <c r="IZ171" s="1">
        <v>65535</v>
      </c>
      <c r="JA171" s="1">
        <v>28</v>
      </c>
      <c r="JB171" s="1">
        <v>27.8</v>
      </c>
      <c r="JC171" s="1">
        <v>28</v>
      </c>
      <c r="JD171" s="1">
        <v>27.8</v>
      </c>
      <c r="JE171" s="1">
        <v>65535</v>
      </c>
      <c r="JF171" s="1">
        <v>27</v>
      </c>
      <c r="JG171" s="1">
        <v>28.4</v>
      </c>
      <c r="JH171" s="1">
        <v>26.6</v>
      </c>
      <c r="JI171" s="1">
        <v>25.6</v>
      </c>
      <c r="JJ171" s="1">
        <v>65535</v>
      </c>
      <c r="JK171" s="1">
        <v>27.2</v>
      </c>
      <c r="JL171" s="1">
        <v>26.8</v>
      </c>
      <c r="JM171" s="1">
        <v>25.8</v>
      </c>
      <c r="JN171" s="1">
        <v>65535</v>
      </c>
      <c r="JO171" s="1">
        <v>25.8</v>
      </c>
      <c r="JP171" s="1">
        <v>65535</v>
      </c>
      <c r="JQ171" s="1">
        <v>26</v>
      </c>
      <c r="JR171" s="1">
        <v>26.2</v>
      </c>
      <c r="JS171" s="1">
        <v>27</v>
      </c>
      <c r="JT171" s="1">
        <v>27.2</v>
      </c>
      <c r="JU171" s="1">
        <v>25</v>
      </c>
      <c r="JV171" s="1">
        <v>65535</v>
      </c>
      <c r="JW171" s="1">
        <v>26.4</v>
      </c>
      <c r="JX171" s="1">
        <v>65535</v>
      </c>
      <c r="JY171" s="1">
        <v>65535</v>
      </c>
      <c r="JZ171" s="1">
        <v>25</v>
      </c>
      <c r="KA171" s="1">
        <v>65535</v>
      </c>
      <c r="KB171" s="1">
        <v>27.8</v>
      </c>
      <c r="KC171" s="1">
        <v>28.4</v>
      </c>
      <c r="KD171" s="1">
        <v>27.6</v>
      </c>
      <c r="KE171" s="1">
        <v>25</v>
      </c>
      <c r="KF171" s="1">
        <v>25.8</v>
      </c>
      <c r="KG171" s="1">
        <v>24</v>
      </c>
      <c r="KH171" s="1">
        <v>23.8</v>
      </c>
      <c r="KI171" s="1">
        <v>27.4</v>
      </c>
      <c r="KJ171" s="1">
        <v>26.2</v>
      </c>
      <c r="KK171" s="1">
        <v>65535</v>
      </c>
      <c r="KL171" s="1">
        <v>65535</v>
      </c>
      <c r="KM171" s="1">
        <v>65535</v>
      </c>
      <c r="KN171" s="1">
        <v>27.4</v>
      </c>
      <c r="KO171" s="1">
        <v>26.4</v>
      </c>
      <c r="KP171" s="1">
        <v>27.4</v>
      </c>
      <c r="KQ171" s="1">
        <v>65535</v>
      </c>
      <c r="KR171" s="1">
        <v>25.4</v>
      </c>
      <c r="KS171" s="1">
        <v>25.6</v>
      </c>
      <c r="KT171" s="1">
        <v>25.6</v>
      </c>
      <c r="KU171" s="1">
        <v>27.4</v>
      </c>
      <c r="KV171" s="1">
        <v>65535</v>
      </c>
      <c r="KW171" s="1">
        <v>65535</v>
      </c>
      <c r="KX171" s="1">
        <v>28.2</v>
      </c>
      <c r="KY171" s="1">
        <v>27.2</v>
      </c>
      <c r="KZ171" s="1">
        <v>26.4</v>
      </c>
      <c r="LA171" s="1">
        <v>27.4</v>
      </c>
      <c r="LB171" s="1">
        <v>26</v>
      </c>
      <c r="LC171" s="1">
        <v>65535</v>
      </c>
      <c r="LD171" s="1">
        <v>65535</v>
      </c>
      <c r="LE171" s="1">
        <v>27.8</v>
      </c>
      <c r="LF171" s="1">
        <v>27.6</v>
      </c>
      <c r="LG171" s="1">
        <v>28.2</v>
      </c>
      <c r="LH171" s="1">
        <v>28</v>
      </c>
      <c r="LI171" s="1">
        <v>26.8</v>
      </c>
      <c r="LJ171" s="1">
        <v>28</v>
      </c>
      <c r="LK171" s="1">
        <v>27.6</v>
      </c>
      <c r="LL171" s="1">
        <v>65535</v>
      </c>
      <c r="LM171" s="1">
        <v>65535</v>
      </c>
      <c r="LN171" s="1">
        <v>25</v>
      </c>
      <c r="LO171" s="1">
        <v>24.4</v>
      </c>
      <c r="LP171" s="1">
        <v>25</v>
      </c>
      <c r="LQ171" s="1">
        <v>25.4</v>
      </c>
      <c r="LR171" s="1">
        <v>25</v>
      </c>
      <c r="LS171" s="1">
        <v>26</v>
      </c>
      <c r="LT171" s="1">
        <v>65535</v>
      </c>
      <c r="LU171" s="1">
        <v>25.4</v>
      </c>
      <c r="LV171" s="1">
        <v>26.4</v>
      </c>
      <c r="LW171" s="1">
        <v>24.2</v>
      </c>
      <c r="LX171" s="1">
        <v>26</v>
      </c>
      <c r="LY171" s="1">
        <v>26</v>
      </c>
      <c r="LZ171" s="1">
        <v>27.4</v>
      </c>
      <c r="MA171" s="1">
        <v>28.2</v>
      </c>
      <c r="MB171" s="1">
        <v>65535</v>
      </c>
      <c r="MC171" s="1">
        <v>65535</v>
      </c>
      <c r="MD171" s="1">
        <v>25.4</v>
      </c>
      <c r="ME171" s="1">
        <v>25</v>
      </c>
      <c r="MF171" s="1">
        <v>27.2</v>
      </c>
      <c r="MG171" s="1">
        <v>26.4</v>
      </c>
      <c r="MH171" s="1">
        <v>26.8</v>
      </c>
      <c r="MI171" s="1">
        <v>65535</v>
      </c>
      <c r="MJ171" s="1">
        <v>27.4</v>
      </c>
      <c r="MK171" s="1">
        <v>26.4</v>
      </c>
      <c r="ML171" s="1">
        <v>24</v>
      </c>
      <c r="MM171" s="1">
        <v>25</v>
      </c>
      <c r="MN171" s="1">
        <v>25.2</v>
      </c>
      <c r="MO171" s="1">
        <v>65535</v>
      </c>
      <c r="MP171" s="1">
        <v>25</v>
      </c>
      <c r="MQ171" s="1">
        <v>24</v>
      </c>
      <c r="MR171" s="1">
        <v>24.2</v>
      </c>
      <c r="MS171" s="1">
        <v>65535</v>
      </c>
      <c r="MT171" s="1">
        <v>26.4</v>
      </c>
      <c r="MU171" s="1">
        <v>26.4</v>
      </c>
      <c r="MV171" s="1">
        <v>27.2</v>
      </c>
      <c r="MW171" s="1">
        <v>26.6</v>
      </c>
      <c r="MX171" s="1">
        <v>27.4</v>
      </c>
      <c r="MY171" s="1">
        <v>27.6</v>
      </c>
      <c r="MZ171" s="1">
        <v>27</v>
      </c>
      <c r="NA171" s="1">
        <v>27.4</v>
      </c>
      <c r="NB171" s="1">
        <v>65535</v>
      </c>
      <c r="NC171" s="1">
        <v>65535</v>
      </c>
      <c r="ND171" s="1">
        <v>26</v>
      </c>
      <c r="NE171" s="1">
        <v>27</v>
      </c>
      <c r="NF171" s="1">
        <v>26.4</v>
      </c>
      <c r="NG171" s="1">
        <v>26.8</v>
      </c>
      <c r="NH171" s="1">
        <v>25.2</v>
      </c>
      <c r="NI171" s="1">
        <v>26.2</v>
      </c>
      <c r="NJ171" s="6">
        <f t="shared" si="111"/>
        <v>0.93548387096774188</v>
      </c>
      <c r="NK171" s="3">
        <f t="shared" si="112"/>
        <v>0.9285714285714286</v>
      </c>
      <c r="NL171" s="3">
        <f t="shared" si="113"/>
        <v>0.967741935483871</v>
      </c>
      <c r="NM171" s="3">
        <f t="shared" si="114"/>
        <v>0.9</v>
      </c>
      <c r="NN171" s="3">
        <f t="shared" si="115"/>
        <v>0.77419354838709675</v>
      </c>
      <c r="NO171" s="3">
        <f t="shared" si="116"/>
        <v>0.8</v>
      </c>
      <c r="NP171" s="3">
        <f t="shared" si="117"/>
        <v>0.87096774193548387</v>
      </c>
      <c r="NQ171" s="3">
        <f t="shared" si="118"/>
        <v>0.83870967741935487</v>
      </c>
      <c r="NR171" s="3">
        <f t="shared" si="119"/>
        <v>0.7</v>
      </c>
      <c r="NS171" s="3">
        <f t="shared" si="120"/>
        <v>0.67741935483870963</v>
      </c>
      <c r="NT171" s="3">
        <f t="shared" si="121"/>
        <v>0.76666666666666672</v>
      </c>
      <c r="NU171" s="3">
        <f t="shared" si="122"/>
        <v>0.83870967741935487</v>
      </c>
      <c r="NV171" s="3">
        <f t="shared" si="123"/>
        <v>0.83287671232876714</v>
      </c>
      <c r="NW171" s="5">
        <f t="shared" si="124"/>
        <v>24.731034482758623</v>
      </c>
      <c r="NX171" s="1">
        <f t="shared" si="125"/>
        <v>24.438461538461539</v>
      </c>
      <c r="NY171" s="1">
        <f t="shared" si="126"/>
        <v>24.913333333333334</v>
      </c>
      <c r="NZ171" s="1">
        <f t="shared" si="127"/>
        <v>26.222222222222225</v>
      </c>
      <c r="OA171" s="1">
        <f t="shared" si="128"/>
        <v>26.966666666666658</v>
      </c>
      <c r="OB171" s="1">
        <f t="shared" si="129"/>
        <v>27.541666666666668</v>
      </c>
      <c r="OC171" s="1">
        <f t="shared" si="130"/>
        <v>27.2</v>
      </c>
      <c r="OD171" s="1">
        <f t="shared" si="131"/>
        <v>27.807692307692317</v>
      </c>
      <c r="OE171" s="1">
        <f t="shared" si="132"/>
        <v>26.828571428571433</v>
      </c>
      <c r="OF171" s="1">
        <f t="shared" si="133"/>
        <v>26.399999999999995</v>
      </c>
      <c r="OG171" s="1">
        <f t="shared" si="134"/>
        <v>26.399999999999991</v>
      </c>
      <c r="OH171" s="1">
        <f t="shared" si="135"/>
        <v>26.161538461538459</v>
      </c>
      <c r="OI171" s="111">
        <v>23.878947368421056</v>
      </c>
      <c r="OJ171" s="112">
        <v>24.016666666666662</v>
      </c>
      <c r="OK171" s="112">
        <v>24.422222222222224</v>
      </c>
      <c r="OL171" s="112">
        <v>24.344999999999999</v>
      </c>
      <c r="OM171" s="112">
        <v>24.705555555555549</v>
      </c>
      <c r="ON171" s="112">
        <v>25.261111111111109</v>
      </c>
      <c r="OO171" s="112">
        <v>24.988888888888894</v>
      </c>
      <c r="OP171" s="112">
        <v>24.970588235294116</v>
      </c>
      <c r="OQ171" s="112">
        <v>25.072222222222223</v>
      </c>
      <c r="OR171" s="112">
        <v>24.689473684210526</v>
      </c>
      <c r="OS171" s="112">
        <v>24.4</v>
      </c>
      <c r="OT171" s="112">
        <v>24.144444444444442</v>
      </c>
      <c r="OU171" s="5">
        <f t="shared" si="99"/>
        <v>0.8520871143375679</v>
      </c>
      <c r="OV171" s="1">
        <f t="shared" si="100"/>
        <v>0.42179487179487651</v>
      </c>
      <c r="OW171" s="1">
        <f t="shared" si="101"/>
        <v>0.49111111111110972</v>
      </c>
      <c r="OX171" s="1">
        <f t="shared" si="102"/>
        <v>1.8772222222222261</v>
      </c>
      <c r="OY171" s="1">
        <f t="shared" si="103"/>
        <v>2.2611111111111093</v>
      </c>
      <c r="OZ171" s="1">
        <f t="shared" si="104"/>
        <v>2.2805555555555586</v>
      </c>
      <c r="PA171" s="1">
        <f t="shared" si="105"/>
        <v>2.211111111111105</v>
      </c>
      <c r="PB171" s="1">
        <f t="shared" si="106"/>
        <v>2.8371040723982013</v>
      </c>
      <c r="PC171" s="1">
        <f t="shared" si="107"/>
        <v>1.7563492063492099</v>
      </c>
      <c r="PD171" s="1">
        <f t="shared" si="108"/>
        <v>1.710526315789469</v>
      </c>
      <c r="PE171" s="1">
        <f t="shared" si="109"/>
        <v>1.9999999999999929</v>
      </c>
      <c r="PF171" s="1">
        <f t="shared" si="110"/>
        <v>2.017094017094017</v>
      </c>
      <c r="PG171" s="111">
        <v>17.8</v>
      </c>
      <c r="PH171" s="112">
        <v>18.399999999999999</v>
      </c>
      <c r="PI171" s="112">
        <v>17.600000000000001</v>
      </c>
      <c r="PJ171" s="112">
        <v>18</v>
      </c>
      <c r="PK171" s="112">
        <v>19.399999999999999</v>
      </c>
      <c r="PL171" s="112">
        <v>17.600000000000001</v>
      </c>
      <c r="PM171" s="112">
        <v>17.600000000000001</v>
      </c>
      <c r="PN171" s="112">
        <v>18.399999999999999</v>
      </c>
      <c r="PO171" s="112">
        <v>17.8</v>
      </c>
      <c r="PP171" s="112">
        <v>18</v>
      </c>
      <c r="PQ171" s="112">
        <v>17.399999999999999</v>
      </c>
      <c r="PR171" s="137">
        <v>17.600000000000001</v>
      </c>
      <c r="PS171" s="5">
        <f t="array" ref="PS171">+IF(ISERROR($NW171)=FALSE,MIN(IF($H171:$AL171&lt;65534,$H171:$AL171,"")),NA())</f>
        <v>22.4</v>
      </c>
      <c r="PT171" s="1">
        <f t="array" ref="PT171">+IF(ISERROR($NX171)=FALSE,MIN(IF($AM171:$BN171&lt;65534,$AM171:$BN171,"")),NA())</f>
        <v>23</v>
      </c>
      <c r="PU171" s="1">
        <f t="array" ref="PU171">+IF(ISERROR($NY171)=FALSE,MIN(IF($BP171:$CT171&lt;65534,$BP171:$CT171,"")),NA())</f>
        <v>23</v>
      </c>
      <c r="PV171" s="1">
        <f t="array" ref="PV171">+IF(ISERROR($NZ171)=FALSE,MIN(IF($CU171:$DX171&lt;65534,$CU171:$DX171,"")),NA())</f>
        <v>25</v>
      </c>
      <c r="PW171" s="1">
        <f t="array" ref="PW171">+IF(ISERROR($OA171)=FALSE,MIN(IF($DY171:$FC171&lt;65534,$DY171:$FC171,"")),NA())</f>
        <v>24.8</v>
      </c>
      <c r="PX171" s="1">
        <f t="array" ref="PX171">+IF(ISERROR($OB171)=FALSE,MIN(IF($FD171:$GG171&lt;65534,$FD171:$GG171,"")),NA())</f>
        <v>23.8</v>
      </c>
      <c r="PY171" s="1">
        <f t="array" ref="PY171">+IF(ISERROR($OC171)=FALSE,MIN(IF($GH171:$HL171&lt;65534,$GH171:$HL171,"")),NA())</f>
        <v>25.4</v>
      </c>
      <c r="PZ171" s="1">
        <f t="array" ref="PZ171">+IF(ISERROR($OD171)=FALSE,MIN(IF($HM171:$IQ171&lt;65534,$HM171:$IQ171,"")),NA())</f>
        <v>25.4</v>
      </c>
      <c r="QA171" s="1">
        <f t="array" ref="QA171">+IF(ISERROR($OE171)=FALSE,MIN(IF($IR171:$JU171&lt;65534,$IR171:$JU171,"")),NA())</f>
        <v>25</v>
      </c>
      <c r="QB171" s="1">
        <f t="array" ref="QB171">+IF(ISERROR($OF171)=FALSE,MIN(IF($JV171:$KZ171&lt;65534,$JV171:$KZ171,"")),NA())</f>
        <v>23.8</v>
      </c>
      <c r="QC171" s="1">
        <f t="array" ref="QC171">+IF(ISERROR($OG171)=FALSE,MIN(IF($LA171:$MD171&lt;65534,$LA171:$MD171,"")),NA())</f>
        <v>24.2</v>
      </c>
      <c r="QD171" s="1">
        <f t="array" ref="QD171">+IF(ISERROR($OH171)=FALSE,MIN(IF($ME171:$NI171&lt;65534,$ME171:$NI171,"")),NA())</f>
        <v>24</v>
      </c>
      <c r="QE171" s="5">
        <f t="shared" si="136"/>
        <v>-4.5999999999999979</v>
      </c>
      <c r="QF171" s="1">
        <f t="shared" si="137"/>
        <v>-4.6000000000000014</v>
      </c>
      <c r="QG171" s="1">
        <f t="shared" si="138"/>
        <v>-5.3999999999999986</v>
      </c>
      <c r="QH171" s="1">
        <f t="shared" si="139"/>
        <v>-7</v>
      </c>
      <c r="QI171" s="1">
        <f t="shared" si="140"/>
        <v>-5.4000000000000021</v>
      </c>
      <c r="QJ171" s="1">
        <f t="shared" si="141"/>
        <v>-6.1999999999999993</v>
      </c>
      <c r="QK171" s="1">
        <f t="shared" si="142"/>
        <v>-7.7999999999999972</v>
      </c>
      <c r="QL171" s="1">
        <f t="shared" si="143"/>
        <v>-7</v>
      </c>
      <c r="QM171" s="1">
        <f t="shared" si="144"/>
        <v>-7.1999999999999993</v>
      </c>
      <c r="QN171" s="1">
        <f t="shared" si="145"/>
        <v>-5.8000000000000007</v>
      </c>
      <c r="QO171" s="1">
        <f t="shared" si="146"/>
        <v>-6.8000000000000007</v>
      </c>
      <c r="QP171" s="1">
        <f t="shared" si="147"/>
        <v>-6.3999999999999986</v>
      </c>
      <c r="QQ171" s="5" t="s">
        <v>892</v>
      </c>
    </row>
    <row r="172" spans="1:459" s="1" customFormat="1" x14ac:dyDescent="0.2">
      <c r="A172" s="79">
        <v>15075060</v>
      </c>
      <c r="B172" s="106">
        <v>-71.982888888888894</v>
      </c>
      <c r="C172" s="106">
        <v>12.224305555555556</v>
      </c>
      <c r="D172" s="105">
        <v>10</v>
      </c>
      <c r="E172" s="97" t="s">
        <v>456</v>
      </c>
      <c r="F172" s="97" t="s">
        <v>752</v>
      </c>
      <c r="G172" s="97" t="s">
        <v>410</v>
      </c>
      <c r="H172" s="1">
        <v>65535</v>
      </c>
      <c r="I172" s="1">
        <v>65535</v>
      </c>
      <c r="J172" s="1">
        <v>25.6</v>
      </c>
      <c r="K172" s="1">
        <v>25.8</v>
      </c>
      <c r="L172" s="1">
        <v>65535</v>
      </c>
      <c r="M172" s="1">
        <v>65535</v>
      </c>
      <c r="N172" s="1">
        <v>65535</v>
      </c>
      <c r="O172" s="1">
        <v>24</v>
      </c>
      <c r="P172" s="1">
        <v>23.8</v>
      </c>
      <c r="Q172" s="1">
        <v>65535</v>
      </c>
      <c r="R172" s="1">
        <v>21.8</v>
      </c>
      <c r="S172" s="1">
        <v>65535</v>
      </c>
      <c r="T172" s="1">
        <v>65535</v>
      </c>
      <c r="U172" s="1">
        <v>23.2</v>
      </c>
      <c r="V172" s="1">
        <v>23.4</v>
      </c>
      <c r="W172" s="1">
        <v>23.2</v>
      </c>
      <c r="X172" s="1">
        <v>23.6</v>
      </c>
      <c r="Y172" s="1">
        <v>23</v>
      </c>
      <c r="Z172" s="1">
        <v>65535</v>
      </c>
      <c r="AA172" s="1">
        <v>65535</v>
      </c>
      <c r="AB172" s="1">
        <v>24.4</v>
      </c>
      <c r="AC172" s="1">
        <v>24</v>
      </c>
      <c r="AD172" s="1">
        <v>24.2</v>
      </c>
      <c r="AE172" s="1">
        <v>23.8</v>
      </c>
      <c r="AF172" s="1">
        <v>65535</v>
      </c>
      <c r="AG172" s="1">
        <v>65535</v>
      </c>
      <c r="AH172" s="1">
        <v>65535</v>
      </c>
      <c r="AI172" s="1">
        <v>65535</v>
      </c>
      <c r="AJ172" s="1">
        <v>23.8</v>
      </c>
      <c r="AK172" s="1">
        <v>24</v>
      </c>
      <c r="AL172" s="1">
        <v>23.2</v>
      </c>
      <c r="AM172" s="1">
        <v>24.2</v>
      </c>
      <c r="AN172" s="1">
        <v>65535</v>
      </c>
      <c r="AO172" s="1">
        <v>65535</v>
      </c>
      <c r="AP172" s="1">
        <v>23</v>
      </c>
      <c r="AQ172" s="1">
        <v>23.2</v>
      </c>
      <c r="AR172" s="1">
        <v>23.4</v>
      </c>
      <c r="AS172" s="1">
        <v>24</v>
      </c>
      <c r="AT172" s="1">
        <v>65535</v>
      </c>
      <c r="AU172" s="1">
        <v>65535</v>
      </c>
      <c r="AV172" s="1">
        <v>65535</v>
      </c>
      <c r="AW172" s="1">
        <v>24.4</v>
      </c>
      <c r="AX172" s="1">
        <v>65535</v>
      </c>
      <c r="AY172" s="1">
        <v>24.8</v>
      </c>
      <c r="AZ172" s="1">
        <v>24.6</v>
      </c>
      <c r="BA172" s="1">
        <v>24.4</v>
      </c>
      <c r="BB172" s="1">
        <v>65535</v>
      </c>
      <c r="BC172" s="1">
        <v>65535</v>
      </c>
      <c r="BD172" s="1">
        <v>24.8</v>
      </c>
      <c r="BE172" s="1">
        <v>65535</v>
      </c>
      <c r="BF172" s="1">
        <v>24</v>
      </c>
      <c r="BG172" s="1">
        <v>65535</v>
      </c>
      <c r="BH172" s="1">
        <v>24</v>
      </c>
      <c r="BI172" s="1">
        <v>65535</v>
      </c>
      <c r="BJ172" s="1">
        <v>65535</v>
      </c>
      <c r="BK172" s="1">
        <v>22.8</v>
      </c>
      <c r="BL172" s="1">
        <v>23.6</v>
      </c>
      <c r="BM172" s="1">
        <v>23</v>
      </c>
      <c r="BN172" s="1">
        <v>23.2</v>
      </c>
      <c r="BO172" s="102"/>
      <c r="BP172" s="1">
        <v>65535</v>
      </c>
      <c r="BQ172" s="1">
        <v>65535</v>
      </c>
      <c r="BR172" s="1">
        <v>65535</v>
      </c>
      <c r="BS172" s="1">
        <v>23.4</v>
      </c>
      <c r="BT172" s="1">
        <v>23.2</v>
      </c>
      <c r="BU172" s="1">
        <v>65535</v>
      </c>
      <c r="BV172" s="1">
        <v>23</v>
      </c>
      <c r="BW172" s="1">
        <v>65535</v>
      </c>
      <c r="BX172" s="1">
        <v>65535</v>
      </c>
      <c r="BY172" s="1">
        <v>65535</v>
      </c>
      <c r="BZ172" s="1">
        <v>65535</v>
      </c>
      <c r="CA172" s="1">
        <v>24.2</v>
      </c>
      <c r="CB172" s="1">
        <v>65535</v>
      </c>
      <c r="CC172" s="1">
        <v>65535</v>
      </c>
      <c r="CD172" s="1">
        <v>65535</v>
      </c>
      <c r="CE172" s="1">
        <v>65535</v>
      </c>
      <c r="CF172" s="1">
        <v>65535</v>
      </c>
      <c r="CG172" s="1">
        <v>25.4</v>
      </c>
      <c r="CH172" s="1">
        <v>24.8</v>
      </c>
      <c r="CI172" s="1">
        <v>65535</v>
      </c>
      <c r="CJ172" s="1">
        <v>24.8</v>
      </c>
      <c r="CK172" s="1">
        <v>25</v>
      </c>
      <c r="CL172" s="1">
        <v>65535</v>
      </c>
      <c r="CM172" s="1">
        <v>65535</v>
      </c>
      <c r="CN172" s="1">
        <v>65535</v>
      </c>
      <c r="CO172" s="1">
        <v>65535</v>
      </c>
      <c r="CP172" s="1">
        <v>24</v>
      </c>
      <c r="CQ172" s="1">
        <v>65535</v>
      </c>
      <c r="CR172" s="1">
        <v>65535</v>
      </c>
      <c r="CS172" s="1">
        <v>65535</v>
      </c>
      <c r="CT172" s="1">
        <v>65535</v>
      </c>
      <c r="CU172" s="1">
        <v>65535</v>
      </c>
      <c r="CV172" s="1">
        <v>65535</v>
      </c>
      <c r="CW172" s="1">
        <v>24.4</v>
      </c>
      <c r="CX172" s="1">
        <v>24.6</v>
      </c>
      <c r="CY172" s="1">
        <v>24.8</v>
      </c>
      <c r="CZ172" s="1">
        <v>65535</v>
      </c>
      <c r="DA172" s="1">
        <v>65535</v>
      </c>
      <c r="DB172" s="1">
        <v>25.4</v>
      </c>
      <c r="DC172" s="1">
        <v>25.6</v>
      </c>
      <c r="DD172" s="1">
        <v>25.4</v>
      </c>
      <c r="DE172" s="1">
        <v>24</v>
      </c>
      <c r="DF172" s="1">
        <v>25.6</v>
      </c>
      <c r="DG172" s="1">
        <v>65535</v>
      </c>
      <c r="DH172" s="1">
        <v>65535</v>
      </c>
      <c r="DI172" s="1">
        <v>26.8</v>
      </c>
      <c r="DJ172" s="1">
        <v>26</v>
      </c>
      <c r="DK172" s="1">
        <v>65535</v>
      </c>
      <c r="DL172" s="1">
        <v>65535</v>
      </c>
      <c r="DM172" s="1">
        <v>65535</v>
      </c>
      <c r="DN172" s="1">
        <v>65535</v>
      </c>
      <c r="DO172" s="1">
        <v>65535</v>
      </c>
      <c r="DP172" s="1">
        <v>25.4</v>
      </c>
      <c r="DQ172" s="1">
        <v>65535</v>
      </c>
      <c r="DR172" s="1">
        <v>65535</v>
      </c>
      <c r="DS172" s="1">
        <v>24.4</v>
      </c>
      <c r="DT172" s="1">
        <v>24.6</v>
      </c>
      <c r="DU172" s="1">
        <v>65535</v>
      </c>
      <c r="DV172" s="1">
        <v>65535</v>
      </c>
      <c r="DW172" s="1">
        <v>25.8</v>
      </c>
      <c r="DX172" s="1">
        <v>65535</v>
      </c>
      <c r="DY172" s="1">
        <v>65535</v>
      </c>
      <c r="DZ172" s="1">
        <v>25.6</v>
      </c>
      <c r="EA172" s="1">
        <v>25.8</v>
      </c>
      <c r="EB172" s="1">
        <v>65535</v>
      </c>
      <c r="EC172" s="1">
        <v>65535</v>
      </c>
      <c r="ED172" s="1">
        <v>26.2</v>
      </c>
      <c r="EE172" s="1">
        <v>26</v>
      </c>
      <c r="EF172" s="1">
        <v>25.2</v>
      </c>
      <c r="EG172" s="1">
        <v>25.6</v>
      </c>
      <c r="EH172" s="1">
        <v>26.6</v>
      </c>
      <c r="EI172" s="1">
        <v>65535</v>
      </c>
      <c r="EJ172" s="1">
        <v>65535</v>
      </c>
      <c r="EK172" s="1">
        <v>26.2</v>
      </c>
      <c r="EL172" s="1">
        <v>26</v>
      </c>
      <c r="EM172" s="1">
        <v>26.8</v>
      </c>
      <c r="EN172" s="1">
        <v>26.4</v>
      </c>
      <c r="EO172" s="1">
        <v>26.2</v>
      </c>
      <c r="EP172" s="1">
        <v>65535</v>
      </c>
      <c r="EQ172" s="1">
        <v>65535</v>
      </c>
      <c r="ER172" s="1">
        <v>25.8</v>
      </c>
      <c r="ES172" s="1">
        <v>25.6</v>
      </c>
      <c r="ET172" s="1">
        <v>26.4</v>
      </c>
      <c r="EU172" s="1">
        <v>26.8</v>
      </c>
      <c r="EV172" s="1">
        <v>27.2</v>
      </c>
      <c r="EW172" s="1">
        <v>65535</v>
      </c>
      <c r="EX172" s="1">
        <v>65535</v>
      </c>
      <c r="EY172" s="1">
        <v>26.2</v>
      </c>
      <c r="EZ172" s="1">
        <v>26.6</v>
      </c>
      <c r="FA172" s="1">
        <v>27</v>
      </c>
      <c r="FB172" s="1">
        <v>26.2</v>
      </c>
      <c r="FC172" s="1">
        <v>65535</v>
      </c>
      <c r="FD172" s="1">
        <v>65535</v>
      </c>
      <c r="FE172" s="1">
        <v>65535</v>
      </c>
      <c r="FF172" s="1">
        <v>65535</v>
      </c>
      <c r="FG172" s="1">
        <v>65535</v>
      </c>
      <c r="FH172" s="1">
        <v>29.2</v>
      </c>
      <c r="FI172" s="1">
        <v>29</v>
      </c>
      <c r="FJ172" s="1">
        <v>26.4</v>
      </c>
      <c r="FK172" s="1">
        <v>65535</v>
      </c>
      <c r="FL172" s="1">
        <v>65535</v>
      </c>
      <c r="FM172" s="1">
        <v>24.8</v>
      </c>
      <c r="FN172" s="1">
        <v>24.6</v>
      </c>
      <c r="FO172" s="1">
        <v>25.2</v>
      </c>
      <c r="FP172" s="1">
        <v>25.4</v>
      </c>
      <c r="FQ172" s="1">
        <v>25.8</v>
      </c>
      <c r="FR172" s="1">
        <v>65535</v>
      </c>
      <c r="FS172" s="1">
        <v>65535</v>
      </c>
      <c r="FT172" s="1">
        <v>25.2</v>
      </c>
      <c r="FU172" s="1">
        <v>25.6</v>
      </c>
      <c r="FV172" s="1">
        <v>26</v>
      </c>
      <c r="FW172" s="1">
        <v>25.4</v>
      </c>
      <c r="FX172" s="1">
        <v>25.4</v>
      </c>
      <c r="FY172" s="1">
        <v>65535</v>
      </c>
      <c r="FZ172" s="1">
        <v>65535</v>
      </c>
      <c r="GA172" s="1">
        <v>65535</v>
      </c>
      <c r="GB172" s="1">
        <v>65535</v>
      </c>
      <c r="GC172" s="1">
        <v>65535</v>
      </c>
      <c r="GD172" s="1">
        <v>65535</v>
      </c>
      <c r="GE172" s="1">
        <v>26.2</v>
      </c>
      <c r="GF172" s="1">
        <v>65535</v>
      </c>
      <c r="GG172" s="1">
        <v>65535</v>
      </c>
      <c r="GH172" s="1">
        <v>65535</v>
      </c>
      <c r="GI172" s="1">
        <v>26.4</v>
      </c>
      <c r="GJ172" s="1">
        <v>26</v>
      </c>
      <c r="GK172" s="1">
        <v>65535</v>
      </c>
      <c r="GL172" s="1">
        <v>26.2</v>
      </c>
      <c r="GM172" s="1">
        <v>65535</v>
      </c>
      <c r="GN172" s="1">
        <v>65535</v>
      </c>
      <c r="GO172" s="1">
        <v>24</v>
      </c>
      <c r="GP172" s="1">
        <v>26.4</v>
      </c>
      <c r="GQ172" s="1">
        <v>26</v>
      </c>
      <c r="GR172" s="1">
        <v>24</v>
      </c>
      <c r="GS172" s="1">
        <v>24.2</v>
      </c>
      <c r="GT172" s="1">
        <v>65535</v>
      </c>
      <c r="GU172" s="1">
        <v>65535</v>
      </c>
      <c r="GV172" s="1">
        <v>25.2</v>
      </c>
      <c r="GW172" s="1">
        <v>65535</v>
      </c>
      <c r="GX172" s="1">
        <v>25.6</v>
      </c>
      <c r="GY172" s="1">
        <v>25.8</v>
      </c>
      <c r="GZ172" s="1">
        <v>25.4</v>
      </c>
      <c r="HA172" s="1">
        <v>65535</v>
      </c>
      <c r="HB172" s="1">
        <v>65535</v>
      </c>
      <c r="HC172" s="1">
        <v>25.6</v>
      </c>
      <c r="HD172" s="1">
        <v>25.4</v>
      </c>
      <c r="HE172" s="1">
        <v>26</v>
      </c>
      <c r="HF172" s="1">
        <v>26.2</v>
      </c>
      <c r="HG172" s="1">
        <v>25.8</v>
      </c>
      <c r="HH172" s="1">
        <v>65535</v>
      </c>
      <c r="HI172" s="1">
        <v>65535</v>
      </c>
      <c r="HJ172" s="1">
        <v>26.6</v>
      </c>
      <c r="HK172" s="1">
        <v>26</v>
      </c>
      <c r="HL172" s="1">
        <v>23</v>
      </c>
      <c r="HM172" s="1">
        <v>24.2</v>
      </c>
      <c r="HN172" s="1">
        <v>25</v>
      </c>
      <c r="HO172" s="1">
        <v>65535</v>
      </c>
      <c r="HP172" s="1">
        <v>65535</v>
      </c>
      <c r="HQ172" s="1">
        <v>26.4</v>
      </c>
      <c r="HR172" s="1">
        <v>26.6</v>
      </c>
      <c r="HS172" s="1">
        <v>65535</v>
      </c>
      <c r="HT172" s="1">
        <v>65535</v>
      </c>
      <c r="HU172" s="1">
        <v>26.8</v>
      </c>
      <c r="HV172" s="1">
        <v>65535</v>
      </c>
      <c r="HW172" s="1">
        <v>65535</v>
      </c>
      <c r="HX172" s="1">
        <v>27.2</v>
      </c>
      <c r="HY172" s="1">
        <v>27</v>
      </c>
      <c r="HZ172" s="1">
        <v>27.2</v>
      </c>
      <c r="IA172" s="1">
        <v>25.2</v>
      </c>
      <c r="IB172" s="1">
        <v>25.4</v>
      </c>
      <c r="IC172" s="1">
        <v>65535</v>
      </c>
      <c r="ID172" s="1">
        <v>65535</v>
      </c>
      <c r="IE172" s="1">
        <v>65535</v>
      </c>
      <c r="IF172" s="1">
        <v>27</v>
      </c>
      <c r="IG172" s="1">
        <v>27.2</v>
      </c>
      <c r="IH172" s="1">
        <v>26.8</v>
      </c>
      <c r="II172" s="1">
        <v>26.6</v>
      </c>
      <c r="IJ172" s="1">
        <v>65535</v>
      </c>
      <c r="IK172" s="1">
        <v>65535</v>
      </c>
      <c r="IL172" s="1">
        <v>27.2</v>
      </c>
      <c r="IM172" s="1">
        <v>26.8</v>
      </c>
      <c r="IN172" s="1">
        <v>27</v>
      </c>
      <c r="IO172" s="1">
        <v>65535</v>
      </c>
      <c r="IP172" s="1">
        <v>26.6</v>
      </c>
      <c r="IQ172" s="1">
        <v>65535</v>
      </c>
      <c r="IR172" s="1">
        <v>65535</v>
      </c>
      <c r="IS172" s="1">
        <v>26.2</v>
      </c>
      <c r="IT172" s="1">
        <v>26.6</v>
      </c>
      <c r="IU172" s="1">
        <v>65535</v>
      </c>
      <c r="IV172" s="1">
        <v>65535</v>
      </c>
      <c r="IW172" s="1">
        <v>65535</v>
      </c>
      <c r="IX172" s="1">
        <v>27.7</v>
      </c>
      <c r="IY172" s="1">
        <v>65535</v>
      </c>
      <c r="IZ172" s="1">
        <v>26.6</v>
      </c>
      <c r="JA172" s="1">
        <v>26.4</v>
      </c>
      <c r="JB172" s="1">
        <v>65535</v>
      </c>
      <c r="JC172" s="1">
        <v>28</v>
      </c>
      <c r="JD172" s="1">
        <v>27.8</v>
      </c>
      <c r="JE172" s="1">
        <v>65535</v>
      </c>
      <c r="JF172" s="1">
        <v>65535</v>
      </c>
      <c r="JG172" s="1">
        <v>28</v>
      </c>
      <c r="JH172" s="1">
        <v>27.8</v>
      </c>
      <c r="JI172" s="1">
        <v>65535</v>
      </c>
      <c r="JJ172" s="1">
        <v>26.2</v>
      </c>
      <c r="JK172" s="1">
        <v>26</v>
      </c>
      <c r="JL172" s="1">
        <v>65535</v>
      </c>
      <c r="JM172" s="1">
        <v>65535</v>
      </c>
      <c r="JN172" s="1">
        <v>23.8</v>
      </c>
      <c r="JO172" s="1">
        <v>23</v>
      </c>
      <c r="JP172" s="1">
        <v>23</v>
      </c>
      <c r="JQ172" s="1">
        <v>23.4</v>
      </c>
      <c r="JR172" s="1">
        <v>24.2</v>
      </c>
      <c r="JS172" s="1">
        <v>65535</v>
      </c>
      <c r="JT172" s="1">
        <v>65535</v>
      </c>
      <c r="JU172" s="1">
        <v>25.2</v>
      </c>
      <c r="JV172" s="1">
        <v>25</v>
      </c>
      <c r="JW172" s="1">
        <v>26.6</v>
      </c>
      <c r="JX172" s="1">
        <v>26</v>
      </c>
      <c r="JY172" s="1">
        <v>24</v>
      </c>
      <c r="JZ172" s="1">
        <v>65535</v>
      </c>
      <c r="KA172" s="1">
        <v>65535</v>
      </c>
      <c r="KB172" s="1">
        <v>26.2</v>
      </c>
      <c r="KC172" s="1">
        <v>26.2</v>
      </c>
      <c r="KD172" s="1">
        <v>26.4</v>
      </c>
      <c r="KE172" s="1">
        <v>25.2</v>
      </c>
      <c r="KF172" s="1">
        <v>25</v>
      </c>
      <c r="KG172" s="1">
        <v>65535</v>
      </c>
      <c r="KH172" s="1">
        <v>65535</v>
      </c>
      <c r="KI172" s="1">
        <v>65535</v>
      </c>
      <c r="KJ172" s="1">
        <v>24.2</v>
      </c>
      <c r="KK172" s="1">
        <v>26</v>
      </c>
      <c r="KL172" s="1">
        <v>26.4</v>
      </c>
      <c r="KM172" s="1">
        <v>27.2</v>
      </c>
      <c r="KN172" s="1">
        <v>65535</v>
      </c>
      <c r="KO172" s="1">
        <v>65535</v>
      </c>
      <c r="KP172" s="1">
        <v>26</v>
      </c>
      <c r="KQ172" s="1">
        <v>25.2</v>
      </c>
      <c r="KR172" s="1">
        <v>26</v>
      </c>
      <c r="KS172" s="1">
        <v>65535</v>
      </c>
      <c r="KT172" s="1">
        <v>26</v>
      </c>
      <c r="KU172" s="1">
        <v>65535</v>
      </c>
      <c r="KV172" s="1">
        <v>65535</v>
      </c>
      <c r="KW172" s="1">
        <v>26.4</v>
      </c>
      <c r="KX172" s="1">
        <v>26.6</v>
      </c>
      <c r="KY172" s="1">
        <v>26.8</v>
      </c>
      <c r="KZ172" s="1">
        <v>65535</v>
      </c>
      <c r="LA172" s="1">
        <v>24.4</v>
      </c>
      <c r="LB172" s="1">
        <v>65535</v>
      </c>
      <c r="LC172" s="1">
        <v>65535</v>
      </c>
      <c r="LD172" s="1">
        <v>65535</v>
      </c>
      <c r="LE172" s="1">
        <v>26</v>
      </c>
      <c r="LF172" s="1">
        <v>25.6</v>
      </c>
      <c r="LG172" s="1">
        <v>26.2</v>
      </c>
      <c r="LH172" s="1">
        <v>26</v>
      </c>
      <c r="LI172" s="1">
        <v>65535</v>
      </c>
      <c r="LJ172" s="1">
        <v>65535</v>
      </c>
      <c r="LK172" s="1">
        <v>65535</v>
      </c>
      <c r="LL172" s="1">
        <v>26</v>
      </c>
      <c r="LM172" s="1">
        <v>65535</v>
      </c>
      <c r="LN172" s="1">
        <v>26.6</v>
      </c>
      <c r="LO172" s="1">
        <v>23</v>
      </c>
      <c r="LP172" s="1">
        <v>65535</v>
      </c>
      <c r="LQ172" s="1">
        <v>65535</v>
      </c>
      <c r="LR172" s="1">
        <v>25.8</v>
      </c>
      <c r="LS172" s="1">
        <v>65535</v>
      </c>
      <c r="LT172" s="1">
        <v>65535</v>
      </c>
      <c r="LU172" s="1">
        <v>25.2</v>
      </c>
      <c r="LV172" s="1">
        <v>25</v>
      </c>
      <c r="LW172" s="1">
        <v>65535</v>
      </c>
      <c r="LX172" s="1">
        <v>65535</v>
      </c>
      <c r="LY172" s="1">
        <v>65535</v>
      </c>
      <c r="LZ172" s="1">
        <v>65535</v>
      </c>
      <c r="MA172" s="1">
        <v>26.6</v>
      </c>
      <c r="MB172" s="1">
        <v>27.4</v>
      </c>
      <c r="MC172" s="1">
        <v>65535</v>
      </c>
      <c r="MD172" s="1">
        <v>65535</v>
      </c>
      <c r="ME172" s="1">
        <v>65535</v>
      </c>
      <c r="MF172" s="1">
        <v>26.6</v>
      </c>
      <c r="MG172" s="1">
        <v>65535</v>
      </c>
      <c r="MH172" s="1">
        <v>65535</v>
      </c>
      <c r="MI172" s="1">
        <v>65535</v>
      </c>
      <c r="MJ172" s="1">
        <v>26.6</v>
      </c>
      <c r="MK172" s="1">
        <v>65535</v>
      </c>
      <c r="ML172" s="1">
        <v>65535</v>
      </c>
      <c r="MM172" s="1">
        <v>25.2</v>
      </c>
      <c r="MN172" s="1">
        <v>25.4</v>
      </c>
      <c r="MO172" s="1">
        <v>65535</v>
      </c>
      <c r="MP172" s="1">
        <v>25.4</v>
      </c>
      <c r="MQ172" s="1">
        <v>23.8</v>
      </c>
      <c r="MR172" s="1">
        <v>65535</v>
      </c>
      <c r="MS172" s="1">
        <v>65535</v>
      </c>
      <c r="MT172" s="1">
        <v>27</v>
      </c>
      <c r="MU172" s="1">
        <v>26.6</v>
      </c>
      <c r="MV172" s="1">
        <v>27</v>
      </c>
      <c r="MW172" s="1">
        <v>65535</v>
      </c>
      <c r="MX172" s="1">
        <v>65535</v>
      </c>
      <c r="MY172" s="1">
        <v>65535</v>
      </c>
      <c r="MZ172" s="1">
        <v>65535</v>
      </c>
      <c r="NA172" s="1">
        <v>26</v>
      </c>
      <c r="NB172" s="1">
        <v>65535</v>
      </c>
      <c r="NC172" s="1">
        <v>65535</v>
      </c>
      <c r="ND172" s="1">
        <v>65535</v>
      </c>
      <c r="NE172" s="1">
        <v>65535</v>
      </c>
      <c r="NF172" s="1">
        <v>65535</v>
      </c>
      <c r="NG172" s="1">
        <v>65535</v>
      </c>
      <c r="NH172" s="1">
        <v>65535</v>
      </c>
      <c r="NI172" s="1">
        <v>65535</v>
      </c>
      <c r="NJ172" s="6">
        <f t="shared" si="111"/>
        <v>0.54838709677419351</v>
      </c>
      <c r="NK172" s="3">
        <f t="shared" si="112"/>
        <v>0.5714285714285714</v>
      </c>
      <c r="NL172" s="3">
        <f t="shared" si="113"/>
        <v>0.29032258064516131</v>
      </c>
      <c r="NM172" s="3">
        <f t="shared" si="114"/>
        <v>0.46666666666666667</v>
      </c>
      <c r="NN172" s="3">
        <f t="shared" si="115"/>
        <v>0.67741935483870963</v>
      </c>
      <c r="NO172" s="3">
        <f t="shared" si="116"/>
        <v>0.46666666666666667</v>
      </c>
      <c r="NP172" s="3">
        <f t="shared" si="117"/>
        <v>0.64516129032258063</v>
      </c>
      <c r="NQ172" s="3">
        <f t="shared" si="118"/>
        <v>0.58064516129032262</v>
      </c>
      <c r="NR172" s="3">
        <f t="shared" si="119"/>
        <v>0.56666666666666665</v>
      </c>
      <c r="NS172" s="3">
        <f t="shared" si="120"/>
        <v>0.64516129032258063</v>
      </c>
      <c r="NT172" s="3">
        <f t="shared" si="121"/>
        <v>0.43333333333333335</v>
      </c>
      <c r="NU172" s="3">
        <f t="shared" si="122"/>
        <v>0.32258064516129031</v>
      </c>
      <c r="NV172" s="3">
        <f t="shared" si="123"/>
        <v>0.51780821917808217</v>
      </c>
      <c r="NW172" s="5">
        <f t="shared" si="124"/>
        <v>23.81176470588235</v>
      </c>
      <c r="NX172" s="1">
        <f t="shared" si="125"/>
        <v>23.837500000000006</v>
      </c>
      <c r="NY172" s="1" t="e">
        <f t="shared" si="126"/>
        <v>#N/A</v>
      </c>
      <c r="NZ172" s="1" t="e">
        <f t="shared" si="127"/>
        <v>#N/A</v>
      </c>
      <c r="OA172" s="1">
        <f t="shared" si="128"/>
        <v>26.209523809523812</v>
      </c>
      <c r="OB172" s="1" t="e">
        <f t="shared" si="129"/>
        <v>#N/A</v>
      </c>
      <c r="OC172" s="1">
        <f t="shared" si="130"/>
        <v>25.49</v>
      </c>
      <c r="OD172" s="1">
        <f t="shared" si="131"/>
        <v>26.455555555555556</v>
      </c>
      <c r="OE172" s="1">
        <f t="shared" si="132"/>
        <v>25.876470588235293</v>
      </c>
      <c r="OF172" s="1">
        <f t="shared" si="133"/>
        <v>25.869999999999994</v>
      </c>
      <c r="OG172" s="1" t="e">
        <f t="shared" si="134"/>
        <v>#N/A</v>
      </c>
      <c r="OH172" s="1" t="e">
        <f t="shared" si="135"/>
        <v>#N/A</v>
      </c>
      <c r="OI172" s="111">
        <v>24.59</v>
      </c>
      <c r="OJ172" s="112">
        <v>24.490000000000002</v>
      </c>
      <c r="OK172" s="112">
        <v>24.861904761904764</v>
      </c>
      <c r="OL172" s="112">
        <v>25.623809523809523</v>
      </c>
      <c r="OM172" s="112">
        <v>26.324999999999999</v>
      </c>
      <c r="ON172" s="112">
        <v>26.789473684210524</v>
      </c>
      <c r="OO172" s="112">
        <v>26.625</v>
      </c>
      <c r="OP172" s="112">
        <v>26.9</v>
      </c>
      <c r="OQ172" s="112">
        <v>26.879999999999995</v>
      </c>
      <c r="OR172" s="112">
        <v>26.080952380952379</v>
      </c>
      <c r="OS172" s="112">
        <v>26.034999999999997</v>
      </c>
      <c r="OT172" s="112">
        <v>25.184999999999999</v>
      </c>
      <c r="OU172" s="5">
        <f t="shared" si="99"/>
        <v>-0.7782352941176498</v>
      </c>
      <c r="OV172" s="1">
        <f t="shared" si="100"/>
        <v>-0.65249999999999631</v>
      </c>
      <c r="OW172" s="1" t="e">
        <f t="shared" si="101"/>
        <v>#N/A</v>
      </c>
      <c r="OX172" s="1" t="e">
        <f t="shared" si="102"/>
        <v>#N/A</v>
      </c>
      <c r="OY172" s="1">
        <f t="shared" si="103"/>
        <v>-0.11547619047618696</v>
      </c>
      <c r="OZ172" s="1" t="e">
        <f t="shared" si="104"/>
        <v>#N/A</v>
      </c>
      <c r="PA172" s="1">
        <f t="shared" si="105"/>
        <v>-1.1350000000000016</v>
      </c>
      <c r="PB172" s="1">
        <f t="shared" si="106"/>
        <v>-0.44444444444444287</v>
      </c>
      <c r="PC172" s="1">
        <f t="shared" si="107"/>
        <v>-1.0035294117647027</v>
      </c>
      <c r="PD172" s="1">
        <f t="shared" si="108"/>
        <v>-0.210952380952385</v>
      </c>
      <c r="PE172" s="1" t="e">
        <f t="shared" si="109"/>
        <v>#N/A</v>
      </c>
      <c r="PF172" s="1" t="e">
        <f t="shared" si="110"/>
        <v>#N/A</v>
      </c>
      <c r="PG172" s="111">
        <v>21</v>
      </c>
      <c r="PH172" s="112">
        <v>19.600000000000001</v>
      </c>
      <c r="PI172" s="112">
        <v>21</v>
      </c>
      <c r="PJ172" s="112">
        <v>21.8</v>
      </c>
      <c r="PK172" s="112">
        <v>21.8</v>
      </c>
      <c r="PL172" s="112">
        <v>22</v>
      </c>
      <c r="PM172" s="112">
        <v>22.2</v>
      </c>
      <c r="PN172" s="112">
        <v>22</v>
      </c>
      <c r="PO172" s="112">
        <v>22.4</v>
      </c>
      <c r="PP172" s="112">
        <v>21.1</v>
      </c>
      <c r="PQ172" s="112">
        <v>21.8</v>
      </c>
      <c r="PR172" s="137">
        <v>21.2</v>
      </c>
      <c r="PS172" s="5">
        <f t="array" ref="PS172">+IF(ISERROR($NW172)=FALSE,MIN(IF($H172:$AL172&lt;65534,$H172:$AL172,"")),NA())</f>
        <v>21.8</v>
      </c>
      <c r="PT172" s="1">
        <f t="array" ref="PT172">+IF(ISERROR($NX172)=FALSE,MIN(IF($AM172:$BN172&lt;65534,$AM172:$BN172,"")),NA())</f>
        <v>22.8</v>
      </c>
      <c r="PU172" s="1" t="e">
        <f t="array" ref="PU172">+IF(ISERROR($NY172)=FALSE,MIN(IF($BP172:$CT172&lt;65534,$BP172:$CT172,"")),NA())</f>
        <v>#N/A</v>
      </c>
      <c r="PV172" s="1" t="e">
        <f t="array" ref="PV172">+IF(ISERROR($NZ172)=FALSE,MIN(IF($CU172:$DX172&lt;65534,$CU172:$DX172,"")),NA())</f>
        <v>#N/A</v>
      </c>
      <c r="PW172" s="1">
        <f t="array" ref="PW172">+IF(ISERROR($OA172)=FALSE,MIN(IF($DY172:$FC172&lt;65534,$DY172:$FC172,"")),NA())</f>
        <v>25.2</v>
      </c>
      <c r="PX172" s="1" t="e">
        <f t="array" ref="PX172">+IF(ISERROR($OB172)=FALSE,MIN(IF($FD172:$GG172&lt;65534,$FD172:$GG172,"")),NA())</f>
        <v>#N/A</v>
      </c>
      <c r="PY172" s="1">
        <f t="array" ref="PY172">+IF(ISERROR($OC172)=FALSE,MIN(IF($GH172:$HL172&lt;65534,$GH172:$HL172,"")),NA())</f>
        <v>23</v>
      </c>
      <c r="PZ172" s="1">
        <f t="array" ref="PZ172">+IF(ISERROR($OD172)=FALSE,MIN(IF($HM172:$IQ172&lt;65534,$HM172:$IQ172,"")),NA())</f>
        <v>24.2</v>
      </c>
      <c r="QA172" s="1">
        <f t="array" ref="QA172">+IF(ISERROR($OE172)=FALSE,MIN(IF($IR172:$JU172&lt;65534,$IR172:$JU172,"")),NA())</f>
        <v>23</v>
      </c>
      <c r="QB172" s="1">
        <f t="array" ref="QB172">+IF(ISERROR($OF172)=FALSE,MIN(IF($JV172:$KZ172&lt;65534,$JV172:$KZ172,"")),NA())</f>
        <v>24</v>
      </c>
      <c r="QC172" s="1" t="e">
        <f t="array" ref="QC172">+IF(ISERROR($OG172)=FALSE,MIN(IF($LA172:$MD172&lt;65534,$LA172:$MD172,"")),NA())</f>
        <v>#N/A</v>
      </c>
      <c r="QD172" s="1" t="e">
        <f t="array" ref="QD172">+IF(ISERROR($OH172)=FALSE,MIN(IF($ME172:$NI172&lt;65534,$ME172:$NI172,"")),NA())</f>
        <v>#N/A</v>
      </c>
      <c r="QE172" s="5">
        <f t="shared" si="136"/>
        <v>-0.80000000000000071</v>
      </c>
      <c r="QF172" s="1">
        <f t="shared" si="137"/>
        <v>-3.1999999999999993</v>
      </c>
      <c r="QG172" s="1" t="e">
        <f t="shared" si="138"/>
        <v>#N/A</v>
      </c>
      <c r="QH172" s="1" t="e">
        <f t="shared" si="139"/>
        <v>#N/A</v>
      </c>
      <c r="QI172" s="1">
        <f t="shared" si="140"/>
        <v>-3.3999999999999986</v>
      </c>
      <c r="QJ172" s="1" t="e">
        <f t="shared" si="141"/>
        <v>#N/A</v>
      </c>
      <c r="QK172" s="1">
        <f t="shared" si="142"/>
        <v>-0.80000000000000071</v>
      </c>
      <c r="QL172" s="1">
        <f t="shared" si="143"/>
        <v>-2.1999999999999993</v>
      </c>
      <c r="QM172" s="1">
        <f t="shared" si="144"/>
        <v>-0.60000000000000142</v>
      </c>
      <c r="QN172" s="1">
        <f t="shared" si="145"/>
        <v>-2.8999999999999986</v>
      </c>
      <c r="QO172" s="1" t="e">
        <f t="shared" si="146"/>
        <v>#N/A</v>
      </c>
      <c r="QP172" s="1" t="e">
        <f t="shared" si="147"/>
        <v>#N/A</v>
      </c>
      <c r="QQ172" s="5" t="s">
        <v>892</v>
      </c>
    </row>
    <row r="173" spans="1:459" s="1" customFormat="1" x14ac:dyDescent="0.2">
      <c r="A173" s="79">
        <v>15085030</v>
      </c>
      <c r="B173" s="106">
        <v>-72.359944444444437</v>
      </c>
      <c r="C173" s="106">
        <v>11.216749999999999</v>
      </c>
      <c r="D173" s="105">
        <v>118</v>
      </c>
      <c r="E173" s="97" t="s">
        <v>498</v>
      </c>
      <c r="F173" s="97" t="s">
        <v>499</v>
      </c>
      <c r="G173" s="97" t="s">
        <v>410</v>
      </c>
      <c r="H173" s="1">
        <v>65535</v>
      </c>
      <c r="I173" s="1">
        <v>21.6</v>
      </c>
      <c r="J173" s="1">
        <v>20</v>
      </c>
      <c r="K173" s="1">
        <v>21</v>
      </c>
      <c r="L173" s="1">
        <v>21.2</v>
      </c>
      <c r="M173" s="1">
        <v>21.4</v>
      </c>
      <c r="N173" s="1">
        <v>20.8</v>
      </c>
      <c r="O173" s="1">
        <v>22.2</v>
      </c>
      <c r="P173" s="1">
        <v>21.4</v>
      </c>
      <c r="Q173" s="1">
        <v>19.399999999999999</v>
      </c>
      <c r="R173" s="1">
        <v>20</v>
      </c>
      <c r="S173" s="1">
        <v>20.6</v>
      </c>
      <c r="T173" s="1">
        <v>21.2</v>
      </c>
      <c r="U173" s="1">
        <v>20.8</v>
      </c>
      <c r="V173" s="1">
        <v>21</v>
      </c>
      <c r="W173" s="1">
        <v>21.4</v>
      </c>
      <c r="X173" s="1">
        <v>22.8</v>
      </c>
      <c r="Y173" s="1">
        <v>22.8</v>
      </c>
      <c r="Z173" s="1">
        <v>22.2</v>
      </c>
      <c r="AA173" s="1">
        <v>22.6</v>
      </c>
      <c r="AB173" s="1">
        <v>21.8</v>
      </c>
      <c r="AC173" s="1">
        <v>23</v>
      </c>
      <c r="AD173" s="1">
        <v>23.2</v>
      </c>
      <c r="AE173" s="1">
        <v>22</v>
      </c>
      <c r="AF173" s="1">
        <v>21.6</v>
      </c>
      <c r="AG173" s="1">
        <v>21.8</v>
      </c>
      <c r="AH173" s="1">
        <v>21.6</v>
      </c>
      <c r="AI173" s="1">
        <v>22</v>
      </c>
      <c r="AJ173" s="1">
        <v>21</v>
      </c>
      <c r="AK173" s="1">
        <v>21.6</v>
      </c>
      <c r="AL173" s="1">
        <v>22.4</v>
      </c>
      <c r="AM173" s="1">
        <v>65535</v>
      </c>
      <c r="AN173" s="1">
        <v>20.6</v>
      </c>
      <c r="AO173" s="1">
        <v>20.2</v>
      </c>
      <c r="AP173" s="1">
        <v>21</v>
      </c>
      <c r="AQ173" s="1">
        <v>22.4</v>
      </c>
      <c r="AR173" s="1">
        <v>22.2</v>
      </c>
      <c r="AS173" s="1">
        <v>23.2</v>
      </c>
      <c r="AT173" s="1">
        <v>21.2</v>
      </c>
      <c r="AU173" s="1">
        <v>21.4</v>
      </c>
      <c r="AV173" s="1">
        <v>22.4</v>
      </c>
      <c r="AW173" s="1">
        <v>20.8</v>
      </c>
      <c r="AX173" s="1">
        <v>21.8</v>
      </c>
      <c r="AY173" s="1">
        <v>22.6</v>
      </c>
      <c r="AZ173" s="1">
        <v>23</v>
      </c>
      <c r="BA173" s="1">
        <v>22.8</v>
      </c>
      <c r="BB173" s="1">
        <v>23.2</v>
      </c>
      <c r="BC173" s="1">
        <v>23.8</v>
      </c>
      <c r="BD173" s="1">
        <v>23.4</v>
      </c>
      <c r="BE173" s="1">
        <v>22.4</v>
      </c>
      <c r="BF173" s="1">
        <v>23</v>
      </c>
      <c r="BG173" s="1">
        <v>22.2</v>
      </c>
      <c r="BH173" s="1">
        <v>22.8</v>
      </c>
      <c r="BI173" s="1">
        <v>21.4</v>
      </c>
      <c r="BJ173" s="1">
        <v>22</v>
      </c>
      <c r="BK173" s="1">
        <v>22.4</v>
      </c>
      <c r="BL173" s="1">
        <v>23</v>
      </c>
      <c r="BM173" s="1">
        <v>22.2</v>
      </c>
      <c r="BN173" s="1">
        <v>22</v>
      </c>
      <c r="BO173" s="102"/>
      <c r="BP173" s="1">
        <v>22.4</v>
      </c>
      <c r="BQ173" s="1">
        <v>22.2</v>
      </c>
      <c r="BR173" s="1">
        <v>21.8</v>
      </c>
      <c r="BS173" s="1">
        <v>22</v>
      </c>
      <c r="BT173" s="1">
        <v>23.2</v>
      </c>
      <c r="BU173" s="1">
        <v>23</v>
      </c>
      <c r="BV173" s="1">
        <v>65535</v>
      </c>
      <c r="BW173" s="1">
        <v>23.6</v>
      </c>
      <c r="BX173" s="1">
        <v>23.2</v>
      </c>
      <c r="BY173" s="1">
        <v>24.2</v>
      </c>
      <c r="BZ173" s="1">
        <v>23.4</v>
      </c>
      <c r="CA173" s="1">
        <v>24</v>
      </c>
      <c r="CB173" s="1">
        <v>23</v>
      </c>
      <c r="CC173" s="1">
        <v>23.6</v>
      </c>
      <c r="CD173" s="1">
        <v>23.4</v>
      </c>
      <c r="CE173" s="1">
        <v>23.2</v>
      </c>
      <c r="CF173" s="1">
        <v>23.4</v>
      </c>
      <c r="CG173" s="1">
        <v>23.6</v>
      </c>
      <c r="CH173" s="1">
        <v>23.8</v>
      </c>
      <c r="CI173" s="1">
        <v>23</v>
      </c>
      <c r="CJ173" s="1">
        <v>23.2</v>
      </c>
      <c r="CK173" s="1">
        <v>22.8</v>
      </c>
      <c r="CL173" s="1">
        <v>22.6</v>
      </c>
      <c r="CM173" s="1">
        <v>23.2</v>
      </c>
      <c r="CN173" s="1">
        <v>23</v>
      </c>
      <c r="CO173" s="1">
        <v>22</v>
      </c>
      <c r="CP173" s="1">
        <v>22</v>
      </c>
      <c r="CQ173" s="1">
        <v>23.6</v>
      </c>
      <c r="CR173" s="1">
        <v>23.8</v>
      </c>
      <c r="CS173" s="1">
        <v>24.6</v>
      </c>
      <c r="CT173" s="1">
        <v>24.2</v>
      </c>
      <c r="CU173" s="1">
        <v>24.4</v>
      </c>
      <c r="CV173" s="1">
        <v>22.4</v>
      </c>
      <c r="CW173" s="1">
        <v>21.6</v>
      </c>
      <c r="CX173" s="1">
        <v>25.4</v>
      </c>
      <c r="CY173" s="1">
        <v>22.6</v>
      </c>
      <c r="CZ173" s="1">
        <v>22.8</v>
      </c>
      <c r="DA173" s="1">
        <v>23</v>
      </c>
      <c r="DB173" s="1">
        <v>22.6</v>
      </c>
      <c r="DC173" s="1">
        <v>23.8</v>
      </c>
      <c r="DD173" s="1">
        <v>24</v>
      </c>
      <c r="DE173" s="1">
        <v>23.6</v>
      </c>
      <c r="DF173" s="1">
        <v>23.8</v>
      </c>
      <c r="DG173" s="1">
        <v>24.2</v>
      </c>
      <c r="DH173" s="1">
        <v>24.6</v>
      </c>
      <c r="DI173" s="1">
        <v>24.4</v>
      </c>
      <c r="DJ173" s="1">
        <v>23.6</v>
      </c>
      <c r="DK173" s="1">
        <v>23.6</v>
      </c>
      <c r="DL173" s="1">
        <v>24.4</v>
      </c>
      <c r="DM173" s="1">
        <v>24.2</v>
      </c>
      <c r="DN173" s="1">
        <v>65535</v>
      </c>
      <c r="DO173" s="1">
        <v>24.8</v>
      </c>
      <c r="DP173" s="1">
        <v>24</v>
      </c>
      <c r="DQ173" s="1">
        <v>23.4</v>
      </c>
      <c r="DR173" s="1">
        <v>23.2</v>
      </c>
      <c r="DS173" s="1">
        <v>24.2</v>
      </c>
      <c r="DT173" s="1">
        <v>24</v>
      </c>
      <c r="DU173" s="1">
        <v>24.6</v>
      </c>
      <c r="DV173" s="1">
        <v>65535</v>
      </c>
      <c r="DW173" s="1">
        <v>25</v>
      </c>
      <c r="DX173" s="1">
        <v>65535</v>
      </c>
      <c r="DY173" s="1">
        <v>24</v>
      </c>
      <c r="DZ173" s="1">
        <v>65535</v>
      </c>
      <c r="EA173" s="1">
        <v>65535</v>
      </c>
      <c r="EB173" s="1">
        <v>65535</v>
      </c>
      <c r="EC173" s="1">
        <v>65535</v>
      </c>
      <c r="ED173" s="1">
        <v>24.6</v>
      </c>
      <c r="EE173" s="1">
        <v>25</v>
      </c>
      <c r="EF173" s="1">
        <v>25.2</v>
      </c>
      <c r="EG173" s="1">
        <v>24.4</v>
      </c>
      <c r="EH173" s="1">
        <v>65535</v>
      </c>
      <c r="EI173" s="1">
        <v>65535</v>
      </c>
      <c r="EJ173" s="1">
        <v>65535</v>
      </c>
      <c r="EK173" s="1">
        <v>24.4</v>
      </c>
      <c r="EL173" s="1">
        <v>25</v>
      </c>
      <c r="EM173" s="1">
        <v>24.8</v>
      </c>
      <c r="EN173" s="1">
        <v>65535</v>
      </c>
      <c r="EO173" s="1">
        <v>65535</v>
      </c>
      <c r="EP173" s="1">
        <v>24.8</v>
      </c>
      <c r="EQ173" s="1">
        <v>65535</v>
      </c>
      <c r="ER173" s="1">
        <v>25.4</v>
      </c>
      <c r="ES173" s="1">
        <v>65535</v>
      </c>
      <c r="ET173" s="1">
        <v>25</v>
      </c>
      <c r="EU173" s="1">
        <v>24.8</v>
      </c>
      <c r="EV173" s="1">
        <v>24.2</v>
      </c>
      <c r="EW173" s="1">
        <v>23.4</v>
      </c>
      <c r="EX173" s="1">
        <v>23.2</v>
      </c>
      <c r="EY173" s="1">
        <v>23.6</v>
      </c>
      <c r="EZ173" s="1">
        <v>24.4</v>
      </c>
      <c r="FA173" s="1">
        <v>23</v>
      </c>
      <c r="FB173" s="1">
        <v>23.6</v>
      </c>
      <c r="FC173" s="1">
        <v>22.8</v>
      </c>
      <c r="FD173" s="1">
        <v>22.2</v>
      </c>
      <c r="FE173" s="1">
        <v>21.8</v>
      </c>
      <c r="FF173" s="1">
        <v>24.2</v>
      </c>
      <c r="FG173" s="1">
        <v>24</v>
      </c>
      <c r="FH173" s="1">
        <v>25.4</v>
      </c>
      <c r="FI173" s="1">
        <v>25.2</v>
      </c>
      <c r="FJ173" s="1">
        <v>22.4</v>
      </c>
      <c r="FK173" s="1">
        <v>22.6</v>
      </c>
      <c r="FL173" s="1">
        <v>25.4</v>
      </c>
      <c r="FM173" s="1">
        <v>24.8</v>
      </c>
      <c r="FN173" s="1">
        <v>25.2</v>
      </c>
      <c r="FO173" s="1">
        <v>23.4</v>
      </c>
      <c r="FP173" s="1">
        <v>65535</v>
      </c>
      <c r="FQ173" s="1">
        <v>24.4</v>
      </c>
      <c r="FR173" s="1">
        <v>24.6</v>
      </c>
      <c r="FS173" s="1">
        <v>25</v>
      </c>
      <c r="FT173" s="1">
        <v>25.4</v>
      </c>
      <c r="FU173" s="1">
        <v>25.6</v>
      </c>
      <c r="FV173" s="1">
        <v>25.2</v>
      </c>
      <c r="FW173" s="1">
        <v>25.4</v>
      </c>
      <c r="FX173" s="1">
        <v>25</v>
      </c>
      <c r="FY173" s="1">
        <v>24.8</v>
      </c>
      <c r="FZ173" s="1">
        <v>25.2</v>
      </c>
      <c r="GA173" s="1">
        <v>25</v>
      </c>
      <c r="GB173" s="1">
        <v>24.6</v>
      </c>
      <c r="GC173" s="1">
        <v>24.8</v>
      </c>
      <c r="GD173" s="1">
        <v>23.2</v>
      </c>
      <c r="GE173" s="1">
        <v>24.4</v>
      </c>
      <c r="GF173" s="1">
        <v>24</v>
      </c>
      <c r="GG173" s="1">
        <v>24.2</v>
      </c>
      <c r="GH173" s="1">
        <v>24</v>
      </c>
      <c r="GI173" s="1">
        <v>24.6</v>
      </c>
      <c r="GJ173" s="1">
        <v>23.2</v>
      </c>
      <c r="GK173" s="1">
        <v>23</v>
      </c>
      <c r="GL173" s="1">
        <v>23</v>
      </c>
      <c r="GM173" s="1">
        <v>24.8</v>
      </c>
      <c r="GN173" s="1">
        <v>24.6</v>
      </c>
      <c r="GO173" s="1">
        <v>25.2</v>
      </c>
      <c r="GP173" s="1">
        <v>25.4</v>
      </c>
      <c r="GQ173" s="1">
        <v>24.6</v>
      </c>
      <c r="GR173" s="1">
        <v>24.8</v>
      </c>
      <c r="GS173" s="1">
        <v>24.4</v>
      </c>
      <c r="GT173" s="1">
        <v>24.8</v>
      </c>
      <c r="GU173" s="1">
        <v>24.6</v>
      </c>
      <c r="GV173" s="1">
        <v>24.2</v>
      </c>
      <c r="GW173" s="1">
        <v>24.6</v>
      </c>
      <c r="GX173" s="1">
        <v>65535</v>
      </c>
      <c r="GY173" s="1">
        <v>25.4</v>
      </c>
      <c r="GZ173" s="1">
        <v>25.6</v>
      </c>
      <c r="HA173" s="1">
        <v>24.6</v>
      </c>
      <c r="HB173" s="1">
        <v>22.8</v>
      </c>
      <c r="HC173" s="1">
        <v>23</v>
      </c>
      <c r="HD173" s="1">
        <v>25.4</v>
      </c>
      <c r="HE173" s="1">
        <v>25.2</v>
      </c>
      <c r="HF173" s="1">
        <v>23.8</v>
      </c>
      <c r="HG173" s="1">
        <v>25</v>
      </c>
      <c r="HH173" s="1">
        <v>24.2</v>
      </c>
      <c r="HI173" s="1">
        <v>24.6</v>
      </c>
      <c r="HJ173" s="1">
        <v>24.4</v>
      </c>
      <c r="HK173" s="1">
        <v>24.8</v>
      </c>
      <c r="HL173" s="1">
        <v>23.2</v>
      </c>
      <c r="HM173" s="1">
        <v>24</v>
      </c>
      <c r="HN173" s="1">
        <v>24.2</v>
      </c>
      <c r="HO173" s="1">
        <v>25.8</v>
      </c>
      <c r="HP173" s="1">
        <v>26.2</v>
      </c>
      <c r="HQ173" s="1">
        <v>25.2</v>
      </c>
      <c r="HR173" s="1">
        <v>65535</v>
      </c>
      <c r="HS173" s="1">
        <v>65535</v>
      </c>
      <c r="HT173" s="1">
        <v>22.2</v>
      </c>
      <c r="HU173" s="1">
        <v>25.8</v>
      </c>
      <c r="HV173" s="1">
        <v>26</v>
      </c>
      <c r="HW173" s="1">
        <v>25.2</v>
      </c>
      <c r="HX173" s="1">
        <v>25.4</v>
      </c>
      <c r="HY173" s="1">
        <v>26</v>
      </c>
      <c r="HZ173" s="1">
        <v>26</v>
      </c>
      <c r="IA173" s="1">
        <v>25.8</v>
      </c>
      <c r="IB173" s="1">
        <v>23.2</v>
      </c>
      <c r="IC173" s="1">
        <v>24.6</v>
      </c>
      <c r="ID173" s="1">
        <v>23.4</v>
      </c>
      <c r="IE173" s="1">
        <v>25.2</v>
      </c>
      <c r="IF173" s="1">
        <v>25.6</v>
      </c>
      <c r="IG173" s="1">
        <v>25.4</v>
      </c>
      <c r="IH173" s="1">
        <v>25.2</v>
      </c>
      <c r="II173" s="1">
        <v>25.4</v>
      </c>
      <c r="IJ173" s="1">
        <v>25</v>
      </c>
      <c r="IK173" s="1">
        <v>25.8</v>
      </c>
      <c r="IL173" s="1">
        <v>25.8</v>
      </c>
      <c r="IM173" s="1">
        <v>26</v>
      </c>
      <c r="IN173" s="1">
        <v>25.4</v>
      </c>
      <c r="IO173" s="1">
        <v>26.6</v>
      </c>
      <c r="IP173" s="1">
        <v>23.2</v>
      </c>
      <c r="IQ173" s="1">
        <v>25.4</v>
      </c>
      <c r="IR173" s="1">
        <v>25.2</v>
      </c>
      <c r="IS173" s="1">
        <v>65535</v>
      </c>
      <c r="IT173" s="1">
        <v>65535</v>
      </c>
      <c r="IU173" s="1">
        <v>65535</v>
      </c>
      <c r="IV173" s="1">
        <v>65535</v>
      </c>
      <c r="IW173" s="1">
        <v>65535</v>
      </c>
      <c r="IX173" s="1">
        <v>24</v>
      </c>
      <c r="IY173" s="1">
        <v>22.4</v>
      </c>
      <c r="IZ173" s="1">
        <v>21.2</v>
      </c>
      <c r="JA173" s="1">
        <v>25.2</v>
      </c>
      <c r="JB173" s="1">
        <v>26</v>
      </c>
      <c r="JC173" s="1">
        <v>26.4</v>
      </c>
      <c r="JD173" s="1">
        <v>26.2</v>
      </c>
      <c r="JE173" s="1">
        <v>23.6</v>
      </c>
      <c r="JF173" s="1">
        <v>26</v>
      </c>
      <c r="JG173" s="1">
        <v>25.6</v>
      </c>
      <c r="JH173" s="1">
        <v>25</v>
      </c>
      <c r="JI173" s="1">
        <v>24.2</v>
      </c>
      <c r="JJ173" s="1">
        <v>24</v>
      </c>
      <c r="JK173" s="1">
        <v>23.8</v>
      </c>
      <c r="JL173" s="1">
        <v>23.6</v>
      </c>
      <c r="JM173" s="1">
        <v>22.6</v>
      </c>
      <c r="JN173" s="1">
        <v>22.2</v>
      </c>
      <c r="JO173" s="1">
        <v>22.4</v>
      </c>
      <c r="JP173" s="1">
        <v>20.2</v>
      </c>
      <c r="JQ173" s="1">
        <v>22</v>
      </c>
      <c r="JR173" s="1">
        <v>21.8</v>
      </c>
      <c r="JS173" s="1">
        <v>25.6</v>
      </c>
      <c r="JT173" s="1">
        <v>23.8</v>
      </c>
      <c r="JU173" s="1">
        <v>21</v>
      </c>
      <c r="JV173" s="1">
        <v>22.8</v>
      </c>
      <c r="JW173" s="1">
        <v>22.6</v>
      </c>
      <c r="JX173" s="1">
        <v>22.4</v>
      </c>
      <c r="JY173" s="1">
        <v>22.2</v>
      </c>
      <c r="JZ173" s="1">
        <v>19.600000000000001</v>
      </c>
      <c r="KA173" s="1">
        <v>19.399999999999999</v>
      </c>
      <c r="KB173" s="1">
        <v>22.4</v>
      </c>
      <c r="KC173" s="1">
        <v>24.4</v>
      </c>
      <c r="KD173" s="1">
        <v>23.6</v>
      </c>
      <c r="KE173" s="1">
        <v>22.2</v>
      </c>
      <c r="KF173" s="1">
        <v>22</v>
      </c>
      <c r="KG173" s="1">
        <v>21.2</v>
      </c>
      <c r="KH173" s="1">
        <v>23.2</v>
      </c>
      <c r="KI173" s="1">
        <v>21.4</v>
      </c>
      <c r="KJ173" s="1">
        <v>23.8</v>
      </c>
      <c r="KK173" s="1">
        <v>21.8</v>
      </c>
      <c r="KL173" s="1">
        <v>22</v>
      </c>
      <c r="KM173" s="1">
        <v>21.8</v>
      </c>
      <c r="KN173" s="1">
        <v>22.2</v>
      </c>
      <c r="KO173" s="1">
        <v>22.4</v>
      </c>
      <c r="KP173" s="1">
        <v>23.6</v>
      </c>
      <c r="KQ173" s="1">
        <v>22.8</v>
      </c>
      <c r="KR173" s="1">
        <v>21.4</v>
      </c>
      <c r="KS173" s="1">
        <v>20.399999999999999</v>
      </c>
      <c r="KT173" s="1">
        <v>20.2</v>
      </c>
      <c r="KU173" s="1">
        <v>24.2</v>
      </c>
      <c r="KV173" s="1">
        <v>23.8</v>
      </c>
      <c r="KW173" s="1">
        <v>24</v>
      </c>
      <c r="KX173" s="1">
        <v>65535</v>
      </c>
      <c r="KY173" s="1">
        <v>24.6</v>
      </c>
      <c r="KZ173" s="1">
        <v>24.4</v>
      </c>
      <c r="LA173" s="1">
        <v>21.6</v>
      </c>
      <c r="LB173" s="1">
        <v>21.6</v>
      </c>
      <c r="LC173" s="1">
        <v>22.6</v>
      </c>
      <c r="LD173" s="1">
        <v>24.4</v>
      </c>
      <c r="LE173" s="1">
        <v>24.6</v>
      </c>
      <c r="LF173" s="1">
        <v>24.8</v>
      </c>
      <c r="LG173" s="1">
        <v>25</v>
      </c>
      <c r="LH173" s="1">
        <v>25</v>
      </c>
      <c r="LI173" s="1">
        <v>24.8</v>
      </c>
      <c r="LJ173" s="1">
        <v>25</v>
      </c>
      <c r="LK173" s="1">
        <v>24.2</v>
      </c>
      <c r="LL173" s="1">
        <v>23</v>
      </c>
      <c r="LM173" s="1">
        <v>24.8</v>
      </c>
      <c r="LN173" s="1">
        <v>23</v>
      </c>
      <c r="LO173" s="1">
        <v>23.2</v>
      </c>
      <c r="LP173" s="1">
        <v>21.8</v>
      </c>
      <c r="LQ173" s="1">
        <v>22.2</v>
      </c>
      <c r="LR173" s="1">
        <v>21.2</v>
      </c>
      <c r="LS173" s="1">
        <v>20</v>
      </c>
      <c r="LT173" s="1">
        <v>21.6</v>
      </c>
      <c r="LU173" s="1">
        <v>22</v>
      </c>
      <c r="LV173" s="1">
        <v>22.2</v>
      </c>
      <c r="LW173" s="1">
        <v>24.4</v>
      </c>
      <c r="LX173" s="1">
        <v>21.8</v>
      </c>
      <c r="LY173" s="1">
        <v>21.6</v>
      </c>
      <c r="LZ173" s="1">
        <v>21.8</v>
      </c>
      <c r="MA173" s="1">
        <v>25.2</v>
      </c>
      <c r="MB173" s="1">
        <v>25</v>
      </c>
      <c r="MC173" s="1">
        <v>23.6</v>
      </c>
      <c r="MD173" s="1">
        <v>65535</v>
      </c>
      <c r="ME173" s="1">
        <v>22.4</v>
      </c>
      <c r="MF173" s="1">
        <v>24.4</v>
      </c>
      <c r="MG173" s="1">
        <v>24.2</v>
      </c>
      <c r="MH173" s="1">
        <v>65535</v>
      </c>
      <c r="MI173" s="1">
        <v>24</v>
      </c>
      <c r="MJ173" s="1">
        <v>23.8</v>
      </c>
      <c r="MK173" s="1">
        <v>23.6</v>
      </c>
      <c r="ML173" s="1">
        <v>65535</v>
      </c>
      <c r="MM173" s="1">
        <v>22.6</v>
      </c>
      <c r="MN173" s="1">
        <v>21.2</v>
      </c>
      <c r="MO173" s="1">
        <v>23.4</v>
      </c>
      <c r="MP173" s="1">
        <v>22.4</v>
      </c>
      <c r="MQ173" s="1">
        <v>21.4</v>
      </c>
      <c r="MR173" s="1">
        <v>21.2</v>
      </c>
      <c r="MS173" s="1">
        <v>23.2</v>
      </c>
      <c r="MT173" s="1">
        <v>23.8</v>
      </c>
      <c r="MU173" s="1">
        <v>23.4</v>
      </c>
      <c r="MV173" s="1">
        <v>65535</v>
      </c>
      <c r="MW173" s="1">
        <v>24.8</v>
      </c>
      <c r="MX173" s="1">
        <v>24.4</v>
      </c>
      <c r="MY173" s="1">
        <v>65535</v>
      </c>
      <c r="MZ173" s="1">
        <v>65535</v>
      </c>
      <c r="NA173" s="1">
        <v>24.4</v>
      </c>
      <c r="NB173" s="1">
        <v>65535</v>
      </c>
      <c r="NC173" s="1">
        <v>65535</v>
      </c>
      <c r="ND173" s="1">
        <v>65535</v>
      </c>
      <c r="NE173" s="1">
        <v>65535</v>
      </c>
      <c r="NF173" s="1">
        <v>65535</v>
      </c>
      <c r="NG173" s="1">
        <v>24</v>
      </c>
      <c r="NH173" s="1">
        <v>21.4</v>
      </c>
      <c r="NI173" s="1">
        <v>23.8</v>
      </c>
      <c r="NJ173" s="6">
        <f t="shared" si="111"/>
        <v>0.967741935483871</v>
      </c>
      <c r="NK173" s="3">
        <f t="shared" si="112"/>
        <v>0.9642857142857143</v>
      </c>
      <c r="NL173" s="3">
        <f t="shared" si="113"/>
        <v>0.967741935483871</v>
      </c>
      <c r="NM173" s="3">
        <f t="shared" si="114"/>
        <v>0.9</v>
      </c>
      <c r="NN173" s="3">
        <f t="shared" si="115"/>
        <v>0.64516129032258063</v>
      </c>
      <c r="NO173" s="3">
        <f t="shared" si="116"/>
        <v>0.96666666666666667</v>
      </c>
      <c r="NP173" s="3">
        <f t="shared" si="117"/>
        <v>0.967741935483871</v>
      </c>
      <c r="NQ173" s="3">
        <f t="shared" si="118"/>
        <v>0.93548387096774188</v>
      </c>
      <c r="NR173" s="3">
        <f t="shared" si="119"/>
        <v>0.83333333333333337</v>
      </c>
      <c r="NS173" s="3">
        <f t="shared" si="120"/>
        <v>0.967741935483871</v>
      </c>
      <c r="NT173" s="3">
        <f t="shared" si="121"/>
        <v>0.96666666666666667</v>
      </c>
      <c r="NU173" s="3">
        <f t="shared" si="122"/>
        <v>0.67741935483870963</v>
      </c>
      <c r="NV173" s="3">
        <f t="shared" si="123"/>
        <v>0.89589041095890409</v>
      </c>
      <c r="NW173" s="5">
        <f t="shared" si="124"/>
        <v>21.546666666666667</v>
      </c>
      <c r="NX173" s="1">
        <f t="shared" si="125"/>
        <v>22.2</v>
      </c>
      <c r="NY173" s="1">
        <f t="shared" si="126"/>
        <v>23.166666666666671</v>
      </c>
      <c r="NZ173" s="1">
        <f t="shared" si="127"/>
        <v>23.785185185185192</v>
      </c>
      <c r="OA173" s="1">
        <f t="shared" si="128"/>
        <v>24.28</v>
      </c>
      <c r="OB173" s="1">
        <f t="shared" si="129"/>
        <v>24.393103448275863</v>
      </c>
      <c r="OC173" s="1">
        <f t="shared" si="130"/>
        <v>24.393333333333334</v>
      </c>
      <c r="OD173" s="1">
        <f t="shared" si="131"/>
        <v>25.137931034482754</v>
      </c>
      <c r="OE173" s="1">
        <f t="shared" si="132"/>
        <v>23.76</v>
      </c>
      <c r="OF173" s="1">
        <f t="shared" si="133"/>
        <v>22.426666666666669</v>
      </c>
      <c r="OG173" s="1">
        <f t="shared" si="134"/>
        <v>23.172413793103448</v>
      </c>
      <c r="OH173" s="1">
        <f t="shared" si="135"/>
        <v>23.228571428571428</v>
      </c>
      <c r="OI173" s="111">
        <v>21.485714285714284</v>
      </c>
      <c r="OJ173" s="112">
        <v>21.779999999999994</v>
      </c>
      <c r="OK173" s="112">
        <v>22.409523809523812</v>
      </c>
      <c r="OL173" s="112">
        <v>23.021739130434781</v>
      </c>
      <c r="OM173" s="112">
        <v>23.445454545454542</v>
      </c>
      <c r="ON173" s="112">
        <v>23.714999999999996</v>
      </c>
      <c r="OO173" s="112">
        <v>23.728571428571431</v>
      </c>
      <c r="OP173" s="112">
        <v>23.678947368421056</v>
      </c>
      <c r="OQ173" s="112">
        <v>23.090476190476185</v>
      </c>
      <c r="OR173" s="112">
        <v>22.500000000000004</v>
      </c>
      <c r="OS173" s="112">
        <v>22.535</v>
      </c>
      <c r="OT173" s="112">
        <v>21.778947368421051</v>
      </c>
      <c r="OU173" s="5">
        <f t="shared" si="99"/>
        <v>6.0952380952382867E-2</v>
      </c>
      <c r="OV173" s="1">
        <f t="shared" si="100"/>
        <v>0.42000000000000526</v>
      </c>
      <c r="OW173" s="1">
        <f t="shared" si="101"/>
        <v>0.75714285714285978</v>
      </c>
      <c r="OX173" s="1">
        <f t="shared" si="102"/>
        <v>0.7634460547504105</v>
      </c>
      <c r="OY173" s="1">
        <f t="shared" si="103"/>
        <v>0.83454545454545936</v>
      </c>
      <c r="OZ173" s="1">
        <f t="shared" si="104"/>
        <v>0.67810344827586633</v>
      </c>
      <c r="PA173" s="1">
        <f t="shared" si="105"/>
        <v>0.66476190476190311</v>
      </c>
      <c r="PB173" s="1">
        <f t="shared" si="106"/>
        <v>1.4589836660616982</v>
      </c>
      <c r="PC173" s="1">
        <f t="shared" si="107"/>
        <v>0.66952380952381674</v>
      </c>
      <c r="PD173" s="1">
        <f t="shared" si="108"/>
        <v>-7.3333333333334139E-2</v>
      </c>
      <c r="PE173" s="1">
        <f t="shared" si="109"/>
        <v>0.63741379310344826</v>
      </c>
      <c r="PF173" s="1">
        <f t="shared" si="110"/>
        <v>1.4496240601503771</v>
      </c>
      <c r="PG173" s="111">
        <v>15.2</v>
      </c>
      <c r="PH173" s="112">
        <v>16</v>
      </c>
      <c r="PI173" s="112">
        <v>16.2</v>
      </c>
      <c r="PJ173" s="112">
        <v>2.4</v>
      </c>
      <c r="PK173" s="112">
        <v>17.600000000000001</v>
      </c>
      <c r="PL173" s="112">
        <v>17.8</v>
      </c>
      <c r="PM173" s="112">
        <v>15.2</v>
      </c>
      <c r="PN173" s="112">
        <v>17.399999999999999</v>
      </c>
      <c r="PO173" s="112">
        <v>15.2</v>
      </c>
      <c r="PP173" s="112">
        <v>2</v>
      </c>
      <c r="PQ173" s="112">
        <v>2.8</v>
      </c>
      <c r="PR173" s="137">
        <v>12</v>
      </c>
      <c r="PS173" s="5">
        <f t="array" ref="PS173">+IF(ISERROR($NW173)=FALSE,MIN(IF($H173:$AL173&lt;65534,$H173:$AL173,"")),NA())</f>
        <v>19.399999999999999</v>
      </c>
      <c r="PT173" s="1">
        <f t="array" ref="PT173">+IF(ISERROR($NX173)=FALSE,MIN(IF($AM173:$BN173&lt;65534,$AM173:$BN173,"")),NA())</f>
        <v>20.2</v>
      </c>
      <c r="PU173" s="1">
        <f t="array" ref="PU173">+IF(ISERROR($NY173)=FALSE,MIN(IF($BP173:$CT173&lt;65534,$BP173:$CT173,"")),NA())</f>
        <v>21.8</v>
      </c>
      <c r="PV173" s="1">
        <f t="array" ref="PV173">+IF(ISERROR($NZ173)=FALSE,MIN(IF($CU173:$DX173&lt;65534,$CU173:$DX173,"")),NA())</f>
        <v>21.6</v>
      </c>
      <c r="PW173" s="1">
        <f t="array" ref="PW173">+IF(ISERROR($OA173)=FALSE,MIN(IF($DY173:$FC173&lt;65534,$DY173:$FC173,"")),NA())</f>
        <v>22.8</v>
      </c>
      <c r="PX173" s="1">
        <f t="array" ref="PX173">+IF(ISERROR($OB173)=FALSE,MIN(IF($FD173:$GG173&lt;65534,$FD173:$GG173,"")),NA())</f>
        <v>21.8</v>
      </c>
      <c r="PY173" s="1">
        <f t="array" ref="PY173">+IF(ISERROR($OC173)=FALSE,MIN(IF($GH173:$HL173&lt;65534,$GH173:$HL173,"")),NA())</f>
        <v>22.8</v>
      </c>
      <c r="PZ173" s="1">
        <f t="array" ref="PZ173">+IF(ISERROR($OD173)=FALSE,MIN(IF($HM173:$IQ173&lt;65534,$HM173:$IQ173,"")),NA())</f>
        <v>22.2</v>
      </c>
      <c r="QA173" s="1">
        <f t="array" ref="QA173">+IF(ISERROR($OE173)=FALSE,MIN(IF($IR173:$JU173&lt;65534,$IR173:$JU173,"")),NA())</f>
        <v>20.2</v>
      </c>
      <c r="QB173" s="1">
        <f t="array" ref="QB173">+IF(ISERROR($OF173)=FALSE,MIN(IF($JV173:$KZ173&lt;65534,$JV173:$KZ173,"")),NA())</f>
        <v>19.399999999999999</v>
      </c>
      <c r="QC173" s="1">
        <f t="array" ref="QC173">+IF(ISERROR($OG173)=FALSE,MIN(IF($LA173:$MD173&lt;65534,$LA173:$MD173,"")),NA())</f>
        <v>20</v>
      </c>
      <c r="QD173" s="1">
        <f t="array" ref="QD173">+IF(ISERROR($OH173)=FALSE,MIN(IF($ME173:$NI173&lt;65534,$ME173:$NI173,"")),NA())</f>
        <v>21.2</v>
      </c>
      <c r="QE173" s="5">
        <f t="shared" si="136"/>
        <v>-4.1999999999999993</v>
      </c>
      <c r="QF173" s="1">
        <f t="shared" si="137"/>
        <v>-4.1999999999999993</v>
      </c>
      <c r="QG173" s="1">
        <f t="shared" si="138"/>
        <v>-5.6000000000000014</v>
      </c>
      <c r="QH173" s="1">
        <f t="shared" si="139"/>
        <v>-19.200000000000003</v>
      </c>
      <c r="QI173" s="1">
        <f t="shared" si="140"/>
        <v>-5.1999999999999993</v>
      </c>
      <c r="QJ173" s="1">
        <f t="shared" si="141"/>
        <v>-4</v>
      </c>
      <c r="QK173" s="1">
        <f t="shared" si="142"/>
        <v>-7.6000000000000014</v>
      </c>
      <c r="QL173" s="1">
        <f t="shared" si="143"/>
        <v>-4.8000000000000007</v>
      </c>
      <c r="QM173" s="1">
        <f t="shared" si="144"/>
        <v>-5</v>
      </c>
      <c r="QN173" s="1">
        <f t="shared" si="145"/>
        <v>-17.399999999999999</v>
      </c>
      <c r="QO173" s="1">
        <f t="shared" si="146"/>
        <v>-17.2</v>
      </c>
      <c r="QP173" s="1">
        <f t="shared" si="147"/>
        <v>-9.1999999999999993</v>
      </c>
      <c r="QQ173" s="5" t="s">
        <v>892</v>
      </c>
    </row>
    <row r="174" spans="1:459" s="1" customFormat="1" x14ac:dyDescent="0.2">
      <c r="A174" s="79">
        <v>28015070</v>
      </c>
      <c r="B174" s="106">
        <v>-73.016388888888883</v>
      </c>
      <c r="C174" s="106">
        <v>10.566388888888889</v>
      </c>
      <c r="D174" s="105">
        <v>255</v>
      </c>
      <c r="E174" s="97" t="s">
        <v>63</v>
      </c>
      <c r="F174" s="97" t="s">
        <v>63</v>
      </c>
      <c r="G174" s="97" t="s">
        <v>410</v>
      </c>
      <c r="H174" s="1">
        <v>18.600000000000001</v>
      </c>
      <c r="I174" s="1">
        <v>17.8</v>
      </c>
      <c r="J174" s="1">
        <v>65535</v>
      </c>
      <c r="K174" s="1">
        <v>20.8</v>
      </c>
      <c r="L174" s="1">
        <v>20</v>
      </c>
      <c r="M174" s="1">
        <v>20.8</v>
      </c>
      <c r="N174" s="1">
        <v>20.6</v>
      </c>
      <c r="O174" s="1">
        <v>21.8</v>
      </c>
      <c r="P174" s="1">
        <v>21.2</v>
      </c>
      <c r="Q174" s="1">
        <v>21</v>
      </c>
      <c r="R174" s="1">
        <v>20.8</v>
      </c>
      <c r="S174" s="1">
        <v>19.8</v>
      </c>
      <c r="T174" s="1">
        <v>21.6</v>
      </c>
      <c r="U174" s="1">
        <v>65535</v>
      </c>
      <c r="V174" s="1">
        <v>20.8</v>
      </c>
      <c r="W174" s="1">
        <v>20</v>
      </c>
      <c r="X174" s="1">
        <v>20.6</v>
      </c>
      <c r="Y174" s="1">
        <v>20</v>
      </c>
      <c r="Z174" s="1">
        <v>22.8</v>
      </c>
      <c r="AA174" s="1">
        <v>21.8</v>
      </c>
      <c r="AB174" s="1">
        <v>21</v>
      </c>
      <c r="AC174" s="1">
        <v>20.6</v>
      </c>
      <c r="AD174" s="1">
        <v>22</v>
      </c>
      <c r="AE174" s="1">
        <v>21</v>
      </c>
      <c r="AF174" s="1">
        <v>20.6</v>
      </c>
      <c r="AG174" s="1">
        <v>21.6</v>
      </c>
      <c r="AH174" s="1">
        <v>20.6</v>
      </c>
      <c r="AI174" s="1">
        <v>21</v>
      </c>
      <c r="AJ174" s="1">
        <v>20</v>
      </c>
      <c r="AK174" s="1">
        <v>19.399999999999999</v>
      </c>
      <c r="AL174" s="1">
        <v>22</v>
      </c>
      <c r="AM174" s="1">
        <v>21.2</v>
      </c>
      <c r="AN174" s="1">
        <v>21.4</v>
      </c>
      <c r="AO174" s="1">
        <v>21</v>
      </c>
      <c r="AP174" s="1">
        <v>20.6</v>
      </c>
      <c r="AQ174" s="1">
        <v>21.8</v>
      </c>
      <c r="AR174" s="1">
        <v>21.2</v>
      </c>
      <c r="AS174" s="1">
        <v>22.6</v>
      </c>
      <c r="AT174" s="1">
        <v>21.6</v>
      </c>
      <c r="AU174" s="1">
        <v>21.8</v>
      </c>
      <c r="AV174" s="1">
        <v>21</v>
      </c>
      <c r="AW174" s="1">
        <v>19.8</v>
      </c>
      <c r="AX174" s="1">
        <v>20.8</v>
      </c>
      <c r="AY174" s="1">
        <v>21.6</v>
      </c>
      <c r="AZ174" s="1">
        <v>21.4</v>
      </c>
      <c r="BA174" s="1">
        <v>22.8</v>
      </c>
      <c r="BB174" s="1">
        <v>22.8</v>
      </c>
      <c r="BC174" s="1">
        <v>23.4</v>
      </c>
      <c r="BD174" s="1">
        <v>22.6</v>
      </c>
      <c r="BE174" s="1">
        <v>22.2</v>
      </c>
      <c r="BF174" s="1">
        <v>22.2</v>
      </c>
      <c r="BG174" s="1">
        <v>22.4</v>
      </c>
      <c r="BH174" s="1">
        <v>21.4</v>
      </c>
      <c r="BI174" s="1">
        <v>22.4</v>
      </c>
      <c r="BJ174" s="1">
        <v>20.8</v>
      </c>
      <c r="BK174" s="1">
        <v>19.8</v>
      </c>
      <c r="BL174" s="1">
        <v>21.6</v>
      </c>
      <c r="BM174" s="1">
        <v>20.2</v>
      </c>
      <c r="BN174" s="1">
        <v>21.8</v>
      </c>
      <c r="BO174" s="102"/>
      <c r="BP174" s="1">
        <v>22.6</v>
      </c>
      <c r="BQ174" s="1">
        <v>21.8</v>
      </c>
      <c r="BR174" s="1">
        <v>22.2</v>
      </c>
      <c r="BS174" s="1">
        <v>22</v>
      </c>
      <c r="BT174" s="1">
        <v>20.8</v>
      </c>
      <c r="BU174" s="1">
        <v>22</v>
      </c>
      <c r="BV174" s="1">
        <v>23.2</v>
      </c>
      <c r="BW174" s="1">
        <v>22.6</v>
      </c>
      <c r="BX174" s="1">
        <v>23.8</v>
      </c>
      <c r="BY174" s="1">
        <v>22.8</v>
      </c>
      <c r="BZ174" s="1">
        <v>22.8</v>
      </c>
      <c r="CA174" s="1">
        <v>23</v>
      </c>
      <c r="CB174" s="1">
        <v>22</v>
      </c>
      <c r="CC174" s="1">
        <v>22.8</v>
      </c>
      <c r="CD174" s="1">
        <v>23.2</v>
      </c>
      <c r="CE174" s="1">
        <v>23.2</v>
      </c>
      <c r="CF174" s="1">
        <v>22.8</v>
      </c>
      <c r="CG174" s="1">
        <v>23.8</v>
      </c>
      <c r="CH174" s="1">
        <v>23</v>
      </c>
      <c r="CI174" s="1">
        <v>23.6</v>
      </c>
      <c r="CJ174" s="1">
        <v>22.8</v>
      </c>
      <c r="CK174" s="1">
        <v>22.6</v>
      </c>
      <c r="CL174" s="1">
        <v>22.2</v>
      </c>
      <c r="CM174" s="1">
        <v>65535</v>
      </c>
      <c r="CN174" s="1">
        <v>65535</v>
      </c>
      <c r="CO174" s="1">
        <v>22.4</v>
      </c>
      <c r="CP174" s="1">
        <v>21.6</v>
      </c>
      <c r="CQ174" s="1">
        <v>22.6</v>
      </c>
      <c r="CR174" s="1">
        <v>22.4</v>
      </c>
      <c r="CS174" s="1">
        <v>22.6</v>
      </c>
      <c r="CT174" s="1">
        <v>20.399999999999999</v>
      </c>
      <c r="CU174" s="1">
        <v>21.8</v>
      </c>
      <c r="CV174" s="1">
        <v>23.4</v>
      </c>
      <c r="CW174" s="1">
        <v>22.8</v>
      </c>
      <c r="CX174" s="1">
        <v>22.8</v>
      </c>
      <c r="CY174" s="1">
        <v>22.2</v>
      </c>
      <c r="CZ174" s="1">
        <v>22.6</v>
      </c>
      <c r="DA174" s="1">
        <v>22</v>
      </c>
      <c r="DB174" s="1">
        <v>21.6</v>
      </c>
      <c r="DC174" s="1">
        <v>23.2</v>
      </c>
      <c r="DD174" s="1">
        <v>24.6</v>
      </c>
      <c r="DE174" s="1">
        <v>24.4</v>
      </c>
      <c r="DF174" s="1">
        <v>23.4</v>
      </c>
      <c r="DG174" s="1">
        <v>23.6</v>
      </c>
      <c r="DH174" s="1">
        <v>23.2</v>
      </c>
      <c r="DI174" s="1">
        <v>24</v>
      </c>
      <c r="DJ174" s="1">
        <v>22.8</v>
      </c>
      <c r="DK174" s="1">
        <v>24.8</v>
      </c>
      <c r="DL174" s="1">
        <v>25</v>
      </c>
      <c r="DM174" s="1">
        <v>24.6</v>
      </c>
      <c r="DN174" s="1">
        <v>24.2</v>
      </c>
      <c r="DO174" s="1">
        <v>24.6</v>
      </c>
      <c r="DP174" s="1">
        <v>23.8</v>
      </c>
      <c r="DQ174" s="1">
        <v>24.2</v>
      </c>
      <c r="DR174" s="1">
        <v>22.2</v>
      </c>
      <c r="DS174" s="1">
        <v>23.8</v>
      </c>
      <c r="DT174" s="1">
        <v>23.8</v>
      </c>
      <c r="DU174" s="1">
        <v>24.6</v>
      </c>
      <c r="DV174" s="1">
        <v>24.8</v>
      </c>
      <c r="DW174" s="1">
        <v>23.6</v>
      </c>
      <c r="DX174" s="1">
        <v>23.8</v>
      </c>
      <c r="DY174" s="1">
        <v>24.2</v>
      </c>
      <c r="DZ174" s="1">
        <v>23.8</v>
      </c>
      <c r="EA174" s="1">
        <v>24.8</v>
      </c>
      <c r="EB174" s="1">
        <v>24.8</v>
      </c>
      <c r="EC174" s="1">
        <v>23.8</v>
      </c>
      <c r="ED174" s="1">
        <v>24.2</v>
      </c>
      <c r="EE174" s="1">
        <v>23.6</v>
      </c>
      <c r="EF174" s="1">
        <v>23.2</v>
      </c>
      <c r="EG174" s="1">
        <v>24.2</v>
      </c>
      <c r="EH174" s="1">
        <v>24.6</v>
      </c>
      <c r="EI174" s="1">
        <v>23.2</v>
      </c>
      <c r="EJ174" s="1">
        <v>23.6</v>
      </c>
      <c r="EK174" s="1">
        <v>24</v>
      </c>
      <c r="EL174" s="1">
        <v>22.6</v>
      </c>
      <c r="EM174" s="1">
        <v>23</v>
      </c>
      <c r="EN174" s="1">
        <v>22.8</v>
      </c>
      <c r="EO174" s="1">
        <v>22.8</v>
      </c>
      <c r="EP174" s="1">
        <v>23.8</v>
      </c>
      <c r="EQ174" s="1">
        <v>23.4</v>
      </c>
      <c r="ER174" s="1">
        <v>23.6</v>
      </c>
      <c r="ES174" s="1">
        <v>24.4</v>
      </c>
      <c r="ET174" s="1">
        <v>23.2</v>
      </c>
      <c r="EU174" s="1">
        <v>23.4</v>
      </c>
      <c r="EV174" s="1">
        <v>23.2</v>
      </c>
      <c r="EW174" s="1">
        <v>22.8</v>
      </c>
      <c r="EX174" s="1">
        <v>23.8</v>
      </c>
      <c r="EY174" s="1">
        <v>23.6</v>
      </c>
      <c r="EZ174" s="1">
        <v>22.4</v>
      </c>
      <c r="FA174" s="1">
        <v>22.6</v>
      </c>
      <c r="FB174" s="1">
        <v>23.6</v>
      </c>
      <c r="FC174" s="1">
        <v>22.4</v>
      </c>
      <c r="FD174" s="1">
        <v>22.6</v>
      </c>
      <c r="FE174" s="1">
        <v>23</v>
      </c>
      <c r="FF174" s="1">
        <v>22.6</v>
      </c>
      <c r="FG174" s="1">
        <v>21.8</v>
      </c>
      <c r="FH174" s="1">
        <v>23.4</v>
      </c>
      <c r="FI174" s="1">
        <v>23.8</v>
      </c>
      <c r="FJ174" s="1">
        <v>23.2</v>
      </c>
      <c r="FK174" s="1">
        <v>23.6</v>
      </c>
      <c r="FL174" s="1">
        <v>22.6</v>
      </c>
      <c r="FM174" s="1">
        <v>22.2</v>
      </c>
      <c r="FN174" s="1">
        <v>24</v>
      </c>
      <c r="FO174" s="1">
        <v>22.6</v>
      </c>
      <c r="FP174" s="1">
        <v>24</v>
      </c>
      <c r="FQ174" s="1">
        <v>23.4</v>
      </c>
      <c r="FR174" s="1">
        <v>24.6</v>
      </c>
      <c r="FS174" s="1">
        <v>24.2</v>
      </c>
      <c r="FT174" s="1">
        <v>24.6</v>
      </c>
      <c r="FU174" s="1">
        <v>24.2</v>
      </c>
      <c r="FV174" s="1">
        <v>23.8</v>
      </c>
      <c r="FW174" s="1">
        <v>25</v>
      </c>
      <c r="FX174" s="1">
        <v>24.4</v>
      </c>
      <c r="FY174" s="1">
        <v>23.8</v>
      </c>
      <c r="FZ174" s="1">
        <v>22.8</v>
      </c>
      <c r="GA174" s="1">
        <v>23</v>
      </c>
      <c r="GB174" s="1">
        <v>22.6</v>
      </c>
      <c r="GC174" s="1">
        <v>21.6</v>
      </c>
      <c r="GD174" s="1">
        <v>22.4</v>
      </c>
      <c r="GE174" s="1">
        <v>23</v>
      </c>
      <c r="GF174" s="1">
        <v>23.4</v>
      </c>
      <c r="GG174" s="1">
        <v>22.8</v>
      </c>
      <c r="GH174" s="1">
        <v>24.4</v>
      </c>
      <c r="GI174" s="1">
        <v>23.6</v>
      </c>
      <c r="GJ174" s="1">
        <v>22.2</v>
      </c>
      <c r="GK174" s="1">
        <v>21.8</v>
      </c>
      <c r="GL174" s="1">
        <v>24.4</v>
      </c>
      <c r="GM174" s="1">
        <v>23.4</v>
      </c>
      <c r="GN174" s="1">
        <v>23.4</v>
      </c>
      <c r="GO174" s="1">
        <v>23.4</v>
      </c>
      <c r="GP174" s="1">
        <v>23.4</v>
      </c>
      <c r="GQ174" s="1">
        <v>21.2</v>
      </c>
      <c r="GR174" s="1">
        <v>23.4</v>
      </c>
      <c r="GS174" s="1">
        <v>23.2</v>
      </c>
      <c r="GT174" s="1">
        <v>22.8</v>
      </c>
      <c r="GU174" s="1">
        <v>24.6</v>
      </c>
      <c r="GV174" s="1">
        <v>23.6</v>
      </c>
      <c r="GW174" s="1">
        <v>23.2</v>
      </c>
      <c r="GX174" s="1">
        <v>22.8</v>
      </c>
      <c r="GY174" s="1">
        <v>24.2</v>
      </c>
      <c r="GZ174" s="1">
        <v>23.8</v>
      </c>
      <c r="HA174" s="1">
        <v>23.6</v>
      </c>
      <c r="HB174" s="1">
        <v>22.6</v>
      </c>
      <c r="HC174" s="1">
        <v>23</v>
      </c>
      <c r="HD174" s="1">
        <v>24.6</v>
      </c>
      <c r="HE174" s="1">
        <v>24</v>
      </c>
      <c r="HF174" s="1">
        <v>23.4</v>
      </c>
      <c r="HG174" s="1">
        <v>24</v>
      </c>
      <c r="HH174" s="1">
        <v>23.8</v>
      </c>
      <c r="HI174" s="1">
        <v>24.2</v>
      </c>
      <c r="HJ174" s="1">
        <v>23.6</v>
      </c>
      <c r="HK174" s="1">
        <v>22.4</v>
      </c>
      <c r="HL174" s="1">
        <v>23.4</v>
      </c>
      <c r="HM174" s="1">
        <v>23.6</v>
      </c>
      <c r="HN174" s="1">
        <v>23.4</v>
      </c>
      <c r="HO174" s="1">
        <v>22.8</v>
      </c>
      <c r="HP174" s="1">
        <v>22.4</v>
      </c>
      <c r="HQ174" s="1">
        <v>23.8</v>
      </c>
      <c r="HR174" s="1">
        <v>24.2</v>
      </c>
      <c r="HS174" s="1">
        <v>22.2</v>
      </c>
      <c r="HT174" s="1">
        <v>22.8</v>
      </c>
      <c r="HU174" s="1">
        <v>22.4</v>
      </c>
      <c r="HV174" s="1">
        <v>24.6</v>
      </c>
      <c r="HW174" s="1">
        <v>23.8</v>
      </c>
      <c r="HX174" s="1">
        <v>24.4</v>
      </c>
      <c r="HY174" s="1">
        <v>24.6</v>
      </c>
      <c r="HZ174" s="1">
        <v>25</v>
      </c>
      <c r="IA174" s="1">
        <v>22.6</v>
      </c>
      <c r="IB174" s="1">
        <v>22</v>
      </c>
      <c r="IC174" s="1">
        <v>22.8</v>
      </c>
      <c r="ID174" s="1">
        <v>22.4</v>
      </c>
      <c r="IE174" s="1">
        <v>23.4</v>
      </c>
      <c r="IF174" s="1">
        <v>22.8</v>
      </c>
      <c r="IG174" s="1">
        <v>23.8</v>
      </c>
      <c r="IH174" s="1">
        <v>24.6</v>
      </c>
      <c r="II174" s="1">
        <v>25.4</v>
      </c>
      <c r="IJ174" s="1">
        <v>23.6</v>
      </c>
      <c r="IK174" s="1">
        <v>22.8</v>
      </c>
      <c r="IL174" s="1">
        <v>23.8</v>
      </c>
      <c r="IM174" s="1">
        <v>24.6</v>
      </c>
      <c r="IN174" s="1">
        <v>25</v>
      </c>
      <c r="IO174" s="1">
        <v>23.6</v>
      </c>
      <c r="IP174" s="1">
        <v>22.8</v>
      </c>
      <c r="IQ174" s="1">
        <v>23.8</v>
      </c>
      <c r="IR174" s="1">
        <v>23.8</v>
      </c>
      <c r="IS174" s="1">
        <v>23.6</v>
      </c>
      <c r="IT174" s="1">
        <v>22.4</v>
      </c>
      <c r="IU174" s="1">
        <v>22.8</v>
      </c>
      <c r="IV174" s="1">
        <v>23.4</v>
      </c>
      <c r="IW174" s="1">
        <v>23.2</v>
      </c>
      <c r="IX174" s="1">
        <v>22.8</v>
      </c>
      <c r="IY174" s="1">
        <v>22.8</v>
      </c>
      <c r="IZ174" s="1">
        <v>23.2</v>
      </c>
      <c r="JA174" s="1">
        <v>23.6</v>
      </c>
      <c r="JB174" s="1">
        <v>25.2</v>
      </c>
      <c r="JC174" s="1">
        <v>24.8</v>
      </c>
      <c r="JD174" s="1">
        <v>25.6</v>
      </c>
      <c r="JE174" s="1">
        <v>25.2</v>
      </c>
      <c r="JF174" s="1">
        <v>24.6</v>
      </c>
      <c r="JG174" s="1">
        <v>24</v>
      </c>
      <c r="JH174" s="1">
        <v>23.6</v>
      </c>
      <c r="JI174" s="1">
        <v>23</v>
      </c>
      <c r="JJ174" s="1">
        <v>23.2</v>
      </c>
      <c r="JK174" s="1">
        <v>22.8</v>
      </c>
      <c r="JL174" s="1">
        <v>19.399999999999999</v>
      </c>
      <c r="JM174" s="1">
        <v>22.6</v>
      </c>
      <c r="JN174" s="1">
        <v>21.2</v>
      </c>
      <c r="JO174" s="1">
        <v>21.2</v>
      </c>
      <c r="JP174" s="1">
        <v>21.4</v>
      </c>
      <c r="JQ174" s="1">
        <v>22.2</v>
      </c>
      <c r="JR174" s="1">
        <v>23</v>
      </c>
      <c r="JS174" s="1">
        <v>24.2</v>
      </c>
      <c r="JT174" s="1">
        <v>24.8</v>
      </c>
      <c r="JU174" s="1">
        <v>23.4</v>
      </c>
      <c r="JV174" s="1">
        <v>22.2</v>
      </c>
      <c r="JW174" s="1">
        <v>23.6</v>
      </c>
      <c r="JX174" s="1">
        <v>22</v>
      </c>
      <c r="JY174" s="1">
        <v>21.8</v>
      </c>
      <c r="JZ174" s="1">
        <v>21.6</v>
      </c>
      <c r="KA174" s="1">
        <v>21.8</v>
      </c>
      <c r="KB174" s="1">
        <v>23</v>
      </c>
      <c r="KC174" s="1">
        <v>22.6</v>
      </c>
      <c r="KD174" s="1">
        <v>22.4</v>
      </c>
      <c r="KE174" s="1">
        <v>22.2</v>
      </c>
      <c r="KF174" s="1">
        <v>22.8</v>
      </c>
      <c r="KG174" s="1">
        <v>21.6</v>
      </c>
      <c r="KH174" s="1">
        <v>21.8</v>
      </c>
      <c r="KI174" s="1">
        <v>23.4</v>
      </c>
      <c r="KJ174" s="1">
        <v>23.2</v>
      </c>
      <c r="KK174" s="1">
        <v>23.6</v>
      </c>
      <c r="KL174" s="1">
        <v>23.6</v>
      </c>
      <c r="KM174" s="1">
        <v>23</v>
      </c>
      <c r="KN174" s="1">
        <v>21.6</v>
      </c>
      <c r="KO174" s="1">
        <v>21</v>
      </c>
      <c r="KP174" s="1">
        <v>23.2</v>
      </c>
      <c r="KQ174" s="1">
        <v>22.4</v>
      </c>
      <c r="KR174" s="1">
        <v>20.8</v>
      </c>
      <c r="KS174" s="1">
        <v>21.6</v>
      </c>
      <c r="KT174" s="1">
        <v>21.2</v>
      </c>
      <c r="KU174" s="1">
        <v>22.6</v>
      </c>
      <c r="KV174" s="1">
        <v>23.4</v>
      </c>
      <c r="KW174" s="1">
        <v>22.8</v>
      </c>
      <c r="KX174" s="1">
        <v>24.6</v>
      </c>
      <c r="KY174" s="1">
        <v>23.4</v>
      </c>
      <c r="KZ174" s="1">
        <v>22.8</v>
      </c>
      <c r="LA174" s="1">
        <v>23.6</v>
      </c>
      <c r="LB174" s="1">
        <v>23.4</v>
      </c>
      <c r="LC174" s="1">
        <v>22.8</v>
      </c>
      <c r="LD174" s="1">
        <v>22.8</v>
      </c>
      <c r="LE174" s="1">
        <v>24.4</v>
      </c>
      <c r="LF174" s="1">
        <v>23.8</v>
      </c>
      <c r="LG174" s="1">
        <v>65535</v>
      </c>
      <c r="LH174" s="1">
        <v>24</v>
      </c>
      <c r="LI174" s="1">
        <v>65535</v>
      </c>
      <c r="LJ174" s="1">
        <v>24.8</v>
      </c>
      <c r="LK174" s="1">
        <v>24.8</v>
      </c>
      <c r="LL174" s="1">
        <v>23.6</v>
      </c>
      <c r="LM174" s="1">
        <v>23.4</v>
      </c>
      <c r="LN174" s="1">
        <v>22.8</v>
      </c>
      <c r="LO174" s="1">
        <v>22</v>
      </c>
      <c r="LP174" s="1">
        <v>24.4</v>
      </c>
      <c r="LQ174" s="1">
        <v>23.4</v>
      </c>
      <c r="LR174" s="1">
        <v>23</v>
      </c>
      <c r="LS174" s="1">
        <v>21.8</v>
      </c>
      <c r="LT174" s="1">
        <v>22.6</v>
      </c>
      <c r="LU174" s="1">
        <v>22</v>
      </c>
      <c r="LV174" s="1">
        <v>22.8</v>
      </c>
      <c r="LW174" s="1">
        <v>22.6</v>
      </c>
      <c r="LX174" s="1">
        <v>22.8</v>
      </c>
      <c r="LY174" s="1">
        <v>21.8</v>
      </c>
      <c r="LZ174" s="1">
        <v>24.2</v>
      </c>
      <c r="MA174" s="1">
        <v>24.8</v>
      </c>
      <c r="MB174" s="1">
        <v>24.8</v>
      </c>
      <c r="MC174" s="1">
        <v>23.6</v>
      </c>
      <c r="MD174" s="1">
        <v>23</v>
      </c>
      <c r="ME174" s="1">
        <v>22.8</v>
      </c>
      <c r="MF174" s="1">
        <v>22.2</v>
      </c>
      <c r="MG174" s="1">
        <v>23.4</v>
      </c>
      <c r="MH174" s="1">
        <v>23.6</v>
      </c>
      <c r="MI174" s="1">
        <v>22.8</v>
      </c>
      <c r="MJ174" s="1">
        <v>23.6</v>
      </c>
      <c r="MK174" s="1">
        <v>23</v>
      </c>
      <c r="ML174" s="1">
        <v>22.6</v>
      </c>
      <c r="MM174" s="1">
        <v>22.4</v>
      </c>
      <c r="MN174" s="1">
        <v>21.8</v>
      </c>
      <c r="MO174" s="1">
        <v>21</v>
      </c>
      <c r="MP174" s="1">
        <v>21.8</v>
      </c>
      <c r="MQ174" s="1">
        <v>22</v>
      </c>
      <c r="MR174" s="1">
        <v>21.8</v>
      </c>
      <c r="MS174" s="1">
        <v>23.6</v>
      </c>
      <c r="MT174" s="1">
        <v>22.8</v>
      </c>
      <c r="MU174" s="1">
        <v>23.6</v>
      </c>
      <c r="MV174" s="1">
        <v>23.2</v>
      </c>
      <c r="MW174" s="1">
        <v>22.6</v>
      </c>
      <c r="MX174" s="1">
        <v>22.4</v>
      </c>
      <c r="MY174" s="1">
        <v>24</v>
      </c>
      <c r="MZ174" s="1">
        <v>24</v>
      </c>
      <c r="NA174" s="1">
        <v>23.4</v>
      </c>
      <c r="NB174" s="1">
        <v>65535</v>
      </c>
      <c r="NC174" s="1">
        <v>21.8</v>
      </c>
      <c r="ND174" s="1">
        <v>22.8</v>
      </c>
      <c r="NE174" s="1">
        <v>22.6</v>
      </c>
      <c r="NF174" s="1">
        <v>23.8</v>
      </c>
      <c r="NG174" s="1">
        <v>24.6</v>
      </c>
      <c r="NH174" s="1">
        <v>22.2</v>
      </c>
      <c r="NI174" s="1">
        <v>21.6</v>
      </c>
      <c r="NJ174" s="6">
        <f t="shared" si="111"/>
        <v>0.93548387096774188</v>
      </c>
      <c r="NK174" s="3">
        <f t="shared" si="112"/>
        <v>1</v>
      </c>
      <c r="NL174" s="3">
        <f t="shared" si="113"/>
        <v>0.93548387096774188</v>
      </c>
      <c r="NM174" s="3">
        <f t="shared" si="114"/>
        <v>1</v>
      </c>
      <c r="NN174" s="3">
        <f t="shared" si="115"/>
        <v>1</v>
      </c>
      <c r="NO174" s="3">
        <f t="shared" si="116"/>
        <v>1</v>
      </c>
      <c r="NP174" s="3">
        <f t="shared" si="117"/>
        <v>1</v>
      </c>
      <c r="NQ174" s="3">
        <f t="shared" si="118"/>
        <v>1</v>
      </c>
      <c r="NR174" s="3">
        <f t="shared" si="119"/>
        <v>1</v>
      </c>
      <c r="NS174" s="3">
        <f t="shared" si="120"/>
        <v>1</v>
      </c>
      <c r="NT174" s="3">
        <f t="shared" si="121"/>
        <v>0.93333333333333335</v>
      </c>
      <c r="NU174" s="3">
        <f t="shared" si="122"/>
        <v>0.967741935483871</v>
      </c>
      <c r="NV174" s="3">
        <f t="shared" si="123"/>
        <v>0.98082191780821915</v>
      </c>
      <c r="NW174" s="5">
        <f t="shared" si="124"/>
        <v>20.710344827586212</v>
      </c>
      <c r="NX174" s="1">
        <f t="shared" si="125"/>
        <v>21.578571428571426</v>
      </c>
      <c r="NY174" s="1">
        <f t="shared" si="126"/>
        <v>22.537931034482764</v>
      </c>
      <c r="NZ174" s="1">
        <f t="shared" si="127"/>
        <v>23.54</v>
      </c>
      <c r="OA174" s="1">
        <f t="shared" si="128"/>
        <v>23.529032258064515</v>
      </c>
      <c r="OB174" s="1">
        <f t="shared" si="129"/>
        <v>23.299999999999997</v>
      </c>
      <c r="OC174" s="1">
        <f t="shared" si="130"/>
        <v>23.400000000000002</v>
      </c>
      <c r="OD174" s="1">
        <f t="shared" si="131"/>
        <v>23.541935483870962</v>
      </c>
      <c r="OE174" s="1">
        <f t="shared" si="132"/>
        <v>23.233333333333338</v>
      </c>
      <c r="OF174" s="1">
        <f t="shared" si="133"/>
        <v>22.503225806451614</v>
      </c>
      <c r="OG174" s="1">
        <f t="shared" si="134"/>
        <v>23.35</v>
      </c>
      <c r="OH174" s="1">
        <f t="shared" si="135"/>
        <v>22.793333333333337</v>
      </c>
      <c r="OI174" s="111">
        <v>21.047619047619047</v>
      </c>
      <c r="OJ174" s="112">
        <v>21.404761904761902</v>
      </c>
      <c r="OK174" s="112">
        <v>21.972727272727273</v>
      </c>
      <c r="OL174" s="112">
        <v>22.762500000000003</v>
      </c>
      <c r="OM174" s="112">
        <v>22.762500000000003</v>
      </c>
      <c r="ON174" s="112">
        <v>22.712500000000006</v>
      </c>
      <c r="OO174" s="112">
        <v>22.629166666666666</v>
      </c>
      <c r="OP174" s="112">
        <v>22.726086956521737</v>
      </c>
      <c r="OQ174" s="112">
        <v>22.317391304347829</v>
      </c>
      <c r="OR174" s="112">
        <v>22.025000000000002</v>
      </c>
      <c r="OS174" s="112">
        <v>21.995454545454542</v>
      </c>
      <c r="OT174" s="112">
        <v>21.454545454545453</v>
      </c>
      <c r="OU174" s="5">
        <f t="shared" si="99"/>
        <v>-0.33727422003283536</v>
      </c>
      <c r="OV174" s="1">
        <f t="shared" si="100"/>
        <v>0.17380952380952408</v>
      </c>
      <c r="OW174" s="1">
        <f t="shared" si="101"/>
        <v>0.56520376175549103</v>
      </c>
      <c r="OX174" s="1">
        <f t="shared" si="102"/>
        <v>0.77749999999999631</v>
      </c>
      <c r="OY174" s="1">
        <f t="shared" si="103"/>
        <v>0.76653225806451175</v>
      </c>
      <c r="OZ174" s="1">
        <f t="shared" si="104"/>
        <v>0.58749999999999147</v>
      </c>
      <c r="PA174" s="1">
        <f t="shared" si="105"/>
        <v>0.7708333333333357</v>
      </c>
      <c r="PB174" s="1">
        <f t="shared" si="106"/>
        <v>0.81584852734922464</v>
      </c>
      <c r="PC174" s="1">
        <f t="shared" si="107"/>
        <v>0.91594202898550847</v>
      </c>
      <c r="PD174" s="1">
        <f t="shared" si="108"/>
        <v>0.47822580645161139</v>
      </c>
      <c r="PE174" s="1">
        <f t="shared" si="109"/>
        <v>1.3545454545454589</v>
      </c>
      <c r="PF174" s="1">
        <f t="shared" si="110"/>
        <v>1.3387878787878833</v>
      </c>
      <c r="PG174" s="111">
        <v>15.4</v>
      </c>
      <c r="PH174" s="112">
        <v>16.5</v>
      </c>
      <c r="PI174" s="112">
        <v>17</v>
      </c>
      <c r="PJ174" s="112">
        <v>18</v>
      </c>
      <c r="PK174" s="112">
        <v>16.8</v>
      </c>
      <c r="PL174" s="112">
        <v>16.5</v>
      </c>
      <c r="PM174" s="112">
        <v>16</v>
      </c>
      <c r="PN174" s="112">
        <v>17.5</v>
      </c>
      <c r="PO174" s="112">
        <v>18.5</v>
      </c>
      <c r="PP174" s="112">
        <v>16.399999999999999</v>
      </c>
      <c r="PQ174" s="112">
        <v>18.5</v>
      </c>
      <c r="PR174" s="137">
        <v>17.2</v>
      </c>
      <c r="PS174" s="5">
        <f t="array" ref="PS174">+IF(ISERROR($NW174)=FALSE,MIN(IF($H174:$AL174&lt;65534,$H174:$AL174,"")),NA())</f>
        <v>17.8</v>
      </c>
      <c r="PT174" s="1">
        <f t="array" ref="PT174">+IF(ISERROR($NX174)=FALSE,MIN(IF($AM174:$BN174&lt;65534,$AM174:$BN174,"")),NA())</f>
        <v>19.8</v>
      </c>
      <c r="PU174" s="1">
        <f t="array" ref="PU174">+IF(ISERROR($NY174)=FALSE,MIN(IF($BP174:$CT174&lt;65534,$BP174:$CT174,"")),NA())</f>
        <v>20.399999999999999</v>
      </c>
      <c r="PV174" s="1">
        <f t="array" ref="PV174">+IF(ISERROR($NZ174)=FALSE,MIN(IF($CU174:$DX174&lt;65534,$CU174:$DX174,"")),NA())</f>
        <v>21.6</v>
      </c>
      <c r="PW174" s="1">
        <f t="array" ref="PW174">+IF(ISERROR($OA174)=FALSE,MIN(IF($DY174:$FC174&lt;65534,$DY174:$FC174,"")),NA())</f>
        <v>22.4</v>
      </c>
      <c r="PX174" s="1">
        <f t="array" ref="PX174">+IF(ISERROR($OB174)=FALSE,MIN(IF($FD174:$GG174&lt;65534,$FD174:$GG174,"")),NA())</f>
        <v>21.6</v>
      </c>
      <c r="PY174" s="1">
        <f t="array" ref="PY174">+IF(ISERROR($OC174)=FALSE,MIN(IF($GH174:$HL174&lt;65534,$GH174:$HL174,"")),NA())</f>
        <v>21.2</v>
      </c>
      <c r="PZ174" s="1">
        <f t="array" ref="PZ174">+IF(ISERROR($OD174)=FALSE,MIN(IF($HM174:$IQ174&lt;65534,$HM174:$IQ174,"")),NA())</f>
        <v>22</v>
      </c>
      <c r="QA174" s="1">
        <f t="array" ref="QA174">+IF(ISERROR($OE174)=FALSE,MIN(IF($IR174:$JU174&lt;65534,$IR174:$JU174,"")),NA())</f>
        <v>19.399999999999999</v>
      </c>
      <c r="QB174" s="1">
        <f t="array" ref="QB174">+IF(ISERROR($OF174)=FALSE,MIN(IF($JV174:$KZ174&lt;65534,$JV174:$KZ174,"")),NA())</f>
        <v>20.8</v>
      </c>
      <c r="QC174" s="1">
        <f t="array" ref="QC174">+IF(ISERROR($OG174)=FALSE,MIN(IF($LA174:$MD174&lt;65534,$LA174:$MD174,"")),NA())</f>
        <v>21.8</v>
      </c>
      <c r="QD174" s="1">
        <f t="array" ref="QD174">+IF(ISERROR($OH174)=FALSE,MIN(IF($ME174:$NI174&lt;65534,$ME174:$NI174,"")),NA())</f>
        <v>21</v>
      </c>
      <c r="QE174" s="5">
        <f t="shared" si="136"/>
        <v>-2.4000000000000004</v>
      </c>
      <c r="QF174" s="1">
        <f t="shared" si="137"/>
        <v>-3.3000000000000007</v>
      </c>
      <c r="QG174" s="1">
        <f t="shared" si="138"/>
        <v>-3.3999999999999986</v>
      </c>
      <c r="QH174" s="1">
        <f t="shared" si="139"/>
        <v>-3.6000000000000014</v>
      </c>
      <c r="QI174" s="1">
        <f t="shared" si="140"/>
        <v>-5.5999999999999979</v>
      </c>
      <c r="QJ174" s="1">
        <f t="shared" si="141"/>
        <v>-5.1000000000000014</v>
      </c>
      <c r="QK174" s="1">
        <f t="shared" si="142"/>
        <v>-5.1999999999999993</v>
      </c>
      <c r="QL174" s="1">
        <f t="shared" si="143"/>
        <v>-4.5</v>
      </c>
      <c r="QM174" s="1">
        <f t="shared" si="144"/>
        <v>-0.89999999999999858</v>
      </c>
      <c r="QN174" s="1">
        <f t="shared" si="145"/>
        <v>-4.4000000000000021</v>
      </c>
      <c r="QO174" s="1">
        <f t="shared" si="146"/>
        <v>-3.3000000000000007</v>
      </c>
      <c r="QP174" s="1">
        <f t="shared" si="147"/>
        <v>-3.8000000000000007</v>
      </c>
      <c r="QQ174" s="5" t="s">
        <v>892</v>
      </c>
    </row>
    <row r="175" spans="1:459" s="1" customFormat="1" x14ac:dyDescent="0.2">
      <c r="A175" s="126">
        <v>15015050</v>
      </c>
      <c r="B175" s="127">
        <v>-74.228888888888889</v>
      </c>
      <c r="C175" s="127">
        <v>11.128333333333334</v>
      </c>
      <c r="D175" s="128">
        <v>4</v>
      </c>
      <c r="E175" s="129" t="s">
        <v>382</v>
      </c>
      <c r="F175" s="129" t="s">
        <v>2</v>
      </c>
      <c r="G175" s="129" t="s">
        <v>3</v>
      </c>
      <c r="H175" s="1">
        <v>22.2</v>
      </c>
      <c r="I175" s="1">
        <v>22</v>
      </c>
      <c r="J175" s="1">
        <v>22.3</v>
      </c>
      <c r="K175" s="1">
        <v>21.8</v>
      </c>
      <c r="L175" s="1">
        <v>22.8</v>
      </c>
      <c r="M175" s="1">
        <v>24.2</v>
      </c>
      <c r="N175" s="1">
        <v>23.5</v>
      </c>
      <c r="O175" s="1">
        <v>22.8</v>
      </c>
      <c r="P175" s="1">
        <v>23</v>
      </c>
      <c r="Q175" s="1">
        <v>23</v>
      </c>
      <c r="R175" s="1">
        <v>22.4</v>
      </c>
      <c r="S175" s="1">
        <v>21.8</v>
      </c>
      <c r="T175" s="1">
        <v>22.6</v>
      </c>
      <c r="U175" s="1">
        <v>21.6</v>
      </c>
      <c r="V175" s="1">
        <v>22.4</v>
      </c>
      <c r="W175" s="1">
        <v>21.8</v>
      </c>
      <c r="X175" s="1">
        <v>22.6</v>
      </c>
      <c r="Y175" s="1">
        <v>24</v>
      </c>
      <c r="Z175" s="1">
        <v>22.8</v>
      </c>
      <c r="AA175" s="1">
        <v>20.6</v>
      </c>
      <c r="AB175" s="1">
        <v>22.8</v>
      </c>
      <c r="AC175" s="1">
        <v>22.4</v>
      </c>
      <c r="AD175" s="1">
        <v>22</v>
      </c>
      <c r="AE175" s="1">
        <v>23.2</v>
      </c>
      <c r="AF175" s="1">
        <v>23.2</v>
      </c>
      <c r="AG175" s="1">
        <v>24.6</v>
      </c>
      <c r="AH175" s="1">
        <v>24</v>
      </c>
      <c r="AI175" s="1">
        <v>24.6</v>
      </c>
      <c r="AJ175" s="1">
        <v>22.8</v>
      </c>
      <c r="AK175" s="1">
        <v>23.2</v>
      </c>
      <c r="AL175" s="1">
        <v>24.6</v>
      </c>
      <c r="AM175" s="1">
        <v>23.8</v>
      </c>
      <c r="AN175" s="1">
        <v>24.4</v>
      </c>
      <c r="AO175" s="1">
        <v>23</v>
      </c>
      <c r="AP175" s="1">
        <v>22.7</v>
      </c>
      <c r="AQ175" s="1">
        <v>23.3</v>
      </c>
      <c r="AR175" s="1">
        <v>23.2</v>
      </c>
      <c r="AS175" s="1">
        <v>22.6</v>
      </c>
      <c r="AT175" s="1">
        <v>22.8</v>
      </c>
      <c r="AU175" s="1">
        <v>23.1</v>
      </c>
      <c r="AV175" s="1">
        <v>22.6</v>
      </c>
      <c r="AW175" s="1">
        <v>24.6</v>
      </c>
      <c r="AX175" s="1">
        <v>24.2</v>
      </c>
      <c r="AY175" s="1">
        <v>23.3</v>
      </c>
      <c r="AZ175" s="1">
        <v>23.6</v>
      </c>
      <c r="BA175" s="1">
        <v>25.2</v>
      </c>
      <c r="BB175" s="1">
        <v>24</v>
      </c>
      <c r="BC175" s="1">
        <v>24</v>
      </c>
      <c r="BD175" s="1">
        <v>24.1</v>
      </c>
      <c r="BE175" s="1">
        <v>24</v>
      </c>
      <c r="BF175" s="1">
        <v>26.2</v>
      </c>
      <c r="BG175" s="1">
        <v>24.4</v>
      </c>
      <c r="BH175" s="1">
        <v>25.2</v>
      </c>
      <c r="BI175" s="1">
        <v>25</v>
      </c>
      <c r="BJ175" s="1">
        <v>25.2</v>
      </c>
      <c r="BK175" s="1">
        <v>24.2</v>
      </c>
      <c r="BL175" s="1">
        <v>23.2</v>
      </c>
      <c r="BM175" s="1">
        <v>24.5</v>
      </c>
      <c r="BN175" s="1">
        <v>23.9</v>
      </c>
      <c r="BO175" s="102"/>
      <c r="BP175" s="1">
        <v>24.2</v>
      </c>
      <c r="BQ175" s="1">
        <v>24.3</v>
      </c>
      <c r="BR175" s="1">
        <v>23.8</v>
      </c>
      <c r="BS175" s="1">
        <v>24.4</v>
      </c>
      <c r="BT175" s="1">
        <v>25</v>
      </c>
      <c r="BU175" s="1">
        <v>25.2</v>
      </c>
      <c r="BV175" s="1">
        <v>25.6</v>
      </c>
      <c r="BW175" s="1">
        <v>26.3</v>
      </c>
      <c r="BX175" s="1">
        <v>24.4</v>
      </c>
      <c r="BY175" s="1">
        <v>25.3</v>
      </c>
      <c r="BZ175" s="1">
        <v>25</v>
      </c>
      <c r="CA175" s="1">
        <v>25.4</v>
      </c>
      <c r="CB175" s="1">
        <v>24.4</v>
      </c>
      <c r="CC175" s="1">
        <v>25</v>
      </c>
      <c r="CD175" s="1">
        <v>24.8</v>
      </c>
      <c r="CE175" s="1">
        <v>24.4</v>
      </c>
      <c r="CF175" s="1">
        <v>24.4</v>
      </c>
      <c r="CG175" s="1">
        <v>25.1</v>
      </c>
      <c r="CH175" s="1">
        <v>24.6</v>
      </c>
      <c r="CI175" s="1">
        <v>25.9</v>
      </c>
      <c r="CJ175" s="1">
        <v>24</v>
      </c>
      <c r="CK175" s="1">
        <v>24.7</v>
      </c>
      <c r="CL175" s="1">
        <v>24.2</v>
      </c>
      <c r="CM175" s="1">
        <v>25.4</v>
      </c>
      <c r="CN175" s="1">
        <v>24.4</v>
      </c>
      <c r="CO175" s="1">
        <v>24.9</v>
      </c>
      <c r="CP175" s="1">
        <v>24.6</v>
      </c>
      <c r="CQ175" s="1">
        <v>26.2</v>
      </c>
      <c r="CR175" s="1">
        <v>26.5</v>
      </c>
      <c r="CS175" s="1">
        <v>26.2</v>
      </c>
      <c r="CT175" s="1">
        <v>26.8</v>
      </c>
      <c r="CU175" s="1">
        <v>27.2</v>
      </c>
      <c r="CV175" s="1">
        <v>25.8</v>
      </c>
      <c r="CW175" s="1">
        <v>25</v>
      </c>
      <c r="CX175" s="1">
        <v>24.6</v>
      </c>
      <c r="CY175" s="1">
        <v>26.4</v>
      </c>
      <c r="CZ175" s="1">
        <v>25.6</v>
      </c>
      <c r="DA175" s="1">
        <v>25.2</v>
      </c>
      <c r="DB175" s="1">
        <v>25</v>
      </c>
      <c r="DC175" s="1">
        <v>26.3</v>
      </c>
      <c r="DD175" s="1">
        <v>26.6</v>
      </c>
      <c r="DE175" s="1">
        <v>26.4</v>
      </c>
      <c r="DF175" s="1">
        <v>25.2</v>
      </c>
      <c r="DG175" s="1">
        <v>26.6</v>
      </c>
      <c r="DH175" s="1">
        <v>26.4</v>
      </c>
      <c r="DI175" s="1">
        <v>26.4</v>
      </c>
      <c r="DJ175" s="1">
        <v>26.7</v>
      </c>
      <c r="DK175" s="1">
        <v>27</v>
      </c>
      <c r="DL175" s="1">
        <v>26.8</v>
      </c>
      <c r="DM175" s="1">
        <v>26.6</v>
      </c>
      <c r="DN175" s="1">
        <v>27.6</v>
      </c>
      <c r="DO175" s="1">
        <v>25.8</v>
      </c>
      <c r="DP175" s="1">
        <v>27</v>
      </c>
      <c r="DQ175" s="1">
        <v>26.2</v>
      </c>
      <c r="DR175" s="1">
        <v>26</v>
      </c>
      <c r="DS175" s="1">
        <v>25.8</v>
      </c>
      <c r="DT175" s="1">
        <v>26.4</v>
      </c>
      <c r="DU175" s="1">
        <v>26.9</v>
      </c>
      <c r="DV175" s="1">
        <v>27.8</v>
      </c>
      <c r="DW175" s="1">
        <v>27.6</v>
      </c>
      <c r="DX175" s="1">
        <v>27</v>
      </c>
      <c r="DY175" s="1">
        <v>26.9</v>
      </c>
      <c r="DZ175" s="1">
        <v>27</v>
      </c>
      <c r="EA175" s="1">
        <v>27.2</v>
      </c>
      <c r="EB175" s="1">
        <v>27.4</v>
      </c>
      <c r="EC175" s="1">
        <v>26.9</v>
      </c>
      <c r="ED175" s="1">
        <v>27</v>
      </c>
      <c r="EE175" s="1">
        <v>26.8</v>
      </c>
      <c r="EF175" s="1">
        <v>27.2</v>
      </c>
      <c r="EG175" s="1">
        <v>27</v>
      </c>
      <c r="EH175" s="1">
        <v>27.2</v>
      </c>
      <c r="EI175" s="1">
        <v>26</v>
      </c>
      <c r="EJ175" s="1">
        <v>24.9</v>
      </c>
      <c r="EK175" s="1">
        <v>25.3</v>
      </c>
      <c r="EL175" s="1">
        <v>27.6</v>
      </c>
      <c r="EM175" s="1">
        <v>27.5</v>
      </c>
      <c r="EN175" s="1">
        <v>25.4</v>
      </c>
      <c r="EO175" s="1">
        <v>27</v>
      </c>
      <c r="EP175" s="1">
        <v>27</v>
      </c>
      <c r="EQ175" s="1">
        <v>26.8</v>
      </c>
      <c r="ER175" s="1">
        <v>24.8</v>
      </c>
      <c r="ES175" s="1">
        <v>26.4</v>
      </c>
      <c r="ET175" s="1">
        <v>25.4</v>
      </c>
      <c r="EU175" s="1">
        <v>27.4</v>
      </c>
      <c r="EV175" s="1">
        <v>26</v>
      </c>
      <c r="EW175" s="1">
        <v>26.8</v>
      </c>
      <c r="EX175" s="1">
        <v>28</v>
      </c>
      <c r="EY175" s="1">
        <v>24.2</v>
      </c>
      <c r="EZ175" s="1">
        <v>26.4</v>
      </c>
      <c r="FA175" s="1">
        <v>25</v>
      </c>
      <c r="FB175" s="1">
        <v>25.4</v>
      </c>
      <c r="FC175" s="1">
        <v>26.6</v>
      </c>
      <c r="FD175" s="1">
        <v>25.2</v>
      </c>
      <c r="FE175" s="1">
        <v>26.6</v>
      </c>
      <c r="FF175" s="1">
        <v>25.4</v>
      </c>
      <c r="FG175" s="1">
        <v>26.2</v>
      </c>
      <c r="FH175" s="1">
        <v>26.9</v>
      </c>
      <c r="FI175" s="1">
        <v>27.2</v>
      </c>
      <c r="FJ175" s="1">
        <v>26.2</v>
      </c>
      <c r="FK175" s="1">
        <v>25.8</v>
      </c>
      <c r="FL175" s="1">
        <v>26</v>
      </c>
      <c r="FM175" s="1">
        <v>27.2</v>
      </c>
      <c r="FN175" s="1">
        <v>26.1</v>
      </c>
      <c r="FO175" s="1">
        <v>25.2</v>
      </c>
      <c r="FP175" s="1">
        <v>24.9</v>
      </c>
      <c r="FQ175" s="1">
        <v>26.4</v>
      </c>
      <c r="FR175" s="1">
        <v>27.1</v>
      </c>
      <c r="FS175" s="1">
        <v>26.4</v>
      </c>
      <c r="FT175" s="1">
        <v>25.2</v>
      </c>
      <c r="FU175" s="1">
        <v>27.9</v>
      </c>
      <c r="FV175" s="1">
        <v>27.8</v>
      </c>
      <c r="FW175" s="1">
        <v>28.2</v>
      </c>
      <c r="FX175" s="1">
        <v>28</v>
      </c>
      <c r="FY175" s="1">
        <v>27.8</v>
      </c>
      <c r="FZ175" s="1">
        <v>27.2</v>
      </c>
      <c r="GA175" s="1">
        <v>27.1</v>
      </c>
      <c r="GB175" s="1">
        <v>25.4</v>
      </c>
      <c r="GC175" s="1">
        <v>25.2</v>
      </c>
      <c r="GD175" s="1">
        <v>27</v>
      </c>
      <c r="GE175" s="1">
        <v>26</v>
      </c>
      <c r="GF175" s="1">
        <v>26.7</v>
      </c>
      <c r="GG175" s="1">
        <v>26.8</v>
      </c>
      <c r="GH175" s="1">
        <v>26</v>
      </c>
      <c r="GI175" s="1">
        <v>27.1</v>
      </c>
      <c r="GJ175" s="1">
        <v>26.1</v>
      </c>
      <c r="GK175" s="1">
        <v>24.7</v>
      </c>
      <c r="GL175" s="1">
        <v>25.9</v>
      </c>
      <c r="GM175" s="1">
        <v>26.4</v>
      </c>
      <c r="GN175" s="1">
        <v>26</v>
      </c>
      <c r="GO175" s="1">
        <v>26.7</v>
      </c>
      <c r="GP175" s="1">
        <v>24.8</v>
      </c>
      <c r="GQ175" s="1">
        <v>23.8</v>
      </c>
      <c r="GR175" s="1">
        <v>25.3</v>
      </c>
      <c r="GS175" s="1">
        <v>24.7</v>
      </c>
      <c r="GT175" s="1">
        <v>26</v>
      </c>
      <c r="GU175" s="1">
        <v>27</v>
      </c>
      <c r="GV175" s="1">
        <v>24.7</v>
      </c>
      <c r="GW175" s="1">
        <v>25.1</v>
      </c>
      <c r="GX175" s="1">
        <v>27.4</v>
      </c>
      <c r="GY175" s="1">
        <v>27.2</v>
      </c>
      <c r="GZ175" s="1">
        <v>27.4</v>
      </c>
      <c r="HA175" s="1">
        <v>26.8</v>
      </c>
      <c r="HB175" s="1">
        <v>27.6</v>
      </c>
      <c r="HC175" s="1">
        <v>27</v>
      </c>
      <c r="HD175" s="1">
        <v>27.1</v>
      </c>
      <c r="HE175" s="1">
        <v>26.7</v>
      </c>
      <c r="HF175" s="1">
        <v>24.6</v>
      </c>
      <c r="HG175" s="1">
        <v>25.8</v>
      </c>
      <c r="HH175" s="1">
        <v>25.7</v>
      </c>
      <c r="HI175" s="1">
        <v>25.6</v>
      </c>
      <c r="HJ175" s="1">
        <v>26.8</v>
      </c>
      <c r="HK175" s="1">
        <v>26.6</v>
      </c>
      <c r="HL175" s="1">
        <v>26.6</v>
      </c>
      <c r="HM175" s="1">
        <v>26.8</v>
      </c>
      <c r="HN175" s="1">
        <v>26.7</v>
      </c>
      <c r="HO175" s="1">
        <v>26.2</v>
      </c>
      <c r="HP175" s="1">
        <v>27.2</v>
      </c>
      <c r="HQ175" s="1">
        <v>26.6</v>
      </c>
      <c r="HR175" s="1">
        <v>25.6</v>
      </c>
      <c r="HS175" s="1">
        <v>25.6</v>
      </c>
      <c r="HT175" s="1">
        <v>24.9</v>
      </c>
      <c r="HU175" s="1">
        <v>26.3</v>
      </c>
      <c r="HV175" s="1">
        <v>25</v>
      </c>
      <c r="HW175" s="1">
        <v>26.4</v>
      </c>
      <c r="HX175" s="1">
        <v>26</v>
      </c>
      <c r="HY175" s="1">
        <v>26.4</v>
      </c>
      <c r="HZ175" s="1">
        <v>27.4</v>
      </c>
      <c r="IA175" s="1">
        <v>27</v>
      </c>
      <c r="IB175" s="1">
        <v>23</v>
      </c>
      <c r="IC175" s="1">
        <v>24</v>
      </c>
      <c r="ID175" s="1">
        <v>24.6</v>
      </c>
      <c r="IE175" s="1">
        <v>24.8</v>
      </c>
      <c r="IF175" s="1">
        <v>25.7</v>
      </c>
      <c r="IG175" s="1">
        <v>25.7</v>
      </c>
      <c r="IH175" s="1">
        <v>23.6</v>
      </c>
      <c r="II175" s="1">
        <v>26.2</v>
      </c>
      <c r="IJ175" s="1">
        <v>26.2</v>
      </c>
      <c r="IK175" s="1">
        <v>24.6</v>
      </c>
      <c r="IL175" s="1">
        <v>24.4</v>
      </c>
      <c r="IM175" s="1">
        <v>26.5</v>
      </c>
      <c r="IN175" s="1">
        <v>26.6</v>
      </c>
      <c r="IO175" s="1">
        <v>26.1</v>
      </c>
      <c r="IP175" s="1">
        <v>24.2</v>
      </c>
      <c r="IQ175" s="1">
        <v>25.8</v>
      </c>
      <c r="IR175" s="1">
        <v>26.4</v>
      </c>
      <c r="IS175" s="1">
        <v>26.7</v>
      </c>
      <c r="IT175" s="1">
        <v>25.3</v>
      </c>
      <c r="IU175" s="1">
        <v>25.9</v>
      </c>
      <c r="IV175" s="1">
        <v>25</v>
      </c>
      <c r="IW175" s="1">
        <v>24.6</v>
      </c>
      <c r="IX175" s="1">
        <v>25.7</v>
      </c>
      <c r="IY175" s="1">
        <v>26.4</v>
      </c>
      <c r="IZ175" s="1">
        <v>25.1</v>
      </c>
      <c r="JA175" s="1">
        <v>25.4</v>
      </c>
      <c r="JB175" s="1">
        <v>26</v>
      </c>
      <c r="JC175" s="1">
        <v>26.4</v>
      </c>
      <c r="JD175" s="1">
        <v>27.7</v>
      </c>
      <c r="JE175" s="1">
        <v>26.7</v>
      </c>
      <c r="JF175" s="1">
        <v>26</v>
      </c>
      <c r="JG175" s="1">
        <v>26.7</v>
      </c>
      <c r="JH175" s="1">
        <v>26.9</v>
      </c>
      <c r="JI175" s="1">
        <v>25.3</v>
      </c>
      <c r="JJ175" s="1">
        <v>24.3</v>
      </c>
      <c r="JK175" s="1">
        <v>24.7</v>
      </c>
      <c r="JL175" s="1">
        <v>26.5</v>
      </c>
      <c r="JM175" s="1">
        <v>24.5</v>
      </c>
      <c r="JN175" s="1">
        <v>24.7</v>
      </c>
      <c r="JO175" s="1">
        <v>24</v>
      </c>
      <c r="JP175" s="1">
        <v>24.8</v>
      </c>
      <c r="JQ175" s="1">
        <v>24.9</v>
      </c>
      <c r="JR175" s="1">
        <v>24.5</v>
      </c>
      <c r="JS175" s="1">
        <v>24.9</v>
      </c>
      <c r="JT175" s="1">
        <v>25.2</v>
      </c>
      <c r="JU175" s="1">
        <v>25.9</v>
      </c>
      <c r="JV175" s="1">
        <v>24.4</v>
      </c>
      <c r="JW175" s="1">
        <v>25.6</v>
      </c>
      <c r="JX175" s="1">
        <v>26.7</v>
      </c>
      <c r="JY175" s="1">
        <v>24.4</v>
      </c>
      <c r="JZ175" s="1">
        <v>25</v>
      </c>
      <c r="KA175" s="1">
        <v>26</v>
      </c>
      <c r="KB175" s="1">
        <v>25.5</v>
      </c>
      <c r="KC175" s="1">
        <v>22.4</v>
      </c>
      <c r="KD175" s="1">
        <v>25.6</v>
      </c>
      <c r="KE175" s="1">
        <v>24.6</v>
      </c>
      <c r="KF175" s="1">
        <v>24.2</v>
      </c>
      <c r="KG175" s="1">
        <v>23.8</v>
      </c>
      <c r="KH175" s="1">
        <v>25.2</v>
      </c>
      <c r="KI175" s="1">
        <v>25.6</v>
      </c>
      <c r="KJ175" s="1">
        <v>24</v>
      </c>
      <c r="KK175" s="1">
        <v>24.8</v>
      </c>
      <c r="KL175" s="1">
        <v>24.1</v>
      </c>
      <c r="KM175" s="1">
        <v>24.2</v>
      </c>
      <c r="KN175" s="1">
        <v>25</v>
      </c>
      <c r="KO175" s="1">
        <v>23.6</v>
      </c>
      <c r="KP175" s="1">
        <v>24.3</v>
      </c>
      <c r="KQ175" s="1">
        <v>23.4</v>
      </c>
      <c r="KR175" s="1">
        <v>24.2</v>
      </c>
      <c r="KS175" s="1">
        <v>23.8</v>
      </c>
      <c r="KT175" s="1">
        <v>24.6</v>
      </c>
      <c r="KU175" s="1">
        <v>23.8</v>
      </c>
      <c r="KV175" s="1">
        <v>25.3</v>
      </c>
      <c r="KW175" s="1">
        <v>24.7</v>
      </c>
      <c r="KX175" s="1">
        <v>25.3</v>
      </c>
      <c r="KY175" s="1">
        <v>24.6</v>
      </c>
      <c r="KZ175" s="1">
        <v>24.7</v>
      </c>
      <c r="LA175" s="1">
        <v>25.1</v>
      </c>
      <c r="LB175" s="1">
        <v>25.6</v>
      </c>
      <c r="LC175" s="1">
        <v>24.4</v>
      </c>
      <c r="LD175" s="1">
        <v>24.9</v>
      </c>
      <c r="LE175" s="1">
        <v>25</v>
      </c>
      <c r="LF175" s="1">
        <v>25.8</v>
      </c>
      <c r="LG175" s="1">
        <v>24.8</v>
      </c>
      <c r="LH175" s="1">
        <v>25.3</v>
      </c>
      <c r="LI175" s="1">
        <v>25.4</v>
      </c>
      <c r="LJ175" s="1">
        <v>25</v>
      </c>
      <c r="LK175" s="1">
        <v>24.9</v>
      </c>
      <c r="LL175" s="1">
        <v>24.7</v>
      </c>
      <c r="LM175" s="1">
        <v>24.9</v>
      </c>
      <c r="LN175" s="1">
        <v>24.6</v>
      </c>
      <c r="LO175" s="1">
        <v>25.5</v>
      </c>
      <c r="LP175" s="1">
        <v>24.6</v>
      </c>
      <c r="LQ175" s="1">
        <v>23.6</v>
      </c>
      <c r="LR175" s="1">
        <v>23.9</v>
      </c>
      <c r="LS175" s="1">
        <v>24.1</v>
      </c>
      <c r="LT175" s="1">
        <v>23.7</v>
      </c>
      <c r="LU175" s="1">
        <v>23.8</v>
      </c>
      <c r="LV175" s="1">
        <v>24.3</v>
      </c>
      <c r="LW175" s="1">
        <v>25.3</v>
      </c>
      <c r="LX175" s="1">
        <v>24.3</v>
      </c>
      <c r="LY175" s="1">
        <v>23.6</v>
      </c>
      <c r="LZ175" s="1">
        <v>24.8</v>
      </c>
      <c r="MA175" s="1">
        <v>25.2</v>
      </c>
      <c r="MB175" s="1">
        <v>26.6</v>
      </c>
      <c r="MC175" s="1">
        <v>25.6</v>
      </c>
      <c r="MD175" s="1">
        <v>25.2</v>
      </c>
      <c r="ME175" s="1">
        <v>23.8</v>
      </c>
      <c r="MF175" s="1">
        <v>23.7</v>
      </c>
      <c r="MG175" s="1">
        <v>23.7</v>
      </c>
      <c r="MH175" s="1">
        <v>26</v>
      </c>
      <c r="MI175" s="1">
        <v>24.4</v>
      </c>
      <c r="MJ175" s="1">
        <v>24.4</v>
      </c>
      <c r="MK175" s="1">
        <v>25</v>
      </c>
      <c r="ML175" s="1">
        <v>24.5</v>
      </c>
      <c r="MM175" s="1">
        <v>23</v>
      </c>
      <c r="MN175" s="1">
        <v>23.2</v>
      </c>
      <c r="MO175" s="1">
        <v>23.3</v>
      </c>
      <c r="MP175" s="1">
        <v>23.9</v>
      </c>
      <c r="MQ175" s="1">
        <v>23.4</v>
      </c>
      <c r="MR175" s="1">
        <v>22.9</v>
      </c>
      <c r="MS175" s="1">
        <v>24.5</v>
      </c>
      <c r="MT175" s="1">
        <v>22.8</v>
      </c>
      <c r="MU175" s="1">
        <v>24.1</v>
      </c>
      <c r="MV175" s="1">
        <v>25.6</v>
      </c>
      <c r="MW175" s="1">
        <v>25</v>
      </c>
      <c r="MX175" s="1">
        <v>25.4</v>
      </c>
      <c r="MY175" s="1">
        <v>24.7</v>
      </c>
      <c r="MZ175" s="1">
        <v>25.3</v>
      </c>
      <c r="NA175" s="1">
        <v>24.9</v>
      </c>
      <c r="NB175" s="1">
        <v>24.2</v>
      </c>
      <c r="NC175" s="1">
        <v>25.1</v>
      </c>
      <c r="ND175" s="1">
        <v>25.1</v>
      </c>
      <c r="NE175" s="1">
        <v>25</v>
      </c>
      <c r="NF175" s="1">
        <v>25.2</v>
      </c>
      <c r="NG175" s="1">
        <v>24.6</v>
      </c>
      <c r="NH175" s="1">
        <v>24.7</v>
      </c>
      <c r="NI175" s="1">
        <v>25</v>
      </c>
      <c r="NJ175" s="6">
        <f t="shared" si="111"/>
        <v>1</v>
      </c>
      <c r="NK175" s="3">
        <f t="shared" si="112"/>
        <v>1</v>
      </c>
      <c r="NL175" s="3">
        <f t="shared" si="113"/>
        <v>1</v>
      </c>
      <c r="NM175" s="3">
        <f t="shared" si="114"/>
        <v>1</v>
      </c>
      <c r="NN175" s="3">
        <f t="shared" si="115"/>
        <v>1</v>
      </c>
      <c r="NO175" s="3">
        <f t="shared" si="116"/>
        <v>1</v>
      </c>
      <c r="NP175" s="3">
        <f t="shared" si="117"/>
        <v>1</v>
      </c>
      <c r="NQ175" s="3">
        <f t="shared" si="118"/>
        <v>1</v>
      </c>
      <c r="NR175" s="3">
        <f t="shared" si="119"/>
        <v>1</v>
      </c>
      <c r="NS175" s="3">
        <f t="shared" si="120"/>
        <v>1</v>
      </c>
      <c r="NT175" s="3">
        <f t="shared" si="121"/>
        <v>1</v>
      </c>
      <c r="NU175" s="3">
        <f t="shared" si="122"/>
        <v>1</v>
      </c>
      <c r="NV175" s="3">
        <f t="shared" si="123"/>
        <v>1</v>
      </c>
      <c r="NW175" s="5">
        <f t="shared" si="124"/>
        <v>22.825806451612912</v>
      </c>
      <c r="NX175" s="1">
        <f t="shared" si="125"/>
        <v>23.93928571428572</v>
      </c>
      <c r="NY175" s="1">
        <f t="shared" si="126"/>
        <v>25.012903225806454</v>
      </c>
      <c r="NZ175" s="1">
        <f t="shared" si="127"/>
        <v>26.329999999999995</v>
      </c>
      <c r="OA175" s="1">
        <f t="shared" si="128"/>
        <v>26.467741935483868</v>
      </c>
      <c r="OB175" s="1">
        <f t="shared" si="129"/>
        <v>26.503333333333334</v>
      </c>
      <c r="OC175" s="1">
        <f t="shared" si="130"/>
        <v>26.103225806451615</v>
      </c>
      <c r="OD175" s="1">
        <f t="shared" si="131"/>
        <v>25.680645161290325</v>
      </c>
      <c r="OE175" s="1">
        <f t="shared" si="132"/>
        <v>25.569999999999997</v>
      </c>
      <c r="OF175" s="1">
        <f t="shared" si="133"/>
        <v>24.625806451612902</v>
      </c>
      <c r="OG175" s="1">
        <f t="shared" si="134"/>
        <v>24.816666666666666</v>
      </c>
      <c r="OH175" s="1">
        <f t="shared" si="135"/>
        <v>24.400000000000002</v>
      </c>
      <c r="OI175" s="111">
        <v>22.25185185185185</v>
      </c>
      <c r="OJ175" s="112">
        <v>23.162962962962961</v>
      </c>
      <c r="OK175" s="112">
        <v>24.222222222222221</v>
      </c>
      <c r="OL175" s="112">
        <v>25.274999999999999</v>
      </c>
      <c r="OM175" s="112">
        <v>25.525000000000002</v>
      </c>
      <c r="ON175" s="112">
        <v>25.057142857142853</v>
      </c>
      <c r="OO175" s="112">
        <v>24.55</v>
      </c>
      <c r="OP175" s="112">
        <v>24.471428571428564</v>
      </c>
      <c r="OQ175" s="112">
        <v>24.335714285714285</v>
      </c>
      <c r="OR175" s="112">
        <v>24.18518518518518</v>
      </c>
      <c r="OS175" s="112">
        <v>23.759259259259252</v>
      </c>
      <c r="OT175" s="112">
        <v>22.721428571428572</v>
      </c>
      <c r="OU175" s="5">
        <f t="shared" si="99"/>
        <v>0.57395459976106267</v>
      </c>
      <c r="OV175" s="1">
        <f t="shared" si="100"/>
        <v>0.77632275132275907</v>
      </c>
      <c r="OW175" s="1">
        <f t="shared" si="101"/>
        <v>0.79068100358423266</v>
      </c>
      <c r="OX175" s="1">
        <f t="shared" si="102"/>
        <v>1.0549999999999962</v>
      </c>
      <c r="OY175" s="1">
        <f t="shared" si="103"/>
        <v>0.9427419354838662</v>
      </c>
      <c r="OZ175" s="1">
        <f t="shared" si="104"/>
        <v>1.4461904761904805</v>
      </c>
      <c r="PA175" s="1">
        <f t="shared" si="105"/>
        <v>1.5532258064516142</v>
      </c>
      <c r="PB175" s="1">
        <f t="shared" si="106"/>
        <v>1.2092165898617608</v>
      </c>
      <c r="PC175" s="1">
        <f t="shared" si="107"/>
        <v>1.2342857142857113</v>
      </c>
      <c r="PD175" s="1">
        <f t="shared" si="108"/>
        <v>0.4406212664277227</v>
      </c>
      <c r="PE175" s="1">
        <f t="shared" si="109"/>
        <v>1.057407407407414</v>
      </c>
      <c r="PF175" s="1">
        <f t="shared" si="110"/>
        <v>1.6785714285714306</v>
      </c>
      <c r="PG175" s="111">
        <v>18.8</v>
      </c>
      <c r="PH175" s="112">
        <v>19.8</v>
      </c>
      <c r="PI175" s="112">
        <v>20.3</v>
      </c>
      <c r="PJ175" s="112">
        <v>21.6</v>
      </c>
      <c r="PK175" s="112">
        <v>20.8</v>
      </c>
      <c r="PL175" s="112">
        <v>22.2</v>
      </c>
      <c r="PM175" s="112">
        <v>20.6</v>
      </c>
      <c r="PN175" s="112">
        <v>20.6</v>
      </c>
      <c r="PO175" s="112">
        <v>20.6</v>
      </c>
      <c r="PP175" s="112">
        <v>20.8</v>
      </c>
      <c r="PQ175" s="112">
        <v>20.2</v>
      </c>
      <c r="PR175" s="137">
        <v>18.2</v>
      </c>
      <c r="PS175" s="5">
        <f t="array" ref="PS175">+IF(ISERROR($NW175)=FALSE,MIN(IF($H175:$AL175&lt;65534,$H175:$AL175,"")),NA())</f>
        <v>20.6</v>
      </c>
      <c r="PT175" s="1">
        <f t="array" ref="PT175">+IF(ISERROR($NX175)=FALSE,MIN(IF($AM175:$BN175&lt;65534,$AM175:$BN175,"")),NA())</f>
        <v>22.6</v>
      </c>
      <c r="PU175" s="1">
        <f t="array" ref="PU175">+IF(ISERROR($NY175)=FALSE,MIN(IF($BP175:$CT175&lt;65534,$BP175:$CT175,"")),NA())</f>
        <v>23.8</v>
      </c>
      <c r="PV175" s="1">
        <f t="array" ref="PV175">+IF(ISERROR($NZ175)=FALSE,MIN(IF($CU175:$DX175&lt;65534,$CU175:$DX175,"")),NA())</f>
        <v>24.6</v>
      </c>
      <c r="PW175" s="1">
        <f t="array" ref="PW175">+IF(ISERROR($OA175)=FALSE,MIN(IF($DY175:$FC175&lt;65534,$DY175:$FC175,"")),NA())</f>
        <v>24.2</v>
      </c>
      <c r="PX175" s="1">
        <f t="array" ref="PX175">+IF(ISERROR($OB175)=FALSE,MIN(IF($FD175:$GG175&lt;65534,$FD175:$GG175,"")),NA())</f>
        <v>24.9</v>
      </c>
      <c r="PY175" s="1">
        <f t="array" ref="PY175">+IF(ISERROR($OC175)=FALSE,MIN(IF($GH175:$HL175&lt;65534,$GH175:$HL175,"")),NA())</f>
        <v>23.8</v>
      </c>
      <c r="PZ175" s="1">
        <f t="array" ref="PZ175">+IF(ISERROR($OD175)=FALSE,MIN(IF($HM175:$IQ175&lt;65534,$HM175:$IQ175,"")),NA())</f>
        <v>23</v>
      </c>
      <c r="QA175" s="1">
        <f t="array" ref="QA175">+IF(ISERROR($OE175)=FALSE,MIN(IF($IR175:$JU175&lt;65534,$IR175:$JU175,"")),NA())</f>
        <v>24</v>
      </c>
      <c r="QB175" s="1">
        <f t="array" ref="QB175">+IF(ISERROR($OF175)=FALSE,MIN(IF($JV175:$KZ175&lt;65534,$JV175:$KZ175,"")),NA())</f>
        <v>22.4</v>
      </c>
      <c r="QC175" s="1">
        <f t="array" ref="QC175">+IF(ISERROR($OG175)=FALSE,MIN(IF($LA175:$MD175&lt;65534,$LA175:$MD175,"")),NA())</f>
        <v>23.6</v>
      </c>
      <c r="QD175" s="1">
        <f t="array" ref="QD175">+IF(ISERROR($OH175)=FALSE,MIN(IF($ME175:$NI175&lt;65534,$ME175:$NI175,"")),NA())</f>
        <v>22.8</v>
      </c>
      <c r="QE175" s="5">
        <f t="shared" si="136"/>
        <v>-1.8000000000000007</v>
      </c>
      <c r="QF175" s="1">
        <f t="shared" si="137"/>
        <v>-2.8000000000000007</v>
      </c>
      <c r="QG175" s="1">
        <f t="shared" si="138"/>
        <v>-3.5</v>
      </c>
      <c r="QH175" s="1">
        <f t="shared" si="139"/>
        <v>-3</v>
      </c>
      <c r="QI175" s="1">
        <f t="shared" si="140"/>
        <v>-3.3999999999999986</v>
      </c>
      <c r="QJ175" s="1">
        <f t="shared" si="141"/>
        <v>-2.6999999999999993</v>
      </c>
      <c r="QK175" s="1">
        <f t="shared" si="142"/>
        <v>-3.1999999999999993</v>
      </c>
      <c r="QL175" s="1">
        <f t="shared" si="143"/>
        <v>-2.3999999999999986</v>
      </c>
      <c r="QM175" s="1">
        <f t="shared" si="144"/>
        <v>-3.3999999999999986</v>
      </c>
      <c r="QN175" s="1">
        <f t="shared" si="145"/>
        <v>-1.5999999999999979</v>
      </c>
      <c r="QO175" s="1">
        <f t="shared" si="146"/>
        <v>-3.4000000000000021</v>
      </c>
      <c r="QP175" s="1">
        <f t="shared" si="147"/>
        <v>-4.6000000000000014</v>
      </c>
      <c r="QQ175" s="5" t="s">
        <v>892</v>
      </c>
    </row>
    <row r="176" spans="1:459" s="1" customFormat="1" x14ac:dyDescent="0.2">
      <c r="A176" s="79">
        <v>15015060</v>
      </c>
      <c r="B176" s="106">
        <v>-74.054694444444436</v>
      </c>
      <c r="C176" s="106">
        <v>11.111083333333333</v>
      </c>
      <c r="D176" s="105">
        <v>2200</v>
      </c>
      <c r="E176" s="97" t="s">
        <v>66</v>
      </c>
      <c r="F176" s="97" t="s">
        <v>443</v>
      </c>
      <c r="G176" s="97" t="s">
        <v>3</v>
      </c>
      <c r="H176" s="1">
        <v>65535</v>
      </c>
      <c r="I176" s="1">
        <v>65535</v>
      </c>
      <c r="J176" s="1">
        <v>65535</v>
      </c>
      <c r="K176" s="1">
        <v>65535</v>
      </c>
      <c r="L176" s="1">
        <v>65535</v>
      </c>
      <c r="M176" s="1">
        <v>65535</v>
      </c>
      <c r="N176" s="1">
        <v>65535</v>
      </c>
      <c r="O176" s="1">
        <v>65535</v>
      </c>
      <c r="P176" s="1">
        <v>65535</v>
      </c>
      <c r="Q176" s="1">
        <v>65535</v>
      </c>
      <c r="R176" s="1">
        <v>65535</v>
      </c>
      <c r="S176" s="1">
        <v>65535</v>
      </c>
      <c r="T176" s="1">
        <v>65535</v>
      </c>
      <c r="U176" s="1">
        <v>65535</v>
      </c>
      <c r="V176" s="1">
        <v>4.4000000000000004</v>
      </c>
      <c r="W176" s="1">
        <v>4.5999999999999996</v>
      </c>
      <c r="X176" s="1">
        <v>4.8</v>
      </c>
      <c r="Y176" s="1">
        <v>65535</v>
      </c>
      <c r="Z176" s="1">
        <v>65535</v>
      </c>
      <c r="AA176" s="1">
        <v>65535</v>
      </c>
      <c r="AB176" s="1">
        <v>65535</v>
      </c>
      <c r="AC176" s="1">
        <v>65535</v>
      </c>
      <c r="AD176" s="1">
        <v>65535</v>
      </c>
      <c r="AE176" s="1">
        <v>65535</v>
      </c>
      <c r="AF176" s="1">
        <v>65535</v>
      </c>
      <c r="AG176" s="1">
        <v>65535</v>
      </c>
      <c r="AH176" s="1">
        <v>65535</v>
      </c>
      <c r="AI176" s="1">
        <v>65535</v>
      </c>
      <c r="AJ176" s="1">
        <v>65535</v>
      </c>
      <c r="AK176" s="1">
        <v>65535</v>
      </c>
      <c r="AL176" s="1">
        <v>65535</v>
      </c>
      <c r="AM176" s="1">
        <v>65535</v>
      </c>
      <c r="AN176" s="1">
        <v>65535</v>
      </c>
      <c r="AO176" s="1">
        <v>65535</v>
      </c>
      <c r="AP176" s="1">
        <v>65535</v>
      </c>
      <c r="AQ176" s="1">
        <v>65535</v>
      </c>
      <c r="AR176" s="1">
        <v>65535</v>
      </c>
      <c r="AS176" s="1">
        <v>65535</v>
      </c>
      <c r="AT176" s="1">
        <v>65535</v>
      </c>
      <c r="AU176" s="1">
        <v>65535</v>
      </c>
      <c r="AV176" s="1">
        <v>65535</v>
      </c>
      <c r="AW176" s="1">
        <v>65535</v>
      </c>
      <c r="AX176" s="1">
        <v>65535</v>
      </c>
      <c r="AY176" s="1">
        <v>65535</v>
      </c>
      <c r="AZ176" s="1">
        <v>65535</v>
      </c>
      <c r="BA176" s="1">
        <v>65535</v>
      </c>
      <c r="BB176" s="1">
        <v>65535</v>
      </c>
      <c r="BC176" s="1">
        <v>65535</v>
      </c>
      <c r="BD176" s="1">
        <v>65535</v>
      </c>
      <c r="BE176" s="1">
        <v>65535</v>
      </c>
      <c r="BF176" s="1">
        <v>65535</v>
      </c>
      <c r="BG176" s="1">
        <v>8.4</v>
      </c>
      <c r="BH176" s="1">
        <v>65535</v>
      </c>
      <c r="BI176" s="1">
        <v>65535</v>
      </c>
      <c r="BJ176" s="1">
        <v>65535</v>
      </c>
      <c r="BK176" s="1">
        <v>6.2</v>
      </c>
      <c r="BL176" s="1">
        <v>65535</v>
      </c>
      <c r="BM176" s="1">
        <v>65535</v>
      </c>
      <c r="BN176" s="1">
        <v>7.4</v>
      </c>
      <c r="BO176" s="102"/>
      <c r="BP176" s="1">
        <v>8</v>
      </c>
      <c r="BQ176" s="1">
        <v>65535</v>
      </c>
      <c r="BR176" s="1">
        <v>7.4</v>
      </c>
      <c r="BS176" s="1">
        <v>65535</v>
      </c>
      <c r="BT176" s="1">
        <v>65535</v>
      </c>
      <c r="BU176" s="1">
        <v>65535</v>
      </c>
      <c r="BV176" s="1">
        <v>65535</v>
      </c>
      <c r="BW176" s="1">
        <v>65535</v>
      </c>
      <c r="BX176" s="1">
        <v>65535</v>
      </c>
      <c r="BY176" s="1">
        <v>65535</v>
      </c>
      <c r="BZ176" s="1">
        <v>65535</v>
      </c>
      <c r="CA176" s="1">
        <v>65535</v>
      </c>
      <c r="CB176" s="1">
        <v>8.6</v>
      </c>
      <c r="CC176" s="1">
        <v>65535</v>
      </c>
      <c r="CD176" s="1">
        <v>65535</v>
      </c>
      <c r="CE176" s="1">
        <v>65535</v>
      </c>
      <c r="CF176" s="1">
        <v>65535</v>
      </c>
      <c r="CG176" s="1">
        <v>65535</v>
      </c>
      <c r="CH176" s="1">
        <v>9.4</v>
      </c>
      <c r="CI176" s="1">
        <v>65535</v>
      </c>
      <c r="CJ176" s="1">
        <v>6.6</v>
      </c>
      <c r="CK176" s="1">
        <v>65535</v>
      </c>
      <c r="CL176" s="1">
        <v>65535</v>
      </c>
      <c r="CM176" s="1">
        <v>65535</v>
      </c>
      <c r="CN176" s="1">
        <v>65535</v>
      </c>
      <c r="CO176" s="1">
        <v>65535</v>
      </c>
      <c r="CP176" s="1">
        <v>65535</v>
      </c>
      <c r="CQ176" s="1">
        <v>65535</v>
      </c>
      <c r="CR176" s="1">
        <v>9.4</v>
      </c>
      <c r="CS176" s="1">
        <v>65535</v>
      </c>
      <c r="CT176" s="1">
        <v>65535</v>
      </c>
      <c r="CU176" s="1">
        <v>65535</v>
      </c>
      <c r="CV176" s="1">
        <v>65535</v>
      </c>
      <c r="CW176" s="1">
        <v>6</v>
      </c>
      <c r="CX176" s="1">
        <v>6.6</v>
      </c>
      <c r="CY176" s="1">
        <v>65535</v>
      </c>
      <c r="CZ176" s="1">
        <v>65535</v>
      </c>
      <c r="DA176" s="1">
        <v>65535</v>
      </c>
      <c r="DB176" s="1">
        <v>65535</v>
      </c>
      <c r="DC176" s="1">
        <v>8.8000000000000007</v>
      </c>
      <c r="DD176" s="1">
        <v>65535</v>
      </c>
      <c r="DE176" s="1">
        <v>65535</v>
      </c>
      <c r="DF176" s="1">
        <v>9.6</v>
      </c>
      <c r="DG176" s="1">
        <v>65535</v>
      </c>
      <c r="DH176" s="1">
        <v>65535</v>
      </c>
      <c r="DI176" s="1">
        <v>65535</v>
      </c>
      <c r="DJ176" s="1">
        <v>65535</v>
      </c>
      <c r="DK176" s="1">
        <v>9</v>
      </c>
      <c r="DL176" s="1">
        <v>9.8000000000000007</v>
      </c>
      <c r="DM176" s="1">
        <v>65535</v>
      </c>
      <c r="DN176" s="1">
        <v>65535</v>
      </c>
      <c r="DO176" s="1">
        <v>8</v>
      </c>
      <c r="DP176" s="1">
        <v>65535</v>
      </c>
      <c r="DQ176" s="1">
        <v>65535</v>
      </c>
      <c r="DR176" s="1">
        <v>65535</v>
      </c>
      <c r="DS176" s="1">
        <v>65535</v>
      </c>
      <c r="DT176" s="1">
        <v>9.8000000000000007</v>
      </c>
      <c r="DU176" s="1">
        <v>65535</v>
      </c>
      <c r="DV176" s="1">
        <v>65535</v>
      </c>
      <c r="DW176" s="1">
        <v>65535</v>
      </c>
      <c r="DX176" s="1">
        <v>65535</v>
      </c>
      <c r="DY176" s="1">
        <v>9.4</v>
      </c>
      <c r="DZ176" s="1">
        <v>8.8000000000000007</v>
      </c>
      <c r="EA176" s="1">
        <v>65535</v>
      </c>
      <c r="EB176" s="1">
        <v>65535</v>
      </c>
      <c r="EC176" s="1">
        <v>65535</v>
      </c>
      <c r="ED176" s="1">
        <v>10.199999999999999</v>
      </c>
      <c r="EE176" s="1">
        <v>9.8000000000000007</v>
      </c>
      <c r="EF176" s="1">
        <v>9.6</v>
      </c>
      <c r="EG176" s="1">
        <v>65535</v>
      </c>
      <c r="EH176" s="1">
        <v>65535</v>
      </c>
      <c r="EI176" s="1">
        <v>65535</v>
      </c>
      <c r="EJ176" s="1">
        <v>9.6</v>
      </c>
      <c r="EK176" s="1">
        <v>65535</v>
      </c>
      <c r="EL176" s="1">
        <v>9.8000000000000007</v>
      </c>
      <c r="EM176" s="1">
        <v>65535</v>
      </c>
      <c r="EN176" s="1">
        <v>9.6</v>
      </c>
      <c r="EO176" s="1">
        <v>8.8000000000000007</v>
      </c>
      <c r="EP176" s="1">
        <v>65535</v>
      </c>
      <c r="EQ176" s="1">
        <v>9.6</v>
      </c>
      <c r="ER176" s="1">
        <v>9.4</v>
      </c>
      <c r="ES176" s="1">
        <v>9.8000000000000007</v>
      </c>
      <c r="ET176" s="1">
        <v>8.6</v>
      </c>
      <c r="EU176" s="1">
        <v>65535</v>
      </c>
      <c r="EV176" s="1">
        <v>65535</v>
      </c>
      <c r="EW176" s="1">
        <v>65535</v>
      </c>
      <c r="EX176" s="1">
        <v>65535</v>
      </c>
      <c r="EY176" s="1">
        <v>9.8000000000000007</v>
      </c>
      <c r="EZ176" s="1">
        <v>10.199999999999999</v>
      </c>
      <c r="FA176" s="1">
        <v>9.3000000000000007</v>
      </c>
      <c r="FB176" s="1">
        <v>9.4</v>
      </c>
      <c r="FC176" s="1">
        <v>9.6</v>
      </c>
      <c r="FD176" s="1">
        <v>9.8000000000000007</v>
      </c>
      <c r="FE176" s="1">
        <v>9.8000000000000007</v>
      </c>
      <c r="FF176" s="1">
        <v>9.4</v>
      </c>
      <c r="FG176" s="1">
        <v>65535</v>
      </c>
      <c r="FH176" s="1">
        <v>65535</v>
      </c>
      <c r="FI176" s="1">
        <v>9.1999999999999993</v>
      </c>
      <c r="FJ176" s="1">
        <v>65535</v>
      </c>
      <c r="FK176" s="1">
        <v>65535</v>
      </c>
      <c r="FL176" s="1">
        <v>65535</v>
      </c>
      <c r="FM176" s="1">
        <v>65535</v>
      </c>
      <c r="FN176" s="1">
        <v>65535</v>
      </c>
      <c r="FO176" s="1">
        <v>65535</v>
      </c>
      <c r="FP176" s="1">
        <v>8.1999999999999993</v>
      </c>
      <c r="FQ176" s="1">
        <v>9.8000000000000007</v>
      </c>
      <c r="FR176" s="1">
        <v>8.4</v>
      </c>
      <c r="FS176" s="1">
        <v>65535</v>
      </c>
      <c r="FT176" s="1">
        <v>65535</v>
      </c>
      <c r="FU176" s="1">
        <v>65535</v>
      </c>
      <c r="FV176" s="1">
        <v>10.4</v>
      </c>
      <c r="FW176" s="1">
        <v>10</v>
      </c>
      <c r="FX176" s="1">
        <v>11</v>
      </c>
      <c r="FY176" s="1">
        <v>65535</v>
      </c>
      <c r="FZ176" s="1">
        <v>9.4</v>
      </c>
      <c r="GA176" s="1">
        <v>9.6</v>
      </c>
      <c r="GB176" s="1">
        <v>10</v>
      </c>
      <c r="GC176" s="1">
        <v>8.6</v>
      </c>
      <c r="GD176" s="1">
        <v>9.4</v>
      </c>
      <c r="GE176" s="1">
        <v>9.1999999999999993</v>
      </c>
      <c r="GF176" s="1">
        <v>9</v>
      </c>
      <c r="GG176" s="1">
        <v>9.1999999999999993</v>
      </c>
      <c r="GH176" s="1">
        <v>8.6</v>
      </c>
      <c r="GI176" s="1">
        <v>10.4</v>
      </c>
      <c r="GJ176" s="1">
        <v>7.8</v>
      </c>
      <c r="GK176" s="1">
        <v>7.8</v>
      </c>
      <c r="GL176" s="1">
        <v>7.6</v>
      </c>
      <c r="GM176" s="1">
        <v>10</v>
      </c>
      <c r="GN176" s="1">
        <v>9.6</v>
      </c>
      <c r="GO176" s="1">
        <v>65535</v>
      </c>
      <c r="GP176" s="1">
        <v>9.4</v>
      </c>
      <c r="GQ176" s="1">
        <v>8</v>
      </c>
      <c r="GR176" s="1">
        <v>8.1999999999999993</v>
      </c>
      <c r="GS176" s="1">
        <v>6.4</v>
      </c>
      <c r="GT176" s="1">
        <v>10.4</v>
      </c>
      <c r="GU176" s="1">
        <v>9.4</v>
      </c>
      <c r="GV176" s="1">
        <v>6.6</v>
      </c>
      <c r="GW176" s="1">
        <v>7.6</v>
      </c>
      <c r="GX176" s="1">
        <v>8.8000000000000007</v>
      </c>
      <c r="GY176" s="1">
        <v>9</v>
      </c>
      <c r="GZ176" s="1">
        <v>9.4</v>
      </c>
      <c r="HA176" s="1">
        <v>9.6</v>
      </c>
      <c r="HB176" s="1">
        <v>9.4</v>
      </c>
      <c r="HC176" s="1">
        <v>65535</v>
      </c>
      <c r="HD176" s="1">
        <v>65535</v>
      </c>
      <c r="HE176" s="1">
        <v>65535</v>
      </c>
      <c r="HF176" s="1">
        <v>17.399999999999999</v>
      </c>
      <c r="HG176" s="1">
        <v>9.4</v>
      </c>
      <c r="HH176" s="1">
        <v>8.4</v>
      </c>
      <c r="HI176" s="1">
        <v>10.6</v>
      </c>
      <c r="HJ176" s="1">
        <v>8.1999999999999993</v>
      </c>
      <c r="HK176" s="1">
        <v>65535</v>
      </c>
      <c r="HL176" s="1">
        <v>9.8000000000000007</v>
      </c>
      <c r="HM176" s="1">
        <v>9.6</v>
      </c>
      <c r="HN176" s="1">
        <v>10.4</v>
      </c>
      <c r="HO176" s="1">
        <v>65535</v>
      </c>
      <c r="HP176" s="1">
        <v>8.1999999999999993</v>
      </c>
      <c r="HQ176" s="1">
        <v>10.4</v>
      </c>
      <c r="HR176" s="1">
        <v>9.6</v>
      </c>
      <c r="HS176" s="1">
        <v>9.8000000000000007</v>
      </c>
      <c r="HT176" s="1">
        <v>9.4</v>
      </c>
      <c r="HU176" s="1">
        <v>10.4</v>
      </c>
      <c r="HV176" s="1">
        <v>9.6</v>
      </c>
      <c r="HW176" s="1">
        <v>8.1999999999999993</v>
      </c>
      <c r="HX176" s="1">
        <v>10.4</v>
      </c>
      <c r="HY176" s="1">
        <v>65535</v>
      </c>
      <c r="HZ176" s="1">
        <v>65535</v>
      </c>
      <c r="IA176" s="1">
        <v>10.4</v>
      </c>
      <c r="IB176" s="1">
        <v>10</v>
      </c>
      <c r="IC176" s="1">
        <v>65535</v>
      </c>
      <c r="ID176" s="1">
        <v>65535</v>
      </c>
      <c r="IE176" s="1">
        <v>9.4</v>
      </c>
      <c r="IF176" s="1">
        <v>9.8000000000000007</v>
      </c>
      <c r="IG176" s="1">
        <v>10.6</v>
      </c>
      <c r="IH176" s="1">
        <v>8.4</v>
      </c>
      <c r="II176" s="1">
        <v>9.6</v>
      </c>
      <c r="IJ176" s="1">
        <v>9</v>
      </c>
      <c r="IK176" s="1">
        <v>9.1999999999999993</v>
      </c>
      <c r="IL176" s="1">
        <v>9.8000000000000007</v>
      </c>
      <c r="IM176" s="1">
        <v>65535</v>
      </c>
      <c r="IN176" s="1">
        <v>65535</v>
      </c>
      <c r="IO176" s="1">
        <v>9.4</v>
      </c>
      <c r="IP176" s="1">
        <v>65535</v>
      </c>
      <c r="IQ176" s="1">
        <v>65535</v>
      </c>
      <c r="IR176" s="1">
        <v>9.4</v>
      </c>
      <c r="IS176" s="1">
        <v>9.4</v>
      </c>
      <c r="IT176" s="1">
        <v>8.6</v>
      </c>
      <c r="IU176" s="1">
        <v>7.6</v>
      </c>
      <c r="IV176" s="1">
        <v>65535</v>
      </c>
      <c r="IW176" s="1">
        <v>65535</v>
      </c>
      <c r="IX176" s="1">
        <v>9</v>
      </c>
      <c r="IY176" s="1">
        <v>65535</v>
      </c>
      <c r="IZ176" s="1">
        <v>65535</v>
      </c>
      <c r="JA176" s="1">
        <v>9.6</v>
      </c>
      <c r="JB176" s="1">
        <v>9.4</v>
      </c>
      <c r="JC176" s="1">
        <v>11</v>
      </c>
      <c r="JD176" s="1">
        <v>9.8000000000000007</v>
      </c>
      <c r="JE176" s="1">
        <v>65535</v>
      </c>
      <c r="JF176" s="1">
        <v>65535</v>
      </c>
      <c r="JG176" s="1">
        <v>9.8000000000000007</v>
      </c>
      <c r="JH176" s="1">
        <v>10.199999999999999</v>
      </c>
      <c r="JI176" s="1">
        <v>65535</v>
      </c>
      <c r="JJ176" s="1">
        <v>65535</v>
      </c>
      <c r="JK176" s="1">
        <v>9</v>
      </c>
      <c r="JL176" s="1">
        <v>10.6</v>
      </c>
      <c r="JM176" s="1">
        <v>65535</v>
      </c>
      <c r="JN176" s="1">
        <v>65535</v>
      </c>
      <c r="JO176" s="1">
        <v>9.8000000000000007</v>
      </c>
      <c r="JP176" s="1">
        <v>9.1999999999999993</v>
      </c>
      <c r="JQ176" s="1">
        <v>65535</v>
      </c>
      <c r="JR176" s="1">
        <v>65535</v>
      </c>
      <c r="JS176" s="1">
        <v>65535</v>
      </c>
      <c r="JT176" s="1">
        <v>65535</v>
      </c>
      <c r="JU176" s="1">
        <v>11</v>
      </c>
      <c r="JV176" s="1">
        <v>9.6</v>
      </c>
      <c r="JW176" s="1">
        <v>9.6</v>
      </c>
      <c r="JX176" s="1">
        <v>9.6</v>
      </c>
      <c r="JY176" s="1">
        <v>65535</v>
      </c>
      <c r="JZ176" s="1">
        <v>9.6</v>
      </c>
      <c r="KA176" s="1">
        <v>65535</v>
      </c>
      <c r="KB176" s="1">
        <v>9.4</v>
      </c>
      <c r="KC176" s="1">
        <v>10.4</v>
      </c>
      <c r="KD176" s="1">
        <v>9.6</v>
      </c>
      <c r="KE176" s="1">
        <v>9.4</v>
      </c>
      <c r="KF176" s="1">
        <v>10</v>
      </c>
      <c r="KG176" s="1">
        <v>65535</v>
      </c>
      <c r="KH176" s="1">
        <v>9.6</v>
      </c>
      <c r="KI176" s="1">
        <v>65535</v>
      </c>
      <c r="KJ176" s="1">
        <v>65535</v>
      </c>
      <c r="KK176" s="1">
        <v>65535</v>
      </c>
      <c r="KL176" s="1">
        <v>8.8000000000000007</v>
      </c>
      <c r="KM176" s="1">
        <v>8.6</v>
      </c>
      <c r="KN176" s="1">
        <v>9</v>
      </c>
      <c r="KO176" s="1">
        <v>65535</v>
      </c>
      <c r="KP176" s="1">
        <v>8.8000000000000007</v>
      </c>
      <c r="KQ176" s="1">
        <v>8.1999999999999993</v>
      </c>
      <c r="KR176" s="1">
        <v>65535</v>
      </c>
      <c r="KS176" s="1">
        <v>65535</v>
      </c>
      <c r="KT176" s="1">
        <v>8.6</v>
      </c>
      <c r="KU176" s="1">
        <v>8.8000000000000007</v>
      </c>
      <c r="KV176" s="1">
        <v>9.1999999999999993</v>
      </c>
      <c r="KW176" s="1">
        <v>9.8000000000000007</v>
      </c>
      <c r="KX176" s="1">
        <v>8.8000000000000007</v>
      </c>
      <c r="KY176" s="1">
        <v>8.6</v>
      </c>
      <c r="KZ176" s="1">
        <v>7.2</v>
      </c>
      <c r="LA176" s="1">
        <v>8.6</v>
      </c>
      <c r="LB176" s="1">
        <v>9</v>
      </c>
      <c r="LC176" s="1">
        <v>8.1999999999999993</v>
      </c>
      <c r="LD176" s="1">
        <v>8</v>
      </c>
      <c r="LE176" s="1">
        <v>9.8000000000000007</v>
      </c>
      <c r="LF176" s="1">
        <v>9.6</v>
      </c>
      <c r="LG176" s="1">
        <v>9.1999999999999993</v>
      </c>
      <c r="LH176" s="1">
        <v>65535</v>
      </c>
      <c r="LI176" s="1">
        <v>65535</v>
      </c>
      <c r="LJ176" s="1">
        <v>65535</v>
      </c>
      <c r="LK176" s="1">
        <v>65535</v>
      </c>
      <c r="LL176" s="1">
        <v>7.8</v>
      </c>
      <c r="LM176" s="1">
        <v>7.8</v>
      </c>
      <c r="LN176" s="1">
        <v>65535</v>
      </c>
      <c r="LO176" s="1">
        <v>65535</v>
      </c>
      <c r="LP176" s="1">
        <v>65535</v>
      </c>
      <c r="LQ176" s="1">
        <v>65535</v>
      </c>
      <c r="LR176" s="1">
        <v>6.8</v>
      </c>
      <c r="LS176" s="1">
        <v>65535</v>
      </c>
      <c r="LT176" s="1">
        <v>6.4</v>
      </c>
      <c r="LU176" s="1">
        <v>6.4</v>
      </c>
      <c r="LV176" s="1">
        <v>7.2</v>
      </c>
      <c r="LW176" s="1">
        <v>8.1999999999999993</v>
      </c>
      <c r="LX176" s="1">
        <v>65535</v>
      </c>
      <c r="LY176" s="1">
        <v>8.8000000000000007</v>
      </c>
      <c r="LZ176" s="1">
        <v>9.4</v>
      </c>
      <c r="MA176" s="1">
        <v>10.199999999999999</v>
      </c>
      <c r="MB176" s="1">
        <v>65535</v>
      </c>
      <c r="MC176" s="1">
        <v>7.6</v>
      </c>
      <c r="MD176" s="1">
        <v>65535</v>
      </c>
      <c r="ME176" s="1">
        <v>5.4</v>
      </c>
      <c r="MF176" s="1">
        <v>6.2</v>
      </c>
      <c r="MG176" s="1">
        <v>7.8</v>
      </c>
      <c r="MH176" s="1">
        <v>8.8000000000000007</v>
      </c>
      <c r="MI176" s="1">
        <v>8.4</v>
      </c>
      <c r="MJ176" s="1">
        <v>8.4</v>
      </c>
      <c r="MK176" s="1">
        <v>8.8000000000000007</v>
      </c>
      <c r="ML176" s="1">
        <v>5.2</v>
      </c>
      <c r="MM176" s="1">
        <v>65535</v>
      </c>
      <c r="MN176" s="1">
        <v>65535</v>
      </c>
      <c r="MO176" s="1">
        <v>65535</v>
      </c>
      <c r="MP176" s="1">
        <v>65535</v>
      </c>
      <c r="MQ176" s="1">
        <v>65535</v>
      </c>
      <c r="MR176" s="1">
        <v>65535</v>
      </c>
      <c r="MS176" s="1">
        <v>65535</v>
      </c>
      <c r="MT176" s="1">
        <v>65535</v>
      </c>
      <c r="MU176" s="1">
        <v>65535</v>
      </c>
      <c r="MV176" s="1">
        <v>65535</v>
      </c>
      <c r="MW176" s="1">
        <v>65535</v>
      </c>
      <c r="MX176" s="1">
        <v>65535</v>
      </c>
      <c r="MY176" s="1">
        <v>65535</v>
      </c>
      <c r="MZ176" s="1">
        <v>65535</v>
      </c>
      <c r="NA176" s="1">
        <v>65535</v>
      </c>
      <c r="NB176" s="1">
        <v>65535</v>
      </c>
      <c r="NC176" s="1">
        <v>65535</v>
      </c>
      <c r="ND176" s="1">
        <v>65535</v>
      </c>
      <c r="NE176" s="1">
        <v>65535</v>
      </c>
      <c r="NF176" s="1">
        <v>65535</v>
      </c>
      <c r="NG176" s="1">
        <v>65535</v>
      </c>
      <c r="NH176" s="1">
        <v>65535</v>
      </c>
      <c r="NI176" s="1">
        <v>65535</v>
      </c>
      <c r="NJ176" s="6">
        <f t="shared" si="111"/>
        <v>9.6774193548387094E-2</v>
      </c>
      <c r="NK176" s="3">
        <f t="shared" si="112"/>
        <v>0.10714285714285714</v>
      </c>
      <c r="NL176" s="3">
        <f t="shared" si="113"/>
        <v>0.19354838709677419</v>
      </c>
      <c r="NM176" s="3">
        <f t="shared" si="114"/>
        <v>0.26666666666666666</v>
      </c>
      <c r="NN176" s="3">
        <f t="shared" si="115"/>
        <v>0.58064516129032262</v>
      </c>
      <c r="NO176" s="3">
        <f t="shared" si="116"/>
        <v>0.6</v>
      </c>
      <c r="NP176" s="3">
        <f t="shared" si="117"/>
        <v>0.83870967741935487</v>
      </c>
      <c r="NQ176" s="3">
        <f t="shared" si="118"/>
        <v>0.70967741935483875</v>
      </c>
      <c r="NR176" s="3">
        <f t="shared" si="119"/>
        <v>0.53333333333333333</v>
      </c>
      <c r="NS176" s="3">
        <f t="shared" si="120"/>
        <v>0.70967741935483875</v>
      </c>
      <c r="NT176" s="3">
        <f t="shared" si="121"/>
        <v>0.6</v>
      </c>
      <c r="NU176" s="3">
        <f t="shared" si="122"/>
        <v>0.25806451612903225</v>
      </c>
      <c r="NV176" s="3">
        <f t="shared" si="123"/>
        <v>0.46027397260273972</v>
      </c>
      <c r="NW176" s="5" t="e">
        <f t="shared" si="124"/>
        <v>#N/A</v>
      </c>
      <c r="NX176" s="1" t="e">
        <f t="shared" si="125"/>
        <v>#N/A</v>
      </c>
      <c r="NY176" s="1" t="e">
        <f t="shared" si="126"/>
        <v>#N/A</v>
      </c>
      <c r="NZ176" s="1" t="e">
        <f t="shared" si="127"/>
        <v>#N/A</v>
      </c>
      <c r="OA176" s="1">
        <f t="shared" si="128"/>
        <v>9.5166666666666657</v>
      </c>
      <c r="OB176" s="1">
        <f t="shared" si="129"/>
        <v>9.4666666666666668</v>
      </c>
      <c r="OC176" s="1">
        <f t="shared" si="130"/>
        <v>9.1461538461538474</v>
      </c>
      <c r="OD176" s="1">
        <f t="shared" si="131"/>
        <v>9.6181818181818191</v>
      </c>
      <c r="OE176" s="1">
        <f t="shared" si="132"/>
        <v>9.5874999999999986</v>
      </c>
      <c r="OF176" s="1">
        <f t="shared" si="133"/>
        <v>9.1454545454545446</v>
      </c>
      <c r="OG176" s="1">
        <f t="shared" si="134"/>
        <v>8.2777777777777768</v>
      </c>
      <c r="OH176" s="1" t="e">
        <f t="shared" si="135"/>
        <v>#N/A</v>
      </c>
      <c r="OI176" s="111">
        <v>7.705000000000001</v>
      </c>
      <c r="OJ176" s="112">
        <v>8.1631578947368411</v>
      </c>
      <c r="OK176" s="112">
        <v>8.8052631578947356</v>
      </c>
      <c r="OL176" s="112">
        <v>9.6842105263157912</v>
      </c>
      <c r="OM176" s="112">
        <v>10.200000000000001</v>
      </c>
      <c r="ON176" s="112">
        <v>10.195238095238098</v>
      </c>
      <c r="OO176" s="112">
        <v>9.8952380952380938</v>
      </c>
      <c r="OP176" s="112">
        <v>10.028571428571425</v>
      </c>
      <c r="OQ176" s="112">
        <v>9.7666666666666657</v>
      </c>
      <c r="OR176" s="112">
        <v>9.7428571428571438</v>
      </c>
      <c r="OS176" s="112">
        <v>9.189473684210526</v>
      </c>
      <c r="OT176" s="112">
        <v>8.0722222222222211</v>
      </c>
      <c r="OU176" s="5" t="e">
        <f t="shared" si="99"/>
        <v>#N/A</v>
      </c>
      <c r="OV176" s="1" t="e">
        <f t="shared" si="100"/>
        <v>#N/A</v>
      </c>
      <c r="OW176" s="1" t="e">
        <f t="shared" si="101"/>
        <v>#N/A</v>
      </c>
      <c r="OX176" s="1" t="e">
        <f t="shared" si="102"/>
        <v>#N/A</v>
      </c>
      <c r="OY176" s="1">
        <f t="shared" si="103"/>
        <v>-0.68333333333333535</v>
      </c>
      <c r="OZ176" s="1">
        <f t="shared" si="104"/>
        <v>-0.72857142857143131</v>
      </c>
      <c r="PA176" s="1">
        <f t="shared" si="105"/>
        <v>-0.74908424908424642</v>
      </c>
      <c r="PB176" s="1">
        <f t="shared" si="106"/>
        <v>-0.41038961038960586</v>
      </c>
      <c r="PC176" s="1">
        <f t="shared" si="107"/>
        <v>-0.17916666666666714</v>
      </c>
      <c r="PD176" s="1">
        <f t="shared" si="108"/>
        <v>-0.59740259740259916</v>
      </c>
      <c r="PE176" s="1">
        <f t="shared" si="109"/>
        <v>-0.91169590643274923</v>
      </c>
      <c r="PF176" s="1" t="e">
        <f t="shared" si="110"/>
        <v>#N/A</v>
      </c>
      <c r="PG176" s="111">
        <v>3.8</v>
      </c>
      <c r="PH176" s="112">
        <v>3.2</v>
      </c>
      <c r="PI176" s="112">
        <v>3.4</v>
      </c>
      <c r="PJ176" s="112">
        <v>4.8</v>
      </c>
      <c r="PK176" s="112">
        <v>4.5999999999999996</v>
      </c>
      <c r="PL176" s="112">
        <v>4</v>
      </c>
      <c r="PM176" s="112">
        <v>3.2</v>
      </c>
      <c r="PN176" s="112">
        <v>5</v>
      </c>
      <c r="PO176" s="112">
        <v>5.0999999999999996</v>
      </c>
      <c r="PP176" s="112">
        <v>4</v>
      </c>
      <c r="PQ176" s="112">
        <v>2.4</v>
      </c>
      <c r="PR176" s="137">
        <v>3.6</v>
      </c>
      <c r="PS176" s="5" t="e">
        <f t="array" ref="PS176">+IF(ISERROR($NW176)=FALSE,MIN(IF($H176:$AL176&lt;65534,$H176:$AL176,"")),NA())</f>
        <v>#N/A</v>
      </c>
      <c r="PT176" s="1" t="e">
        <f t="array" ref="PT176">+IF(ISERROR($NX176)=FALSE,MIN(IF($AM176:$BN176&lt;65534,$AM176:$BN176,"")),NA())</f>
        <v>#N/A</v>
      </c>
      <c r="PU176" s="1" t="e">
        <f t="array" ref="PU176">+IF(ISERROR($NY176)=FALSE,MIN(IF($BP176:$CT176&lt;65534,$BP176:$CT176,"")),NA())</f>
        <v>#N/A</v>
      </c>
      <c r="PV176" s="1" t="e">
        <f t="array" ref="PV176">+IF(ISERROR($NZ176)=FALSE,MIN(IF($CU176:$DX176&lt;65534,$CU176:$DX176,"")),NA())</f>
        <v>#N/A</v>
      </c>
      <c r="PW176" s="1">
        <f t="array" ref="PW176">+IF(ISERROR($OA176)=FALSE,MIN(IF($DY176:$FC176&lt;65534,$DY176:$FC176,"")),NA())</f>
        <v>8.6</v>
      </c>
      <c r="PX176" s="1">
        <f t="array" ref="PX176">+IF(ISERROR($OB176)=FALSE,MIN(IF($FD176:$GG176&lt;65534,$FD176:$GG176,"")),NA())</f>
        <v>8.1999999999999993</v>
      </c>
      <c r="PY176" s="1">
        <f t="array" ref="PY176">+IF(ISERROR($OC176)=FALSE,MIN(IF($GH176:$HL176&lt;65534,$GH176:$HL176,"")),NA())</f>
        <v>6.4</v>
      </c>
      <c r="PZ176" s="1">
        <f t="array" ref="PZ176">+IF(ISERROR($OD176)=FALSE,MIN(IF($HM176:$IQ176&lt;65534,$HM176:$IQ176,"")),NA())</f>
        <v>8.1999999999999993</v>
      </c>
      <c r="QA176" s="1">
        <f t="array" ref="QA176">+IF(ISERROR($OE176)=FALSE,MIN(IF($IR176:$JU176&lt;65534,$IR176:$JU176,"")),NA())</f>
        <v>7.6</v>
      </c>
      <c r="QB176" s="1">
        <f t="array" ref="QB176">+IF(ISERROR($OF176)=FALSE,MIN(IF($JV176:$KZ176&lt;65534,$JV176:$KZ176,"")),NA())</f>
        <v>7.2</v>
      </c>
      <c r="QC176" s="1">
        <f t="array" ref="QC176">+IF(ISERROR($OG176)=FALSE,MIN(IF($LA176:$MD176&lt;65534,$LA176:$MD176,"")),NA())</f>
        <v>6.4</v>
      </c>
      <c r="QD176" s="1" t="e">
        <f t="array" ref="QD176">+IF(ISERROR($OH176)=FALSE,MIN(IF($ME176:$NI176&lt;65534,$ME176:$NI176,"")),NA())</f>
        <v>#N/A</v>
      </c>
      <c r="QE176" s="5" t="e">
        <f t="shared" si="136"/>
        <v>#N/A</v>
      </c>
      <c r="QF176" s="1" t="e">
        <f t="shared" si="137"/>
        <v>#N/A</v>
      </c>
      <c r="QG176" s="1" t="e">
        <f t="shared" si="138"/>
        <v>#N/A</v>
      </c>
      <c r="QH176" s="1" t="e">
        <f t="shared" si="139"/>
        <v>#N/A</v>
      </c>
      <c r="QI176" s="1">
        <f t="shared" si="140"/>
        <v>-4</v>
      </c>
      <c r="QJ176" s="1">
        <f t="shared" si="141"/>
        <v>-4.1999999999999993</v>
      </c>
      <c r="QK176" s="1">
        <f t="shared" si="142"/>
        <v>-3.2</v>
      </c>
      <c r="QL176" s="1">
        <f t="shared" si="143"/>
        <v>-3.1999999999999993</v>
      </c>
      <c r="QM176" s="1">
        <f t="shared" si="144"/>
        <v>-2.5</v>
      </c>
      <c r="QN176" s="1">
        <f t="shared" si="145"/>
        <v>-3.2</v>
      </c>
      <c r="QO176" s="1">
        <f t="shared" si="146"/>
        <v>-4</v>
      </c>
      <c r="QP176" s="1" t="e">
        <f t="shared" si="147"/>
        <v>#N/A</v>
      </c>
      <c r="QQ176" s="5" t="s">
        <v>892</v>
      </c>
    </row>
    <row r="177" spans="1:459" s="1" customFormat="1" x14ac:dyDescent="0.2">
      <c r="A177" s="79">
        <v>25021500</v>
      </c>
      <c r="B177" s="106">
        <v>-74.352249999999998</v>
      </c>
      <c r="C177" s="106">
        <v>9.5811666666666664</v>
      </c>
      <c r="D177" s="105">
        <v>35</v>
      </c>
      <c r="E177" s="97" t="s">
        <v>605</v>
      </c>
      <c r="F177" s="97" t="s">
        <v>502</v>
      </c>
      <c r="G177" s="97" t="s">
        <v>3</v>
      </c>
      <c r="H177" s="1">
        <v>65535</v>
      </c>
      <c r="I177" s="1">
        <v>65535</v>
      </c>
      <c r="J177" s="1">
        <v>65535</v>
      </c>
      <c r="K177" s="1">
        <v>65535</v>
      </c>
      <c r="L177" s="1">
        <v>65535</v>
      </c>
      <c r="M177" s="1">
        <v>65535</v>
      </c>
      <c r="N177" s="1">
        <v>65535</v>
      </c>
      <c r="O177" s="1">
        <v>65535</v>
      </c>
      <c r="P177" s="1">
        <v>65535</v>
      </c>
      <c r="Q177" s="1">
        <v>65535</v>
      </c>
      <c r="R177" s="1">
        <v>65535</v>
      </c>
      <c r="S177" s="1">
        <v>65535</v>
      </c>
      <c r="T177" s="1">
        <v>65535</v>
      </c>
      <c r="U177" s="1">
        <v>65535</v>
      </c>
      <c r="V177" s="1">
        <v>65535</v>
      </c>
      <c r="W177" s="1">
        <v>65535</v>
      </c>
      <c r="X177" s="1">
        <v>65535</v>
      </c>
      <c r="Y177" s="1">
        <v>65535</v>
      </c>
      <c r="Z177" s="1">
        <v>65535</v>
      </c>
      <c r="AA177" s="1">
        <v>65535</v>
      </c>
      <c r="AB177" s="1">
        <v>65535</v>
      </c>
      <c r="AC177" s="1">
        <v>65535</v>
      </c>
      <c r="AD177" s="1">
        <v>65535</v>
      </c>
      <c r="AE177" s="1">
        <v>65535</v>
      </c>
      <c r="AF177" s="1">
        <v>65535</v>
      </c>
      <c r="AG177" s="1">
        <v>65535</v>
      </c>
      <c r="AH177" s="1">
        <v>65535</v>
      </c>
      <c r="AI177" s="1">
        <v>65535</v>
      </c>
      <c r="AJ177" s="1">
        <v>65535</v>
      </c>
      <c r="AK177" s="1">
        <v>65535</v>
      </c>
      <c r="AL177" s="1">
        <v>65535</v>
      </c>
      <c r="AM177" s="1">
        <v>65535</v>
      </c>
      <c r="AN177" s="1">
        <v>65535</v>
      </c>
      <c r="AO177" s="1">
        <v>65535</v>
      </c>
      <c r="AP177" s="1">
        <v>65535</v>
      </c>
      <c r="AQ177" s="1">
        <v>65535</v>
      </c>
      <c r="AR177" s="1">
        <v>65535</v>
      </c>
      <c r="AS177" s="1">
        <v>65535</v>
      </c>
      <c r="AT177" s="1">
        <v>65535</v>
      </c>
      <c r="AU177" s="1">
        <v>65535</v>
      </c>
      <c r="AV177" s="1">
        <v>65535</v>
      </c>
      <c r="AW177" s="1">
        <v>65535</v>
      </c>
      <c r="AX177" s="1">
        <v>65535</v>
      </c>
      <c r="AY177" s="1">
        <v>65535</v>
      </c>
      <c r="AZ177" s="1">
        <v>65535</v>
      </c>
      <c r="BA177" s="1">
        <v>65535</v>
      </c>
      <c r="BB177" s="1">
        <v>65535</v>
      </c>
      <c r="BC177" s="1">
        <v>65535</v>
      </c>
      <c r="BD177" s="1">
        <v>65535</v>
      </c>
      <c r="BE177" s="1">
        <v>65535</v>
      </c>
      <c r="BF177" s="1">
        <v>65535</v>
      </c>
      <c r="BG177" s="1">
        <v>65535</v>
      </c>
      <c r="BH177" s="1">
        <v>65535</v>
      </c>
      <c r="BI177" s="1">
        <v>65535</v>
      </c>
      <c r="BJ177" s="1">
        <v>65535</v>
      </c>
      <c r="BK177" s="1">
        <v>65535</v>
      </c>
      <c r="BL177" s="1">
        <v>65535</v>
      </c>
      <c r="BM177" s="1">
        <v>65535</v>
      </c>
      <c r="BN177" s="1">
        <v>65535</v>
      </c>
      <c r="BO177" s="102"/>
      <c r="BP177" s="1">
        <v>65535</v>
      </c>
      <c r="BQ177" s="1">
        <v>65535</v>
      </c>
      <c r="BR177" s="1">
        <v>65535</v>
      </c>
      <c r="BS177" s="1">
        <v>65535</v>
      </c>
      <c r="BT177" s="1">
        <v>65535</v>
      </c>
      <c r="BU177" s="1">
        <v>65535</v>
      </c>
      <c r="BV177" s="1">
        <v>65535</v>
      </c>
      <c r="BW177" s="1">
        <v>65535</v>
      </c>
      <c r="BX177" s="1">
        <v>65535</v>
      </c>
      <c r="BY177" s="1">
        <v>65535</v>
      </c>
      <c r="BZ177" s="1">
        <v>65535</v>
      </c>
      <c r="CA177" s="1">
        <v>65535</v>
      </c>
      <c r="CB177" s="1">
        <v>65535</v>
      </c>
      <c r="CC177" s="1">
        <v>65535</v>
      </c>
      <c r="CD177" s="1">
        <v>65535</v>
      </c>
      <c r="CE177" s="1">
        <v>65535</v>
      </c>
      <c r="CF177" s="1">
        <v>65535</v>
      </c>
      <c r="CG177" s="1">
        <v>65535</v>
      </c>
      <c r="CH177" s="1">
        <v>65535</v>
      </c>
      <c r="CI177" s="1">
        <v>65535</v>
      </c>
      <c r="CJ177" s="1">
        <v>65535</v>
      </c>
      <c r="CK177" s="1">
        <v>65535</v>
      </c>
      <c r="CL177" s="1">
        <v>65535</v>
      </c>
      <c r="CM177" s="1">
        <v>65535</v>
      </c>
      <c r="CN177" s="1">
        <v>65535</v>
      </c>
      <c r="CO177" s="1">
        <v>65535</v>
      </c>
      <c r="CP177" s="1">
        <v>65535</v>
      </c>
      <c r="CQ177" s="1">
        <v>65535</v>
      </c>
      <c r="CR177" s="1">
        <v>65535</v>
      </c>
      <c r="CS177" s="1">
        <v>65535</v>
      </c>
      <c r="CT177" s="1">
        <v>65535</v>
      </c>
      <c r="CU177" s="1">
        <v>65535</v>
      </c>
      <c r="CV177" s="1">
        <v>65535</v>
      </c>
      <c r="CW177" s="1">
        <v>65535</v>
      </c>
      <c r="CX177" s="1">
        <v>65535</v>
      </c>
      <c r="CY177" s="1">
        <v>65535</v>
      </c>
      <c r="CZ177" s="1">
        <v>65535</v>
      </c>
      <c r="DA177" s="1">
        <v>65535</v>
      </c>
      <c r="DB177" s="1">
        <v>65535</v>
      </c>
      <c r="DC177" s="1">
        <v>65535</v>
      </c>
      <c r="DD177" s="1">
        <v>65535</v>
      </c>
      <c r="DE177" s="1">
        <v>65535</v>
      </c>
      <c r="DF177" s="1">
        <v>65535</v>
      </c>
      <c r="DG177" s="1">
        <v>65535</v>
      </c>
      <c r="DH177" s="1">
        <v>65535</v>
      </c>
      <c r="DI177" s="1">
        <v>65535</v>
      </c>
      <c r="DJ177" s="1">
        <v>65535</v>
      </c>
      <c r="DK177" s="1">
        <v>65535</v>
      </c>
      <c r="DL177" s="1">
        <v>65535</v>
      </c>
      <c r="DM177" s="1">
        <v>65535</v>
      </c>
      <c r="DN177" s="1">
        <v>65535</v>
      </c>
      <c r="DO177" s="1">
        <v>65535</v>
      </c>
      <c r="DP177" s="1">
        <v>65535</v>
      </c>
      <c r="DQ177" s="1">
        <v>65535</v>
      </c>
      <c r="DR177" s="1">
        <v>65535</v>
      </c>
      <c r="DS177" s="1">
        <v>65535</v>
      </c>
      <c r="DT177" s="1">
        <v>65535</v>
      </c>
      <c r="DU177" s="1">
        <v>65535</v>
      </c>
      <c r="DV177" s="1">
        <v>65535</v>
      </c>
      <c r="DW177" s="1">
        <v>65535</v>
      </c>
      <c r="DX177" s="1">
        <v>65535</v>
      </c>
      <c r="DY177" s="1">
        <v>65535</v>
      </c>
      <c r="DZ177" s="1">
        <v>65535</v>
      </c>
      <c r="EA177" s="1">
        <v>65535</v>
      </c>
      <c r="EB177" s="1">
        <v>65535</v>
      </c>
      <c r="EC177" s="1">
        <v>65535</v>
      </c>
      <c r="ED177" s="1">
        <v>65535</v>
      </c>
      <c r="EE177" s="1">
        <v>65535</v>
      </c>
      <c r="EF177" s="1">
        <v>65535</v>
      </c>
      <c r="EG177" s="1">
        <v>65535</v>
      </c>
      <c r="EH177" s="1">
        <v>65535</v>
      </c>
      <c r="EI177" s="1">
        <v>65535</v>
      </c>
      <c r="EJ177" s="1">
        <v>65535</v>
      </c>
      <c r="EK177" s="1">
        <v>65535</v>
      </c>
      <c r="EL177" s="1">
        <v>65535</v>
      </c>
      <c r="EM177" s="1">
        <v>65535</v>
      </c>
      <c r="EN177" s="1">
        <v>65535</v>
      </c>
      <c r="EO177" s="1">
        <v>65535</v>
      </c>
      <c r="EP177" s="1">
        <v>65535</v>
      </c>
      <c r="EQ177" s="1">
        <v>65535</v>
      </c>
      <c r="ER177" s="1">
        <v>65535</v>
      </c>
      <c r="ES177" s="1">
        <v>65535</v>
      </c>
      <c r="ET177" s="1">
        <v>65535</v>
      </c>
      <c r="EU177" s="1">
        <v>65535</v>
      </c>
      <c r="EV177" s="1">
        <v>65535</v>
      </c>
      <c r="EW177" s="1">
        <v>65535</v>
      </c>
      <c r="EX177" s="1">
        <v>65535</v>
      </c>
      <c r="EY177" s="1">
        <v>65535</v>
      </c>
      <c r="EZ177" s="1">
        <v>65535</v>
      </c>
      <c r="FA177" s="1">
        <v>65535</v>
      </c>
      <c r="FB177" s="1">
        <v>65535</v>
      </c>
      <c r="FC177" s="1">
        <v>65535</v>
      </c>
      <c r="FD177" s="1">
        <v>65535</v>
      </c>
      <c r="FE177" s="1">
        <v>65535</v>
      </c>
      <c r="FF177" s="1">
        <v>65535</v>
      </c>
      <c r="FG177" s="1">
        <v>65535</v>
      </c>
      <c r="FH177" s="1">
        <v>65535</v>
      </c>
      <c r="FI177" s="1">
        <v>65535</v>
      </c>
      <c r="FJ177" s="1">
        <v>65535</v>
      </c>
      <c r="FK177" s="1">
        <v>65535</v>
      </c>
      <c r="FL177" s="1">
        <v>65535</v>
      </c>
      <c r="FM177" s="1">
        <v>65535</v>
      </c>
      <c r="FN177" s="1">
        <v>65535</v>
      </c>
      <c r="FO177" s="1">
        <v>65535</v>
      </c>
      <c r="FP177" s="1">
        <v>65535</v>
      </c>
      <c r="FQ177" s="1">
        <v>65535</v>
      </c>
      <c r="FR177" s="1">
        <v>65535</v>
      </c>
      <c r="FS177" s="1">
        <v>65535</v>
      </c>
      <c r="FT177" s="1">
        <v>65535</v>
      </c>
      <c r="FU177" s="1">
        <v>65535</v>
      </c>
      <c r="FV177" s="1">
        <v>65535</v>
      </c>
      <c r="FW177" s="1">
        <v>65535</v>
      </c>
      <c r="FX177" s="1">
        <v>65535</v>
      </c>
      <c r="FY177" s="1">
        <v>65535</v>
      </c>
      <c r="FZ177" s="1">
        <v>65535</v>
      </c>
      <c r="GA177" s="1">
        <v>65535</v>
      </c>
      <c r="GB177" s="1">
        <v>65535</v>
      </c>
      <c r="GC177" s="1">
        <v>65535</v>
      </c>
      <c r="GD177" s="1">
        <v>65535</v>
      </c>
      <c r="GE177" s="1">
        <v>65535</v>
      </c>
      <c r="GF177" s="1">
        <v>65535</v>
      </c>
      <c r="GG177" s="1">
        <v>65535</v>
      </c>
      <c r="GH177" s="1">
        <v>65535</v>
      </c>
      <c r="GI177" s="1">
        <v>65535</v>
      </c>
      <c r="GJ177" s="1">
        <v>65535</v>
      </c>
      <c r="GK177" s="1">
        <v>65535</v>
      </c>
      <c r="GL177" s="1">
        <v>65535</v>
      </c>
      <c r="GM177" s="1">
        <v>65535</v>
      </c>
      <c r="GN177" s="1">
        <v>65535</v>
      </c>
      <c r="GO177" s="1">
        <v>65535</v>
      </c>
      <c r="GP177" s="1">
        <v>65535</v>
      </c>
      <c r="GQ177" s="1">
        <v>65535</v>
      </c>
      <c r="GR177" s="1">
        <v>65535</v>
      </c>
      <c r="GS177" s="1">
        <v>65535</v>
      </c>
      <c r="GT177" s="1">
        <v>65535</v>
      </c>
      <c r="GU177" s="1">
        <v>65535</v>
      </c>
      <c r="GV177" s="1">
        <v>65535</v>
      </c>
      <c r="GW177" s="1">
        <v>65535</v>
      </c>
      <c r="GX177" s="1">
        <v>65535</v>
      </c>
      <c r="GY177" s="1">
        <v>65535</v>
      </c>
      <c r="GZ177" s="1">
        <v>65535</v>
      </c>
      <c r="HA177" s="1">
        <v>65535</v>
      </c>
      <c r="HB177" s="1">
        <v>65535</v>
      </c>
      <c r="HC177" s="1">
        <v>65535</v>
      </c>
      <c r="HD177" s="1">
        <v>65535</v>
      </c>
      <c r="HE177" s="1">
        <v>65535</v>
      </c>
      <c r="HF177" s="1">
        <v>65535</v>
      </c>
      <c r="HG177" s="1">
        <v>65535</v>
      </c>
      <c r="HH177" s="1">
        <v>65535</v>
      </c>
      <c r="HI177" s="1">
        <v>65535</v>
      </c>
      <c r="HJ177" s="1">
        <v>65535</v>
      </c>
      <c r="HK177" s="1">
        <v>65535</v>
      </c>
      <c r="HL177" s="1">
        <v>65535</v>
      </c>
      <c r="HM177" s="1">
        <v>65535</v>
      </c>
      <c r="HN177" s="1">
        <v>65535</v>
      </c>
      <c r="HO177" s="1">
        <v>65535</v>
      </c>
      <c r="HP177" s="1">
        <v>65535</v>
      </c>
      <c r="HQ177" s="1">
        <v>65535</v>
      </c>
      <c r="HR177" s="1">
        <v>65535</v>
      </c>
      <c r="HS177" s="1">
        <v>65535</v>
      </c>
      <c r="HT177" s="1">
        <v>65535</v>
      </c>
      <c r="HU177" s="1">
        <v>65535</v>
      </c>
      <c r="HV177" s="1">
        <v>65535</v>
      </c>
      <c r="HW177" s="1">
        <v>65535</v>
      </c>
      <c r="HX177" s="1">
        <v>65535</v>
      </c>
      <c r="HY177" s="1">
        <v>65535</v>
      </c>
      <c r="HZ177" s="1">
        <v>65535</v>
      </c>
      <c r="IA177" s="1">
        <v>65535</v>
      </c>
      <c r="IB177" s="1">
        <v>65535</v>
      </c>
      <c r="IC177" s="1">
        <v>65535</v>
      </c>
      <c r="ID177" s="1">
        <v>65535</v>
      </c>
      <c r="IE177" s="1">
        <v>65535</v>
      </c>
      <c r="IF177" s="1">
        <v>65535</v>
      </c>
      <c r="IG177" s="1">
        <v>65535</v>
      </c>
      <c r="IH177" s="1">
        <v>65535</v>
      </c>
      <c r="II177" s="1">
        <v>65535</v>
      </c>
      <c r="IJ177" s="1">
        <v>65535</v>
      </c>
      <c r="IK177" s="1">
        <v>65535</v>
      </c>
      <c r="IL177" s="1">
        <v>65535</v>
      </c>
      <c r="IM177" s="1">
        <v>65535</v>
      </c>
      <c r="IN177" s="1">
        <v>65535</v>
      </c>
      <c r="IO177" s="1">
        <v>65535</v>
      </c>
      <c r="IP177" s="1">
        <v>65535</v>
      </c>
      <c r="IQ177" s="1">
        <v>65535</v>
      </c>
      <c r="IR177" s="1">
        <v>65535</v>
      </c>
      <c r="IS177" s="1">
        <v>65535</v>
      </c>
      <c r="IT177" s="1">
        <v>65535</v>
      </c>
      <c r="IU177" s="1">
        <v>65535</v>
      </c>
      <c r="IV177" s="1">
        <v>65535</v>
      </c>
      <c r="IW177" s="1">
        <v>65535</v>
      </c>
      <c r="IX177" s="1">
        <v>65535</v>
      </c>
      <c r="IY177" s="1">
        <v>65535</v>
      </c>
      <c r="IZ177" s="1">
        <v>65535</v>
      </c>
      <c r="JA177" s="1">
        <v>65535</v>
      </c>
      <c r="JB177" s="1">
        <v>65535</v>
      </c>
      <c r="JC177" s="1">
        <v>65535</v>
      </c>
      <c r="JD177" s="1">
        <v>65535</v>
      </c>
      <c r="JE177" s="1">
        <v>65535</v>
      </c>
      <c r="JF177" s="1">
        <v>65535</v>
      </c>
      <c r="JG177" s="1">
        <v>65535</v>
      </c>
      <c r="JH177" s="1">
        <v>65535</v>
      </c>
      <c r="JI177" s="1">
        <v>65535</v>
      </c>
      <c r="JJ177" s="1">
        <v>65535</v>
      </c>
      <c r="JK177" s="1">
        <v>65535</v>
      </c>
      <c r="JL177" s="1">
        <v>65535</v>
      </c>
      <c r="JM177" s="1">
        <v>65535</v>
      </c>
      <c r="JN177" s="1">
        <v>65535</v>
      </c>
      <c r="JO177" s="1">
        <v>65535</v>
      </c>
      <c r="JP177" s="1">
        <v>65535</v>
      </c>
      <c r="JQ177" s="1">
        <v>65535</v>
      </c>
      <c r="JR177" s="1">
        <v>65535</v>
      </c>
      <c r="JS177" s="1">
        <v>65535</v>
      </c>
      <c r="JT177" s="1">
        <v>65535</v>
      </c>
      <c r="JU177" s="1">
        <v>65535</v>
      </c>
      <c r="JV177" s="1">
        <v>65535</v>
      </c>
      <c r="JW177" s="1">
        <v>65535</v>
      </c>
      <c r="JX177" s="1">
        <v>65535</v>
      </c>
      <c r="JY177" s="1">
        <v>65535</v>
      </c>
      <c r="JZ177" s="1">
        <v>65535</v>
      </c>
      <c r="KA177" s="1">
        <v>65535</v>
      </c>
      <c r="KB177" s="1">
        <v>65535</v>
      </c>
      <c r="KC177" s="1">
        <v>65535</v>
      </c>
      <c r="KD177" s="1">
        <v>65535</v>
      </c>
      <c r="KE177" s="1">
        <v>65535</v>
      </c>
      <c r="KF177" s="1">
        <v>65535</v>
      </c>
      <c r="KG177" s="1">
        <v>65535</v>
      </c>
      <c r="KH177" s="1">
        <v>65535</v>
      </c>
      <c r="KI177" s="1">
        <v>65535</v>
      </c>
      <c r="KJ177" s="1">
        <v>65535</v>
      </c>
      <c r="KK177" s="1">
        <v>65535</v>
      </c>
      <c r="KL177" s="1">
        <v>65535</v>
      </c>
      <c r="KM177" s="1">
        <v>65535</v>
      </c>
      <c r="KN177" s="1">
        <v>65535</v>
      </c>
      <c r="KO177" s="1">
        <v>65535</v>
      </c>
      <c r="KP177" s="1">
        <v>65535</v>
      </c>
      <c r="KQ177" s="1">
        <v>65535</v>
      </c>
      <c r="KR177" s="1">
        <v>65535</v>
      </c>
      <c r="KS177" s="1">
        <v>65535</v>
      </c>
      <c r="KT177" s="1">
        <v>65535</v>
      </c>
      <c r="KU177" s="1">
        <v>65535</v>
      </c>
      <c r="KV177" s="1">
        <v>65535</v>
      </c>
      <c r="KW177" s="1">
        <v>65535</v>
      </c>
      <c r="KX177" s="1">
        <v>65535</v>
      </c>
      <c r="KY177" s="1">
        <v>65535</v>
      </c>
      <c r="KZ177" s="1">
        <v>65535</v>
      </c>
      <c r="LA177" s="1">
        <v>65535</v>
      </c>
      <c r="LB177" s="1">
        <v>65535</v>
      </c>
      <c r="LC177" s="1">
        <v>65535</v>
      </c>
      <c r="LD177" s="1">
        <v>65535</v>
      </c>
      <c r="LE177" s="1">
        <v>65535</v>
      </c>
      <c r="LF177" s="1">
        <v>65535</v>
      </c>
      <c r="LG177" s="1">
        <v>65535</v>
      </c>
      <c r="LH177" s="1">
        <v>65535</v>
      </c>
      <c r="LI177" s="1">
        <v>65535</v>
      </c>
      <c r="LJ177" s="1">
        <v>65535</v>
      </c>
      <c r="LK177" s="1">
        <v>65535</v>
      </c>
      <c r="LL177" s="1">
        <v>65535</v>
      </c>
      <c r="LM177" s="1">
        <v>65535</v>
      </c>
      <c r="LN177" s="1">
        <v>65535</v>
      </c>
      <c r="LO177" s="1">
        <v>65535</v>
      </c>
      <c r="LP177" s="1">
        <v>65535</v>
      </c>
      <c r="LQ177" s="1">
        <v>65535</v>
      </c>
      <c r="LR177" s="1">
        <v>65535</v>
      </c>
      <c r="LS177" s="1">
        <v>65535</v>
      </c>
      <c r="LT177" s="1">
        <v>65535</v>
      </c>
      <c r="LU177" s="1">
        <v>65535</v>
      </c>
      <c r="LV177" s="1">
        <v>65535</v>
      </c>
      <c r="LW177" s="1">
        <v>65535</v>
      </c>
      <c r="LX177" s="1">
        <v>65535</v>
      </c>
      <c r="LY177" s="1">
        <v>65535</v>
      </c>
      <c r="LZ177" s="1">
        <v>65535</v>
      </c>
      <c r="MA177" s="1">
        <v>65535</v>
      </c>
      <c r="MB177" s="1">
        <v>65535</v>
      </c>
      <c r="MC177" s="1">
        <v>65535</v>
      </c>
      <c r="MD177" s="1">
        <v>65535</v>
      </c>
      <c r="ME177" s="1">
        <v>65535</v>
      </c>
      <c r="MF177" s="1">
        <v>65535</v>
      </c>
      <c r="MG177" s="1">
        <v>65535</v>
      </c>
      <c r="MH177" s="1">
        <v>65535</v>
      </c>
      <c r="MI177" s="1">
        <v>65535</v>
      </c>
      <c r="MJ177" s="1">
        <v>65535</v>
      </c>
      <c r="MK177" s="1">
        <v>65535</v>
      </c>
      <c r="ML177" s="1">
        <v>65535</v>
      </c>
      <c r="MM177" s="1">
        <v>65535</v>
      </c>
      <c r="MN177" s="1">
        <v>65535</v>
      </c>
      <c r="MO177" s="1">
        <v>65535</v>
      </c>
      <c r="MP177" s="1">
        <v>65535</v>
      </c>
      <c r="MQ177" s="1">
        <v>65535</v>
      </c>
      <c r="MR177" s="1">
        <v>65535</v>
      </c>
      <c r="MS177" s="1">
        <v>65535</v>
      </c>
      <c r="MT177" s="1">
        <v>65535</v>
      </c>
      <c r="MU177" s="1">
        <v>65535</v>
      </c>
      <c r="MV177" s="1">
        <v>65535</v>
      </c>
      <c r="MW177" s="1">
        <v>65535</v>
      </c>
      <c r="MX177" s="1">
        <v>65535</v>
      </c>
      <c r="MY177" s="1">
        <v>65535</v>
      </c>
      <c r="MZ177" s="1">
        <v>65535</v>
      </c>
      <c r="NA177" s="1">
        <v>65535</v>
      </c>
      <c r="NB177" s="1">
        <v>65535</v>
      </c>
      <c r="NC177" s="1">
        <v>65535</v>
      </c>
      <c r="ND177" s="1">
        <v>65535</v>
      </c>
      <c r="NE177" s="1">
        <v>65535</v>
      </c>
      <c r="NF177" s="1">
        <v>65535</v>
      </c>
      <c r="NG177" s="1">
        <v>65535</v>
      </c>
      <c r="NH177" s="1">
        <v>65535</v>
      </c>
      <c r="NI177" s="1">
        <v>65535</v>
      </c>
      <c r="NJ177" s="6">
        <f t="shared" si="111"/>
        <v>0</v>
      </c>
      <c r="NK177" s="3">
        <f t="shared" si="112"/>
        <v>0</v>
      </c>
      <c r="NL177" s="3">
        <f t="shared" si="113"/>
        <v>0</v>
      </c>
      <c r="NM177" s="3">
        <f t="shared" si="114"/>
        <v>0</v>
      </c>
      <c r="NN177" s="3">
        <f t="shared" si="115"/>
        <v>0</v>
      </c>
      <c r="NO177" s="3">
        <f t="shared" si="116"/>
        <v>0</v>
      </c>
      <c r="NP177" s="3">
        <f t="shared" si="117"/>
        <v>0</v>
      </c>
      <c r="NQ177" s="3">
        <f t="shared" si="118"/>
        <v>0</v>
      </c>
      <c r="NR177" s="3">
        <f t="shared" si="119"/>
        <v>0</v>
      </c>
      <c r="NS177" s="3">
        <f t="shared" si="120"/>
        <v>0</v>
      </c>
      <c r="NT177" s="3">
        <f t="shared" si="121"/>
        <v>0</v>
      </c>
      <c r="NU177" s="3">
        <f t="shared" si="122"/>
        <v>0</v>
      </c>
      <c r="NV177" s="3">
        <f t="shared" si="123"/>
        <v>0</v>
      </c>
      <c r="NW177" s="5" t="e">
        <f t="shared" si="124"/>
        <v>#N/A</v>
      </c>
      <c r="NX177" s="1" t="e">
        <f t="shared" si="125"/>
        <v>#N/A</v>
      </c>
      <c r="NY177" s="1" t="e">
        <f t="shared" si="126"/>
        <v>#N/A</v>
      </c>
      <c r="NZ177" s="1" t="e">
        <f t="shared" si="127"/>
        <v>#N/A</v>
      </c>
      <c r="OA177" s="1" t="e">
        <f t="shared" si="128"/>
        <v>#N/A</v>
      </c>
      <c r="OB177" s="1" t="e">
        <f t="shared" si="129"/>
        <v>#N/A</v>
      </c>
      <c r="OC177" s="1" t="e">
        <f t="shared" si="130"/>
        <v>#N/A</v>
      </c>
      <c r="OD177" s="1" t="e">
        <f t="shared" si="131"/>
        <v>#N/A</v>
      </c>
      <c r="OE177" s="1" t="e">
        <f t="shared" si="132"/>
        <v>#N/A</v>
      </c>
      <c r="OF177" s="1" t="e">
        <f t="shared" si="133"/>
        <v>#N/A</v>
      </c>
      <c r="OG177" s="1" t="e">
        <f t="shared" si="134"/>
        <v>#N/A</v>
      </c>
      <c r="OH177" s="1" t="e">
        <f t="shared" si="135"/>
        <v>#N/A</v>
      </c>
      <c r="OI177" s="111" t="e">
        <f>NA()</f>
        <v>#N/A</v>
      </c>
      <c r="OJ177" s="112" t="e">
        <f>NA()</f>
        <v>#N/A</v>
      </c>
      <c r="OK177" s="112" t="e">
        <f>NA()</f>
        <v>#N/A</v>
      </c>
      <c r="OL177" s="112" t="e">
        <f>NA()</f>
        <v>#N/A</v>
      </c>
      <c r="OM177" s="112" t="e">
        <f>NA()</f>
        <v>#N/A</v>
      </c>
      <c r="ON177" s="112" t="e">
        <f>NA()</f>
        <v>#N/A</v>
      </c>
      <c r="OO177" s="112" t="e">
        <f>NA()</f>
        <v>#N/A</v>
      </c>
      <c r="OP177" s="112" t="e">
        <f>NA()</f>
        <v>#N/A</v>
      </c>
      <c r="OQ177" s="112" t="e">
        <f>NA()</f>
        <v>#N/A</v>
      </c>
      <c r="OR177" s="112" t="e">
        <f>NA()</f>
        <v>#N/A</v>
      </c>
      <c r="OS177" s="112" t="e">
        <f>NA()</f>
        <v>#N/A</v>
      </c>
      <c r="OT177" s="112" t="e">
        <f>NA()</f>
        <v>#N/A</v>
      </c>
      <c r="OU177" s="5" t="e">
        <f t="shared" si="99"/>
        <v>#N/A</v>
      </c>
      <c r="OV177" s="1" t="e">
        <f t="shared" si="100"/>
        <v>#N/A</v>
      </c>
      <c r="OW177" s="1" t="e">
        <f t="shared" si="101"/>
        <v>#N/A</v>
      </c>
      <c r="OX177" s="1" t="e">
        <f t="shared" si="102"/>
        <v>#N/A</v>
      </c>
      <c r="OY177" s="1" t="e">
        <f t="shared" si="103"/>
        <v>#N/A</v>
      </c>
      <c r="OZ177" s="1" t="e">
        <f t="shared" si="104"/>
        <v>#N/A</v>
      </c>
      <c r="PA177" s="1" t="e">
        <f t="shared" si="105"/>
        <v>#N/A</v>
      </c>
      <c r="PB177" s="1" t="e">
        <f t="shared" si="106"/>
        <v>#N/A</v>
      </c>
      <c r="PC177" s="1" t="e">
        <f t="shared" si="107"/>
        <v>#N/A</v>
      </c>
      <c r="PD177" s="1" t="e">
        <f t="shared" si="108"/>
        <v>#N/A</v>
      </c>
      <c r="PE177" s="1" t="e">
        <f t="shared" si="109"/>
        <v>#N/A</v>
      </c>
      <c r="PF177" s="1" t="e">
        <f t="shared" si="110"/>
        <v>#N/A</v>
      </c>
      <c r="PG177" s="111">
        <v>65535</v>
      </c>
      <c r="PH177" s="112">
        <v>65535</v>
      </c>
      <c r="PI177" s="112">
        <v>65535</v>
      </c>
      <c r="PJ177" s="112">
        <v>65535</v>
      </c>
      <c r="PK177" s="112">
        <v>65535</v>
      </c>
      <c r="PL177" s="112">
        <v>65535</v>
      </c>
      <c r="PM177" s="112">
        <v>65535</v>
      </c>
      <c r="PN177" s="112">
        <v>65535</v>
      </c>
      <c r="PO177" s="112">
        <v>65535</v>
      </c>
      <c r="PP177" s="112">
        <v>65535</v>
      </c>
      <c r="PQ177" s="112">
        <v>65535</v>
      </c>
      <c r="PR177" s="137">
        <v>65535</v>
      </c>
      <c r="PS177" s="5" t="e">
        <f t="array" ref="PS177">+IF(ISERROR($NW177)=FALSE,MIN(IF($H177:$AL177&lt;65534,$H177:$AL177,"")),NA())</f>
        <v>#N/A</v>
      </c>
      <c r="PT177" s="1" t="e">
        <f t="array" ref="PT177">+IF(ISERROR($NX177)=FALSE,MIN(IF($AM177:$BN177&lt;65534,$AM177:$BN177,"")),NA())</f>
        <v>#N/A</v>
      </c>
      <c r="PU177" s="1" t="e">
        <f t="array" ref="PU177">+IF(ISERROR($NY177)=FALSE,MIN(IF($BP177:$CT177&lt;65534,$BP177:$CT177,"")),NA())</f>
        <v>#N/A</v>
      </c>
      <c r="PV177" s="1" t="e">
        <f t="array" ref="PV177">+IF(ISERROR($NZ177)=FALSE,MIN(IF($CU177:$DX177&lt;65534,$CU177:$DX177,"")),NA())</f>
        <v>#N/A</v>
      </c>
      <c r="PW177" s="1" t="e">
        <f t="array" ref="PW177">+IF(ISERROR($OA177)=FALSE,MIN(IF($DY177:$FC177&lt;65534,$DY177:$FC177,"")),NA())</f>
        <v>#N/A</v>
      </c>
      <c r="PX177" s="1" t="e">
        <f t="array" ref="PX177">+IF(ISERROR($OB177)=FALSE,MIN(IF($FD177:$GG177&lt;65534,$FD177:$GG177,"")),NA())</f>
        <v>#N/A</v>
      </c>
      <c r="PY177" s="1" t="e">
        <f t="array" ref="PY177">+IF(ISERROR($OC177)=FALSE,MIN(IF($GH177:$HL177&lt;65534,$GH177:$HL177,"")),NA())</f>
        <v>#N/A</v>
      </c>
      <c r="PZ177" s="1" t="e">
        <f t="array" ref="PZ177">+IF(ISERROR($OD177)=FALSE,MIN(IF($HM177:$IQ177&lt;65534,$HM177:$IQ177,"")),NA())</f>
        <v>#N/A</v>
      </c>
      <c r="QA177" s="1" t="e">
        <f t="array" ref="QA177">+IF(ISERROR($OE177)=FALSE,MIN(IF($IR177:$JU177&lt;65534,$IR177:$JU177,"")),NA())</f>
        <v>#N/A</v>
      </c>
      <c r="QB177" s="1" t="e">
        <f t="array" ref="QB177">+IF(ISERROR($OF177)=FALSE,MIN(IF($JV177:$KZ177&lt;65534,$JV177:$KZ177,"")),NA())</f>
        <v>#N/A</v>
      </c>
      <c r="QC177" s="1" t="e">
        <f t="array" ref="QC177">+IF(ISERROR($OG177)=FALSE,MIN(IF($LA177:$MD177&lt;65534,$LA177:$MD177,"")),NA())</f>
        <v>#N/A</v>
      </c>
      <c r="QD177" s="1" t="e">
        <f t="array" ref="QD177">+IF(ISERROR($OH177)=FALSE,MIN(IF($ME177:$NI177&lt;65534,$ME177:$NI177,"")),NA())</f>
        <v>#N/A</v>
      </c>
      <c r="QE177" s="5" t="e">
        <f t="shared" si="136"/>
        <v>#N/A</v>
      </c>
      <c r="QF177" s="1" t="e">
        <f t="shared" si="137"/>
        <v>#N/A</v>
      </c>
      <c r="QG177" s="1" t="e">
        <f t="shared" si="138"/>
        <v>#N/A</v>
      </c>
      <c r="QH177" s="1" t="e">
        <f t="shared" si="139"/>
        <v>#N/A</v>
      </c>
      <c r="QI177" s="1" t="e">
        <f t="shared" si="140"/>
        <v>#N/A</v>
      </c>
      <c r="QJ177" s="1" t="e">
        <f t="shared" si="141"/>
        <v>#N/A</v>
      </c>
      <c r="QK177" s="1" t="e">
        <f t="shared" si="142"/>
        <v>#N/A</v>
      </c>
      <c r="QL177" s="1" t="e">
        <f t="shared" si="143"/>
        <v>#N/A</v>
      </c>
      <c r="QM177" s="1" t="e">
        <f t="shared" si="144"/>
        <v>#N/A</v>
      </c>
      <c r="QN177" s="1" t="e">
        <f t="shared" si="145"/>
        <v>#N/A</v>
      </c>
      <c r="QO177" s="1" t="e">
        <f t="shared" si="146"/>
        <v>#N/A</v>
      </c>
      <c r="QP177" s="1" t="e">
        <f t="shared" si="147"/>
        <v>#N/A</v>
      </c>
      <c r="QQ177" s="5" t="s">
        <v>892</v>
      </c>
    </row>
    <row r="178" spans="1:459" s="1" customFormat="1" x14ac:dyDescent="0.2">
      <c r="A178" s="79">
        <v>29065080</v>
      </c>
      <c r="B178" s="106">
        <v>-74.506666666666661</v>
      </c>
      <c r="C178" s="106">
        <v>10.510027777777777</v>
      </c>
      <c r="D178" s="105">
        <v>20</v>
      </c>
      <c r="E178" s="97" t="s">
        <v>67</v>
      </c>
      <c r="F178" s="97" t="s">
        <v>584</v>
      </c>
      <c r="G178" s="97" t="s">
        <v>3</v>
      </c>
      <c r="H178" s="1">
        <v>21.4</v>
      </c>
      <c r="I178" s="1">
        <v>19</v>
      </c>
      <c r="J178" s="1">
        <v>18.8</v>
      </c>
      <c r="K178" s="1">
        <v>20</v>
      </c>
      <c r="L178" s="1">
        <v>20.2</v>
      </c>
      <c r="M178" s="1">
        <v>20.8</v>
      </c>
      <c r="N178" s="1">
        <v>21.6</v>
      </c>
      <c r="O178" s="1">
        <v>22</v>
      </c>
      <c r="P178" s="1">
        <v>21.2</v>
      </c>
      <c r="Q178" s="1">
        <v>21.2</v>
      </c>
      <c r="R178" s="1">
        <v>20.2</v>
      </c>
      <c r="S178" s="1">
        <v>21</v>
      </c>
      <c r="T178" s="1">
        <v>20.2</v>
      </c>
      <c r="U178" s="1">
        <v>20.399999999999999</v>
      </c>
      <c r="V178" s="1">
        <v>20.2</v>
      </c>
      <c r="W178" s="1">
        <v>65535</v>
      </c>
      <c r="X178" s="1">
        <v>19.8</v>
      </c>
      <c r="Y178" s="1">
        <v>21.4</v>
      </c>
      <c r="Z178" s="1">
        <v>21.2</v>
      </c>
      <c r="AA178" s="1">
        <v>65535</v>
      </c>
      <c r="AB178" s="1">
        <v>20.2</v>
      </c>
      <c r="AC178" s="1">
        <v>20</v>
      </c>
      <c r="AD178" s="1">
        <v>19.8</v>
      </c>
      <c r="AE178" s="1">
        <v>19.399999999999999</v>
      </c>
      <c r="AF178" s="1">
        <v>20</v>
      </c>
      <c r="AG178" s="1">
        <v>21.4</v>
      </c>
      <c r="AH178" s="1">
        <v>21</v>
      </c>
      <c r="AI178" s="1">
        <v>21.4</v>
      </c>
      <c r="AJ178" s="1">
        <v>22</v>
      </c>
      <c r="AK178" s="1">
        <v>22</v>
      </c>
      <c r="AL178" s="1">
        <v>20.8</v>
      </c>
      <c r="AM178" s="1">
        <v>22.4</v>
      </c>
      <c r="AN178" s="1">
        <v>21.4</v>
      </c>
      <c r="AO178" s="1">
        <v>20.6</v>
      </c>
      <c r="AP178" s="1">
        <v>19.2</v>
      </c>
      <c r="AQ178" s="1">
        <v>21</v>
      </c>
      <c r="AR178" s="1">
        <v>20.2</v>
      </c>
      <c r="AS178" s="1">
        <v>20.2</v>
      </c>
      <c r="AT178" s="1">
        <v>20.399999999999999</v>
      </c>
      <c r="AU178" s="1">
        <v>20</v>
      </c>
      <c r="AV178" s="1">
        <v>20</v>
      </c>
      <c r="AW178" s="1">
        <v>20.399999999999999</v>
      </c>
      <c r="AX178" s="1">
        <v>21.8</v>
      </c>
      <c r="AY178" s="1">
        <v>21.2</v>
      </c>
      <c r="AZ178" s="1">
        <v>21.2</v>
      </c>
      <c r="BA178" s="1">
        <v>22.8</v>
      </c>
      <c r="BB178" s="1">
        <v>65535</v>
      </c>
      <c r="BC178" s="1">
        <v>23.6</v>
      </c>
      <c r="BD178" s="1">
        <v>22.6</v>
      </c>
      <c r="BE178" s="1">
        <v>22.6</v>
      </c>
      <c r="BF178" s="1">
        <v>21.6</v>
      </c>
      <c r="BG178" s="1">
        <v>22.2</v>
      </c>
      <c r="BH178" s="1">
        <v>21</v>
      </c>
      <c r="BI178" s="1">
        <v>21.8</v>
      </c>
      <c r="BJ178" s="1">
        <v>22.2</v>
      </c>
      <c r="BK178" s="1">
        <v>21</v>
      </c>
      <c r="BL178" s="1">
        <v>19.600000000000001</v>
      </c>
      <c r="BM178" s="1">
        <v>20</v>
      </c>
      <c r="BN178" s="1">
        <v>21</v>
      </c>
      <c r="BO178" s="102"/>
      <c r="BP178" s="1">
        <v>20</v>
      </c>
      <c r="BQ178" s="1">
        <v>21.8</v>
      </c>
      <c r="BR178" s="1">
        <v>22.2</v>
      </c>
      <c r="BS178" s="1">
        <v>21.8</v>
      </c>
      <c r="BT178" s="1">
        <v>20.8</v>
      </c>
      <c r="BU178" s="1">
        <v>22.2</v>
      </c>
      <c r="BV178" s="1">
        <v>22.8</v>
      </c>
      <c r="BW178" s="1">
        <v>23.2</v>
      </c>
      <c r="BX178" s="1">
        <v>21.8</v>
      </c>
      <c r="BY178" s="1">
        <v>21.6</v>
      </c>
      <c r="BZ178" s="1">
        <v>22</v>
      </c>
      <c r="CA178" s="1">
        <v>22</v>
      </c>
      <c r="CB178" s="1">
        <v>23.2</v>
      </c>
      <c r="CC178" s="1">
        <v>21</v>
      </c>
      <c r="CD178" s="1">
        <v>22.2</v>
      </c>
      <c r="CE178" s="1">
        <v>22.6</v>
      </c>
      <c r="CF178" s="1">
        <v>21.2</v>
      </c>
      <c r="CG178" s="1">
        <v>21.2</v>
      </c>
      <c r="CH178" s="1">
        <v>22</v>
      </c>
      <c r="CI178" s="1">
        <v>21.8</v>
      </c>
      <c r="CJ178" s="1">
        <v>22.2</v>
      </c>
      <c r="CK178" s="1">
        <v>22.2</v>
      </c>
      <c r="CL178" s="1">
        <v>22</v>
      </c>
      <c r="CM178" s="1">
        <v>22.4</v>
      </c>
      <c r="CN178" s="1">
        <v>22.8</v>
      </c>
      <c r="CO178" s="1">
        <v>22.6</v>
      </c>
      <c r="CP178" s="1">
        <v>22.6</v>
      </c>
      <c r="CQ178" s="1">
        <v>22.2</v>
      </c>
      <c r="CR178" s="1">
        <v>23</v>
      </c>
      <c r="CS178" s="1">
        <v>22.2</v>
      </c>
      <c r="CT178" s="1">
        <v>23</v>
      </c>
      <c r="CU178" s="1">
        <v>24.6</v>
      </c>
      <c r="CV178" s="1">
        <v>24</v>
      </c>
      <c r="CW178" s="1">
        <v>23.6</v>
      </c>
      <c r="CX178" s="1">
        <v>22.2</v>
      </c>
      <c r="CY178" s="1">
        <v>22.2</v>
      </c>
      <c r="CZ178" s="1">
        <v>23</v>
      </c>
      <c r="DA178" s="1">
        <v>22.4</v>
      </c>
      <c r="DB178" s="1">
        <v>23</v>
      </c>
      <c r="DC178" s="1">
        <v>22.8</v>
      </c>
      <c r="DD178" s="1">
        <v>23.2</v>
      </c>
      <c r="DE178" s="1">
        <v>24</v>
      </c>
      <c r="DF178" s="1">
        <v>65535</v>
      </c>
      <c r="DG178" s="1">
        <v>23.2</v>
      </c>
      <c r="DH178" s="1">
        <v>24.2</v>
      </c>
      <c r="DI178" s="1">
        <v>65535</v>
      </c>
      <c r="DJ178" s="1">
        <v>24</v>
      </c>
      <c r="DK178" s="1">
        <v>23.4</v>
      </c>
      <c r="DL178" s="1">
        <v>23.6</v>
      </c>
      <c r="DM178" s="1">
        <v>23.4</v>
      </c>
      <c r="DN178" s="1">
        <v>23.6</v>
      </c>
      <c r="DO178" s="1">
        <v>23.8</v>
      </c>
      <c r="DP178" s="1">
        <v>23</v>
      </c>
      <c r="DQ178" s="1">
        <v>22.8</v>
      </c>
      <c r="DR178" s="1">
        <v>22.2</v>
      </c>
      <c r="DS178" s="1">
        <v>23</v>
      </c>
      <c r="DT178" s="1">
        <v>24</v>
      </c>
      <c r="DU178" s="1">
        <v>23.6</v>
      </c>
      <c r="DV178" s="1">
        <v>24.6</v>
      </c>
      <c r="DW178" s="1">
        <v>24</v>
      </c>
      <c r="DX178" s="1">
        <v>23.8</v>
      </c>
      <c r="DY178" s="1">
        <v>23.6</v>
      </c>
      <c r="DZ178" s="1">
        <v>24</v>
      </c>
      <c r="EA178" s="1">
        <v>23.6</v>
      </c>
      <c r="EB178" s="1">
        <v>24.4</v>
      </c>
      <c r="EC178" s="1">
        <v>24.2</v>
      </c>
      <c r="ED178" s="1">
        <v>24</v>
      </c>
      <c r="EE178" s="1">
        <v>24.2</v>
      </c>
      <c r="EF178" s="1">
        <v>24.8</v>
      </c>
      <c r="EG178" s="1">
        <v>22.2</v>
      </c>
      <c r="EH178" s="1">
        <v>23.2</v>
      </c>
      <c r="EI178" s="1">
        <v>24</v>
      </c>
      <c r="EJ178" s="1">
        <v>23.8</v>
      </c>
      <c r="EK178" s="1">
        <v>23.6</v>
      </c>
      <c r="EL178" s="1">
        <v>65535</v>
      </c>
      <c r="EM178" s="1">
        <v>24.2</v>
      </c>
      <c r="EN178" s="1">
        <v>23.4</v>
      </c>
      <c r="EO178" s="1">
        <v>24</v>
      </c>
      <c r="EP178" s="1">
        <v>23</v>
      </c>
      <c r="EQ178" s="1">
        <v>22.8</v>
      </c>
      <c r="ER178" s="1">
        <v>65535</v>
      </c>
      <c r="ES178" s="1">
        <v>24</v>
      </c>
      <c r="ET178" s="1">
        <v>23</v>
      </c>
      <c r="EU178" s="1">
        <v>22.8</v>
      </c>
      <c r="EV178" s="1">
        <v>24</v>
      </c>
      <c r="EW178" s="1">
        <v>22.6</v>
      </c>
      <c r="EX178" s="1">
        <v>24</v>
      </c>
      <c r="EY178" s="1">
        <v>22.8</v>
      </c>
      <c r="EZ178" s="1">
        <v>21</v>
      </c>
      <c r="FA178" s="1">
        <v>65535</v>
      </c>
      <c r="FB178" s="1">
        <v>22</v>
      </c>
      <c r="FC178" s="1">
        <v>22.2</v>
      </c>
      <c r="FD178" s="1">
        <v>65535</v>
      </c>
      <c r="FE178" s="1">
        <v>23.4</v>
      </c>
      <c r="FF178" s="1">
        <v>24</v>
      </c>
      <c r="FG178" s="1">
        <v>24.4</v>
      </c>
      <c r="FH178" s="1">
        <v>23</v>
      </c>
      <c r="FI178" s="1">
        <v>23.6</v>
      </c>
      <c r="FJ178" s="1">
        <v>22.8</v>
      </c>
      <c r="FK178" s="1">
        <v>23</v>
      </c>
      <c r="FL178" s="1">
        <v>24</v>
      </c>
      <c r="FM178" s="1">
        <v>24.8</v>
      </c>
      <c r="FN178" s="1">
        <v>24.8</v>
      </c>
      <c r="FO178" s="1">
        <v>22.8</v>
      </c>
      <c r="FP178" s="1">
        <v>23</v>
      </c>
      <c r="FQ178" s="1">
        <v>24</v>
      </c>
      <c r="FR178" s="1">
        <v>23.6</v>
      </c>
      <c r="FS178" s="1">
        <v>23.8</v>
      </c>
      <c r="FT178" s="1">
        <v>24.4</v>
      </c>
      <c r="FU178" s="1">
        <v>24.2</v>
      </c>
      <c r="FV178" s="1">
        <v>24</v>
      </c>
      <c r="FW178" s="1">
        <v>25</v>
      </c>
      <c r="FX178" s="1">
        <v>23.2</v>
      </c>
      <c r="FY178" s="1">
        <v>65535</v>
      </c>
      <c r="FZ178" s="1">
        <v>65535</v>
      </c>
      <c r="GA178" s="1">
        <v>65535</v>
      </c>
      <c r="GB178" s="1">
        <v>23</v>
      </c>
      <c r="GC178" s="1">
        <v>23.2</v>
      </c>
      <c r="GD178" s="1">
        <v>65535</v>
      </c>
      <c r="GE178" s="1">
        <v>65535</v>
      </c>
      <c r="GF178" s="1">
        <v>65535</v>
      </c>
      <c r="GG178" s="1">
        <v>23.4</v>
      </c>
      <c r="GH178" s="1">
        <v>65535</v>
      </c>
      <c r="GI178" s="1">
        <v>24</v>
      </c>
      <c r="GJ178" s="1">
        <v>22.8</v>
      </c>
      <c r="GK178" s="1">
        <v>22.4</v>
      </c>
      <c r="GL178" s="1">
        <v>22.4</v>
      </c>
      <c r="GM178" s="1">
        <v>65535</v>
      </c>
      <c r="GN178" s="1">
        <v>23.8</v>
      </c>
      <c r="GO178" s="1">
        <v>23.4</v>
      </c>
      <c r="GP178" s="1">
        <v>65535</v>
      </c>
      <c r="GQ178" s="1">
        <v>23</v>
      </c>
      <c r="GR178" s="1">
        <v>23.8</v>
      </c>
      <c r="GS178" s="1">
        <v>23</v>
      </c>
      <c r="GT178" s="1">
        <v>23</v>
      </c>
      <c r="GU178" s="1">
        <v>23.4</v>
      </c>
      <c r="GV178" s="1">
        <v>24</v>
      </c>
      <c r="GW178" s="1">
        <v>22.4</v>
      </c>
      <c r="GX178" s="1">
        <v>22.2</v>
      </c>
      <c r="GY178" s="1">
        <v>65535</v>
      </c>
      <c r="GZ178" s="1">
        <v>23</v>
      </c>
      <c r="HA178" s="1">
        <v>22.8</v>
      </c>
      <c r="HB178" s="1">
        <v>19.2</v>
      </c>
      <c r="HC178" s="1">
        <v>20.8</v>
      </c>
      <c r="HD178" s="1">
        <v>23.4</v>
      </c>
      <c r="HE178" s="1">
        <v>23.4</v>
      </c>
      <c r="HF178" s="1">
        <v>65535</v>
      </c>
      <c r="HG178" s="1">
        <v>24</v>
      </c>
      <c r="HH178" s="1">
        <v>24</v>
      </c>
      <c r="HI178" s="1">
        <v>65535</v>
      </c>
      <c r="HJ178" s="1">
        <v>24.2</v>
      </c>
      <c r="HK178" s="1">
        <v>23.2</v>
      </c>
      <c r="HL178" s="1">
        <v>23.2</v>
      </c>
      <c r="HM178" s="1">
        <v>23.8</v>
      </c>
      <c r="HN178" s="1">
        <v>23</v>
      </c>
      <c r="HO178" s="1">
        <v>24</v>
      </c>
      <c r="HP178" s="1">
        <v>65535</v>
      </c>
      <c r="HQ178" s="1">
        <v>23.4</v>
      </c>
      <c r="HR178" s="1">
        <v>23.8</v>
      </c>
      <c r="HS178" s="1">
        <v>65535</v>
      </c>
      <c r="HT178" s="1">
        <v>23.4</v>
      </c>
      <c r="HU178" s="1">
        <v>24.4</v>
      </c>
      <c r="HV178" s="1">
        <v>65535</v>
      </c>
      <c r="HW178" s="1">
        <v>24.8</v>
      </c>
      <c r="HX178" s="1">
        <v>24.2</v>
      </c>
      <c r="HY178" s="1">
        <v>24.2</v>
      </c>
      <c r="HZ178" s="1">
        <v>24.8</v>
      </c>
      <c r="IA178" s="1">
        <v>65535</v>
      </c>
      <c r="IB178" s="1">
        <v>22.2</v>
      </c>
      <c r="IC178" s="1">
        <v>23</v>
      </c>
      <c r="ID178" s="1">
        <v>23</v>
      </c>
      <c r="IE178" s="1">
        <v>23.6</v>
      </c>
      <c r="IF178" s="1">
        <v>21.4</v>
      </c>
      <c r="IG178" s="1">
        <v>22.6</v>
      </c>
      <c r="IH178" s="1">
        <v>22.2</v>
      </c>
      <c r="II178" s="1">
        <v>24.4</v>
      </c>
      <c r="IJ178" s="1">
        <v>24</v>
      </c>
      <c r="IK178" s="1">
        <v>65535</v>
      </c>
      <c r="IL178" s="1">
        <v>22.8</v>
      </c>
      <c r="IM178" s="1">
        <v>24</v>
      </c>
      <c r="IN178" s="1">
        <v>23.8</v>
      </c>
      <c r="IO178" s="1">
        <v>24</v>
      </c>
      <c r="IP178" s="1">
        <v>21.4</v>
      </c>
      <c r="IQ178" s="1">
        <v>23.4</v>
      </c>
      <c r="IR178" s="1">
        <v>23</v>
      </c>
      <c r="IS178" s="1">
        <v>65535</v>
      </c>
      <c r="IT178" s="1">
        <v>21.2</v>
      </c>
      <c r="IU178" s="1">
        <v>65535</v>
      </c>
      <c r="IV178" s="1">
        <v>23.6</v>
      </c>
      <c r="IW178" s="1">
        <v>22</v>
      </c>
      <c r="IX178" s="1">
        <v>23.2</v>
      </c>
      <c r="IY178" s="1">
        <v>65535</v>
      </c>
      <c r="IZ178" s="1">
        <v>65535</v>
      </c>
      <c r="JA178" s="1">
        <v>65535</v>
      </c>
      <c r="JB178" s="1">
        <v>23</v>
      </c>
      <c r="JC178" s="1">
        <v>24</v>
      </c>
      <c r="JD178" s="1">
        <v>23.8</v>
      </c>
      <c r="JE178" s="1">
        <v>23.2</v>
      </c>
      <c r="JF178" s="1">
        <v>21.4</v>
      </c>
      <c r="JG178" s="1">
        <v>23.2</v>
      </c>
      <c r="JH178" s="1">
        <v>23.2</v>
      </c>
      <c r="JI178" s="1">
        <v>23.4</v>
      </c>
      <c r="JJ178" s="1">
        <v>65535</v>
      </c>
      <c r="JK178" s="1">
        <v>21.6</v>
      </c>
      <c r="JL178" s="1">
        <v>22.8</v>
      </c>
      <c r="JM178" s="1">
        <v>21.2</v>
      </c>
      <c r="JN178" s="1">
        <v>22.4</v>
      </c>
      <c r="JO178" s="1">
        <v>22.2</v>
      </c>
      <c r="JP178" s="1">
        <v>23</v>
      </c>
      <c r="JQ178" s="1">
        <v>22.6</v>
      </c>
      <c r="JR178" s="1">
        <v>23</v>
      </c>
      <c r="JS178" s="1">
        <v>23.4</v>
      </c>
      <c r="JT178" s="1">
        <v>23</v>
      </c>
      <c r="JU178" s="1">
        <v>23.4</v>
      </c>
      <c r="JV178" s="1">
        <v>22.4</v>
      </c>
      <c r="JW178" s="1">
        <v>22.8</v>
      </c>
      <c r="JX178" s="1">
        <v>24</v>
      </c>
      <c r="JY178" s="1">
        <v>20.2</v>
      </c>
      <c r="JZ178" s="1">
        <v>22.4</v>
      </c>
      <c r="KA178" s="1">
        <v>23.8</v>
      </c>
      <c r="KB178" s="1">
        <v>23.2</v>
      </c>
      <c r="KC178" s="1">
        <v>23.2</v>
      </c>
      <c r="KD178" s="1">
        <v>22.2</v>
      </c>
      <c r="KE178" s="1">
        <v>22</v>
      </c>
      <c r="KF178" s="1">
        <v>23.4</v>
      </c>
      <c r="KG178" s="1">
        <v>21</v>
      </c>
      <c r="KH178" s="1">
        <v>21.6</v>
      </c>
      <c r="KI178" s="1">
        <v>22.2</v>
      </c>
      <c r="KJ178" s="1">
        <v>23</v>
      </c>
      <c r="KK178" s="1">
        <v>21.8</v>
      </c>
      <c r="KL178" s="1">
        <v>23.8</v>
      </c>
      <c r="KM178" s="1">
        <v>22</v>
      </c>
      <c r="KN178" s="1">
        <v>22.6</v>
      </c>
      <c r="KO178" s="1">
        <v>21.6</v>
      </c>
      <c r="KP178" s="1">
        <v>22</v>
      </c>
      <c r="KQ178" s="1">
        <v>22</v>
      </c>
      <c r="KR178" s="1">
        <v>22.4</v>
      </c>
      <c r="KS178" s="1">
        <v>22.8</v>
      </c>
      <c r="KT178" s="1">
        <v>23</v>
      </c>
      <c r="KU178" s="1">
        <v>22</v>
      </c>
      <c r="KV178" s="1">
        <v>22.6</v>
      </c>
      <c r="KW178" s="1">
        <v>22.4</v>
      </c>
      <c r="KX178" s="1">
        <v>23</v>
      </c>
      <c r="KY178" s="1">
        <v>22.6</v>
      </c>
      <c r="KZ178" s="1">
        <v>23.6</v>
      </c>
      <c r="LA178" s="1">
        <v>22.6</v>
      </c>
      <c r="LB178" s="1">
        <v>23</v>
      </c>
      <c r="LC178" s="1">
        <v>22.8</v>
      </c>
      <c r="LD178" s="1">
        <v>23.2</v>
      </c>
      <c r="LE178" s="1">
        <v>23</v>
      </c>
      <c r="LF178" s="1">
        <v>22.8</v>
      </c>
      <c r="LG178" s="1">
        <v>22.4</v>
      </c>
      <c r="LH178" s="1">
        <v>23.4</v>
      </c>
      <c r="LI178" s="1">
        <v>23.2</v>
      </c>
      <c r="LJ178" s="1">
        <v>22.8</v>
      </c>
      <c r="LK178" s="1">
        <v>23.2</v>
      </c>
      <c r="LL178" s="1">
        <v>23</v>
      </c>
      <c r="LM178" s="1">
        <v>23</v>
      </c>
      <c r="LN178" s="1">
        <v>22.6</v>
      </c>
      <c r="LO178" s="1">
        <v>23.2</v>
      </c>
      <c r="LP178" s="1">
        <v>22</v>
      </c>
      <c r="LQ178" s="1">
        <v>22.6</v>
      </c>
      <c r="LR178" s="1">
        <v>23</v>
      </c>
      <c r="LS178" s="1">
        <v>23</v>
      </c>
      <c r="LT178" s="1">
        <v>22.2</v>
      </c>
      <c r="LU178" s="1">
        <v>23</v>
      </c>
      <c r="LV178" s="1">
        <v>22</v>
      </c>
      <c r="LW178" s="1">
        <v>23</v>
      </c>
      <c r="LX178" s="1">
        <v>65535</v>
      </c>
      <c r="LY178" s="1">
        <v>21.4</v>
      </c>
      <c r="LZ178" s="1">
        <v>23</v>
      </c>
      <c r="MA178" s="1">
        <v>24</v>
      </c>
      <c r="MB178" s="1">
        <v>24</v>
      </c>
      <c r="MC178" s="1">
        <v>65535</v>
      </c>
      <c r="MD178" s="1">
        <v>65535</v>
      </c>
      <c r="ME178" s="1">
        <v>22.4</v>
      </c>
      <c r="MF178" s="1">
        <v>24</v>
      </c>
      <c r="MG178" s="1">
        <v>22.2</v>
      </c>
      <c r="MH178" s="1">
        <v>23</v>
      </c>
      <c r="MI178" s="1">
        <v>23.6</v>
      </c>
      <c r="MJ178" s="1">
        <v>23</v>
      </c>
      <c r="MK178" s="1">
        <v>22.8</v>
      </c>
      <c r="ML178" s="1">
        <v>23.8</v>
      </c>
      <c r="MM178" s="1">
        <v>22.4</v>
      </c>
      <c r="MN178" s="1">
        <v>21.2</v>
      </c>
      <c r="MO178" s="1">
        <v>21.4</v>
      </c>
      <c r="MP178" s="1">
        <v>22</v>
      </c>
      <c r="MQ178" s="1">
        <v>21</v>
      </c>
      <c r="MR178" s="1">
        <v>21.8</v>
      </c>
      <c r="MS178" s="1">
        <v>23</v>
      </c>
      <c r="MT178" s="1">
        <v>22</v>
      </c>
      <c r="MU178" s="1">
        <v>22.2</v>
      </c>
      <c r="MV178" s="1">
        <v>23.2</v>
      </c>
      <c r="MW178" s="1">
        <v>22.6</v>
      </c>
      <c r="MX178" s="1">
        <v>24</v>
      </c>
      <c r="MY178" s="1">
        <v>23.2</v>
      </c>
      <c r="MZ178" s="1">
        <v>22.6</v>
      </c>
      <c r="NA178" s="1">
        <v>23.2</v>
      </c>
      <c r="NB178" s="1">
        <v>22.2</v>
      </c>
      <c r="NC178" s="1">
        <v>23</v>
      </c>
      <c r="ND178" s="1">
        <v>23.2</v>
      </c>
      <c r="NE178" s="1">
        <v>23</v>
      </c>
      <c r="NF178" s="1">
        <v>23.4</v>
      </c>
      <c r="NG178" s="1">
        <v>23</v>
      </c>
      <c r="NH178" s="1">
        <v>22.6</v>
      </c>
      <c r="NI178" s="1">
        <v>23.2</v>
      </c>
      <c r="NJ178" s="6">
        <f t="shared" si="111"/>
        <v>0.93548387096774188</v>
      </c>
      <c r="NK178" s="3">
        <f t="shared" si="112"/>
        <v>0.9642857142857143</v>
      </c>
      <c r="NL178" s="3">
        <f t="shared" si="113"/>
        <v>1</v>
      </c>
      <c r="NM178" s="3">
        <f t="shared" si="114"/>
        <v>0.93333333333333335</v>
      </c>
      <c r="NN178" s="3">
        <f t="shared" si="115"/>
        <v>0.90322580645161288</v>
      </c>
      <c r="NO178" s="3">
        <f t="shared" si="116"/>
        <v>0.76666666666666672</v>
      </c>
      <c r="NP178" s="3">
        <f t="shared" si="117"/>
        <v>0.80645161290322576</v>
      </c>
      <c r="NQ178" s="3">
        <f t="shared" si="118"/>
        <v>0.83870967741935487</v>
      </c>
      <c r="NR178" s="3">
        <f t="shared" si="119"/>
        <v>0.8</v>
      </c>
      <c r="NS178" s="3">
        <f t="shared" si="120"/>
        <v>1</v>
      </c>
      <c r="NT178" s="3">
        <f t="shared" si="121"/>
        <v>0.9</v>
      </c>
      <c r="NU178" s="3">
        <f t="shared" si="122"/>
        <v>1</v>
      </c>
      <c r="NV178" s="3">
        <f t="shared" si="123"/>
        <v>0.90410958904109584</v>
      </c>
      <c r="NW178" s="5">
        <f t="shared" si="124"/>
        <v>20.641379310344821</v>
      </c>
      <c r="NX178" s="1">
        <f t="shared" si="125"/>
        <v>21.18518518518519</v>
      </c>
      <c r="NY178" s="1">
        <f t="shared" si="126"/>
        <v>22.083870967741937</v>
      </c>
      <c r="NZ178" s="1">
        <f t="shared" si="127"/>
        <v>23.400000000000002</v>
      </c>
      <c r="OA178" s="1">
        <f t="shared" si="128"/>
        <v>23.407142857142855</v>
      </c>
      <c r="OB178" s="1">
        <f t="shared" si="129"/>
        <v>23.713043478260868</v>
      </c>
      <c r="OC178" s="1">
        <f t="shared" si="130"/>
        <v>22.992000000000004</v>
      </c>
      <c r="OD178" s="1">
        <f t="shared" si="131"/>
        <v>23.446153846153841</v>
      </c>
      <c r="OE178" s="1">
        <f t="shared" si="132"/>
        <v>22.783333333333331</v>
      </c>
      <c r="OF178" s="1">
        <f t="shared" si="133"/>
        <v>22.503225806451617</v>
      </c>
      <c r="OG178" s="1">
        <f t="shared" si="134"/>
        <v>22.866666666666667</v>
      </c>
      <c r="OH178" s="1">
        <f t="shared" si="135"/>
        <v>22.71612903225807</v>
      </c>
      <c r="OI178" s="111">
        <v>20.843999999999998</v>
      </c>
      <c r="OJ178" s="112">
        <v>21.099999999999998</v>
      </c>
      <c r="OK178" s="112">
        <v>21.742307692307691</v>
      </c>
      <c r="OL178" s="112">
        <v>22.671999999999997</v>
      </c>
      <c r="OM178" s="112">
        <v>23.191999999999997</v>
      </c>
      <c r="ON178" s="112">
        <v>22.884</v>
      </c>
      <c r="OO178" s="112">
        <v>22.656000000000002</v>
      </c>
      <c r="OP178" s="112">
        <v>22.479166666666671</v>
      </c>
      <c r="OQ178" s="112">
        <v>22.596</v>
      </c>
      <c r="OR178" s="112">
        <v>22.350000000000005</v>
      </c>
      <c r="OS178" s="112">
        <v>22.271999999999998</v>
      </c>
      <c r="OT178" s="112">
        <v>21.5</v>
      </c>
      <c r="OU178" s="5">
        <f t="shared" si="99"/>
        <v>-0.20262068965517699</v>
      </c>
      <c r="OV178" s="1">
        <f t="shared" si="100"/>
        <v>8.518518518519258E-2</v>
      </c>
      <c r="OW178" s="1">
        <f t="shared" si="101"/>
        <v>0.3415632754342468</v>
      </c>
      <c r="OX178" s="1">
        <f t="shared" si="102"/>
        <v>0.72800000000000509</v>
      </c>
      <c r="OY178" s="1">
        <f t="shared" si="103"/>
        <v>0.21514285714285819</v>
      </c>
      <c r="OZ178" s="1">
        <f t="shared" si="104"/>
        <v>0.82904347826086777</v>
      </c>
      <c r="PA178" s="1">
        <f t="shared" si="105"/>
        <v>0.33600000000000207</v>
      </c>
      <c r="PB178" s="1">
        <f t="shared" si="106"/>
        <v>0.96698717948716961</v>
      </c>
      <c r="PC178" s="1">
        <f t="shared" si="107"/>
        <v>0.18733333333333135</v>
      </c>
      <c r="PD178" s="1">
        <f t="shared" si="108"/>
        <v>0.1532258064516121</v>
      </c>
      <c r="PE178" s="1">
        <f t="shared" si="109"/>
        <v>0.59466666666666868</v>
      </c>
      <c r="PF178" s="1">
        <f t="shared" si="110"/>
        <v>1.2161290322580705</v>
      </c>
      <c r="PG178" s="111">
        <v>15.4</v>
      </c>
      <c r="PH178" s="112">
        <v>16.2</v>
      </c>
      <c r="PI178" s="112">
        <v>16.399999999999999</v>
      </c>
      <c r="PJ178" s="112">
        <v>18.2</v>
      </c>
      <c r="PK178" s="112">
        <v>18</v>
      </c>
      <c r="PL178" s="112">
        <v>17.399999999999999</v>
      </c>
      <c r="PM178" s="112">
        <v>18.399999999999999</v>
      </c>
      <c r="PN178" s="112">
        <v>17</v>
      </c>
      <c r="PO178" s="112">
        <v>17.2</v>
      </c>
      <c r="PP178" s="112">
        <v>17</v>
      </c>
      <c r="PQ178" s="112">
        <v>17</v>
      </c>
      <c r="PR178" s="137">
        <v>16.2</v>
      </c>
      <c r="PS178" s="5">
        <f t="array" ref="PS178">+IF(ISERROR($NW178)=FALSE,MIN(IF($H178:$AL178&lt;65534,$H178:$AL178,"")),NA())</f>
        <v>18.8</v>
      </c>
      <c r="PT178" s="1">
        <f t="array" ref="PT178">+IF(ISERROR($NX178)=FALSE,MIN(IF($AM178:$BN178&lt;65534,$AM178:$BN178,"")),NA())</f>
        <v>19.2</v>
      </c>
      <c r="PU178" s="1">
        <f t="array" ref="PU178">+IF(ISERROR($NY178)=FALSE,MIN(IF($BP178:$CT178&lt;65534,$BP178:$CT178,"")),NA())</f>
        <v>20</v>
      </c>
      <c r="PV178" s="1">
        <f t="array" ref="PV178">+IF(ISERROR($NZ178)=FALSE,MIN(IF($CU178:$DX178&lt;65534,$CU178:$DX178,"")),NA())</f>
        <v>22.2</v>
      </c>
      <c r="PW178" s="1">
        <f t="array" ref="PW178">+IF(ISERROR($OA178)=FALSE,MIN(IF($DY178:$FC178&lt;65534,$DY178:$FC178,"")),NA())</f>
        <v>21</v>
      </c>
      <c r="PX178" s="1">
        <f t="array" ref="PX178">+IF(ISERROR($OB178)=FALSE,MIN(IF($FD178:$GG178&lt;65534,$FD178:$GG178,"")),NA())</f>
        <v>22.8</v>
      </c>
      <c r="PY178" s="1">
        <f t="array" ref="PY178">+IF(ISERROR($OC178)=FALSE,MIN(IF($GH178:$HL178&lt;65534,$GH178:$HL178,"")),NA())</f>
        <v>19.2</v>
      </c>
      <c r="PZ178" s="1">
        <f t="array" ref="PZ178">+IF(ISERROR($OD178)=FALSE,MIN(IF($HM178:$IQ178&lt;65534,$HM178:$IQ178,"")),NA())</f>
        <v>21.4</v>
      </c>
      <c r="QA178" s="1">
        <f t="array" ref="QA178">+IF(ISERROR($OE178)=FALSE,MIN(IF($IR178:$JU178&lt;65534,$IR178:$JU178,"")),NA())</f>
        <v>21.2</v>
      </c>
      <c r="QB178" s="1">
        <f t="array" ref="QB178">+IF(ISERROR($OF178)=FALSE,MIN(IF($JV178:$KZ178&lt;65534,$JV178:$KZ178,"")),NA())</f>
        <v>20.2</v>
      </c>
      <c r="QC178" s="1">
        <f t="array" ref="QC178">+IF(ISERROR($OG178)=FALSE,MIN(IF($LA178:$MD178&lt;65534,$LA178:$MD178,"")),NA())</f>
        <v>21.4</v>
      </c>
      <c r="QD178" s="1">
        <f t="array" ref="QD178">+IF(ISERROR($OH178)=FALSE,MIN(IF($ME178:$NI178&lt;65534,$ME178:$NI178,"")),NA())</f>
        <v>21</v>
      </c>
      <c r="QE178" s="5">
        <f t="shared" si="136"/>
        <v>-3.4000000000000004</v>
      </c>
      <c r="QF178" s="1">
        <f t="shared" si="137"/>
        <v>-3</v>
      </c>
      <c r="QG178" s="1">
        <f t="shared" si="138"/>
        <v>-3.6000000000000014</v>
      </c>
      <c r="QH178" s="1">
        <f t="shared" si="139"/>
        <v>-4</v>
      </c>
      <c r="QI178" s="1">
        <f t="shared" si="140"/>
        <v>-3</v>
      </c>
      <c r="QJ178" s="1">
        <f t="shared" si="141"/>
        <v>-5.4000000000000021</v>
      </c>
      <c r="QK178" s="1">
        <f t="shared" si="142"/>
        <v>-0.80000000000000071</v>
      </c>
      <c r="QL178" s="1">
        <f t="shared" si="143"/>
        <v>-4.3999999999999986</v>
      </c>
      <c r="QM178" s="1">
        <f t="shared" si="144"/>
        <v>-4</v>
      </c>
      <c r="QN178" s="1">
        <f t="shared" si="145"/>
        <v>-3.1999999999999993</v>
      </c>
      <c r="QO178" s="1">
        <f t="shared" si="146"/>
        <v>-4.3999999999999986</v>
      </c>
      <c r="QP178" s="1">
        <f t="shared" si="147"/>
        <v>-4.8000000000000007</v>
      </c>
      <c r="QQ178" s="5" t="s">
        <v>892</v>
      </c>
    </row>
    <row r="179" spans="1:459" s="1" customFormat="1" x14ac:dyDescent="0.2">
      <c r="A179" s="79">
        <v>32035010</v>
      </c>
      <c r="B179" s="106">
        <v>-73.793333333333337</v>
      </c>
      <c r="C179" s="106">
        <v>2.1761111111111111</v>
      </c>
      <c r="D179" s="105">
        <v>248</v>
      </c>
      <c r="E179" s="97" t="s">
        <v>118</v>
      </c>
      <c r="F179" s="97" t="s">
        <v>118</v>
      </c>
      <c r="G179" s="97" t="s">
        <v>38</v>
      </c>
      <c r="H179" s="1">
        <v>22</v>
      </c>
      <c r="I179" s="1">
        <v>19.399999999999999</v>
      </c>
      <c r="J179" s="1">
        <v>22</v>
      </c>
      <c r="K179" s="1">
        <v>22.4</v>
      </c>
      <c r="L179" s="1">
        <v>21.6</v>
      </c>
      <c r="M179" s="1">
        <v>21.8</v>
      </c>
      <c r="N179" s="1">
        <v>24.8</v>
      </c>
      <c r="O179" s="1">
        <v>24.8</v>
      </c>
      <c r="P179" s="1">
        <v>21.4</v>
      </c>
      <c r="Q179" s="1">
        <v>23.4</v>
      </c>
      <c r="R179" s="1">
        <v>22.8</v>
      </c>
      <c r="S179" s="1">
        <v>22.4</v>
      </c>
      <c r="T179" s="1">
        <v>22.6</v>
      </c>
      <c r="U179" s="1">
        <v>21.6</v>
      </c>
      <c r="V179" s="1">
        <v>23.4</v>
      </c>
      <c r="W179" s="1">
        <v>65535</v>
      </c>
      <c r="X179" s="1">
        <v>22.8</v>
      </c>
      <c r="Y179" s="1">
        <v>22.4</v>
      </c>
      <c r="Z179" s="1">
        <v>23.2</v>
      </c>
      <c r="AA179" s="1">
        <v>22.6</v>
      </c>
      <c r="AB179" s="1">
        <v>22.2</v>
      </c>
      <c r="AC179" s="1">
        <v>22.2</v>
      </c>
      <c r="AD179" s="1">
        <v>23.8</v>
      </c>
      <c r="AE179" s="1">
        <v>24.4</v>
      </c>
      <c r="AF179" s="1">
        <v>23.4</v>
      </c>
      <c r="AG179" s="1">
        <v>65535</v>
      </c>
      <c r="AH179" s="1">
        <v>23.2</v>
      </c>
      <c r="AI179" s="1">
        <v>22.2</v>
      </c>
      <c r="AJ179" s="1">
        <v>23.4</v>
      </c>
      <c r="AK179" s="1">
        <v>24</v>
      </c>
      <c r="AL179" s="1">
        <v>24.6</v>
      </c>
      <c r="AM179" s="1">
        <v>23.8</v>
      </c>
      <c r="AN179" s="1">
        <v>23.6</v>
      </c>
      <c r="AO179" s="1">
        <v>23</v>
      </c>
      <c r="AP179" s="1">
        <v>23.6</v>
      </c>
      <c r="AQ179" s="1">
        <v>23.2</v>
      </c>
      <c r="AR179" s="1">
        <v>22.2</v>
      </c>
      <c r="AS179" s="1">
        <v>22.4</v>
      </c>
      <c r="AT179" s="1">
        <v>23.4</v>
      </c>
      <c r="AU179" s="1">
        <v>22.6</v>
      </c>
      <c r="AV179" s="1">
        <v>23.4</v>
      </c>
      <c r="AW179" s="1">
        <v>23.8</v>
      </c>
      <c r="AX179" s="1">
        <v>22.8</v>
      </c>
      <c r="AY179" s="1">
        <v>23.6</v>
      </c>
      <c r="AZ179" s="1">
        <v>23.6</v>
      </c>
      <c r="BA179" s="1">
        <v>23.8</v>
      </c>
      <c r="BB179" s="1">
        <v>24.4</v>
      </c>
      <c r="BC179" s="1">
        <v>23.8</v>
      </c>
      <c r="BD179" s="1">
        <v>23.2</v>
      </c>
      <c r="BE179" s="1">
        <v>65535</v>
      </c>
      <c r="BF179" s="1">
        <v>23.6</v>
      </c>
      <c r="BG179" s="1">
        <v>24</v>
      </c>
      <c r="BH179" s="1">
        <v>24.2</v>
      </c>
      <c r="BI179" s="1">
        <v>23</v>
      </c>
      <c r="BJ179" s="1">
        <v>21.4</v>
      </c>
      <c r="BK179" s="1">
        <v>23.6</v>
      </c>
      <c r="BL179" s="1">
        <v>19.2</v>
      </c>
      <c r="BM179" s="1">
        <v>21.6</v>
      </c>
      <c r="BN179" s="1">
        <v>22.6</v>
      </c>
      <c r="BO179" s="102"/>
      <c r="BP179" s="1">
        <v>22</v>
      </c>
      <c r="BQ179" s="1">
        <v>23</v>
      </c>
      <c r="BR179" s="1">
        <v>22</v>
      </c>
      <c r="BS179" s="1">
        <v>23.4</v>
      </c>
      <c r="BT179" s="1">
        <v>23.6</v>
      </c>
      <c r="BU179" s="1">
        <v>23.8</v>
      </c>
      <c r="BV179" s="1">
        <v>23.4</v>
      </c>
      <c r="BW179" s="1">
        <v>22.6</v>
      </c>
      <c r="BX179" s="1">
        <v>23.2</v>
      </c>
      <c r="BY179" s="1">
        <v>23.2</v>
      </c>
      <c r="BZ179" s="1">
        <v>21</v>
      </c>
      <c r="CA179" s="1">
        <v>21.4</v>
      </c>
      <c r="CB179" s="1">
        <v>22.4</v>
      </c>
      <c r="CC179" s="1">
        <v>23.4</v>
      </c>
      <c r="CD179" s="1">
        <v>23</v>
      </c>
      <c r="CE179" s="1">
        <v>21.8</v>
      </c>
      <c r="CF179" s="1">
        <v>22.8</v>
      </c>
      <c r="CG179" s="1">
        <v>23.2</v>
      </c>
      <c r="CH179" s="1">
        <v>22.8</v>
      </c>
      <c r="CI179" s="1">
        <v>23</v>
      </c>
      <c r="CJ179" s="1">
        <v>23.4</v>
      </c>
      <c r="CK179" s="1">
        <v>23.6</v>
      </c>
      <c r="CL179" s="1">
        <v>23.2</v>
      </c>
      <c r="CM179" s="1">
        <v>22.6</v>
      </c>
      <c r="CN179" s="1">
        <v>22.6</v>
      </c>
      <c r="CO179" s="1">
        <v>23.2</v>
      </c>
      <c r="CP179" s="1">
        <v>22.6</v>
      </c>
      <c r="CQ179" s="1">
        <v>23.4</v>
      </c>
      <c r="CR179" s="1">
        <v>22.2</v>
      </c>
      <c r="CS179" s="1">
        <v>22.8</v>
      </c>
      <c r="CT179" s="1">
        <v>23.6</v>
      </c>
      <c r="CU179" s="1">
        <v>23.6</v>
      </c>
      <c r="CV179" s="1">
        <v>22.6</v>
      </c>
      <c r="CW179" s="1">
        <v>65535</v>
      </c>
      <c r="CX179" s="1">
        <v>65535</v>
      </c>
      <c r="CY179" s="1">
        <v>21.8</v>
      </c>
      <c r="CZ179" s="1">
        <v>22.2</v>
      </c>
      <c r="DA179" s="1">
        <v>22.2</v>
      </c>
      <c r="DB179" s="1">
        <v>23</v>
      </c>
      <c r="DC179" s="1">
        <v>21.4</v>
      </c>
      <c r="DD179" s="1">
        <v>22.6</v>
      </c>
      <c r="DE179" s="1">
        <v>23.8</v>
      </c>
      <c r="DF179" s="1">
        <v>24.2</v>
      </c>
      <c r="DG179" s="1">
        <v>22.6</v>
      </c>
      <c r="DH179" s="1">
        <v>22.8</v>
      </c>
      <c r="DI179" s="1">
        <v>22.8</v>
      </c>
      <c r="DJ179" s="1">
        <v>23.6</v>
      </c>
      <c r="DK179" s="1">
        <v>21.4</v>
      </c>
      <c r="DL179" s="1">
        <v>65535</v>
      </c>
      <c r="DM179" s="1">
        <v>23.2</v>
      </c>
      <c r="DN179" s="1">
        <v>65535</v>
      </c>
      <c r="DO179" s="1">
        <v>65535</v>
      </c>
      <c r="DP179" s="1">
        <v>22.8</v>
      </c>
      <c r="DQ179" s="1">
        <v>23.4</v>
      </c>
      <c r="DR179" s="1">
        <v>23.2</v>
      </c>
      <c r="DS179" s="1">
        <v>22.6</v>
      </c>
      <c r="DT179" s="1">
        <v>22.4</v>
      </c>
      <c r="DU179" s="1">
        <v>23.4</v>
      </c>
      <c r="DV179" s="1">
        <v>23.2</v>
      </c>
      <c r="DW179" s="1">
        <v>23.6</v>
      </c>
      <c r="DX179" s="1">
        <v>23.8</v>
      </c>
      <c r="DY179" s="1">
        <v>21.8</v>
      </c>
      <c r="DZ179" s="1">
        <v>23.8</v>
      </c>
      <c r="EA179" s="1">
        <v>23.6</v>
      </c>
      <c r="EB179" s="1">
        <v>23.4</v>
      </c>
      <c r="EC179" s="1">
        <v>23.4</v>
      </c>
      <c r="ED179" s="1">
        <v>23.4</v>
      </c>
      <c r="EE179" s="1">
        <v>23</v>
      </c>
      <c r="EF179" s="1">
        <v>22.4</v>
      </c>
      <c r="EG179" s="1">
        <v>22.8</v>
      </c>
      <c r="EH179" s="1">
        <v>22.4</v>
      </c>
      <c r="EI179" s="1">
        <v>23.2</v>
      </c>
      <c r="EJ179" s="1">
        <v>23.2</v>
      </c>
      <c r="EK179" s="1">
        <v>22.4</v>
      </c>
      <c r="EL179" s="1">
        <v>22.6</v>
      </c>
      <c r="EM179" s="1">
        <v>22.4</v>
      </c>
      <c r="EN179" s="1">
        <v>22.8</v>
      </c>
      <c r="EO179" s="1">
        <v>22.8</v>
      </c>
      <c r="EP179" s="1">
        <v>23.2</v>
      </c>
      <c r="EQ179" s="1">
        <v>22.4</v>
      </c>
      <c r="ER179" s="1">
        <v>22.8</v>
      </c>
      <c r="ES179" s="1">
        <v>21.8</v>
      </c>
      <c r="ET179" s="1">
        <v>22</v>
      </c>
      <c r="EU179" s="1">
        <v>22.8</v>
      </c>
      <c r="EV179" s="1">
        <v>22.4</v>
      </c>
      <c r="EW179" s="1">
        <v>23</v>
      </c>
      <c r="EX179" s="1">
        <v>65535</v>
      </c>
      <c r="EY179" s="1">
        <v>65535</v>
      </c>
      <c r="EZ179" s="1">
        <v>22.6</v>
      </c>
      <c r="FA179" s="1">
        <v>22.4</v>
      </c>
      <c r="FB179" s="1">
        <v>65535</v>
      </c>
      <c r="FC179" s="1">
        <v>23</v>
      </c>
      <c r="FD179" s="1">
        <v>22.8</v>
      </c>
      <c r="FE179" s="1">
        <v>23.4</v>
      </c>
      <c r="FF179" s="1">
        <v>23.4</v>
      </c>
      <c r="FG179" s="1">
        <v>22.4</v>
      </c>
      <c r="FH179" s="1">
        <v>65535</v>
      </c>
      <c r="FI179" s="1">
        <v>22.8</v>
      </c>
      <c r="FJ179" s="1">
        <v>21.8</v>
      </c>
      <c r="FK179" s="1">
        <v>22.4</v>
      </c>
      <c r="FL179" s="1">
        <v>23</v>
      </c>
      <c r="FM179" s="1">
        <v>23.4</v>
      </c>
      <c r="FN179" s="1">
        <v>22.4</v>
      </c>
      <c r="FO179" s="1">
        <v>65535</v>
      </c>
      <c r="FP179" s="1">
        <v>21.6</v>
      </c>
      <c r="FQ179" s="1">
        <v>22.8</v>
      </c>
      <c r="FR179" s="1">
        <v>65535</v>
      </c>
      <c r="FS179" s="1">
        <v>21.8</v>
      </c>
      <c r="FT179" s="1">
        <v>22.8</v>
      </c>
      <c r="FU179" s="1">
        <v>22</v>
      </c>
      <c r="FV179" s="1">
        <v>65535</v>
      </c>
      <c r="FW179" s="1">
        <v>22.6</v>
      </c>
      <c r="FX179" s="1">
        <v>22.4</v>
      </c>
      <c r="FY179" s="1">
        <v>22.2</v>
      </c>
      <c r="FZ179" s="1">
        <v>21.6</v>
      </c>
      <c r="GA179" s="1">
        <v>21.8</v>
      </c>
      <c r="GB179" s="1">
        <v>20.6</v>
      </c>
      <c r="GC179" s="1">
        <v>21.2</v>
      </c>
      <c r="GD179" s="1">
        <v>22.8</v>
      </c>
      <c r="GE179" s="1">
        <v>23.4</v>
      </c>
      <c r="GF179" s="1">
        <v>20.399999999999999</v>
      </c>
      <c r="GG179" s="1">
        <v>21.8</v>
      </c>
      <c r="GH179" s="1">
        <v>21.4</v>
      </c>
      <c r="GI179" s="1">
        <v>22.4</v>
      </c>
      <c r="GJ179" s="1">
        <v>21.6</v>
      </c>
      <c r="GK179" s="1">
        <v>23.2</v>
      </c>
      <c r="GL179" s="1">
        <v>22.6</v>
      </c>
      <c r="GM179" s="1">
        <v>19.8</v>
      </c>
      <c r="GN179" s="1">
        <v>65535</v>
      </c>
      <c r="GO179" s="1">
        <v>65535</v>
      </c>
      <c r="GP179" s="1">
        <v>20.399999999999999</v>
      </c>
      <c r="GQ179" s="1">
        <v>20.8</v>
      </c>
      <c r="GR179" s="1">
        <v>22</v>
      </c>
      <c r="GS179" s="1">
        <v>21.8</v>
      </c>
      <c r="GT179" s="1">
        <v>22</v>
      </c>
      <c r="GU179" s="1">
        <v>21.8</v>
      </c>
      <c r="GV179" s="1">
        <v>21</v>
      </c>
      <c r="GW179" s="1">
        <v>21</v>
      </c>
      <c r="GX179" s="1">
        <v>21.6</v>
      </c>
      <c r="GY179" s="1">
        <v>22.4</v>
      </c>
      <c r="GZ179" s="1">
        <v>23</v>
      </c>
      <c r="HA179" s="1">
        <v>21.8</v>
      </c>
      <c r="HB179" s="1">
        <v>22.4</v>
      </c>
      <c r="HC179" s="1">
        <v>22.4</v>
      </c>
      <c r="HD179" s="1">
        <v>22.2</v>
      </c>
      <c r="HE179" s="1">
        <v>21.8</v>
      </c>
      <c r="HF179" s="1">
        <v>22.8</v>
      </c>
      <c r="HG179" s="1">
        <v>20.6</v>
      </c>
      <c r="HH179" s="1">
        <v>21.8</v>
      </c>
      <c r="HI179" s="1">
        <v>21.2</v>
      </c>
      <c r="HJ179" s="1">
        <v>65535</v>
      </c>
      <c r="HK179" s="1">
        <v>65535</v>
      </c>
      <c r="HL179" s="1">
        <v>65535</v>
      </c>
      <c r="HM179" s="1">
        <v>65535</v>
      </c>
      <c r="HN179" s="1">
        <v>65535</v>
      </c>
      <c r="HO179" s="1">
        <v>65535</v>
      </c>
      <c r="HP179" s="1">
        <v>22</v>
      </c>
      <c r="HQ179" s="1">
        <v>65535</v>
      </c>
      <c r="HR179" s="1">
        <v>65535</v>
      </c>
      <c r="HS179" s="1">
        <v>65535</v>
      </c>
      <c r="HT179" s="1">
        <v>65535</v>
      </c>
      <c r="HU179" s="1">
        <v>21.4</v>
      </c>
      <c r="HV179" s="1">
        <v>22.2</v>
      </c>
      <c r="HW179" s="1">
        <v>22.6</v>
      </c>
      <c r="HX179" s="1">
        <v>65535</v>
      </c>
      <c r="HY179" s="1">
        <v>65535</v>
      </c>
      <c r="HZ179" s="1">
        <v>22.4</v>
      </c>
      <c r="IA179" s="1">
        <v>19.600000000000001</v>
      </c>
      <c r="IB179" s="1">
        <v>20.399999999999999</v>
      </c>
      <c r="IC179" s="1">
        <v>20.8</v>
      </c>
      <c r="ID179" s="1">
        <v>21.4</v>
      </c>
      <c r="IE179" s="1">
        <v>22.4</v>
      </c>
      <c r="IF179" s="1">
        <v>19.8</v>
      </c>
      <c r="IG179" s="1">
        <v>20.8</v>
      </c>
      <c r="IH179" s="1">
        <v>21.4</v>
      </c>
      <c r="II179" s="1">
        <v>22.4</v>
      </c>
      <c r="IJ179" s="1">
        <v>21.8</v>
      </c>
      <c r="IK179" s="1">
        <v>22.2</v>
      </c>
      <c r="IL179" s="1">
        <v>22.4</v>
      </c>
      <c r="IM179" s="1">
        <v>22.4</v>
      </c>
      <c r="IN179" s="1">
        <v>22.2</v>
      </c>
      <c r="IO179" s="1">
        <v>21.8</v>
      </c>
      <c r="IP179" s="1">
        <v>22.6</v>
      </c>
      <c r="IQ179" s="1">
        <v>22.8</v>
      </c>
      <c r="IR179" s="1">
        <v>21.6</v>
      </c>
      <c r="IS179" s="1">
        <v>22.4</v>
      </c>
      <c r="IT179" s="1">
        <v>22</v>
      </c>
      <c r="IU179" s="1">
        <v>22.6</v>
      </c>
      <c r="IV179" s="1">
        <v>22.8</v>
      </c>
      <c r="IW179" s="1">
        <v>22.6</v>
      </c>
      <c r="IX179" s="1">
        <v>22</v>
      </c>
      <c r="IY179" s="1">
        <v>21.6</v>
      </c>
      <c r="IZ179" s="1">
        <v>22.2</v>
      </c>
      <c r="JA179" s="1">
        <v>22.2</v>
      </c>
      <c r="JB179" s="1">
        <v>23.2</v>
      </c>
      <c r="JC179" s="1">
        <v>22.8</v>
      </c>
      <c r="JD179" s="1">
        <v>22.4</v>
      </c>
      <c r="JE179" s="1">
        <v>22.6</v>
      </c>
      <c r="JF179" s="1">
        <v>65535</v>
      </c>
      <c r="JG179" s="1">
        <v>22.4</v>
      </c>
      <c r="JH179" s="1">
        <v>22.8</v>
      </c>
      <c r="JI179" s="1">
        <v>65535</v>
      </c>
      <c r="JJ179" s="1">
        <v>21.4</v>
      </c>
      <c r="JK179" s="1">
        <v>23.4</v>
      </c>
      <c r="JL179" s="1">
        <v>65535</v>
      </c>
      <c r="JM179" s="1">
        <v>21.6</v>
      </c>
      <c r="JN179" s="1">
        <v>22.8</v>
      </c>
      <c r="JO179" s="1">
        <v>21.2</v>
      </c>
      <c r="JP179" s="1">
        <v>21.8</v>
      </c>
      <c r="JQ179" s="1">
        <v>22.2</v>
      </c>
      <c r="JR179" s="1">
        <v>22.4</v>
      </c>
      <c r="JS179" s="1">
        <v>22.4</v>
      </c>
      <c r="JT179" s="1">
        <v>21.8</v>
      </c>
      <c r="JU179" s="1">
        <v>21.4</v>
      </c>
      <c r="JV179" s="1">
        <v>22.8</v>
      </c>
      <c r="JW179" s="1">
        <v>22.2</v>
      </c>
      <c r="JX179" s="1">
        <v>21.6</v>
      </c>
      <c r="JY179" s="1">
        <v>20</v>
      </c>
      <c r="JZ179" s="1">
        <v>21.61</v>
      </c>
      <c r="KA179" s="1">
        <v>21.4</v>
      </c>
      <c r="KB179" s="1">
        <v>21.8</v>
      </c>
      <c r="KC179" s="1">
        <v>21.6</v>
      </c>
      <c r="KD179" s="1">
        <v>21.4</v>
      </c>
      <c r="KE179" s="1">
        <v>22.2</v>
      </c>
      <c r="KF179" s="1">
        <v>22.6</v>
      </c>
      <c r="KG179" s="1">
        <v>22.4</v>
      </c>
      <c r="KH179" s="1">
        <v>21.4</v>
      </c>
      <c r="KI179" s="1">
        <v>22.6</v>
      </c>
      <c r="KJ179" s="1">
        <v>21.4</v>
      </c>
      <c r="KK179" s="1">
        <v>21.8</v>
      </c>
      <c r="KL179" s="1">
        <v>21.6</v>
      </c>
      <c r="KM179" s="1">
        <v>23.2</v>
      </c>
      <c r="KN179" s="1">
        <v>22.2</v>
      </c>
      <c r="KO179" s="1">
        <v>22.8</v>
      </c>
      <c r="KP179" s="1">
        <v>21</v>
      </c>
      <c r="KQ179" s="1">
        <v>22.2</v>
      </c>
      <c r="KR179" s="1">
        <v>22.2</v>
      </c>
      <c r="KS179" s="1">
        <v>21.6</v>
      </c>
      <c r="KT179" s="1">
        <v>22.4</v>
      </c>
      <c r="KU179" s="1">
        <v>22.4</v>
      </c>
      <c r="KV179" s="1">
        <v>21.8</v>
      </c>
      <c r="KW179" s="1">
        <v>21.8</v>
      </c>
      <c r="KX179" s="1">
        <v>21.2</v>
      </c>
      <c r="KY179" s="1">
        <v>21.4</v>
      </c>
      <c r="KZ179" s="1">
        <v>21.6</v>
      </c>
      <c r="LA179" s="1">
        <v>21.4</v>
      </c>
      <c r="LB179" s="1">
        <v>23</v>
      </c>
      <c r="LC179" s="1">
        <v>23.2</v>
      </c>
      <c r="LD179" s="1">
        <v>22</v>
      </c>
      <c r="LE179" s="1">
        <v>22.4</v>
      </c>
      <c r="LF179" s="1">
        <v>22.6</v>
      </c>
      <c r="LG179" s="1">
        <v>21.6</v>
      </c>
      <c r="LH179" s="1">
        <v>23</v>
      </c>
      <c r="LI179" s="1">
        <v>22.8</v>
      </c>
      <c r="LJ179" s="1">
        <v>22.6</v>
      </c>
      <c r="LK179" s="1">
        <v>23.4</v>
      </c>
      <c r="LL179" s="1">
        <v>22.8</v>
      </c>
      <c r="LM179" s="1">
        <v>22.6</v>
      </c>
      <c r="LN179" s="1">
        <v>23.2</v>
      </c>
      <c r="LO179" s="1">
        <v>23.4</v>
      </c>
      <c r="LP179" s="1">
        <v>23.4</v>
      </c>
      <c r="LQ179" s="1">
        <v>23</v>
      </c>
      <c r="LR179" s="1">
        <v>22.4</v>
      </c>
      <c r="LS179" s="1">
        <v>21.4</v>
      </c>
      <c r="LT179" s="1">
        <v>21.4</v>
      </c>
      <c r="LU179" s="1">
        <v>21</v>
      </c>
      <c r="LV179" s="1">
        <v>22.6</v>
      </c>
      <c r="LW179" s="1">
        <v>22.4</v>
      </c>
      <c r="LX179" s="1">
        <v>22.2</v>
      </c>
      <c r="LY179" s="1">
        <v>22.8</v>
      </c>
      <c r="LZ179" s="1">
        <v>22.4</v>
      </c>
      <c r="MA179" s="1">
        <v>22.4</v>
      </c>
      <c r="MB179" s="1">
        <v>23.2</v>
      </c>
      <c r="MC179" s="1">
        <v>22.8</v>
      </c>
      <c r="MD179" s="1">
        <v>22.6</v>
      </c>
      <c r="ME179" s="1">
        <v>23.6</v>
      </c>
      <c r="MF179" s="1">
        <v>23.2</v>
      </c>
      <c r="MG179" s="1">
        <v>22.8</v>
      </c>
      <c r="MH179" s="1">
        <v>22.8</v>
      </c>
      <c r="MI179" s="1">
        <v>23.6</v>
      </c>
      <c r="MJ179" s="1">
        <v>22.4</v>
      </c>
      <c r="MK179" s="1">
        <v>23.4</v>
      </c>
      <c r="ML179" s="1">
        <v>22.8</v>
      </c>
      <c r="MM179" s="1">
        <v>22.4</v>
      </c>
      <c r="MN179" s="1">
        <v>23.2</v>
      </c>
      <c r="MO179" s="1">
        <v>22.4</v>
      </c>
      <c r="MP179" s="1">
        <v>21.2</v>
      </c>
      <c r="MQ179" s="1">
        <v>23.6</v>
      </c>
      <c r="MR179" s="1">
        <v>22.8</v>
      </c>
      <c r="MS179" s="1">
        <v>23.8</v>
      </c>
      <c r="MT179" s="1">
        <v>22.8</v>
      </c>
      <c r="MU179" s="1">
        <v>22.8</v>
      </c>
      <c r="MV179" s="1">
        <v>23.8</v>
      </c>
      <c r="MW179" s="1">
        <v>23.2</v>
      </c>
      <c r="MX179" s="1">
        <v>23.4</v>
      </c>
      <c r="MY179" s="1">
        <v>22.2</v>
      </c>
      <c r="MZ179" s="1">
        <v>22.8</v>
      </c>
      <c r="NA179" s="1">
        <v>23</v>
      </c>
      <c r="NB179" s="1">
        <v>22.6</v>
      </c>
      <c r="NC179" s="1">
        <v>22.8</v>
      </c>
      <c r="ND179" s="1">
        <v>23.8</v>
      </c>
      <c r="NE179" s="1">
        <v>23.4</v>
      </c>
      <c r="NF179" s="1">
        <v>23.6</v>
      </c>
      <c r="NG179" s="1">
        <v>21.6</v>
      </c>
      <c r="NH179" s="1">
        <v>22.6</v>
      </c>
      <c r="NI179" s="1">
        <v>21.8</v>
      </c>
      <c r="NJ179" s="6">
        <f t="shared" si="111"/>
        <v>0.93548387096774188</v>
      </c>
      <c r="NK179" s="3">
        <f t="shared" si="112"/>
        <v>0.9642857142857143</v>
      </c>
      <c r="NL179" s="3">
        <f t="shared" si="113"/>
        <v>1</v>
      </c>
      <c r="NM179" s="3">
        <f t="shared" si="114"/>
        <v>0.83333333333333337</v>
      </c>
      <c r="NN179" s="3">
        <f t="shared" si="115"/>
        <v>0.90322580645161288</v>
      </c>
      <c r="NO179" s="3">
        <f t="shared" si="116"/>
        <v>0.8666666666666667</v>
      </c>
      <c r="NP179" s="3">
        <f t="shared" si="117"/>
        <v>0.83870967741935487</v>
      </c>
      <c r="NQ179" s="3">
        <f t="shared" si="118"/>
        <v>0.70967741935483875</v>
      </c>
      <c r="NR179" s="3">
        <f t="shared" si="119"/>
        <v>0.9</v>
      </c>
      <c r="NS179" s="3">
        <f t="shared" si="120"/>
        <v>1</v>
      </c>
      <c r="NT179" s="3">
        <f t="shared" si="121"/>
        <v>1</v>
      </c>
      <c r="NU179" s="3">
        <f t="shared" si="122"/>
        <v>1</v>
      </c>
      <c r="NV179" s="3">
        <f t="shared" si="123"/>
        <v>0.9123287671232877</v>
      </c>
      <c r="NW179" s="5">
        <f t="shared" si="124"/>
        <v>22.786206896551729</v>
      </c>
      <c r="NX179" s="1">
        <f t="shared" si="125"/>
        <v>23.088888888888892</v>
      </c>
      <c r="NY179" s="1">
        <f t="shared" si="126"/>
        <v>22.845161290322583</v>
      </c>
      <c r="NZ179" s="1">
        <f t="shared" si="127"/>
        <v>22.887999999999998</v>
      </c>
      <c r="OA179" s="1">
        <f t="shared" si="128"/>
        <v>22.778571428571428</v>
      </c>
      <c r="OB179" s="1">
        <f t="shared" si="129"/>
        <v>22.292307692307688</v>
      </c>
      <c r="OC179" s="1">
        <f t="shared" si="130"/>
        <v>21.761538461538464</v>
      </c>
      <c r="OD179" s="1">
        <f t="shared" si="131"/>
        <v>21.718181818181819</v>
      </c>
      <c r="OE179" s="1">
        <f t="shared" si="132"/>
        <v>22.244444444444436</v>
      </c>
      <c r="OF179" s="1">
        <f t="shared" si="133"/>
        <v>21.877741935483865</v>
      </c>
      <c r="OG179" s="1">
        <f t="shared" si="134"/>
        <v>22.533333333333328</v>
      </c>
      <c r="OH179" s="1">
        <f t="shared" si="135"/>
        <v>22.909677419354836</v>
      </c>
      <c r="OI179" s="111">
        <v>21.867999999999999</v>
      </c>
      <c r="OJ179" s="112">
        <v>21.719999999999995</v>
      </c>
      <c r="OK179" s="112">
        <v>22.180769230769229</v>
      </c>
      <c r="OL179" s="112">
        <v>22.172000000000004</v>
      </c>
      <c r="OM179" s="112">
        <v>22.030769230769224</v>
      </c>
      <c r="ON179" s="112">
        <v>21.591666666666665</v>
      </c>
      <c r="OO179" s="112">
        <v>21.121739130434783</v>
      </c>
      <c r="OP179" s="112">
        <v>21.28</v>
      </c>
      <c r="OQ179" s="112">
        <v>21.524000000000001</v>
      </c>
      <c r="OR179" s="112">
        <v>21.880769230769225</v>
      </c>
      <c r="OS179" s="112">
        <v>22.315999999999999</v>
      </c>
      <c r="OT179" s="112">
        <v>22.229166666666671</v>
      </c>
      <c r="OU179" s="5">
        <f t="shared" si="99"/>
        <v>0.91820689655173027</v>
      </c>
      <c r="OV179" s="1">
        <f t="shared" si="100"/>
        <v>1.3688888888888968</v>
      </c>
      <c r="OW179" s="1">
        <f t="shared" si="101"/>
        <v>0.66439205955335368</v>
      </c>
      <c r="OX179" s="1">
        <f t="shared" si="102"/>
        <v>0.71599999999999397</v>
      </c>
      <c r="OY179" s="1">
        <f t="shared" si="103"/>
        <v>0.74780219780220492</v>
      </c>
      <c r="OZ179" s="1">
        <f t="shared" si="104"/>
        <v>0.70064102564102271</v>
      </c>
      <c r="PA179" s="1">
        <f t="shared" si="105"/>
        <v>0.63979933110368137</v>
      </c>
      <c r="PB179" s="1">
        <f t="shared" si="106"/>
        <v>0.43818181818181756</v>
      </c>
      <c r="PC179" s="1">
        <f t="shared" si="107"/>
        <v>0.72044444444443556</v>
      </c>
      <c r="PD179" s="1">
        <f t="shared" si="108"/>
        <v>-3.0272952853600543E-3</v>
      </c>
      <c r="PE179" s="1">
        <f t="shared" si="109"/>
        <v>0.21733333333332894</v>
      </c>
      <c r="PF179" s="1">
        <f t="shared" si="110"/>
        <v>0.68051075268816419</v>
      </c>
      <c r="PG179" s="111">
        <v>15.8</v>
      </c>
      <c r="PH179" s="112">
        <v>15.2</v>
      </c>
      <c r="PI179" s="112">
        <v>17.600000000000001</v>
      </c>
      <c r="PJ179" s="112">
        <v>17.399999999999999</v>
      </c>
      <c r="PK179" s="112">
        <v>18</v>
      </c>
      <c r="PL179" s="112">
        <v>17</v>
      </c>
      <c r="PM179" s="112">
        <v>16.600000000000001</v>
      </c>
      <c r="PN179" s="112">
        <v>17</v>
      </c>
      <c r="PO179" s="112">
        <v>17.100000000000001</v>
      </c>
      <c r="PP179" s="112">
        <v>16.5</v>
      </c>
      <c r="PQ179" s="112">
        <v>18</v>
      </c>
      <c r="PR179" s="137">
        <v>12</v>
      </c>
      <c r="PS179" s="5">
        <f t="array" ref="PS179">+IF(ISERROR($NW179)=FALSE,MIN(IF($H179:$AL179&lt;65534,$H179:$AL179,"")),NA())</f>
        <v>19.399999999999999</v>
      </c>
      <c r="PT179" s="1">
        <f t="array" ref="PT179">+IF(ISERROR($NX179)=FALSE,MIN(IF($AM179:$BN179&lt;65534,$AM179:$BN179,"")),NA())</f>
        <v>19.2</v>
      </c>
      <c r="PU179" s="1">
        <f t="array" ref="PU179">+IF(ISERROR($NY179)=FALSE,MIN(IF($BP179:$CT179&lt;65534,$BP179:$CT179,"")),NA())</f>
        <v>21</v>
      </c>
      <c r="PV179" s="1">
        <f t="array" ref="PV179">+IF(ISERROR($NZ179)=FALSE,MIN(IF($CU179:$DX179&lt;65534,$CU179:$DX179,"")),NA())</f>
        <v>21.4</v>
      </c>
      <c r="PW179" s="1">
        <f t="array" ref="PW179">+IF(ISERROR($OA179)=FALSE,MIN(IF($DY179:$FC179&lt;65534,$DY179:$FC179,"")),NA())</f>
        <v>21.8</v>
      </c>
      <c r="PX179" s="1">
        <f t="array" ref="PX179">+IF(ISERROR($OB179)=FALSE,MIN(IF($FD179:$GG179&lt;65534,$FD179:$GG179,"")),NA())</f>
        <v>20.399999999999999</v>
      </c>
      <c r="PY179" s="1">
        <f t="array" ref="PY179">+IF(ISERROR($OC179)=FALSE,MIN(IF($GH179:$HL179&lt;65534,$GH179:$HL179,"")),NA())</f>
        <v>19.8</v>
      </c>
      <c r="PZ179" s="1">
        <f t="array" ref="PZ179">+IF(ISERROR($OD179)=FALSE,MIN(IF($HM179:$IQ179&lt;65534,$HM179:$IQ179,"")),NA())</f>
        <v>19.600000000000001</v>
      </c>
      <c r="QA179" s="1">
        <f t="array" ref="QA179">+IF(ISERROR($OE179)=FALSE,MIN(IF($IR179:$JU179&lt;65534,$IR179:$JU179,"")),NA())</f>
        <v>21.2</v>
      </c>
      <c r="QB179" s="1">
        <f t="array" ref="QB179">+IF(ISERROR($OF179)=FALSE,MIN(IF($JV179:$KZ179&lt;65534,$JV179:$KZ179,"")),NA())</f>
        <v>20</v>
      </c>
      <c r="QC179" s="1">
        <f t="array" ref="QC179">+IF(ISERROR($OG179)=FALSE,MIN(IF($LA179:$MD179&lt;65534,$LA179:$MD179,"")),NA())</f>
        <v>21</v>
      </c>
      <c r="QD179" s="1">
        <f t="array" ref="QD179">+IF(ISERROR($OH179)=FALSE,MIN(IF($ME179:$NI179&lt;65534,$ME179:$NI179,"")),NA())</f>
        <v>21.2</v>
      </c>
      <c r="QE179" s="5">
        <f t="shared" si="136"/>
        <v>-3.5999999999999979</v>
      </c>
      <c r="QF179" s="1">
        <f t="shared" si="137"/>
        <v>-4</v>
      </c>
      <c r="QG179" s="1">
        <f t="shared" si="138"/>
        <v>-3.3999999999999986</v>
      </c>
      <c r="QH179" s="1">
        <f t="shared" si="139"/>
        <v>-4</v>
      </c>
      <c r="QI179" s="1">
        <f t="shared" si="140"/>
        <v>-3.8000000000000007</v>
      </c>
      <c r="QJ179" s="1">
        <f t="shared" si="141"/>
        <v>-3.3999999999999986</v>
      </c>
      <c r="QK179" s="1">
        <f t="shared" si="142"/>
        <v>-3.1999999999999993</v>
      </c>
      <c r="QL179" s="1">
        <f t="shared" si="143"/>
        <v>-2.6000000000000014</v>
      </c>
      <c r="QM179" s="1">
        <f t="shared" si="144"/>
        <v>-4.0999999999999979</v>
      </c>
      <c r="QN179" s="1">
        <f t="shared" si="145"/>
        <v>-3.5</v>
      </c>
      <c r="QO179" s="1">
        <f t="shared" si="146"/>
        <v>-3</v>
      </c>
      <c r="QP179" s="1">
        <f t="shared" si="147"/>
        <v>-9.1999999999999993</v>
      </c>
      <c r="QQ179" s="5" t="s">
        <v>892</v>
      </c>
    </row>
    <row r="180" spans="1:459" s="1" customFormat="1" x14ac:dyDescent="0.2">
      <c r="A180" s="79">
        <v>32075050</v>
      </c>
      <c r="B180" s="106">
        <v>-74.042972222222218</v>
      </c>
      <c r="C180" s="106">
        <v>3.3800555555555554</v>
      </c>
      <c r="D180" s="105">
        <v>620</v>
      </c>
      <c r="E180" s="97" t="s">
        <v>123</v>
      </c>
      <c r="F180" s="97" t="s">
        <v>123</v>
      </c>
      <c r="G180" s="97" t="s">
        <v>38</v>
      </c>
      <c r="H180" s="1">
        <v>18.2</v>
      </c>
      <c r="I180" s="1">
        <v>15.6</v>
      </c>
      <c r="J180" s="1">
        <v>65535</v>
      </c>
      <c r="K180" s="1">
        <v>18.2</v>
      </c>
      <c r="L180" s="1">
        <v>19.600000000000001</v>
      </c>
      <c r="M180" s="1">
        <v>19.399999999999999</v>
      </c>
      <c r="N180" s="1">
        <v>17.2</v>
      </c>
      <c r="O180" s="1">
        <v>65535</v>
      </c>
      <c r="P180" s="1">
        <v>18.2</v>
      </c>
      <c r="Q180" s="1">
        <v>19.399999999999999</v>
      </c>
      <c r="R180" s="1">
        <v>17.8</v>
      </c>
      <c r="S180" s="1">
        <v>19.8</v>
      </c>
      <c r="T180" s="1">
        <v>17.399999999999999</v>
      </c>
      <c r="U180" s="1">
        <v>20.8</v>
      </c>
      <c r="V180" s="1">
        <v>18.2</v>
      </c>
      <c r="W180" s="1">
        <v>18.399999999999999</v>
      </c>
      <c r="X180" s="1">
        <v>18</v>
      </c>
      <c r="Y180" s="1">
        <v>65535</v>
      </c>
      <c r="Z180" s="1">
        <v>17</v>
      </c>
      <c r="AA180" s="1">
        <v>19.600000000000001</v>
      </c>
      <c r="AB180" s="1">
        <v>17.2</v>
      </c>
      <c r="AC180" s="1">
        <v>19.8</v>
      </c>
      <c r="AD180" s="1">
        <v>19.600000000000001</v>
      </c>
      <c r="AE180" s="1">
        <v>20.6</v>
      </c>
      <c r="AF180" s="1">
        <v>20.2</v>
      </c>
      <c r="AG180" s="1">
        <v>20.8</v>
      </c>
      <c r="AH180" s="1">
        <v>18.399999999999999</v>
      </c>
      <c r="AI180" s="1">
        <v>20</v>
      </c>
      <c r="AJ180" s="1">
        <v>20.399999999999999</v>
      </c>
      <c r="AK180" s="1">
        <v>20.6</v>
      </c>
      <c r="AL180" s="1">
        <v>20</v>
      </c>
      <c r="AM180" s="1">
        <v>20.399999999999999</v>
      </c>
      <c r="AN180" s="1">
        <v>19.8</v>
      </c>
      <c r="AO180" s="1">
        <v>19.2</v>
      </c>
      <c r="AP180" s="1">
        <v>20.2</v>
      </c>
      <c r="AQ180" s="1">
        <v>20.8</v>
      </c>
      <c r="AR180" s="1">
        <v>20.399999999999999</v>
      </c>
      <c r="AS180" s="1">
        <v>21.4</v>
      </c>
      <c r="AT180" s="1">
        <v>22</v>
      </c>
      <c r="AU180" s="1">
        <v>22</v>
      </c>
      <c r="AV180" s="1">
        <v>22.4</v>
      </c>
      <c r="AW180" s="1">
        <v>20.2</v>
      </c>
      <c r="AX180" s="1">
        <v>19</v>
      </c>
      <c r="AY180" s="1">
        <v>19.2</v>
      </c>
      <c r="AZ180" s="1">
        <v>20.399999999999999</v>
      </c>
      <c r="BA180" s="1">
        <v>21.6</v>
      </c>
      <c r="BB180" s="1">
        <v>20.399999999999999</v>
      </c>
      <c r="BC180" s="1">
        <v>20</v>
      </c>
      <c r="BD180" s="1">
        <v>21.4</v>
      </c>
      <c r="BE180" s="1">
        <v>20.2</v>
      </c>
      <c r="BF180" s="1">
        <v>20.2</v>
      </c>
      <c r="BG180" s="1">
        <v>20.399999999999999</v>
      </c>
      <c r="BH180" s="1">
        <v>21.4</v>
      </c>
      <c r="BI180" s="1">
        <v>20</v>
      </c>
      <c r="BJ180" s="1">
        <v>20.2</v>
      </c>
      <c r="BK180" s="1">
        <v>20</v>
      </c>
      <c r="BL180" s="1">
        <v>16</v>
      </c>
      <c r="BM180" s="1">
        <v>21.4</v>
      </c>
      <c r="BN180" s="1">
        <v>16</v>
      </c>
      <c r="BO180" s="102"/>
      <c r="BP180" s="1">
        <v>21.4</v>
      </c>
      <c r="BQ180" s="1">
        <v>16.600000000000001</v>
      </c>
      <c r="BR180" s="1">
        <v>16.399999999999999</v>
      </c>
      <c r="BS180" s="1">
        <v>16</v>
      </c>
      <c r="BT180" s="1">
        <v>16</v>
      </c>
      <c r="BU180" s="1">
        <v>18</v>
      </c>
      <c r="BV180" s="1">
        <v>16</v>
      </c>
      <c r="BW180" s="1">
        <v>65535</v>
      </c>
      <c r="BX180" s="1">
        <v>16</v>
      </c>
      <c r="BY180" s="1">
        <v>17</v>
      </c>
      <c r="BZ180" s="1">
        <v>65535</v>
      </c>
      <c r="CA180" s="1">
        <v>65535</v>
      </c>
      <c r="CB180" s="1">
        <v>65535</v>
      </c>
      <c r="CC180" s="1">
        <v>65535</v>
      </c>
      <c r="CD180" s="1">
        <v>65535</v>
      </c>
      <c r="CE180" s="1">
        <v>15</v>
      </c>
      <c r="CF180" s="1">
        <v>16</v>
      </c>
      <c r="CG180" s="1">
        <v>20</v>
      </c>
      <c r="CH180" s="1">
        <v>20.8</v>
      </c>
      <c r="CI180" s="1">
        <v>20.6</v>
      </c>
      <c r="CJ180" s="1">
        <v>18.399999999999999</v>
      </c>
      <c r="CK180" s="1">
        <v>20.6</v>
      </c>
      <c r="CL180" s="1">
        <v>20.399999999999999</v>
      </c>
      <c r="CM180" s="1">
        <v>20.2</v>
      </c>
      <c r="CN180" s="1">
        <v>26.2</v>
      </c>
      <c r="CO180" s="1">
        <v>17.399999999999999</v>
      </c>
      <c r="CP180" s="1">
        <v>65535</v>
      </c>
      <c r="CQ180" s="1">
        <v>20.2</v>
      </c>
      <c r="CR180" s="1">
        <v>19.399999999999999</v>
      </c>
      <c r="CS180" s="1">
        <v>20.6</v>
      </c>
      <c r="CT180" s="1">
        <v>20</v>
      </c>
      <c r="CU180" s="1">
        <v>19.2</v>
      </c>
      <c r="CV180" s="1">
        <v>17.2</v>
      </c>
      <c r="CW180" s="1">
        <v>18.600000000000001</v>
      </c>
      <c r="CX180" s="1">
        <v>17.600000000000001</v>
      </c>
      <c r="CY180" s="1">
        <v>19.399999999999999</v>
      </c>
      <c r="CZ180" s="1">
        <v>17.600000000000001</v>
      </c>
      <c r="DA180" s="1">
        <v>19.2</v>
      </c>
      <c r="DB180" s="1">
        <v>20.8</v>
      </c>
      <c r="DC180" s="1">
        <v>65535</v>
      </c>
      <c r="DD180" s="1">
        <v>17.600000000000001</v>
      </c>
      <c r="DE180" s="1">
        <v>17.399999999999999</v>
      </c>
      <c r="DF180" s="1">
        <v>16.600000000000001</v>
      </c>
      <c r="DG180" s="1">
        <v>17.8</v>
      </c>
      <c r="DH180" s="1">
        <v>19.600000000000001</v>
      </c>
      <c r="DI180" s="1">
        <v>65535</v>
      </c>
      <c r="DJ180" s="1">
        <v>17</v>
      </c>
      <c r="DK180" s="1">
        <v>16.2</v>
      </c>
      <c r="DL180" s="1">
        <v>17.2</v>
      </c>
      <c r="DM180" s="1">
        <v>65535</v>
      </c>
      <c r="DN180" s="1">
        <v>16.399999999999999</v>
      </c>
      <c r="DO180" s="1">
        <v>17.2</v>
      </c>
      <c r="DP180" s="1">
        <v>16.600000000000001</v>
      </c>
      <c r="DQ180" s="1">
        <v>16.399999999999999</v>
      </c>
      <c r="DR180" s="1">
        <v>16.2</v>
      </c>
      <c r="DS180" s="1">
        <v>16.2</v>
      </c>
      <c r="DT180" s="1">
        <v>16</v>
      </c>
      <c r="DU180" s="1">
        <v>16</v>
      </c>
      <c r="DV180" s="1">
        <v>16.2</v>
      </c>
      <c r="DW180" s="1">
        <v>16.399999999999999</v>
      </c>
      <c r="DX180" s="1">
        <v>15.2</v>
      </c>
      <c r="DY180" s="1">
        <v>15</v>
      </c>
      <c r="DZ180" s="1">
        <v>16</v>
      </c>
      <c r="EA180" s="1">
        <v>65535</v>
      </c>
      <c r="EB180" s="1">
        <v>65535</v>
      </c>
      <c r="EC180" s="1">
        <v>65535</v>
      </c>
      <c r="ED180" s="1">
        <v>65535</v>
      </c>
      <c r="EE180" s="1">
        <v>65535</v>
      </c>
      <c r="EF180" s="1">
        <v>65535</v>
      </c>
      <c r="EG180" s="1">
        <v>65535</v>
      </c>
      <c r="EH180" s="1">
        <v>65535</v>
      </c>
      <c r="EI180" s="1">
        <v>65535</v>
      </c>
      <c r="EJ180" s="1">
        <v>65535</v>
      </c>
      <c r="EK180" s="1">
        <v>65535</v>
      </c>
      <c r="EL180" s="1">
        <v>65535</v>
      </c>
      <c r="EM180" s="1">
        <v>65535</v>
      </c>
      <c r="EN180" s="1">
        <v>65535</v>
      </c>
      <c r="EO180" s="1">
        <v>65535</v>
      </c>
      <c r="EP180" s="1">
        <v>65535</v>
      </c>
      <c r="EQ180" s="1">
        <v>65535</v>
      </c>
      <c r="ER180" s="1">
        <v>65535</v>
      </c>
      <c r="ES180" s="1">
        <v>65535</v>
      </c>
      <c r="ET180" s="1">
        <v>65535</v>
      </c>
      <c r="EU180" s="1">
        <v>65535</v>
      </c>
      <c r="EV180" s="1">
        <v>65535</v>
      </c>
      <c r="EW180" s="1">
        <v>65535</v>
      </c>
      <c r="EX180" s="1">
        <v>65535</v>
      </c>
      <c r="EY180" s="1">
        <v>65535</v>
      </c>
      <c r="EZ180" s="1">
        <v>65535</v>
      </c>
      <c r="FA180" s="1">
        <v>65535</v>
      </c>
      <c r="FB180" s="1">
        <v>65535</v>
      </c>
      <c r="FC180" s="1">
        <v>65535</v>
      </c>
      <c r="FD180" s="1">
        <v>65535</v>
      </c>
      <c r="FE180" s="1">
        <v>65535</v>
      </c>
      <c r="FF180" s="1">
        <v>65535</v>
      </c>
      <c r="FG180" s="1">
        <v>65535</v>
      </c>
      <c r="FH180" s="1">
        <v>65535</v>
      </c>
      <c r="FI180" s="1">
        <v>65535</v>
      </c>
      <c r="FJ180" s="1">
        <v>65535</v>
      </c>
      <c r="FK180" s="1">
        <v>65535</v>
      </c>
      <c r="FL180" s="1">
        <v>65535</v>
      </c>
      <c r="FM180" s="1">
        <v>65535</v>
      </c>
      <c r="FN180" s="1">
        <v>65535</v>
      </c>
      <c r="FO180" s="1">
        <v>65535</v>
      </c>
      <c r="FP180" s="1">
        <v>65535</v>
      </c>
      <c r="FQ180" s="1">
        <v>65535</v>
      </c>
      <c r="FR180" s="1">
        <v>65535</v>
      </c>
      <c r="FS180" s="1">
        <v>65535</v>
      </c>
      <c r="FT180" s="1">
        <v>65535</v>
      </c>
      <c r="FU180" s="1">
        <v>65535</v>
      </c>
      <c r="FV180" s="1">
        <v>65535</v>
      </c>
      <c r="FW180" s="1">
        <v>65535</v>
      </c>
      <c r="FX180" s="1">
        <v>65535</v>
      </c>
      <c r="FY180" s="1">
        <v>65535</v>
      </c>
      <c r="FZ180" s="1">
        <v>65535</v>
      </c>
      <c r="GA180" s="1">
        <v>65535</v>
      </c>
      <c r="GB180" s="1">
        <v>65535</v>
      </c>
      <c r="GC180" s="1">
        <v>65535</v>
      </c>
      <c r="GD180" s="1">
        <v>65535</v>
      </c>
      <c r="GE180" s="1">
        <v>65535</v>
      </c>
      <c r="GF180" s="1">
        <v>65535</v>
      </c>
      <c r="GG180" s="1">
        <v>65535</v>
      </c>
      <c r="GH180" s="1">
        <v>65535</v>
      </c>
      <c r="GI180" s="1">
        <v>65535</v>
      </c>
      <c r="GJ180" s="1">
        <v>65535</v>
      </c>
      <c r="GK180" s="1">
        <v>20</v>
      </c>
      <c r="GL180" s="1">
        <v>20</v>
      </c>
      <c r="GM180" s="1">
        <v>19</v>
      </c>
      <c r="GN180" s="1">
        <v>19.600000000000001</v>
      </c>
      <c r="GO180" s="1">
        <v>18.8</v>
      </c>
      <c r="GP180" s="1">
        <v>19</v>
      </c>
      <c r="GQ180" s="1">
        <v>20.6</v>
      </c>
      <c r="GR180" s="1">
        <v>20</v>
      </c>
      <c r="GS180" s="1">
        <v>20</v>
      </c>
      <c r="GT180" s="1">
        <v>20.6</v>
      </c>
      <c r="GU180" s="1">
        <v>20.6</v>
      </c>
      <c r="GV180" s="1">
        <v>20.399999999999999</v>
      </c>
      <c r="GW180" s="1">
        <v>19</v>
      </c>
      <c r="GX180" s="1">
        <v>19</v>
      </c>
      <c r="GY180" s="1">
        <v>20.6</v>
      </c>
      <c r="GZ180" s="1">
        <v>21</v>
      </c>
      <c r="HA180" s="1">
        <v>21.2</v>
      </c>
      <c r="HB180" s="1">
        <v>20.6</v>
      </c>
      <c r="HC180" s="1">
        <v>20.8</v>
      </c>
      <c r="HD180" s="1">
        <v>19</v>
      </c>
      <c r="HE180" s="1">
        <v>18.600000000000001</v>
      </c>
      <c r="HF180" s="1">
        <v>19.600000000000001</v>
      </c>
      <c r="HG180" s="1">
        <v>19.399999999999999</v>
      </c>
      <c r="HH180" s="1">
        <v>19.399999999999999</v>
      </c>
      <c r="HI180" s="1">
        <v>20.399999999999999</v>
      </c>
      <c r="HJ180" s="1">
        <v>20.2</v>
      </c>
      <c r="HK180" s="1">
        <v>20</v>
      </c>
      <c r="HL180" s="1">
        <v>19.399999999999999</v>
      </c>
      <c r="HM180" s="1">
        <v>20.2</v>
      </c>
      <c r="HN180" s="1">
        <v>21</v>
      </c>
      <c r="HO180" s="1">
        <v>20.8</v>
      </c>
      <c r="HP180" s="1">
        <v>20.6</v>
      </c>
      <c r="HQ180" s="1">
        <v>17</v>
      </c>
      <c r="HR180" s="1">
        <v>18.8</v>
      </c>
      <c r="HS180" s="1">
        <v>19.8</v>
      </c>
      <c r="HT180" s="1">
        <v>20.6</v>
      </c>
      <c r="HU180" s="1">
        <v>19.8</v>
      </c>
      <c r="HV180" s="1">
        <v>21.4</v>
      </c>
      <c r="HW180" s="1">
        <v>21.4</v>
      </c>
      <c r="HX180" s="1">
        <v>20</v>
      </c>
      <c r="HY180" s="1">
        <v>21</v>
      </c>
      <c r="HZ180" s="1">
        <v>20.8</v>
      </c>
      <c r="IA180" s="1">
        <v>19</v>
      </c>
      <c r="IB180" s="1">
        <v>20</v>
      </c>
      <c r="IC180" s="1">
        <v>18.8</v>
      </c>
      <c r="ID180" s="1">
        <v>20</v>
      </c>
      <c r="IE180" s="1">
        <v>20.2</v>
      </c>
      <c r="IF180" s="1">
        <v>19.399999999999999</v>
      </c>
      <c r="IG180" s="1">
        <v>19.600000000000001</v>
      </c>
      <c r="IH180" s="1">
        <v>20.399999999999999</v>
      </c>
      <c r="II180" s="1">
        <v>21</v>
      </c>
      <c r="IJ180" s="1">
        <v>21.2</v>
      </c>
      <c r="IK180" s="1">
        <v>19.8</v>
      </c>
      <c r="IL180" s="1">
        <v>19.600000000000001</v>
      </c>
      <c r="IM180" s="1">
        <v>19.2</v>
      </c>
      <c r="IN180" s="1">
        <v>20.8</v>
      </c>
      <c r="IO180" s="1">
        <v>20.6</v>
      </c>
      <c r="IP180" s="1">
        <v>19</v>
      </c>
      <c r="IQ180" s="1">
        <v>20.399999999999999</v>
      </c>
      <c r="IR180" s="1">
        <v>20.8</v>
      </c>
      <c r="IS180" s="1">
        <v>21.4</v>
      </c>
      <c r="IT180" s="1">
        <v>19.600000000000001</v>
      </c>
      <c r="IU180" s="1">
        <v>21</v>
      </c>
      <c r="IV180" s="1">
        <v>21.4</v>
      </c>
      <c r="IW180" s="1">
        <v>21.2</v>
      </c>
      <c r="IX180" s="1">
        <v>21.8</v>
      </c>
      <c r="IY180" s="1">
        <v>19.600000000000001</v>
      </c>
      <c r="IZ180" s="1">
        <v>21</v>
      </c>
      <c r="JA180" s="1">
        <v>20</v>
      </c>
      <c r="JB180" s="1">
        <v>21.2</v>
      </c>
      <c r="JC180" s="1">
        <v>20.8</v>
      </c>
      <c r="JD180" s="1">
        <v>21</v>
      </c>
      <c r="JE180" s="1">
        <v>21.8</v>
      </c>
      <c r="JF180" s="1">
        <v>20.399999999999999</v>
      </c>
      <c r="JG180" s="1">
        <v>21</v>
      </c>
      <c r="JH180" s="1">
        <v>21.2</v>
      </c>
      <c r="JI180" s="1">
        <v>21.4</v>
      </c>
      <c r="JJ180" s="1">
        <v>20</v>
      </c>
      <c r="JK180" s="1">
        <v>65535</v>
      </c>
      <c r="JL180" s="1">
        <v>18.8</v>
      </c>
      <c r="JM180" s="1">
        <v>18.2</v>
      </c>
      <c r="JN180" s="1">
        <v>18.8</v>
      </c>
      <c r="JO180" s="1">
        <v>20</v>
      </c>
      <c r="JP180" s="1">
        <v>22</v>
      </c>
      <c r="JQ180" s="1">
        <v>20.2</v>
      </c>
      <c r="JR180" s="1">
        <v>18.600000000000001</v>
      </c>
      <c r="JS180" s="1">
        <v>20</v>
      </c>
      <c r="JT180" s="1">
        <v>20.8</v>
      </c>
      <c r="JU180" s="1">
        <v>20.6</v>
      </c>
      <c r="JV180" s="1">
        <v>19.600000000000001</v>
      </c>
      <c r="JW180" s="1">
        <v>20.8</v>
      </c>
      <c r="JX180" s="1">
        <v>20.8</v>
      </c>
      <c r="JY180" s="1">
        <v>17.8</v>
      </c>
      <c r="JZ180" s="1">
        <v>19.8</v>
      </c>
      <c r="KA180" s="1">
        <v>20</v>
      </c>
      <c r="KB180" s="1">
        <v>20.2</v>
      </c>
      <c r="KC180" s="1">
        <v>22.8</v>
      </c>
      <c r="KD180" s="1">
        <v>17.600000000000001</v>
      </c>
      <c r="KE180" s="1">
        <v>20</v>
      </c>
      <c r="KF180" s="1">
        <v>20.399999999999999</v>
      </c>
      <c r="KG180" s="1">
        <v>21</v>
      </c>
      <c r="KH180" s="1">
        <v>20.8</v>
      </c>
      <c r="KI180" s="1">
        <v>21</v>
      </c>
      <c r="KJ180" s="1">
        <v>20.8</v>
      </c>
      <c r="KK180" s="1">
        <v>20.399999999999999</v>
      </c>
      <c r="KL180" s="1">
        <v>19</v>
      </c>
      <c r="KM180" s="1">
        <v>20.6</v>
      </c>
      <c r="KN180" s="1">
        <v>21</v>
      </c>
      <c r="KO180" s="1">
        <v>21.2</v>
      </c>
      <c r="KP180" s="1">
        <v>19</v>
      </c>
      <c r="KQ180" s="1">
        <v>19.600000000000001</v>
      </c>
      <c r="KR180" s="1">
        <v>19.8</v>
      </c>
      <c r="KS180" s="1">
        <v>20.6</v>
      </c>
      <c r="KT180" s="1">
        <v>20.8</v>
      </c>
      <c r="KU180" s="1">
        <v>20.6</v>
      </c>
      <c r="KV180" s="1">
        <v>20.2</v>
      </c>
      <c r="KW180" s="1">
        <v>20.8</v>
      </c>
      <c r="KX180" s="1">
        <v>19.8</v>
      </c>
      <c r="KY180" s="1">
        <v>21</v>
      </c>
      <c r="KZ180" s="1">
        <v>21.6</v>
      </c>
      <c r="LA180" s="1">
        <v>18.399999999999999</v>
      </c>
      <c r="LB180" s="1">
        <v>20.8</v>
      </c>
      <c r="LC180" s="1">
        <v>19.600000000000001</v>
      </c>
      <c r="LD180" s="1">
        <v>21</v>
      </c>
      <c r="LE180" s="1">
        <v>21.6</v>
      </c>
      <c r="LF180" s="1">
        <v>21</v>
      </c>
      <c r="LG180" s="1">
        <v>19.8</v>
      </c>
      <c r="LH180" s="1">
        <v>20.399999999999999</v>
      </c>
      <c r="LI180" s="1">
        <v>21.4</v>
      </c>
      <c r="LJ180" s="1">
        <v>20</v>
      </c>
      <c r="LK180" s="1">
        <v>21.8</v>
      </c>
      <c r="LL180" s="1">
        <v>20.6</v>
      </c>
      <c r="LM180" s="1">
        <v>20.8</v>
      </c>
      <c r="LN180" s="1">
        <v>21</v>
      </c>
      <c r="LO180" s="1">
        <v>21.8</v>
      </c>
      <c r="LP180" s="1">
        <v>20.8</v>
      </c>
      <c r="LQ180" s="1">
        <v>20.6</v>
      </c>
      <c r="LR180" s="1">
        <v>22</v>
      </c>
      <c r="LS180" s="1">
        <v>21</v>
      </c>
      <c r="LT180" s="1">
        <v>21.4</v>
      </c>
      <c r="LU180" s="1">
        <v>19.8</v>
      </c>
      <c r="LV180" s="1">
        <v>21</v>
      </c>
      <c r="LW180" s="1">
        <v>19.399999999999999</v>
      </c>
      <c r="LX180" s="1">
        <v>20</v>
      </c>
      <c r="LY180" s="1">
        <v>21</v>
      </c>
      <c r="LZ180" s="1">
        <v>21.4</v>
      </c>
      <c r="MA180" s="1">
        <v>21.6</v>
      </c>
      <c r="MB180" s="1">
        <v>22</v>
      </c>
      <c r="MC180" s="1">
        <v>21.8</v>
      </c>
      <c r="MD180" s="1">
        <v>20.8</v>
      </c>
      <c r="ME180" s="1">
        <v>21.6</v>
      </c>
      <c r="MF180" s="1">
        <v>22.4</v>
      </c>
      <c r="MG180" s="1">
        <v>21.2</v>
      </c>
      <c r="MH180" s="1">
        <v>21.6</v>
      </c>
      <c r="MI180" s="1">
        <v>22.8</v>
      </c>
      <c r="MJ180" s="1">
        <v>22.2</v>
      </c>
      <c r="MK180" s="1">
        <v>22</v>
      </c>
      <c r="ML180" s="1">
        <v>21.6</v>
      </c>
      <c r="MM180" s="1">
        <v>19</v>
      </c>
      <c r="MN180" s="1">
        <v>20</v>
      </c>
      <c r="MO180" s="1">
        <v>21.8</v>
      </c>
      <c r="MP180" s="1">
        <v>19.600000000000001</v>
      </c>
      <c r="MQ180" s="1">
        <v>20.399999999999999</v>
      </c>
      <c r="MR180" s="1">
        <v>21.4</v>
      </c>
      <c r="MS180" s="1">
        <v>21.6</v>
      </c>
      <c r="MT180" s="1">
        <v>21.8</v>
      </c>
      <c r="MU180" s="1">
        <v>20.8</v>
      </c>
      <c r="MV180" s="1">
        <v>20</v>
      </c>
      <c r="MW180" s="1">
        <v>20.399999999999999</v>
      </c>
      <c r="MX180" s="1">
        <v>22.4</v>
      </c>
      <c r="MY180" s="1">
        <v>21.4</v>
      </c>
      <c r="MZ180" s="1">
        <v>21.6</v>
      </c>
      <c r="NA180" s="1">
        <v>21.6</v>
      </c>
      <c r="NB180" s="1">
        <v>22</v>
      </c>
      <c r="NC180" s="1">
        <v>65535</v>
      </c>
      <c r="ND180" s="1">
        <v>21.4</v>
      </c>
      <c r="NE180" s="1">
        <v>20.8</v>
      </c>
      <c r="NF180" s="1">
        <v>19.2</v>
      </c>
      <c r="NG180" s="1">
        <v>20.6</v>
      </c>
      <c r="NH180" s="1">
        <v>21.2</v>
      </c>
      <c r="NI180" s="1">
        <v>22</v>
      </c>
      <c r="NJ180" s="6">
        <f t="shared" si="111"/>
        <v>0.90322580645161288</v>
      </c>
      <c r="NK180" s="3">
        <f t="shared" si="112"/>
        <v>1</v>
      </c>
      <c r="NL180" s="3">
        <f t="shared" si="113"/>
        <v>0.77419354838709675</v>
      </c>
      <c r="NM180" s="3">
        <f t="shared" si="114"/>
        <v>0.9</v>
      </c>
      <c r="NN180" s="3">
        <f t="shared" si="115"/>
        <v>6.4516129032258063E-2</v>
      </c>
      <c r="NO180" s="3">
        <f t="shared" si="116"/>
        <v>0</v>
      </c>
      <c r="NP180" s="3">
        <f t="shared" si="117"/>
        <v>0.90322580645161288</v>
      </c>
      <c r="NQ180" s="3">
        <f t="shared" si="118"/>
        <v>1</v>
      </c>
      <c r="NR180" s="3">
        <f t="shared" si="119"/>
        <v>0.96666666666666667</v>
      </c>
      <c r="NS180" s="3">
        <f t="shared" si="120"/>
        <v>1</v>
      </c>
      <c r="NT180" s="3">
        <f t="shared" si="121"/>
        <v>1</v>
      </c>
      <c r="NU180" s="3">
        <f t="shared" si="122"/>
        <v>0.967741935483871</v>
      </c>
      <c r="NV180" s="3">
        <f t="shared" si="123"/>
        <v>0.78904109589041094</v>
      </c>
      <c r="NW180" s="5">
        <f t="shared" si="124"/>
        <v>18.942857142857147</v>
      </c>
      <c r="NX180" s="1">
        <f t="shared" si="125"/>
        <v>20.235714285714277</v>
      </c>
      <c r="NY180" s="1">
        <f t="shared" si="126"/>
        <v>18.716666666666665</v>
      </c>
      <c r="NZ180" s="1">
        <f t="shared" si="127"/>
        <v>17.325925925925922</v>
      </c>
      <c r="OA180" s="1" t="e">
        <f t="shared" si="128"/>
        <v>#N/A</v>
      </c>
      <c r="OB180" s="1" t="e">
        <f t="shared" si="129"/>
        <v>#N/A</v>
      </c>
      <c r="OC180" s="1">
        <f t="shared" si="130"/>
        <v>19.88571428571429</v>
      </c>
      <c r="OD180" s="1">
        <f t="shared" si="131"/>
        <v>20.070967741935483</v>
      </c>
      <c r="OE180" s="1">
        <f t="shared" si="132"/>
        <v>20.50344827586207</v>
      </c>
      <c r="OF180" s="1">
        <f t="shared" si="133"/>
        <v>20.303225806451614</v>
      </c>
      <c r="OG180" s="1">
        <f t="shared" si="134"/>
        <v>20.819999999999997</v>
      </c>
      <c r="OH180" s="1">
        <f t="shared" si="135"/>
        <v>21.213333333333335</v>
      </c>
      <c r="OI180" s="111">
        <v>18.359090909090909</v>
      </c>
      <c r="OJ180" s="112">
        <v>18.608695652173918</v>
      </c>
      <c r="OK180" s="112">
        <v>19.320833333333336</v>
      </c>
      <c r="OL180" s="112">
        <v>19.783999999999995</v>
      </c>
      <c r="OM180" s="112">
        <v>19.928000000000001</v>
      </c>
      <c r="ON180" s="112">
        <v>19.541666666666668</v>
      </c>
      <c r="OO180" s="112">
        <v>19.134782608695652</v>
      </c>
      <c r="OP180" s="112">
        <v>19.060869565217388</v>
      </c>
      <c r="OQ180" s="112">
        <v>19.1875</v>
      </c>
      <c r="OR180" s="112">
        <v>19.529166666666665</v>
      </c>
      <c r="OS180" s="112">
        <v>19.800000000000004</v>
      </c>
      <c r="OT180" s="112">
        <v>19.254545454545454</v>
      </c>
      <c r="OU180" s="5">
        <f t="shared" si="99"/>
        <v>0.58376623376623726</v>
      </c>
      <c r="OV180" s="1">
        <f t="shared" si="100"/>
        <v>1.6270186335403594</v>
      </c>
      <c r="OW180" s="1">
        <f t="shared" si="101"/>
        <v>-0.6041666666666714</v>
      </c>
      <c r="OX180" s="1">
        <f t="shared" si="102"/>
        <v>-2.458074074074073</v>
      </c>
      <c r="OY180" s="1" t="e">
        <f t="shared" si="103"/>
        <v>#N/A</v>
      </c>
      <c r="OZ180" s="1" t="e">
        <f t="shared" si="104"/>
        <v>#N/A</v>
      </c>
      <c r="PA180" s="1">
        <f t="shared" si="105"/>
        <v>0.75093167701863806</v>
      </c>
      <c r="PB180" s="1">
        <f t="shared" si="106"/>
        <v>1.0100981767180954</v>
      </c>
      <c r="PC180" s="1">
        <f t="shared" si="107"/>
        <v>1.3159482758620697</v>
      </c>
      <c r="PD180" s="1">
        <f t="shared" si="108"/>
        <v>0.77405913978494922</v>
      </c>
      <c r="PE180" s="1">
        <f t="shared" si="109"/>
        <v>1.0199999999999925</v>
      </c>
      <c r="PF180" s="1">
        <f t="shared" si="110"/>
        <v>1.9587878787878807</v>
      </c>
      <c r="PG180" s="111">
        <v>12.3</v>
      </c>
      <c r="PH180" s="112">
        <v>11.8</v>
      </c>
      <c r="PI180" s="112">
        <v>13.8</v>
      </c>
      <c r="PJ180" s="112">
        <v>14.4</v>
      </c>
      <c r="PK180" s="112">
        <v>14</v>
      </c>
      <c r="PL180" s="112">
        <v>14</v>
      </c>
      <c r="PM180" s="112">
        <v>10</v>
      </c>
      <c r="PN180" s="112">
        <v>13</v>
      </c>
      <c r="PO180" s="112">
        <v>12.2</v>
      </c>
      <c r="PP180" s="112">
        <v>9.1999999999999993</v>
      </c>
      <c r="PQ180" s="112">
        <v>13</v>
      </c>
      <c r="PR180" s="137">
        <v>12</v>
      </c>
      <c r="PS180" s="5">
        <f t="array" ref="PS180">+IF(ISERROR($NW180)=FALSE,MIN(IF($H180:$AL180&lt;65534,$H180:$AL180,"")),NA())</f>
        <v>15.6</v>
      </c>
      <c r="PT180" s="1">
        <f t="array" ref="PT180">+IF(ISERROR($NX180)=FALSE,MIN(IF($AM180:$BN180&lt;65534,$AM180:$BN180,"")),NA())</f>
        <v>16</v>
      </c>
      <c r="PU180" s="1">
        <f t="array" ref="PU180">+IF(ISERROR($NY180)=FALSE,MIN(IF($BP180:$CT180&lt;65534,$BP180:$CT180,"")),NA())</f>
        <v>15</v>
      </c>
      <c r="PV180" s="1">
        <f t="array" ref="PV180">+IF(ISERROR($NZ180)=FALSE,MIN(IF($CU180:$DX180&lt;65534,$CU180:$DX180,"")),NA())</f>
        <v>15.2</v>
      </c>
      <c r="PW180" s="1" t="e">
        <f t="array" ref="PW180">+IF(ISERROR($OA180)=FALSE,MIN(IF($DY180:$FC180&lt;65534,$DY180:$FC180,"")),NA())</f>
        <v>#N/A</v>
      </c>
      <c r="PX180" s="1" t="e">
        <f t="array" ref="PX180">+IF(ISERROR($OB180)=FALSE,MIN(IF($FD180:$GG180&lt;65534,$FD180:$GG180,"")),NA())</f>
        <v>#N/A</v>
      </c>
      <c r="PY180" s="1">
        <f t="array" ref="PY180">+IF(ISERROR($OC180)=FALSE,MIN(IF($GH180:$HL180&lt;65534,$GH180:$HL180,"")),NA())</f>
        <v>18.600000000000001</v>
      </c>
      <c r="PZ180" s="1">
        <f t="array" ref="PZ180">+IF(ISERROR($OD180)=FALSE,MIN(IF($HM180:$IQ180&lt;65534,$HM180:$IQ180,"")),NA())</f>
        <v>17</v>
      </c>
      <c r="QA180" s="1">
        <f t="array" ref="QA180">+IF(ISERROR($OE180)=FALSE,MIN(IF($IR180:$JU180&lt;65534,$IR180:$JU180,"")),NA())</f>
        <v>18.2</v>
      </c>
      <c r="QB180" s="1">
        <f t="array" ref="QB180">+IF(ISERROR($OF180)=FALSE,MIN(IF($JV180:$KZ180&lt;65534,$JV180:$KZ180,"")),NA())</f>
        <v>17.600000000000001</v>
      </c>
      <c r="QC180" s="1">
        <f t="array" ref="QC180">+IF(ISERROR($OG180)=FALSE,MIN(IF($LA180:$MD180&lt;65534,$LA180:$MD180,"")),NA())</f>
        <v>18.399999999999999</v>
      </c>
      <c r="QD180" s="1">
        <f t="array" ref="QD180">+IF(ISERROR($OH180)=FALSE,MIN(IF($ME180:$NI180&lt;65534,$ME180:$NI180,"")),NA())</f>
        <v>19</v>
      </c>
      <c r="QE180" s="5">
        <f t="shared" si="136"/>
        <v>-3.2999999999999989</v>
      </c>
      <c r="QF180" s="1">
        <f t="shared" si="137"/>
        <v>-4.1999999999999993</v>
      </c>
      <c r="QG180" s="1">
        <f t="shared" si="138"/>
        <v>-1.1999999999999993</v>
      </c>
      <c r="QH180" s="1">
        <f t="shared" si="139"/>
        <v>-0.79999999999999893</v>
      </c>
      <c r="QI180" s="1" t="e">
        <f t="shared" si="140"/>
        <v>#N/A</v>
      </c>
      <c r="QJ180" s="1" t="e">
        <f t="shared" si="141"/>
        <v>#N/A</v>
      </c>
      <c r="QK180" s="1">
        <f t="shared" si="142"/>
        <v>-8.6000000000000014</v>
      </c>
      <c r="QL180" s="1">
        <f t="shared" si="143"/>
        <v>-4</v>
      </c>
      <c r="QM180" s="1">
        <f t="shared" si="144"/>
        <v>-6</v>
      </c>
      <c r="QN180" s="1">
        <f t="shared" si="145"/>
        <v>-8.4000000000000021</v>
      </c>
      <c r="QO180" s="1">
        <f t="shared" si="146"/>
        <v>-5.3999999999999986</v>
      </c>
      <c r="QP180" s="1">
        <f t="shared" si="147"/>
        <v>-7</v>
      </c>
      <c r="QQ180" s="5" t="s">
        <v>892</v>
      </c>
    </row>
    <row r="181" spans="1:459" s="1" customFormat="1" x14ac:dyDescent="0.2">
      <c r="A181" s="79">
        <v>35015050</v>
      </c>
      <c r="B181" s="106">
        <v>-73.349277777777772</v>
      </c>
      <c r="C181" s="106">
        <v>3.6307777777777779</v>
      </c>
      <c r="D181" s="105">
        <v>250</v>
      </c>
      <c r="E181" s="97" t="s">
        <v>120</v>
      </c>
      <c r="F181" s="97" t="s">
        <v>586</v>
      </c>
      <c r="G181" s="97" t="s">
        <v>38</v>
      </c>
      <c r="H181" s="1">
        <v>65535</v>
      </c>
      <c r="I181" s="1">
        <v>65535</v>
      </c>
      <c r="J181" s="1">
        <v>65535</v>
      </c>
      <c r="K181" s="1">
        <v>65535</v>
      </c>
      <c r="L181" s="1">
        <v>65535</v>
      </c>
      <c r="M181" s="1">
        <v>65535</v>
      </c>
      <c r="N181" s="1">
        <v>65535</v>
      </c>
      <c r="O181" s="1">
        <v>65535</v>
      </c>
      <c r="P181" s="1">
        <v>65535</v>
      </c>
      <c r="Q181" s="1">
        <v>65535</v>
      </c>
      <c r="R181" s="1">
        <v>65535</v>
      </c>
      <c r="S181" s="1">
        <v>65535</v>
      </c>
      <c r="T181" s="1">
        <v>65535</v>
      </c>
      <c r="U181" s="1">
        <v>65535</v>
      </c>
      <c r="V181" s="1">
        <v>65535</v>
      </c>
      <c r="W181" s="1">
        <v>65535</v>
      </c>
      <c r="X181" s="1">
        <v>65535</v>
      </c>
      <c r="Y181" s="1">
        <v>65535</v>
      </c>
      <c r="Z181" s="1">
        <v>65535</v>
      </c>
      <c r="AA181" s="1">
        <v>65535</v>
      </c>
      <c r="AB181" s="1">
        <v>65535</v>
      </c>
      <c r="AC181" s="1">
        <v>65535</v>
      </c>
      <c r="AD181" s="1">
        <v>65535</v>
      </c>
      <c r="AE181" s="1">
        <v>65535</v>
      </c>
      <c r="AF181" s="1">
        <v>65535</v>
      </c>
      <c r="AG181" s="1">
        <v>65535</v>
      </c>
      <c r="AH181" s="1">
        <v>65535</v>
      </c>
      <c r="AI181" s="1">
        <v>65535</v>
      </c>
      <c r="AJ181" s="1">
        <v>65535</v>
      </c>
      <c r="AK181" s="1">
        <v>65535</v>
      </c>
      <c r="AL181" s="1">
        <v>65535</v>
      </c>
      <c r="AM181" s="1">
        <v>65535</v>
      </c>
      <c r="AN181" s="1">
        <v>65535</v>
      </c>
      <c r="AO181" s="1">
        <v>65535</v>
      </c>
      <c r="AP181" s="1">
        <v>65535</v>
      </c>
      <c r="AQ181" s="1">
        <v>65535</v>
      </c>
      <c r="AR181" s="1">
        <v>65535</v>
      </c>
      <c r="AS181" s="1">
        <v>65535</v>
      </c>
      <c r="AT181" s="1">
        <v>65535</v>
      </c>
      <c r="AU181" s="1">
        <v>65535</v>
      </c>
      <c r="AV181" s="1">
        <v>65535</v>
      </c>
      <c r="AW181" s="1">
        <v>65535</v>
      </c>
      <c r="AX181" s="1">
        <v>65535</v>
      </c>
      <c r="AY181" s="1">
        <v>65535</v>
      </c>
      <c r="AZ181" s="1">
        <v>65535</v>
      </c>
      <c r="BA181" s="1">
        <v>65535</v>
      </c>
      <c r="BB181" s="1">
        <v>65535</v>
      </c>
      <c r="BC181" s="1">
        <v>65535</v>
      </c>
      <c r="BD181" s="1">
        <v>65535</v>
      </c>
      <c r="BE181" s="1">
        <v>65535</v>
      </c>
      <c r="BF181" s="1">
        <v>65535</v>
      </c>
      <c r="BG181" s="1">
        <v>65535</v>
      </c>
      <c r="BH181" s="1">
        <v>65535</v>
      </c>
      <c r="BI181" s="1">
        <v>65535</v>
      </c>
      <c r="BJ181" s="1">
        <v>65535</v>
      </c>
      <c r="BK181" s="1">
        <v>65535</v>
      </c>
      <c r="BL181" s="1">
        <v>65535</v>
      </c>
      <c r="BM181" s="1">
        <v>65535</v>
      </c>
      <c r="BN181" s="1">
        <v>65535</v>
      </c>
      <c r="BO181" s="102"/>
      <c r="BP181" s="1">
        <v>65535</v>
      </c>
      <c r="BQ181" s="1">
        <v>65535</v>
      </c>
      <c r="BR181" s="1">
        <v>65535</v>
      </c>
      <c r="BS181" s="1">
        <v>65535</v>
      </c>
      <c r="BT181" s="1">
        <v>65535</v>
      </c>
      <c r="BU181" s="1">
        <v>65535</v>
      </c>
      <c r="BV181" s="1">
        <v>65535</v>
      </c>
      <c r="BW181" s="1">
        <v>65535</v>
      </c>
      <c r="BX181" s="1">
        <v>65535</v>
      </c>
      <c r="BY181" s="1">
        <v>65535</v>
      </c>
      <c r="BZ181" s="1">
        <v>65535</v>
      </c>
      <c r="CA181" s="1">
        <v>65535</v>
      </c>
      <c r="CB181" s="1">
        <v>65535</v>
      </c>
      <c r="CC181" s="1">
        <v>65535</v>
      </c>
      <c r="CD181" s="1">
        <v>65535</v>
      </c>
      <c r="CE181" s="1">
        <v>65535</v>
      </c>
      <c r="CF181" s="1">
        <v>65535</v>
      </c>
      <c r="CG181" s="1">
        <v>65535</v>
      </c>
      <c r="CH181" s="1">
        <v>65535</v>
      </c>
      <c r="CI181" s="1">
        <v>65535</v>
      </c>
      <c r="CJ181" s="1">
        <v>65535</v>
      </c>
      <c r="CK181" s="1">
        <v>65535</v>
      </c>
      <c r="CL181" s="1">
        <v>65535</v>
      </c>
      <c r="CM181" s="1">
        <v>65535</v>
      </c>
      <c r="CN181" s="1">
        <v>65535</v>
      </c>
      <c r="CO181" s="1">
        <v>65535</v>
      </c>
      <c r="CP181" s="1">
        <v>65535</v>
      </c>
      <c r="CQ181" s="1">
        <v>65535</v>
      </c>
      <c r="CR181" s="1">
        <v>65535</v>
      </c>
      <c r="CS181" s="1">
        <v>65535</v>
      </c>
      <c r="CT181" s="1">
        <v>65535</v>
      </c>
      <c r="CU181" s="1">
        <v>65535</v>
      </c>
      <c r="CV181" s="1">
        <v>65535</v>
      </c>
      <c r="CW181" s="1">
        <v>65535</v>
      </c>
      <c r="CX181" s="1">
        <v>65535</v>
      </c>
      <c r="CY181" s="1">
        <v>65535</v>
      </c>
      <c r="CZ181" s="1">
        <v>65535</v>
      </c>
      <c r="DA181" s="1">
        <v>65535</v>
      </c>
      <c r="DB181" s="1">
        <v>65535</v>
      </c>
      <c r="DC181" s="1">
        <v>65535</v>
      </c>
      <c r="DD181" s="1">
        <v>65535</v>
      </c>
      <c r="DE181" s="1">
        <v>65535</v>
      </c>
      <c r="DF181" s="1">
        <v>65535</v>
      </c>
      <c r="DG181" s="1">
        <v>65535</v>
      </c>
      <c r="DH181" s="1">
        <v>65535</v>
      </c>
      <c r="DI181" s="1">
        <v>65535</v>
      </c>
      <c r="DJ181" s="1">
        <v>65535</v>
      </c>
      <c r="DK181" s="1">
        <v>65535</v>
      </c>
      <c r="DL181" s="1">
        <v>65535</v>
      </c>
      <c r="DM181" s="1">
        <v>65535</v>
      </c>
      <c r="DN181" s="1">
        <v>65535</v>
      </c>
      <c r="DO181" s="1">
        <v>65535</v>
      </c>
      <c r="DP181" s="1">
        <v>65535</v>
      </c>
      <c r="DQ181" s="1">
        <v>65535</v>
      </c>
      <c r="DR181" s="1">
        <v>65535</v>
      </c>
      <c r="DS181" s="1">
        <v>65535</v>
      </c>
      <c r="DT181" s="1">
        <v>65535</v>
      </c>
      <c r="DU181" s="1">
        <v>65535</v>
      </c>
      <c r="DV181" s="1">
        <v>65535</v>
      </c>
      <c r="DW181" s="1">
        <v>65535</v>
      </c>
      <c r="DX181" s="1">
        <v>65535</v>
      </c>
      <c r="DY181" s="1">
        <v>65535</v>
      </c>
      <c r="DZ181" s="1">
        <v>65535</v>
      </c>
      <c r="EA181" s="1">
        <v>65535</v>
      </c>
      <c r="EB181" s="1">
        <v>65535</v>
      </c>
      <c r="EC181" s="1">
        <v>65535</v>
      </c>
      <c r="ED181" s="1">
        <v>65535</v>
      </c>
      <c r="EE181" s="1">
        <v>65535</v>
      </c>
      <c r="EF181" s="1">
        <v>65535</v>
      </c>
      <c r="EG181" s="1">
        <v>65535</v>
      </c>
      <c r="EH181" s="1">
        <v>65535</v>
      </c>
      <c r="EI181" s="1">
        <v>65535</v>
      </c>
      <c r="EJ181" s="1">
        <v>65535</v>
      </c>
      <c r="EK181" s="1">
        <v>65535</v>
      </c>
      <c r="EL181" s="1">
        <v>65535</v>
      </c>
      <c r="EM181" s="1">
        <v>65535</v>
      </c>
      <c r="EN181" s="1">
        <v>65535</v>
      </c>
      <c r="EO181" s="1">
        <v>65535</v>
      </c>
      <c r="EP181" s="1">
        <v>65535</v>
      </c>
      <c r="EQ181" s="1">
        <v>65535</v>
      </c>
      <c r="ER181" s="1">
        <v>65535</v>
      </c>
      <c r="ES181" s="1">
        <v>65535</v>
      </c>
      <c r="ET181" s="1">
        <v>65535</v>
      </c>
      <c r="EU181" s="1">
        <v>65535</v>
      </c>
      <c r="EV181" s="1">
        <v>65535</v>
      </c>
      <c r="EW181" s="1">
        <v>65535</v>
      </c>
      <c r="EX181" s="1">
        <v>65535</v>
      </c>
      <c r="EY181" s="1">
        <v>65535</v>
      </c>
      <c r="EZ181" s="1">
        <v>65535</v>
      </c>
      <c r="FA181" s="1">
        <v>65535</v>
      </c>
      <c r="FB181" s="1">
        <v>65535</v>
      </c>
      <c r="FC181" s="1">
        <v>65535</v>
      </c>
      <c r="FD181" s="1">
        <v>65535</v>
      </c>
      <c r="FE181" s="1">
        <v>65535</v>
      </c>
      <c r="FF181" s="1">
        <v>65535</v>
      </c>
      <c r="FG181" s="1">
        <v>65535</v>
      </c>
      <c r="FH181" s="1">
        <v>65535</v>
      </c>
      <c r="FI181" s="1">
        <v>65535</v>
      </c>
      <c r="FJ181" s="1">
        <v>65535</v>
      </c>
      <c r="FK181" s="1">
        <v>65535</v>
      </c>
      <c r="FL181" s="1">
        <v>65535</v>
      </c>
      <c r="FM181" s="1">
        <v>65535</v>
      </c>
      <c r="FN181" s="1">
        <v>65535</v>
      </c>
      <c r="FO181" s="1">
        <v>65535</v>
      </c>
      <c r="FP181" s="1">
        <v>65535</v>
      </c>
      <c r="FQ181" s="1">
        <v>65535</v>
      </c>
      <c r="FR181" s="1">
        <v>65535</v>
      </c>
      <c r="FS181" s="1">
        <v>65535</v>
      </c>
      <c r="FT181" s="1">
        <v>65535</v>
      </c>
      <c r="FU181" s="1">
        <v>65535</v>
      </c>
      <c r="FV181" s="1">
        <v>65535</v>
      </c>
      <c r="FW181" s="1">
        <v>65535</v>
      </c>
      <c r="FX181" s="1">
        <v>65535</v>
      </c>
      <c r="FY181" s="1">
        <v>65535</v>
      </c>
      <c r="FZ181" s="1">
        <v>65535</v>
      </c>
      <c r="GA181" s="1">
        <v>65535</v>
      </c>
      <c r="GB181" s="1">
        <v>65535</v>
      </c>
      <c r="GC181" s="1">
        <v>65535</v>
      </c>
      <c r="GD181" s="1">
        <v>65535</v>
      </c>
      <c r="GE181" s="1">
        <v>65535</v>
      </c>
      <c r="GF181" s="1">
        <v>65535</v>
      </c>
      <c r="GG181" s="1">
        <v>65535</v>
      </c>
      <c r="GH181" s="1">
        <v>65535</v>
      </c>
      <c r="GI181" s="1">
        <v>65535</v>
      </c>
      <c r="GJ181" s="1">
        <v>65535</v>
      </c>
      <c r="GK181" s="1">
        <v>65535</v>
      </c>
      <c r="GL181" s="1">
        <v>65535</v>
      </c>
      <c r="GM181" s="1">
        <v>65535</v>
      </c>
      <c r="GN181" s="1">
        <v>65535</v>
      </c>
      <c r="GO181" s="1">
        <v>65535</v>
      </c>
      <c r="GP181" s="1">
        <v>65535</v>
      </c>
      <c r="GQ181" s="1">
        <v>65535</v>
      </c>
      <c r="GR181" s="1">
        <v>65535</v>
      </c>
      <c r="GS181" s="1">
        <v>65535</v>
      </c>
      <c r="GT181" s="1">
        <v>65535</v>
      </c>
      <c r="GU181" s="1">
        <v>65535</v>
      </c>
      <c r="GV181" s="1">
        <v>65535</v>
      </c>
      <c r="GW181" s="1">
        <v>65535</v>
      </c>
      <c r="GX181" s="1">
        <v>65535</v>
      </c>
      <c r="GY181" s="1">
        <v>65535</v>
      </c>
      <c r="GZ181" s="1">
        <v>65535</v>
      </c>
      <c r="HA181" s="1">
        <v>65535</v>
      </c>
      <c r="HB181" s="1">
        <v>65535</v>
      </c>
      <c r="HC181" s="1">
        <v>65535</v>
      </c>
      <c r="HD181" s="1">
        <v>65535</v>
      </c>
      <c r="HE181" s="1">
        <v>65535</v>
      </c>
      <c r="HF181" s="1">
        <v>65535</v>
      </c>
      <c r="HG181" s="1">
        <v>65535</v>
      </c>
      <c r="HH181" s="1">
        <v>65535</v>
      </c>
      <c r="HI181" s="1">
        <v>65535</v>
      </c>
      <c r="HJ181" s="1">
        <v>65535</v>
      </c>
      <c r="HK181" s="1">
        <v>65535</v>
      </c>
      <c r="HL181" s="1">
        <v>65535</v>
      </c>
      <c r="HM181" s="1">
        <v>65535</v>
      </c>
      <c r="HN181" s="1">
        <v>65535</v>
      </c>
      <c r="HO181" s="1">
        <v>65535</v>
      </c>
      <c r="HP181" s="1">
        <v>65535</v>
      </c>
      <c r="HQ181" s="1">
        <v>65535</v>
      </c>
      <c r="HR181" s="1">
        <v>65535</v>
      </c>
      <c r="HS181" s="1">
        <v>65535</v>
      </c>
      <c r="HT181" s="1">
        <v>65535</v>
      </c>
      <c r="HU181" s="1">
        <v>65535</v>
      </c>
      <c r="HV181" s="1">
        <v>65535</v>
      </c>
      <c r="HW181" s="1">
        <v>65535</v>
      </c>
      <c r="HX181" s="1">
        <v>65535</v>
      </c>
      <c r="HY181" s="1">
        <v>65535</v>
      </c>
      <c r="HZ181" s="1">
        <v>65535</v>
      </c>
      <c r="IA181" s="1">
        <v>65535</v>
      </c>
      <c r="IB181" s="1">
        <v>65535</v>
      </c>
      <c r="IC181" s="1">
        <v>65535</v>
      </c>
      <c r="ID181" s="1">
        <v>65535</v>
      </c>
      <c r="IE181" s="1">
        <v>65535</v>
      </c>
      <c r="IF181" s="1">
        <v>65535</v>
      </c>
      <c r="IG181" s="1">
        <v>65535</v>
      </c>
      <c r="IH181" s="1">
        <v>65535</v>
      </c>
      <c r="II181" s="1">
        <v>65535</v>
      </c>
      <c r="IJ181" s="1">
        <v>65535</v>
      </c>
      <c r="IK181" s="1">
        <v>65535</v>
      </c>
      <c r="IL181" s="1">
        <v>65535</v>
      </c>
      <c r="IM181" s="1">
        <v>65535</v>
      </c>
      <c r="IN181" s="1">
        <v>65535</v>
      </c>
      <c r="IO181" s="1">
        <v>65535</v>
      </c>
      <c r="IP181" s="1">
        <v>65535</v>
      </c>
      <c r="IQ181" s="1">
        <v>65535</v>
      </c>
      <c r="IR181" s="1">
        <v>65535</v>
      </c>
      <c r="IS181" s="1">
        <v>65535</v>
      </c>
      <c r="IT181" s="1">
        <v>65535</v>
      </c>
      <c r="IU181" s="1">
        <v>65535</v>
      </c>
      <c r="IV181" s="1">
        <v>65535</v>
      </c>
      <c r="IW181" s="1">
        <v>65535</v>
      </c>
      <c r="IX181" s="1">
        <v>65535</v>
      </c>
      <c r="IY181" s="1">
        <v>65535</v>
      </c>
      <c r="IZ181" s="1">
        <v>65535</v>
      </c>
      <c r="JA181" s="1">
        <v>65535</v>
      </c>
      <c r="JB181" s="1">
        <v>65535</v>
      </c>
      <c r="JC181" s="1">
        <v>65535</v>
      </c>
      <c r="JD181" s="1">
        <v>65535</v>
      </c>
      <c r="JE181" s="1">
        <v>65535</v>
      </c>
      <c r="JF181" s="1">
        <v>65535</v>
      </c>
      <c r="JG181" s="1">
        <v>65535</v>
      </c>
      <c r="JH181" s="1">
        <v>65535</v>
      </c>
      <c r="JI181" s="1">
        <v>65535</v>
      </c>
      <c r="JJ181" s="1">
        <v>65535</v>
      </c>
      <c r="JK181" s="1">
        <v>65535</v>
      </c>
      <c r="JL181" s="1">
        <v>65535</v>
      </c>
      <c r="JM181" s="1">
        <v>65535</v>
      </c>
      <c r="JN181" s="1">
        <v>65535</v>
      </c>
      <c r="JO181" s="1">
        <v>65535</v>
      </c>
      <c r="JP181" s="1">
        <v>65535</v>
      </c>
      <c r="JQ181" s="1">
        <v>65535</v>
      </c>
      <c r="JR181" s="1">
        <v>65535</v>
      </c>
      <c r="JS181" s="1">
        <v>65535</v>
      </c>
      <c r="JT181" s="1">
        <v>65535</v>
      </c>
      <c r="JU181" s="1">
        <v>65535</v>
      </c>
      <c r="JV181" s="1">
        <v>65535</v>
      </c>
      <c r="JW181" s="1">
        <v>65535</v>
      </c>
      <c r="JX181" s="1">
        <v>65535</v>
      </c>
      <c r="JY181" s="1">
        <v>65535</v>
      </c>
      <c r="JZ181" s="1">
        <v>65535</v>
      </c>
      <c r="KA181" s="1">
        <v>65535</v>
      </c>
      <c r="KB181" s="1">
        <v>65535</v>
      </c>
      <c r="KC181" s="1">
        <v>65535</v>
      </c>
      <c r="KD181" s="1">
        <v>65535</v>
      </c>
      <c r="KE181" s="1">
        <v>65535</v>
      </c>
      <c r="KF181" s="1">
        <v>65535</v>
      </c>
      <c r="KG181" s="1">
        <v>65535</v>
      </c>
      <c r="KH181" s="1">
        <v>65535</v>
      </c>
      <c r="KI181" s="1">
        <v>65535</v>
      </c>
      <c r="KJ181" s="1">
        <v>65535</v>
      </c>
      <c r="KK181" s="1">
        <v>65535</v>
      </c>
      <c r="KL181" s="1">
        <v>65535</v>
      </c>
      <c r="KM181" s="1">
        <v>65535</v>
      </c>
      <c r="KN181" s="1">
        <v>65535</v>
      </c>
      <c r="KO181" s="1">
        <v>65535</v>
      </c>
      <c r="KP181" s="1">
        <v>65535</v>
      </c>
      <c r="KQ181" s="1">
        <v>65535</v>
      </c>
      <c r="KR181" s="1">
        <v>65535</v>
      </c>
      <c r="KS181" s="1">
        <v>65535</v>
      </c>
      <c r="KT181" s="1">
        <v>65535</v>
      </c>
      <c r="KU181" s="1">
        <v>65535</v>
      </c>
      <c r="KV181" s="1">
        <v>65535</v>
      </c>
      <c r="KW181" s="1">
        <v>65535</v>
      </c>
      <c r="KX181" s="1">
        <v>65535</v>
      </c>
      <c r="KY181" s="1">
        <v>65535</v>
      </c>
      <c r="KZ181" s="1">
        <v>65535</v>
      </c>
      <c r="LA181" s="1">
        <v>65535</v>
      </c>
      <c r="LB181" s="1">
        <v>65535</v>
      </c>
      <c r="LC181" s="1">
        <v>65535</v>
      </c>
      <c r="LD181" s="1">
        <v>65535</v>
      </c>
      <c r="LE181" s="1">
        <v>65535</v>
      </c>
      <c r="LF181" s="1">
        <v>65535</v>
      </c>
      <c r="LG181" s="1">
        <v>65535</v>
      </c>
      <c r="LH181" s="1">
        <v>65535</v>
      </c>
      <c r="LI181" s="1">
        <v>65535</v>
      </c>
      <c r="LJ181" s="1">
        <v>65535</v>
      </c>
      <c r="LK181" s="1">
        <v>65535</v>
      </c>
      <c r="LL181" s="1">
        <v>65535</v>
      </c>
      <c r="LM181" s="1">
        <v>65535</v>
      </c>
      <c r="LN181" s="1">
        <v>65535</v>
      </c>
      <c r="LO181" s="1">
        <v>65535</v>
      </c>
      <c r="LP181" s="1">
        <v>65535</v>
      </c>
      <c r="LQ181" s="1">
        <v>65535</v>
      </c>
      <c r="LR181" s="1">
        <v>65535</v>
      </c>
      <c r="LS181" s="1">
        <v>65535</v>
      </c>
      <c r="LT181" s="1">
        <v>65535</v>
      </c>
      <c r="LU181" s="1">
        <v>65535</v>
      </c>
      <c r="LV181" s="1">
        <v>65535</v>
      </c>
      <c r="LW181" s="1">
        <v>65535</v>
      </c>
      <c r="LX181" s="1">
        <v>65535</v>
      </c>
      <c r="LY181" s="1">
        <v>65535</v>
      </c>
      <c r="LZ181" s="1">
        <v>65535</v>
      </c>
      <c r="MA181" s="1">
        <v>65535</v>
      </c>
      <c r="MB181" s="1">
        <v>65535</v>
      </c>
      <c r="MC181" s="1">
        <v>65535</v>
      </c>
      <c r="MD181" s="1">
        <v>65535</v>
      </c>
      <c r="ME181" s="1">
        <v>65535</v>
      </c>
      <c r="MF181" s="1">
        <v>65535</v>
      </c>
      <c r="MG181" s="1">
        <v>65535</v>
      </c>
      <c r="MH181" s="1">
        <v>65535</v>
      </c>
      <c r="MI181" s="1">
        <v>65535</v>
      </c>
      <c r="MJ181" s="1">
        <v>65535</v>
      </c>
      <c r="MK181" s="1">
        <v>65535</v>
      </c>
      <c r="ML181" s="1">
        <v>65535</v>
      </c>
      <c r="MM181" s="1">
        <v>65535</v>
      </c>
      <c r="MN181" s="1">
        <v>65535</v>
      </c>
      <c r="MO181" s="1">
        <v>65535</v>
      </c>
      <c r="MP181" s="1">
        <v>65535</v>
      </c>
      <c r="MQ181" s="1">
        <v>65535</v>
      </c>
      <c r="MR181" s="1">
        <v>65535</v>
      </c>
      <c r="MS181" s="1">
        <v>65535</v>
      </c>
      <c r="MT181" s="1">
        <v>65535</v>
      </c>
      <c r="MU181" s="1">
        <v>65535</v>
      </c>
      <c r="MV181" s="1">
        <v>65535</v>
      </c>
      <c r="MW181" s="1">
        <v>65535</v>
      </c>
      <c r="MX181" s="1">
        <v>65535</v>
      </c>
      <c r="MY181" s="1">
        <v>65535</v>
      </c>
      <c r="MZ181" s="1">
        <v>65535</v>
      </c>
      <c r="NA181" s="1">
        <v>65535</v>
      </c>
      <c r="NB181" s="1">
        <v>65535</v>
      </c>
      <c r="NC181" s="1">
        <v>65535</v>
      </c>
      <c r="ND181" s="1">
        <v>65535</v>
      </c>
      <c r="NE181" s="1">
        <v>65535</v>
      </c>
      <c r="NF181" s="1">
        <v>65535</v>
      </c>
      <c r="NG181" s="1">
        <v>65535</v>
      </c>
      <c r="NH181" s="1">
        <v>65535</v>
      </c>
      <c r="NI181" s="1">
        <v>65535</v>
      </c>
      <c r="NJ181" s="6">
        <f t="shared" si="111"/>
        <v>0</v>
      </c>
      <c r="NK181" s="3">
        <f t="shared" si="112"/>
        <v>0</v>
      </c>
      <c r="NL181" s="3">
        <f t="shared" si="113"/>
        <v>0</v>
      </c>
      <c r="NM181" s="3">
        <f t="shared" si="114"/>
        <v>0</v>
      </c>
      <c r="NN181" s="3">
        <f t="shared" si="115"/>
        <v>0</v>
      </c>
      <c r="NO181" s="3">
        <f t="shared" si="116"/>
        <v>0</v>
      </c>
      <c r="NP181" s="3">
        <f t="shared" si="117"/>
        <v>0</v>
      </c>
      <c r="NQ181" s="3">
        <f t="shared" si="118"/>
        <v>0</v>
      </c>
      <c r="NR181" s="3">
        <f t="shared" si="119"/>
        <v>0</v>
      </c>
      <c r="NS181" s="3">
        <f t="shared" si="120"/>
        <v>0</v>
      </c>
      <c r="NT181" s="3">
        <f t="shared" si="121"/>
        <v>0</v>
      </c>
      <c r="NU181" s="3">
        <f t="shared" si="122"/>
        <v>0</v>
      </c>
      <c r="NV181" s="3">
        <f t="shared" si="123"/>
        <v>0</v>
      </c>
      <c r="NW181" s="5" t="e">
        <f t="shared" si="124"/>
        <v>#N/A</v>
      </c>
      <c r="NX181" s="1" t="e">
        <f t="shared" si="125"/>
        <v>#N/A</v>
      </c>
      <c r="NY181" s="1" t="e">
        <f t="shared" si="126"/>
        <v>#N/A</v>
      </c>
      <c r="NZ181" s="1" t="e">
        <f t="shared" si="127"/>
        <v>#N/A</v>
      </c>
      <c r="OA181" s="1" t="e">
        <f t="shared" si="128"/>
        <v>#N/A</v>
      </c>
      <c r="OB181" s="1" t="e">
        <f t="shared" si="129"/>
        <v>#N/A</v>
      </c>
      <c r="OC181" s="1" t="e">
        <f t="shared" si="130"/>
        <v>#N/A</v>
      </c>
      <c r="OD181" s="1" t="e">
        <f t="shared" si="131"/>
        <v>#N/A</v>
      </c>
      <c r="OE181" s="1" t="e">
        <f t="shared" si="132"/>
        <v>#N/A</v>
      </c>
      <c r="OF181" s="1" t="e">
        <f t="shared" si="133"/>
        <v>#N/A</v>
      </c>
      <c r="OG181" s="1" t="e">
        <f t="shared" si="134"/>
        <v>#N/A</v>
      </c>
      <c r="OH181" s="1" t="e">
        <f t="shared" si="135"/>
        <v>#N/A</v>
      </c>
      <c r="OI181" s="111">
        <v>20.338888888888889</v>
      </c>
      <c r="OJ181" s="112">
        <v>20.700000000000003</v>
      </c>
      <c r="OK181" s="112">
        <v>21.405555555555559</v>
      </c>
      <c r="OL181" s="112">
        <v>21.652941176470591</v>
      </c>
      <c r="OM181" s="112">
        <v>21.605263157894743</v>
      </c>
      <c r="ON181" s="112">
        <v>21.221052631578946</v>
      </c>
      <c r="OO181" s="112">
        <v>20.964705882352945</v>
      </c>
      <c r="OP181" s="112">
        <v>21.038888888888891</v>
      </c>
      <c r="OQ181" s="112">
        <v>21.133333333333333</v>
      </c>
      <c r="OR181" s="112">
        <v>21.378947368421063</v>
      </c>
      <c r="OS181" s="112">
        <v>21.410526315789475</v>
      </c>
      <c r="OT181" s="112">
        <v>21.016666666666669</v>
      </c>
      <c r="OU181" s="5" t="e">
        <f t="shared" si="99"/>
        <v>#N/A</v>
      </c>
      <c r="OV181" s="1" t="e">
        <f t="shared" si="100"/>
        <v>#N/A</v>
      </c>
      <c r="OW181" s="1" t="e">
        <f t="shared" si="101"/>
        <v>#N/A</v>
      </c>
      <c r="OX181" s="1" t="e">
        <f t="shared" si="102"/>
        <v>#N/A</v>
      </c>
      <c r="OY181" s="1" t="e">
        <f t="shared" si="103"/>
        <v>#N/A</v>
      </c>
      <c r="OZ181" s="1" t="e">
        <f t="shared" si="104"/>
        <v>#N/A</v>
      </c>
      <c r="PA181" s="1" t="e">
        <f t="shared" si="105"/>
        <v>#N/A</v>
      </c>
      <c r="PB181" s="1" t="e">
        <f t="shared" si="106"/>
        <v>#N/A</v>
      </c>
      <c r="PC181" s="1" t="e">
        <f t="shared" si="107"/>
        <v>#N/A</v>
      </c>
      <c r="PD181" s="1" t="e">
        <f t="shared" si="108"/>
        <v>#N/A</v>
      </c>
      <c r="PE181" s="1" t="e">
        <f t="shared" si="109"/>
        <v>#N/A</v>
      </c>
      <c r="PF181" s="1" t="e">
        <f t="shared" si="110"/>
        <v>#N/A</v>
      </c>
      <c r="PG181" s="111">
        <v>15.8</v>
      </c>
      <c r="PH181" s="112">
        <v>15.4</v>
      </c>
      <c r="PI181" s="112">
        <v>17.399999999999999</v>
      </c>
      <c r="PJ181" s="112">
        <v>18</v>
      </c>
      <c r="PK181" s="112">
        <v>18.2</v>
      </c>
      <c r="PL181" s="112">
        <v>17</v>
      </c>
      <c r="PM181" s="112">
        <v>16.600000000000001</v>
      </c>
      <c r="PN181" s="112">
        <v>16.8</v>
      </c>
      <c r="PO181" s="112">
        <v>17.2</v>
      </c>
      <c r="PP181" s="112">
        <v>15.4</v>
      </c>
      <c r="PQ181" s="112">
        <v>17.2</v>
      </c>
      <c r="PR181" s="137">
        <v>18</v>
      </c>
      <c r="PS181" s="5" t="e">
        <f t="array" ref="PS181">+IF(ISERROR($NW181)=FALSE,MIN(IF($H181:$AL181&lt;65534,$H181:$AL181,"")),NA())</f>
        <v>#N/A</v>
      </c>
      <c r="PT181" s="1" t="e">
        <f t="array" ref="PT181">+IF(ISERROR($NX181)=FALSE,MIN(IF($AM181:$BN181&lt;65534,$AM181:$BN181,"")),NA())</f>
        <v>#N/A</v>
      </c>
      <c r="PU181" s="1" t="e">
        <f t="array" ref="PU181">+IF(ISERROR($NY181)=FALSE,MIN(IF($BP181:$CT181&lt;65534,$BP181:$CT181,"")),NA())</f>
        <v>#N/A</v>
      </c>
      <c r="PV181" s="1" t="e">
        <f t="array" ref="PV181">+IF(ISERROR($NZ181)=FALSE,MIN(IF($CU181:$DX181&lt;65534,$CU181:$DX181,"")),NA())</f>
        <v>#N/A</v>
      </c>
      <c r="PW181" s="1" t="e">
        <f t="array" ref="PW181">+IF(ISERROR($OA181)=FALSE,MIN(IF($DY181:$FC181&lt;65534,$DY181:$FC181,"")),NA())</f>
        <v>#N/A</v>
      </c>
      <c r="PX181" s="1" t="e">
        <f t="array" ref="PX181">+IF(ISERROR($OB181)=FALSE,MIN(IF($FD181:$GG181&lt;65534,$FD181:$GG181,"")),NA())</f>
        <v>#N/A</v>
      </c>
      <c r="PY181" s="1" t="e">
        <f t="array" ref="PY181">+IF(ISERROR($OC181)=FALSE,MIN(IF($GH181:$HL181&lt;65534,$GH181:$HL181,"")),NA())</f>
        <v>#N/A</v>
      </c>
      <c r="PZ181" s="1" t="e">
        <f t="array" ref="PZ181">+IF(ISERROR($OD181)=FALSE,MIN(IF($HM181:$IQ181&lt;65534,$HM181:$IQ181,"")),NA())</f>
        <v>#N/A</v>
      </c>
      <c r="QA181" s="1" t="e">
        <f t="array" ref="QA181">+IF(ISERROR($OE181)=FALSE,MIN(IF($IR181:$JU181&lt;65534,$IR181:$JU181,"")),NA())</f>
        <v>#N/A</v>
      </c>
      <c r="QB181" s="1" t="e">
        <f t="array" ref="QB181">+IF(ISERROR($OF181)=FALSE,MIN(IF($JV181:$KZ181&lt;65534,$JV181:$KZ181,"")),NA())</f>
        <v>#N/A</v>
      </c>
      <c r="QC181" s="1" t="e">
        <f t="array" ref="QC181">+IF(ISERROR($OG181)=FALSE,MIN(IF($LA181:$MD181&lt;65534,$LA181:$MD181,"")),NA())</f>
        <v>#N/A</v>
      </c>
      <c r="QD181" s="1" t="e">
        <f t="array" ref="QD181">+IF(ISERROR($OH181)=FALSE,MIN(IF($ME181:$NI181&lt;65534,$ME181:$NI181,"")),NA())</f>
        <v>#N/A</v>
      </c>
      <c r="QE181" s="5" t="e">
        <f t="shared" si="136"/>
        <v>#N/A</v>
      </c>
      <c r="QF181" s="1" t="e">
        <f t="shared" si="137"/>
        <v>#N/A</v>
      </c>
      <c r="QG181" s="1" t="e">
        <f t="shared" si="138"/>
        <v>#N/A</v>
      </c>
      <c r="QH181" s="1" t="e">
        <f t="shared" si="139"/>
        <v>#N/A</v>
      </c>
      <c r="QI181" s="1" t="e">
        <f t="shared" si="140"/>
        <v>#N/A</v>
      </c>
      <c r="QJ181" s="1" t="e">
        <f t="shared" si="141"/>
        <v>#N/A</v>
      </c>
      <c r="QK181" s="1" t="e">
        <f t="shared" si="142"/>
        <v>#N/A</v>
      </c>
      <c r="QL181" s="1" t="e">
        <f t="shared" si="143"/>
        <v>#N/A</v>
      </c>
      <c r="QM181" s="1" t="e">
        <f t="shared" si="144"/>
        <v>#N/A</v>
      </c>
      <c r="QN181" s="1" t="e">
        <f t="shared" si="145"/>
        <v>#N/A</v>
      </c>
      <c r="QO181" s="1" t="e">
        <f t="shared" si="146"/>
        <v>#N/A</v>
      </c>
      <c r="QP181" s="1" t="e">
        <f t="shared" si="147"/>
        <v>#N/A</v>
      </c>
      <c r="QQ181" s="5" t="s">
        <v>892</v>
      </c>
    </row>
    <row r="182" spans="1:459" s="1" customFormat="1" x14ac:dyDescent="0.2">
      <c r="A182" s="79">
        <v>35025020</v>
      </c>
      <c r="B182" s="106">
        <v>-73.467916666666667</v>
      </c>
      <c r="C182" s="106">
        <v>4.0573611111111108</v>
      </c>
      <c r="D182" s="105">
        <v>336</v>
      </c>
      <c r="E182" s="97" t="s">
        <v>201</v>
      </c>
      <c r="F182" s="97" t="s">
        <v>444</v>
      </c>
      <c r="G182" s="97" t="s">
        <v>38</v>
      </c>
      <c r="H182" s="1">
        <v>21</v>
      </c>
      <c r="I182" s="1">
        <v>20</v>
      </c>
      <c r="J182" s="1">
        <v>23.2</v>
      </c>
      <c r="K182" s="1">
        <v>23</v>
      </c>
      <c r="L182" s="1">
        <v>23</v>
      </c>
      <c r="M182" s="1">
        <v>24.2</v>
      </c>
      <c r="N182" s="1">
        <v>23.6</v>
      </c>
      <c r="O182" s="1">
        <v>24</v>
      </c>
      <c r="P182" s="1">
        <v>24.2</v>
      </c>
      <c r="Q182" s="1">
        <v>24.2</v>
      </c>
      <c r="R182" s="1">
        <v>24</v>
      </c>
      <c r="S182" s="1">
        <v>24</v>
      </c>
      <c r="T182" s="1">
        <v>23</v>
      </c>
      <c r="U182" s="1">
        <v>22.8</v>
      </c>
      <c r="V182" s="1">
        <v>23</v>
      </c>
      <c r="W182" s="1">
        <v>24</v>
      </c>
      <c r="X182" s="1">
        <v>24.4</v>
      </c>
      <c r="Y182" s="1">
        <v>23.4</v>
      </c>
      <c r="Z182" s="1">
        <v>20</v>
      </c>
      <c r="AA182" s="1">
        <v>20</v>
      </c>
      <c r="AB182" s="1">
        <v>23.4</v>
      </c>
      <c r="AC182" s="1">
        <v>24.2</v>
      </c>
      <c r="AD182" s="1">
        <v>23.6</v>
      </c>
      <c r="AE182" s="1">
        <v>25.2</v>
      </c>
      <c r="AF182" s="1">
        <v>24.4</v>
      </c>
      <c r="AG182" s="1">
        <v>24.8</v>
      </c>
      <c r="AH182" s="1">
        <v>24.2</v>
      </c>
      <c r="AI182" s="1">
        <v>24.8</v>
      </c>
      <c r="AJ182" s="1">
        <v>24.4</v>
      </c>
      <c r="AK182" s="1">
        <v>24.2</v>
      </c>
      <c r="AL182" s="1">
        <v>24.2</v>
      </c>
      <c r="AM182" s="1">
        <v>23.2</v>
      </c>
      <c r="AN182" s="1">
        <v>23</v>
      </c>
      <c r="AO182" s="1">
        <v>23.4</v>
      </c>
      <c r="AP182" s="1">
        <v>25</v>
      </c>
      <c r="AQ182" s="1">
        <v>24.6</v>
      </c>
      <c r="AR182" s="1">
        <v>23</v>
      </c>
      <c r="AS182" s="1">
        <v>23.4</v>
      </c>
      <c r="AT182" s="1">
        <v>23.6</v>
      </c>
      <c r="AU182" s="1">
        <v>23</v>
      </c>
      <c r="AV182" s="1">
        <v>21.8</v>
      </c>
      <c r="AW182" s="1">
        <v>23.2</v>
      </c>
      <c r="AX182" s="1">
        <v>23.4</v>
      </c>
      <c r="AY182" s="1">
        <v>25.2</v>
      </c>
      <c r="AZ182" s="1">
        <v>23.2</v>
      </c>
      <c r="BA182" s="1">
        <v>23.6</v>
      </c>
      <c r="BB182" s="1">
        <v>23.4</v>
      </c>
      <c r="BC182" s="1">
        <v>23.2</v>
      </c>
      <c r="BD182" s="1">
        <v>24.4</v>
      </c>
      <c r="BE182" s="1">
        <v>25.2</v>
      </c>
      <c r="BF182" s="1">
        <v>25.4</v>
      </c>
      <c r="BG182" s="1">
        <v>25.4</v>
      </c>
      <c r="BH182" s="1">
        <v>25.6</v>
      </c>
      <c r="BI182" s="1">
        <v>21.4</v>
      </c>
      <c r="BJ182" s="1">
        <v>23</v>
      </c>
      <c r="BK182" s="1">
        <v>22.8</v>
      </c>
      <c r="BL182" s="1">
        <v>21.8</v>
      </c>
      <c r="BM182" s="1">
        <v>25.4</v>
      </c>
      <c r="BN182" s="1">
        <v>23.8</v>
      </c>
      <c r="BO182" s="102"/>
      <c r="BP182" s="1">
        <v>25.8</v>
      </c>
      <c r="BQ182" s="1">
        <v>24</v>
      </c>
      <c r="BR182" s="1">
        <v>23</v>
      </c>
      <c r="BS182" s="1">
        <v>23</v>
      </c>
      <c r="BT182" s="1">
        <v>25.4</v>
      </c>
      <c r="BU182" s="1">
        <v>26</v>
      </c>
      <c r="BV182" s="1">
        <v>25.2</v>
      </c>
      <c r="BW182" s="1">
        <v>23.6</v>
      </c>
      <c r="BX182" s="1">
        <v>21</v>
      </c>
      <c r="BY182" s="1">
        <v>23.4</v>
      </c>
      <c r="BZ182" s="1">
        <v>22</v>
      </c>
      <c r="CA182" s="1">
        <v>22</v>
      </c>
      <c r="CB182" s="1">
        <v>23.6</v>
      </c>
      <c r="CC182" s="1">
        <v>24.4</v>
      </c>
      <c r="CD182" s="1">
        <v>23.8</v>
      </c>
      <c r="CE182" s="1">
        <v>23</v>
      </c>
      <c r="CF182" s="1">
        <v>23.2</v>
      </c>
      <c r="CG182" s="1">
        <v>24</v>
      </c>
      <c r="CH182" s="1">
        <v>23.6</v>
      </c>
      <c r="CI182" s="1">
        <v>22</v>
      </c>
      <c r="CJ182" s="1">
        <v>24</v>
      </c>
      <c r="CK182" s="1">
        <v>23.2</v>
      </c>
      <c r="CL182" s="1">
        <v>24</v>
      </c>
      <c r="CM182" s="1">
        <v>23</v>
      </c>
      <c r="CN182" s="1">
        <v>23</v>
      </c>
      <c r="CO182" s="1">
        <v>25.2</v>
      </c>
      <c r="CP182" s="1">
        <v>23.6</v>
      </c>
      <c r="CQ182" s="1">
        <v>22.4</v>
      </c>
      <c r="CR182" s="1">
        <v>23</v>
      </c>
      <c r="CS182" s="1">
        <v>22.4</v>
      </c>
      <c r="CT182" s="1">
        <v>24</v>
      </c>
      <c r="CU182" s="1">
        <v>21.2</v>
      </c>
      <c r="CV182" s="1">
        <v>23.4</v>
      </c>
      <c r="CW182" s="1">
        <v>24</v>
      </c>
      <c r="CX182" s="1">
        <v>24.8</v>
      </c>
      <c r="CY182" s="1">
        <v>25.6</v>
      </c>
      <c r="CZ182" s="1">
        <v>25</v>
      </c>
      <c r="DA182" s="1">
        <v>25</v>
      </c>
      <c r="DB182" s="1">
        <v>23.6</v>
      </c>
      <c r="DC182" s="1">
        <v>22.6</v>
      </c>
      <c r="DD182" s="1">
        <v>23</v>
      </c>
      <c r="DE182" s="1">
        <v>22.4</v>
      </c>
      <c r="DF182" s="1">
        <v>23.2</v>
      </c>
      <c r="DG182" s="1">
        <v>23</v>
      </c>
      <c r="DH182" s="1">
        <v>21.4</v>
      </c>
      <c r="DI182" s="1">
        <v>19.8</v>
      </c>
      <c r="DJ182" s="1">
        <v>23</v>
      </c>
      <c r="DK182" s="1">
        <v>23.2</v>
      </c>
      <c r="DL182" s="1">
        <v>21</v>
      </c>
      <c r="DM182" s="1">
        <v>21.4</v>
      </c>
      <c r="DN182" s="1">
        <v>23</v>
      </c>
      <c r="DO182" s="1">
        <v>22</v>
      </c>
      <c r="DP182" s="1">
        <v>23</v>
      </c>
      <c r="DQ182" s="1">
        <v>23.4</v>
      </c>
      <c r="DR182" s="1">
        <v>23.2</v>
      </c>
      <c r="DS182" s="1">
        <v>23.4</v>
      </c>
      <c r="DT182" s="1">
        <v>23.2</v>
      </c>
      <c r="DU182" s="1">
        <v>22.8</v>
      </c>
      <c r="DV182" s="1">
        <v>22</v>
      </c>
      <c r="DW182" s="1">
        <v>23.2</v>
      </c>
      <c r="DX182" s="1">
        <v>22.4</v>
      </c>
      <c r="DY182" s="1">
        <v>22.4</v>
      </c>
      <c r="DZ182" s="1">
        <v>24.4</v>
      </c>
      <c r="EA182" s="1">
        <v>24.4</v>
      </c>
      <c r="EB182" s="1">
        <v>22</v>
      </c>
      <c r="EC182" s="1">
        <v>19</v>
      </c>
      <c r="ED182" s="1">
        <v>23.2</v>
      </c>
      <c r="EE182" s="1">
        <v>23.2</v>
      </c>
      <c r="EF182" s="1">
        <v>21.8</v>
      </c>
      <c r="EG182" s="1">
        <v>23.2</v>
      </c>
      <c r="EH182" s="1">
        <v>21.2</v>
      </c>
      <c r="EI182" s="1">
        <v>23</v>
      </c>
      <c r="EJ182" s="1">
        <v>23.2</v>
      </c>
      <c r="EK182" s="1">
        <v>22.2</v>
      </c>
      <c r="EL182" s="1">
        <v>22.2</v>
      </c>
      <c r="EM182" s="1">
        <v>21.2</v>
      </c>
      <c r="EN182" s="1">
        <v>22.2</v>
      </c>
      <c r="EO182" s="1">
        <v>22.4</v>
      </c>
      <c r="EP182" s="1">
        <v>23</v>
      </c>
      <c r="EQ182" s="1">
        <v>22</v>
      </c>
      <c r="ER182" s="1">
        <v>65535</v>
      </c>
      <c r="ES182" s="1">
        <v>21</v>
      </c>
      <c r="ET182" s="1">
        <v>21.8</v>
      </c>
      <c r="EU182" s="1">
        <v>22.4</v>
      </c>
      <c r="EV182" s="1">
        <v>21.2</v>
      </c>
      <c r="EW182" s="1">
        <v>23</v>
      </c>
      <c r="EX182" s="1">
        <v>21.6</v>
      </c>
      <c r="EY182" s="1">
        <v>21.4</v>
      </c>
      <c r="EZ182" s="1">
        <v>21.6</v>
      </c>
      <c r="FA182" s="1">
        <v>22.4</v>
      </c>
      <c r="FB182" s="1">
        <v>22.4</v>
      </c>
      <c r="FC182" s="1">
        <v>22</v>
      </c>
      <c r="FD182" s="1">
        <v>23</v>
      </c>
      <c r="FE182" s="1">
        <v>21.2</v>
      </c>
      <c r="FF182" s="1">
        <v>21.8</v>
      </c>
      <c r="FG182" s="1">
        <v>21.6</v>
      </c>
      <c r="FH182" s="1">
        <v>20.2</v>
      </c>
      <c r="FI182" s="1">
        <v>22.8</v>
      </c>
      <c r="FJ182" s="1">
        <v>20.2</v>
      </c>
      <c r="FK182" s="1">
        <v>22</v>
      </c>
      <c r="FL182" s="1">
        <v>22</v>
      </c>
      <c r="FM182" s="1">
        <v>22.2</v>
      </c>
      <c r="FN182" s="1">
        <v>21.4</v>
      </c>
      <c r="FO182" s="1">
        <v>20.6</v>
      </c>
      <c r="FP182" s="1">
        <v>21.4</v>
      </c>
      <c r="FQ182" s="1">
        <v>21.8</v>
      </c>
      <c r="FR182" s="1">
        <v>22</v>
      </c>
      <c r="FS182" s="1">
        <v>21.8</v>
      </c>
      <c r="FT182" s="1">
        <v>22.2</v>
      </c>
      <c r="FU182" s="1">
        <v>22.2</v>
      </c>
      <c r="FV182" s="1">
        <v>22.8</v>
      </c>
      <c r="FW182" s="1">
        <v>22.4</v>
      </c>
      <c r="FX182" s="1">
        <v>22.2</v>
      </c>
      <c r="FY182" s="1">
        <v>22.4</v>
      </c>
      <c r="FZ182" s="1">
        <v>21.6</v>
      </c>
      <c r="GA182" s="1">
        <v>21</v>
      </c>
      <c r="GB182" s="1">
        <v>19.600000000000001</v>
      </c>
      <c r="GC182" s="1">
        <v>22.6</v>
      </c>
      <c r="GD182" s="1">
        <v>21.4</v>
      </c>
      <c r="GE182" s="1">
        <v>23.8</v>
      </c>
      <c r="GF182" s="1">
        <v>22</v>
      </c>
      <c r="GG182" s="1">
        <v>20.6</v>
      </c>
      <c r="GH182" s="1">
        <v>20.2</v>
      </c>
      <c r="GI182" s="1">
        <v>20</v>
      </c>
      <c r="GJ182" s="1">
        <v>21.2</v>
      </c>
      <c r="GK182" s="1">
        <v>21.8</v>
      </c>
      <c r="GL182" s="1">
        <v>22.4</v>
      </c>
      <c r="GM182" s="1">
        <v>20</v>
      </c>
      <c r="GN182" s="1">
        <v>22</v>
      </c>
      <c r="GO182" s="1">
        <v>20</v>
      </c>
      <c r="GP182" s="1">
        <v>21.2</v>
      </c>
      <c r="GQ182" s="1">
        <v>20.399999999999999</v>
      </c>
      <c r="GR182" s="1">
        <v>21.8</v>
      </c>
      <c r="GS182" s="1">
        <v>22.8</v>
      </c>
      <c r="GT182" s="1">
        <v>21.8</v>
      </c>
      <c r="GU182" s="1">
        <v>21</v>
      </c>
      <c r="GV182" s="1">
        <v>21.4</v>
      </c>
      <c r="GW182" s="1">
        <v>21.2</v>
      </c>
      <c r="GX182" s="1">
        <v>20.2</v>
      </c>
      <c r="GY182" s="1">
        <v>22.2</v>
      </c>
      <c r="GZ182" s="1">
        <v>22</v>
      </c>
      <c r="HA182" s="1">
        <v>21.6</v>
      </c>
      <c r="HB182" s="1">
        <v>21.6</v>
      </c>
      <c r="HC182" s="1">
        <v>22.4</v>
      </c>
      <c r="HD182" s="1">
        <v>20.6</v>
      </c>
      <c r="HE182" s="1">
        <v>20.8</v>
      </c>
      <c r="HF182" s="1">
        <v>22.6</v>
      </c>
      <c r="HG182" s="1">
        <v>21</v>
      </c>
      <c r="HH182" s="1">
        <v>20</v>
      </c>
      <c r="HI182" s="1">
        <v>22</v>
      </c>
      <c r="HJ182" s="1">
        <v>21.4</v>
      </c>
      <c r="HK182" s="1">
        <v>22.2</v>
      </c>
      <c r="HL182" s="1">
        <v>22.6</v>
      </c>
      <c r="HM182" s="1">
        <v>22.4</v>
      </c>
      <c r="HN182" s="1">
        <v>22.2</v>
      </c>
      <c r="HO182" s="1">
        <v>22</v>
      </c>
      <c r="HP182" s="1">
        <v>21.6</v>
      </c>
      <c r="HQ182" s="1">
        <v>19</v>
      </c>
      <c r="HR182" s="1">
        <v>19.600000000000001</v>
      </c>
      <c r="HS182" s="1">
        <v>21.6</v>
      </c>
      <c r="HT182" s="1">
        <v>22</v>
      </c>
      <c r="HU182" s="1">
        <v>21</v>
      </c>
      <c r="HV182" s="1">
        <v>21.2</v>
      </c>
      <c r="HW182" s="1">
        <v>22</v>
      </c>
      <c r="HX182" s="1">
        <v>22.2</v>
      </c>
      <c r="HY182" s="1">
        <v>22.6</v>
      </c>
      <c r="HZ182" s="1">
        <v>21.6</v>
      </c>
      <c r="IA182" s="1">
        <v>19.600000000000001</v>
      </c>
      <c r="IB182" s="1">
        <v>21</v>
      </c>
      <c r="IC182" s="1">
        <v>21.4</v>
      </c>
      <c r="ID182" s="1">
        <v>19</v>
      </c>
      <c r="IE182" s="1">
        <v>19</v>
      </c>
      <c r="IF182" s="1">
        <v>65535</v>
      </c>
      <c r="IG182" s="1">
        <v>21.2</v>
      </c>
      <c r="IH182" s="1">
        <v>20.399999999999999</v>
      </c>
      <c r="II182" s="1">
        <v>22</v>
      </c>
      <c r="IJ182" s="1">
        <v>21</v>
      </c>
      <c r="IK182" s="1">
        <v>21</v>
      </c>
      <c r="IL182" s="1">
        <v>20.2</v>
      </c>
      <c r="IM182" s="1">
        <v>21</v>
      </c>
      <c r="IN182" s="1">
        <v>22.4</v>
      </c>
      <c r="IO182" s="1">
        <v>22</v>
      </c>
      <c r="IP182" s="1">
        <v>22.4</v>
      </c>
      <c r="IQ182" s="1">
        <v>23</v>
      </c>
      <c r="IR182" s="1">
        <v>22.2</v>
      </c>
      <c r="IS182" s="1">
        <v>22</v>
      </c>
      <c r="IT182" s="1">
        <v>22</v>
      </c>
      <c r="IU182" s="1">
        <v>23</v>
      </c>
      <c r="IV182" s="1">
        <v>23.2</v>
      </c>
      <c r="IW182" s="1">
        <v>21.2</v>
      </c>
      <c r="IX182" s="1">
        <v>65535</v>
      </c>
      <c r="IY182" s="1">
        <v>22.4</v>
      </c>
      <c r="IZ182" s="1">
        <v>22</v>
      </c>
      <c r="JA182" s="1">
        <v>22.8</v>
      </c>
      <c r="JB182" s="1">
        <v>21.2</v>
      </c>
      <c r="JC182" s="1">
        <v>21.6</v>
      </c>
      <c r="JD182" s="1">
        <v>21.6</v>
      </c>
      <c r="JE182" s="1">
        <v>22.2</v>
      </c>
      <c r="JF182" s="1">
        <v>21.8</v>
      </c>
      <c r="JG182" s="1">
        <v>22</v>
      </c>
      <c r="JH182" s="1">
        <v>23.2</v>
      </c>
      <c r="JI182" s="1">
        <v>22.2</v>
      </c>
      <c r="JJ182" s="1">
        <v>23.2</v>
      </c>
      <c r="JK182" s="1">
        <v>20.399999999999999</v>
      </c>
      <c r="JL182" s="1">
        <v>21</v>
      </c>
      <c r="JM182" s="1">
        <v>21</v>
      </c>
      <c r="JN182" s="1">
        <v>22.6</v>
      </c>
      <c r="JO182" s="1">
        <v>22</v>
      </c>
      <c r="JP182" s="1">
        <v>22.6</v>
      </c>
      <c r="JQ182" s="1">
        <v>22.2</v>
      </c>
      <c r="JR182" s="1">
        <v>22.4</v>
      </c>
      <c r="JS182" s="1">
        <v>21</v>
      </c>
      <c r="JT182" s="1">
        <v>21.4</v>
      </c>
      <c r="JU182" s="1">
        <v>23</v>
      </c>
      <c r="JV182" s="1">
        <v>22.8</v>
      </c>
      <c r="JW182" s="1">
        <v>22.8</v>
      </c>
      <c r="JX182" s="1">
        <v>21</v>
      </c>
      <c r="JY182" s="1">
        <v>20.6</v>
      </c>
      <c r="JZ182" s="1">
        <v>22.2</v>
      </c>
      <c r="KA182" s="1">
        <v>21.8</v>
      </c>
      <c r="KB182" s="1">
        <v>21</v>
      </c>
      <c r="KC182" s="1">
        <v>22.4</v>
      </c>
      <c r="KD182" s="1">
        <v>19.600000000000001</v>
      </c>
      <c r="KE182" s="1">
        <v>22.2</v>
      </c>
      <c r="KF182" s="1">
        <v>22</v>
      </c>
      <c r="KG182" s="1">
        <v>23</v>
      </c>
      <c r="KH182" s="1">
        <v>22.2</v>
      </c>
      <c r="KI182" s="1">
        <v>21.6</v>
      </c>
      <c r="KJ182" s="1">
        <v>21.6</v>
      </c>
      <c r="KK182" s="1">
        <v>21.8</v>
      </c>
      <c r="KL182" s="1">
        <v>21.6</v>
      </c>
      <c r="KM182" s="1">
        <v>22.8</v>
      </c>
      <c r="KN182" s="1">
        <v>22.4</v>
      </c>
      <c r="KO182" s="1">
        <v>22</v>
      </c>
      <c r="KP182" s="1">
        <v>21.8</v>
      </c>
      <c r="KQ182" s="1">
        <v>22.6</v>
      </c>
      <c r="KR182" s="1">
        <v>21.6</v>
      </c>
      <c r="KS182" s="1">
        <v>22</v>
      </c>
      <c r="KT182" s="1">
        <v>21.6</v>
      </c>
      <c r="KU182" s="1">
        <v>21.8</v>
      </c>
      <c r="KV182" s="1">
        <v>21.4</v>
      </c>
      <c r="KW182" s="1">
        <v>22</v>
      </c>
      <c r="KX182" s="1">
        <v>22.8</v>
      </c>
      <c r="KY182" s="1">
        <v>22</v>
      </c>
      <c r="KZ182" s="1">
        <v>23</v>
      </c>
      <c r="LA182" s="1">
        <v>21</v>
      </c>
      <c r="LB182" s="1">
        <v>21.6</v>
      </c>
      <c r="LC182" s="1">
        <v>21</v>
      </c>
      <c r="LD182" s="1">
        <v>22</v>
      </c>
      <c r="LE182" s="1">
        <v>23.4</v>
      </c>
      <c r="LF182" s="1">
        <v>23.8</v>
      </c>
      <c r="LG182" s="1">
        <v>21.8</v>
      </c>
      <c r="LH182" s="1">
        <v>23.2</v>
      </c>
      <c r="LI182" s="1">
        <v>23</v>
      </c>
      <c r="LJ182" s="1">
        <v>22</v>
      </c>
      <c r="LK182" s="1">
        <v>22</v>
      </c>
      <c r="LL182" s="1">
        <v>21</v>
      </c>
      <c r="LM182" s="1">
        <v>22.4</v>
      </c>
      <c r="LN182" s="1">
        <v>22.8</v>
      </c>
      <c r="LO182" s="1">
        <v>24.2</v>
      </c>
      <c r="LP182" s="1">
        <v>22.8</v>
      </c>
      <c r="LQ182" s="1">
        <v>22</v>
      </c>
      <c r="LR182" s="1">
        <v>23</v>
      </c>
      <c r="LS182" s="1">
        <v>22.4</v>
      </c>
      <c r="LT182" s="1">
        <v>22</v>
      </c>
      <c r="LU182" s="1">
        <v>24</v>
      </c>
      <c r="LV182" s="1">
        <v>22.8</v>
      </c>
      <c r="LW182" s="1">
        <v>22.8</v>
      </c>
      <c r="LX182" s="1">
        <v>22.4</v>
      </c>
      <c r="LY182" s="1">
        <v>22.8</v>
      </c>
      <c r="LZ182" s="1">
        <v>23</v>
      </c>
      <c r="MA182" s="1">
        <v>21.2</v>
      </c>
      <c r="MB182" s="1">
        <v>23</v>
      </c>
      <c r="MC182" s="1">
        <v>23</v>
      </c>
      <c r="MD182" s="1">
        <v>22</v>
      </c>
      <c r="ME182" s="1">
        <v>23</v>
      </c>
      <c r="MF182" s="1">
        <v>24</v>
      </c>
      <c r="MG182" s="1">
        <v>23</v>
      </c>
      <c r="MH182" s="1">
        <v>22.6</v>
      </c>
      <c r="MI182" s="1">
        <v>23.4</v>
      </c>
      <c r="MJ182" s="1">
        <v>23.4</v>
      </c>
      <c r="MK182" s="1">
        <v>23.2</v>
      </c>
      <c r="ML182" s="1">
        <v>23</v>
      </c>
      <c r="MM182" s="1">
        <v>21.6</v>
      </c>
      <c r="MN182" s="1">
        <v>21.4</v>
      </c>
      <c r="MO182" s="1">
        <v>22</v>
      </c>
      <c r="MP182" s="1">
        <v>22.8</v>
      </c>
      <c r="MQ182" s="1">
        <v>24</v>
      </c>
      <c r="MR182" s="1">
        <v>23.2</v>
      </c>
      <c r="MS182" s="1">
        <v>22</v>
      </c>
      <c r="MT182" s="1">
        <v>21.6</v>
      </c>
      <c r="MU182" s="1">
        <v>22.2</v>
      </c>
      <c r="MV182" s="1">
        <v>22.2</v>
      </c>
      <c r="MW182" s="1">
        <v>22.4</v>
      </c>
      <c r="MX182" s="1">
        <v>24.2</v>
      </c>
      <c r="MY182" s="1">
        <v>22.4</v>
      </c>
      <c r="MZ182" s="1">
        <v>19</v>
      </c>
      <c r="NA182" s="1">
        <v>23.6</v>
      </c>
      <c r="NB182" s="1">
        <v>22.6</v>
      </c>
      <c r="NC182" s="1">
        <v>23.8</v>
      </c>
      <c r="ND182" s="1">
        <v>22.4</v>
      </c>
      <c r="NE182" s="1">
        <v>23.6</v>
      </c>
      <c r="NF182" s="1">
        <v>22.6</v>
      </c>
      <c r="NG182" s="1">
        <v>22.6</v>
      </c>
      <c r="NH182" s="1">
        <v>22.4</v>
      </c>
      <c r="NI182" s="1">
        <v>22</v>
      </c>
      <c r="NJ182" s="6">
        <f t="shared" si="111"/>
        <v>1</v>
      </c>
      <c r="NK182" s="3">
        <f t="shared" si="112"/>
        <v>1</v>
      </c>
      <c r="NL182" s="3">
        <f t="shared" si="113"/>
        <v>1</v>
      </c>
      <c r="NM182" s="3">
        <f t="shared" si="114"/>
        <v>1</v>
      </c>
      <c r="NN182" s="3">
        <f t="shared" si="115"/>
        <v>0.967741935483871</v>
      </c>
      <c r="NO182" s="3">
        <f t="shared" si="116"/>
        <v>1</v>
      </c>
      <c r="NP182" s="3">
        <f t="shared" si="117"/>
        <v>1</v>
      </c>
      <c r="NQ182" s="3">
        <f t="shared" si="118"/>
        <v>0.967741935483871</v>
      </c>
      <c r="NR182" s="3">
        <f t="shared" si="119"/>
        <v>0.96666666666666667</v>
      </c>
      <c r="NS182" s="3">
        <f t="shared" si="120"/>
        <v>1</v>
      </c>
      <c r="NT182" s="3">
        <f t="shared" si="121"/>
        <v>1</v>
      </c>
      <c r="NU182" s="3">
        <f t="shared" si="122"/>
        <v>1</v>
      </c>
      <c r="NV182" s="3">
        <f t="shared" si="123"/>
        <v>0.99178082191780825</v>
      </c>
      <c r="NW182" s="5">
        <f t="shared" si="124"/>
        <v>23.432258064516127</v>
      </c>
      <c r="NX182" s="1">
        <f t="shared" si="125"/>
        <v>23.692857142857129</v>
      </c>
      <c r="NY182" s="1">
        <f t="shared" si="126"/>
        <v>23.541935483870969</v>
      </c>
      <c r="NZ182" s="1">
        <f t="shared" si="127"/>
        <v>22.939999999999998</v>
      </c>
      <c r="OA182" s="1">
        <f t="shared" si="128"/>
        <v>22.233333333333331</v>
      </c>
      <c r="OB182" s="1">
        <f t="shared" si="129"/>
        <v>21.759999999999998</v>
      </c>
      <c r="OC182" s="1">
        <f t="shared" si="130"/>
        <v>21.367741935483874</v>
      </c>
      <c r="OD182" s="1">
        <f t="shared" si="131"/>
        <v>21.25333333333333</v>
      </c>
      <c r="OE182" s="1">
        <f t="shared" si="132"/>
        <v>22.048275862068966</v>
      </c>
      <c r="OF182" s="1">
        <f t="shared" si="133"/>
        <v>21.93548387096774</v>
      </c>
      <c r="OG182" s="1">
        <f t="shared" si="134"/>
        <v>22.48</v>
      </c>
      <c r="OH182" s="1">
        <f t="shared" si="135"/>
        <v>22.651612903225804</v>
      </c>
      <c r="OI182" s="111">
        <v>22.072000000000003</v>
      </c>
      <c r="OJ182" s="112">
        <v>22.508000000000003</v>
      </c>
      <c r="OK182" s="112">
        <v>22.684000000000005</v>
      </c>
      <c r="OL182" s="112">
        <v>22.187999999999999</v>
      </c>
      <c r="OM182" s="112">
        <v>21.932000000000002</v>
      </c>
      <c r="ON182" s="112">
        <v>21.430769230769233</v>
      </c>
      <c r="OO182" s="112">
        <v>21.132000000000001</v>
      </c>
      <c r="OP182" s="112">
        <v>21.254166666666666</v>
      </c>
      <c r="OQ182" s="112">
        <v>21.445833333333336</v>
      </c>
      <c r="OR182" s="112">
        <v>21.720833333333331</v>
      </c>
      <c r="OS182" s="112">
        <v>22.041666666666668</v>
      </c>
      <c r="OT182" s="112">
        <v>21.875999999999998</v>
      </c>
      <c r="OU182" s="5">
        <f t="shared" si="99"/>
        <v>1.360258064516124</v>
      </c>
      <c r="OV182" s="1">
        <f t="shared" si="100"/>
        <v>1.1848571428571262</v>
      </c>
      <c r="OW182" s="1">
        <f t="shared" si="101"/>
        <v>0.85793548387096408</v>
      </c>
      <c r="OX182" s="1">
        <f t="shared" si="102"/>
        <v>0.75199999999999889</v>
      </c>
      <c r="OY182" s="1">
        <f t="shared" si="103"/>
        <v>0.30133333333332857</v>
      </c>
      <c r="OZ182" s="1">
        <f t="shared" si="104"/>
        <v>0.32923076923076522</v>
      </c>
      <c r="PA182" s="1">
        <f t="shared" si="105"/>
        <v>0.23574193548387257</v>
      </c>
      <c r="PB182" s="1">
        <f t="shared" si="106"/>
        <v>-8.3333333333612813E-4</v>
      </c>
      <c r="PC182" s="1">
        <f t="shared" si="107"/>
        <v>0.60244252873562942</v>
      </c>
      <c r="PD182" s="1">
        <f t="shared" si="108"/>
        <v>0.21465053763440878</v>
      </c>
      <c r="PE182" s="1">
        <f t="shared" si="109"/>
        <v>0.43833333333333258</v>
      </c>
      <c r="PF182" s="1">
        <f t="shared" si="110"/>
        <v>0.77561290322580589</v>
      </c>
      <c r="PG182" s="111">
        <v>17.2</v>
      </c>
      <c r="PH182" s="112">
        <v>18.8</v>
      </c>
      <c r="PI182" s="112">
        <v>18</v>
      </c>
      <c r="PJ182" s="112">
        <v>18.2</v>
      </c>
      <c r="PK182" s="112">
        <v>18.2</v>
      </c>
      <c r="PL182" s="112">
        <v>17.600000000000001</v>
      </c>
      <c r="PM182" s="112">
        <v>17</v>
      </c>
      <c r="PN182" s="112">
        <v>18.2</v>
      </c>
      <c r="PO182" s="112">
        <v>18</v>
      </c>
      <c r="PP182" s="112">
        <v>18</v>
      </c>
      <c r="PQ182" s="112">
        <v>18</v>
      </c>
      <c r="PR182" s="137">
        <v>16.399999999999999</v>
      </c>
      <c r="PS182" s="5">
        <f t="array" ref="PS182">+IF(ISERROR($NW182)=FALSE,MIN(IF($H182:$AL182&lt;65534,$H182:$AL182,"")),NA())</f>
        <v>20</v>
      </c>
      <c r="PT182" s="1">
        <f t="array" ref="PT182">+IF(ISERROR($NX182)=FALSE,MIN(IF($AM182:$BN182&lt;65534,$AM182:$BN182,"")),NA())</f>
        <v>21.4</v>
      </c>
      <c r="PU182" s="1">
        <f t="array" ref="PU182">+IF(ISERROR($NY182)=FALSE,MIN(IF($BP182:$CT182&lt;65534,$BP182:$CT182,"")),NA())</f>
        <v>21</v>
      </c>
      <c r="PV182" s="1">
        <f t="array" ref="PV182">+IF(ISERROR($NZ182)=FALSE,MIN(IF($CU182:$DX182&lt;65534,$CU182:$DX182,"")),NA())</f>
        <v>19.8</v>
      </c>
      <c r="PW182" s="1">
        <f t="array" ref="PW182">+IF(ISERROR($OA182)=FALSE,MIN(IF($DY182:$FC182&lt;65534,$DY182:$FC182,"")),NA())</f>
        <v>19</v>
      </c>
      <c r="PX182" s="1">
        <f t="array" ref="PX182">+IF(ISERROR($OB182)=FALSE,MIN(IF($FD182:$GG182&lt;65534,$FD182:$GG182,"")),NA())</f>
        <v>19.600000000000001</v>
      </c>
      <c r="PY182" s="1">
        <f t="array" ref="PY182">+IF(ISERROR($OC182)=FALSE,MIN(IF($GH182:$HL182&lt;65534,$GH182:$HL182,"")),NA())</f>
        <v>20</v>
      </c>
      <c r="PZ182" s="1">
        <f t="array" ref="PZ182">+IF(ISERROR($OD182)=FALSE,MIN(IF($HM182:$IQ182&lt;65534,$HM182:$IQ182,"")),NA())</f>
        <v>19</v>
      </c>
      <c r="QA182" s="1">
        <f t="array" ref="QA182">+IF(ISERROR($OE182)=FALSE,MIN(IF($IR182:$JU182&lt;65534,$IR182:$JU182,"")),NA())</f>
        <v>20.399999999999999</v>
      </c>
      <c r="QB182" s="1">
        <f t="array" ref="QB182">+IF(ISERROR($OF182)=FALSE,MIN(IF($JV182:$KZ182&lt;65534,$JV182:$KZ182,"")),NA())</f>
        <v>19.600000000000001</v>
      </c>
      <c r="QC182" s="1">
        <f t="array" ref="QC182">+IF(ISERROR($OG182)=FALSE,MIN(IF($LA182:$MD182&lt;65534,$LA182:$MD182,"")),NA())</f>
        <v>21</v>
      </c>
      <c r="QD182" s="1">
        <f t="array" ref="QD182">+IF(ISERROR($OH182)=FALSE,MIN(IF($ME182:$NI182&lt;65534,$ME182:$NI182,"")),NA())</f>
        <v>19</v>
      </c>
      <c r="QE182" s="5">
        <f t="shared" si="136"/>
        <v>-2.8000000000000007</v>
      </c>
      <c r="QF182" s="1">
        <f t="shared" si="137"/>
        <v>-2.5999999999999979</v>
      </c>
      <c r="QG182" s="1">
        <f t="shared" si="138"/>
        <v>-3</v>
      </c>
      <c r="QH182" s="1">
        <f t="shared" si="139"/>
        <v>-1.6000000000000014</v>
      </c>
      <c r="QI182" s="1">
        <f t="shared" si="140"/>
        <v>-0.80000000000000071</v>
      </c>
      <c r="QJ182" s="1">
        <f t="shared" si="141"/>
        <v>-2</v>
      </c>
      <c r="QK182" s="1">
        <f t="shared" si="142"/>
        <v>-3</v>
      </c>
      <c r="QL182" s="1">
        <f t="shared" si="143"/>
        <v>-0.80000000000000071</v>
      </c>
      <c r="QM182" s="1">
        <f t="shared" si="144"/>
        <v>-2.3999999999999986</v>
      </c>
      <c r="QN182" s="1">
        <f t="shared" si="145"/>
        <v>-1.6000000000000014</v>
      </c>
      <c r="QO182" s="1">
        <f t="shared" si="146"/>
        <v>-3</v>
      </c>
      <c r="QP182" s="1">
        <f t="shared" si="147"/>
        <v>-2.6000000000000014</v>
      </c>
      <c r="QQ182" s="5" t="s">
        <v>892</v>
      </c>
    </row>
    <row r="183" spans="1:459" s="1" customFormat="1" x14ac:dyDescent="0.2">
      <c r="A183" s="126">
        <v>35035020</v>
      </c>
      <c r="B183" s="127">
        <v>-73.617577777777768</v>
      </c>
      <c r="C183" s="127">
        <v>4.1619194444444449</v>
      </c>
      <c r="D183" s="128">
        <v>422</v>
      </c>
      <c r="E183" s="129" t="s">
        <v>37</v>
      </c>
      <c r="F183" s="129" t="s">
        <v>231</v>
      </c>
      <c r="G183" s="129" t="s">
        <v>38</v>
      </c>
      <c r="H183" s="1">
        <v>20.399999999999999</v>
      </c>
      <c r="I183" s="1">
        <v>19</v>
      </c>
      <c r="J183" s="1">
        <v>20</v>
      </c>
      <c r="K183" s="1">
        <v>21.2</v>
      </c>
      <c r="L183" s="1">
        <v>21.6</v>
      </c>
      <c r="M183" s="1">
        <v>22.6</v>
      </c>
      <c r="N183" s="1">
        <v>21.4</v>
      </c>
      <c r="O183" s="1">
        <v>23.4</v>
      </c>
      <c r="P183" s="1">
        <v>22.6</v>
      </c>
      <c r="Q183" s="1">
        <v>22.4</v>
      </c>
      <c r="R183" s="1">
        <v>22</v>
      </c>
      <c r="S183" s="1">
        <v>23.4</v>
      </c>
      <c r="T183" s="1">
        <v>22.4</v>
      </c>
      <c r="U183" s="1">
        <v>22.6</v>
      </c>
      <c r="V183" s="1">
        <v>21.8</v>
      </c>
      <c r="W183" s="1">
        <v>22.8</v>
      </c>
      <c r="X183" s="1">
        <v>23.4</v>
      </c>
      <c r="Y183" s="1">
        <v>22.4</v>
      </c>
      <c r="Z183" s="1">
        <v>22.8</v>
      </c>
      <c r="AA183" s="1">
        <v>22.6</v>
      </c>
      <c r="AB183" s="1">
        <v>22.4</v>
      </c>
      <c r="AC183" s="1">
        <v>23.6</v>
      </c>
      <c r="AD183" s="1">
        <v>23.4</v>
      </c>
      <c r="AE183" s="1">
        <v>23.2</v>
      </c>
      <c r="AF183" s="1">
        <v>24.4</v>
      </c>
      <c r="AG183" s="1">
        <v>23.8</v>
      </c>
      <c r="AH183" s="1">
        <v>23.6</v>
      </c>
      <c r="AI183" s="1">
        <v>24</v>
      </c>
      <c r="AJ183" s="1">
        <v>24.2</v>
      </c>
      <c r="AK183" s="1">
        <v>23.2</v>
      </c>
      <c r="AL183" s="1">
        <v>22.8</v>
      </c>
      <c r="AM183" s="1">
        <v>22.6</v>
      </c>
      <c r="AN183" s="1">
        <v>22.2</v>
      </c>
      <c r="AO183" s="1">
        <v>21.8</v>
      </c>
      <c r="AP183" s="1">
        <v>22.8</v>
      </c>
      <c r="AQ183" s="1">
        <v>22.6</v>
      </c>
      <c r="AR183" s="1">
        <v>22.8</v>
      </c>
      <c r="AS183" s="1">
        <v>22</v>
      </c>
      <c r="AT183" s="1">
        <v>22.3</v>
      </c>
      <c r="AU183" s="1">
        <v>24.2</v>
      </c>
      <c r="AV183" s="1">
        <v>23.6</v>
      </c>
      <c r="AW183" s="1">
        <v>22.6</v>
      </c>
      <c r="AX183" s="1">
        <v>22.2</v>
      </c>
      <c r="AY183" s="1">
        <v>23</v>
      </c>
      <c r="AZ183" s="1">
        <v>22.6</v>
      </c>
      <c r="BA183" s="1">
        <v>22.6</v>
      </c>
      <c r="BB183" s="1">
        <v>23.4</v>
      </c>
      <c r="BC183" s="1">
        <v>22.8</v>
      </c>
      <c r="BD183" s="1">
        <v>23.2</v>
      </c>
      <c r="BE183" s="1">
        <v>24.2</v>
      </c>
      <c r="BF183" s="1">
        <v>23.4</v>
      </c>
      <c r="BG183" s="1">
        <v>24.2</v>
      </c>
      <c r="BH183" s="1">
        <v>23.2</v>
      </c>
      <c r="BI183" s="1">
        <v>23.8</v>
      </c>
      <c r="BJ183" s="1">
        <v>24.6</v>
      </c>
      <c r="BK183" s="1">
        <v>21.8</v>
      </c>
      <c r="BL183" s="1">
        <v>21.6</v>
      </c>
      <c r="BM183" s="1">
        <v>22.6</v>
      </c>
      <c r="BN183" s="1">
        <v>23.4</v>
      </c>
      <c r="BO183" s="102"/>
      <c r="BP183" s="1">
        <v>24.1</v>
      </c>
      <c r="BQ183" s="1">
        <v>23.4</v>
      </c>
      <c r="BR183" s="1">
        <v>23.2</v>
      </c>
      <c r="BS183" s="1">
        <v>22.7</v>
      </c>
      <c r="BT183" s="1">
        <v>25</v>
      </c>
      <c r="BU183" s="1">
        <v>24.4</v>
      </c>
      <c r="BV183" s="1">
        <v>24.1</v>
      </c>
      <c r="BW183" s="1">
        <v>22</v>
      </c>
      <c r="BX183" s="1">
        <v>23.2</v>
      </c>
      <c r="BY183" s="1">
        <v>22.4</v>
      </c>
      <c r="BZ183" s="1">
        <v>21.4</v>
      </c>
      <c r="CA183" s="1">
        <v>22.4</v>
      </c>
      <c r="CB183" s="1">
        <v>22.6</v>
      </c>
      <c r="CC183" s="1">
        <v>22.8</v>
      </c>
      <c r="CD183" s="1">
        <v>22.4</v>
      </c>
      <c r="CE183" s="1">
        <v>20.7</v>
      </c>
      <c r="CF183" s="1">
        <v>21.3</v>
      </c>
      <c r="CG183" s="1">
        <v>22.4</v>
      </c>
      <c r="CH183" s="1">
        <v>22.6</v>
      </c>
      <c r="CI183" s="1">
        <v>21.7</v>
      </c>
      <c r="CJ183" s="1">
        <v>22.2</v>
      </c>
      <c r="CK183" s="1">
        <v>21.6</v>
      </c>
      <c r="CL183" s="1">
        <v>23</v>
      </c>
      <c r="CM183" s="1">
        <v>20.6</v>
      </c>
      <c r="CN183" s="1">
        <v>23.1</v>
      </c>
      <c r="CO183" s="1">
        <v>23.1</v>
      </c>
      <c r="CP183" s="1">
        <v>23.4</v>
      </c>
      <c r="CQ183" s="1">
        <v>21.2</v>
      </c>
      <c r="CR183" s="1">
        <v>21.4</v>
      </c>
      <c r="CS183" s="1">
        <v>21.6</v>
      </c>
      <c r="CT183" s="1">
        <v>21.4</v>
      </c>
      <c r="CU183" s="1">
        <v>20.8</v>
      </c>
      <c r="CV183" s="1">
        <v>21.4</v>
      </c>
      <c r="CW183" s="1">
        <v>22.4</v>
      </c>
      <c r="CX183" s="1">
        <v>23.3</v>
      </c>
      <c r="CY183" s="1">
        <v>23.6</v>
      </c>
      <c r="CZ183" s="1">
        <v>23.4</v>
      </c>
      <c r="DA183" s="1">
        <v>23.5</v>
      </c>
      <c r="DB183" s="1">
        <v>22.6</v>
      </c>
      <c r="DC183" s="1">
        <v>21.4</v>
      </c>
      <c r="DD183" s="1">
        <v>21.8</v>
      </c>
      <c r="DE183" s="1">
        <v>22.6</v>
      </c>
      <c r="DF183" s="1">
        <v>22.2</v>
      </c>
      <c r="DG183" s="1">
        <v>21.8</v>
      </c>
      <c r="DH183" s="1">
        <v>20.399999999999999</v>
      </c>
      <c r="DI183" s="1">
        <v>20.8</v>
      </c>
      <c r="DJ183" s="1">
        <v>21.6</v>
      </c>
      <c r="DK183" s="1">
        <v>21.6</v>
      </c>
      <c r="DL183" s="1">
        <v>22.6</v>
      </c>
      <c r="DM183" s="1">
        <v>19.8</v>
      </c>
      <c r="DN183" s="1">
        <v>22</v>
      </c>
      <c r="DO183" s="1">
        <v>21.7</v>
      </c>
      <c r="DP183" s="1">
        <v>21.4</v>
      </c>
      <c r="DQ183" s="1">
        <v>21.8</v>
      </c>
      <c r="DR183" s="1">
        <v>22.6</v>
      </c>
      <c r="DS183" s="1">
        <v>22.2</v>
      </c>
      <c r="DT183" s="1">
        <v>20.399999999999999</v>
      </c>
      <c r="DU183" s="1">
        <v>23</v>
      </c>
      <c r="DV183" s="1">
        <v>21</v>
      </c>
      <c r="DW183" s="1">
        <v>22.4</v>
      </c>
      <c r="DX183" s="1">
        <v>21.5</v>
      </c>
      <c r="DY183" s="1">
        <v>20</v>
      </c>
      <c r="DZ183" s="1">
        <v>23.2</v>
      </c>
      <c r="EA183" s="1">
        <v>22.6</v>
      </c>
      <c r="EB183" s="1">
        <v>21.4</v>
      </c>
      <c r="EC183" s="1">
        <v>20.8</v>
      </c>
      <c r="ED183" s="1">
        <v>21.3</v>
      </c>
      <c r="EE183" s="1">
        <v>21</v>
      </c>
      <c r="EF183" s="1">
        <v>20.6</v>
      </c>
      <c r="EG183" s="1">
        <v>22.4</v>
      </c>
      <c r="EH183" s="1">
        <v>20.2</v>
      </c>
      <c r="EI183" s="1">
        <v>21.6</v>
      </c>
      <c r="EJ183" s="1">
        <v>21.2</v>
      </c>
      <c r="EK183" s="1">
        <v>20.399999999999999</v>
      </c>
      <c r="EL183" s="1">
        <v>20.6</v>
      </c>
      <c r="EM183" s="1">
        <v>20.399999999999999</v>
      </c>
      <c r="EN183" s="1">
        <v>21.2</v>
      </c>
      <c r="EO183" s="1">
        <v>20.8</v>
      </c>
      <c r="EP183" s="1">
        <v>21.2</v>
      </c>
      <c r="EQ183" s="1">
        <v>20.9</v>
      </c>
      <c r="ER183" s="1">
        <v>21.2</v>
      </c>
      <c r="ES183" s="1">
        <v>20.6</v>
      </c>
      <c r="ET183" s="1">
        <v>20</v>
      </c>
      <c r="EU183" s="1">
        <v>22.2</v>
      </c>
      <c r="EV183" s="1">
        <v>20.2</v>
      </c>
      <c r="EW183" s="1">
        <v>21.4</v>
      </c>
      <c r="EX183" s="1">
        <v>21</v>
      </c>
      <c r="EY183" s="1">
        <v>22.2</v>
      </c>
      <c r="EZ183" s="1">
        <v>19.8</v>
      </c>
      <c r="FA183" s="1">
        <v>21.8</v>
      </c>
      <c r="FB183" s="1">
        <v>20.9</v>
      </c>
      <c r="FC183" s="1">
        <v>21.4</v>
      </c>
      <c r="FD183" s="1">
        <v>21.6</v>
      </c>
      <c r="FE183" s="1">
        <v>18.8</v>
      </c>
      <c r="FF183" s="1">
        <v>21.7</v>
      </c>
      <c r="FG183" s="1">
        <v>20.8</v>
      </c>
      <c r="FH183" s="1">
        <v>19.3</v>
      </c>
      <c r="FI183" s="1">
        <v>20</v>
      </c>
      <c r="FJ183" s="1">
        <v>18.899999999999999</v>
      </c>
      <c r="FK183" s="1">
        <v>20.2</v>
      </c>
      <c r="FL183" s="1">
        <v>21.6</v>
      </c>
      <c r="FM183" s="1">
        <v>21</v>
      </c>
      <c r="FN183" s="1">
        <v>20.399999999999999</v>
      </c>
      <c r="FO183" s="1">
        <v>19.8</v>
      </c>
      <c r="FP183" s="1">
        <v>21.4</v>
      </c>
      <c r="FQ183" s="1">
        <v>20.399999999999999</v>
      </c>
      <c r="FR183" s="1">
        <v>20.2</v>
      </c>
      <c r="FS183" s="1">
        <v>19.8</v>
      </c>
      <c r="FT183" s="1">
        <v>21.6</v>
      </c>
      <c r="FU183" s="1">
        <v>21.8</v>
      </c>
      <c r="FV183" s="1">
        <v>21.6</v>
      </c>
      <c r="FW183" s="1">
        <v>22</v>
      </c>
      <c r="FX183" s="1">
        <v>20.399999999999999</v>
      </c>
      <c r="FY183" s="1">
        <v>21.2</v>
      </c>
      <c r="FZ183" s="1">
        <v>20.6</v>
      </c>
      <c r="GA183" s="1">
        <v>21.4</v>
      </c>
      <c r="GB183" s="1">
        <v>18.2</v>
      </c>
      <c r="GC183" s="1">
        <v>20.6</v>
      </c>
      <c r="GD183" s="1">
        <v>20.2</v>
      </c>
      <c r="GE183" s="1">
        <v>20.8</v>
      </c>
      <c r="GF183" s="1">
        <v>20.399999999999999</v>
      </c>
      <c r="GG183" s="1">
        <v>20.399999999999999</v>
      </c>
      <c r="GH183" s="1">
        <v>19.600000000000001</v>
      </c>
      <c r="GI183" s="1">
        <v>20.2</v>
      </c>
      <c r="GJ183" s="1">
        <v>20.8</v>
      </c>
      <c r="GK183" s="1">
        <v>19.2</v>
      </c>
      <c r="GL183" s="1">
        <v>20.6</v>
      </c>
      <c r="GM183" s="1">
        <v>19.2</v>
      </c>
      <c r="GN183" s="1">
        <v>20.399999999999999</v>
      </c>
      <c r="GO183" s="1">
        <v>18.8</v>
      </c>
      <c r="GP183" s="1">
        <v>20.399999999999999</v>
      </c>
      <c r="GQ183" s="1">
        <v>19</v>
      </c>
      <c r="GR183" s="1">
        <v>20.2</v>
      </c>
      <c r="GS183" s="1">
        <v>21.2</v>
      </c>
      <c r="GT183" s="1">
        <v>19.899999999999999</v>
      </c>
      <c r="GU183" s="1">
        <v>20.399999999999999</v>
      </c>
      <c r="GV183" s="1">
        <v>20.8</v>
      </c>
      <c r="GW183" s="1">
        <v>19.8</v>
      </c>
      <c r="GX183" s="1">
        <v>18.600000000000001</v>
      </c>
      <c r="GY183" s="1">
        <v>20.8</v>
      </c>
      <c r="GZ183" s="1">
        <v>20</v>
      </c>
      <c r="HA183" s="1">
        <v>19.899999999999999</v>
      </c>
      <c r="HB183" s="1">
        <v>20.3</v>
      </c>
      <c r="HC183" s="1">
        <v>21</v>
      </c>
      <c r="HD183" s="1">
        <v>20.7</v>
      </c>
      <c r="HE183" s="1">
        <v>19.3</v>
      </c>
      <c r="HF183" s="1">
        <v>20.8</v>
      </c>
      <c r="HG183" s="1">
        <v>20</v>
      </c>
      <c r="HH183" s="1">
        <v>19.3</v>
      </c>
      <c r="HI183" s="1">
        <v>20.399999999999999</v>
      </c>
      <c r="HJ183" s="1">
        <v>20</v>
      </c>
      <c r="HK183" s="1">
        <v>20.399999999999999</v>
      </c>
      <c r="HL183" s="1">
        <v>21.6</v>
      </c>
      <c r="HM183" s="1">
        <v>21.4</v>
      </c>
      <c r="HN183" s="1">
        <v>21.1</v>
      </c>
      <c r="HO183" s="1">
        <v>20.399999999999999</v>
      </c>
      <c r="HP183" s="1">
        <v>20.7</v>
      </c>
      <c r="HQ183" s="1">
        <v>19.399999999999999</v>
      </c>
      <c r="HR183" s="1">
        <v>19.8</v>
      </c>
      <c r="HS183" s="1">
        <v>19.7</v>
      </c>
      <c r="HT183" s="1">
        <v>21.4</v>
      </c>
      <c r="HU183" s="1">
        <v>19.8</v>
      </c>
      <c r="HV183" s="1">
        <v>20</v>
      </c>
      <c r="HW183" s="1">
        <v>21.2</v>
      </c>
      <c r="HX183" s="1">
        <v>20.3</v>
      </c>
      <c r="HY183" s="1">
        <v>20.9</v>
      </c>
      <c r="HZ183" s="1">
        <v>20</v>
      </c>
      <c r="IA183" s="1">
        <v>20.100000000000001</v>
      </c>
      <c r="IB183" s="1">
        <v>19</v>
      </c>
      <c r="IC183" s="1">
        <v>19.8</v>
      </c>
      <c r="ID183" s="1">
        <v>21.5</v>
      </c>
      <c r="IE183" s="1">
        <v>19.8</v>
      </c>
      <c r="IF183" s="1">
        <v>19.2</v>
      </c>
      <c r="IG183" s="1">
        <v>19.8</v>
      </c>
      <c r="IH183" s="1">
        <v>20</v>
      </c>
      <c r="II183" s="1">
        <v>20.399999999999999</v>
      </c>
      <c r="IJ183" s="1">
        <v>20</v>
      </c>
      <c r="IK183" s="1">
        <v>19.5</v>
      </c>
      <c r="IL183" s="1">
        <v>19.8</v>
      </c>
      <c r="IM183" s="1">
        <v>19.600000000000001</v>
      </c>
      <c r="IN183" s="1">
        <v>21.7</v>
      </c>
      <c r="IO183" s="1">
        <v>20.2</v>
      </c>
      <c r="IP183" s="1">
        <v>20.8</v>
      </c>
      <c r="IQ183" s="1">
        <v>22.2</v>
      </c>
      <c r="IR183" s="1">
        <v>20.2</v>
      </c>
      <c r="IS183" s="1">
        <v>20.100000000000001</v>
      </c>
      <c r="IT183" s="1">
        <v>20.399999999999999</v>
      </c>
      <c r="IU183" s="1">
        <v>21</v>
      </c>
      <c r="IV183" s="1">
        <v>21.8</v>
      </c>
      <c r="IW183" s="1">
        <v>20.399999999999999</v>
      </c>
      <c r="IX183" s="1">
        <v>19.8</v>
      </c>
      <c r="IY183" s="1">
        <v>20.2</v>
      </c>
      <c r="IZ183" s="1">
        <v>19.8</v>
      </c>
      <c r="JA183" s="1">
        <v>19.7</v>
      </c>
      <c r="JB183" s="1">
        <v>20.3</v>
      </c>
      <c r="JC183" s="1">
        <v>20.8</v>
      </c>
      <c r="JD183" s="1">
        <v>20</v>
      </c>
      <c r="JE183" s="1">
        <v>21.4</v>
      </c>
      <c r="JF183" s="1">
        <v>20.2</v>
      </c>
      <c r="JG183" s="1">
        <v>20.399999999999999</v>
      </c>
      <c r="JH183" s="1">
        <v>21.4</v>
      </c>
      <c r="JI183" s="1">
        <v>19.7</v>
      </c>
      <c r="JJ183" s="1">
        <v>20</v>
      </c>
      <c r="JK183" s="1">
        <v>22.6</v>
      </c>
      <c r="JL183" s="1">
        <v>19</v>
      </c>
      <c r="JM183" s="1">
        <v>20.2</v>
      </c>
      <c r="JN183" s="1">
        <v>21.8</v>
      </c>
      <c r="JO183" s="1">
        <v>19.600000000000001</v>
      </c>
      <c r="JP183" s="1">
        <v>21.6</v>
      </c>
      <c r="JQ183" s="1">
        <v>21.2</v>
      </c>
      <c r="JR183" s="1">
        <v>20.5</v>
      </c>
      <c r="JS183" s="1">
        <v>20.6</v>
      </c>
      <c r="JT183" s="1">
        <v>21.6</v>
      </c>
      <c r="JU183" s="1">
        <v>21.6</v>
      </c>
      <c r="JV183" s="1">
        <v>21.7</v>
      </c>
      <c r="JW183" s="1">
        <v>22</v>
      </c>
      <c r="JX183" s="1">
        <v>20.6</v>
      </c>
      <c r="JY183" s="1">
        <v>19.100000000000001</v>
      </c>
      <c r="JZ183" s="1">
        <v>21.2</v>
      </c>
      <c r="KA183" s="1">
        <v>21.4</v>
      </c>
      <c r="KB183" s="1">
        <v>20.2</v>
      </c>
      <c r="KC183" s="1">
        <v>20.8</v>
      </c>
      <c r="KD183" s="1">
        <v>17.899999999999999</v>
      </c>
      <c r="KE183" s="1">
        <v>19.8</v>
      </c>
      <c r="KF183" s="1">
        <v>21.6</v>
      </c>
      <c r="KG183" s="1">
        <v>22.4</v>
      </c>
      <c r="KH183" s="1">
        <v>19.8</v>
      </c>
      <c r="KI183" s="1">
        <v>21</v>
      </c>
      <c r="KJ183" s="1">
        <v>20.5</v>
      </c>
      <c r="KK183" s="1">
        <v>21</v>
      </c>
      <c r="KL183" s="1">
        <v>19.8</v>
      </c>
      <c r="KM183" s="1">
        <v>21.7</v>
      </c>
      <c r="KN183" s="1">
        <v>21.8</v>
      </c>
      <c r="KO183" s="1">
        <v>20.8</v>
      </c>
      <c r="KP183" s="1">
        <v>20.6</v>
      </c>
      <c r="KQ183" s="1">
        <v>21</v>
      </c>
      <c r="KR183" s="1">
        <v>21.4</v>
      </c>
      <c r="KS183" s="1">
        <v>21.6</v>
      </c>
      <c r="KT183" s="1">
        <v>20.399999999999999</v>
      </c>
      <c r="KU183" s="1">
        <v>21</v>
      </c>
      <c r="KV183" s="1">
        <v>21.8</v>
      </c>
      <c r="KW183" s="1">
        <v>21.3</v>
      </c>
      <c r="KX183" s="1">
        <v>22</v>
      </c>
      <c r="KY183" s="1">
        <v>21.8</v>
      </c>
      <c r="KZ183" s="1">
        <v>22.6</v>
      </c>
      <c r="LA183" s="1">
        <v>19.8</v>
      </c>
      <c r="LB183" s="1">
        <v>20.8</v>
      </c>
      <c r="LC183" s="1">
        <v>19.600000000000001</v>
      </c>
      <c r="LD183" s="1">
        <v>21.4</v>
      </c>
      <c r="LE183" s="1">
        <v>21.6</v>
      </c>
      <c r="LF183" s="1">
        <v>22</v>
      </c>
      <c r="LG183" s="1">
        <v>20.399999999999999</v>
      </c>
      <c r="LH183" s="1">
        <v>22.1</v>
      </c>
      <c r="LI183" s="1">
        <v>22.4</v>
      </c>
      <c r="LJ183" s="1">
        <v>20.399999999999999</v>
      </c>
      <c r="LK183" s="1">
        <v>22.2</v>
      </c>
      <c r="LL183" s="1">
        <v>22.1</v>
      </c>
      <c r="LM183" s="1">
        <v>21.2</v>
      </c>
      <c r="LN183" s="1">
        <v>22.5</v>
      </c>
      <c r="LO183" s="1">
        <v>22.6</v>
      </c>
      <c r="LP183" s="1">
        <v>21</v>
      </c>
      <c r="LQ183" s="1">
        <v>20.9</v>
      </c>
      <c r="LR183" s="1">
        <v>23</v>
      </c>
      <c r="LS183" s="1">
        <v>21.8</v>
      </c>
      <c r="LT183" s="1">
        <v>21.6</v>
      </c>
      <c r="LU183" s="1">
        <v>22.6</v>
      </c>
      <c r="LV183" s="1">
        <v>21.8</v>
      </c>
      <c r="LW183" s="1">
        <v>21.6</v>
      </c>
      <c r="LX183" s="1">
        <v>22.4</v>
      </c>
      <c r="LY183" s="1">
        <v>21.3</v>
      </c>
      <c r="LZ183" s="1">
        <v>22.4</v>
      </c>
      <c r="MA183" s="1">
        <v>20.6</v>
      </c>
      <c r="MB183" s="1">
        <v>21.1</v>
      </c>
      <c r="MC183" s="1">
        <v>22</v>
      </c>
      <c r="MD183" s="1">
        <v>22.4</v>
      </c>
      <c r="ME183" s="1">
        <v>22.4</v>
      </c>
      <c r="MF183" s="1">
        <v>23.2</v>
      </c>
      <c r="MG183" s="1">
        <v>22</v>
      </c>
      <c r="MH183" s="1">
        <v>21.4</v>
      </c>
      <c r="MI183" s="1">
        <v>23.6</v>
      </c>
      <c r="MJ183" s="1">
        <v>22</v>
      </c>
      <c r="MK183" s="1">
        <v>19.2</v>
      </c>
      <c r="ML183" s="1">
        <v>22.2</v>
      </c>
      <c r="MM183" s="1">
        <v>21.8</v>
      </c>
      <c r="MN183" s="1">
        <v>20.6</v>
      </c>
      <c r="MO183" s="1">
        <v>21.4</v>
      </c>
      <c r="MP183" s="1">
        <v>22</v>
      </c>
      <c r="MQ183" s="1">
        <v>21.8</v>
      </c>
      <c r="MR183" s="1">
        <v>22.4</v>
      </c>
      <c r="MS183" s="1">
        <v>23.2</v>
      </c>
      <c r="MT183" s="1">
        <v>20.399999999999999</v>
      </c>
      <c r="MU183" s="1">
        <v>21.4</v>
      </c>
      <c r="MV183" s="1">
        <v>21.2</v>
      </c>
      <c r="MW183" s="1">
        <v>22.2</v>
      </c>
      <c r="MX183" s="1">
        <v>22</v>
      </c>
      <c r="MY183" s="1">
        <v>21.6</v>
      </c>
      <c r="MZ183" s="1">
        <v>22.4</v>
      </c>
      <c r="NA183" s="1">
        <v>22.7</v>
      </c>
      <c r="NB183" s="1">
        <v>22</v>
      </c>
      <c r="NC183" s="1">
        <v>22.6</v>
      </c>
      <c r="ND183" s="1">
        <v>21.8</v>
      </c>
      <c r="NE183" s="1">
        <v>21.8</v>
      </c>
      <c r="NF183" s="1">
        <v>21.6</v>
      </c>
      <c r="NG183" s="1">
        <v>20.8</v>
      </c>
      <c r="NH183" s="1">
        <v>22.2</v>
      </c>
      <c r="NI183" s="1">
        <v>23.2</v>
      </c>
      <c r="NJ183" s="6">
        <f t="shared" si="111"/>
        <v>1</v>
      </c>
      <c r="NK183" s="3">
        <f t="shared" si="112"/>
        <v>1</v>
      </c>
      <c r="NL183" s="3">
        <f t="shared" si="113"/>
        <v>1</v>
      </c>
      <c r="NM183" s="3">
        <f t="shared" si="114"/>
        <v>1</v>
      </c>
      <c r="NN183" s="3">
        <f t="shared" si="115"/>
        <v>1</v>
      </c>
      <c r="NO183" s="3">
        <f t="shared" si="116"/>
        <v>1</v>
      </c>
      <c r="NP183" s="3">
        <f t="shared" si="117"/>
        <v>1</v>
      </c>
      <c r="NQ183" s="3">
        <f t="shared" si="118"/>
        <v>1</v>
      </c>
      <c r="NR183" s="3">
        <f t="shared" si="119"/>
        <v>1</v>
      </c>
      <c r="NS183" s="3">
        <f t="shared" si="120"/>
        <v>1</v>
      </c>
      <c r="NT183" s="3">
        <f t="shared" si="121"/>
        <v>1</v>
      </c>
      <c r="NU183" s="3">
        <f t="shared" si="122"/>
        <v>1</v>
      </c>
      <c r="NV183" s="3">
        <f t="shared" si="123"/>
        <v>1</v>
      </c>
      <c r="NW183" s="5">
        <f t="shared" si="124"/>
        <v>22.561290322580643</v>
      </c>
      <c r="NX183" s="1">
        <f t="shared" si="125"/>
        <v>22.932142857142853</v>
      </c>
      <c r="NY183" s="1">
        <f t="shared" si="126"/>
        <v>22.49677419354839</v>
      </c>
      <c r="NZ183" s="1">
        <f t="shared" si="127"/>
        <v>21.92</v>
      </c>
      <c r="OA183" s="1">
        <f t="shared" si="128"/>
        <v>21.112903225806448</v>
      </c>
      <c r="OB183" s="1">
        <f t="shared" si="129"/>
        <v>20.57</v>
      </c>
      <c r="OC183" s="1">
        <f t="shared" si="130"/>
        <v>20.116129032258065</v>
      </c>
      <c r="OD183" s="1">
        <f t="shared" si="131"/>
        <v>20.306451612903228</v>
      </c>
      <c r="OE183" s="1">
        <f t="shared" si="132"/>
        <v>20.596666666666671</v>
      </c>
      <c r="OF183" s="1">
        <f t="shared" si="133"/>
        <v>20.987096774193546</v>
      </c>
      <c r="OG183" s="1">
        <f t="shared" si="134"/>
        <v>21.586666666666666</v>
      </c>
      <c r="OH183" s="1">
        <f t="shared" si="135"/>
        <v>21.906451612903222</v>
      </c>
      <c r="OI183" s="111">
        <v>21.27666666666666</v>
      </c>
      <c r="OJ183" s="112">
        <v>22.019999999999996</v>
      </c>
      <c r="OK183" s="112">
        <v>22.150000000000002</v>
      </c>
      <c r="OL183" s="112">
        <v>21.573333333333334</v>
      </c>
      <c r="OM183" s="112">
        <v>21.18</v>
      </c>
      <c r="ON183" s="112">
        <v>20.65333333333334</v>
      </c>
      <c r="OO183" s="112">
        <v>20.339999999999996</v>
      </c>
      <c r="OP183" s="112">
        <v>20.471428571428568</v>
      </c>
      <c r="OQ183" s="112">
        <v>20.634482758620692</v>
      </c>
      <c r="OR183" s="112">
        <v>20.873333333333331</v>
      </c>
      <c r="OS183" s="112">
        <v>21.166666666666671</v>
      </c>
      <c r="OT183" s="112">
        <v>21.040000000000003</v>
      </c>
      <c r="OU183" s="5">
        <f t="shared" si="99"/>
        <v>1.2846236559139825</v>
      </c>
      <c r="OV183" s="1">
        <f t="shared" si="100"/>
        <v>0.91214285714285737</v>
      </c>
      <c r="OW183" s="1">
        <f t="shared" si="101"/>
        <v>0.3467741935483879</v>
      </c>
      <c r="OX183" s="1">
        <f t="shared" si="102"/>
        <v>0.34666666666666757</v>
      </c>
      <c r="OY183" s="1">
        <f t="shared" si="103"/>
        <v>-6.7096774193551312E-2</v>
      </c>
      <c r="OZ183" s="1">
        <f t="shared" si="104"/>
        <v>-8.3333333333339255E-2</v>
      </c>
      <c r="PA183" s="1">
        <f t="shared" si="105"/>
        <v>-0.22387096774193083</v>
      </c>
      <c r="PB183" s="1">
        <f t="shared" si="106"/>
        <v>-0.16497695852534022</v>
      </c>
      <c r="PC183" s="1">
        <f t="shared" si="107"/>
        <v>-3.7816091954020692E-2</v>
      </c>
      <c r="PD183" s="1">
        <f t="shared" si="108"/>
        <v>0.11376344086021462</v>
      </c>
      <c r="PE183" s="1">
        <f t="shared" si="109"/>
        <v>0.4199999999999946</v>
      </c>
      <c r="PF183" s="1">
        <f t="shared" si="110"/>
        <v>0.86645161290321937</v>
      </c>
      <c r="PG183" s="111">
        <v>16.8</v>
      </c>
      <c r="PH183" s="112">
        <v>18</v>
      </c>
      <c r="PI183" s="112">
        <v>18.5</v>
      </c>
      <c r="PJ183" s="112">
        <v>18.100000000000001</v>
      </c>
      <c r="PK183" s="112">
        <v>17.600000000000001</v>
      </c>
      <c r="PL183" s="112">
        <v>17</v>
      </c>
      <c r="PM183" s="112">
        <v>16</v>
      </c>
      <c r="PN183" s="112">
        <v>17</v>
      </c>
      <c r="PO183" s="112">
        <v>17.8</v>
      </c>
      <c r="PP183" s="112">
        <v>17.5</v>
      </c>
      <c r="PQ183" s="112">
        <v>17.7</v>
      </c>
      <c r="PR183" s="137">
        <v>16.600000000000001</v>
      </c>
      <c r="PS183" s="5">
        <f t="array" ref="PS183">+IF(ISERROR($NW183)=FALSE,MIN(IF($H183:$AL183&lt;65534,$H183:$AL183,"")),NA())</f>
        <v>19</v>
      </c>
      <c r="PT183" s="1">
        <f t="array" ref="PT183">+IF(ISERROR($NX183)=FALSE,MIN(IF($AM183:$BN183&lt;65534,$AM183:$BN183,"")),NA())</f>
        <v>21.6</v>
      </c>
      <c r="PU183" s="1">
        <f t="array" ref="PU183">+IF(ISERROR($NY183)=FALSE,MIN(IF($BP183:$CT183&lt;65534,$BP183:$CT183,"")),NA())</f>
        <v>20.6</v>
      </c>
      <c r="PV183" s="1">
        <f t="array" ref="PV183">+IF(ISERROR($NZ183)=FALSE,MIN(IF($CU183:$DX183&lt;65534,$CU183:$DX183,"")),NA())</f>
        <v>19.8</v>
      </c>
      <c r="PW183" s="1">
        <f t="array" ref="PW183">+IF(ISERROR($OA183)=FALSE,MIN(IF($DY183:$FC183&lt;65534,$DY183:$FC183,"")),NA())</f>
        <v>19.8</v>
      </c>
      <c r="PX183" s="1">
        <f t="array" ref="PX183">+IF(ISERROR($OB183)=FALSE,MIN(IF($FD183:$GG183&lt;65534,$FD183:$GG183,"")),NA())</f>
        <v>18.2</v>
      </c>
      <c r="PY183" s="1">
        <f t="array" ref="PY183">+IF(ISERROR($OC183)=FALSE,MIN(IF($GH183:$HL183&lt;65534,$GH183:$HL183,"")),NA())</f>
        <v>18.600000000000001</v>
      </c>
      <c r="PZ183" s="1">
        <f t="array" ref="PZ183">+IF(ISERROR($OD183)=FALSE,MIN(IF($HM183:$IQ183&lt;65534,$HM183:$IQ183,"")),NA())</f>
        <v>19</v>
      </c>
      <c r="QA183" s="1">
        <f t="array" ref="QA183">+IF(ISERROR($OE183)=FALSE,MIN(IF($IR183:$JU183&lt;65534,$IR183:$JU183,"")),NA())</f>
        <v>19</v>
      </c>
      <c r="QB183" s="1">
        <f t="array" ref="QB183">+IF(ISERROR($OF183)=FALSE,MIN(IF($JV183:$KZ183&lt;65534,$JV183:$KZ183,"")),NA())</f>
        <v>17.899999999999999</v>
      </c>
      <c r="QC183" s="1">
        <f t="array" ref="QC183">+IF(ISERROR($OG183)=FALSE,MIN(IF($LA183:$MD183&lt;65534,$LA183:$MD183,"")),NA())</f>
        <v>19.600000000000001</v>
      </c>
      <c r="QD183" s="1">
        <f t="array" ref="QD183">+IF(ISERROR($OH183)=FALSE,MIN(IF($ME183:$NI183&lt;65534,$ME183:$NI183,"")),NA())</f>
        <v>19.2</v>
      </c>
      <c r="QE183" s="5">
        <f t="shared" si="136"/>
        <v>-2.1999999999999993</v>
      </c>
      <c r="QF183" s="1">
        <f t="shared" si="137"/>
        <v>-3.6000000000000014</v>
      </c>
      <c r="QG183" s="1">
        <f t="shared" si="138"/>
        <v>-2.1000000000000014</v>
      </c>
      <c r="QH183" s="1">
        <f t="shared" si="139"/>
        <v>-1.6999999999999993</v>
      </c>
      <c r="QI183" s="1">
        <f t="shared" si="140"/>
        <v>-2.1999999999999993</v>
      </c>
      <c r="QJ183" s="1">
        <f t="shared" si="141"/>
        <v>-1.1999999999999993</v>
      </c>
      <c r="QK183" s="1">
        <f t="shared" si="142"/>
        <v>-2.6000000000000014</v>
      </c>
      <c r="QL183" s="1">
        <f t="shared" si="143"/>
        <v>-2</v>
      </c>
      <c r="QM183" s="1">
        <f t="shared" si="144"/>
        <v>-1.1999999999999993</v>
      </c>
      <c r="QN183" s="1">
        <f t="shared" si="145"/>
        <v>-0.39999999999999858</v>
      </c>
      <c r="QO183" s="1">
        <f t="shared" si="146"/>
        <v>-1.9000000000000021</v>
      </c>
      <c r="QP183" s="1">
        <f t="shared" si="147"/>
        <v>-2.5999999999999979</v>
      </c>
      <c r="QQ183" s="5" t="s">
        <v>892</v>
      </c>
    </row>
    <row r="184" spans="1:459" s="1" customFormat="1" x14ac:dyDescent="0.2">
      <c r="A184" s="79">
        <v>35035070</v>
      </c>
      <c r="B184" s="106">
        <v>-73.581999999999994</v>
      </c>
      <c r="C184" s="106">
        <v>4.0767222222222221</v>
      </c>
      <c r="D184" s="105">
        <v>340</v>
      </c>
      <c r="E184" s="97" t="s">
        <v>117</v>
      </c>
      <c r="F184" s="97" t="s">
        <v>445</v>
      </c>
      <c r="G184" s="97" t="s">
        <v>38</v>
      </c>
      <c r="H184" s="1">
        <v>65535</v>
      </c>
      <c r="I184" s="1">
        <v>65535</v>
      </c>
      <c r="J184" s="1">
        <v>22.4</v>
      </c>
      <c r="K184" s="1">
        <v>22</v>
      </c>
      <c r="L184" s="1">
        <v>21.8</v>
      </c>
      <c r="M184" s="1">
        <v>24</v>
      </c>
      <c r="N184" s="1">
        <v>22.4</v>
      </c>
      <c r="O184" s="1">
        <v>23.8</v>
      </c>
      <c r="P184" s="1">
        <v>23.6</v>
      </c>
      <c r="Q184" s="1">
        <v>23.4</v>
      </c>
      <c r="R184" s="1">
        <v>23</v>
      </c>
      <c r="S184" s="1">
        <v>22.8</v>
      </c>
      <c r="T184" s="1">
        <v>22.6</v>
      </c>
      <c r="U184" s="1">
        <v>22.8</v>
      </c>
      <c r="V184" s="1">
        <v>22.6</v>
      </c>
      <c r="W184" s="1">
        <v>22.8</v>
      </c>
      <c r="X184" s="1">
        <v>23.8</v>
      </c>
      <c r="Y184" s="1">
        <v>23</v>
      </c>
      <c r="Z184" s="1">
        <v>23.4</v>
      </c>
      <c r="AA184" s="1">
        <v>23.6</v>
      </c>
      <c r="AB184" s="1">
        <v>22.8</v>
      </c>
      <c r="AC184" s="1">
        <v>23.4</v>
      </c>
      <c r="AD184" s="1">
        <v>23.6</v>
      </c>
      <c r="AE184" s="1">
        <v>24</v>
      </c>
      <c r="AF184" s="1">
        <v>23.6</v>
      </c>
      <c r="AG184" s="1">
        <v>24.2</v>
      </c>
      <c r="AH184" s="1">
        <v>23.4</v>
      </c>
      <c r="AI184" s="1">
        <v>24.4</v>
      </c>
      <c r="AJ184" s="1">
        <v>24.6</v>
      </c>
      <c r="AK184" s="1">
        <v>24</v>
      </c>
      <c r="AL184" s="1">
        <v>23.4</v>
      </c>
      <c r="AM184" s="1">
        <v>22.6</v>
      </c>
      <c r="AN184" s="1">
        <v>23.4</v>
      </c>
      <c r="AO184" s="1">
        <v>22.2</v>
      </c>
      <c r="AP184" s="1">
        <v>23.4</v>
      </c>
      <c r="AQ184" s="1">
        <v>23.2</v>
      </c>
      <c r="AR184" s="1">
        <v>22.4</v>
      </c>
      <c r="AS184" s="1">
        <v>22.6</v>
      </c>
      <c r="AT184" s="1">
        <v>23.4</v>
      </c>
      <c r="AU184" s="1">
        <v>24.2</v>
      </c>
      <c r="AV184" s="1">
        <v>25</v>
      </c>
      <c r="AW184" s="1">
        <v>65535</v>
      </c>
      <c r="AX184" s="1">
        <v>65535</v>
      </c>
      <c r="AY184" s="1">
        <v>65535</v>
      </c>
      <c r="AZ184" s="1">
        <v>65535</v>
      </c>
      <c r="BA184" s="1">
        <v>65535</v>
      </c>
      <c r="BB184" s="1">
        <v>65535</v>
      </c>
      <c r="BC184" s="1">
        <v>65535</v>
      </c>
      <c r="BD184" s="1">
        <v>22.8</v>
      </c>
      <c r="BE184" s="1">
        <v>24.2</v>
      </c>
      <c r="BF184" s="1">
        <v>24.4</v>
      </c>
      <c r="BG184" s="1">
        <v>24.6</v>
      </c>
      <c r="BH184" s="1">
        <v>24.4</v>
      </c>
      <c r="BI184" s="1">
        <v>25.6</v>
      </c>
      <c r="BJ184" s="1">
        <v>25.4</v>
      </c>
      <c r="BK184" s="1">
        <v>23</v>
      </c>
      <c r="BL184" s="1">
        <v>20.8</v>
      </c>
      <c r="BM184" s="1">
        <v>25</v>
      </c>
      <c r="BN184" s="1">
        <v>23.2</v>
      </c>
      <c r="BO184" s="102"/>
      <c r="BP184" s="1">
        <v>24</v>
      </c>
      <c r="BQ184" s="1">
        <v>23.8</v>
      </c>
      <c r="BR184" s="1">
        <v>24.2</v>
      </c>
      <c r="BS184" s="1">
        <v>22.8</v>
      </c>
      <c r="BT184" s="1">
        <v>25.4</v>
      </c>
      <c r="BU184" s="1">
        <v>25.6</v>
      </c>
      <c r="BV184" s="1">
        <v>24.2</v>
      </c>
      <c r="BW184" s="1">
        <v>23</v>
      </c>
      <c r="BX184" s="1">
        <v>24.4</v>
      </c>
      <c r="BY184" s="1">
        <v>23.6</v>
      </c>
      <c r="BZ184" s="1">
        <v>21.2</v>
      </c>
      <c r="CA184" s="1">
        <v>23.2</v>
      </c>
      <c r="CB184" s="1">
        <v>23.6</v>
      </c>
      <c r="CC184" s="1">
        <v>23.8</v>
      </c>
      <c r="CD184" s="1">
        <v>23.6</v>
      </c>
      <c r="CE184" s="1">
        <v>65535</v>
      </c>
      <c r="CF184" s="1">
        <v>23.8</v>
      </c>
      <c r="CG184" s="1">
        <v>23.2</v>
      </c>
      <c r="CH184" s="1">
        <v>23.4</v>
      </c>
      <c r="CI184" s="1">
        <v>65535</v>
      </c>
      <c r="CJ184" s="1">
        <v>65535</v>
      </c>
      <c r="CK184" s="1">
        <v>65535</v>
      </c>
      <c r="CL184" s="1">
        <v>65535</v>
      </c>
      <c r="CM184" s="1">
        <v>65535</v>
      </c>
      <c r="CN184" s="1">
        <v>21.4</v>
      </c>
      <c r="CO184" s="1">
        <v>23.4</v>
      </c>
      <c r="CP184" s="1">
        <v>23.2</v>
      </c>
      <c r="CQ184" s="1">
        <v>22</v>
      </c>
      <c r="CR184" s="1">
        <v>23.2</v>
      </c>
      <c r="CS184" s="1">
        <v>22</v>
      </c>
      <c r="CT184" s="1">
        <v>23.2</v>
      </c>
      <c r="CU184" s="1">
        <v>21.4</v>
      </c>
      <c r="CV184" s="1">
        <v>22.8</v>
      </c>
      <c r="CW184" s="1">
        <v>22.4</v>
      </c>
      <c r="CX184" s="1">
        <v>24</v>
      </c>
      <c r="CY184" s="1">
        <v>25</v>
      </c>
      <c r="CZ184" s="1">
        <v>24.2</v>
      </c>
      <c r="DA184" s="1">
        <v>24</v>
      </c>
      <c r="DB184" s="1">
        <v>23.2</v>
      </c>
      <c r="DC184" s="1">
        <v>22.8</v>
      </c>
      <c r="DD184" s="1">
        <v>22.6</v>
      </c>
      <c r="DE184" s="1">
        <v>22.8</v>
      </c>
      <c r="DF184" s="1">
        <v>22.6</v>
      </c>
      <c r="DG184" s="1">
        <v>23</v>
      </c>
      <c r="DH184" s="1">
        <v>22.2</v>
      </c>
      <c r="DI184" s="1">
        <v>22</v>
      </c>
      <c r="DJ184" s="1">
        <v>23</v>
      </c>
      <c r="DK184" s="1">
        <v>65535</v>
      </c>
      <c r="DL184" s="1">
        <v>22.8</v>
      </c>
      <c r="DM184" s="1">
        <v>21.8</v>
      </c>
      <c r="DN184" s="1">
        <v>22</v>
      </c>
      <c r="DO184" s="1">
        <v>22.6</v>
      </c>
      <c r="DP184" s="1">
        <v>22.8</v>
      </c>
      <c r="DQ184" s="1">
        <v>23</v>
      </c>
      <c r="DR184" s="1">
        <v>23.2</v>
      </c>
      <c r="DS184" s="1">
        <v>23</v>
      </c>
      <c r="DT184" s="1">
        <v>22.6</v>
      </c>
      <c r="DU184" s="1">
        <v>23</v>
      </c>
      <c r="DV184" s="1">
        <v>22.2</v>
      </c>
      <c r="DW184" s="1">
        <v>22.8</v>
      </c>
      <c r="DX184" s="1">
        <v>22.6</v>
      </c>
      <c r="DY184" s="1">
        <v>21.2</v>
      </c>
      <c r="DZ184" s="1">
        <v>22.8</v>
      </c>
      <c r="EA184" s="1">
        <v>24</v>
      </c>
      <c r="EB184" s="1">
        <v>22.8</v>
      </c>
      <c r="EC184" s="1">
        <v>22.2</v>
      </c>
      <c r="ED184" s="1">
        <v>22.6</v>
      </c>
      <c r="EE184" s="1">
        <v>22.4</v>
      </c>
      <c r="EF184" s="1">
        <v>21.2</v>
      </c>
      <c r="EG184" s="1">
        <v>23</v>
      </c>
      <c r="EH184" s="1">
        <v>20.8</v>
      </c>
      <c r="EI184" s="1">
        <v>23.4</v>
      </c>
      <c r="EJ184" s="1">
        <v>23.2</v>
      </c>
      <c r="EK184" s="1">
        <v>21.8</v>
      </c>
      <c r="EL184" s="1">
        <v>22</v>
      </c>
      <c r="EM184" s="1">
        <v>21</v>
      </c>
      <c r="EN184" s="1">
        <v>22.4</v>
      </c>
      <c r="EO184" s="1">
        <v>22.4</v>
      </c>
      <c r="EP184" s="1">
        <v>23</v>
      </c>
      <c r="EQ184" s="1">
        <v>21.6</v>
      </c>
      <c r="ER184" s="1">
        <v>22.4</v>
      </c>
      <c r="ES184" s="1">
        <v>21</v>
      </c>
      <c r="ET184" s="1">
        <v>22</v>
      </c>
      <c r="EU184" s="1">
        <v>21.4</v>
      </c>
      <c r="EV184" s="1">
        <v>21.8</v>
      </c>
      <c r="EW184" s="1">
        <v>21.6</v>
      </c>
      <c r="EX184" s="1">
        <v>22</v>
      </c>
      <c r="EY184" s="1">
        <v>21.8</v>
      </c>
      <c r="EZ184" s="1">
        <v>21.4</v>
      </c>
      <c r="FA184" s="1">
        <v>22.4</v>
      </c>
      <c r="FB184" s="1">
        <v>65535</v>
      </c>
      <c r="FC184" s="1">
        <v>22</v>
      </c>
      <c r="FD184" s="1">
        <v>22.2</v>
      </c>
      <c r="FE184" s="1">
        <v>20</v>
      </c>
      <c r="FF184" s="1">
        <v>22.2</v>
      </c>
      <c r="FG184" s="1">
        <v>21.6</v>
      </c>
      <c r="FH184" s="1">
        <v>21.2</v>
      </c>
      <c r="FI184" s="1">
        <v>22.6</v>
      </c>
      <c r="FJ184" s="1">
        <v>20.399999999999999</v>
      </c>
      <c r="FK184" s="1">
        <v>22.4</v>
      </c>
      <c r="FL184" s="1">
        <v>22.2</v>
      </c>
      <c r="FM184" s="1">
        <v>23</v>
      </c>
      <c r="FN184" s="1">
        <v>21.6</v>
      </c>
      <c r="FO184" s="1">
        <v>20.6</v>
      </c>
      <c r="FP184" s="1">
        <v>22</v>
      </c>
      <c r="FQ184" s="1">
        <v>21.8</v>
      </c>
      <c r="FR184" s="1">
        <v>65535</v>
      </c>
      <c r="FS184" s="1">
        <v>21.4</v>
      </c>
      <c r="FT184" s="1">
        <v>22.4</v>
      </c>
      <c r="FU184" s="1">
        <v>22</v>
      </c>
      <c r="FV184" s="1">
        <v>22.6</v>
      </c>
      <c r="FW184" s="1">
        <v>22.8</v>
      </c>
      <c r="FX184" s="1">
        <v>65535</v>
      </c>
      <c r="FY184" s="1">
        <v>65535</v>
      </c>
      <c r="FZ184" s="1">
        <v>22</v>
      </c>
      <c r="GA184" s="1">
        <v>21.8</v>
      </c>
      <c r="GB184" s="1">
        <v>19.399999999999999</v>
      </c>
      <c r="GC184" s="1">
        <v>22.6</v>
      </c>
      <c r="GD184" s="1">
        <v>20.6</v>
      </c>
      <c r="GE184" s="1">
        <v>22.6</v>
      </c>
      <c r="GF184" s="1">
        <v>21.8</v>
      </c>
      <c r="GG184" s="1">
        <v>21</v>
      </c>
      <c r="GH184" s="1">
        <v>20.8</v>
      </c>
      <c r="GI184" s="1">
        <v>21</v>
      </c>
      <c r="GJ184" s="1">
        <v>21.6</v>
      </c>
      <c r="GK184" s="1">
        <v>20.8</v>
      </c>
      <c r="GL184" s="1">
        <v>22</v>
      </c>
      <c r="GM184" s="1">
        <v>19.2</v>
      </c>
      <c r="GN184" s="1">
        <v>21</v>
      </c>
      <c r="GO184" s="1">
        <v>19.8</v>
      </c>
      <c r="GP184" s="1">
        <v>21.2</v>
      </c>
      <c r="GQ184" s="1">
        <v>20.2</v>
      </c>
      <c r="GR184" s="1">
        <v>65535</v>
      </c>
      <c r="GS184" s="1">
        <v>65535</v>
      </c>
      <c r="GT184" s="1">
        <v>65535</v>
      </c>
      <c r="GU184" s="1">
        <v>65535</v>
      </c>
      <c r="GV184" s="1">
        <v>65535</v>
      </c>
      <c r="GW184" s="1">
        <v>65535</v>
      </c>
      <c r="GX184" s="1">
        <v>65535</v>
      </c>
      <c r="GY184" s="1">
        <v>65535</v>
      </c>
      <c r="GZ184" s="1">
        <v>21.8</v>
      </c>
      <c r="HA184" s="1">
        <v>21</v>
      </c>
      <c r="HB184" s="1">
        <v>21.4</v>
      </c>
      <c r="HC184" s="1">
        <v>22.2</v>
      </c>
      <c r="HD184" s="1">
        <v>20.8</v>
      </c>
      <c r="HE184" s="1">
        <v>20.399999999999999</v>
      </c>
      <c r="HF184" s="1">
        <v>21.8</v>
      </c>
      <c r="HG184" s="1">
        <v>21</v>
      </c>
      <c r="HH184" s="1">
        <v>65535</v>
      </c>
      <c r="HI184" s="1">
        <v>65535</v>
      </c>
      <c r="HJ184" s="1">
        <v>21.4</v>
      </c>
      <c r="HK184" s="1">
        <v>21.8</v>
      </c>
      <c r="HL184" s="1">
        <v>22</v>
      </c>
      <c r="HM184" s="1">
        <v>22.4</v>
      </c>
      <c r="HN184" s="1">
        <v>21.8</v>
      </c>
      <c r="HO184" s="1">
        <v>21.6</v>
      </c>
      <c r="HP184" s="1">
        <v>21.2</v>
      </c>
      <c r="HQ184" s="1">
        <v>19.2</v>
      </c>
      <c r="HR184" s="1">
        <v>20.399999999999999</v>
      </c>
      <c r="HS184" s="1">
        <v>20.8</v>
      </c>
      <c r="HT184" s="1">
        <v>21.4</v>
      </c>
      <c r="HU184" s="1">
        <v>20.8</v>
      </c>
      <c r="HV184" s="1">
        <v>21</v>
      </c>
      <c r="HW184" s="1">
        <v>22.6</v>
      </c>
      <c r="HX184" s="1">
        <v>22</v>
      </c>
      <c r="HY184" s="1">
        <v>22.2</v>
      </c>
      <c r="HZ184" s="1">
        <v>21.4</v>
      </c>
      <c r="IA184" s="1">
        <v>19.399999999999999</v>
      </c>
      <c r="IB184" s="1">
        <v>20.6</v>
      </c>
      <c r="IC184" s="1">
        <v>20.8</v>
      </c>
      <c r="ID184" s="1">
        <v>22.4</v>
      </c>
      <c r="IE184" s="1">
        <v>21</v>
      </c>
      <c r="IF184" s="1">
        <v>19.2</v>
      </c>
      <c r="IG184" s="1">
        <v>21.2</v>
      </c>
      <c r="IH184" s="1">
        <v>21</v>
      </c>
      <c r="II184" s="1">
        <v>20.8</v>
      </c>
      <c r="IJ184" s="1">
        <v>21.8</v>
      </c>
      <c r="IK184" s="1">
        <v>65535</v>
      </c>
      <c r="IL184" s="1">
        <v>65535</v>
      </c>
      <c r="IM184" s="1">
        <v>65535</v>
      </c>
      <c r="IN184" s="1">
        <v>65535</v>
      </c>
      <c r="IO184" s="1">
        <v>65535</v>
      </c>
      <c r="IP184" s="1">
        <v>65535</v>
      </c>
      <c r="IQ184" s="1">
        <v>65535</v>
      </c>
      <c r="IR184" s="1">
        <v>65535</v>
      </c>
      <c r="IS184" s="1">
        <v>65535</v>
      </c>
      <c r="IT184" s="1">
        <v>21</v>
      </c>
      <c r="IU184" s="1">
        <v>22.6</v>
      </c>
      <c r="IV184" s="1">
        <v>22.8</v>
      </c>
      <c r="IW184" s="1">
        <v>22</v>
      </c>
      <c r="IX184" s="1">
        <v>65535</v>
      </c>
      <c r="IY184" s="1">
        <v>21.8</v>
      </c>
      <c r="IZ184" s="1">
        <v>21.4</v>
      </c>
      <c r="JA184" s="1">
        <v>21.6</v>
      </c>
      <c r="JB184" s="1">
        <v>20.8</v>
      </c>
      <c r="JC184" s="1">
        <v>22.4</v>
      </c>
      <c r="JD184" s="1">
        <v>21.4</v>
      </c>
      <c r="JE184" s="1">
        <v>22.2</v>
      </c>
      <c r="JF184" s="1">
        <v>21.6</v>
      </c>
      <c r="JG184" s="1">
        <v>22</v>
      </c>
      <c r="JH184" s="1">
        <v>22.4</v>
      </c>
      <c r="JI184" s="1">
        <v>21.8</v>
      </c>
      <c r="JJ184" s="1">
        <v>23</v>
      </c>
      <c r="JK184" s="1">
        <v>20.6</v>
      </c>
      <c r="JL184" s="1">
        <v>20.399999999999999</v>
      </c>
      <c r="JM184" s="1">
        <v>21.2</v>
      </c>
      <c r="JN184" s="1">
        <v>21.8</v>
      </c>
      <c r="JO184" s="1">
        <v>21.8</v>
      </c>
      <c r="JP184" s="1">
        <v>22.6</v>
      </c>
      <c r="JQ184" s="1">
        <v>22.2</v>
      </c>
      <c r="JR184" s="1">
        <v>21.8</v>
      </c>
      <c r="JS184" s="1">
        <v>21.4</v>
      </c>
      <c r="JT184" s="1">
        <v>22</v>
      </c>
      <c r="JU184" s="1">
        <v>22.4</v>
      </c>
      <c r="JV184" s="1">
        <v>22.2</v>
      </c>
      <c r="JW184" s="1">
        <v>23</v>
      </c>
      <c r="JX184" s="1">
        <v>21</v>
      </c>
      <c r="JY184" s="1">
        <v>20.399999999999999</v>
      </c>
      <c r="JZ184" s="1">
        <v>21.6</v>
      </c>
      <c r="KA184" s="1">
        <v>21.8</v>
      </c>
      <c r="KB184" s="1">
        <v>20.6</v>
      </c>
      <c r="KC184" s="1">
        <v>65535</v>
      </c>
      <c r="KD184" s="1">
        <v>65535</v>
      </c>
      <c r="KE184" s="1">
        <v>65535</v>
      </c>
      <c r="KF184" s="1">
        <v>65535</v>
      </c>
      <c r="KG184" s="1">
        <v>65535</v>
      </c>
      <c r="KH184" s="1">
        <v>65535</v>
      </c>
      <c r="KI184" s="1">
        <v>65535</v>
      </c>
      <c r="KJ184" s="1">
        <v>65535</v>
      </c>
      <c r="KK184" s="1">
        <v>65535</v>
      </c>
      <c r="KL184" s="1">
        <v>21.2</v>
      </c>
      <c r="KM184" s="1">
        <v>22</v>
      </c>
      <c r="KN184" s="1">
        <v>22.4</v>
      </c>
      <c r="KO184" s="1">
        <v>21.8</v>
      </c>
      <c r="KP184" s="1">
        <v>21.6</v>
      </c>
      <c r="KQ184" s="1">
        <v>22.6</v>
      </c>
      <c r="KR184" s="1">
        <v>22</v>
      </c>
      <c r="KS184" s="1">
        <v>21.8</v>
      </c>
      <c r="KT184" s="1">
        <v>21.2</v>
      </c>
      <c r="KU184" s="1">
        <v>21.8</v>
      </c>
      <c r="KV184" s="1">
        <v>22</v>
      </c>
      <c r="KW184" s="1">
        <v>22.8</v>
      </c>
      <c r="KX184" s="1">
        <v>23</v>
      </c>
      <c r="KY184" s="1">
        <v>21.4</v>
      </c>
      <c r="KZ184" s="1">
        <v>22.8</v>
      </c>
      <c r="LA184" s="1">
        <v>20.6</v>
      </c>
      <c r="LB184" s="1">
        <v>22</v>
      </c>
      <c r="LC184" s="1">
        <v>21</v>
      </c>
      <c r="LD184" s="1">
        <v>22.4</v>
      </c>
      <c r="LE184" s="1">
        <v>23.4</v>
      </c>
      <c r="LF184" s="1">
        <v>23.6</v>
      </c>
      <c r="LG184" s="1">
        <v>21.2</v>
      </c>
      <c r="LH184" s="1">
        <v>22</v>
      </c>
      <c r="LI184" s="1">
        <v>22.6</v>
      </c>
      <c r="LJ184" s="1">
        <v>21</v>
      </c>
      <c r="LK184" s="1">
        <v>23</v>
      </c>
      <c r="LL184" s="1">
        <v>21.4</v>
      </c>
      <c r="LM184" s="1">
        <v>65535</v>
      </c>
      <c r="LN184" s="1">
        <v>22.6</v>
      </c>
      <c r="LO184" s="1">
        <v>23.8</v>
      </c>
      <c r="LP184" s="1">
        <v>22.2</v>
      </c>
      <c r="LQ184" s="1">
        <v>21.6</v>
      </c>
      <c r="LR184" s="1">
        <v>22.8</v>
      </c>
      <c r="LS184" s="1">
        <v>22.4</v>
      </c>
      <c r="LT184" s="1">
        <v>65535</v>
      </c>
      <c r="LU184" s="1">
        <v>65535</v>
      </c>
      <c r="LV184" s="1">
        <v>22.6</v>
      </c>
      <c r="LW184" s="1">
        <v>21.8</v>
      </c>
      <c r="LX184" s="1">
        <v>65535</v>
      </c>
      <c r="LY184" s="1">
        <v>22</v>
      </c>
      <c r="LZ184" s="1">
        <v>22.6</v>
      </c>
      <c r="MA184" s="1">
        <v>21</v>
      </c>
      <c r="MB184" s="1">
        <v>21.8</v>
      </c>
      <c r="MC184" s="1">
        <v>22.4</v>
      </c>
      <c r="MD184" s="1">
        <v>23</v>
      </c>
      <c r="ME184" s="1">
        <v>23</v>
      </c>
      <c r="MF184" s="1">
        <v>23.2</v>
      </c>
      <c r="MG184" s="1">
        <v>65535</v>
      </c>
      <c r="MH184" s="1">
        <v>65535</v>
      </c>
      <c r="MI184" s="1">
        <v>65535</v>
      </c>
      <c r="MJ184" s="1">
        <v>65535</v>
      </c>
      <c r="MK184" s="1">
        <v>23.2</v>
      </c>
      <c r="ML184" s="1">
        <v>65535</v>
      </c>
      <c r="MM184" s="1">
        <v>21.6</v>
      </c>
      <c r="MN184" s="1">
        <v>21.4</v>
      </c>
      <c r="MO184" s="1">
        <v>21.8</v>
      </c>
      <c r="MP184" s="1">
        <v>22</v>
      </c>
      <c r="MQ184" s="1">
        <v>23.6</v>
      </c>
      <c r="MR184" s="1">
        <v>22.8</v>
      </c>
      <c r="MS184" s="1">
        <v>23.2</v>
      </c>
      <c r="MT184" s="1">
        <v>21.6</v>
      </c>
      <c r="MU184" s="1">
        <v>22</v>
      </c>
      <c r="MV184" s="1">
        <v>21.4</v>
      </c>
      <c r="MW184" s="1">
        <v>21.8</v>
      </c>
      <c r="MX184" s="1">
        <v>23</v>
      </c>
      <c r="MY184" s="1">
        <v>22</v>
      </c>
      <c r="MZ184" s="1">
        <v>22.2</v>
      </c>
      <c r="NA184" s="1">
        <v>65535</v>
      </c>
      <c r="NB184" s="1">
        <v>65535</v>
      </c>
      <c r="NC184" s="1">
        <v>65535</v>
      </c>
      <c r="ND184" s="1">
        <v>65535</v>
      </c>
      <c r="NE184" s="1">
        <v>65535</v>
      </c>
      <c r="NF184" s="1">
        <v>65535</v>
      </c>
      <c r="NG184" s="1">
        <v>65535</v>
      </c>
      <c r="NH184" s="1">
        <v>65535</v>
      </c>
      <c r="NI184" s="1">
        <v>65535</v>
      </c>
      <c r="NJ184" s="6">
        <f t="shared" si="111"/>
        <v>0.93548387096774188</v>
      </c>
      <c r="NK184" s="3">
        <f t="shared" si="112"/>
        <v>0.75</v>
      </c>
      <c r="NL184" s="3">
        <f t="shared" si="113"/>
        <v>0.80645161290322576</v>
      </c>
      <c r="NM184" s="3">
        <f t="shared" si="114"/>
        <v>0.96666666666666667</v>
      </c>
      <c r="NN184" s="3">
        <f t="shared" si="115"/>
        <v>0.967741935483871</v>
      </c>
      <c r="NO184" s="3">
        <f t="shared" si="116"/>
        <v>0.9</v>
      </c>
      <c r="NP184" s="3">
        <f t="shared" si="117"/>
        <v>0.67741935483870963</v>
      </c>
      <c r="NQ184" s="3">
        <f t="shared" si="118"/>
        <v>0.77419354838709675</v>
      </c>
      <c r="NR184" s="3">
        <f t="shared" si="119"/>
        <v>0.9</v>
      </c>
      <c r="NS184" s="3">
        <f t="shared" si="120"/>
        <v>0.70967741935483875</v>
      </c>
      <c r="NT184" s="3">
        <f t="shared" si="121"/>
        <v>0.8666666666666667</v>
      </c>
      <c r="NU184" s="3">
        <f t="shared" si="122"/>
        <v>0.54838709677419351</v>
      </c>
      <c r="NV184" s="3">
        <f t="shared" si="123"/>
        <v>0.81643835616438354</v>
      </c>
      <c r="NW184" s="5">
        <f t="shared" si="124"/>
        <v>23.282758620689656</v>
      </c>
      <c r="NX184" s="1">
        <f t="shared" si="125"/>
        <v>23.609523809523807</v>
      </c>
      <c r="NY184" s="1">
        <f t="shared" si="126"/>
        <v>23.408000000000001</v>
      </c>
      <c r="NZ184" s="1">
        <f t="shared" si="127"/>
        <v>22.841379310344831</v>
      </c>
      <c r="OA184" s="1">
        <f t="shared" si="128"/>
        <v>22.119999999999997</v>
      </c>
      <c r="OB184" s="1">
        <f t="shared" si="129"/>
        <v>21.733333333333331</v>
      </c>
      <c r="OC184" s="1">
        <f t="shared" si="130"/>
        <v>21.104761904761904</v>
      </c>
      <c r="OD184" s="1">
        <f t="shared" si="131"/>
        <v>21.125</v>
      </c>
      <c r="OE184" s="1">
        <f t="shared" si="132"/>
        <v>21.814814814814813</v>
      </c>
      <c r="OF184" s="1">
        <f t="shared" si="133"/>
        <v>21.863636363636367</v>
      </c>
      <c r="OG184" s="1">
        <f t="shared" si="134"/>
        <v>22.184615384615388</v>
      </c>
      <c r="OH184" s="1">
        <f t="shared" si="135"/>
        <v>22.341176470588234</v>
      </c>
      <c r="OI184" s="111">
        <v>20.893333333333334</v>
      </c>
      <c r="OJ184" s="112">
        <v>21.394117647058824</v>
      </c>
      <c r="OK184" s="112">
        <v>21.613333333333337</v>
      </c>
      <c r="OL184" s="112">
        <v>21.394444444444442</v>
      </c>
      <c r="OM184" s="112">
        <v>21.272222222222226</v>
      </c>
      <c r="ON184" s="112">
        <v>20.799999999999997</v>
      </c>
      <c r="OO184" s="112">
        <v>20.655555555555555</v>
      </c>
      <c r="OP184" s="112">
        <v>20.75882352941176</v>
      </c>
      <c r="OQ184" s="112">
        <v>20.929411764705879</v>
      </c>
      <c r="OR184" s="112">
        <v>21.073684210526313</v>
      </c>
      <c r="OS184" s="112">
        <v>21.263157894736839</v>
      </c>
      <c r="OT184" s="112">
        <v>21.011764705882356</v>
      </c>
      <c r="OU184" s="5">
        <f t="shared" si="99"/>
        <v>2.3894252873563211</v>
      </c>
      <c r="OV184" s="1">
        <f t="shared" si="100"/>
        <v>2.2154061624649835</v>
      </c>
      <c r="OW184" s="1">
        <f t="shared" si="101"/>
        <v>1.7946666666666644</v>
      </c>
      <c r="OX184" s="1">
        <f t="shared" si="102"/>
        <v>1.4469348659003884</v>
      </c>
      <c r="OY184" s="1">
        <f t="shared" si="103"/>
        <v>0.84777777777777175</v>
      </c>
      <c r="OZ184" s="1">
        <f t="shared" si="104"/>
        <v>0.93333333333333357</v>
      </c>
      <c r="PA184" s="1">
        <f t="shared" si="105"/>
        <v>0.44920634920634939</v>
      </c>
      <c r="PB184" s="1">
        <f t="shared" si="106"/>
        <v>0.36617647058823977</v>
      </c>
      <c r="PC184" s="1">
        <f t="shared" si="107"/>
        <v>0.88540305010893405</v>
      </c>
      <c r="PD184" s="1">
        <f t="shared" si="108"/>
        <v>0.78995215311005396</v>
      </c>
      <c r="PE184" s="1">
        <f t="shared" si="109"/>
        <v>0.92145748987854859</v>
      </c>
      <c r="PF184" s="1">
        <f t="shared" si="110"/>
        <v>1.3294117647058776</v>
      </c>
      <c r="PG184" s="111">
        <v>17.2</v>
      </c>
      <c r="PH184" s="112">
        <v>17</v>
      </c>
      <c r="PI184" s="112">
        <v>17</v>
      </c>
      <c r="PJ184" s="112">
        <v>18</v>
      </c>
      <c r="PK184" s="112">
        <v>18</v>
      </c>
      <c r="PL184" s="112">
        <v>17.3</v>
      </c>
      <c r="PM184" s="112">
        <v>17.600000000000001</v>
      </c>
      <c r="PN184" s="112">
        <v>16.399999999999999</v>
      </c>
      <c r="PO184" s="112">
        <v>18</v>
      </c>
      <c r="PP184" s="112">
        <v>17</v>
      </c>
      <c r="PQ184" s="112">
        <v>17.399999999999999</v>
      </c>
      <c r="PR184" s="137">
        <v>18</v>
      </c>
      <c r="PS184" s="5">
        <f t="array" ref="PS184">+IF(ISERROR($NW184)=FALSE,MIN(IF($H184:$AL184&lt;65534,$H184:$AL184,"")),NA())</f>
        <v>21.8</v>
      </c>
      <c r="PT184" s="1">
        <f t="array" ref="PT184">+IF(ISERROR($NX184)=FALSE,MIN(IF($AM184:$BN184&lt;65534,$AM184:$BN184,"")),NA())</f>
        <v>20.8</v>
      </c>
      <c r="PU184" s="1">
        <f t="array" ref="PU184">+IF(ISERROR($NY184)=FALSE,MIN(IF($BP184:$CT184&lt;65534,$BP184:$CT184,"")),NA())</f>
        <v>21.2</v>
      </c>
      <c r="PV184" s="1">
        <f t="array" ref="PV184">+IF(ISERROR($NZ184)=FALSE,MIN(IF($CU184:$DX184&lt;65534,$CU184:$DX184,"")),NA())</f>
        <v>21.4</v>
      </c>
      <c r="PW184" s="1">
        <f t="array" ref="PW184">+IF(ISERROR($OA184)=FALSE,MIN(IF($DY184:$FC184&lt;65534,$DY184:$FC184,"")),NA())</f>
        <v>20.8</v>
      </c>
      <c r="PX184" s="1">
        <f t="array" ref="PX184">+IF(ISERROR($OB184)=FALSE,MIN(IF($FD184:$GG184&lt;65534,$FD184:$GG184,"")),NA())</f>
        <v>19.399999999999999</v>
      </c>
      <c r="PY184" s="1">
        <f t="array" ref="PY184">+IF(ISERROR($OC184)=FALSE,MIN(IF($GH184:$HL184&lt;65534,$GH184:$HL184,"")),NA())</f>
        <v>19.2</v>
      </c>
      <c r="PZ184" s="1">
        <f t="array" ref="PZ184">+IF(ISERROR($OD184)=FALSE,MIN(IF($HM184:$IQ184&lt;65534,$HM184:$IQ184,"")),NA())</f>
        <v>19.2</v>
      </c>
      <c r="QA184" s="1">
        <f t="array" ref="QA184">+IF(ISERROR($OE184)=FALSE,MIN(IF($IR184:$JU184&lt;65534,$IR184:$JU184,"")),NA())</f>
        <v>20.399999999999999</v>
      </c>
      <c r="QB184" s="1">
        <f t="array" ref="QB184">+IF(ISERROR($OF184)=FALSE,MIN(IF($JV184:$KZ184&lt;65534,$JV184:$KZ184,"")),NA())</f>
        <v>20.399999999999999</v>
      </c>
      <c r="QC184" s="1">
        <f t="array" ref="QC184">+IF(ISERROR($OG184)=FALSE,MIN(IF($LA184:$MD184&lt;65534,$LA184:$MD184,"")),NA())</f>
        <v>20.6</v>
      </c>
      <c r="QD184" s="1">
        <f t="array" ref="QD184">+IF(ISERROR($OH184)=FALSE,MIN(IF($ME184:$NI184&lt;65534,$ME184:$NI184,"")),NA())</f>
        <v>21.4</v>
      </c>
      <c r="QE184" s="5">
        <f t="shared" si="136"/>
        <v>-4.6000000000000014</v>
      </c>
      <c r="QF184" s="1">
        <f t="shared" si="137"/>
        <v>-3.8000000000000007</v>
      </c>
      <c r="QG184" s="1">
        <f t="shared" si="138"/>
        <v>-4.1999999999999993</v>
      </c>
      <c r="QH184" s="1">
        <f t="shared" si="139"/>
        <v>-3.3999999999999986</v>
      </c>
      <c r="QI184" s="1">
        <f t="shared" si="140"/>
        <v>-2.8000000000000007</v>
      </c>
      <c r="QJ184" s="1">
        <f t="shared" si="141"/>
        <v>-2.0999999999999979</v>
      </c>
      <c r="QK184" s="1">
        <f t="shared" si="142"/>
        <v>-1.5999999999999979</v>
      </c>
      <c r="QL184" s="1">
        <f t="shared" si="143"/>
        <v>-2.8000000000000007</v>
      </c>
      <c r="QM184" s="1">
        <f t="shared" si="144"/>
        <v>-2.3999999999999986</v>
      </c>
      <c r="QN184" s="1">
        <f t="shared" si="145"/>
        <v>-3.3999999999999986</v>
      </c>
      <c r="QO184" s="1">
        <f t="shared" si="146"/>
        <v>-3.2000000000000028</v>
      </c>
      <c r="QP184" s="1">
        <f t="shared" si="147"/>
        <v>-3.3999999999999986</v>
      </c>
      <c r="QQ184" s="5" t="s">
        <v>892</v>
      </c>
    </row>
    <row r="185" spans="1:459" s="1" customFormat="1" x14ac:dyDescent="0.2">
      <c r="A185" s="79">
        <v>35045020</v>
      </c>
      <c r="B185" s="106">
        <v>-73.357499999999987</v>
      </c>
      <c r="C185" s="106">
        <v>4.3004444444444445</v>
      </c>
      <c r="D185" s="105">
        <v>305</v>
      </c>
      <c r="E185" s="97" t="s">
        <v>466</v>
      </c>
      <c r="F185" s="97" t="s">
        <v>119</v>
      </c>
      <c r="G185" s="97" t="s">
        <v>38</v>
      </c>
      <c r="H185" s="1">
        <v>19</v>
      </c>
      <c r="I185" s="1">
        <v>18.600000000000001</v>
      </c>
      <c r="J185" s="1">
        <v>22.4</v>
      </c>
      <c r="K185" s="1">
        <v>21</v>
      </c>
      <c r="L185" s="1">
        <v>22</v>
      </c>
      <c r="M185" s="1">
        <v>23.2</v>
      </c>
      <c r="N185" s="1">
        <v>22.8</v>
      </c>
      <c r="O185" s="1">
        <v>23.4</v>
      </c>
      <c r="P185" s="1">
        <v>22.4</v>
      </c>
      <c r="Q185" s="1">
        <v>22.8</v>
      </c>
      <c r="R185" s="1">
        <v>23</v>
      </c>
      <c r="S185" s="1">
        <v>23.8</v>
      </c>
      <c r="T185" s="1">
        <v>23</v>
      </c>
      <c r="U185" s="1">
        <v>22.4</v>
      </c>
      <c r="V185" s="1">
        <v>21.4</v>
      </c>
      <c r="W185" s="1">
        <v>21.6</v>
      </c>
      <c r="X185" s="1">
        <v>22.4</v>
      </c>
      <c r="Y185" s="1">
        <v>22.8</v>
      </c>
      <c r="Z185" s="1">
        <v>23.4</v>
      </c>
      <c r="AA185" s="1">
        <v>23.6</v>
      </c>
      <c r="AB185" s="1">
        <v>23</v>
      </c>
      <c r="AC185" s="1">
        <v>23.4</v>
      </c>
      <c r="AD185" s="1">
        <v>23</v>
      </c>
      <c r="AE185" s="1">
        <v>23.4</v>
      </c>
      <c r="AF185" s="1">
        <v>23.2</v>
      </c>
      <c r="AG185" s="1">
        <v>24.2</v>
      </c>
      <c r="AH185" s="1">
        <v>23.4</v>
      </c>
      <c r="AI185" s="1">
        <v>24</v>
      </c>
      <c r="AJ185" s="1">
        <v>23.4</v>
      </c>
      <c r="AK185" s="1">
        <v>24</v>
      </c>
      <c r="AL185" s="1">
        <v>23</v>
      </c>
      <c r="AM185" s="1">
        <v>22.8</v>
      </c>
      <c r="AN185" s="1">
        <v>22.4</v>
      </c>
      <c r="AO185" s="1">
        <v>22.2</v>
      </c>
      <c r="AP185" s="1">
        <v>23</v>
      </c>
      <c r="AQ185" s="1">
        <v>22.8</v>
      </c>
      <c r="AR185" s="1">
        <v>23.2</v>
      </c>
      <c r="AS185" s="1">
        <v>23.8</v>
      </c>
      <c r="AT185" s="1">
        <v>23.6</v>
      </c>
      <c r="AU185" s="1">
        <v>24.2</v>
      </c>
      <c r="AV185" s="1">
        <v>24.4</v>
      </c>
      <c r="AW185" s="1">
        <v>22</v>
      </c>
      <c r="AX185" s="1">
        <v>21.2</v>
      </c>
      <c r="AY185" s="1">
        <v>22</v>
      </c>
      <c r="AZ185" s="1">
        <v>24</v>
      </c>
      <c r="BA185" s="1">
        <v>22</v>
      </c>
      <c r="BB185" s="1">
        <v>23</v>
      </c>
      <c r="BC185" s="1">
        <v>22.8</v>
      </c>
      <c r="BD185" s="1">
        <v>23.4</v>
      </c>
      <c r="BE185" s="1">
        <v>24</v>
      </c>
      <c r="BF185" s="1">
        <v>23</v>
      </c>
      <c r="BG185" s="1">
        <v>24</v>
      </c>
      <c r="BH185" s="1">
        <v>22</v>
      </c>
      <c r="BI185" s="1">
        <v>24.4</v>
      </c>
      <c r="BJ185" s="1">
        <v>23.6</v>
      </c>
      <c r="BK185" s="1">
        <v>20</v>
      </c>
      <c r="BL185" s="1">
        <v>20.399999999999999</v>
      </c>
      <c r="BM185" s="1">
        <v>23</v>
      </c>
      <c r="BN185" s="1">
        <v>22</v>
      </c>
      <c r="BO185" s="102"/>
      <c r="BP185" s="1">
        <v>23.6</v>
      </c>
      <c r="BQ185" s="1">
        <v>23</v>
      </c>
      <c r="BR185" s="1">
        <v>24.4</v>
      </c>
      <c r="BS185" s="1">
        <v>22.4</v>
      </c>
      <c r="BT185" s="1">
        <v>24</v>
      </c>
      <c r="BU185" s="1">
        <v>24</v>
      </c>
      <c r="BV185" s="1">
        <v>23.4</v>
      </c>
      <c r="BW185" s="1">
        <v>22.8</v>
      </c>
      <c r="BX185" s="1">
        <v>23</v>
      </c>
      <c r="BY185" s="1">
        <v>23.2</v>
      </c>
      <c r="BZ185" s="1">
        <v>22</v>
      </c>
      <c r="CA185" s="1">
        <v>23</v>
      </c>
      <c r="CB185" s="1">
        <v>22</v>
      </c>
      <c r="CC185" s="1">
        <v>23.2</v>
      </c>
      <c r="CD185" s="1">
        <v>23</v>
      </c>
      <c r="CE185" s="1">
        <v>22</v>
      </c>
      <c r="CF185" s="1">
        <v>23.8</v>
      </c>
      <c r="CG185" s="1">
        <v>23</v>
      </c>
      <c r="CH185" s="1">
        <v>23.2</v>
      </c>
      <c r="CI185" s="1">
        <v>23</v>
      </c>
      <c r="CJ185" s="1">
        <v>23</v>
      </c>
      <c r="CK185" s="1">
        <v>23</v>
      </c>
      <c r="CL185" s="1">
        <v>23.4</v>
      </c>
      <c r="CM185" s="1">
        <v>22</v>
      </c>
      <c r="CN185" s="1">
        <v>21.4</v>
      </c>
      <c r="CO185" s="1">
        <v>23</v>
      </c>
      <c r="CP185" s="1">
        <v>22.4</v>
      </c>
      <c r="CQ185" s="1">
        <v>22.8</v>
      </c>
      <c r="CR185" s="1">
        <v>23</v>
      </c>
      <c r="CS185" s="1">
        <v>22.8</v>
      </c>
      <c r="CT185" s="1">
        <v>23.8</v>
      </c>
      <c r="CU185" s="1">
        <v>22</v>
      </c>
      <c r="CV185" s="1">
        <v>23</v>
      </c>
      <c r="CW185" s="1">
        <v>22.6</v>
      </c>
      <c r="CX185" s="1">
        <v>23.6</v>
      </c>
      <c r="CY185" s="1">
        <v>24.4</v>
      </c>
      <c r="CZ185" s="1">
        <v>24.8</v>
      </c>
      <c r="DA185" s="1">
        <v>23.2</v>
      </c>
      <c r="DB185" s="1">
        <v>23.4</v>
      </c>
      <c r="DC185" s="1">
        <v>22.4</v>
      </c>
      <c r="DD185" s="1">
        <v>22</v>
      </c>
      <c r="DE185" s="1">
        <v>22.4</v>
      </c>
      <c r="DF185" s="1">
        <v>23</v>
      </c>
      <c r="DG185" s="1">
        <v>22.4</v>
      </c>
      <c r="DH185" s="1">
        <v>22.8</v>
      </c>
      <c r="DI185" s="1">
        <v>22.6</v>
      </c>
      <c r="DJ185" s="1">
        <v>22.4</v>
      </c>
      <c r="DK185" s="1">
        <v>23</v>
      </c>
      <c r="DL185" s="1">
        <v>22.2</v>
      </c>
      <c r="DM185" s="1">
        <v>21.8</v>
      </c>
      <c r="DN185" s="1">
        <v>22.2</v>
      </c>
      <c r="DO185" s="1">
        <v>22.2</v>
      </c>
      <c r="DP185" s="1">
        <v>22.8</v>
      </c>
      <c r="DQ185" s="1">
        <v>22.6</v>
      </c>
      <c r="DR185" s="1">
        <v>23</v>
      </c>
      <c r="DS185" s="1">
        <v>22</v>
      </c>
      <c r="DT185" s="1">
        <v>22.4</v>
      </c>
      <c r="DU185" s="1">
        <v>22</v>
      </c>
      <c r="DV185" s="1">
        <v>22.6</v>
      </c>
      <c r="DW185" s="1">
        <v>23</v>
      </c>
      <c r="DX185" s="1">
        <v>23</v>
      </c>
      <c r="DY185" s="1">
        <v>22</v>
      </c>
      <c r="DZ185" s="1">
        <v>23</v>
      </c>
      <c r="EA185" s="1">
        <v>23.4</v>
      </c>
      <c r="EB185" s="1">
        <v>23.2</v>
      </c>
      <c r="EC185" s="1">
        <v>22</v>
      </c>
      <c r="ED185" s="1">
        <v>22.8</v>
      </c>
      <c r="EE185" s="1">
        <v>22.4</v>
      </c>
      <c r="EF185" s="1">
        <v>22</v>
      </c>
      <c r="EG185" s="1">
        <v>22.8</v>
      </c>
      <c r="EH185" s="1">
        <v>21</v>
      </c>
      <c r="EI185" s="1">
        <v>23.2</v>
      </c>
      <c r="EJ185" s="1">
        <v>23.2</v>
      </c>
      <c r="EK185" s="1">
        <v>22.8</v>
      </c>
      <c r="EL185" s="1">
        <v>21.8</v>
      </c>
      <c r="EM185" s="1">
        <v>21.4</v>
      </c>
      <c r="EN185" s="1">
        <v>21.2</v>
      </c>
      <c r="EO185" s="1">
        <v>22</v>
      </c>
      <c r="EP185" s="1">
        <v>23.6</v>
      </c>
      <c r="EQ185" s="1">
        <v>22</v>
      </c>
      <c r="ER185" s="1">
        <v>22.8</v>
      </c>
      <c r="ES185" s="1">
        <v>21</v>
      </c>
      <c r="ET185" s="1">
        <v>22</v>
      </c>
      <c r="EU185" s="1">
        <v>22.2</v>
      </c>
      <c r="EV185" s="1">
        <v>21.8</v>
      </c>
      <c r="EW185" s="1">
        <v>22.8</v>
      </c>
      <c r="EX185" s="1">
        <v>23</v>
      </c>
      <c r="EY185" s="1">
        <v>22.2</v>
      </c>
      <c r="EZ185" s="1">
        <v>21</v>
      </c>
      <c r="FA185" s="1">
        <v>23</v>
      </c>
      <c r="FB185" s="1">
        <v>22.8</v>
      </c>
      <c r="FC185" s="1">
        <v>22.4</v>
      </c>
      <c r="FD185" s="1">
        <v>23.2</v>
      </c>
      <c r="FE185" s="1">
        <v>20.2</v>
      </c>
      <c r="FF185" s="1">
        <v>22</v>
      </c>
      <c r="FG185" s="1">
        <v>22.4</v>
      </c>
      <c r="FH185" s="1">
        <v>20.6</v>
      </c>
      <c r="FI185" s="1">
        <v>22</v>
      </c>
      <c r="FJ185" s="1">
        <v>20</v>
      </c>
      <c r="FK185" s="1">
        <v>22</v>
      </c>
      <c r="FL185" s="1">
        <v>22.4</v>
      </c>
      <c r="FM185" s="1">
        <v>22.6</v>
      </c>
      <c r="FN185" s="1">
        <v>21</v>
      </c>
      <c r="FO185" s="1">
        <v>20.2</v>
      </c>
      <c r="FP185" s="1">
        <v>22.4</v>
      </c>
      <c r="FQ185" s="1">
        <v>22</v>
      </c>
      <c r="FR185" s="1">
        <v>21.8</v>
      </c>
      <c r="FS185" s="1">
        <v>21.4</v>
      </c>
      <c r="FT185" s="1">
        <v>22</v>
      </c>
      <c r="FU185" s="1">
        <v>21.8</v>
      </c>
      <c r="FV185" s="1">
        <v>22.8</v>
      </c>
      <c r="FW185" s="1">
        <v>22</v>
      </c>
      <c r="FX185" s="1">
        <v>21.8</v>
      </c>
      <c r="FY185" s="1">
        <v>22</v>
      </c>
      <c r="FZ185" s="1">
        <v>21.6</v>
      </c>
      <c r="GA185" s="1">
        <v>21</v>
      </c>
      <c r="GB185" s="1">
        <v>20</v>
      </c>
      <c r="GC185" s="1">
        <v>21.8</v>
      </c>
      <c r="GD185" s="1">
        <v>21</v>
      </c>
      <c r="GE185" s="1">
        <v>22.4</v>
      </c>
      <c r="GF185" s="1">
        <v>22</v>
      </c>
      <c r="GG185" s="1">
        <v>21</v>
      </c>
      <c r="GH185" s="1">
        <v>21.4</v>
      </c>
      <c r="GI185" s="1">
        <v>21</v>
      </c>
      <c r="GJ185" s="1">
        <v>21.6</v>
      </c>
      <c r="GK185" s="1">
        <v>20</v>
      </c>
      <c r="GL185" s="1">
        <v>21.8</v>
      </c>
      <c r="GM185" s="1">
        <v>19</v>
      </c>
      <c r="GN185" s="1">
        <v>20.8</v>
      </c>
      <c r="GO185" s="1">
        <v>19</v>
      </c>
      <c r="GP185" s="1">
        <v>20.399999999999999</v>
      </c>
      <c r="GQ185" s="1">
        <v>20.2</v>
      </c>
      <c r="GR185" s="1">
        <v>21.4</v>
      </c>
      <c r="GS185" s="1">
        <v>21.8</v>
      </c>
      <c r="GT185" s="1">
        <v>22.4</v>
      </c>
      <c r="GU185" s="1">
        <v>21.8</v>
      </c>
      <c r="GV185" s="1">
        <v>22</v>
      </c>
      <c r="GW185" s="1">
        <v>22.2</v>
      </c>
      <c r="GX185" s="1">
        <v>20</v>
      </c>
      <c r="GY185" s="1">
        <v>22</v>
      </c>
      <c r="GZ185" s="1">
        <v>22.4</v>
      </c>
      <c r="HA185" s="1">
        <v>21.6</v>
      </c>
      <c r="HB185" s="1">
        <v>21.4</v>
      </c>
      <c r="HC185" s="1">
        <v>21.8</v>
      </c>
      <c r="HD185" s="1">
        <v>21</v>
      </c>
      <c r="HE185" s="1">
        <v>20</v>
      </c>
      <c r="HF185" s="1">
        <v>21.8</v>
      </c>
      <c r="HG185" s="1">
        <v>21</v>
      </c>
      <c r="HH185" s="1">
        <v>20</v>
      </c>
      <c r="HI185" s="1">
        <v>21</v>
      </c>
      <c r="HJ185" s="1">
        <v>19.399999999999999</v>
      </c>
      <c r="HK185" s="1">
        <v>21.8</v>
      </c>
      <c r="HL185" s="1">
        <v>22.4</v>
      </c>
      <c r="HM185" s="1">
        <v>22</v>
      </c>
      <c r="HN185" s="1">
        <v>22.4</v>
      </c>
      <c r="HO185" s="1">
        <v>21.6</v>
      </c>
      <c r="HP185" s="1">
        <v>21.8</v>
      </c>
      <c r="HQ185" s="1">
        <v>19</v>
      </c>
      <c r="HR185" s="1">
        <v>20.399999999999999</v>
      </c>
      <c r="HS185" s="1">
        <v>21</v>
      </c>
      <c r="HT185" s="1">
        <v>21.6</v>
      </c>
      <c r="HU185" s="1">
        <v>20.399999999999999</v>
      </c>
      <c r="HV185" s="1">
        <v>22.4</v>
      </c>
      <c r="HW185" s="1">
        <v>21.2</v>
      </c>
      <c r="HX185" s="1">
        <v>22</v>
      </c>
      <c r="HY185" s="1">
        <v>22.4</v>
      </c>
      <c r="HZ185" s="1">
        <v>21.8</v>
      </c>
      <c r="IA185" s="1">
        <v>20</v>
      </c>
      <c r="IB185" s="1">
        <v>20.6</v>
      </c>
      <c r="IC185" s="1">
        <v>20.6</v>
      </c>
      <c r="ID185" s="1">
        <v>22</v>
      </c>
      <c r="IE185" s="1">
        <v>20.6</v>
      </c>
      <c r="IF185" s="1">
        <v>20.399999999999999</v>
      </c>
      <c r="IG185" s="1">
        <v>20.6</v>
      </c>
      <c r="IH185" s="1">
        <v>21.2</v>
      </c>
      <c r="II185" s="1">
        <v>21</v>
      </c>
      <c r="IJ185" s="1">
        <v>21.6</v>
      </c>
      <c r="IK185" s="1">
        <v>22.2</v>
      </c>
      <c r="IL185" s="1">
        <v>20</v>
      </c>
      <c r="IM185" s="1">
        <v>21.4</v>
      </c>
      <c r="IN185" s="1">
        <v>22</v>
      </c>
      <c r="IO185" s="1">
        <v>21.6</v>
      </c>
      <c r="IP185" s="1">
        <v>21</v>
      </c>
      <c r="IQ185" s="1">
        <v>23</v>
      </c>
      <c r="IR185" s="1">
        <v>22.2</v>
      </c>
      <c r="IS185" s="1">
        <v>22</v>
      </c>
      <c r="IT185" s="1">
        <v>65535</v>
      </c>
      <c r="IU185" s="1">
        <v>65535</v>
      </c>
      <c r="IV185" s="1">
        <v>65535</v>
      </c>
      <c r="IW185" s="1">
        <v>65535</v>
      </c>
      <c r="IX185" s="1">
        <v>65535</v>
      </c>
      <c r="IY185" s="1">
        <v>65535</v>
      </c>
      <c r="IZ185" s="1">
        <v>65535</v>
      </c>
      <c r="JA185" s="1">
        <v>65535</v>
      </c>
      <c r="JB185" s="1">
        <v>65535</v>
      </c>
      <c r="JC185" s="1">
        <v>65535</v>
      </c>
      <c r="JD185" s="1">
        <v>65535</v>
      </c>
      <c r="JE185" s="1">
        <v>65535</v>
      </c>
      <c r="JF185" s="1">
        <v>65535</v>
      </c>
      <c r="JG185" s="1">
        <v>65535</v>
      </c>
      <c r="JH185" s="1">
        <v>65535</v>
      </c>
      <c r="JI185" s="1">
        <v>65535</v>
      </c>
      <c r="JJ185" s="1">
        <v>65535</v>
      </c>
      <c r="JK185" s="1">
        <v>65535</v>
      </c>
      <c r="JL185" s="1">
        <v>65535</v>
      </c>
      <c r="JM185" s="1">
        <v>65535</v>
      </c>
      <c r="JN185" s="1">
        <v>65535</v>
      </c>
      <c r="JO185" s="1">
        <v>65535</v>
      </c>
      <c r="JP185" s="1">
        <v>65535</v>
      </c>
      <c r="JQ185" s="1">
        <v>65535</v>
      </c>
      <c r="JR185" s="1">
        <v>22.4</v>
      </c>
      <c r="JS185" s="1">
        <v>22</v>
      </c>
      <c r="JT185" s="1">
        <v>22</v>
      </c>
      <c r="JU185" s="1">
        <v>22.4</v>
      </c>
      <c r="JV185" s="1">
        <v>22</v>
      </c>
      <c r="JW185" s="1">
        <v>22.6</v>
      </c>
      <c r="JX185" s="1">
        <v>20.6</v>
      </c>
      <c r="JY185" s="1">
        <v>19.399999999999999</v>
      </c>
      <c r="JZ185" s="1">
        <v>21.4</v>
      </c>
      <c r="KA185" s="1">
        <v>21</v>
      </c>
      <c r="KB185" s="1">
        <v>20.8</v>
      </c>
      <c r="KC185" s="1">
        <v>21.2</v>
      </c>
      <c r="KD185" s="1">
        <v>19</v>
      </c>
      <c r="KE185" s="1">
        <v>21</v>
      </c>
      <c r="KF185" s="1">
        <v>22</v>
      </c>
      <c r="KG185" s="1">
        <v>23</v>
      </c>
      <c r="KH185" s="1">
        <v>22</v>
      </c>
      <c r="KI185" s="1">
        <v>22.4</v>
      </c>
      <c r="KJ185" s="1">
        <v>22</v>
      </c>
      <c r="KK185" s="1">
        <v>21.6</v>
      </c>
      <c r="KL185" s="1">
        <v>21</v>
      </c>
      <c r="KM185" s="1">
        <v>22.2</v>
      </c>
      <c r="KN185" s="1">
        <v>22.2</v>
      </c>
      <c r="KO185" s="1">
        <v>21.6</v>
      </c>
      <c r="KP185" s="1">
        <v>21.4</v>
      </c>
      <c r="KQ185" s="1">
        <v>22</v>
      </c>
      <c r="KR185" s="1">
        <v>22.4</v>
      </c>
      <c r="KS185" s="1">
        <v>21.8</v>
      </c>
      <c r="KT185" s="1">
        <v>22</v>
      </c>
      <c r="KU185" s="1">
        <v>21</v>
      </c>
      <c r="KV185" s="1">
        <v>21.4</v>
      </c>
      <c r="KW185" s="1">
        <v>22</v>
      </c>
      <c r="KX185" s="1">
        <v>22.2</v>
      </c>
      <c r="KY185" s="1">
        <v>21.4</v>
      </c>
      <c r="KZ185" s="1">
        <v>22.8</v>
      </c>
      <c r="LA185" s="1">
        <v>21.2</v>
      </c>
      <c r="LB185" s="1">
        <v>22</v>
      </c>
      <c r="LC185" s="1">
        <v>20.399999999999999</v>
      </c>
      <c r="LD185" s="1">
        <v>22</v>
      </c>
      <c r="LE185" s="1">
        <v>22.6</v>
      </c>
      <c r="LF185" s="1">
        <v>23.2</v>
      </c>
      <c r="LG185" s="1">
        <v>21</v>
      </c>
      <c r="LH185" s="1">
        <v>22.4</v>
      </c>
      <c r="LI185" s="1">
        <v>23.2</v>
      </c>
      <c r="LJ185" s="1">
        <v>22</v>
      </c>
      <c r="LK185" s="1">
        <v>22.8</v>
      </c>
      <c r="LL185" s="1">
        <v>21.8</v>
      </c>
      <c r="LM185" s="1">
        <v>22.8</v>
      </c>
      <c r="LN185" s="1">
        <v>23</v>
      </c>
      <c r="LO185" s="1">
        <v>23.2</v>
      </c>
      <c r="LP185" s="1">
        <v>22.2</v>
      </c>
      <c r="LQ185" s="1">
        <v>21.4</v>
      </c>
      <c r="LR185" s="1">
        <v>22</v>
      </c>
      <c r="LS185" s="1">
        <v>22.6</v>
      </c>
      <c r="LT185" s="1">
        <v>22</v>
      </c>
      <c r="LU185" s="1">
        <v>22.4</v>
      </c>
      <c r="LV185" s="1">
        <v>22</v>
      </c>
      <c r="LW185" s="1">
        <v>22.4</v>
      </c>
      <c r="LX185" s="1">
        <v>22.4</v>
      </c>
      <c r="LY185" s="1">
        <v>22</v>
      </c>
      <c r="LZ185" s="1">
        <v>22.8</v>
      </c>
      <c r="MA185" s="1">
        <v>21.8</v>
      </c>
      <c r="MB185" s="1">
        <v>23</v>
      </c>
      <c r="MC185" s="1">
        <v>21</v>
      </c>
      <c r="MD185" s="1">
        <v>21</v>
      </c>
      <c r="ME185" s="1">
        <v>23.8</v>
      </c>
      <c r="MF185" s="1">
        <v>22</v>
      </c>
      <c r="MG185" s="1">
        <v>21</v>
      </c>
      <c r="MH185" s="1">
        <v>22</v>
      </c>
      <c r="MI185" s="1">
        <v>22.8</v>
      </c>
      <c r="MJ185" s="1">
        <v>24</v>
      </c>
      <c r="MK185" s="1">
        <v>23.2</v>
      </c>
      <c r="ML185" s="1">
        <v>24</v>
      </c>
      <c r="MM185" s="1">
        <v>22.8</v>
      </c>
      <c r="MN185" s="1">
        <v>22.4</v>
      </c>
      <c r="MO185" s="1">
        <v>23.4</v>
      </c>
      <c r="MP185" s="1">
        <v>23</v>
      </c>
      <c r="MQ185" s="1">
        <v>23.4</v>
      </c>
      <c r="MR185" s="1">
        <v>23</v>
      </c>
      <c r="MS185" s="1">
        <v>23.4</v>
      </c>
      <c r="MT185" s="1">
        <v>23.8</v>
      </c>
      <c r="MU185" s="1">
        <v>22.6</v>
      </c>
      <c r="MV185" s="1">
        <v>20.8</v>
      </c>
      <c r="MW185" s="1">
        <v>21</v>
      </c>
      <c r="MX185" s="1">
        <v>23.2</v>
      </c>
      <c r="MY185" s="1">
        <v>22</v>
      </c>
      <c r="MZ185" s="1">
        <v>22.8</v>
      </c>
      <c r="NA185" s="1">
        <v>23.2</v>
      </c>
      <c r="NB185" s="1">
        <v>23</v>
      </c>
      <c r="NC185" s="1">
        <v>23</v>
      </c>
      <c r="ND185" s="1">
        <v>22.8</v>
      </c>
      <c r="NE185" s="1">
        <v>22.4</v>
      </c>
      <c r="NF185" s="1">
        <v>23</v>
      </c>
      <c r="NG185" s="1">
        <v>23.4</v>
      </c>
      <c r="NH185" s="1">
        <v>23.6</v>
      </c>
      <c r="NI185" s="1">
        <v>23.4</v>
      </c>
      <c r="NJ185" s="6">
        <f t="shared" si="111"/>
        <v>1</v>
      </c>
      <c r="NK185" s="3">
        <f t="shared" si="112"/>
        <v>1</v>
      </c>
      <c r="NL185" s="3">
        <f t="shared" si="113"/>
        <v>1</v>
      </c>
      <c r="NM185" s="3">
        <f t="shared" si="114"/>
        <v>1</v>
      </c>
      <c r="NN185" s="3">
        <f t="shared" si="115"/>
        <v>1</v>
      </c>
      <c r="NO185" s="3">
        <f t="shared" si="116"/>
        <v>1</v>
      </c>
      <c r="NP185" s="3">
        <f t="shared" si="117"/>
        <v>1</v>
      </c>
      <c r="NQ185" s="3">
        <f t="shared" si="118"/>
        <v>1</v>
      </c>
      <c r="NR185" s="3">
        <f t="shared" si="119"/>
        <v>0.2</v>
      </c>
      <c r="NS185" s="3">
        <f t="shared" si="120"/>
        <v>1</v>
      </c>
      <c r="NT185" s="3">
        <f t="shared" si="121"/>
        <v>1</v>
      </c>
      <c r="NU185" s="3">
        <f t="shared" si="122"/>
        <v>1</v>
      </c>
      <c r="NV185" s="3">
        <f t="shared" si="123"/>
        <v>0.9342465753424658</v>
      </c>
      <c r="NW185" s="5">
        <f t="shared" si="124"/>
        <v>22.677419354838708</v>
      </c>
      <c r="NX185" s="1">
        <f t="shared" si="125"/>
        <v>22.828571428571429</v>
      </c>
      <c r="NY185" s="1">
        <f t="shared" si="126"/>
        <v>22.987096774193542</v>
      </c>
      <c r="NZ185" s="1">
        <f t="shared" si="127"/>
        <v>22.726666666666667</v>
      </c>
      <c r="OA185" s="1">
        <f t="shared" si="128"/>
        <v>22.348387096774193</v>
      </c>
      <c r="OB185" s="1">
        <f t="shared" si="129"/>
        <v>21.646666666666665</v>
      </c>
      <c r="OC185" s="1">
        <f t="shared" si="130"/>
        <v>21.109677419354835</v>
      </c>
      <c r="OD185" s="1">
        <f t="shared" si="131"/>
        <v>21.283870967741937</v>
      </c>
      <c r="OE185" s="1" t="e">
        <f t="shared" si="132"/>
        <v>#N/A</v>
      </c>
      <c r="OF185" s="1">
        <f t="shared" si="133"/>
        <v>21.593548387096771</v>
      </c>
      <c r="OG185" s="1">
        <f t="shared" si="134"/>
        <v>22.153333333333325</v>
      </c>
      <c r="OH185" s="1">
        <f t="shared" si="135"/>
        <v>22.845161290322579</v>
      </c>
      <c r="OI185" s="111">
        <v>21.260714285714283</v>
      </c>
      <c r="OJ185" s="112">
        <v>21.751724137931038</v>
      </c>
      <c r="OK185" s="112">
        <v>22.235714285714291</v>
      </c>
      <c r="OL185" s="112">
        <v>22.039285714285711</v>
      </c>
      <c r="OM185" s="112">
        <v>21.665517241379305</v>
      </c>
      <c r="ON185" s="112">
        <v>21.31481481481481</v>
      </c>
      <c r="OO185" s="112">
        <v>20.87407407407408</v>
      </c>
      <c r="OP185" s="112">
        <v>21.131999999999998</v>
      </c>
      <c r="OQ185" s="112">
        <v>21.362962962962964</v>
      </c>
      <c r="OR185" s="112">
        <v>21.555555555555561</v>
      </c>
      <c r="OS185" s="112">
        <v>21.760714285714283</v>
      </c>
      <c r="OT185" s="112">
        <v>21.464285714285722</v>
      </c>
      <c r="OU185" s="5">
        <f t="shared" si="99"/>
        <v>1.4167050691244256</v>
      </c>
      <c r="OV185" s="1">
        <f t="shared" si="100"/>
        <v>1.0768472906403908</v>
      </c>
      <c r="OW185" s="1">
        <f t="shared" si="101"/>
        <v>0.75138248847925126</v>
      </c>
      <c r="OX185" s="1">
        <f t="shared" si="102"/>
        <v>0.68738095238095553</v>
      </c>
      <c r="OY185" s="1">
        <f t="shared" si="103"/>
        <v>0.68286985539488754</v>
      </c>
      <c r="OZ185" s="1">
        <f t="shared" si="104"/>
        <v>0.33185185185185517</v>
      </c>
      <c r="PA185" s="1">
        <f t="shared" si="105"/>
        <v>0.23560334528075444</v>
      </c>
      <c r="PB185" s="1">
        <f t="shared" si="106"/>
        <v>0.15187096774193876</v>
      </c>
      <c r="PC185" s="1" t="e">
        <f t="shared" si="107"/>
        <v>#N/A</v>
      </c>
      <c r="PD185" s="1">
        <f t="shared" si="108"/>
        <v>3.7992831541210137E-2</v>
      </c>
      <c r="PE185" s="1">
        <f t="shared" si="109"/>
        <v>0.39261904761904276</v>
      </c>
      <c r="PF185" s="1">
        <f t="shared" si="110"/>
        <v>1.380875576036857</v>
      </c>
      <c r="PG185" s="111">
        <v>17.2</v>
      </c>
      <c r="PH185" s="112">
        <v>13.2</v>
      </c>
      <c r="PI185" s="112">
        <v>18.399999999999999</v>
      </c>
      <c r="PJ185" s="112">
        <v>18.600000000000001</v>
      </c>
      <c r="PK185" s="112">
        <v>16.8</v>
      </c>
      <c r="PL185" s="112">
        <v>17.2</v>
      </c>
      <c r="PM185" s="112">
        <v>16.3</v>
      </c>
      <c r="PN185" s="112">
        <v>18</v>
      </c>
      <c r="PO185" s="112">
        <v>18.2</v>
      </c>
      <c r="PP185" s="112">
        <v>15</v>
      </c>
      <c r="PQ185" s="112">
        <v>18.399999999999999</v>
      </c>
      <c r="PR185" s="137">
        <v>16</v>
      </c>
      <c r="PS185" s="5">
        <f t="array" ref="PS185">+IF(ISERROR($NW185)=FALSE,MIN(IF($H185:$AL185&lt;65534,$H185:$AL185,"")),NA())</f>
        <v>18.600000000000001</v>
      </c>
      <c r="PT185" s="1">
        <f t="array" ref="PT185">+IF(ISERROR($NX185)=FALSE,MIN(IF($AM185:$BN185&lt;65534,$AM185:$BN185,"")),NA())</f>
        <v>20</v>
      </c>
      <c r="PU185" s="1">
        <f t="array" ref="PU185">+IF(ISERROR($NY185)=FALSE,MIN(IF($BP185:$CT185&lt;65534,$BP185:$CT185,"")),NA())</f>
        <v>21.4</v>
      </c>
      <c r="PV185" s="1">
        <f t="array" ref="PV185">+IF(ISERROR($NZ185)=FALSE,MIN(IF($CU185:$DX185&lt;65534,$CU185:$DX185,"")),NA())</f>
        <v>21.8</v>
      </c>
      <c r="PW185" s="1">
        <f t="array" ref="PW185">+IF(ISERROR($OA185)=FALSE,MIN(IF($DY185:$FC185&lt;65534,$DY185:$FC185,"")),NA())</f>
        <v>21</v>
      </c>
      <c r="PX185" s="1">
        <f t="array" ref="PX185">+IF(ISERROR($OB185)=FALSE,MIN(IF($FD185:$GG185&lt;65534,$FD185:$GG185,"")),NA())</f>
        <v>20</v>
      </c>
      <c r="PY185" s="1">
        <f t="array" ref="PY185">+IF(ISERROR($OC185)=FALSE,MIN(IF($GH185:$HL185&lt;65534,$GH185:$HL185,"")),NA())</f>
        <v>19</v>
      </c>
      <c r="PZ185" s="1">
        <f t="array" ref="PZ185">+IF(ISERROR($OD185)=FALSE,MIN(IF($HM185:$IQ185&lt;65534,$HM185:$IQ185,"")),NA())</f>
        <v>19</v>
      </c>
      <c r="QA185" s="1" t="e">
        <f t="array" ref="QA185">+IF(ISERROR($OE185)=FALSE,MIN(IF($IR185:$JU185&lt;65534,$IR185:$JU185,"")),NA())</f>
        <v>#N/A</v>
      </c>
      <c r="QB185" s="1">
        <f t="array" ref="QB185">+IF(ISERROR($OF185)=FALSE,MIN(IF($JV185:$KZ185&lt;65534,$JV185:$KZ185,"")),NA())</f>
        <v>19</v>
      </c>
      <c r="QC185" s="1">
        <f t="array" ref="QC185">+IF(ISERROR($OG185)=FALSE,MIN(IF($LA185:$MD185&lt;65534,$LA185:$MD185,"")),NA())</f>
        <v>20.399999999999999</v>
      </c>
      <c r="QD185" s="1">
        <f t="array" ref="QD185">+IF(ISERROR($OH185)=FALSE,MIN(IF($ME185:$NI185&lt;65534,$ME185:$NI185,"")),NA())</f>
        <v>20.8</v>
      </c>
      <c r="QE185" s="5">
        <f t="shared" si="136"/>
        <v>-1.4000000000000021</v>
      </c>
      <c r="QF185" s="1">
        <f t="shared" si="137"/>
        <v>-6.8000000000000007</v>
      </c>
      <c r="QG185" s="1">
        <f t="shared" si="138"/>
        <v>-3</v>
      </c>
      <c r="QH185" s="1">
        <f t="shared" si="139"/>
        <v>-3.1999999999999993</v>
      </c>
      <c r="QI185" s="1">
        <f t="shared" si="140"/>
        <v>-4.1999999999999993</v>
      </c>
      <c r="QJ185" s="1">
        <f t="shared" si="141"/>
        <v>-2.8000000000000007</v>
      </c>
      <c r="QK185" s="1">
        <f t="shared" si="142"/>
        <v>-2.6999999999999993</v>
      </c>
      <c r="QL185" s="1">
        <f t="shared" si="143"/>
        <v>-1</v>
      </c>
      <c r="QM185" s="1" t="e">
        <f t="shared" si="144"/>
        <v>#N/A</v>
      </c>
      <c r="QN185" s="1">
        <f t="shared" si="145"/>
        <v>-4</v>
      </c>
      <c r="QO185" s="1">
        <f t="shared" si="146"/>
        <v>-2</v>
      </c>
      <c r="QP185" s="1">
        <f t="shared" si="147"/>
        <v>-4.8000000000000007</v>
      </c>
      <c r="QQ185" s="5" t="s">
        <v>892</v>
      </c>
    </row>
    <row r="186" spans="1:459" s="1" customFormat="1" x14ac:dyDescent="0.2">
      <c r="A186" s="79">
        <v>35105050</v>
      </c>
      <c r="B186" s="106">
        <v>-72.953583333333341</v>
      </c>
      <c r="C186" s="106">
        <v>4.4686666666666666</v>
      </c>
      <c r="D186" s="105">
        <v>190</v>
      </c>
      <c r="E186" s="97" t="s">
        <v>122</v>
      </c>
      <c r="F186" s="97" t="s">
        <v>350</v>
      </c>
      <c r="G186" s="97" t="s">
        <v>38</v>
      </c>
      <c r="H186" s="1">
        <v>65535</v>
      </c>
      <c r="I186" s="1">
        <v>19.2</v>
      </c>
      <c r="J186" s="1">
        <v>21</v>
      </c>
      <c r="K186" s="1">
        <v>23.2</v>
      </c>
      <c r="L186" s="1">
        <v>23</v>
      </c>
      <c r="M186" s="1">
        <v>65535</v>
      </c>
      <c r="N186" s="1">
        <v>21.8</v>
      </c>
      <c r="O186" s="1">
        <v>23</v>
      </c>
      <c r="P186" s="1">
        <v>21.8</v>
      </c>
      <c r="Q186" s="1">
        <v>23.2</v>
      </c>
      <c r="R186" s="1">
        <v>23.4</v>
      </c>
      <c r="S186" s="1">
        <v>65535</v>
      </c>
      <c r="T186" s="1">
        <v>65535</v>
      </c>
      <c r="U186" s="1">
        <v>22</v>
      </c>
      <c r="V186" s="1">
        <v>20.2</v>
      </c>
      <c r="W186" s="1">
        <v>20</v>
      </c>
      <c r="X186" s="1">
        <v>21.8</v>
      </c>
      <c r="Y186" s="1">
        <v>24</v>
      </c>
      <c r="Z186" s="1">
        <v>65535</v>
      </c>
      <c r="AA186" s="1">
        <v>65535</v>
      </c>
      <c r="AB186" s="1">
        <v>22</v>
      </c>
      <c r="AC186" s="1">
        <v>23.2</v>
      </c>
      <c r="AD186" s="1">
        <v>22.8</v>
      </c>
      <c r="AE186" s="1">
        <v>24</v>
      </c>
      <c r="AF186" s="1">
        <v>23.8</v>
      </c>
      <c r="AG186" s="1">
        <v>65535</v>
      </c>
      <c r="AH186" s="1">
        <v>65535</v>
      </c>
      <c r="AI186" s="1">
        <v>23</v>
      </c>
      <c r="AJ186" s="1">
        <v>23.2</v>
      </c>
      <c r="AK186" s="1">
        <v>25</v>
      </c>
      <c r="AL186" s="1">
        <v>23.4</v>
      </c>
      <c r="AM186" s="1">
        <v>23.4</v>
      </c>
      <c r="AN186" s="1">
        <v>65535</v>
      </c>
      <c r="AO186" s="1">
        <v>65535</v>
      </c>
      <c r="AP186" s="1">
        <v>21.8</v>
      </c>
      <c r="AQ186" s="1">
        <v>25</v>
      </c>
      <c r="AR186" s="1">
        <v>65535</v>
      </c>
      <c r="AS186" s="1">
        <v>65535</v>
      </c>
      <c r="AT186" s="1">
        <v>22.8</v>
      </c>
      <c r="AU186" s="1">
        <v>65535</v>
      </c>
      <c r="AV186" s="1">
        <v>65535</v>
      </c>
      <c r="AW186" s="1">
        <v>21.4</v>
      </c>
      <c r="AX186" s="1">
        <v>20.399999999999999</v>
      </c>
      <c r="AY186" s="1">
        <v>22.6</v>
      </c>
      <c r="AZ186" s="1">
        <v>23.4</v>
      </c>
      <c r="BA186" s="1">
        <v>22.6</v>
      </c>
      <c r="BB186" s="1">
        <v>65535</v>
      </c>
      <c r="BC186" s="1">
        <v>65535</v>
      </c>
      <c r="BD186" s="1">
        <v>65535</v>
      </c>
      <c r="BE186" s="1">
        <v>65535</v>
      </c>
      <c r="BF186" s="1">
        <v>24.2</v>
      </c>
      <c r="BG186" s="1">
        <v>23.6</v>
      </c>
      <c r="BH186" s="1">
        <v>22.2</v>
      </c>
      <c r="BI186" s="1">
        <v>65535</v>
      </c>
      <c r="BJ186" s="1">
        <v>65535</v>
      </c>
      <c r="BK186" s="1">
        <v>65535</v>
      </c>
      <c r="BL186" s="1">
        <v>18.2</v>
      </c>
      <c r="BM186" s="1">
        <v>23.8</v>
      </c>
      <c r="BN186" s="1">
        <v>21.4</v>
      </c>
      <c r="BO186" s="102"/>
      <c r="BP186" s="1">
        <v>21.4</v>
      </c>
      <c r="BQ186" s="1">
        <v>65535</v>
      </c>
      <c r="BR186" s="1">
        <v>65535</v>
      </c>
      <c r="BS186" s="1">
        <v>23.4</v>
      </c>
      <c r="BT186" s="1">
        <v>25</v>
      </c>
      <c r="BU186" s="1">
        <v>25.4</v>
      </c>
      <c r="BV186" s="1">
        <v>23.4</v>
      </c>
      <c r="BW186" s="1">
        <v>65535</v>
      </c>
      <c r="BX186" s="1">
        <v>65535</v>
      </c>
      <c r="BY186" s="1">
        <v>65535</v>
      </c>
      <c r="BZ186" s="1">
        <v>23.4</v>
      </c>
      <c r="CA186" s="1">
        <v>23.6</v>
      </c>
      <c r="CB186" s="1">
        <v>23.6</v>
      </c>
      <c r="CC186" s="1">
        <v>23</v>
      </c>
      <c r="CD186" s="1">
        <v>23.8</v>
      </c>
      <c r="CE186" s="1">
        <v>65535</v>
      </c>
      <c r="CF186" s="1">
        <v>65535</v>
      </c>
      <c r="CG186" s="1">
        <v>24.6</v>
      </c>
      <c r="CH186" s="1">
        <v>24.2</v>
      </c>
      <c r="CI186" s="1">
        <v>65535</v>
      </c>
      <c r="CJ186" s="1">
        <v>65535</v>
      </c>
      <c r="CK186" s="1">
        <v>24.8</v>
      </c>
      <c r="CL186" s="1">
        <v>65535</v>
      </c>
      <c r="CM186" s="1">
        <v>65535</v>
      </c>
      <c r="CN186" s="1">
        <v>65535</v>
      </c>
      <c r="CO186" s="1">
        <v>65535</v>
      </c>
      <c r="CP186" s="1">
        <v>65535</v>
      </c>
      <c r="CQ186" s="1">
        <v>24.6</v>
      </c>
      <c r="CR186" s="1">
        <v>65535</v>
      </c>
      <c r="CS186" s="1">
        <v>65535</v>
      </c>
      <c r="CT186" s="1">
        <v>65535</v>
      </c>
      <c r="CU186" s="1">
        <v>65535</v>
      </c>
      <c r="CV186" s="1">
        <v>65535</v>
      </c>
      <c r="CW186" s="1">
        <v>23.2</v>
      </c>
      <c r="CX186" s="1">
        <v>24.2</v>
      </c>
      <c r="CY186" s="1">
        <v>24</v>
      </c>
      <c r="CZ186" s="1">
        <v>65535</v>
      </c>
      <c r="DA186" s="1">
        <v>65535</v>
      </c>
      <c r="DB186" s="1">
        <v>24.4</v>
      </c>
      <c r="DC186" s="1">
        <v>23</v>
      </c>
      <c r="DD186" s="1">
        <v>22.8</v>
      </c>
      <c r="DE186" s="1">
        <v>24</v>
      </c>
      <c r="DF186" s="1">
        <v>24.4</v>
      </c>
      <c r="DG186" s="1">
        <v>65535</v>
      </c>
      <c r="DH186" s="1">
        <v>65535</v>
      </c>
      <c r="DI186" s="1">
        <v>23.4</v>
      </c>
      <c r="DJ186" s="1">
        <v>23.2</v>
      </c>
      <c r="DK186" s="1">
        <v>23</v>
      </c>
      <c r="DL186" s="1">
        <v>65535</v>
      </c>
      <c r="DM186" s="1">
        <v>65535</v>
      </c>
      <c r="DN186" s="1">
        <v>65535</v>
      </c>
      <c r="DO186" s="1">
        <v>65535</v>
      </c>
      <c r="DP186" s="1">
        <v>65535</v>
      </c>
      <c r="DQ186" s="1">
        <v>65535</v>
      </c>
      <c r="DR186" s="1">
        <v>65535</v>
      </c>
      <c r="DS186" s="1">
        <v>65535</v>
      </c>
      <c r="DT186" s="1">
        <v>65535</v>
      </c>
      <c r="DU186" s="1">
        <v>65535</v>
      </c>
      <c r="DV186" s="1">
        <v>65535</v>
      </c>
      <c r="DW186" s="1">
        <v>65535</v>
      </c>
      <c r="DX186" s="1">
        <v>65535</v>
      </c>
      <c r="DY186" s="1">
        <v>65535</v>
      </c>
      <c r="DZ186" s="1">
        <v>65535</v>
      </c>
      <c r="EA186" s="1">
        <v>65535</v>
      </c>
      <c r="EB186" s="1">
        <v>65535</v>
      </c>
      <c r="EC186" s="1">
        <v>65535</v>
      </c>
      <c r="ED186" s="1">
        <v>65535</v>
      </c>
      <c r="EE186" s="1">
        <v>23.8</v>
      </c>
      <c r="EF186" s="1">
        <v>23.4</v>
      </c>
      <c r="EG186" s="1">
        <v>22.8</v>
      </c>
      <c r="EH186" s="1">
        <v>21.8</v>
      </c>
      <c r="EI186" s="1">
        <v>65535</v>
      </c>
      <c r="EJ186" s="1">
        <v>65535</v>
      </c>
      <c r="EK186" s="1">
        <v>23.4</v>
      </c>
      <c r="EL186" s="1">
        <v>23.2</v>
      </c>
      <c r="EM186" s="1">
        <v>21.8</v>
      </c>
      <c r="EN186" s="1">
        <v>22.6</v>
      </c>
      <c r="EO186" s="1">
        <v>23.2</v>
      </c>
      <c r="EP186" s="1">
        <v>65535</v>
      </c>
      <c r="EQ186" s="1">
        <v>65535</v>
      </c>
      <c r="ER186" s="1">
        <v>22.4</v>
      </c>
      <c r="ES186" s="1">
        <v>22.4</v>
      </c>
      <c r="ET186" s="1">
        <v>23.2</v>
      </c>
      <c r="EU186" s="1">
        <v>23.2</v>
      </c>
      <c r="EV186" s="1">
        <v>22.4</v>
      </c>
      <c r="EW186" s="1">
        <v>23.6</v>
      </c>
      <c r="EX186" s="1">
        <v>65535</v>
      </c>
      <c r="EY186" s="1">
        <v>23.2</v>
      </c>
      <c r="EZ186" s="1">
        <v>23.4</v>
      </c>
      <c r="FA186" s="1">
        <v>24</v>
      </c>
      <c r="FB186" s="1">
        <v>23</v>
      </c>
      <c r="FC186" s="1">
        <v>23</v>
      </c>
      <c r="FD186" s="1">
        <v>23.2</v>
      </c>
      <c r="FE186" s="1">
        <v>65535</v>
      </c>
      <c r="FF186" s="1">
        <v>65535</v>
      </c>
      <c r="FG186" s="1">
        <v>23.6</v>
      </c>
      <c r="FH186" s="1">
        <v>21.8</v>
      </c>
      <c r="FI186" s="1">
        <v>65535</v>
      </c>
      <c r="FJ186" s="1">
        <v>65535</v>
      </c>
      <c r="FK186" s="1">
        <v>65535</v>
      </c>
      <c r="FL186" s="1">
        <v>65535</v>
      </c>
      <c r="FM186" s="1">
        <v>22.4</v>
      </c>
      <c r="FN186" s="1">
        <v>22</v>
      </c>
      <c r="FO186" s="1">
        <v>21.6</v>
      </c>
      <c r="FP186" s="1">
        <v>23.8</v>
      </c>
      <c r="FQ186" s="1">
        <v>22.6</v>
      </c>
      <c r="FR186" s="1">
        <v>65535</v>
      </c>
      <c r="FS186" s="1">
        <v>65535</v>
      </c>
      <c r="FT186" s="1">
        <v>22.4</v>
      </c>
      <c r="FU186" s="1">
        <v>22.2</v>
      </c>
      <c r="FV186" s="1">
        <v>22.6</v>
      </c>
      <c r="FW186" s="1">
        <v>22.4</v>
      </c>
      <c r="FX186" s="1">
        <v>22.6</v>
      </c>
      <c r="FY186" s="1">
        <v>65535</v>
      </c>
      <c r="FZ186" s="1">
        <v>65535</v>
      </c>
      <c r="GA186" s="1">
        <v>65535</v>
      </c>
      <c r="GB186" s="1">
        <v>21.4</v>
      </c>
      <c r="GC186" s="1">
        <v>23</v>
      </c>
      <c r="GD186" s="1">
        <v>22.2</v>
      </c>
      <c r="GE186" s="1">
        <v>23.6</v>
      </c>
      <c r="GF186" s="1">
        <v>65535</v>
      </c>
      <c r="GG186" s="1">
        <v>65535</v>
      </c>
      <c r="GH186" s="1">
        <v>65535</v>
      </c>
      <c r="GI186" s="1">
        <v>21.8</v>
      </c>
      <c r="GJ186" s="1">
        <v>22.4</v>
      </c>
      <c r="GK186" s="1">
        <v>21.4</v>
      </c>
      <c r="GL186" s="1">
        <v>23</v>
      </c>
      <c r="GM186" s="1">
        <v>65535</v>
      </c>
      <c r="GN186" s="1">
        <v>65535</v>
      </c>
      <c r="GO186" s="1">
        <v>21.2</v>
      </c>
      <c r="GP186" s="1">
        <v>22</v>
      </c>
      <c r="GQ186" s="1">
        <v>21.8</v>
      </c>
      <c r="GR186" s="1">
        <v>22.2</v>
      </c>
      <c r="GS186" s="1">
        <v>22</v>
      </c>
      <c r="GT186" s="1">
        <v>65535</v>
      </c>
      <c r="GU186" s="1">
        <v>65535</v>
      </c>
      <c r="GV186" s="1">
        <v>22.4</v>
      </c>
      <c r="GW186" s="1">
        <v>21.4</v>
      </c>
      <c r="GX186" s="1">
        <v>21.2</v>
      </c>
      <c r="GY186" s="1">
        <v>23.2</v>
      </c>
      <c r="GZ186" s="1">
        <v>22.4</v>
      </c>
      <c r="HA186" s="1">
        <v>65535</v>
      </c>
      <c r="HB186" s="1">
        <v>65535</v>
      </c>
      <c r="HC186" s="1">
        <v>22</v>
      </c>
      <c r="HD186" s="1">
        <v>23.2</v>
      </c>
      <c r="HE186" s="1">
        <v>21.4</v>
      </c>
      <c r="HF186" s="1">
        <v>22.6</v>
      </c>
      <c r="HG186" s="1">
        <v>22.4</v>
      </c>
      <c r="HH186" s="1">
        <v>65535</v>
      </c>
      <c r="HI186" s="1">
        <v>65535</v>
      </c>
      <c r="HJ186" s="1">
        <v>20.399999999999999</v>
      </c>
      <c r="HK186" s="1">
        <v>23</v>
      </c>
      <c r="HL186" s="1">
        <v>22.4</v>
      </c>
      <c r="HM186" s="1">
        <v>23.2</v>
      </c>
      <c r="HN186" s="1">
        <v>24</v>
      </c>
      <c r="HO186" s="1">
        <v>65535</v>
      </c>
      <c r="HP186" s="1">
        <v>65535</v>
      </c>
      <c r="HQ186" s="1">
        <v>65535</v>
      </c>
      <c r="HR186" s="1">
        <v>20.6</v>
      </c>
      <c r="HS186" s="1">
        <v>22.4</v>
      </c>
      <c r="HT186" s="1">
        <v>22.6</v>
      </c>
      <c r="HU186" s="1">
        <v>20.8</v>
      </c>
      <c r="HV186" s="1">
        <v>65535</v>
      </c>
      <c r="HW186" s="1">
        <v>65535</v>
      </c>
      <c r="HX186" s="1">
        <v>21.6</v>
      </c>
      <c r="HY186" s="1">
        <v>23.2</v>
      </c>
      <c r="HZ186" s="1">
        <v>22.6</v>
      </c>
      <c r="IA186" s="1">
        <v>21.4</v>
      </c>
      <c r="IB186" s="1">
        <v>22</v>
      </c>
      <c r="IC186" s="1">
        <v>65535</v>
      </c>
      <c r="ID186" s="1">
        <v>65535</v>
      </c>
      <c r="IE186" s="1">
        <v>65535</v>
      </c>
      <c r="IF186" s="1">
        <v>20.8</v>
      </c>
      <c r="IG186" s="1">
        <v>21.2</v>
      </c>
      <c r="IH186" s="1">
        <v>21.4</v>
      </c>
      <c r="II186" s="1">
        <v>22.2</v>
      </c>
      <c r="IJ186" s="1">
        <v>65535</v>
      </c>
      <c r="IK186" s="1">
        <v>65535</v>
      </c>
      <c r="IL186" s="1">
        <v>22.2</v>
      </c>
      <c r="IM186" s="1">
        <v>23</v>
      </c>
      <c r="IN186" s="1">
        <v>23.4</v>
      </c>
      <c r="IO186" s="1">
        <v>21.4</v>
      </c>
      <c r="IP186" s="1">
        <v>22</v>
      </c>
      <c r="IQ186" s="1">
        <v>65535</v>
      </c>
      <c r="IR186" s="1">
        <v>65535</v>
      </c>
      <c r="IS186" s="1">
        <v>22.4</v>
      </c>
      <c r="IT186" s="1">
        <v>22.4</v>
      </c>
      <c r="IU186" s="1">
        <v>22.4</v>
      </c>
      <c r="IV186" s="1">
        <v>23.4</v>
      </c>
      <c r="IW186" s="1">
        <v>22.6</v>
      </c>
      <c r="IX186" s="1">
        <v>65535</v>
      </c>
      <c r="IY186" s="1">
        <v>65535</v>
      </c>
      <c r="IZ186" s="1">
        <v>22</v>
      </c>
      <c r="JA186" s="1">
        <v>22.8</v>
      </c>
      <c r="JB186" s="1">
        <v>22.4</v>
      </c>
      <c r="JC186" s="1">
        <v>24</v>
      </c>
      <c r="JD186" s="1">
        <v>22.2</v>
      </c>
      <c r="JE186" s="1">
        <v>65535</v>
      </c>
      <c r="JF186" s="1">
        <v>65535</v>
      </c>
      <c r="JG186" s="1">
        <v>22</v>
      </c>
      <c r="JH186" s="1">
        <v>23.4</v>
      </c>
      <c r="JI186" s="1">
        <v>22.8</v>
      </c>
      <c r="JJ186" s="1">
        <v>23.6</v>
      </c>
      <c r="JK186" s="1">
        <v>23.8</v>
      </c>
      <c r="JL186" s="1">
        <v>65535</v>
      </c>
      <c r="JM186" s="1">
        <v>65535</v>
      </c>
      <c r="JN186" s="1">
        <v>22</v>
      </c>
      <c r="JO186" s="1">
        <v>21.2</v>
      </c>
      <c r="JP186" s="1">
        <v>22.4</v>
      </c>
      <c r="JQ186" s="1">
        <v>22.2</v>
      </c>
      <c r="JR186" s="1">
        <v>23.2</v>
      </c>
      <c r="JS186" s="1">
        <v>22.4</v>
      </c>
      <c r="JT186" s="1">
        <v>65535</v>
      </c>
      <c r="JU186" s="1">
        <v>23</v>
      </c>
      <c r="JV186" s="1">
        <v>23.6</v>
      </c>
      <c r="JW186" s="1">
        <v>23.2</v>
      </c>
      <c r="JX186" s="1">
        <v>21.4</v>
      </c>
      <c r="JY186" s="1">
        <v>21.2</v>
      </c>
      <c r="JZ186" s="1">
        <v>65535</v>
      </c>
      <c r="KA186" s="1">
        <v>65535</v>
      </c>
      <c r="KB186" s="1">
        <v>22.6</v>
      </c>
      <c r="KC186" s="1">
        <v>22.6</v>
      </c>
      <c r="KD186" s="1">
        <v>20.399999999999999</v>
      </c>
      <c r="KE186" s="1">
        <v>22.6</v>
      </c>
      <c r="KF186" s="1">
        <v>23</v>
      </c>
      <c r="KG186" s="1">
        <v>65535</v>
      </c>
      <c r="KH186" s="1">
        <v>65535</v>
      </c>
      <c r="KI186" s="1">
        <v>65535</v>
      </c>
      <c r="KJ186" s="1">
        <v>23.2</v>
      </c>
      <c r="KK186" s="1">
        <v>22.6</v>
      </c>
      <c r="KL186" s="1">
        <v>22.6</v>
      </c>
      <c r="KM186" s="1">
        <v>23</v>
      </c>
      <c r="KN186" s="1">
        <v>65535</v>
      </c>
      <c r="KO186" s="1">
        <v>65535</v>
      </c>
      <c r="KP186" s="1">
        <v>22.2</v>
      </c>
      <c r="KQ186" s="1">
        <v>22.8</v>
      </c>
      <c r="KR186" s="1">
        <v>22.6</v>
      </c>
      <c r="KS186" s="1">
        <v>22.6</v>
      </c>
      <c r="KT186" s="1">
        <v>23</v>
      </c>
      <c r="KU186" s="1">
        <v>65535</v>
      </c>
      <c r="KV186" s="1">
        <v>65535</v>
      </c>
      <c r="KW186" s="1">
        <v>21.2</v>
      </c>
      <c r="KX186" s="1">
        <v>22.2</v>
      </c>
      <c r="KY186" s="1">
        <v>23.8</v>
      </c>
      <c r="KZ186" s="1">
        <v>23.8</v>
      </c>
      <c r="LA186" s="1">
        <v>21.6</v>
      </c>
      <c r="LB186" s="1">
        <v>65535</v>
      </c>
      <c r="LC186" s="1">
        <v>65535</v>
      </c>
      <c r="LD186" s="1">
        <v>65535</v>
      </c>
      <c r="LE186" s="1">
        <v>22</v>
      </c>
      <c r="LF186" s="1">
        <v>23.2</v>
      </c>
      <c r="LG186" s="1">
        <v>22.2</v>
      </c>
      <c r="LH186" s="1">
        <v>22.4</v>
      </c>
      <c r="LI186" s="1">
        <v>65535</v>
      </c>
      <c r="LJ186" s="1">
        <v>65535</v>
      </c>
      <c r="LK186" s="1">
        <v>65535</v>
      </c>
      <c r="LL186" s="1">
        <v>22.6</v>
      </c>
      <c r="LM186" s="1">
        <v>23</v>
      </c>
      <c r="LN186" s="1">
        <v>23.2</v>
      </c>
      <c r="LO186" s="1">
        <v>25</v>
      </c>
      <c r="LP186" s="1">
        <v>65535</v>
      </c>
      <c r="LQ186" s="1">
        <v>65535</v>
      </c>
      <c r="LR186" s="1">
        <v>65535</v>
      </c>
      <c r="LS186" s="1">
        <v>23</v>
      </c>
      <c r="LT186" s="1">
        <v>24.4</v>
      </c>
      <c r="LU186" s="1">
        <v>23.6</v>
      </c>
      <c r="LV186" s="1">
        <v>22.2</v>
      </c>
      <c r="LW186" s="1">
        <v>65535</v>
      </c>
      <c r="LX186" s="1">
        <v>65535</v>
      </c>
      <c r="LY186" s="1">
        <v>22.8</v>
      </c>
      <c r="LZ186" s="1">
        <v>23</v>
      </c>
      <c r="MA186" s="1">
        <v>21.8</v>
      </c>
      <c r="MB186" s="1">
        <v>22.6</v>
      </c>
      <c r="MC186" s="1">
        <v>22</v>
      </c>
      <c r="MD186" s="1">
        <v>23.6</v>
      </c>
      <c r="ME186" s="1">
        <v>65535</v>
      </c>
      <c r="MF186" s="1">
        <v>23.6</v>
      </c>
      <c r="MG186" s="1">
        <v>23</v>
      </c>
      <c r="MH186" s="1">
        <v>22.4</v>
      </c>
      <c r="MI186" s="1">
        <v>22.6</v>
      </c>
      <c r="MJ186" s="1">
        <v>22.4</v>
      </c>
      <c r="MK186" s="1">
        <v>65535</v>
      </c>
      <c r="ML186" s="1">
        <v>65535</v>
      </c>
      <c r="MM186" s="1">
        <v>22</v>
      </c>
      <c r="MN186" s="1">
        <v>20.8</v>
      </c>
      <c r="MO186" s="1">
        <v>21.4</v>
      </c>
      <c r="MP186" s="1">
        <v>20.2</v>
      </c>
      <c r="MQ186" s="1">
        <v>23.8</v>
      </c>
      <c r="MR186" s="1">
        <v>21.8</v>
      </c>
      <c r="MS186" s="1">
        <v>65535</v>
      </c>
      <c r="MT186" s="1">
        <v>23</v>
      </c>
      <c r="MU186" s="1">
        <v>65535</v>
      </c>
      <c r="MV186" s="1">
        <v>65535</v>
      </c>
      <c r="MW186" s="1">
        <v>21.4</v>
      </c>
      <c r="MX186" s="1">
        <v>22.8</v>
      </c>
      <c r="MY186" s="1">
        <v>22.6</v>
      </c>
      <c r="MZ186" s="1">
        <v>65535</v>
      </c>
      <c r="NA186" s="1">
        <v>24.2</v>
      </c>
      <c r="NB186" s="1">
        <v>24</v>
      </c>
      <c r="NC186" s="1">
        <v>65535</v>
      </c>
      <c r="ND186" s="1">
        <v>22.6</v>
      </c>
      <c r="NE186" s="1">
        <v>23</v>
      </c>
      <c r="NF186" s="1">
        <v>23</v>
      </c>
      <c r="NG186" s="1">
        <v>65535</v>
      </c>
      <c r="NH186" s="1">
        <v>23</v>
      </c>
      <c r="NI186" s="1">
        <v>65535</v>
      </c>
      <c r="NJ186" s="6">
        <f t="shared" si="111"/>
        <v>0.74193548387096775</v>
      </c>
      <c r="NK186" s="3">
        <f t="shared" si="112"/>
        <v>0.5357142857142857</v>
      </c>
      <c r="NL186" s="3">
        <f t="shared" si="113"/>
        <v>0.45161290322580644</v>
      </c>
      <c r="NM186" s="3">
        <f t="shared" si="114"/>
        <v>0.36666666666666664</v>
      </c>
      <c r="NN186" s="3">
        <f t="shared" si="115"/>
        <v>0.64516129032258063</v>
      </c>
      <c r="NO186" s="3">
        <f t="shared" si="116"/>
        <v>0.56666666666666665</v>
      </c>
      <c r="NP186" s="3">
        <f t="shared" si="117"/>
        <v>0.70967741935483875</v>
      </c>
      <c r="NQ186" s="3">
        <f t="shared" si="118"/>
        <v>0.64516129032258063</v>
      </c>
      <c r="NR186" s="3">
        <f t="shared" si="119"/>
        <v>0.73333333333333328</v>
      </c>
      <c r="NS186" s="3">
        <f t="shared" si="120"/>
        <v>0.70967741935483875</v>
      </c>
      <c r="NT186" s="3">
        <f t="shared" si="121"/>
        <v>0.6333333333333333</v>
      </c>
      <c r="NU186" s="3">
        <f t="shared" si="122"/>
        <v>0.67741935483870963</v>
      </c>
      <c r="NV186" s="3">
        <f t="shared" si="123"/>
        <v>0.61917808219178083</v>
      </c>
      <c r="NW186" s="5">
        <f t="shared" si="124"/>
        <v>22.521739130434781</v>
      </c>
      <c r="NX186" s="1">
        <f t="shared" si="125"/>
        <v>22.45333333333333</v>
      </c>
      <c r="NY186" s="1" t="e">
        <f t="shared" si="126"/>
        <v>#N/A</v>
      </c>
      <c r="NZ186" s="1" t="e">
        <f t="shared" si="127"/>
        <v>#N/A</v>
      </c>
      <c r="OA186" s="1">
        <f t="shared" si="128"/>
        <v>22.99</v>
      </c>
      <c r="OB186" s="1">
        <f t="shared" si="129"/>
        <v>22.552941176470586</v>
      </c>
      <c r="OC186" s="1">
        <f t="shared" si="130"/>
        <v>22.081818181818178</v>
      </c>
      <c r="OD186" s="1">
        <f t="shared" si="131"/>
        <v>22.099999999999994</v>
      </c>
      <c r="OE186" s="1">
        <f t="shared" si="132"/>
        <v>22.66363636363636</v>
      </c>
      <c r="OF186" s="1">
        <f t="shared" si="133"/>
        <v>22.554545454545458</v>
      </c>
      <c r="OG186" s="1">
        <f t="shared" si="134"/>
        <v>22.852631578947371</v>
      </c>
      <c r="OH186" s="1">
        <f t="shared" si="135"/>
        <v>22.552380952380954</v>
      </c>
      <c r="OI186" s="111">
        <v>21.061538461538461</v>
      </c>
      <c r="OJ186" s="112">
        <v>21.338461538461537</v>
      </c>
      <c r="OK186" s="112">
        <v>21.786666666666669</v>
      </c>
      <c r="OL186" s="112">
        <v>22.253333333333334</v>
      </c>
      <c r="OM186" s="112">
        <v>22.014285714285709</v>
      </c>
      <c r="ON186" s="112">
        <v>21.61428571428571</v>
      </c>
      <c r="OO186" s="112">
        <v>21.335714285714285</v>
      </c>
      <c r="OP186" s="112">
        <v>21.74285714285714</v>
      </c>
      <c r="OQ186" s="112">
        <v>21.86</v>
      </c>
      <c r="OR186" s="112">
        <v>22.157142857142855</v>
      </c>
      <c r="OS186" s="112">
        <v>22.106666666666669</v>
      </c>
      <c r="OT186" s="112">
        <v>21.55</v>
      </c>
      <c r="OU186" s="5">
        <f t="shared" si="99"/>
        <v>1.4602006688963201</v>
      </c>
      <c r="OV186" s="1">
        <f t="shared" si="100"/>
        <v>1.1148717948717923</v>
      </c>
      <c r="OW186" s="1" t="e">
        <f t="shared" si="101"/>
        <v>#N/A</v>
      </c>
      <c r="OX186" s="1" t="e">
        <f t="shared" si="102"/>
        <v>#N/A</v>
      </c>
      <c r="OY186" s="1">
        <f t="shared" si="103"/>
        <v>0.97571428571428953</v>
      </c>
      <c r="OZ186" s="1">
        <f t="shared" si="104"/>
        <v>0.93865546218487594</v>
      </c>
      <c r="PA186" s="1">
        <f t="shared" si="105"/>
        <v>0.74610389610389305</v>
      </c>
      <c r="PB186" s="1">
        <f t="shared" si="106"/>
        <v>0.3571428571428541</v>
      </c>
      <c r="PC186" s="1">
        <f t="shared" si="107"/>
        <v>0.80363636363636104</v>
      </c>
      <c r="PD186" s="1">
        <f t="shared" si="108"/>
        <v>0.39740259740260342</v>
      </c>
      <c r="PE186" s="1">
        <f t="shared" si="109"/>
        <v>0.7459649122807015</v>
      </c>
      <c r="PF186" s="1">
        <f t="shared" si="110"/>
        <v>1.0023809523809533</v>
      </c>
      <c r="PG186" s="111">
        <v>15.4</v>
      </c>
      <c r="PH186" s="112">
        <v>16</v>
      </c>
      <c r="PI186" s="112">
        <v>17</v>
      </c>
      <c r="PJ186" s="112">
        <v>18.399999999999999</v>
      </c>
      <c r="PK186" s="112">
        <v>17</v>
      </c>
      <c r="PL186" s="112">
        <v>2</v>
      </c>
      <c r="PM186" s="112">
        <v>17</v>
      </c>
      <c r="PN186" s="112">
        <v>18</v>
      </c>
      <c r="PO186" s="112">
        <v>16.399999999999999</v>
      </c>
      <c r="PP186" s="112">
        <v>17.8</v>
      </c>
      <c r="PQ186" s="112">
        <v>17</v>
      </c>
      <c r="PR186" s="137">
        <v>17</v>
      </c>
      <c r="PS186" s="5">
        <f t="array" ref="PS186">+IF(ISERROR($NW186)=FALSE,MIN(IF($H186:$AL186&lt;65534,$H186:$AL186,"")),NA())</f>
        <v>19.2</v>
      </c>
      <c r="PT186" s="1">
        <f t="array" ref="PT186">+IF(ISERROR($NX186)=FALSE,MIN(IF($AM186:$BN186&lt;65534,$AM186:$BN186,"")),NA())</f>
        <v>18.2</v>
      </c>
      <c r="PU186" s="1" t="e">
        <f t="array" ref="PU186">+IF(ISERROR($NY186)=FALSE,MIN(IF($BP186:$CT186&lt;65534,$BP186:$CT186,"")),NA())</f>
        <v>#N/A</v>
      </c>
      <c r="PV186" s="1" t="e">
        <f t="array" ref="PV186">+IF(ISERROR($NZ186)=FALSE,MIN(IF($CU186:$DX186&lt;65534,$CU186:$DX186,"")),NA())</f>
        <v>#N/A</v>
      </c>
      <c r="PW186" s="1">
        <f t="array" ref="PW186">+IF(ISERROR($OA186)=FALSE,MIN(IF($DY186:$FC186&lt;65534,$DY186:$FC186,"")),NA())</f>
        <v>21.8</v>
      </c>
      <c r="PX186" s="1">
        <f t="array" ref="PX186">+IF(ISERROR($OB186)=FALSE,MIN(IF($FD186:$GG186&lt;65534,$FD186:$GG186,"")),NA())</f>
        <v>21.4</v>
      </c>
      <c r="PY186" s="1">
        <f t="array" ref="PY186">+IF(ISERROR($OC186)=FALSE,MIN(IF($GH186:$HL186&lt;65534,$GH186:$HL186,"")),NA())</f>
        <v>20.399999999999999</v>
      </c>
      <c r="PZ186" s="1">
        <f t="array" ref="PZ186">+IF(ISERROR($OD186)=FALSE,MIN(IF($HM186:$IQ186&lt;65534,$HM186:$IQ186,"")),NA())</f>
        <v>20.6</v>
      </c>
      <c r="QA186" s="1">
        <f t="array" ref="QA186">+IF(ISERROR($OE186)=FALSE,MIN(IF($IR186:$JU186&lt;65534,$IR186:$JU186,"")),NA())</f>
        <v>21.2</v>
      </c>
      <c r="QB186" s="1">
        <f t="array" ref="QB186">+IF(ISERROR($OF186)=FALSE,MIN(IF($JV186:$KZ186&lt;65534,$JV186:$KZ186,"")),NA())</f>
        <v>20.399999999999999</v>
      </c>
      <c r="QC186" s="1">
        <f t="array" ref="QC186">+IF(ISERROR($OG186)=FALSE,MIN(IF($LA186:$MD186&lt;65534,$LA186:$MD186,"")),NA())</f>
        <v>21.6</v>
      </c>
      <c r="QD186" s="1">
        <f t="array" ref="QD186">+IF(ISERROR($OH186)=FALSE,MIN(IF($ME186:$NI186&lt;65534,$ME186:$NI186,"")),NA())</f>
        <v>20.2</v>
      </c>
      <c r="QE186" s="5">
        <f t="shared" si="136"/>
        <v>-3.7999999999999989</v>
      </c>
      <c r="QF186" s="1">
        <f t="shared" si="137"/>
        <v>-2.1999999999999993</v>
      </c>
      <c r="QG186" s="1" t="e">
        <f t="shared" si="138"/>
        <v>#N/A</v>
      </c>
      <c r="QH186" s="1" t="e">
        <f t="shared" si="139"/>
        <v>#N/A</v>
      </c>
      <c r="QI186" s="1">
        <f t="shared" si="140"/>
        <v>-4.8000000000000007</v>
      </c>
      <c r="QJ186" s="1">
        <f t="shared" si="141"/>
        <v>-19.399999999999999</v>
      </c>
      <c r="QK186" s="1">
        <f t="shared" si="142"/>
        <v>-3.3999999999999986</v>
      </c>
      <c r="QL186" s="1">
        <f t="shared" si="143"/>
        <v>-2.6000000000000014</v>
      </c>
      <c r="QM186" s="1">
        <f t="shared" si="144"/>
        <v>-4.8000000000000007</v>
      </c>
      <c r="QN186" s="1">
        <f t="shared" si="145"/>
        <v>-2.5999999999999979</v>
      </c>
      <c r="QO186" s="1">
        <f t="shared" si="146"/>
        <v>-4.6000000000000014</v>
      </c>
      <c r="QP186" s="1">
        <f t="shared" si="147"/>
        <v>-3.1999999999999993</v>
      </c>
      <c r="QQ186" s="5" t="s">
        <v>892</v>
      </c>
    </row>
    <row r="187" spans="1:459" s="1" customFormat="1" x14ac:dyDescent="0.2">
      <c r="A187" s="79">
        <v>35125010</v>
      </c>
      <c r="B187" s="106">
        <v>-72.15636111111111</v>
      </c>
      <c r="C187" s="106">
        <v>4.3405555555555555</v>
      </c>
      <c r="D187" s="105">
        <v>150</v>
      </c>
      <c r="E187" s="97" t="s">
        <v>467</v>
      </c>
      <c r="F187" s="97" t="s">
        <v>588</v>
      </c>
      <c r="G187" s="97" t="s">
        <v>38</v>
      </c>
      <c r="H187" s="1">
        <v>65535</v>
      </c>
      <c r="I187" s="1">
        <v>65535</v>
      </c>
      <c r="J187" s="1">
        <v>65535</v>
      </c>
      <c r="K187" s="1">
        <v>65535</v>
      </c>
      <c r="L187" s="1">
        <v>65535</v>
      </c>
      <c r="M187" s="1">
        <v>65535</v>
      </c>
      <c r="N187" s="1">
        <v>65535</v>
      </c>
      <c r="O187" s="1">
        <v>65535</v>
      </c>
      <c r="P187" s="1">
        <v>65535</v>
      </c>
      <c r="Q187" s="1">
        <v>65535</v>
      </c>
      <c r="R187" s="1">
        <v>65535</v>
      </c>
      <c r="S187" s="1">
        <v>65535</v>
      </c>
      <c r="T187" s="1">
        <v>65535</v>
      </c>
      <c r="U187" s="1">
        <v>65535</v>
      </c>
      <c r="V187" s="1">
        <v>65535</v>
      </c>
      <c r="W187" s="1">
        <v>65535</v>
      </c>
      <c r="X187" s="1">
        <v>65535</v>
      </c>
      <c r="Y187" s="1">
        <v>65535</v>
      </c>
      <c r="Z187" s="1">
        <v>65535</v>
      </c>
      <c r="AA187" s="1">
        <v>65535</v>
      </c>
      <c r="AB187" s="1">
        <v>65535</v>
      </c>
      <c r="AC187" s="1">
        <v>65535</v>
      </c>
      <c r="AD187" s="1">
        <v>65535</v>
      </c>
      <c r="AE187" s="1">
        <v>65535</v>
      </c>
      <c r="AF187" s="1">
        <v>65535</v>
      </c>
      <c r="AG187" s="1">
        <v>65535</v>
      </c>
      <c r="AH187" s="1">
        <v>65535</v>
      </c>
      <c r="AI187" s="1">
        <v>65535</v>
      </c>
      <c r="AJ187" s="1">
        <v>65535</v>
      </c>
      <c r="AK187" s="1">
        <v>65535</v>
      </c>
      <c r="AL187" s="1">
        <v>65535</v>
      </c>
      <c r="AM187" s="1">
        <v>65535</v>
      </c>
      <c r="AN187" s="1">
        <v>65535</v>
      </c>
      <c r="AO187" s="1">
        <v>65535</v>
      </c>
      <c r="AP187" s="1">
        <v>65535</v>
      </c>
      <c r="AQ187" s="1">
        <v>65535</v>
      </c>
      <c r="AR187" s="1">
        <v>65535</v>
      </c>
      <c r="AS187" s="1">
        <v>65535</v>
      </c>
      <c r="AT187" s="1">
        <v>65535</v>
      </c>
      <c r="AU187" s="1">
        <v>65535</v>
      </c>
      <c r="AV187" s="1">
        <v>65535</v>
      </c>
      <c r="AW187" s="1">
        <v>65535</v>
      </c>
      <c r="AX187" s="1">
        <v>65535</v>
      </c>
      <c r="AY187" s="1">
        <v>65535</v>
      </c>
      <c r="AZ187" s="1">
        <v>65535</v>
      </c>
      <c r="BA187" s="1">
        <v>65535</v>
      </c>
      <c r="BB187" s="1">
        <v>65535</v>
      </c>
      <c r="BC187" s="1">
        <v>65535</v>
      </c>
      <c r="BD187" s="1">
        <v>65535</v>
      </c>
      <c r="BE187" s="1">
        <v>65535</v>
      </c>
      <c r="BF187" s="1">
        <v>65535</v>
      </c>
      <c r="BG187" s="1">
        <v>65535</v>
      </c>
      <c r="BH187" s="1">
        <v>65535</v>
      </c>
      <c r="BI187" s="1">
        <v>65535</v>
      </c>
      <c r="BJ187" s="1">
        <v>65535</v>
      </c>
      <c r="BK187" s="1">
        <v>65535</v>
      </c>
      <c r="BL187" s="1">
        <v>65535</v>
      </c>
      <c r="BM187" s="1">
        <v>65535</v>
      </c>
      <c r="BN187" s="1">
        <v>65535</v>
      </c>
      <c r="BO187" s="102"/>
      <c r="BP187" s="1">
        <v>65535</v>
      </c>
      <c r="BQ187" s="1">
        <v>22.2</v>
      </c>
      <c r="BR187" s="1">
        <v>65535</v>
      </c>
      <c r="BS187" s="1">
        <v>22.4</v>
      </c>
      <c r="BT187" s="1">
        <v>22.3</v>
      </c>
      <c r="BU187" s="1">
        <v>22.4</v>
      </c>
      <c r="BV187" s="1">
        <v>22</v>
      </c>
      <c r="BW187" s="1">
        <v>24</v>
      </c>
      <c r="BX187" s="1">
        <v>25.3</v>
      </c>
      <c r="BY187" s="1">
        <v>25.4</v>
      </c>
      <c r="BZ187" s="1">
        <v>25.2</v>
      </c>
      <c r="CA187" s="1">
        <v>25.3</v>
      </c>
      <c r="CB187" s="1">
        <v>25.2</v>
      </c>
      <c r="CC187" s="1">
        <v>25</v>
      </c>
      <c r="CD187" s="1">
        <v>23.9</v>
      </c>
      <c r="CE187" s="1">
        <v>22.6</v>
      </c>
      <c r="CF187" s="1">
        <v>22.6</v>
      </c>
      <c r="CG187" s="1">
        <v>23.2</v>
      </c>
      <c r="CH187" s="1">
        <v>24</v>
      </c>
      <c r="CI187" s="1">
        <v>24.2</v>
      </c>
      <c r="CJ187" s="1">
        <v>23.4</v>
      </c>
      <c r="CK187" s="1">
        <v>25.2</v>
      </c>
      <c r="CL187" s="1">
        <v>25.6</v>
      </c>
      <c r="CM187" s="1">
        <v>65535</v>
      </c>
      <c r="CN187" s="1">
        <v>25.6</v>
      </c>
      <c r="CO187" s="1">
        <v>25</v>
      </c>
      <c r="CP187" s="1">
        <v>65535</v>
      </c>
      <c r="CQ187" s="1">
        <v>27</v>
      </c>
      <c r="CR187" s="1">
        <v>24</v>
      </c>
      <c r="CS187" s="1">
        <v>23.4</v>
      </c>
      <c r="CT187" s="1">
        <v>65535</v>
      </c>
      <c r="CU187" s="1">
        <v>23.2</v>
      </c>
      <c r="CV187" s="1">
        <v>65535</v>
      </c>
      <c r="CW187" s="1">
        <v>22.1</v>
      </c>
      <c r="CX187" s="1">
        <v>65535</v>
      </c>
      <c r="CY187" s="1">
        <v>65535</v>
      </c>
      <c r="CZ187" s="1">
        <v>22.6</v>
      </c>
      <c r="DA187" s="1">
        <v>24.2</v>
      </c>
      <c r="DB187" s="1">
        <v>23.2</v>
      </c>
      <c r="DC187" s="1">
        <v>24.2</v>
      </c>
      <c r="DD187" s="1">
        <v>22.9</v>
      </c>
      <c r="DE187" s="1">
        <v>24</v>
      </c>
      <c r="DF187" s="1">
        <v>23.8</v>
      </c>
      <c r="DG187" s="1">
        <v>22.4</v>
      </c>
      <c r="DH187" s="1">
        <v>65535</v>
      </c>
      <c r="DI187" s="1">
        <v>65535</v>
      </c>
      <c r="DJ187" s="1">
        <v>22.2</v>
      </c>
      <c r="DK187" s="1">
        <v>24.5</v>
      </c>
      <c r="DL187" s="1">
        <v>65535</v>
      </c>
      <c r="DM187" s="1">
        <v>23.1</v>
      </c>
      <c r="DN187" s="1">
        <v>24.1</v>
      </c>
      <c r="DO187" s="1">
        <v>65535</v>
      </c>
      <c r="DP187" s="1">
        <v>24</v>
      </c>
      <c r="DQ187" s="1">
        <v>65535</v>
      </c>
      <c r="DR187" s="1">
        <v>65535</v>
      </c>
      <c r="DS187" s="1">
        <v>24.2</v>
      </c>
      <c r="DT187" s="1">
        <v>25.4</v>
      </c>
      <c r="DU187" s="1">
        <v>23.7</v>
      </c>
      <c r="DV187" s="1">
        <v>65535</v>
      </c>
      <c r="DW187" s="1">
        <v>65535</v>
      </c>
      <c r="DX187" s="1">
        <v>65535</v>
      </c>
      <c r="DY187" s="1">
        <v>65535</v>
      </c>
      <c r="DZ187" s="1">
        <v>65535</v>
      </c>
      <c r="EA187" s="1">
        <v>65535</v>
      </c>
      <c r="EB187" s="1">
        <v>65535</v>
      </c>
      <c r="EC187" s="1">
        <v>65535</v>
      </c>
      <c r="ED187" s="1">
        <v>65535</v>
      </c>
      <c r="EE187" s="1">
        <v>65535</v>
      </c>
      <c r="EF187" s="1">
        <v>65535</v>
      </c>
      <c r="EG187" s="1">
        <v>65535</v>
      </c>
      <c r="EH187" s="1">
        <v>65535</v>
      </c>
      <c r="EI187" s="1">
        <v>65535</v>
      </c>
      <c r="EJ187" s="1">
        <v>65535</v>
      </c>
      <c r="EK187" s="1">
        <v>65535</v>
      </c>
      <c r="EL187" s="1">
        <v>65535</v>
      </c>
      <c r="EM187" s="1">
        <v>65535</v>
      </c>
      <c r="EN187" s="1">
        <v>23</v>
      </c>
      <c r="EO187" s="1">
        <v>65535</v>
      </c>
      <c r="EP187" s="1">
        <v>65535</v>
      </c>
      <c r="EQ187" s="1">
        <v>65535</v>
      </c>
      <c r="ER187" s="1">
        <v>65535</v>
      </c>
      <c r="ES187" s="1">
        <v>23.2</v>
      </c>
      <c r="ET187" s="1">
        <v>23.2</v>
      </c>
      <c r="EU187" s="1">
        <v>23.5</v>
      </c>
      <c r="EV187" s="1">
        <v>22.9</v>
      </c>
      <c r="EW187" s="1">
        <v>25.6</v>
      </c>
      <c r="EX187" s="1">
        <v>65535</v>
      </c>
      <c r="EY187" s="1">
        <v>22.8</v>
      </c>
      <c r="EZ187" s="1">
        <v>22.8</v>
      </c>
      <c r="FA187" s="1">
        <v>23.5</v>
      </c>
      <c r="FB187" s="1">
        <v>23.4</v>
      </c>
      <c r="FC187" s="1">
        <v>23.4</v>
      </c>
      <c r="FD187" s="1">
        <v>22.1</v>
      </c>
      <c r="FE187" s="1">
        <v>22.8</v>
      </c>
      <c r="FF187" s="1">
        <v>65535</v>
      </c>
      <c r="FG187" s="1">
        <v>22.6</v>
      </c>
      <c r="FH187" s="1">
        <v>21.9</v>
      </c>
      <c r="FI187" s="1">
        <v>22.2</v>
      </c>
      <c r="FJ187" s="1">
        <v>21.4</v>
      </c>
      <c r="FK187" s="1">
        <v>22.6</v>
      </c>
      <c r="FL187" s="1">
        <v>65535</v>
      </c>
      <c r="FM187" s="1">
        <v>65535</v>
      </c>
      <c r="FN187" s="1">
        <v>22.5</v>
      </c>
      <c r="FO187" s="1">
        <v>22.4</v>
      </c>
      <c r="FP187" s="1">
        <v>22.8</v>
      </c>
      <c r="FQ187" s="1">
        <v>22.6</v>
      </c>
      <c r="FR187" s="1">
        <v>65535</v>
      </c>
      <c r="FS187" s="1">
        <v>65535</v>
      </c>
      <c r="FT187" s="1">
        <v>22.7</v>
      </c>
      <c r="FU187" s="1">
        <v>22.5</v>
      </c>
      <c r="FV187" s="1">
        <v>23</v>
      </c>
      <c r="FW187" s="1">
        <v>65535</v>
      </c>
      <c r="FX187" s="1">
        <v>22.9</v>
      </c>
      <c r="FY187" s="1">
        <v>22.8</v>
      </c>
      <c r="FZ187" s="1">
        <v>22.9</v>
      </c>
      <c r="GA187" s="1">
        <v>23.5</v>
      </c>
      <c r="GB187" s="1">
        <v>22.2</v>
      </c>
      <c r="GC187" s="1">
        <v>22.2</v>
      </c>
      <c r="GD187" s="1">
        <v>22.8</v>
      </c>
      <c r="GE187" s="1">
        <v>22.6</v>
      </c>
      <c r="GF187" s="1">
        <v>65535</v>
      </c>
      <c r="GG187" s="1">
        <v>21.4</v>
      </c>
      <c r="GH187" s="1">
        <v>22</v>
      </c>
      <c r="GI187" s="1">
        <v>65535</v>
      </c>
      <c r="GJ187" s="1">
        <v>22.6</v>
      </c>
      <c r="GK187" s="1">
        <v>23.1</v>
      </c>
      <c r="GL187" s="1">
        <v>24</v>
      </c>
      <c r="GM187" s="1">
        <v>20.399999999999999</v>
      </c>
      <c r="GN187" s="1">
        <v>21.2</v>
      </c>
      <c r="GO187" s="1">
        <v>65535</v>
      </c>
      <c r="GP187" s="1">
        <v>21.7</v>
      </c>
      <c r="GQ187" s="1">
        <v>22.7</v>
      </c>
      <c r="GR187" s="1">
        <v>22.4</v>
      </c>
      <c r="GS187" s="1">
        <v>22.8</v>
      </c>
      <c r="GT187" s="1">
        <v>22.6</v>
      </c>
      <c r="GU187" s="1">
        <v>21.8</v>
      </c>
      <c r="GV187" s="1">
        <v>65535</v>
      </c>
      <c r="GW187" s="1">
        <v>65535</v>
      </c>
      <c r="GX187" s="1">
        <v>22</v>
      </c>
      <c r="GY187" s="1">
        <v>23.3</v>
      </c>
      <c r="GZ187" s="1">
        <v>23</v>
      </c>
      <c r="HA187" s="1">
        <v>22</v>
      </c>
      <c r="HB187" s="1">
        <v>21.4</v>
      </c>
      <c r="HC187" s="1">
        <v>23</v>
      </c>
      <c r="HD187" s="1">
        <v>22.5</v>
      </c>
      <c r="HE187" s="1">
        <v>21.9</v>
      </c>
      <c r="HF187" s="1">
        <v>23.1</v>
      </c>
      <c r="HG187" s="1">
        <v>21.5</v>
      </c>
      <c r="HH187" s="1">
        <v>20.399999999999999</v>
      </c>
      <c r="HI187" s="1">
        <v>21.4</v>
      </c>
      <c r="HJ187" s="1">
        <v>22</v>
      </c>
      <c r="HK187" s="1">
        <v>22.4</v>
      </c>
      <c r="HL187" s="1">
        <v>22.4</v>
      </c>
      <c r="HM187" s="1">
        <v>23</v>
      </c>
      <c r="HN187" s="1">
        <v>23.6</v>
      </c>
      <c r="HO187" s="1">
        <v>65535</v>
      </c>
      <c r="HP187" s="1">
        <v>22.4</v>
      </c>
      <c r="HQ187" s="1">
        <v>65535</v>
      </c>
      <c r="HR187" s="1">
        <v>20.5</v>
      </c>
      <c r="HS187" s="1">
        <v>22</v>
      </c>
      <c r="HT187" s="1">
        <v>22</v>
      </c>
      <c r="HU187" s="1">
        <v>21.4</v>
      </c>
      <c r="HV187" s="1">
        <v>23</v>
      </c>
      <c r="HW187" s="1">
        <v>65535</v>
      </c>
      <c r="HX187" s="1">
        <v>22.6</v>
      </c>
      <c r="HY187" s="1">
        <v>23.2</v>
      </c>
      <c r="HZ187" s="1">
        <v>23.2</v>
      </c>
      <c r="IA187" s="1">
        <v>21.4</v>
      </c>
      <c r="IB187" s="1">
        <v>21.8</v>
      </c>
      <c r="IC187" s="1">
        <v>21.9</v>
      </c>
      <c r="ID187" s="1">
        <v>65535</v>
      </c>
      <c r="IE187" s="1">
        <v>65535</v>
      </c>
      <c r="IF187" s="1">
        <v>21.2</v>
      </c>
      <c r="IG187" s="1">
        <v>20.7</v>
      </c>
      <c r="IH187" s="1">
        <v>22.1</v>
      </c>
      <c r="II187" s="1">
        <v>22</v>
      </c>
      <c r="IJ187" s="1">
        <v>22</v>
      </c>
      <c r="IK187" s="1">
        <v>22.6</v>
      </c>
      <c r="IL187" s="1">
        <v>22.8</v>
      </c>
      <c r="IM187" s="1">
        <v>22.7</v>
      </c>
      <c r="IN187" s="1">
        <v>23</v>
      </c>
      <c r="IO187" s="1">
        <v>21.6</v>
      </c>
      <c r="IP187" s="1">
        <v>22.8</v>
      </c>
      <c r="IQ187" s="1">
        <v>23.2</v>
      </c>
      <c r="IR187" s="1">
        <v>65535</v>
      </c>
      <c r="IS187" s="1">
        <v>22.6</v>
      </c>
      <c r="IT187" s="1">
        <v>22.8</v>
      </c>
      <c r="IU187" s="1">
        <v>22.4</v>
      </c>
      <c r="IV187" s="1">
        <v>22.8</v>
      </c>
      <c r="IW187" s="1">
        <v>21.8</v>
      </c>
      <c r="IX187" s="1">
        <v>65535</v>
      </c>
      <c r="IY187" s="1">
        <v>65535</v>
      </c>
      <c r="IZ187" s="1">
        <v>22.6</v>
      </c>
      <c r="JA187" s="1">
        <v>22.8</v>
      </c>
      <c r="JB187" s="1">
        <v>23.7</v>
      </c>
      <c r="JC187" s="1">
        <v>24.3</v>
      </c>
      <c r="JD187" s="1">
        <v>22.2</v>
      </c>
      <c r="JE187" s="1">
        <v>22.1</v>
      </c>
      <c r="JF187" s="1">
        <v>65535</v>
      </c>
      <c r="JG187" s="1">
        <v>65535</v>
      </c>
      <c r="JH187" s="1">
        <v>22.7</v>
      </c>
      <c r="JI187" s="1">
        <v>22.6</v>
      </c>
      <c r="JJ187" s="1">
        <v>24.2</v>
      </c>
      <c r="JK187" s="1">
        <v>24.4</v>
      </c>
      <c r="JL187" s="1">
        <v>21</v>
      </c>
      <c r="JM187" s="1">
        <v>22.5</v>
      </c>
      <c r="JN187" s="1">
        <v>22.4</v>
      </c>
      <c r="JO187" s="1">
        <v>22</v>
      </c>
      <c r="JP187" s="1">
        <v>22.8</v>
      </c>
      <c r="JQ187" s="1">
        <v>22</v>
      </c>
      <c r="JR187" s="1">
        <v>23.2</v>
      </c>
      <c r="JS187" s="1">
        <v>22.9</v>
      </c>
      <c r="JT187" s="1">
        <v>21.5</v>
      </c>
      <c r="JU187" s="1">
        <v>22.6</v>
      </c>
      <c r="JV187" s="1">
        <v>23</v>
      </c>
      <c r="JW187" s="1">
        <v>23</v>
      </c>
      <c r="JX187" s="1">
        <v>22</v>
      </c>
      <c r="JY187" s="1">
        <v>22</v>
      </c>
      <c r="JZ187" s="1">
        <v>23.4</v>
      </c>
      <c r="KA187" s="1">
        <v>25.4</v>
      </c>
      <c r="KB187" s="1">
        <v>23.4</v>
      </c>
      <c r="KC187" s="1">
        <v>22.8</v>
      </c>
      <c r="KD187" s="1">
        <v>21.6</v>
      </c>
      <c r="KE187" s="1">
        <v>22.2</v>
      </c>
      <c r="KF187" s="1">
        <v>23.2</v>
      </c>
      <c r="KG187" s="1">
        <v>23.6</v>
      </c>
      <c r="KH187" s="1">
        <v>21.8</v>
      </c>
      <c r="KI187" s="1">
        <v>65535</v>
      </c>
      <c r="KJ187" s="1">
        <v>65535</v>
      </c>
      <c r="KK187" s="1">
        <v>22.3</v>
      </c>
      <c r="KL187" s="1">
        <v>23.1</v>
      </c>
      <c r="KM187" s="1">
        <v>23</v>
      </c>
      <c r="KN187" s="1">
        <v>23</v>
      </c>
      <c r="KO187" s="1">
        <v>22.3</v>
      </c>
      <c r="KP187" s="1">
        <v>22.4</v>
      </c>
      <c r="KQ187" s="1">
        <v>22</v>
      </c>
      <c r="KR187" s="1">
        <v>23.2</v>
      </c>
      <c r="KS187" s="1">
        <v>23.3</v>
      </c>
      <c r="KT187" s="1">
        <v>23</v>
      </c>
      <c r="KU187" s="1">
        <v>65535</v>
      </c>
      <c r="KV187" s="1">
        <v>65535</v>
      </c>
      <c r="KW187" s="1">
        <v>21.2</v>
      </c>
      <c r="KX187" s="1">
        <v>22.5</v>
      </c>
      <c r="KY187" s="1">
        <v>23.6</v>
      </c>
      <c r="KZ187" s="1">
        <v>22.4</v>
      </c>
      <c r="LA187" s="1">
        <v>21.5</v>
      </c>
      <c r="LB187" s="1">
        <v>22.2</v>
      </c>
      <c r="LC187" s="1">
        <v>24</v>
      </c>
      <c r="LD187" s="1">
        <v>23.6</v>
      </c>
      <c r="LE187" s="1">
        <v>24</v>
      </c>
      <c r="LF187" s="1">
        <v>65535</v>
      </c>
      <c r="LG187" s="1">
        <v>22.2</v>
      </c>
      <c r="LH187" s="1">
        <v>23.1</v>
      </c>
      <c r="LI187" s="1">
        <v>24.2</v>
      </c>
      <c r="LJ187" s="1">
        <v>65535</v>
      </c>
      <c r="LK187" s="1">
        <v>22</v>
      </c>
      <c r="LL187" s="1">
        <v>23</v>
      </c>
      <c r="LM187" s="1">
        <v>22.7</v>
      </c>
      <c r="LN187" s="1">
        <v>65535</v>
      </c>
      <c r="LO187" s="1">
        <v>23.8</v>
      </c>
      <c r="LP187" s="1">
        <v>24.3</v>
      </c>
      <c r="LQ187" s="1">
        <v>65535</v>
      </c>
      <c r="LR187" s="1">
        <v>25.2</v>
      </c>
      <c r="LS187" s="1">
        <v>23.6</v>
      </c>
      <c r="LT187" s="1">
        <v>24.8</v>
      </c>
      <c r="LU187" s="1">
        <v>22.5</v>
      </c>
      <c r="LV187" s="1">
        <v>22.7</v>
      </c>
      <c r="LW187" s="1">
        <v>23.4</v>
      </c>
      <c r="LX187" s="1">
        <v>22.3</v>
      </c>
      <c r="LY187" s="1">
        <v>22.6</v>
      </c>
      <c r="LZ187" s="1">
        <v>23.2</v>
      </c>
      <c r="MA187" s="1">
        <v>23</v>
      </c>
      <c r="MB187" s="1">
        <v>23.4</v>
      </c>
      <c r="MC187" s="1">
        <v>23.4</v>
      </c>
      <c r="MD187" s="1">
        <v>65535</v>
      </c>
      <c r="ME187" s="1">
        <v>65535</v>
      </c>
      <c r="MF187" s="1">
        <v>65535</v>
      </c>
      <c r="MG187" s="1">
        <v>23.6</v>
      </c>
      <c r="MH187" s="1">
        <v>23</v>
      </c>
      <c r="MI187" s="1">
        <v>23.9</v>
      </c>
      <c r="MJ187" s="1">
        <v>23.4</v>
      </c>
      <c r="MK187" s="1">
        <v>22</v>
      </c>
      <c r="ML187" s="1">
        <v>65535</v>
      </c>
      <c r="MM187" s="1">
        <v>65535</v>
      </c>
      <c r="MN187" s="1">
        <v>22</v>
      </c>
      <c r="MO187" s="1">
        <v>22.1</v>
      </c>
      <c r="MP187" s="1">
        <v>21.5</v>
      </c>
      <c r="MQ187" s="1">
        <v>22.2</v>
      </c>
      <c r="MR187" s="1">
        <v>23.2</v>
      </c>
      <c r="MS187" s="1">
        <v>22.9</v>
      </c>
      <c r="MT187" s="1">
        <v>23.4</v>
      </c>
      <c r="MU187" s="1">
        <v>22.4</v>
      </c>
      <c r="MV187" s="1">
        <v>22.4</v>
      </c>
      <c r="MW187" s="1">
        <v>22.2</v>
      </c>
      <c r="MX187" s="1">
        <v>23.1</v>
      </c>
      <c r="MY187" s="1">
        <v>65535</v>
      </c>
      <c r="MZ187" s="1">
        <v>23.9</v>
      </c>
      <c r="NA187" s="1">
        <v>24.2</v>
      </c>
      <c r="NB187" s="1">
        <v>24.4</v>
      </c>
      <c r="NC187" s="1">
        <v>24.7</v>
      </c>
      <c r="ND187" s="1">
        <v>22.9</v>
      </c>
      <c r="NE187" s="1">
        <v>22.9</v>
      </c>
      <c r="NF187" s="1">
        <v>24</v>
      </c>
      <c r="NG187" s="1">
        <v>65535</v>
      </c>
      <c r="NH187" s="1">
        <v>65535</v>
      </c>
      <c r="NI187" s="1">
        <v>21.8</v>
      </c>
      <c r="NJ187" s="6">
        <f t="shared" si="111"/>
        <v>0</v>
      </c>
      <c r="NK187" s="3">
        <f t="shared" si="112"/>
        <v>0</v>
      </c>
      <c r="NL187" s="3">
        <f t="shared" si="113"/>
        <v>0.83870967741935487</v>
      </c>
      <c r="NM187" s="3">
        <f t="shared" si="114"/>
        <v>0.6</v>
      </c>
      <c r="NN187" s="3">
        <f t="shared" si="115"/>
        <v>0.35483870967741937</v>
      </c>
      <c r="NO187" s="3">
        <f t="shared" si="116"/>
        <v>0.76666666666666672</v>
      </c>
      <c r="NP187" s="3">
        <f t="shared" si="117"/>
        <v>0.87096774193548387</v>
      </c>
      <c r="NQ187" s="3">
        <f t="shared" si="118"/>
        <v>0.83870967741935487</v>
      </c>
      <c r="NR187" s="3">
        <f t="shared" si="119"/>
        <v>0.83333333333333337</v>
      </c>
      <c r="NS187" s="3">
        <f t="shared" si="120"/>
        <v>0.87096774193548387</v>
      </c>
      <c r="NT187" s="3">
        <f t="shared" si="121"/>
        <v>0.83333333333333337</v>
      </c>
      <c r="NU187" s="3">
        <f t="shared" si="122"/>
        <v>0.77419354838709675</v>
      </c>
      <c r="NV187" s="3">
        <f t="shared" si="123"/>
        <v>0.63561643835616444</v>
      </c>
      <c r="NW187" s="5" t="e">
        <f t="shared" si="124"/>
        <v>#N/A</v>
      </c>
      <c r="NX187" s="1" t="e">
        <f t="shared" si="125"/>
        <v>#N/A</v>
      </c>
      <c r="NY187" s="1">
        <f t="shared" si="126"/>
        <v>24.092307692307692</v>
      </c>
      <c r="NZ187" s="1">
        <f t="shared" si="127"/>
        <v>23.544444444444444</v>
      </c>
      <c r="OA187" s="1" t="e">
        <f t="shared" si="128"/>
        <v>#N/A</v>
      </c>
      <c r="OB187" s="1">
        <f t="shared" si="129"/>
        <v>22.495652173913044</v>
      </c>
      <c r="OC187" s="1">
        <f t="shared" si="130"/>
        <v>22.207407407407405</v>
      </c>
      <c r="OD187" s="1">
        <f t="shared" si="131"/>
        <v>22.257692307692306</v>
      </c>
      <c r="OE187" s="1">
        <f t="shared" si="132"/>
        <v>22.675999999999998</v>
      </c>
      <c r="OF187" s="1">
        <f t="shared" si="133"/>
        <v>22.766666666666669</v>
      </c>
      <c r="OG187" s="1">
        <f t="shared" si="134"/>
        <v>23.227999999999998</v>
      </c>
      <c r="OH187" s="1">
        <f t="shared" si="135"/>
        <v>23.004166666666659</v>
      </c>
      <c r="OI187" s="111">
        <v>21.7</v>
      </c>
      <c r="OJ187" s="112">
        <v>22.058823529411761</v>
      </c>
      <c r="OK187" s="112">
        <v>22.164705882352937</v>
      </c>
      <c r="OL187" s="112">
        <v>22.570588235294117</v>
      </c>
      <c r="OM187" s="112">
        <v>22.205000000000005</v>
      </c>
      <c r="ON187" s="112">
        <v>22.033333333333328</v>
      </c>
      <c r="OO187" s="112">
        <v>21.794999999999998</v>
      </c>
      <c r="OP187" s="112">
        <v>21.954999999999998</v>
      </c>
      <c r="OQ187" s="112">
        <v>22.214999999999996</v>
      </c>
      <c r="OR187" s="112">
        <v>22.361904761904764</v>
      </c>
      <c r="OS187" s="112">
        <v>22.475000000000001</v>
      </c>
      <c r="OT187" s="112">
        <v>21.890000000000004</v>
      </c>
      <c r="OU187" s="5" t="e">
        <f t="shared" si="99"/>
        <v>#N/A</v>
      </c>
      <c r="OV187" s="1" t="e">
        <f t="shared" si="100"/>
        <v>#N/A</v>
      </c>
      <c r="OW187" s="1">
        <f t="shared" si="101"/>
        <v>1.9276018099547549</v>
      </c>
      <c r="OX187" s="1">
        <f t="shared" si="102"/>
        <v>0.97385620915032689</v>
      </c>
      <c r="OY187" s="1" t="e">
        <f t="shared" si="103"/>
        <v>#N/A</v>
      </c>
      <c r="OZ187" s="1">
        <f t="shared" si="104"/>
        <v>0.46231884057971584</v>
      </c>
      <c r="PA187" s="1">
        <f t="shared" si="105"/>
        <v>0.41240740740740733</v>
      </c>
      <c r="PB187" s="1">
        <f t="shared" si="106"/>
        <v>0.30269230769230759</v>
      </c>
      <c r="PC187" s="1">
        <f t="shared" si="107"/>
        <v>0.46100000000000207</v>
      </c>
      <c r="PD187" s="1">
        <f t="shared" si="108"/>
        <v>0.4047619047619051</v>
      </c>
      <c r="PE187" s="1">
        <f t="shared" si="109"/>
        <v>0.75299999999999656</v>
      </c>
      <c r="PF187" s="1">
        <f t="shared" si="110"/>
        <v>1.1141666666666552</v>
      </c>
      <c r="PG187" s="111">
        <v>16.8</v>
      </c>
      <c r="PH187" s="112">
        <v>17.399999999999999</v>
      </c>
      <c r="PI187" s="112">
        <v>15.4</v>
      </c>
      <c r="PJ187" s="112">
        <v>17.2</v>
      </c>
      <c r="PK187" s="112">
        <v>15.8</v>
      </c>
      <c r="PL187" s="112">
        <v>17</v>
      </c>
      <c r="PM187" s="112">
        <v>17</v>
      </c>
      <c r="PN187" s="112">
        <v>16.600000000000001</v>
      </c>
      <c r="PO187" s="112">
        <v>18</v>
      </c>
      <c r="PP187" s="112">
        <v>17.8</v>
      </c>
      <c r="PQ187" s="112">
        <v>16.399999999999999</v>
      </c>
      <c r="PR187" s="137">
        <v>17.2</v>
      </c>
      <c r="PS187" s="5" t="e">
        <f t="array" ref="PS187">+IF(ISERROR($NW187)=FALSE,MIN(IF($H187:$AL187&lt;65534,$H187:$AL187,"")),NA())</f>
        <v>#N/A</v>
      </c>
      <c r="PT187" s="1" t="e">
        <f t="array" ref="PT187">+IF(ISERROR($NX187)=FALSE,MIN(IF($AM187:$BN187&lt;65534,$AM187:$BN187,"")),NA())</f>
        <v>#N/A</v>
      </c>
      <c r="PU187" s="1">
        <f t="array" ref="PU187">+IF(ISERROR($NY187)=FALSE,MIN(IF($BP187:$CT187&lt;65534,$BP187:$CT187,"")),NA())</f>
        <v>22</v>
      </c>
      <c r="PV187" s="1">
        <f t="array" ref="PV187">+IF(ISERROR($NZ187)=FALSE,MIN(IF($CU187:$DX187&lt;65534,$CU187:$DX187,"")),NA())</f>
        <v>22.1</v>
      </c>
      <c r="PW187" s="1" t="e">
        <f t="array" ref="PW187">+IF(ISERROR($OA187)=FALSE,MIN(IF($DY187:$FC187&lt;65534,$DY187:$FC187,"")),NA())</f>
        <v>#N/A</v>
      </c>
      <c r="PX187" s="1">
        <f t="array" ref="PX187">+IF(ISERROR($OB187)=FALSE,MIN(IF($FD187:$GG187&lt;65534,$FD187:$GG187,"")),NA())</f>
        <v>21.4</v>
      </c>
      <c r="PY187" s="1">
        <f t="array" ref="PY187">+IF(ISERROR($OC187)=FALSE,MIN(IF($GH187:$HL187&lt;65534,$GH187:$HL187,"")),NA())</f>
        <v>20.399999999999999</v>
      </c>
      <c r="PZ187" s="1">
        <f t="array" ref="PZ187">+IF(ISERROR($OD187)=FALSE,MIN(IF($HM187:$IQ187&lt;65534,$HM187:$IQ187,"")),NA())</f>
        <v>20.5</v>
      </c>
      <c r="QA187" s="1">
        <f t="array" ref="QA187">+IF(ISERROR($OE187)=FALSE,MIN(IF($IR187:$JU187&lt;65534,$IR187:$JU187,"")),NA())</f>
        <v>21</v>
      </c>
      <c r="QB187" s="1">
        <f t="array" ref="QB187">+IF(ISERROR($OF187)=FALSE,MIN(IF($JV187:$KZ187&lt;65534,$JV187:$KZ187,"")),NA())</f>
        <v>21.2</v>
      </c>
      <c r="QC187" s="1">
        <f t="array" ref="QC187">+IF(ISERROR($OG187)=FALSE,MIN(IF($LA187:$MD187&lt;65534,$LA187:$MD187,"")),NA())</f>
        <v>21.5</v>
      </c>
      <c r="QD187" s="1">
        <f t="array" ref="QD187">+IF(ISERROR($OH187)=FALSE,MIN(IF($ME187:$NI187&lt;65534,$ME187:$NI187,"")),NA())</f>
        <v>21.5</v>
      </c>
      <c r="QE187" s="5" t="e">
        <f t="shared" si="136"/>
        <v>#N/A</v>
      </c>
      <c r="QF187" s="1" t="e">
        <f t="shared" si="137"/>
        <v>#N/A</v>
      </c>
      <c r="QG187" s="1">
        <f t="shared" si="138"/>
        <v>-6.6</v>
      </c>
      <c r="QH187" s="1">
        <f t="shared" si="139"/>
        <v>-4.9000000000000021</v>
      </c>
      <c r="QI187" s="1" t="e">
        <f t="shared" si="140"/>
        <v>#N/A</v>
      </c>
      <c r="QJ187" s="1">
        <f t="shared" si="141"/>
        <v>-4.3999999999999986</v>
      </c>
      <c r="QK187" s="1">
        <f t="shared" si="142"/>
        <v>-3.3999999999999986</v>
      </c>
      <c r="QL187" s="1">
        <f t="shared" si="143"/>
        <v>-3.8999999999999986</v>
      </c>
      <c r="QM187" s="1">
        <f t="shared" si="144"/>
        <v>-3</v>
      </c>
      <c r="QN187" s="1">
        <f t="shared" si="145"/>
        <v>-3.3999999999999986</v>
      </c>
      <c r="QO187" s="1">
        <f t="shared" si="146"/>
        <v>-5.1000000000000014</v>
      </c>
      <c r="QP187" s="1">
        <f t="shared" si="147"/>
        <v>-4.3000000000000007</v>
      </c>
      <c r="QQ187" s="5" t="s">
        <v>892</v>
      </c>
    </row>
    <row r="188" spans="1:459" s="1" customFormat="1" x14ac:dyDescent="0.2">
      <c r="A188" s="79">
        <v>47015080</v>
      </c>
      <c r="B188" s="106">
        <v>-77.30361111111111</v>
      </c>
      <c r="C188" s="106">
        <v>0.80491666666666672</v>
      </c>
      <c r="D188" s="105">
        <v>1776</v>
      </c>
      <c r="E188" s="97" t="s">
        <v>150</v>
      </c>
      <c r="F188" s="97" t="s">
        <v>591</v>
      </c>
      <c r="G188" s="97" t="s">
        <v>152</v>
      </c>
      <c r="H188" s="1">
        <v>14.4</v>
      </c>
      <c r="I188" s="1">
        <v>12.6</v>
      </c>
      <c r="J188" s="1">
        <v>12.4</v>
      </c>
      <c r="K188" s="1">
        <v>12.5</v>
      </c>
      <c r="L188" s="1">
        <v>65535</v>
      </c>
      <c r="M188" s="1">
        <v>14.6</v>
      </c>
      <c r="N188" s="1">
        <v>14.2</v>
      </c>
      <c r="O188" s="1">
        <v>13</v>
      </c>
      <c r="P188" s="1">
        <v>13.2</v>
      </c>
      <c r="Q188" s="1">
        <v>14</v>
      </c>
      <c r="R188" s="1">
        <v>14.2</v>
      </c>
      <c r="S188" s="1">
        <v>13.2</v>
      </c>
      <c r="T188" s="1">
        <v>12.4</v>
      </c>
      <c r="U188" s="1">
        <v>14</v>
      </c>
      <c r="V188" s="1">
        <v>14.2</v>
      </c>
      <c r="W188" s="1">
        <v>14.4</v>
      </c>
      <c r="X188" s="1">
        <v>14.2</v>
      </c>
      <c r="Y188" s="1">
        <v>11.4</v>
      </c>
      <c r="Z188" s="1">
        <v>14.2</v>
      </c>
      <c r="AA188" s="1">
        <v>14.6</v>
      </c>
      <c r="AB188" s="1">
        <v>10.199999999999999</v>
      </c>
      <c r="AC188" s="1">
        <v>14.2</v>
      </c>
      <c r="AD188" s="1">
        <v>14.2</v>
      </c>
      <c r="AE188" s="1">
        <v>14.2</v>
      </c>
      <c r="AF188" s="1">
        <v>65535</v>
      </c>
      <c r="AG188" s="1">
        <v>14.8</v>
      </c>
      <c r="AH188" s="1">
        <v>15.2</v>
      </c>
      <c r="AI188" s="1">
        <v>13.4</v>
      </c>
      <c r="AJ188" s="1">
        <v>13</v>
      </c>
      <c r="AK188" s="1">
        <v>14</v>
      </c>
      <c r="AL188" s="1">
        <v>65535</v>
      </c>
      <c r="AM188" s="1">
        <v>14.8</v>
      </c>
      <c r="AN188" s="1">
        <v>19.399999999999999</v>
      </c>
      <c r="AO188" s="1">
        <v>14.2</v>
      </c>
      <c r="AP188" s="1">
        <v>14.4</v>
      </c>
      <c r="AQ188" s="1">
        <v>14.6</v>
      </c>
      <c r="AR188" s="1">
        <v>15.4</v>
      </c>
      <c r="AS188" s="1">
        <v>15.2</v>
      </c>
      <c r="AT188" s="1">
        <v>15</v>
      </c>
      <c r="AU188" s="1">
        <v>15.2</v>
      </c>
      <c r="AV188" s="1">
        <v>15.4</v>
      </c>
      <c r="AW188" s="1">
        <v>15.4</v>
      </c>
      <c r="AX188" s="1">
        <v>15</v>
      </c>
      <c r="AY188" s="1">
        <v>15.2</v>
      </c>
      <c r="AZ188" s="1">
        <v>15.4</v>
      </c>
      <c r="BA188" s="1">
        <v>12.6</v>
      </c>
      <c r="BB188" s="1">
        <v>13</v>
      </c>
      <c r="BC188" s="1">
        <v>14</v>
      </c>
      <c r="BD188" s="1">
        <v>14.2</v>
      </c>
      <c r="BE188" s="1">
        <v>15.2</v>
      </c>
      <c r="BF188" s="1">
        <v>15</v>
      </c>
      <c r="BG188" s="1">
        <v>15.2</v>
      </c>
      <c r="BH188" s="1">
        <v>15</v>
      </c>
      <c r="BI188" s="1">
        <v>15.2</v>
      </c>
      <c r="BJ188" s="1">
        <v>15.2</v>
      </c>
      <c r="BK188" s="1">
        <v>15</v>
      </c>
      <c r="BL188" s="1">
        <v>15.2</v>
      </c>
      <c r="BM188" s="1">
        <v>14.8</v>
      </c>
      <c r="BN188" s="1">
        <v>15.2</v>
      </c>
      <c r="BO188" s="102"/>
      <c r="BP188" s="1">
        <v>15.2</v>
      </c>
      <c r="BQ188" s="1">
        <v>14.4</v>
      </c>
      <c r="BR188" s="1">
        <v>14</v>
      </c>
      <c r="BS188" s="1">
        <v>13</v>
      </c>
      <c r="BT188" s="1">
        <v>13.4</v>
      </c>
      <c r="BU188" s="1">
        <v>13.6</v>
      </c>
      <c r="BV188" s="1">
        <v>15</v>
      </c>
      <c r="BW188" s="1">
        <v>14.2</v>
      </c>
      <c r="BX188" s="1">
        <v>65535</v>
      </c>
      <c r="BY188" s="1">
        <v>15.2</v>
      </c>
      <c r="BZ188" s="1">
        <v>15</v>
      </c>
      <c r="CA188" s="1">
        <v>15</v>
      </c>
      <c r="CB188" s="1">
        <v>15.2</v>
      </c>
      <c r="CC188" s="1">
        <v>14.8</v>
      </c>
      <c r="CD188" s="1">
        <v>65535</v>
      </c>
      <c r="CE188" s="1">
        <v>14</v>
      </c>
      <c r="CF188" s="1">
        <v>13.4</v>
      </c>
      <c r="CG188" s="1">
        <v>13.6</v>
      </c>
      <c r="CH188" s="1">
        <v>15.4</v>
      </c>
      <c r="CI188" s="1">
        <v>15.2</v>
      </c>
      <c r="CJ188" s="1">
        <v>15.2</v>
      </c>
      <c r="CK188" s="1">
        <v>14.4</v>
      </c>
      <c r="CL188" s="1">
        <v>65535</v>
      </c>
      <c r="CM188" s="1">
        <v>14.4</v>
      </c>
      <c r="CN188" s="1">
        <v>14</v>
      </c>
      <c r="CO188" s="1">
        <v>15.6</v>
      </c>
      <c r="CP188" s="1">
        <v>14.8</v>
      </c>
      <c r="CQ188" s="1">
        <v>14.6</v>
      </c>
      <c r="CR188" s="1">
        <v>15.4</v>
      </c>
      <c r="CS188" s="1">
        <v>15</v>
      </c>
      <c r="CT188" s="1">
        <v>14.6</v>
      </c>
      <c r="CU188" s="1">
        <v>14.4</v>
      </c>
      <c r="CV188" s="1">
        <v>15.2</v>
      </c>
      <c r="CW188" s="1">
        <v>15.6</v>
      </c>
      <c r="CX188" s="1">
        <v>15.2</v>
      </c>
      <c r="CY188" s="1">
        <v>15</v>
      </c>
      <c r="CZ188" s="1">
        <v>15.2</v>
      </c>
      <c r="DA188" s="1">
        <v>15.2</v>
      </c>
      <c r="DB188" s="1">
        <v>15</v>
      </c>
      <c r="DC188" s="1">
        <v>12</v>
      </c>
      <c r="DD188" s="1">
        <v>13</v>
      </c>
      <c r="DE188" s="1">
        <v>13.4</v>
      </c>
      <c r="DF188" s="1">
        <v>13.8</v>
      </c>
      <c r="DG188" s="1">
        <v>15.2</v>
      </c>
      <c r="DH188" s="1">
        <v>13.4</v>
      </c>
      <c r="DI188" s="1">
        <v>13.6</v>
      </c>
      <c r="DJ188" s="1">
        <v>14</v>
      </c>
      <c r="DK188" s="1">
        <v>13.6</v>
      </c>
      <c r="DL188" s="1">
        <v>13.4</v>
      </c>
      <c r="DM188" s="1">
        <v>13.2</v>
      </c>
      <c r="DN188" s="1">
        <v>13.2</v>
      </c>
      <c r="DO188" s="1">
        <v>15</v>
      </c>
      <c r="DP188" s="1">
        <v>15</v>
      </c>
      <c r="DQ188" s="1">
        <v>14</v>
      </c>
      <c r="DR188" s="1">
        <v>65535</v>
      </c>
      <c r="DS188" s="1">
        <v>14.8</v>
      </c>
      <c r="DT188" s="1">
        <v>15</v>
      </c>
      <c r="DU188" s="1">
        <v>14.6</v>
      </c>
      <c r="DV188" s="1">
        <v>15</v>
      </c>
      <c r="DW188" s="1">
        <v>14.6</v>
      </c>
      <c r="DX188" s="1">
        <v>15</v>
      </c>
      <c r="DY188" s="1">
        <v>12.4</v>
      </c>
      <c r="DZ188" s="1">
        <v>13.2</v>
      </c>
      <c r="EA188" s="1">
        <v>15.4</v>
      </c>
      <c r="EB188" s="1">
        <v>14.2</v>
      </c>
      <c r="EC188" s="1">
        <v>15</v>
      </c>
      <c r="ED188" s="1">
        <v>14.6</v>
      </c>
      <c r="EE188" s="1">
        <v>15.2</v>
      </c>
      <c r="EF188" s="1">
        <v>15.4</v>
      </c>
      <c r="EG188" s="1">
        <v>14.8</v>
      </c>
      <c r="EH188" s="1">
        <v>15.2</v>
      </c>
      <c r="EI188" s="1">
        <v>65535</v>
      </c>
      <c r="EJ188" s="1">
        <v>14</v>
      </c>
      <c r="EK188" s="1">
        <v>14.2</v>
      </c>
      <c r="EL188" s="1">
        <v>15.2</v>
      </c>
      <c r="EM188" s="1">
        <v>15.4</v>
      </c>
      <c r="EN188" s="1">
        <v>14.8</v>
      </c>
      <c r="EO188" s="1">
        <v>13.6</v>
      </c>
      <c r="EP188" s="1">
        <v>14.2</v>
      </c>
      <c r="EQ188" s="1">
        <v>14.6</v>
      </c>
      <c r="ER188" s="1">
        <v>14.6</v>
      </c>
      <c r="ES188" s="1">
        <v>14.8</v>
      </c>
      <c r="ET188" s="1">
        <v>13</v>
      </c>
      <c r="EU188" s="1">
        <v>13.4</v>
      </c>
      <c r="EV188" s="1">
        <v>13.6</v>
      </c>
      <c r="EW188" s="1">
        <v>14</v>
      </c>
      <c r="EX188" s="1">
        <v>14.6</v>
      </c>
      <c r="EY188" s="1">
        <v>13.6</v>
      </c>
      <c r="EZ188" s="1">
        <v>13.4</v>
      </c>
      <c r="FA188" s="1">
        <v>14.4</v>
      </c>
      <c r="FB188" s="1">
        <v>14.8</v>
      </c>
      <c r="FC188" s="1">
        <v>15</v>
      </c>
      <c r="FD188" s="1">
        <v>12.4</v>
      </c>
      <c r="FE188" s="1">
        <v>13</v>
      </c>
      <c r="FF188" s="1">
        <v>13.4</v>
      </c>
      <c r="FG188" s="1">
        <v>13.4</v>
      </c>
      <c r="FH188" s="1">
        <v>13</v>
      </c>
      <c r="FI188" s="1">
        <v>14</v>
      </c>
      <c r="FJ188" s="1">
        <v>12.6</v>
      </c>
      <c r="FK188" s="1">
        <v>65535</v>
      </c>
      <c r="FL188" s="1">
        <v>15.6</v>
      </c>
      <c r="FM188" s="1">
        <v>13.6</v>
      </c>
      <c r="FN188" s="1">
        <v>13.4</v>
      </c>
      <c r="FO188" s="1">
        <v>13.6</v>
      </c>
      <c r="FP188" s="1">
        <v>14</v>
      </c>
      <c r="FQ188" s="1">
        <v>15</v>
      </c>
      <c r="FR188" s="1">
        <v>14.2</v>
      </c>
      <c r="FS188" s="1">
        <v>15.2</v>
      </c>
      <c r="FT188" s="1">
        <v>14.4</v>
      </c>
      <c r="FU188" s="1">
        <v>15</v>
      </c>
      <c r="FV188" s="1">
        <v>14</v>
      </c>
      <c r="FW188" s="1">
        <v>14.6</v>
      </c>
      <c r="FX188" s="1">
        <v>65535</v>
      </c>
      <c r="FY188" s="1">
        <v>14.4</v>
      </c>
      <c r="FZ188" s="1">
        <v>14</v>
      </c>
      <c r="GA188" s="1">
        <v>14.8</v>
      </c>
      <c r="GB188" s="1">
        <v>15</v>
      </c>
      <c r="GC188" s="1">
        <v>14</v>
      </c>
      <c r="GD188" s="1">
        <v>14.2</v>
      </c>
      <c r="GE188" s="1">
        <v>15</v>
      </c>
      <c r="GF188" s="1">
        <v>15.2</v>
      </c>
      <c r="GG188" s="1">
        <v>14.2</v>
      </c>
      <c r="GH188" s="1">
        <v>14</v>
      </c>
      <c r="GI188" s="1">
        <v>14</v>
      </c>
      <c r="GJ188" s="1">
        <v>14.4</v>
      </c>
      <c r="GK188" s="1">
        <v>13.8</v>
      </c>
      <c r="GL188" s="1">
        <v>13.8</v>
      </c>
      <c r="GM188" s="1">
        <v>14</v>
      </c>
      <c r="GN188" s="1">
        <v>14.2</v>
      </c>
      <c r="GO188" s="1">
        <v>14.2</v>
      </c>
      <c r="GP188" s="1">
        <v>14.6</v>
      </c>
      <c r="GQ188" s="1">
        <v>14</v>
      </c>
      <c r="GR188" s="1">
        <v>12.4</v>
      </c>
      <c r="GS188" s="1">
        <v>12.6</v>
      </c>
      <c r="GT188" s="1">
        <v>14.4</v>
      </c>
      <c r="GU188" s="1">
        <v>15</v>
      </c>
      <c r="GV188" s="1">
        <v>14</v>
      </c>
      <c r="GW188" s="1">
        <v>14.4</v>
      </c>
      <c r="GX188" s="1">
        <v>13</v>
      </c>
      <c r="GY188" s="1">
        <v>13.6</v>
      </c>
      <c r="GZ188" s="1">
        <v>14.2</v>
      </c>
      <c r="HA188" s="1">
        <v>14</v>
      </c>
      <c r="HB188" s="1">
        <v>14.2</v>
      </c>
      <c r="HC188" s="1">
        <v>14.4</v>
      </c>
      <c r="HD188" s="1">
        <v>14.2</v>
      </c>
      <c r="HE188" s="1">
        <v>65535</v>
      </c>
      <c r="HF188" s="1">
        <v>14.2</v>
      </c>
      <c r="HG188" s="1">
        <v>14.2</v>
      </c>
      <c r="HH188" s="1">
        <v>13.6</v>
      </c>
      <c r="HI188" s="1">
        <v>14</v>
      </c>
      <c r="HJ188" s="1">
        <v>12</v>
      </c>
      <c r="HK188" s="1">
        <v>12</v>
      </c>
      <c r="HL188" s="1">
        <v>12.4</v>
      </c>
      <c r="HM188" s="1">
        <v>12.4</v>
      </c>
      <c r="HN188" s="1">
        <v>14.2</v>
      </c>
      <c r="HO188" s="1">
        <v>10.4</v>
      </c>
      <c r="HP188" s="1">
        <v>12.4</v>
      </c>
      <c r="HQ188" s="1">
        <v>11</v>
      </c>
      <c r="HR188" s="1">
        <v>12</v>
      </c>
      <c r="HS188" s="1">
        <v>12.2</v>
      </c>
      <c r="HT188" s="1">
        <v>13.4</v>
      </c>
      <c r="HU188" s="1">
        <v>12.4</v>
      </c>
      <c r="HV188" s="1">
        <v>12.6</v>
      </c>
      <c r="HW188" s="1">
        <v>65535</v>
      </c>
      <c r="HX188" s="1">
        <v>12.4</v>
      </c>
      <c r="HY188" s="1">
        <v>12.4</v>
      </c>
      <c r="HZ188" s="1">
        <v>12.4</v>
      </c>
      <c r="IA188" s="1">
        <v>12.6</v>
      </c>
      <c r="IB188" s="1">
        <v>12</v>
      </c>
      <c r="IC188" s="1">
        <v>12</v>
      </c>
      <c r="ID188" s="1">
        <v>12.4</v>
      </c>
      <c r="IE188" s="1">
        <v>13.4</v>
      </c>
      <c r="IF188" s="1">
        <v>13.6</v>
      </c>
      <c r="IG188" s="1">
        <v>13.4</v>
      </c>
      <c r="IH188" s="1">
        <v>13.6</v>
      </c>
      <c r="II188" s="1">
        <v>13.4</v>
      </c>
      <c r="IJ188" s="1">
        <v>13.6</v>
      </c>
      <c r="IK188" s="1">
        <v>13.6</v>
      </c>
      <c r="IL188" s="1">
        <v>13.8</v>
      </c>
      <c r="IM188" s="1">
        <v>14.2</v>
      </c>
      <c r="IN188" s="1">
        <v>14.8</v>
      </c>
      <c r="IO188" s="1">
        <v>15.2</v>
      </c>
      <c r="IP188" s="1">
        <v>13</v>
      </c>
      <c r="IQ188" s="1">
        <v>12.4</v>
      </c>
      <c r="IR188" s="1">
        <v>12.4</v>
      </c>
      <c r="IS188" s="1">
        <v>13.4</v>
      </c>
      <c r="IT188" s="1">
        <v>13.6</v>
      </c>
      <c r="IU188" s="1">
        <v>14.6</v>
      </c>
      <c r="IV188" s="1">
        <v>14.8</v>
      </c>
      <c r="IW188" s="1">
        <v>14.2</v>
      </c>
      <c r="IX188" s="1">
        <v>14</v>
      </c>
      <c r="IY188" s="1">
        <v>14.2</v>
      </c>
      <c r="IZ188" s="1">
        <v>12.4</v>
      </c>
      <c r="JA188" s="1">
        <v>12.6</v>
      </c>
      <c r="JB188" s="1">
        <v>12.4</v>
      </c>
      <c r="JC188" s="1">
        <v>14.6</v>
      </c>
      <c r="JD188" s="1">
        <v>14.8</v>
      </c>
      <c r="JE188" s="1">
        <v>14.2</v>
      </c>
      <c r="JF188" s="1">
        <v>14.2</v>
      </c>
      <c r="JG188" s="1">
        <v>14.6</v>
      </c>
      <c r="JH188" s="1">
        <v>14.4</v>
      </c>
      <c r="JI188" s="1">
        <v>12.4</v>
      </c>
      <c r="JJ188" s="1">
        <v>14.4</v>
      </c>
      <c r="JK188" s="1">
        <v>13.4</v>
      </c>
      <c r="JL188" s="1">
        <v>13.6</v>
      </c>
      <c r="JM188" s="1">
        <v>14</v>
      </c>
      <c r="JN188" s="1">
        <v>14.2</v>
      </c>
      <c r="JO188" s="1">
        <v>14</v>
      </c>
      <c r="JP188" s="1">
        <v>15</v>
      </c>
      <c r="JQ188" s="1">
        <v>13.6</v>
      </c>
      <c r="JR188" s="1">
        <v>14.4</v>
      </c>
      <c r="JS188" s="1">
        <v>65535</v>
      </c>
      <c r="JT188" s="1">
        <v>14</v>
      </c>
      <c r="JU188" s="1">
        <v>15</v>
      </c>
      <c r="JV188" s="1">
        <v>13.4</v>
      </c>
      <c r="JW188" s="1">
        <v>13.4</v>
      </c>
      <c r="JX188" s="1">
        <v>13.6</v>
      </c>
      <c r="JY188" s="1">
        <v>14.2</v>
      </c>
      <c r="JZ188" s="1">
        <v>13</v>
      </c>
      <c r="KA188" s="1">
        <v>12.2</v>
      </c>
      <c r="KB188" s="1">
        <v>13.6</v>
      </c>
      <c r="KC188" s="1">
        <v>14.2</v>
      </c>
      <c r="KD188" s="1">
        <v>12.4</v>
      </c>
      <c r="KE188" s="1">
        <v>13.6</v>
      </c>
      <c r="KF188" s="1">
        <v>12.4</v>
      </c>
      <c r="KG188" s="1">
        <v>65535</v>
      </c>
      <c r="KH188" s="1">
        <v>12.6</v>
      </c>
      <c r="KI188" s="1">
        <v>12.6</v>
      </c>
      <c r="KJ188" s="1">
        <v>65535</v>
      </c>
      <c r="KK188" s="1">
        <v>12.4</v>
      </c>
      <c r="KL188" s="1">
        <v>12.4</v>
      </c>
      <c r="KM188" s="1">
        <v>12.4</v>
      </c>
      <c r="KN188" s="1">
        <v>12.4</v>
      </c>
      <c r="KO188" s="1">
        <v>12.4</v>
      </c>
      <c r="KP188" s="1">
        <v>12.4</v>
      </c>
      <c r="KQ188" s="1">
        <v>12.6</v>
      </c>
      <c r="KR188" s="1">
        <v>13.4</v>
      </c>
      <c r="KS188" s="1">
        <v>12.6</v>
      </c>
      <c r="KT188" s="1">
        <v>14</v>
      </c>
      <c r="KU188" s="1">
        <v>13.6</v>
      </c>
      <c r="KV188" s="1">
        <v>13.4</v>
      </c>
      <c r="KW188" s="1">
        <v>14</v>
      </c>
      <c r="KX188" s="1">
        <v>15.4</v>
      </c>
      <c r="KY188" s="1">
        <v>14.4</v>
      </c>
      <c r="KZ188" s="1">
        <v>14.6</v>
      </c>
      <c r="LA188" s="1">
        <v>14.6</v>
      </c>
      <c r="LB188" s="1">
        <v>14</v>
      </c>
      <c r="LC188" s="1">
        <v>14.6</v>
      </c>
      <c r="LD188" s="1">
        <v>14.2</v>
      </c>
      <c r="LE188" s="1">
        <v>14.6</v>
      </c>
      <c r="LF188" s="1">
        <v>13.6</v>
      </c>
      <c r="LG188" s="1">
        <v>14.6</v>
      </c>
      <c r="LH188" s="1">
        <v>14.2</v>
      </c>
      <c r="LI188" s="1">
        <v>13.6</v>
      </c>
      <c r="LJ188" s="1">
        <v>14</v>
      </c>
      <c r="LK188" s="1">
        <v>65535</v>
      </c>
      <c r="LL188" s="1">
        <v>14</v>
      </c>
      <c r="LM188" s="1">
        <v>14.6</v>
      </c>
      <c r="LN188" s="1">
        <v>14</v>
      </c>
      <c r="LO188" s="1">
        <v>14.6</v>
      </c>
      <c r="LP188" s="1">
        <v>14.2</v>
      </c>
      <c r="LQ188" s="1">
        <v>13.6</v>
      </c>
      <c r="LR188" s="1">
        <v>14.2</v>
      </c>
      <c r="LS188" s="1">
        <v>14</v>
      </c>
      <c r="LT188" s="1">
        <v>13.6</v>
      </c>
      <c r="LU188" s="1">
        <v>14.6</v>
      </c>
      <c r="LV188" s="1">
        <v>65535</v>
      </c>
      <c r="LW188" s="1">
        <v>14.2</v>
      </c>
      <c r="LX188" s="1">
        <v>14.2</v>
      </c>
      <c r="LY188" s="1">
        <v>14</v>
      </c>
      <c r="LZ188" s="1">
        <v>13.6</v>
      </c>
      <c r="MA188" s="1">
        <v>14.6</v>
      </c>
      <c r="MB188" s="1">
        <v>14.8</v>
      </c>
      <c r="MC188" s="1">
        <v>13.4</v>
      </c>
      <c r="MD188" s="1">
        <v>13.6</v>
      </c>
      <c r="ME188" s="1">
        <v>14</v>
      </c>
      <c r="MF188" s="1">
        <v>13.6</v>
      </c>
      <c r="MG188" s="1">
        <v>14.2</v>
      </c>
      <c r="MH188" s="1">
        <v>14.2</v>
      </c>
      <c r="MI188" s="1">
        <v>15</v>
      </c>
      <c r="MJ188" s="1">
        <v>15.2</v>
      </c>
      <c r="MK188" s="1">
        <v>15</v>
      </c>
      <c r="ML188" s="1">
        <v>13.6</v>
      </c>
      <c r="MM188" s="1">
        <v>13.4</v>
      </c>
      <c r="MN188" s="1">
        <v>13.6</v>
      </c>
      <c r="MO188" s="1">
        <v>13.4</v>
      </c>
      <c r="MP188" s="1">
        <v>14</v>
      </c>
      <c r="MQ188" s="1">
        <v>65535</v>
      </c>
      <c r="MR188" s="1">
        <v>13.4</v>
      </c>
      <c r="MS188" s="1">
        <v>15.2</v>
      </c>
      <c r="MT188" s="1">
        <v>15.2</v>
      </c>
      <c r="MU188" s="1">
        <v>14.2</v>
      </c>
      <c r="MV188" s="1">
        <v>14</v>
      </c>
      <c r="MW188" s="1">
        <v>14</v>
      </c>
      <c r="MX188" s="1">
        <v>14.6</v>
      </c>
      <c r="MY188" s="1">
        <v>14.2</v>
      </c>
      <c r="MZ188" s="1">
        <v>14.4</v>
      </c>
      <c r="NA188" s="1">
        <v>14.2</v>
      </c>
      <c r="NB188" s="1">
        <v>14.2</v>
      </c>
      <c r="NC188" s="1">
        <v>14.6</v>
      </c>
      <c r="ND188" s="1">
        <v>14.6</v>
      </c>
      <c r="NE188" s="1">
        <v>15.2</v>
      </c>
      <c r="NF188" s="1">
        <v>15.4</v>
      </c>
      <c r="NG188" s="1">
        <v>14.6</v>
      </c>
      <c r="NH188" s="1">
        <v>15</v>
      </c>
      <c r="NI188" s="1">
        <v>14.8</v>
      </c>
      <c r="NJ188" s="6">
        <f t="shared" si="111"/>
        <v>0.90322580645161288</v>
      </c>
      <c r="NK188" s="3">
        <f t="shared" si="112"/>
        <v>1</v>
      </c>
      <c r="NL188" s="3">
        <f t="shared" si="113"/>
        <v>0.90322580645161288</v>
      </c>
      <c r="NM188" s="3">
        <f t="shared" si="114"/>
        <v>0.96666666666666667</v>
      </c>
      <c r="NN188" s="3">
        <f t="shared" si="115"/>
        <v>0.967741935483871</v>
      </c>
      <c r="NO188" s="3">
        <f t="shared" si="116"/>
        <v>0.93333333333333335</v>
      </c>
      <c r="NP188" s="3">
        <f t="shared" si="117"/>
        <v>0.967741935483871</v>
      </c>
      <c r="NQ188" s="3">
        <f t="shared" si="118"/>
        <v>0.967741935483871</v>
      </c>
      <c r="NR188" s="3">
        <f t="shared" si="119"/>
        <v>0.96666666666666667</v>
      </c>
      <c r="NS188" s="3">
        <f t="shared" si="120"/>
        <v>0.93548387096774188</v>
      </c>
      <c r="NT188" s="3">
        <f t="shared" si="121"/>
        <v>0.93333333333333335</v>
      </c>
      <c r="NU188" s="3">
        <f t="shared" si="122"/>
        <v>0.967741935483871</v>
      </c>
      <c r="NV188" s="3">
        <f t="shared" si="123"/>
        <v>0.9506849315068493</v>
      </c>
      <c r="NW188" s="5">
        <f t="shared" si="124"/>
        <v>13.603571428571426</v>
      </c>
      <c r="NX188" s="1">
        <f t="shared" si="125"/>
        <v>14.978571428571428</v>
      </c>
      <c r="NY188" s="1">
        <f t="shared" si="126"/>
        <v>14.557142857142859</v>
      </c>
      <c r="NZ188" s="1">
        <f t="shared" si="127"/>
        <v>14.331034482758621</v>
      </c>
      <c r="OA188" s="1">
        <f t="shared" si="128"/>
        <v>14.353333333333333</v>
      </c>
      <c r="OB188" s="1">
        <f t="shared" si="129"/>
        <v>14.114285714285712</v>
      </c>
      <c r="OC188" s="1">
        <f t="shared" si="130"/>
        <v>13.793333333333331</v>
      </c>
      <c r="OD188" s="1">
        <f t="shared" si="131"/>
        <v>12.906666666666668</v>
      </c>
      <c r="OE188" s="1">
        <f t="shared" si="132"/>
        <v>13.910344827586206</v>
      </c>
      <c r="OF188" s="1">
        <f t="shared" si="133"/>
        <v>13.227586206896552</v>
      </c>
      <c r="OG188" s="1">
        <f t="shared" si="134"/>
        <v>14.135714285714286</v>
      </c>
      <c r="OH188" s="1">
        <f t="shared" si="135"/>
        <v>14.366666666666665</v>
      </c>
      <c r="OI188" s="111">
        <v>13.515999999999998</v>
      </c>
      <c r="OJ188" s="112">
        <v>13.692</v>
      </c>
      <c r="OK188" s="112">
        <v>13.675000000000004</v>
      </c>
      <c r="OL188" s="112">
        <v>13.912500000000001</v>
      </c>
      <c r="OM188" s="112">
        <v>14.069565217391302</v>
      </c>
      <c r="ON188" s="112">
        <v>13.7</v>
      </c>
      <c r="OO188" s="112">
        <v>12.913043478260869</v>
      </c>
      <c r="OP188" s="112">
        <v>12.879166666666663</v>
      </c>
      <c r="OQ188" s="112">
        <v>12.995833333333332</v>
      </c>
      <c r="OR188" s="112">
        <v>13.332000000000001</v>
      </c>
      <c r="OS188" s="112">
        <v>13.591666666666667</v>
      </c>
      <c r="OT188" s="112">
        <v>13.670833333333333</v>
      </c>
      <c r="OU188" s="5">
        <f t="shared" si="99"/>
        <v>8.7571428571427745E-2</v>
      </c>
      <c r="OV188" s="1">
        <f t="shared" si="100"/>
        <v>1.2865714285714276</v>
      </c>
      <c r="OW188" s="1">
        <f t="shared" si="101"/>
        <v>0.88214285714285445</v>
      </c>
      <c r="OX188" s="1">
        <f t="shared" si="102"/>
        <v>0.41853448275861993</v>
      </c>
      <c r="OY188" s="1">
        <f t="shared" si="103"/>
        <v>0.28376811594203133</v>
      </c>
      <c r="OZ188" s="1">
        <f t="shared" si="104"/>
        <v>0.41428571428571281</v>
      </c>
      <c r="PA188" s="1">
        <f t="shared" si="105"/>
        <v>0.88028985507246205</v>
      </c>
      <c r="PB188" s="1">
        <f t="shared" si="106"/>
        <v>2.7500000000005187E-2</v>
      </c>
      <c r="PC188" s="1">
        <f t="shared" si="107"/>
        <v>0.91451149425287426</v>
      </c>
      <c r="PD188" s="1">
        <f t="shared" si="108"/>
        <v>-0.10441379310344878</v>
      </c>
      <c r="PE188" s="1">
        <f t="shared" si="109"/>
        <v>0.54404761904761934</v>
      </c>
      <c r="PF188" s="1">
        <f t="shared" si="110"/>
        <v>0.69583333333333286</v>
      </c>
      <c r="PG188" s="111">
        <v>9</v>
      </c>
      <c r="PH188" s="112">
        <v>9.6</v>
      </c>
      <c r="PI188" s="112">
        <v>10</v>
      </c>
      <c r="PJ188" s="112">
        <v>10.4</v>
      </c>
      <c r="PK188" s="112">
        <v>10.4</v>
      </c>
      <c r="PL188" s="112">
        <v>10.1</v>
      </c>
      <c r="PM188" s="112">
        <v>4.2</v>
      </c>
      <c r="PN188" s="112">
        <v>9</v>
      </c>
      <c r="PO188" s="112">
        <v>9</v>
      </c>
      <c r="PP188" s="112">
        <v>10.199999999999999</v>
      </c>
      <c r="PQ188" s="112">
        <v>9</v>
      </c>
      <c r="PR188" s="137">
        <v>10.199999999999999</v>
      </c>
      <c r="PS188" s="5">
        <f t="array" ref="PS188">+IF(ISERROR($NW188)=FALSE,MIN(IF($H188:$AL188&lt;65534,$H188:$AL188,"")),NA())</f>
        <v>10.199999999999999</v>
      </c>
      <c r="PT188" s="1">
        <f t="array" ref="PT188">+IF(ISERROR($NX188)=FALSE,MIN(IF($AM188:$BN188&lt;65534,$AM188:$BN188,"")),NA())</f>
        <v>12.6</v>
      </c>
      <c r="PU188" s="1">
        <f t="array" ref="PU188">+IF(ISERROR($NY188)=FALSE,MIN(IF($BP188:$CT188&lt;65534,$BP188:$CT188,"")),NA())</f>
        <v>13</v>
      </c>
      <c r="PV188" s="1">
        <f t="array" ref="PV188">+IF(ISERROR($NZ188)=FALSE,MIN(IF($CU188:$DX188&lt;65534,$CU188:$DX188,"")),NA())</f>
        <v>12</v>
      </c>
      <c r="PW188" s="1">
        <f t="array" ref="PW188">+IF(ISERROR($OA188)=FALSE,MIN(IF($DY188:$FC188&lt;65534,$DY188:$FC188,"")),NA())</f>
        <v>12.4</v>
      </c>
      <c r="PX188" s="1">
        <f t="array" ref="PX188">+IF(ISERROR($OB188)=FALSE,MIN(IF($FD188:$GG188&lt;65534,$FD188:$GG188,"")),NA())</f>
        <v>12.4</v>
      </c>
      <c r="PY188" s="1">
        <f t="array" ref="PY188">+IF(ISERROR($OC188)=FALSE,MIN(IF($GH188:$HL188&lt;65534,$GH188:$HL188,"")),NA())</f>
        <v>12</v>
      </c>
      <c r="PZ188" s="1">
        <f t="array" ref="PZ188">+IF(ISERROR($OD188)=FALSE,MIN(IF($HM188:$IQ188&lt;65534,$HM188:$IQ188,"")),NA())</f>
        <v>10.4</v>
      </c>
      <c r="QA188" s="1">
        <f t="array" ref="QA188">+IF(ISERROR($OE188)=FALSE,MIN(IF($IR188:$JU188&lt;65534,$IR188:$JU188,"")),NA())</f>
        <v>12.4</v>
      </c>
      <c r="QB188" s="1">
        <f t="array" ref="QB188">+IF(ISERROR($OF188)=FALSE,MIN(IF($JV188:$KZ188&lt;65534,$JV188:$KZ188,"")),NA())</f>
        <v>12.2</v>
      </c>
      <c r="QC188" s="1">
        <f t="array" ref="QC188">+IF(ISERROR($OG188)=FALSE,MIN(IF($LA188:$MD188&lt;65534,$LA188:$MD188,"")),NA())</f>
        <v>13.4</v>
      </c>
      <c r="QD188" s="1">
        <f t="array" ref="QD188">+IF(ISERROR($OH188)=FALSE,MIN(IF($ME188:$NI188&lt;65534,$ME188:$NI188,"")),NA())</f>
        <v>13.4</v>
      </c>
      <c r="QE188" s="5">
        <f t="shared" si="136"/>
        <v>-1.1999999999999993</v>
      </c>
      <c r="QF188" s="1">
        <f t="shared" si="137"/>
        <v>-3</v>
      </c>
      <c r="QG188" s="1">
        <f t="shared" si="138"/>
        <v>-3</v>
      </c>
      <c r="QH188" s="1">
        <f t="shared" si="139"/>
        <v>-1.5999999999999996</v>
      </c>
      <c r="QI188" s="1">
        <f t="shared" si="140"/>
        <v>-2</v>
      </c>
      <c r="QJ188" s="1">
        <f t="shared" si="141"/>
        <v>-2.3000000000000007</v>
      </c>
      <c r="QK188" s="1">
        <f t="shared" si="142"/>
        <v>-7.8</v>
      </c>
      <c r="QL188" s="1">
        <f t="shared" si="143"/>
        <v>-1.4000000000000004</v>
      </c>
      <c r="QM188" s="1">
        <f t="shared" si="144"/>
        <v>-3.4000000000000004</v>
      </c>
      <c r="QN188" s="1">
        <f t="shared" si="145"/>
        <v>-2</v>
      </c>
      <c r="QO188" s="1">
        <f t="shared" si="146"/>
        <v>-4.4000000000000004</v>
      </c>
      <c r="QP188" s="1">
        <f t="shared" si="147"/>
        <v>-3.2000000000000011</v>
      </c>
      <c r="QQ188" s="5" t="s">
        <v>892</v>
      </c>
    </row>
    <row r="189" spans="1:459" s="1" customFormat="1" x14ac:dyDescent="0.2">
      <c r="A189" s="155">
        <v>47015100</v>
      </c>
      <c r="B189" s="156">
        <v>-77.16147222222223</v>
      </c>
      <c r="C189" s="156">
        <v>1.1599444444444444</v>
      </c>
      <c r="D189" s="157">
        <v>2830</v>
      </c>
      <c r="E189" s="158" t="s">
        <v>195</v>
      </c>
      <c r="F189" s="158" t="s">
        <v>411</v>
      </c>
      <c r="G189" s="158" t="s">
        <v>152</v>
      </c>
      <c r="H189" s="1">
        <v>4.8</v>
      </c>
      <c r="I189" s="1">
        <v>9.6</v>
      </c>
      <c r="J189" s="1">
        <v>8.8000000000000007</v>
      </c>
      <c r="K189" s="1">
        <v>8.8000000000000007</v>
      </c>
      <c r="L189" s="1">
        <v>65535</v>
      </c>
      <c r="M189" s="1">
        <v>65535</v>
      </c>
      <c r="N189" s="1">
        <v>65535</v>
      </c>
      <c r="O189" s="1">
        <v>9.8000000000000007</v>
      </c>
      <c r="P189" s="1">
        <v>8</v>
      </c>
      <c r="Q189" s="1">
        <v>7.9</v>
      </c>
      <c r="R189" s="1">
        <v>9.6</v>
      </c>
      <c r="S189" s="1">
        <v>6.2</v>
      </c>
      <c r="T189" s="1">
        <v>65535</v>
      </c>
      <c r="U189" s="1">
        <v>9.1999999999999993</v>
      </c>
      <c r="V189" s="1">
        <v>65535</v>
      </c>
      <c r="W189" s="1">
        <v>9.3000000000000007</v>
      </c>
      <c r="X189" s="1">
        <v>10.199999999999999</v>
      </c>
      <c r="Y189" s="1">
        <v>7.1</v>
      </c>
      <c r="Z189" s="1">
        <v>65535</v>
      </c>
      <c r="AA189" s="1">
        <v>10.199999999999999</v>
      </c>
      <c r="AB189" s="1">
        <v>10</v>
      </c>
      <c r="AC189" s="1">
        <v>9.9</v>
      </c>
      <c r="AD189" s="1">
        <v>10.199999999999999</v>
      </c>
      <c r="AE189" s="1">
        <v>9.8000000000000007</v>
      </c>
      <c r="AF189" s="1">
        <v>10.199999999999999</v>
      </c>
      <c r="AG189" s="1">
        <v>10.4</v>
      </c>
      <c r="AH189" s="1">
        <v>65535</v>
      </c>
      <c r="AI189" s="1">
        <v>4.8</v>
      </c>
      <c r="AJ189" s="1">
        <v>9.6</v>
      </c>
      <c r="AK189" s="1">
        <v>11</v>
      </c>
      <c r="AL189" s="1">
        <v>10.199999999999999</v>
      </c>
      <c r="AM189" s="1">
        <v>11</v>
      </c>
      <c r="AN189" s="1">
        <v>8.4</v>
      </c>
      <c r="AO189" s="1">
        <v>5.4</v>
      </c>
      <c r="AP189" s="1">
        <v>10.8</v>
      </c>
      <c r="AQ189" s="1">
        <v>11</v>
      </c>
      <c r="AR189" s="1">
        <v>65535</v>
      </c>
      <c r="AS189" s="1">
        <v>9.9</v>
      </c>
      <c r="AT189" s="1">
        <v>7.6</v>
      </c>
      <c r="AU189" s="1">
        <v>8.8000000000000007</v>
      </c>
      <c r="AV189" s="1">
        <v>9.1999999999999993</v>
      </c>
      <c r="AW189" s="1">
        <v>65535</v>
      </c>
      <c r="AX189" s="1">
        <v>65535</v>
      </c>
      <c r="AY189" s="1">
        <v>10.6</v>
      </c>
      <c r="AZ189" s="1">
        <v>10.6</v>
      </c>
      <c r="BA189" s="1">
        <v>6.8</v>
      </c>
      <c r="BB189" s="1">
        <v>65535</v>
      </c>
      <c r="BC189" s="1">
        <v>65535</v>
      </c>
      <c r="BD189" s="1">
        <v>10.6</v>
      </c>
      <c r="BE189" s="1">
        <v>10.199999999999999</v>
      </c>
      <c r="BF189" s="1">
        <v>10.8</v>
      </c>
      <c r="BG189" s="1">
        <v>10.6</v>
      </c>
      <c r="BH189" s="1">
        <v>8.1999999999999993</v>
      </c>
      <c r="BI189" s="1">
        <v>8.4</v>
      </c>
      <c r="BJ189" s="1">
        <v>8.1999999999999993</v>
      </c>
      <c r="BK189" s="1">
        <v>65535</v>
      </c>
      <c r="BL189" s="1">
        <v>10.8</v>
      </c>
      <c r="BM189" s="1">
        <v>65535</v>
      </c>
      <c r="BN189" s="1">
        <v>9.4</v>
      </c>
      <c r="BO189" s="102"/>
      <c r="BP189" s="1">
        <v>8.4</v>
      </c>
      <c r="BQ189" s="1">
        <v>9.9</v>
      </c>
      <c r="BR189" s="1">
        <v>65535</v>
      </c>
      <c r="BS189" s="1">
        <v>65535</v>
      </c>
      <c r="BT189" s="1">
        <v>65535</v>
      </c>
      <c r="BU189" s="1">
        <v>8.8000000000000007</v>
      </c>
      <c r="BV189" s="1">
        <v>10.6</v>
      </c>
      <c r="BW189" s="1">
        <v>7.2</v>
      </c>
      <c r="BX189" s="1">
        <v>65535</v>
      </c>
      <c r="BY189" s="1">
        <v>10.199999999999999</v>
      </c>
      <c r="BZ189" s="1">
        <v>9.8000000000000007</v>
      </c>
      <c r="CA189" s="1">
        <v>6.6</v>
      </c>
      <c r="CB189" s="1">
        <v>6.7</v>
      </c>
      <c r="CC189" s="1">
        <v>8.5</v>
      </c>
      <c r="CD189" s="1">
        <v>10.6</v>
      </c>
      <c r="CE189" s="1">
        <v>65535</v>
      </c>
      <c r="CF189" s="1">
        <v>65535</v>
      </c>
      <c r="CG189" s="1">
        <v>9.9</v>
      </c>
      <c r="CH189" s="1">
        <v>10.4</v>
      </c>
      <c r="CI189" s="1">
        <v>10.3</v>
      </c>
      <c r="CJ189" s="1">
        <v>9.1999999999999993</v>
      </c>
      <c r="CK189" s="1">
        <v>65535</v>
      </c>
      <c r="CL189" s="1">
        <v>65535</v>
      </c>
      <c r="CM189" s="1">
        <v>10.4</v>
      </c>
      <c r="CN189" s="1">
        <v>65535</v>
      </c>
      <c r="CO189" s="1">
        <v>65535</v>
      </c>
      <c r="CP189" s="1">
        <v>9</v>
      </c>
      <c r="CQ189" s="1">
        <v>10</v>
      </c>
      <c r="CR189" s="1">
        <v>10</v>
      </c>
      <c r="CS189" s="1">
        <v>65535</v>
      </c>
      <c r="CT189" s="1">
        <v>10.7</v>
      </c>
      <c r="CU189" s="1">
        <v>8.6</v>
      </c>
      <c r="CV189" s="1">
        <v>9.8000000000000007</v>
      </c>
      <c r="CW189" s="1">
        <v>65535</v>
      </c>
      <c r="CX189" s="1">
        <v>10.6</v>
      </c>
      <c r="CY189" s="1">
        <v>11.4</v>
      </c>
      <c r="CZ189" s="1">
        <v>10.1</v>
      </c>
      <c r="DA189" s="1">
        <v>8.1999999999999993</v>
      </c>
      <c r="DB189" s="1">
        <v>10.1</v>
      </c>
      <c r="DC189" s="1">
        <v>7</v>
      </c>
      <c r="DD189" s="1">
        <v>7.5</v>
      </c>
      <c r="DE189" s="1">
        <v>6.4</v>
      </c>
      <c r="DF189" s="1">
        <v>65535</v>
      </c>
      <c r="DG189" s="1">
        <v>10.199999999999999</v>
      </c>
      <c r="DH189" s="1">
        <v>65535</v>
      </c>
      <c r="DI189" s="1">
        <v>7.2</v>
      </c>
      <c r="DJ189" s="1">
        <v>7.8</v>
      </c>
      <c r="DK189" s="1">
        <v>8.4</v>
      </c>
      <c r="DL189" s="1">
        <v>8</v>
      </c>
      <c r="DM189" s="1">
        <v>65535</v>
      </c>
      <c r="DN189" s="1">
        <v>65535</v>
      </c>
      <c r="DO189" s="1">
        <v>8</v>
      </c>
      <c r="DP189" s="1">
        <v>65535</v>
      </c>
      <c r="DQ189" s="1">
        <v>8</v>
      </c>
      <c r="DR189" s="1">
        <v>10.4</v>
      </c>
      <c r="DS189" s="1">
        <v>8.8000000000000007</v>
      </c>
      <c r="DT189" s="1">
        <v>9.1</v>
      </c>
      <c r="DU189" s="1">
        <v>9.6</v>
      </c>
      <c r="DV189" s="1">
        <v>7.6</v>
      </c>
      <c r="DW189" s="1">
        <v>10.6</v>
      </c>
      <c r="DX189" s="1">
        <v>10.4</v>
      </c>
      <c r="DY189" s="1">
        <v>5.6</v>
      </c>
      <c r="DZ189" s="1">
        <v>5.6</v>
      </c>
      <c r="EA189" s="1">
        <v>10.199999999999999</v>
      </c>
      <c r="EB189" s="1">
        <v>7.9</v>
      </c>
      <c r="EC189" s="1">
        <v>10.1</v>
      </c>
      <c r="ED189" s="1">
        <v>11</v>
      </c>
      <c r="EE189" s="1">
        <v>10.199999999999999</v>
      </c>
      <c r="EF189" s="1">
        <v>8.8000000000000007</v>
      </c>
      <c r="EG189" s="1">
        <v>9.8000000000000007</v>
      </c>
      <c r="EH189" s="1">
        <v>8.5</v>
      </c>
      <c r="EI189" s="1">
        <v>7</v>
      </c>
      <c r="EJ189" s="1">
        <v>65535</v>
      </c>
      <c r="EK189" s="1">
        <v>10</v>
      </c>
      <c r="EL189" s="1">
        <v>10</v>
      </c>
      <c r="EM189" s="1">
        <v>9.8000000000000007</v>
      </c>
      <c r="EN189" s="1">
        <v>10</v>
      </c>
      <c r="EO189" s="1">
        <v>9</v>
      </c>
      <c r="EP189" s="1">
        <v>65535</v>
      </c>
      <c r="EQ189" s="1">
        <v>65535</v>
      </c>
      <c r="ER189" s="1">
        <v>9.4</v>
      </c>
      <c r="ES189" s="1">
        <v>8.1999999999999993</v>
      </c>
      <c r="ET189" s="1">
        <v>65535</v>
      </c>
      <c r="EU189" s="1">
        <v>7.2</v>
      </c>
      <c r="EV189" s="1">
        <v>10.199999999999999</v>
      </c>
      <c r="EW189" s="1">
        <v>65535</v>
      </c>
      <c r="EX189" s="1">
        <v>65535</v>
      </c>
      <c r="EY189" s="1">
        <v>65535</v>
      </c>
      <c r="EZ189" s="1">
        <v>7.4</v>
      </c>
      <c r="FA189" s="1">
        <v>10</v>
      </c>
      <c r="FB189" s="1">
        <v>9.1999999999999993</v>
      </c>
      <c r="FC189" s="1">
        <v>9.6</v>
      </c>
      <c r="FD189" s="1">
        <v>4.8</v>
      </c>
      <c r="FE189" s="1">
        <v>65535</v>
      </c>
      <c r="FF189" s="1">
        <v>9.6</v>
      </c>
      <c r="FG189" s="1">
        <v>6.8</v>
      </c>
      <c r="FH189" s="1">
        <v>9.6</v>
      </c>
      <c r="FI189" s="1">
        <v>9.5</v>
      </c>
      <c r="FJ189" s="1">
        <v>5.6</v>
      </c>
      <c r="FK189" s="1">
        <v>65535</v>
      </c>
      <c r="FL189" s="1">
        <v>65535</v>
      </c>
      <c r="FM189" s="1">
        <v>9.8000000000000007</v>
      </c>
      <c r="FN189" s="1">
        <v>10.199999999999999</v>
      </c>
      <c r="FO189" s="1">
        <v>10.4</v>
      </c>
      <c r="FP189" s="1">
        <v>10.1</v>
      </c>
      <c r="FQ189" s="1">
        <v>65535</v>
      </c>
      <c r="FR189" s="1">
        <v>65535</v>
      </c>
      <c r="FS189" s="1">
        <v>65535</v>
      </c>
      <c r="FT189" s="1">
        <v>8.1999999999999993</v>
      </c>
      <c r="FU189" s="1">
        <v>9.4</v>
      </c>
      <c r="FV189" s="1">
        <v>9.8000000000000007</v>
      </c>
      <c r="FW189" s="1">
        <v>9.8000000000000007</v>
      </c>
      <c r="FX189" s="1">
        <v>9.4</v>
      </c>
      <c r="FY189" s="1">
        <v>65535</v>
      </c>
      <c r="FZ189" s="1">
        <v>9.4</v>
      </c>
      <c r="GA189" s="1">
        <v>65535</v>
      </c>
      <c r="GB189" s="1">
        <v>8.3000000000000007</v>
      </c>
      <c r="GC189" s="1">
        <v>8.4</v>
      </c>
      <c r="GD189" s="1">
        <v>10.199999999999999</v>
      </c>
      <c r="GE189" s="1">
        <v>9.9</v>
      </c>
      <c r="GF189" s="1">
        <v>65535</v>
      </c>
      <c r="GG189" s="1">
        <v>65535</v>
      </c>
      <c r="GH189" s="1">
        <v>8.1</v>
      </c>
      <c r="GI189" s="1">
        <v>8.1</v>
      </c>
      <c r="GJ189" s="1">
        <v>6.8</v>
      </c>
      <c r="GK189" s="1">
        <v>9.8000000000000007</v>
      </c>
      <c r="GL189" s="1">
        <v>9.3000000000000007</v>
      </c>
      <c r="GM189" s="1">
        <v>65535</v>
      </c>
      <c r="GN189" s="1">
        <v>65535</v>
      </c>
      <c r="GO189" s="1">
        <v>9.4</v>
      </c>
      <c r="GP189" s="1">
        <v>8.8000000000000007</v>
      </c>
      <c r="GQ189" s="1">
        <v>8</v>
      </c>
      <c r="GR189" s="1">
        <v>6.4</v>
      </c>
      <c r="GS189" s="1">
        <v>7</v>
      </c>
      <c r="GT189" s="1">
        <v>65535</v>
      </c>
      <c r="GU189" s="1">
        <v>65535</v>
      </c>
      <c r="GV189" s="1">
        <v>7.4</v>
      </c>
      <c r="GW189" s="1">
        <v>6.8</v>
      </c>
      <c r="GX189" s="1">
        <v>8.4</v>
      </c>
      <c r="GY189" s="1">
        <v>65535</v>
      </c>
      <c r="GZ189" s="1">
        <v>8.6</v>
      </c>
      <c r="HA189" s="1">
        <v>65535</v>
      </c>
      <c r="HB189" s="1">
        <v>65535</v>
      </c>
      <c r="HC189" s="1">
        <v>9.6</v>
      </c>
      <c r="HD189" s="1">
        <v>7.4</v>
      </c>
      <c r="HE189" s="1">
        <v>9.4</v>
      </c>
      <c r="HF189" s="1">
        <v>8.8000000000000007</v>
      </c>
      <c r="HG189" s="1">
        <v>8.4</v>
      </c>
      <c r="HH189" s="1">
        <v>8.5</v>
      </c>
      <c r="HI189" s="1">
        <v>65535</v>
      </c>
      <c r="HJ189" s="1">
        <v>7.2</v>
      </c>
      <c r="HK189" s="1">
        <v>5.4</v>
      </c>
      <c r="HL189" s="1">
        <v>8.8000000000000007</v>
      </c>
      <c r="HM189" s="1">
        <v>8</v>
      </c>
      <c r="HN189" s="1">
        <v>6.8</v>
      </c>
      <c r="HO189" s="1">
        <v>6.6</v>
      </c>
      <c r="HP189" s="1">
        <v>65535</v>
      </c>
      <c r="HQ189" s="1">
        <v>7.6</v>
      </c>
      <c r="HR189" s="1">
        <v>7.8</v>
      </c>
      <c r="HS189" s="1">
        <v>7.6</v>
      </c>
      <c r="HT189" s="1">
        <v>7.8</v>
      </c>
      <c r="HU189" s="1">
        <v>8.6</v>
      </c>
      <c r="HV189" s="1">
        <v>9</v>
      </c>
      <c r="HW189" s="1">
        <v>9.4</v>
      </c>
      <c r="HX189" s="1">
        <v>8.9</v>
      </c>
      <c r="HY189" s="1">
        <v>9</v>
      </c>
      <c r="HZ189" s="1">
        <v>8.6</v>
      </c>
      <c r="IA189" s="1">
        <v>7.6</v>
      </c>
      <c r="IB189" s="1">
        <v>65535</v>
      </c>
      <c r="IC189" s="1">
        <v>65535</v>
      </c>
      <c r="ID189" s="1">
        <v>5.8</v>
      </c>
      <c r="IE189" s="1">
        <v>7.2</v>
      </c>
      <c r="IF189" s="1">
        <v>8.9</v>
      </c>
      <c r="IG189" s="1">
        <v>8.1</v>
      </c>
      <c r="IH189" s="1">
        <v>8</v>
      </c>
      <c r="II189" s="1">
        <v>6.5</v>
      </c>
      <c r="IJ189" s="1">
        <v>7.4</v>
      </c>
      <c r="IK189" s="1">
        <v>6.6</v>
      </c>
      <c r="IL189" s="1">
        <v>5</v>
      </c>
      <c r="IM189" s="1">
        <v>7.6</v>
      </c>
      <c r="IN189" s="1">
        <v>9.1999999999999993</v>
      </c>
      <c r="IO189" s="1">
        <v>7.6</v>
      </c>
      <c r="IP189" s="1">
        <v>5</v>
      </c>
      <c r="IQ189" s="1">
        <v>4</v>
      </c>
      <c r="IR189" s="1">
        <v>8.8000000000000007</v>
      </c>
      <c r="IS189" s="1">
        <v>7</v>
      </c>
      <c r="IT189" s="1">
        <v>6.2</v>
      </c>
      <c r="IU189" s="1">
        <v>65535</v>
      </c>
      <c r="IV189" s="1">
        <v>9.1999999999999993</v>
      </c>
      <c r="IW189" s="1">
        <v>8.1999999999999993</v>
      </c>
      <c r="IX189" s="1">
        <v>65535</v>
      </c>
      <c r="IY189" s="1">
        <v>8.3000000000000007</v>
      </c>
      <c r="IZ189" s="1">
        <v>3.6</v>
      </c>
      <c r="JA189" s="1">
        <v>5.4</v>
      </c>
      <c r="JB189" s="1">
        <v>6</v>
      </c>
      <c r="JC189" s="1">
        <v>10.199999999999999</v>
      </c>
      <c r="JD189" s="1">
        <v>8.8000000000000007</v>
      </c>
      <c r="JE189" s="1">
        <v>65535</v>
      </c>
      <c r="JF189" s="1">
        <v>8.8000000000000007</v>
      </c>
      <c r="JG189" s="1">
        <v>5</v>
      </c>
      <c r="JH189" s="1">
        <v>4.8</v>
      </c>
      <c r="JI189" s="1">
        <v>5</v>
      </c>
      <c r="JJ189" s="1">
        <v>9.6</v>
      </c>
      <c r="JK189" s="1">
        <v>5.6</v>
      </c>
      <c r="JL189" s="1">
        <v>65535</v>
      </c>
      <c r="JM189" s="1">
        <v>65535</v>
      </c>
      <c r="JN189" s="1">
        <v>65535</v>
      </c>
      <c r="JO189" s="1">
        <v>9</v>
      </c>
      <c r="JP189" s="1">
        <v>6.4</v>
      </c>
      <c r="JQ189" s="1">
        <v>6</v>
      </c>
      <c r="JR189" s="1">
        <v>6.4</v>
      </c>
      <c r="JS189" s="1">
        <v>5.8</v>
      </c>
      <c r="JT189" s="1">
        <v>8</v>
      </c>
      <c r="JU189" s="1">
        <v>19.399999999999999</v>
      </c>
      <c r="JV189" s="1">
        <v>5.8</v>
      </c>
      <c r="JW189" s="1">
        <v>8.6999999999999993</v>
      </c>
      <c r="JX189" s="1">
        <v>9.4</v>
      </c>
      <c r="JY189" s="1">
        <v>7.2</v>
      </c>
      <c r="JZ189" s="1">
        <v>4.8</v>
      </c>
      <c r="KA189" s="1">
        <v>5</v>
      </c>
      <c r="KB189" s="1">
        <v>9.4</v>
      </c>
      <c r="KC189" s="1">
        <v>9</v>
      </c>
      <c r="KD189" s="1">
        <v>7.2</v>
      </c>
      <c r="KE189" s="1">
        <v>9</v>
      </c>
      <c r="KF189" s="1">
        <v>5.8</v>
      </c>
      <c r="KG189" s="1">
        <v>5</v>
      </c>
      <c r="KH189" s="1">
        <v>6.8</v>
      </c>
      <c r="KI189" s="1">
        <v>5.6</v>
      </c>
      <c r="KJ189" s="1">
        <v>65535</v>
      </c>
      <c r="KK189" s="1">
        <v>8.1999999999999993</v>
      </c>
      <c r="KL189" s="1">
        <v>65535</v>
      </c>
      <c r="KM189" s="1">
        <v>9.6</v>
      </c>
      <c r="KN189" s="1">
        <v>9</v>
      </c>
      <c r="KO189" s="1">
        <v>65535</v>
      </c>
      <c r="KP189" s="1">
        <v>65535</v>
      </c>
      <c r="KQ189" s="1">
        <v>5.2</v>
      </c>
      <c r="KR189" s="1">
        <v>10</v>
      </c>
      <c r="KS189" s="1">
        <v>9.6</v>
      </c>
      <c r="KT189" s="1">
        <v>8.3000000000000007</v>
      </c>
      <c r="KU189" s="1">
        <v>8.4</v>
      </c>
      <c r="KV189" s="1">
        <v>9.9</v>
      </c>
      <c r="KW189" s="1">
        <v>8.1999999999999993</v>
      </c>
      <c r="KX189" s="1">
        <v>65535</v>
      </c>
      <c r="KY189" s="1">
        <v>9.2100000000000009</v>
      </c>
      <c r="KZ189" s="1">
        <v>7.2</v>
      </c>
      <c r="LA189" s="1">
        <v>7</v>
      </c>
      <c r="LB189" s="1">
        <v>65535</v>
      </c>
      <c r="LC189" s="1">
        <v>10.6</v>
      </c>
      <c r="LD189" s="1">
        <v>9.4</v>
      </c>
      <c r="LE189" s="1">
        <v>10.4</v>
      </c>
      <c r="LF189" s="1">
        <v>65535</v>
      </c>
      <c r="LG189" s="1">
        <v>9.8000000000000007</v>
      </c>
      <c r="LH189" s="1">
        <v>9</v>
      </c>
      <c r="LI189" s="1">
        <v>9.8000000000000007</v>
      </c>
      <c r="LJ189" s="1">
        <v>9</v>
      </c>
      <c r="LK189" s="1">
        <v>11</v>
      </c>
      <c r="LL189" s="1">
        <v>65535</v>
      </c>
      <c r="LM189" s="1">
        <v>9.5</v>
      </c>
      <c r="LN189" s="1">
        <v>10.4</v>
      </c>
      <c r="LO189" s="1">
        <v>10.6</v>
      </c>
      <c r="LP189" s="1">
        <v>65535</v>
      </c>
      <c r="LQ189" s="1">
        <v>10.199999999999999</v>
      </c>
      <c r="LR189" s="1">
        <v>65535</v>
      </c>
      <c r="LS189" s="1">
        <v>65535</v>
      </c>
      <c r="LT189" s="1">
        <v>9.8000000000000007</v>
      </c>
      <c r="LU189" s="1">
        <v>7.9</v>
      </c>
      <c r="LV189" s="1">
        <v>8.1999999999999993</v>
      </c>
      <c r="LW189" s="1">
        <v>10.4</v>
      </c>
      <c r="LX189" s="1">
        <v>7.8</v>
      </c>
      <c r="LY189" s="1">
        <v>10</v>
      </c>
      <c r="LZ189" s="1">
        <v>65535</v>
      </c>
      <c r="MA189" s="1">
        <v>10.6</v>
      </c>
      <c r="MB189" s="1">
        <v>65535</v>
      </c>
      <c r="MC189" s="1">
        <v>7.8</v>
      </c>
      <c r="MD189" s="1">
        <v>65535</v>
      </c>
      <c r="ME189" s="1">
        <v>10.4</v>
      </c>
      <c r="MF189" s="1">
        <v>10</v>
      </c>
      <c r="MG189" s="1">
        <v>9.8000000000000007</v>
      </c>
      <c r="MH189" s="1">
        <v>9.6</v>
      </c>
      <c r="MI189" s="1">
        <v>9.9</v>
      </c>
      <c r="MJ189" s="1">
        <v>9.3000000000000007</v>
      </c>
      <c r="MK189" s="1">
        <v>65535</v>
      </c>
      <c r="ML189" s="1">
        <v>65535</v>
      </c>
      <c r="MM189" s="1">
        <v>9.8000000000000007</v>
      </c>
      <c r="MN189" s="1">
        <v>65535</v>
      </c>
      <c r="MO189" s="1">
        <v>8.8000000000000007</v>
      </c>
      <c r="MP189" s="1">
        <v>10.199999999999999</v>
      </c>
      <c r="MQ189" s="1">
        <v>8</v>
      </c>
      <c r="MR189" s="1">
        <v>65535</v>
      </c>
      <c r="MS189" s="1">
        <v>10.199999999999999</v>
      </c>
      <c r="MT189" s="1">
        <v>7.2</v>
      </c>
      <c r="MU189" s="1">
        <v>7.4</v>
      </c>
      <c r="MV189" s="1">
        <v>7.1</v>
      </c>
      <c r="MW189" s="1">
        <v>10.199999999999999</v>
      </c>
      <c r="MX189" s="1">
        <v>10.6</v>
      </c>
      <c r="MY189" s="1">
        <v>10.199999999999999</v>
      </c>
      <c r="MZ189" s="1">
        <v>10.199999999999999</v>
      </c>
      <c r="NA189" s="1">
        <v>10</v>
      </c>
      <c r="NB189" s="1">
        <v>10.199999999999999</v>
      </c>
      <c r="NC189" s="1">
        <v>10.4</v>
      </c>
      <c r="ND189" s="1">
        <v>7.4</v>
      </c>
      <c r="NE189" s="1">
        <v>9.4</v>
      </c>
      <c r="NF189" s="1">
        <v>10.4</v>
      </c>
      <c r="NG189" s="1">
        <v>6.3</v>
      </c>
      <c r="NH189" s="1">
        <v>9.6</v>
      </c>
      <c r="NI189" s="1">
        <v>10.6</v>
      </c>
      <c r="NJ189" s="6">
        <f t="shared" si="111"/>
        <v>0.77419354838709675</v>
      </c>
      <c r="NK189" s="3">
        <f t="shared" si="112"/>
        <v>0.75</v>
      </c>
      <c r="NL189" s="3">
        <f t="shared" si="113"/>
        <v>0.64516129032258063</v>
      </c>
      <c r="NM189" s="3">
        <f t="shared" si="114"/>
        <v>0.8</v>
      </c>
      <c r="NN189" s="3">
        <f t="shared" si="115"/>
        <v>0.77419354838709675</v>
      </c>
      <c r="NO189" s="3">
        <f t="shared" si="116"/>
        <v>0.66666666666666663</v>
      </c>
      <c r="NP189" s="3">
        <f t="shared" si="117"/>
        <v>0.74193548387096775</v>
      </c>
      <c r="NQ189" s="3">
        <f t="shared" si="118"/>
        <v>0.90322580645161288</v>
      </c>
      <c r="NR189" s="3">
        <f t="shared" si="119"/>
        <v>0.8</v>
      </c>
      <c r="NS189" s="3">
        <f t="shared" si="120"/>
        <v>0.83870967741935487</v>
      </c>
      <c r="NT189" s="3">
        <f t="shared" si="121"/>
        <v>0.7</v>
      </c>
      <c r="NU189" s="3">
        <f t="shared" si="122"/>
        <v>0.87096774193548387</v>
      </c>
      <c r="NV189" s="3">
        <f t="shared" si="123"/>
        <v>0.77260273972602744</v>
      </c>
      <c r="NW189" s="5">
        <f t="shared" si="124"/>
        <v>8.9833333333333325</v>
      </c>
      <c r="NX189" s="1">
        <f t="shared" si="125"/>
        <v>9.3952380952380938</v>
      </c>
      <c r="NY189" s="1">
        <f t="shared" si="126"/>
        <v>9.36</v>
      </c>
      <c r="NZ189" s="1">
        <f t="shared" si="127"/>
        <v>8.9083333333333332</v>
      </c>
      <c r="OA189" s="1">
        <f t="shared" si="128"/>
        <v>8.9458333333333311</v>
      </c>
      <c r="OB189" s="1">
        <f t="shared" si="129"/>
        <v>8.9600000000000009</v>
      </c>
      <c r="OC189" s="1">
        <f t="shared" si="130"/>
        <v>8.1043478260869577</v>
      </c>
      <c r="OD189" s="1">
        <f t="shared" si="131"/>
        <v>7.5071428571428553</v>
      </c>
      <c r="OE189" s="1">
        <f t="shared" si="132"/>
        <v>7.5625000000000009</v>
      </c>
      <c r="OF189" s="1">
        <f t="shared" si="133"/>
        <v>7.7503846153846148</v>
      </c>
      <c r="OG189" s="1">
        <f t="shared" si="134"/>
        <v>9.4857142857142858</v>
      </c>
      <c r="OH189" s="1">
        <f t="shared" si="135"/>
        <v>9.3777777777777782</v>
      </c>
      <c r="OI189" s="111">
        <v>8.4269230769230763</v>
      </c>
      <c r="OJ189" s="112">
        <v>8.5038461538461547</v>
      </c>
      <c r="OK189" s="112">
        <v>8.5730769230769237</v>
      </c>
      <c r="OL189" s="112">
        <v>8.8230769230769219</v>
      </c>
      <c r="OM189" s="112">
        <v>8.8519999999999985</v>
      </c>
      <c r="ON189" s="112">
        <v>8.5583333333333353</v>
      </c>
      <c r="OO189" s="112">
        <v>7.8346153846153843</v>
      </c>
      <c r="OP189" s="112">
        <v>7.611538461538462</v>
      </c>
      <c r="OQ189" s="112">
        <v>7.3269230769230758</v>
      </c>
      <c r="OR189" s="112">
        <v>8.0076923076923094</v>
      </c>
      <c r="OS189" s="112">
        <v>8.546153846153846</v>
      </c>
      <c r="OT189" s="112">
        <v>8.3919999999999995</v>
      </c>
      <c r="OU189" s="5">
        <f t="shared" si="99"/>
        <v>0.55641025641025621</v>
      </c>
      <c r="OV189" s="1">
        <f t="shared" si="100"/>
        <v>0.89139194139193911</v>
      </c>
      <c r="OW189" s="1">
        <f t="shared" si="101"/>
        <v>0.78692307692307573</v>
      </c>
      <c r="OX189" s="1">
        <f t="shared" si="102"/>
        <v>8.5256410256411286E-2</v>
      </c>
      <c r="OY189" s="1">
        <f t="shared" si="103"/>
        <v>9.3833333333332547E-2</v>
      </c>
      <c r="OZ189" s="1">
        <f t="shared" si="104"/>
        <v>0.40166666666666551</v>
      </c>
      <c r="PA189" s="1">
        <f t="shared" si="105"/>
        <v>0.26973244147157338</v>
      </c>
      <c r="PB189" s="1">
        <f t="shared" si="106"/>
        <v>-0.10439560439560669</v>
      </c>
      <c r="PC189" s="1">
        <f t="shared" si="107"/>
        <v>0.23557692307692513</v>
      </c>
      <c r="PD189" s="1">
        <f t="shared" si="108"/>
        <v>-0.25730769230769468</v>
      </c>
      <c r="PE189" s="1">
        <f t="shared" si="109"/>
        <v>0.93956043956043978</v>
      </c>
      <c r="PF189" s="1">
        <f t="shared" si="110"/>
        <v>0.98577777777777875</v>
      </c>
      <c r="PG189" s="111">
        <v>0.2</v>
      </c>
      <c r="PH189" s="112">
        <v>1.3</v>
      </c>
      <c r="PI189" s="112">
        <v>1.5</v>
      </c>
      <c r="PJ189" s="112">
        <v>1.4</v>
      </c>
      <c r="PK189" s="112">
        <v>1.8</v>
      </c>
      <c r="PL189" s="112">
        <v>3</v>
      </c>
      <c r="PM189" s="112">
        <v>0.8</v>
      </c>
      <c r="PN189" s="112">
        <v>1.8</v>
      </c>
      <c r="PO189" s="112">
        <v>1.2</v>
      </c>
      <c r="PP189" s="112">
        <v>1.9</v>
      </c>
      <c r="PQ189" s="112">
        <v>1.5</v>
      </c>
      <c r="PR189" s="137">
        <v>1</v>
      </c>
      <c r="PS189" s="5">
        <f t="array" ref="PS189">+IF(ISERROR($NW189)=FALSE,MIN(IF($H189:$AL189&lt;65534,$H189:$AL189,"")),NA())</f>
        <v>4.8</v>
      </c>
      <c r="PT189" s="1">
        <f t="array" ref="PT189">+IF(ISERROR($NX189)=FALSE,MIN(IF($AM189:$BN189&lt;65534,$AM189:$BN189,"")),NA())</f>
        <v>5.4</v>
      </c>
      <c r="PU189" s="1">
        <f t="array" ref="PU189">+IF(ISERROR($NY189)=FALSE,MIN(IF($BP189:$CT189&lt;65534,$BP189:$CT189,"")),NA())</f>
        <v>6.6</v>
      </c>
      <c r="PV189" s="1">
        <f t="array" ref="PV189">+IF(ISERROR($NZ189)=FALSE,MIN(IF($CU189:$DX189&lt;65534,$CU189:$DX189,"")),NA())</f>
        <v>6.4</v>
      </c>
      <c r="PW189" s="1">
        <f t="array" ref="PW189">+IF(ISERROR($OA189)=FALSE,MIN(IF($DY189:$FC189&lt;65534,$DY189:$FC189,"")),NA())</f>
        <v>5.6</v>
      </c>
      <c r="PX189" s="1">
        <f t="array" ref="PX189">+IF(ISERROR($OB189)=FALSE,MIN(IF($FD189:$GG189&lt;65534,$FD189:$GG189,"")),NA())</f>
        <v>4.8</v>
      </c>
      <c r="PY189" s="1">
        <f t="array" ref="PY189">+IF(ISERROR($OC189)=FALSE,MIN(IF($GH189:$HL189&lt;65534,$GH189:$HL189,"")),NA())</f>
        <v>5.4</v>
      </c>
      <c r="PZ189" s="1">
        <f t="array" ref="PZ189">+IF(ISERROR($OD189)=FALSE,MIN(IF($HM189:$IQ189&lt;65534,$HM189:$IQ189,"")),NA())</f>
        <v>4</v>
      </c>
      <c r="QA189" s="1">
        <f t="array" ref="QA189">+IF(ISERROR($OE189)=FALSE,MIN(IF($IR189:$JU189&lt;65534,$IR189:$JU189,"")),NA())</f>
        <v>3.6</v>
      </c>
      <c r="QB189" s="1">
        <f t="array" ref="QB189">+IF(ISERROR($OF189)=FALSE,MIN(IF($JV189:$KZ189&lt;65534,$JV189:$KZ189,"")),NA())</f>
        <v>4.8</v>
      </c>
      <c r="QC189" s="1">
        <f t="array" ref="QC189">+IF(ISERROR($OG189)=FALSE,MIN(IF($LA189:$MD189&lt;65534,$LA189:$MD189,"")),NA())</f>
        <v>7</v>
      </c>
      <c r="QD189" s="1">
        <f t="array" ref="QD189">+IF(ISERROR($OH189)=FALSE,MIN(IF($ME189:$NI189&lt;65534,$ME189:$NI189,"")),NA())</f>
        <v>6.3</v>
      </c>
      <c r="QE189" s="5">
        <f t="shared" si="136"/>
        <v>-4.5999999999999996</v>
      </c>
      <c r="QF189" s="1">
        <f t="shared" si="137"/>
        <v>-4.1000000000000005</v>
      </c>
      <c r="QG189" s="1">
        <f t="shared" si="138"/>
        <v>-5.0999999999999996</v>
      </c>
      <c r="QH189" s="1">
        <f t="shared" si="139"/>
        <v>-5</v>
      </c>
      <c r="QI189" s="1">
        <f t="shared" si="140"/>
        <v>-3.8</v>
      </c>
      <c r="QJ189" s="1">
        <f t="shared" si="141"/>
        <v>-1.7999999999999998</v>
      </c>
      <c r="QK189" s="1">
        <f t="shared" si="142"/>
        <v>-4.6000000000000005</v>
      </c>
      <c r="QL189" s="1">
        <f t="shared" si="143"/>
        <v>-2.2000000000000002</v>
      </c>
      <c r="QM189" s="1">
        <f t="shared" si="144"/>
        <v>-2.4000000000000004</v>
      </c>
      <c r="QN189" s="1">
        <f t="shared" si="145"/>
        <v>-2.9</v>
      </c>
      <c r="QO189" s="1">
        <f t="shared" si="146"/>
        <v>-5.5</v>
      </c>
      <c r="QP189" s="1">
        <f t="shared" si="147"/>
        <v>-5.3</v>
      </c>
      <c r="QQ189" s="5" t="s">
        <v>892</v>
      </c>
    </row>
    <row r="190" spans="1:459" s="1" customFormat="1" x14ac:dyDescent="0.2">
      <c r="A190" s="79">
        <v>51025010</v>
      </c>
      <c r="B190" s="106">
        <v>-78.695583333333332</v>
      </c>
      <c r="C190" s="106">
        <v>1.5501944444444444</v>
      </c>
      <c r="D190" s="105">
        <v>16</v>
      </c>
      <c r="E190" s="97" t="s">
        <v>471</v>
      </c>
      <c r="F190" s="97" t="s">
        <v>592</v>
      </c>
      <c r="G190" s="97" t="s">
        <v>152</v>
      </c>
      <c r="H190" s="1">
        <v>24.6</v>
      </c>
      <c r="I190" s="1">
        <v>24.4</v>
      </c>
      <c r="J190" s="1">
        <v>24.6</v>
      </c>
      <c r="K190" s="1">
        <v>24.6</v>
      </c>
      <c r="L190" s="1">
        <v>24.6</v>
      </c>
      <c r="M190" s="1">
        <v>65535</v>
      </c>
      <c r="N190" s="1">
        <v>22.6</v>
      </c>
      <c r="O190" s="1">
        <v>22.6</v>
      </c>
      <c r="P190" s="1">
        <v>23.1</v>
      </c>
      <c r="Q190" s="1">
        <v>23.2</v>
      </c>
      <c r="R190" s="1">
        <v>22</v>
      </c>
      <c r="S190" s="1">
        <v>22.6</v>
      </c>
      <c r="T190" s="1">
        <v>22.8</v>
      </c>
      <c r="U190" s="1">
        <v>23</v>
      </c>
      <c r="V190" s="1">
        <v>22.6</v>
      </c>
      <c r="W190" s="1">
        <v>22.8</v>
      </c>
      <c r="X190" s="1">
        <v>22.9</v>
      </c>
      <c r="Y190" s="1">
        <v>23.6</v>
      </c>
      <c r="Z190" s="1">
        <v>22.6</v>
      </c>
      <c r="AA190" s="1">
        <v>22.9</v>
      </c>
      <c r="AB190" s="1">
        <v>23</v>
      </c>
      <c r="AC190" s="1">
        <v>23.2</v>
      </c>
      <c r="AD190" s="1">
        <v>23.4</v>
      </c>
      <c r="AE190" s="1">
        <v>23.7</v>
      </c>
      <c r="AF190" s="1">
        <v>23.9</v>
      </c>
      <c r="AG190" s="1">
        <v>24</v>
      </c>
      <c r="AH190" s="1">
        <v>23.9</v>
      </c>
      <c r="AI190" s="1">
        <v>24</v>
      </c>
      <c r="AJ190" s="1">
        <v>23.2</v>
      </c>
      <c r="AK190" s="1">
        <v>23.8</v>
      </c>
      <c r="AL190" s="1">
        <v>23.2</v>
      </c>
      <c r="AM190" s="1">
        <v>23.8</v>
      </c>
      <c r="AN190" s="1">
        <v>24</v>
      </c>
      <c r="AO190" s="1">
        <v>23.2</v>
      </c>
      <c r="AP190" s="1">
        <v>23.8</v>
      </c>
      <c r="AQ190" s="1">
        <v>23.6</v>
      </c>
      <c r="AR190" s="1">
        <v>65535</v>
      </c>
      <c r="AS190" s="1">
        <v>24.2</v>
      </c>
      <c r="AT190" s="1">
        <v>23.7</v>
      </c>
      <c r="AU190" s="1">
        <v>65535</v>
      </c>
      <c r="AV190" s="1">
        <v>22.9</v>
      </c>
      <c r="AW190" s="1">
        <v>23.6</v>
      </c>
      <c r="AX190" s="1">
        <v>24.4</v>
      </c>
      <c r="AY190" s="1">
        <v>24.6</v>
      </c>
      <c r="AZ190" s="1">
        <v>24.4</v>
      </c>
      <c r="BA190" s="1">
        <v>24.6</v>
      </c>
      <c r="BB190" s="1">
        <v>24</v>
      </c>
      <c r="BC190" s="1">
        <v>24</v>
      </c>
      <c r="BD190" s="1">
        <v>24.6</v>
      </c>
      <c r="BE190" s="1">
        <v>23.6</v>
      </c>
      <c r="BF190" s="1">
        <v>24</v>
      </c>
      <c r="BG190" s="1">
        <v>23.6</v>
      </c>
      <c r="BH190" s="1">
        <v>24.9</v>
      </c>
      <c r="BI190" s="1">
        <v>65535</v>
      </c>
      <c r="BJ190" s="1">
        <v>23.2</v>
      </c>
      <c r="BK190" s="1">
        <v>23</v>
      </c>
      <c r="BL190" s="1">
        <v>23</v>
      </c>
      <c r="BM190" s="1">
        <v>65535</v>
      </c>
      <c r="BN190" s="1">
        <v>24.1</v>
      </c>
      <c r="BO190" s="102"/>
      <c r="BP190" s="1">
        <v>25</v>
      </c>
      <c r="BQ190" s="1">
        <v>24.1</v>
      </c>
      <c r="BR190" s="1">
        <v>23.9</v>
      </c>
      <c r="BS190" s="1">
        <v>22.6</v>
      </c>
      <c r="BT190" s="1">
        <v>22.9</v>
      </c>
      <c r="BU190" s="1">
        <v>24</v>
      </c>
      <c r="BV190" s="1">
        <v>65535</v>
      </c>
      <c r="BW190" s="1">
        <v>24</v>
      </c>
      <c r="BX190" s="1">
        <v>24.2</v>
      </c>
      <c r="BY190" s="1">
        <v>24.1</v>
      </c>
      <c r="BZ190" s="1">
        <v>24</v>
      </c>
      <c r="CA190" s="1">
        <v>24.4</v>
      </c>
      <c r="CB190" s="1">
        <v>23.8</v>
      </c>
      <c r="CC190" s="1">
        <v>24</v>
      </c>
      <c r="CD190" s="1">
        <v>23.8</v>
      </c>
      <c r="CE190" s="1">
        <v>24.6</v>
      </c>
      <c r="CF190" s="1">
        <v>65535</v>
      </c>
      <c r="CG190" s="1">
        <v>24.6</v>
      </c>
      <c r="CH190" s="1">
        <v>23.6</v>
      </c>
      <c r="CI190" s="1">
        <v>23.4</v>
      </c>
      <c r="CJ190" s="1">
        <v>24.4</v>
      </c>
      <c r="CK190" s="1">
        <v>24</v>
      </c>
      <c r="CL190" s="1">
        <v>24</v>
      </c>
      <c r="CM190" s="1">
        <v>23.8</v>
      </c>
      <c r="CN190" s="1">
        <v>24</v>
      </c>
      <c r="CO190" s="1">
        <v>24.2</v>
      </c>
      <c r="CP190" s="1">
        <v>23.5</v>
      </c>
      <c r="CQ190" s="1">
        <v>24</v>
      </c>
      <c r="CR190" s="1">
        <v>23.4</v>
      </c>
      <c r="CS190" s="1">
        <v>24.1</v>
      </c>
      <c r="CT190" s="1">
        <v>23.9</v>
      </c>
      <c r="CU190" s="1">
        <v>24</v>
      </c>
      <c r="CV190" s="1">
        <v>23.6</v>
      </c>
      <c r="CW190" s="1">
        <v>23.9</v>
      </c>
      <c r="CX190" s="1">
        <v>24.4</v>
      </c>
      <c r="CY190" s="1">
        <v>24</v>
      </c>
      <c r="CZ190" s="1">
        <v>24.1</v>
      </c>
      <c r="DA190" s="1">
        <v>65535</v>
      </c>
      <c r="DB190" s="1">
        <v>24.2</v>
      </c>
      <c r="DC190" s="1">
        <v>24</v>
      </c>
      <c r="DD190" s="1">
        <v>23.2</v>
      </c>
      <c r="DE190" s="1">
        <v>23.6</v>
      </c>
      <c r="DF190" s="1">
        <v>24.4</v>
      </c>
      <c r="DG190" s="1">
        <v>24</v>
      </c>
      <c r="DH190" s="1">
        <v>24.2</v>
      </c>
      <c r="DI190" s="1">
        <v>24.1</v>
      </c>
      <c r="DJ190" s="1">
        <v>23.9</v>
      </c>
      <c r="DK190" s="1">
        <v>24</v>
      </c>
      <c r="DL190" s="1">
        <v>23.9</v>
      </c>
      <c r="DM190" s="1">
        <v>24.4</v>
      </c>
      <c r="DN190" s="1">
        <v>23.9</v>
      </c>
      <c r="DO190" s="1">
        <v>23.8</v>
      </c>
      <c r="DP190" s="1">
        <v>23.4</v>
      </c>
      <c r="DQ190" s="1">
        <v>24.2</v>
      </c>
      <c r="DR190" s="1">
        <v>24.2</v>
      </c>
      <c r="DS190" s="1">
        <v>24.2</v>
      </c>
      <c r="DT190" s="1">
        <v>24</v>
      </c>
      <c r="DU190" s="1">
        <v>24.4</v>
      </c>
      <c r="DV190" s="1">
        <v>25</v>
      </c>
      <c r="DW190" s="1">
        <v>24.6</v>
      </c>
      <c r="DX190" s="1">
        <v>24.6</v>
      </c>
      <c r="DY190" s="1">
        <v>23.6</v>
      </c>
      <c r="DZ190" s="1">
        <v>24.5</v>
      </c>
      <c r="EA190" s="1">
        <v>24.4</v>
      </c>
      <c r="EB190" s="1">
        <v>24.4</v>
      </c>
      <c r="EC190" s="1">
        <v>24.2</v>
      </c>
      <c r="ED190" s="1">
        <v>24.4</v>
      </c>
      <c r="EE190" s="1">
        <v>24.2</v>
      </c>
      <c r="EF190" s="1">
        <v>24</v>
      </c>
      <c r="EG190" s="1">
        <v>24.4</v>
      </c>
      <c r="EH190" s="1">
        <v>23.9</v>
      </c>
      <c r="EI190" s="1">
        <v>24.4</v>
      </c>
      <c r="EJ190" s="1">
        <v>65535</v>
      </c>
      <c r="EK190" s="1">
        <v>24.1</v>
      </c>
      <c r="EL190" s="1">
        <v>23.4</v>
      </c>
      <c r="EM190" s="1">
        <v>24.4</v>
      </c>
      <c r="EN190" s="1">
        <v>23.9</v>
      </c>
      <c r="EO190" s="1">
        <v>23.2</v>
      </c>
      <c r="EP190" s="1">
        <v>65535</v>
      </c>
      <c r="EQ190" s="1">
        <v>23.4</v>
      </c>
      <c r="ER190" s="1">
        <v>24</v>
      </c>
      <c r="ES190" s="1">
        <v>23.8</v>
      </c>
      <c r="ET190" s="1">
        <v>24.4</v>
      </c>
      <c r="EU190" s="1">
        <v>65535</v>
      </c>
      <c r="EV190" s="1">
        <v>23.8</v>
      </c>
      <c r="EW190" s="1">
        <v>23.6</v>
      </c>
      <c r="EX190" s="1">
        <v>22.6</v>
      </c>
      <c r="EY190" s="1">
        <v>23.9</v>
      </c>
      <c r="EZ190" s="1">
        <v>23.4</v>
      </c>
      <c r="FA190" s="1">
        <v>23.2</v>
      </c>
      <c r="FB190" s="1">
        <v>23.2</v>
      </c>
      <c r="FC190" s="1">
        <v>23.6</v>
      </c>
      <c r="FD190" s="1">
        <v>23</v>
      </c>
      <c r="FE190" s="1">
        <v>23</v>
      </c>
      <c r="FF190" s="1">
        <v>23.4</v>
      </c>
      <c r="FG190" s="1">
        <v>23.6</v>
      </c>
      <c r="FH190" s="1">
        <v>24</v>
      </c>
      <c r="FI190" s="1">
        <v>23.8</v>
      </c>
      <c r="FJ190" s="1">
        <v>23.4</v>
      </c>
      <c r="FK190" s="1">
        <v>65535</v>
      </c>
      <c r="FL190" s="1">
        <v>23.8</v>
      </c>
      <c r="FM190" s="1">
        <v>23.6</v>
      </c>
      <c r="FN190" s="1">
        <v>65535</v>
      </c>
      <c r="FO190" s="1">
        <v>23.2</v>
      </c>
      <c r="FP190" s="1">
        <v>23.4</v>
      </c>
      <c r="FQ190" s="1">
        <v>23.3</v>
      </c>
      <c r="FR190" s="1">
        <v>24</v>
      </c>
      <c r="FS190" s="1">
        <v>24</v>
      </c>
      <c r="FT190" s="1">
        <v>24</v>
      </c>
      <c r="FU190" s="1">
        <v>24.2</v>
      </c>
      <c r="FV190" s="1">
        <v>24.2</v>
      </c>
      <c r="FW190" s="1">
        <v>24.2</v>
      </c>
      <c r="FX190" s="1">
        <v>24.9</v>
      </c>
      <c r="FY190" s="1">
        <v>24</v>
      </c>
      <c r="FZ190" s="1">
        <v>24.1</v>
      </c>
      <c r="GA190" s="1">
        <v>23.6</v>
      </c>
      <c r="GB190" s="1">
        <v>23.8</v>
      </c>
      <c r="GC190" s="1">
        <v>23.9</v>
      </c>
      <c r="GD190" s="1">
        <v>24.1</v>
      </c>
      <c r="GE190" s="1">
        <v>23.4</v>
      </c>
      <c r="GF190" s="1">
        <v>22.6</v>
      </c>
      <c r="GG190" s="1">
        <v>23</v>
      </c>
      <c r="GH190" s="1">
        <v>23.6</v>
      </c>
      <c r="GI190" s="1">
        <v>23.4</v>
      </c>
      <c r="GJ190" s="1">
        <v>65535</v>
      </c>
      <c r="GK190" s="1">
        <v>65535</v>
      </c>
      <c r="GL190" s="1">
        <v>65535</v>
      </c>
      <c r="GM190" s="1">
        <v>23.5</v>
      </c>
      <c r="GN190" s="1">
        <v>23.6</v>
      </c>
      <c r="GO190" s="1">
        <v>23.2</v>
      </c>
      <c r="GP190" s="1">
        <v>23.4</v>
      </c>
      <c r="GQ190" s="1">
        <v>23.2</v>
      </c>
      <c r="GR190" s="1">
        <v>23.3</v>
      </c>
      <c r="GS190" s="1">
        <v>23.8</v>
      </c>
      <c r="GT190" s="1">
        <v>65535</v>
      </c>
      <c r="GU190" s="1">
        <v>22.8</v>
      </c>
      <c r="GV190" s="1">
        <v>22.2</v>
      </c>
      <c r="GW190" s="1">
        <v>22.6</v>
      </c>
      <c r="GX190" s="1">
        <v>23</v>
      </c>
      <c r="GY190" s="1">
        <v>24</v>
      </c>
      <c r="GZ190" s="1">
        <v>23</v>
      </c>
      <c r="HA190" s="1">
        <v>24.2</v>
      </c>
      <c r="HB190" s="1">
        <v>24.4</v>
      </c>
      <c r="HC190" s="1">
        <v>24.3</v>
      </c>
      <c r="HD190" s="1">
        <v>23.8</v>
      </c>
      <c r="HE190" s="1">
        <v>23.2</v>
      </c>
      <c r="HF190" s="1">
        <v>23.4</v>
      </c>
      <c r="HG190" s="1">
        <v>22.9</v>
      </c>
      <c r="HH190" s="1">
        <v>23</v>
      </c>
      <c r="HI190" s="1">
        <v>23.6</v>
      </c>
      <c r="HJ190" s="1">
        <v>24</v>
      </c>
      <c r="HK190" s="1">
        <v>23.8</v>
      </c>
      <c r="HL190" s="1">
        <v>24</v>
      </c>
      <c r="HM190" s="1">
        <v>23.7</v>
      </c>
      <c r="HN190" s="1">
        <v>23.6</v>
      </c>
      <c r="HO190" s="1">
        <v>23.4</v>
      </c>
      <c r="HP190" s="1">
        <v>23.6</v>
      </c>
      <c r="HQ190" s="1">
        <v>24</v>
      </c>
      <c r="HR190" s="1">
        <v>23.9</v>
      </c>
      <c r="HS190" s="1">
        <v>65535</v>
      </c>
      <c r="HT190" s="1">
        <v>22</v>
      </c>
      <c r="HU190" s="1">
        <v>22.4</v>
      </c>
      <c r="HV190" s="1">
        <v>21</v>
      </c>
      <c r="HW190" s="1">
        <v>20</v>
      </c>
      <c r="HX190" s="1">
        <v>21</v>
      </c>
      <c r="HY190" s="1">
        <v>20.3</v>
      </c>
      <c r="HZ190" s="1">
        <v>22.3</v>
      </c>
      <c r="IA190" s="1">
        <v>21.1</v>
      </c>
      <c r="IB190" s="1">
        <v>22.3</v>
      </c>
      <c r="IC190" s="1">
        <v>20.3</v>
      </c>
      <c r="ID190" s="1">
        <v>22</v>
      </c>
      <c r="IE190" s="1">
        <v>21</v>
      </c>
      <c r="IF190" s="1">
        <v>23.1</v>
      </c>
      <c r="IG190" s="1">
        <v>65535</v>
      </c>
      <c r="IH190" s="1">
        <v>22.2</v>
      </c>
      <c r="II190" s="1">
        <v>22</v>
      </c>
      <c r="IJ190" s="1">
        <v>22.1</v>
      </c>
      <c r="IK190" s="1">
        <v>23</v>
      </c>
      <c r="IL190" s="1">
        <v>21.2</v>
      </c>
      <c r="IM190" s="1">
        <v>23</v>
      </c>
      <c r="IN190" s="1">
        <v>23.1</v>
      </c>
      <c r="IO190" s="1">
        <v>20.100000000000001</v>
      </c>
      <c r="IP190" s="1">
        <v>22.8</v>
      </c>
      <c r="IQ190" s="1">
        <v>23.8</v>
      </c>
      <c r="IR190" s="1">
        <v>22.8</v>
      </c>
      <c r="IS190" s="1">
        <v>23.1</v>
      </c>
      <c r="IT190" s="1">
        <v>23.9</v>
      </c>
      <c r="IU190" s="1">
        <v>23</v>
      </c>
      <c r="IV190" s="1">
        <v>65535</v>
      </c>
      <c r="IW190" s="1">
        <v>23.6</v>
      </c>
      <c r="IX190" s="1">
        <v>22.6</v>
      </c>
      <c r="IY190" s="1">
        <v>21.2</v>
      </c>
      <c r="IZ190" s="1">
        <v>21.2</v>
      </c>
      <c r="JA190" s="1">
        <v>23.6</v>
      </c>
      <c r="JB190" s="1">
        <v>23.8</v>
      </c>
      <c r="JC190" s="1">
        <v>23.3</v>
      </c>
      <c r="JD190" s="1">
        <v>21.7</v>
      </c>
      <c r="JE190" s="1">
        <v>65535</v>
      </c>
      <c r="JF190" s="1">
        <v>23</v>
      </c>
      <c r="JG190" s="1">
        <v>23.2</v>
      </c>
      <c r="JH190" s="1">
        <v>23</v>
      </c>
      <c r="JI190" s="1">
        <v>22.9</v>
      </c>
      <c r="JJ190" s="1">
        <v>22.9</v>
      </c>
      <c r="JK190" s="1">
        <v>23</v>
      </c>
      <c r="JL190" s="1">
        <v>65535</v>
      </c>
      <c r="JM190" s="1">
        <v>23.4</v>
      </c>
      <c r="JN190" s="1">
        <v>23.6</v>
      </c>
      <c r="JO190" s="1">
        <v>23</v>
      </c>
      <c r="JP190" s="1">
        <v>23.6</v>
      </c>
      <c r="JQ190" s="1">
        <v>22.6</v>
      </c>
      <c r="JR190" s="1">
        <v>23</v>
      </c>
      <c r="JS190" s="1">
        <v>22.4</v>
      </c>
      <c r="JT190" s="1">
        <v>22.4</v>
      </c>
      <c r="JU190" s="1">
        <v>22.6</v>
      </c>
      <c r="JV190" s="1">
        <v>22.2</v>
      </c>
      <c r="JW190" s="1">
        <v>23</v>
      </c>
      <c r="JX190" s="1">
        <v>23.4</v>
      </c>
      <c r="JY190" s="1">
        <v>65535</v>
      </c>
      <c r="JZ190" s="1">
        <v>23.4</v>
      </c>
      <c r="KA190" s="1">
        <v>23</v>
      </c>
      <c r="KB190" s="1">
        <v>65535</v>
      </c>
      <c r="KC190" s="1">
        <v>23.6</v>
      </c>
      <c r="KD190" s="1">
        <v>23.4</v>
      </c>
      <c r="KE190" s="1">
        <v>23.6</v>
      </c>
      <c r="KF190" s="1">
        <v>23.9</v>
      </c>
      <c r="KG190" s="1">
        <v>24</v>
      </c>
      <c r="KH190" s="1">
        <v>65535</v>
      </c>
      <c r="KI190" s="1">
        <v>23.6</v>
      </c>
      <c r="KJ190" s="1">
        <v>23.6</v>
      </c>
      <c r="KK190" s="1">
        <v>23</v>
      </c>
      <c r="KL190" s="1">
        <v>22.9</v>
      </c>
      <c r="KM190" s="1">
        <v>22.9</v>
      </c>
      <c r="KN190" s="1">
        <v>22.4</v>
      </c>
      <c r="KO190" s="1">
        <v>22.5</v>
      </c>
      <c r="KP190" s="1">
        <v>23.4</v>
      </c>
      <c r="KQ190" s="1">
        <v>65535</v>
      </c>
      <c r="KR190" s="1">
        <v>22.4</v>
      </c>
      <c r="KS190" s="1">
        <v>23</v>
      </c>
      <c r="KT190" s="1">
        <v>65535</v>
      </c>
      <c r="KU190" s="1">
        <v>21.9</v>
      </c>
      <c r="KV190" s="1">
        <v>23</v>
      </c>
      <c r="KW190" s="1">
        <v>23.2</v>
      </c>
      <c r="KX190" s="1">
        <v>23.2</v>
      </c>
      <c r="KY190" s="1">
        <v>23</v>
      </c>
      <c r="KZ190" s="1">
        <v>23.6</v>
      </c>
      <c r="LA190" s="1">
        <v>23.4</v>
      </c>
      <c r="LB190" s="1">
        <v>23.2</v>
      </c>
      <c r="LC190" s="1">
        <v>22.5</v>
      </c>
      <c r="LD190" s="1">
        <v>22.2</v>
      </c>
      <c r="LE190" s="1">
        <v>23.8</v>
      </c>
      <c r="LF190" s="1">
        <v>23</v>
      </c>
      <c r="LG190" s="1">
        <v>24</v>
      </c>
      <c r="LH190" s="1">
        <v>23.2</v>
      </c>
      <c r="LI190" s="1">
        <v>23.6</v>
      </c>
      <c r="LJ190" s="1">
        <v>23.6</v>
      </c>
      <c r="LK190" s="1">
        <v>23.6</v>
      </c>
      <c r="LL190" s="1">
        <v>23.2</v>
      </c>
      <c r="LM190" s="1">
        <v>23.2</v>
      </c>
      <c r="LN190" s="1">
        <v>23.4</v>
      </c>
      <c r="LO190" s="1">
        <v>23.2</v>
      </c>
      <c r="LP190" s="1">
        <v>23.7</v>
      </c>
      <c r="LQ190" s="1">
        <v>23.4</v>
      </c>
      <c r="LR190" s="1">
        <v>23.6</v>
      </c>
      <c r="LS190" s="1">
        <v>23</v>
      </c>
      <c r="LT190" s="1">
        <v>23.2</v>
      </c>
      <c r="LU190" s="1">
        <v>23.7</v>
      </c>
      <c r="LV190" s="1">
        <v>20.399999999999999</v>
      </c>
      <c r="LW190" s="1">
        <v>21.2</v>
      </c>
      <c r="LX190" s="1">
        <v>22</v>
      </c>
      <c r="LY190" s="1">
        <v>23.2</v>
      </c>
      <c r="LZ190" s="1">
        <v>23.2</v>
      </c>
      <c r="MA190" s="1">
        <v>65535</v>
      </c>
      <c r="MB190" s="1">
        <v>24</v>
      </c>
      <c r="MC190" s="1">
        <v>23.8</v>
      </c>
      <c r="MD190" s="1">
        <v>23.4</v>
      </c>
      <c r="ME190" s="1">
        <v>23.4</v>
      </c>
      <c r="MF190" s="1">
        <v>23</v>
      </c>
      <c r="MG190" s="1">
        <v>23.2</v>
      </c>
      <c r="MH190" s="1">
        <v>23</v>
      </c>
      <c r="MI190" s="1">
        <v>65535</v>
      </c>
      <c r="MJ190" s="1">
        <v>23.6</v>
      </c>
      <c r="MK190" s="1">
        <v>65535</v>
      </c>
      <c r="ML190" s="1">
        <v>22.2</v>
      </c>
      <c r="MM190" s="1">
        <v>23</v>
      </c>
      <c r="MN190" s="1">
        <v>65535</v>
      </c>
      <c r="MO190" s="1">
        <v>65535</v>
      </c>
      <c r="MP190" s="1">
        <v>22.8</v>
      </c>
      <c r="MQ190" s="1">
        <v>23</v>
      </c>
      <c r="MR190" s="1">
        <v>22.3</v>
      </c>
      <c r="MS190" s="1">
        <v>22.4</v>
      </c>
      <c r="MT190" s="1">
        <v>23.8</v>
      </c>
      <c r="MU190" s="1">
        <v>23.6</v>
      </c>
      <c r="MV190" s="1">
        <v>24</v>
      </c>
      <c r="MW190" s="1">
        <v>23</v>
      </c>
      <c r="MX190" s="1">
        <v>24.4</v>
      </c>
      <c r="MY190" s="1">
        <v>23.8</v>
      </c>
      <c r="MZ190" s="1">
        <v>23.6</v>
      </c>
      <c r="NA190" s="1">
        <v>23.8</v>
      </c>
      <c r="NB190" s="1">
        <v>65535</v>
      </c>
      <c r="NC190" s="1">
        <v>24</v>
      </c>
      <c r="ND190" s="1">
        <v>24.6</v>
      </c>
      <c r="NE190" s="1">
        <v>24.6</v>
      </c>
      <c r="NF190" s="1">
        <v>24.2</v>
      </c>
      <c r="NG190" s="1">
        <v>23.4</v>
      </c>
      <c r="NH190" s="1">
        <v>24</v>
      </c>
      <c r="NI190" s="1">
        <v>23.8</v>
      </c>
      <c r="NJ190" s="6">
        <f t="shared" si="111"/>
        <v>0.967741935483871</v>
      </c>
      <c r="NK190" s="3">
        <f t="shared" si="112"/>
        <v>0.8571428571428571</v>
      </c>
      <c r="NL190" s="3">
        <f t="shared" si="113"/>
        <v>0.93548387096774188</v>
      </c>
      <c r="NM190" s="3">
        <f t="shared" si="114"/>
        <v>0.96666666666666667</v>
      </c>
      <c r="NN190" s="3">
        <f t="shared" si="115"/>
        <v>0.90322580645161288</v>
      </c>
      <c r="NO190" s="3">
        <f t="shared" si="116"/>
        <v>0.93333333333333335</v>
      </c>
      <c r="NP190" s="3">
        <f t="shared" si="117"/>
        <v>0.87096774193548387</v>
      </c>
      <c r="NQ190" s="3">
        <f t="shared" si="118"/>
        <v>0.93548387096774188</v>
      </c>
      <c r="NR190" s="3">
        <f t="shared" si="119"/>
        <v>0.9</v>
      </c>
      <c r="NS190" s="3">
        <f t="shared" si="120"/>
        <v>0.83870967741935487</v>
      </c>
      <c r="NT190" s="3">
        <f t="shared" si="121"/>
        <v>0.96666666666666667</v>
      </c>
      <c r="NU190" s="3">
        <f t="shared" si="122"/>
        <v>0.83870967741935487</v>
      </c>
      <c r="NV190" s="3">
        <f t="shared" si="123"/>
        <v>0.90958904109589045</v>
      </c>
      <c r="NW190" s="5">
        <f t="shared" si="124"/>
        <v>23.38</v>
      </c>
      <c r="NX190" s="1">
        <f t="shared" si="125"/>
        <v>23.866666666666671</v>
      </c>
      <c r="NY190" s="1">
        <f t="shared" si="126"/>
        <v>23.941379310344828</v>
      </c>
      <c r="NZ190" s="1">
        <f t="shared" si="127"/>
        <v>24.07586206896552</v>
      </c>
      <c r="OA190" s="1">
        <f t="shared" si="128"/>
        <v>23.86785714285714</v>
      </c>
      <c r="OB190" s="1">
        <f t="shared" si="129"/>
        <v>23.696428571428566</v>
      </c>
      <c r="OC190" s="1">
        <f t="shared" si="130"/>
        <v>23.451851851851849</v>
      </c>
      <c r="OD190" s="1">
        <f t="shared" si="131"/>
        <v>22.217241379310348</v>
      </c>
      <c r="OE190" s="1">
        <f t="shared" si="132"/>
        <v>22.903703703703702</v>
      </c>
      <c r="OF190" s="1">
        <f t="shared" si="133"/>
        <v>23.119230769230771</v>
      </c>
      <c r="OG190" s="1">
        <f t="shared" si="134"/>
        <v>23.134482758620685</v>
      </c>
      <c r="OH190" s="1">
        <f t="shared" si="135"/>
        <v>23.48076923076923</v>
      </c>
      <c r="OI190" s="111">
        <v>22.43</v>
      </c>
      <c r="OJ190" s="112">
        <v>22.75714285714286</v>
      </c>
      <c r="OK190" s="112">
        <v>22.728571428571428</v>
      </c>
      <c r="OL190" s="112">
        <v>23.059090909090909</v>
      </c>
      <c r="OM190" s="112">
        <v>23.047826086956523</v>
      </c>
      <c r="ON190" s="112">
        <v>22.873913043478261</v>
      </c>
      <c r="OO190" s="112">
        <v>22.486363636363635</v>
      </c>
      <c r="OP190" s="112">
        <v>22.547826086956523</v>
      </c>
      <c r="OQ190" s="112">
        <v>22.565217391304351</v>
      </c>
      <c r="OR190" s="112">
        <v>22.613043478260874</v>
      </c>
      <c r="OS190" s="112">
        <v>22.545454545454547</v>
      </c>
      <c r="OT190" s="112">
        <v>22.595238095238091</v>
      </c>
      <c r="OU190" s="5">
        <f t="shared" si="99"/>
        <v>0.94999999999999929</v>
      </c>
      <c r="OV190" s="1">
        <f t="shared" si="100"/>
        <v>1.1095238095238109</v>
      </c>
      <c r="OW190" s="1">
        <f t="shared" si="101"/>
        <v>1.2128078817734007</v>
      </c>
      <c r="OX190" s="1">
        <f t="shared" si="102"/>
        <v>1.0167711598746116</v>
      </c>
      <c r="OY190" s="1">
        <f t="shared" si="103"/>
        <v>0.82003105590061764</v>
      </c>
      <c r="OZ190" s="1">
        <f t="shared" si="104"/>
        <v>0.82251552795030491</v>
      </c>
      <c r="PA190" s="1">
        <f t="shared" si="105"/>
        <v>0.96548821548821451</v>
      </c>
      <c r="PB190" s="1">
        <f t="shared" si="106"/>
        <v>-0.33058470764617454</v>
      </c>
      <c r="PC190" s="1">
        <f t="shared" si="107"/>
        <v>0.33848631239935045</v>
      </c>
      <c r="PD190" s="1">
        <f t="shared" si="108"/>
        <v>0.50618729096989767</v>
      </c>
      <c r="PE190" s="1">
        <f t="shared" si="109"/>
        <v>0.58902821316613796</v>
      </c>
      <c r="PF190" s="1">
        <f t="shared" si="110"/>
        <v>0.8855311355311386</v>
      </c>
      <c r="PG190" s="111">
        <v>17.100000000000001</v>
      </c>
      <c r="PH190" s="112">
        <v>16.3</v>
      </c>
      <c r="PI190" s="112">
        <v>18.5</v>
      </c>
      <c r="PJ190" s="112">
        <v>19.2</v>
      </c>
      <c r="PK190" s="112">
        <v>19.399999999999999</v>
      </c>
      <c r="PL190" s="112">
        <v>19.399999999999999</v>
      </c>
      <c r="PM190" s="112">
        <v>18.2</v>
      </c>
      <c r="PN190" s="112">
        <v>18.3</v>
      </c>
      <c r="PO190" s="112">
        <v>19.600000000000001</v>
      </c>
      <c r="PP190" s="112">
        <v>19.2</v>
      </c>
      <c r="PQ190" s="112">
        <v>18.399999999999999</v>
      </c>
      <c r="PR190" s="137">
        <v>19.8</v>
      </c>
      <c r="PS190" s="5">
        <f t="array" ref="PS190">+IF(ISERROR($NW190)=FALSE,MIN(IF($H190:$AL190&lt;65534,$H190:$AL190,"")),NA())</f>
        <v>22</v>
      </c>
      <c r="PT190" s="1">
        <f t="array" ref="PT190">+IF(ISERROR($NX190)=FALSE,MIN(IF($AM190:$BN190&lt;65534,$AM190:$BN190,"")),NA())</f>
        <v>22.9</v>
      </c>
      <c r="PU190" s="1">
        <f t="array" ref="PU190">+IF(ISERROR($NY190)=FALSE,MIN(IF($BP190:$CT190&lt;65534,$BP190:$CT190,"")),NA())</f>
        <v>22.6</v>
      </c>
      <c r="PV190" s="1">
        <f t="array" ref="PV190">+IF(ISERROR($NZ190)=FALSE,MIN(IF($CU190:$DX190&lt;65534,$CU190:$DX190,"")),NA())</f>
        <v>23.2</v>
      </c>
      <c r="PW190" s="1">
        <f t="array" ref="PW190">+IF(ISERROR($OA190)=FALSE,MIN(IF($DY190:$FC190&lt;65534,$DY190:$FC190,"")),NA())</f>
        <v>22.6</v>
      </c>
      <c r="PX190" s="1">
        <f t="array" ref="PX190">+IF(ISERROR($OB190)=FALSE,MIN(IF($FD190:$GG190&lt;65534,$FD190:$GG190,"")),NA())</f>
        <v>22.6</v>
      </c>
      <c r="PY190" s="1">
        <f t="array" ref="PY190">+IF(ISERROR($OC190)=FALSE,MIN(IF($GH190:$HL190&lt;65534,$GH190:$HL190,"")),NA())</f>
        <v>22.2</v>
      </c>
      <c r="PZ190" s="1">
        <f t="array" ref="PZ190">+IF(ISERROR($OD190)=FALSE,MIN(IF($HM190:$IQ190&lt;65534,$HM190:$IQ190,"")),NA())</f>
        <v>20</v>
      </c>
      <c r="QA190" s="1">
        <f t="array" ref="QA190">+IF(ISERROR($OE190)=FALSE,MIN(IF($IR190:$JU190&lt;65534,$IR190:$JU190,"")),NA())</f>
        <v>21.2</v>
      </c>
      <c r="QB190" s="1">
        <f t="array" ref="QB190">+IF(ISERROR($OF190)=FALSE,MIN(IF($JV190:$KZ190&lt;65534,$JV190:$KZ190,"")),NA())</f>
        <v>21.9</v>
      </c>
      <c r="QC190" s="1">
        <f t="array" ref="QC190">+IF(ISERROR($OG190)=FALSE,MIN(IF($LA190:$MD190&lt;65534,$LA190:$MD190,"")),NA())</f>
        <v>20.399999999999999</v>
      </c>
      <c r="QD190" s="1">
        <f t="array" ref="QD190">+IF(ISERROR($OH190)=FALSE,MIN(IF($ME190:$NI190&lt;65534,$ME190:$NI190,"")),NA())</f>
        <v>22.2</v>
      </c>
      <c r="QE190" s="5">
        <f t="shared" si="136"/>
        <v>-4.8999999999999986</v>
      </c>
      <c r="QF190" s="1">
        <f t="shared" si="137"/>
        <v>-6.5999999999999979</v>
      </c>
      <c r="QG190" s="1">
        <f t="shared" si="138"/>
        <v>-4.1000000000000014</v>
      </c>
      <c r="QH190" s="1">
        <f t="shared" si="139"/>
        <v>-4</v>
      </c>
      <c r="QI190" s="1">
        <f t="shared" si="140"/>
        <v>-3.2000000000000028</v>
      </c>
      <c r="QJ190" s="1">
        <f t="shared" si="141"/>
        <v>-3.2000000000000028</v>
      </c>
      <c r="QK190" s="1">
        <f t="shared" si="142"/>
        <v>-4</v>
      </c>
      <c r="QL190" s="1">
        <f t="shared" si="143"/>
        <v>-1.6999999999999993</v>
      </c>
      <c r="QM190" s="1">
        <f t="shared" si="144"/>
        <v>-1.5999999999999979</v>
      </c>
      <c r="QN190" s="1">
        <f t="shared" si="145"/>
        <v>-2.6999999999999993</v>
      </c>
      <c r="QO190" s="1">
        <f t="shared" si="146"/>
        <v>-2</v>
      </c>
      <c r="QP190" s="1">
        <f t="shared" si="147"/>
        <v>-2.3999999999999986</v>
      </c>
      <c r="QQ190" s="5" t="s">
        <v>892</v>
      </c>
    </row>
    <row r="191" spans="1:459" s="1" customFormat="1" x14ac:dyDescent="0.2">
      <c r="A191" s="155">
        <v>52045010</v>
      </c>
      <c r="B191" s="156">
        <v>-77.303083333333333</v>
      </c>
      <c r="C191" s="156">
        <v>1.1982222222222223</v>
      </c>
      <c r="D191" s="157">
        <v>2710</v>
      </c>
      <c r="E191" s="158" t="s">
        <v>593</v>
      </c>
      <c r="F191" s="158" t="s">
        <v>594</v>
      </c>
      <c r="G191" s="158" t="s">
        <v>152</v>
      </c>
      <c r="H191" s="1">
        <v>65535</v>
      </c>
      <c r="I191" s="1">
        <v>65535</v>
      </c>
      <c r="J191" s="1">
        <v>65535</v>
      </c>
      <c r="K191" s="1">
        <v>65535</v>
      </c>
      <c r="L191" s="1">
        <v>65535</v>
      </c>
      <c r="M191" s="1">
        <v>65535</v>
      </c>
      <c r="N191" s="1">
        <v>65535</v>
      </c>
      <c r="O191" s="1">
        <v>65535</v>
      </c>
      <c r="P191" s="1">
        <v>65535</v>
      </c>
      <c r="Q191" s="1">
        <v>65535</v>
      </c>
      <c r="R191" s="1">
        <v>65535</v>
      </c>
      <c r="S191" s="1">
        <v>65535</v>
      </c>
      <c r="T191" s="1">
        <v>65535</v>
      </c>
      <c r="U191" s="1">
        <v>65535</v>
      </c>
      <c r="V191" s="1">
        <v>65535</v>
      </c>
      <c r="W191" s="1">
        <v>65535</v>
      </c>
      <c r="X191" s="1">
        <v>65535</v>
      </c>
      <c r="Y191" s="1">
        <v>65535</v>
      </c>
      <c r="Z191" s="1">
        <v>65535</v>
      </c>
      <c r="AA191" s="1">
        <v>65535</v>
      </c>
      <c r="AB191" s="1">
        <v>65535</v>
      </c>
      <c r="AC191" s="1">
        <v>65535</v>
      </c>
      <c r="AD191" s="1">
        <v>65535</v>
      </c>
      <c r="AE191" s="1">
        <v>65535</v>
      </c>
      <c r="AF191" s="1">
        <v>65535</v>
      </c>
      <c r="AG191" s="1">
        <v>65535</v>
      </c>
      <c r="AH191" s="1">
        <v>65535</v>
      </c>
      <c r="AI191" s="1">
        <v>65535</v>
      </c>
      <c r="AJ191" s="1">
        <v>65535</v>
      </c>
      <c r="AK191" s="1">
        <v>65535</v>
      </c>
      <c r="AL191" s="1">
        <v>65535</v>
      </c>
      <c r="AM191" s="1">
        <v>10.6</v>
      </c>
      <c r="AN191" s="1">
        <v>9</v>
      </c>
      <c r="AO191" s="1">
        <v>8.9</v>
      </c>
      <c r="AP191" s="1">
        <v>10.8</v>
      </c>
      <c r="AQ191" s="1">
        <v>11.2</v>
      </c>
      <c r="AR191" s="1">
        <v>10.3</v>
      </c>
      <c r="AS191" s="1">
        <v>10.4</v>
      </c>
      <c r="AT191" s="1">
        <v>9.4</v>
      </c>
      <c r="AU191" s="1">
        <v>8.9</v>
      </c>
      <c r="AV191" s="1">
        <v>11</v>
      </c>
      <c r="AW191" s="1">
        <v>8.9</v>
      </c>
      <c r="AX191" s="1">
        <v>10.8</v>
      </c>
      <c r="AY191" s="1">
        <v>10.4</v>
      </c>
      <c r="AZ191" s="1">
        <v>10.7</v>
      </c>
      <c r="BA191" s="1">
        <v>9.1999999999999993</v>
      </c>
      <c r="BB191" s="1">
        <v>9.8000000000000007</v>
      </c>
      <c r="BC191" s="1">
        <v>10.199999999999999</v>
      </c>
      <c r="BD191" s="1">
        <v>11.3</v>
      </c>
      <c r="BE191" s="1">
        <v>9.8000000000000007</v>
      </c>
      <c r="BF191" s="1">
        <v>10.4</v>
      </c>
      <c r="BG191" s="1">
        <v>10.199999999999999</v>
      </c>
      <c r="BH191" s="1">
        <v>11</v>
      </c>
      <c r="BI191" s="1">
        <v>65535</v>
      </c>
      <c r="BJ191" s="1">
        <v>65535</v>
      </c>
      <c r="BK191" s="1">
        <v>8.8000000000000007</v>
      </c>
      <c r="BL191" s="1">
        <v>10.6</v>
      </c>
      <c r="BM191" s="1">
        <v>10.4</v>
      </c>
      <c r="BN191" s="1">
        <v>10</v>
      </c>
      <c r="BO191" s="102"/>
      <c r="BP191" s="1">
        <v>9</v>
      </c>
      <c r="BQ191" s="1">
        <v>9.8000000000000007</v>
      </c>
      <c r="BR191" s="1">
        <v>7.4</v>
      </c>
      <c r="BS191" s="1">
        <v>6.8</v>
      </c>
      <c r="BT191" s="1">
        <v>8.4</v>
      </c>
      <c r="BU191" s="1">
        <v>10.7</v>
      </c>
      <c r="BV191" s="1">
        <v>10</v>
      </c>
      <c r="BW191" s="1">
        <v>9.8000000000000007</v>
      </c>
      <c r="BX191" s="1">
        <v>11.5</v>
      </c>
      <c r="BY191" s="1">
        <v>11.6</v>
      </c>
      <c r="BZ191" s="1">
        <v>10.4</v>
      </c>
      <c r="CA191" s="1">
        <v>7.8</v>
      </c>
      <c r="CB191" s="1">
        <v>9.5</v>
      </c>
      <c r="CC191" s="1">
        <v>11.2</v>
      </c>
      <c r="CD191" s="1">
        <v>10.3</v>
      </c>
      <c r="CE191" s="1">
        <v>10.199999999999999</v>
      </c>
      <c r="CF191" s="1">
        <v>65535</v>
      </c>
      <c r="CG191" s="1">
        <v>11.4</v>
      </c>
      <c r="CH191" s="1">
        <v>10.8</v>
      </c>
      <c r="CI191" s="1">
        <v>10.1</v>
      </c>
      <c r="CJ191" s="1">
        <v>7.5</v>
      </c>
      <c r="CK191" s="1">
        <v>10</v>
      </c>
      <c r="CL191" s="1">
        <v>8.1999999999999993</v>
      </c>
      <c r="CM191" s="1">
        <v>10.5</v>
      </c>
      <c r="CN191" s="1">
        <v>10.3</v>
      </c>
      <c r="CO191" s="1">
        <v>9.4</v>
      </c>
      <c r="CP191" s="1">
        <v>10.7</v>
      </c>
      <c r="CQ191" s="1">
        <v>11.5</v>
      </c>
      <c r="CR191" s="1">
        <v>9</v>
      </c>
      <c r="CS191" s="1">
        <v>10.5</v>
      </c>
      <c r="CT191" s="1">
        <v>11.8</v>
      </c>
      <c r="CU191" s="1">
        <v>9.8000000000000007</v>
      </c>
      <c r="CV191" s="1">
        <v>9.6</v>
      </c>
      <c r="CW191" s="1">
        <v>10.5</v>
      </c>
      <c r="CX191" s="1">
        <v>10.5</v>
      </c>
      <c r="CY191" s="1">
        <v>10.8</v>
      </c>
      <c r="CZ191" s="1">
        <v>10.1</v>
      </c>
      <c r="DA191" s="1">
        <v>9.4</v>
      </c>
      <c r="DB191" s="1">
        <v>9.6999999999999993</v>
      </c>
      <c r="DC191" s="1">
        <v>7.8</v>
      </c>
      <c r="DD191" s="1">
        <v>9.1999999999999993</v>
      </c>
      <c r="DE191" s="1">
        <v>9.6</v>
      </c>
      <c r="DF191" s="1">
        <v>11.2</v>
      </c>
      <c r="DG191" s="1">
        <v>11.6</v>
      </c>
      <c r="DH191" s="1">
        <v>8.4</v>
      </c>
      <c r="DI191" s="1">
        <v>9.1999999999999993</v>
      </c>
      <c r="DJ191" s="1">
        <v>9</v>
      </c>
      <c r="DK191" s="1">
        <v>9.8000000000000007</v>
      </c>
      <c r="DL191" s="1">
        <v>8.9</v>
      </c>
      <c r="DM191" s="1">
        <v>8.1999999999999993</v>
      </c>
      <c r="DN191" s="1">
        <v>8</v>
      </c>
      <c r="DO191" s="1">
        <v>9</v>
      </c>
      <c r="DP191" s="1">
        <v>8.4</v>
      </c>
      <c r="DQ191" s="1">
        <v>8.5</v>
      </c>
      <c r="DR191" s="1">
        <v>10.199999999999999</v>
      </c>
      <c r="DS191" s="1">
        <v>11</v>
      </c>
      <c r="DT191" s="1">
        <v>10.8</v>
      </c>
      <c r="DU191" s="1">
        <v>9</v>
      </c>
      <c r="DV191" s="1">
        <v>9.8000000000000007</v>
      </c>
      <c r="DW191" s="1">
        <v>11.3</v>
      </c>
      <c r="DX191" s="1">
        <v>10.8</v>
      </c>
      <c r="DY191" s="1">
        <v>8.6</v>
      </c>
      <c r="DZ191" s="1">
        <v>8.8000000000000007</v>
      </c>
      <c r="EA191" s="1">
        <v>10.5</v>
      </c>
      <c r="EB191" s="1">
        <v>10.4</v>
      </c>
      <c r="EC191" s="1">
        <v>10.8</v>
      </c>
      <c r="ED191" s="1">
        <v>10.199999999999999</v>
      </c>
      <c r="EE191" s="1">
        <v>11.2</v>
      </c>
      <c r="EF191" s="1">
        <v>10</v>
      </c>
      <c r="EG191" s="1">
        <v>9</v>
      </c>
      <c r="EH191" s="1">
        <v>8.8000000000000007</v>
      </c>
      <c r="EI191" s="1">
        <v>7.8</v>
      </c>
      <c r="EJ191" s="1">
        <v>8.6</v>
      </c>
      <c r="EK191" s="1">
        <v>10.7</v>
      </c>
      <c r="EL191" s="1">
        <v>10.5</v>
      </c>
      <c r="EM191" s="1">
        <v>10.3</v>
      </c>
      <c r="EN191" s="1">
        <v>9.8000000000000007</v>
      </c>
      <c r="EO191" s="1">
        <v>8.8000000000000007</v>
      </c>
      <c r="EP191" s="1">
        <v>8.6</v>
      </c>
      <c r="EQ191" s="1">
        <v>9.6</v>
      </c>
      <c r="ER191" s="1">
        <v>8.4</v>
      </c>
      <c r="ES191" s="1">
        <v>9.1999999999999993</v>
      </c>
      <c r="ET191" s="1">
        <v>6.8</v>
      </c>
      <c r="EU191" s="1">
        <v>8.4</v>
      </c>
      <c r="EV191" s="1">
        <v>9.6</v>
      </c>
      <c r="EW191" s="1">
        <v>7.2</v>
      </c>
      <c r="EX191" s="1">
        <v>9</v>
      </c>
      <c r="EY191" s="1">
        <v>6.8</v>
      </c>
      <c r="EZ191" s="1">
        <v>7.6</v>
      </c>
      <c r="FA191" s="1">
        <v>9.4</v>
      </c>
      <c r="FB191" s="1">
        <v>9.4</v>
      </c>
      <c r="FC191" s="1">
        <v>8.8000000000000007</v>
      </c>
      <c r="FD191" s="1">
        <v>6.4</v>
      </c>
      <c r="FE191" s="1">
        <v>7.6</v>
      </c>
      <c r="FF191" s="1">
        <v>10</v>
      </c>
      <c r="FG191" s="1">
        <v>10.199999999999999</v>
      </c>
      <c r="FH191" s="1">
        <v>10.8</v>
      </c>
      <c r="FI191" s="1">
        <v>9.1999999999999993</v>
      </c>
      <c r="FJ191" s="1">
        <v>6.8</v>
      </c>
      <c r="FK191" s="1">
        <v>7.8</v>
      </c>
      <c r="FL191" s="1">
        <v>7.5</v>
      </c>
      <c r="FM191" s="1">
        <v>8.4</v>
      </c>
      <c r="FN191" s="1">
        <v>9.4</v>
      </c>
      <c r="FO191" s="1">
        <v>10.6</v>
      </c>
      <c r="FP191" s="1">
        <v>9.4</v>
      </c>
      <c r="FQ191" s="1">
        <v>10.8</v>
      </c>
      <c r="FR191" s="1">
        <v>9.6</v>
      </c>
      <c r="FS191" s="1">
        <v>10.4</v>
      </c>
      <c r="FT191" s="1">
        <v>10</v>
      </c>
      <c r="FU191" s="1">
        <v>9.8000000000000007</v>
      </c>
      <c r="FV191" s="1">
        <v>9.6</v>
      </c>
      <c r="FW191" s="1">
        <v>10.4</v>
      </c>
      <c r="FX191" s="1">
        <v>9.6</v>
      </c>
      <c r="FY191" s="1">
        <v>10.4</v>
      </c>
      <c r="FZ191" s="1">
        <v>11</v>
      </c>
      <c r="GA191" s="1">
        <v>10.6</v>
      </c>
      <c r="GB191" s="1">
        <v>7.4</v>
      </c>
      <c r="GC191" s="1">
        <v>8.4</v>
      </c>
      <c r="GD191" s="1">
        <v>11</v>
      </c>
      <c r="GE191" s="1">
        <v>11.4</v>
      </c>
      <c r="GF191" s="1">
        <v>9.3000000000000007</v>
      </c>
      <c r="GG191" s="1">
        <v>9</v>
      </c>
      <c r="GH191" s="1">
        <v>8.6</v>
      </c>
      <c r="GI191" s="1">
        <v>8</v>
      </c>
      <c r="GJ191" s="1">
        <v>7.8</v>
      </c>
      <c r="GK191" s="1">
        <v>10</v>
      </c>
      <c r="GL191" s="1">
        <v>10.199999999999999</v>
      </c>
      <c r="GM191" s="1">
        <v>9.4</v>
      </c>
      <c r="GN191" s="1">
        <v>9.6</v>
      </c>
      <c r="GO191" s="1">
        <v>9.4</v>
      </c>
      <c r="GP191" s="1">
        <v>8.6</v>
      </c>
      <c r="GQ191" s="1">
        <v>8.4</v>
      </c>
      <c r="GR191" s="1">
        <v>7.8</v>
      </c>
      <c r="GS191" s="1">
        <v>9.1999999999999993</v>
      </c>
      <c r="GT191" s="1">
        <v>9.3000000000000007</v>
      </c>
      <c r="GU191" s="1">
        <v>9</v>
      </c>
      <c r="GV191" s="1">
        <v>8</v>
      </c>
      <c r="GW191" s="1">
        <v>9.3000000000000007</v>
      </c>
      <c r="GX191" s="1">
        <v>9.6</v>
      </c>
      <c r="GY191" s="1">
        <v>10.4</v>
      </c>
      <c r="GZ191" s="1">
        <v>10.199999999999999</v>
      </c>
      <c r="HA191" s="1">
        <v>9.6</v>
      </c>
      <c r="HB191" s="1">
        <v>9.4</v>
      </c>
      <c r="HC191" s="1">
        <v>9.8000000000000007</v>
      </c>
      <c r="HD191" s="1">
        <v>9.4</v>
      </c>
      <c r="HE191" s="1">
        <v>9.5</v>
      </c>
      <c r="HF191" s="1">
        <v>9</v>
      </c>
      <c r="HG191" s="1">
        <v>9.4</v>
      </c>
      <c r="HH191" s="1">
        <v>9.4</v>
      </c>
      <c r="HI191" s="1">
        <v>9.4</v>
      </c>
      <c r="HJ191" s="1">
        <v>8</v>
      </c>
      <c r="HK191" s="1">
        <v>7.8</v>
      </c>
      <c r="HL191" s="1">
        <v>7.6</v>
      </c>
      <c r="HM191" s="1">
        <v>8.8000000000000007</v>
      </c>
      <c r="HN191" s="1">
        <v>7</v>
      </c>
      <c r="HO191" s="1">
        <v>10</v>
      </c>
      <c r="HP191" s="1">
        <v>9.8000000000000007</v>
      </c>
      <c r="HQ191" s="1">
        <v>8.4</v>
      </c>
      <c r="HR191" s="1">
        <v>9</v>
      </c>
      <c r="HS191" s="1">
        <v>8.6</v>
      </c>
      <c r="HT191" s="1">
        <v>9</v>
      </c>
      <c r="HU191" s="1">
        <v>9.6</v>
      </c>
      <c r="HV191" s="1">
        <v>10.4</v>
      </c>
      <c r="HW191" s="1">
        <v>10</v>
      </c>
      <c r="HX191" s="1">
        <v>10.6</v>
      </c>
      <c r="HY191" s="1">
        <v>9.8000000000000007</v>
      </c>
      <c r="HZ191" s="1">
        <v>9.5</v>
      </c>
      <c r="IA191" s="1">
        <v>7.8</v>
      </c>
      <c r="IB191" s="1">
        <v>7.7</v>
      </c>
      <c r="IC191" s="1">
        <v>6.8</v>
      </c>
      <c r="ID191" s="1">
        <v>8.1999999999999993</v>
      </c>
      <c r="IE191" s="1">
        <v>9.8000000000000007</v>
      </c>
      <c r="IF191" s="1">
        <v>9.1999999999999993</v>
      </c>
      <c r="IG191" s="1">
        <v>8.4</v>
      </c>
      <c r="IH191" s="1">
        <v>8.1999999999999993</v>
      </c>
      <c r="II191" s="1">
        <v>8.4</v>
      </c>
      <c r="IJ191" s="1">
        <v>8.6</v>
      </c>
      <c r="IK191" s="1">
        <v>9.4</v>
      </c>
      <c r="IL191" s="1">
        <v>9.8000000000000007</v>
      </c>
      <c r="IM191" s="1">
        <v>9.9</v>
      </c>
      <c r="IN191" s="1">
        <v>10.6</v>
      </c>
      <c r="IO191" s="1">
        <v>9.6</v>
      </c>
      <c r="IP191" s="1">
        <v>8.1999999999999993</v>
      </c>
      <c r="IQ191" s="1">
        <v>8.4</v>
      </c>
      <c r="IR191" s="1">
        <v>8.3000000000000007</v>
      </c>
      <c r="IS191" s="1">
        <v>9.6</v>
      </c>
      <c r="IT191" s="1">
        <v>9.4</v>
      </c>
      <c r="IU191" s="1">
        <v>10.4</v>
      </c>
      <c r="IV191" s="1">
        <v>10.199999999999999</v>
      </c>
      <c r="IW191" s="1">
        <v>10.3</v>
      </c>
      <c r="IX191" s="1">
        <v>10.199999999999999</v>
      </c>
      <c r="IY191" s="1">
        <v>9.8000000000000007</v>
      </c>
      <c r="IZ191" s="1">
        <v>7.6</v>
      </c>
      <c r="JA191" s="1">
        <v>8.8000000000000007</v>
      </c>
      <c r="JB191" s="1">
        <v>8.6</v>
      </c>
      <c r="JC191" s="1">
        <v>10.6</v>
      </c>
      <c r="JD191" s="1">
        <v>9.3000000000000007</v>
      </c>
      <c r="JE191" s="1">
        <v>11</v>
      </c>
      <c r="JF191" s="1">
        <v>9.1999999999999993</v>
      </c>
      <c r="JG191" s="1">
        <v>7.4</v>
      </c>
      <c r="JH191" s="1">
        <v>6.8</v>
      </c>
      <c r="JI191" s="1">
        <v>7</v>
      </c>
      <c r="JJ191" s="1">
        <v>9.5</v>
      </c>
      <c r="JK191" s="1">
        <v>6.3</v>
      </c>
      <c r="JL191" s="1">
        <v>8.6</v>
      </c>
      <c r="JM191" s="1">
        <v>8.1999999999999993</v>
      </c>
      <c r="JN191" s="1">
        <v>7.8</v>
      </c>
      <c r="JO191" s="1">
        <v>9.4</v>
      </c>
      <c r="JP191" s="1">
        <v>8.4</v>
      </c>
      <c r="JQ191" s="1">
        <v>8.1999999999999993</v>
      </c>
      <c r="JR191" s="1">
        <v>10</v>
      </c>
      <c r="JS191" s="1">
        <v>7</v>
      </c>
      <c r="JT191" s="1">
        <v>8</v>
      </c>
      <c r="JU191" s="1">
        <v>8.4</v>
      </c>
      <c r="JV191" s="1">
        <v>6.6</v>
      </c>
      <c r="JW191" s="1">
        <v>8.5</v>
      </c>
      <c r="JX191" s="1">
        <v>9.8000000000000007</v>
      </c>
      <c r="JY191" s="1">
        <v>8.1999999999999993</v>
      </c>
      <c r="JZ191" s="1">
        <v>5.8</v>
      </c>
      <c r="KA191" s="1">
        <v>8</v>
      </c>
      <c r="KB191" s="1">
        <v>9.1999999999999993</v>
      </c>
      <c r="KC191" s="1">
        <v>10</v>
      </c>
      <c r="KD191" s="1">
        <v>6.4</v>
      </c>
      <c r="KE191" s="1">
        <v>9.4</v>
      </c>
      <c r="KF191" s="1">
        <v>7.4</v>
      </c>
      <c r="KG191" s="1">
        <v>7.3</v>
      </c>
      <c r="KH191" s="1">
        <v>10</v>
      </c>
      <c r="KI191" s="1">
        <v>7.8</v>
      </c>
      <c r="KJ191" s="1">
        <v>8</v>
      </c>
      <c r="KK191" s="1">
        <v>9.1999999999999993</v>
      </c>
      <c r="KL191" s="1">
        <v>7.6</v>
      </c>
      <c r="KM191" s="1">
        <v>9.4</v>
      </c>
      <c r="KN191" s="1">
        <v>8.8000000000000007</v>
      </c>
      <c r="KO191" s="1">
        <v>8.6</v>
      </c>
      <c r="KP191" s="1">
        <v>6.4</v>
      </c>
      <c r="KQ191" s="1">
        <v>9.4</v>
      </c>
      <c r="KR191" s="1">
        <v>9.6</v>
      </c>
      <c r="KS191" s="1">
        <v>9.4</v>
      </c>
      <c r="KT191" s="1">
        <v>8.6</v>
      </c>
      <c r="KU191" s="1">
        <v>9.8000000000000007</v>
      </c>
      <c r="KV191" s="1">
        <v>9.6</v>
      </c>
      <c r="KW191" s="1">
        <v>65535</v>
      </c>
      <c r="KX191" s="1">
        <v>65535</v>
      </c>
      <c r="KY191" s="1">
        <v>65535</v>
      </c>
      <c r="KZ191" s="1">
        <v>65535</v>
      </c>
      <c r="LA191" s="1">
        <v>65535</v>
      </c>
      <c r="LB191" s="1">
        <v>9.4</v>
      </c>
      <c r="LC191" s="1">
        <v>9.6</v>
      </c>
      <c r="LD191" s="1">
        <v>9.8000000000000007</v>
      </c>
      <c r="LE191" s="1">
        <v>10.6</v>
      </c>
      <c r="LF191" s="1">
        <v>7.8</v>
      </c>
      <c r="LG191" s="1">
        <v>10.6</v>
      </c>
      <c r="LH191" s="1">
        <v>10</v>
      </c>
      <c r="LI191" s="1">
        <v>10.199999999999999</v>
      </c>
      <c r="LJ191" s="1">
        <v>10</v>
      </c>
      <c r="LK191" s="1">
        <v>10.1</v>
      </c>
      <c r="LL191" s="1">
        <v>10</v>
      </c>
      <c r="LM191" s="1">
        <v>9.4</v>
      </c>
      <c r="LN191" s="1">
        <v>9</v>
      </c>
      <c r="LO191" s="1">
        <v>9.8000000000000007</v>
      </c>
      <c r="LP191" s="1">
        <v>9.6</v>
      </c>
      <c r="LQ191" s="1">
        <v>9.1999999999999993</v>
      </c>
      <c r="LR191" s="1">
        <v>7.4</v>
      </c>
      <c r="LS191" s="1">
        <v>7</v>
      </c>
      <c r="LT191" s="1">
        <v>9</v>
      </c>
      <c r="LU191" s="1">
        <v>9.1</v>
      </c>
      <c r="LV191" s="1">
        <v>8</v>
      </c>
      <c r="LW191" s="1">
        <v>9</v>
      </c>
      <c r="LX191" s="1">
        <v>9.1999999999999993</v>
      </c>
      <c r="LY191" s="1">
        <v>8.4</v>
      </c>
      <c r="LZ191" s="1">
        <v>9.6</v>
      </c>
      <c r="MA191" s="1">
        <v>9.8000000000000007</v>
      </c>
      <c r="MB191" s="1">
        <v>10.199999999999999</v>
      </c>
      <c r="MC191" s="1">
        <v>8</v>
      </c>
      <c r="MD191" s="1">
        <v>9.1999999999999993</v>
      </c>
      <c r="ME191" s="1">
        <v>9.3000000000000007</v>
      </c>
      <c r="MF191" s="1">
        <v>11</v>
      </c>
      <c r="MG191" s="1">
        <v>10.199999999999999</v>
      </c>
      <c r="MH191" s="1">
        <v>9.8000000000000007</v>
      </c>
      <c r="MI191" s="1">
        <v>10</v>
      </c>
      <c r="MJ191" s="1">
        <v>9.8000000000000007</v>
      </c>
      <c r="MK191" s="1">
        <v>9.6</v>
      </c>
      <c r="ML191" s="1">
        <v>9.1999999999999993</v>
      </c>
      <c r="MM191" s="1">
        <v>9.8000000000000007</v>
      </c>
      <c r="MN191" s="1">
        <v>9.1999999999999993</v>
      </c>
      <c r="MO191" s="1">
        <v>8.4</v>
      </c>
      <c r="MP191" s="1">
        <v>8.1999999999999993</v>
      </c>
      <c r="MQ191" s="1">
        <v>9</v>
      </c>
      <c r="MR191" s="1">
        <v>8.8000000000000007</v>
      </c>
      <c r="MS191" s="1">
        <v>9.1999999999999993</v>
      </c>
      <c r="MT191" s="1">
        <v>9.3000000000000007</v>
      </c>
      <c r="MU191" s="1">
        <v>7.4</v>
      </c>
      <c r="MV191" s="1">
        <v>8.1999999999999993</v>
      </c>
      <c r="MW191" s="1">
        <v>10</v>
      </c>
      <c r="MX191" s="1">
        <v>9.4</v>
      </c>
      <c r="MY191" s="1">
        <v>10.199999999999999</v>
      </c>
      <c r="MZ191" s="1">
        <v>9.4</v>
      </c>
      <c r="NA191" s="1">
        <v>9.8000000000000007</v>
      </c>
      <c r="NB191" s="1">
        <v>10</v>
      </c>
      <c r="NC191" s="1">
        <v>10.8</v>
      </c>
      <c r="ND191" s="1">
        <v>10.6</v>
      </c>
      <c r="NE191" s="1">
        <v>9.9</v>
      </c>
      <c r="NF191" s="1">
        <v>9.8000000000000007</v>
      </c>
      <c r="NG191" s="1">
        <v>8.5</v>
      </c>
      <c r="NH191" s="1">
        <v>9.8000000000000007</v>
      </c>
      <c r="NI191" s="1">
        <v>10</v>
      </c>
      <c r="NJ191" s="6">
        <f t="shared" si="111"/>
        <v>0</v>
      </c>
      <c r="NK191" s="3">
        <f t="shared" si="112"/>
        <v>0.9285714285714286</v>
      </c>
      <c r="NL191" s="3">
        <f t="shared" si="113"/>
        <v>0.967741935483871</v>
      </c>
      <c r="NM191" s="3">
        <f t="shared" si="114"/>
        <v>1</v>
      </c>
      <c r="NN191" s="3">
        <f t="shared" si="115"/>
        <v>1</v>
      </c>
      <c r="NO191" s="3">
        <f t="shared" si="116"/>
        <v>1</v>
      </c>
      <c r="NP191" s="3">
        <f t="shared" si="117"/>
        <v>1</v>
      </c>
      <c r="NQ191" s="3">
        <f t="shared" si="118"/>
        <v>1</v>
      </c>
      <c r="NR191" s="3">
        <f t="shared" si="119"/>
        <v>1</v>
      </c>
      <c r="NS191" s="3">
        <f t="shared" si="120"/>
        <v>0.87096774193548387</v>
      </c>
      <c r="NT191" s="3">
        <f t="shared" si="121"/>
        <v>0.96666666666666667</v>
      </c>
      <c r="NU191" s="3">
        <f t="shared" si="122"/>
        <v>1</v>
      </c>
      <c r="NV191" s="3">
        <f t="shared" si="123"/>
        <v>0.89315068493150684</v>
      </c>
      <c r="NW191" s="5" t="e">
        <f t="shared" si="124"/>
        <v>#N/A</v>
      </c>
      <c r="NX191" s="1">
        <f t="shared" si="125"/>
        <v>10.115384615384615</v>
      </c>
      <c r="NY191" s="1">
        <f t="shared" si="126"/>
        <v>9.8699999999999992</v>
      </c>
      <c r="NZ191" s="1">
        <f t="shared" si="127"/>
        <v>9.6700000000000035</v>
      </c>
      <c r="OA191" s="1">
        <f t="shared" si="128"/>
        <v>9.1483870967741918</v>
      </c>
      <c r="OB191" s="1">
        <f t="shared" si="129"/>
        <v>9.4266666666666676</v>
      </c>
      <c r="OC191" s="1">
        <f t="shared" si="130"/>
        <v>9.0677419354838733</v>
      </c>
      <c r="OD191" s="1">
        <f t="shared" si="131"/>
        <v>9.0161290322580641</v>
      </c>
      <c r="OE191" s="1">
        <f t="shared" si="132"/>
        <v>8.8099999999999987</v>
      </c>
      <c r="OF191" s="1">
        <f t="shared" si="133"/>
        <v>8.4740740740740748</v>
      </c>
      <c r="OG191" s="1">
        <f t="shared" si="134"/>
        <v>9.275862068965516</v>
      </c>
      <c r="OH191" s="1">
        <f t="shared" si="135"/>
        <v>9.5032258064516135</v>
      </c>
      <c r="OI191" s="111">
        <v>9.5</v>
      </c>
      <c r="OJ191" s="112">
        <v>9.6413793103448278</v>
      </c>
      <c r="OK191" s="112">
        <v>9.7433333333333323</v>
      </c>
      <c r="OL191" s="112">
        <v>9.9551724137931004</v>
      </c>
      <c r="OM191" s="112">
        <v>10.137931034482758</v>
      </c>
      <c r="ON191" s="112">
        <v>9.9758620689655171</v>
      </c>
      <c r="OO191" s="112">
        <v>9.3766666666666652</v>
      </c>
      <c r="OP191" s="112">
        <v>9.4172413793103456</v>
      </c>
      <c r="OQ191" s="112">
        <v>9.3464285714285715</v>
      </c>
      <c r="OR191" s="112">
        <v>9.4103448275862061</v>
      </c>
      <c r="OS191" s="112">
        <v>9.5896551724137939</v>
      </c>
      <c r="OT191" s="112">
        <v>9.6103448275862071</v>
      </c>
      <c r="OU191" s="5" t="e">
        <f t="shared" si="99"/>
        <v>#N/A</v>
      </c>
      <c r="OV191" s="1">
        <f t="shared" si="100"/>
        <v>0.47400530503978722</v>
      </c>
      <c r="OW191" s="1">
        <f t="shared" si="101"/>
        <v>0.12666666666666693</v>
      </c>
      <c r="OX191" s="1">
        <f t="shared" si="102"/>
        <v>-0.28517241379309688</v>
      </c>
      <c r="OY191" s="1">
        <f t="shared" si="103"/>
        <v>-0.98954393770856619</v>
      </c>
      <c r="OZ191" s="1">
        <f t="shared" si="104"/>
        <v>-0.54919540229884944</v>
      </c>
      <c r="PA191" s="1">
        <f t="shared" si="105"/>
        <v>-0.30892473118279185</v>
      </c>
      <c r="PB191" s="1">
        <f t="shared" si="106"/>
        <v>-0.40111234705228149</v>
      </c>
      <c r="PC191" s="1">
        <f t="shared" si="107"/>
        <v>-0.53642857142857281</v>
      </c>
      <c r="PD191" s="1">
        <f t="shared" si="108"/>
        <v>-0.93627075351213129</v>
      </c>
      <c r="PE191" s="1">
        <f t="shared" si="109"/>
        <v>-0.31379310344827793</v>
      </c>
      <c r="PF191" s="1">
        <f t="shared" si="110"/>
        <v>-0.10711902113459359</v>
      </c>
      <c r="PG191" s="111">
        <v>4.8</v>
      </c>
      <c r="PH191" s="112">
        <v>4.4000000000000004</v>
      </c>
      <c r="PI191" s="112">
        <v>5</v>
      </c>
      <c r="PJ191" s="112">
        <v>5.7</v>
      </c>
      <c r="PK191" s="112">
        <v>5</v>
      </c>
      <c r="PL191" s="112">
        <v>4.9000000000000004</v>
      </c>
      <c r="PM191" s="112">
        <v>4.5999999999999996</v>
      </c>
      <c r="PN191" s="112">
        <v>4.4000000000000004</v>
      </c>
      <c r="PO191" s="112">
        <v>5.0999999999999996</v>
      </c>
      <c r="PP191" s="112">
        <v>4.5999999999999996</v>
      </c>
      <c r="PQ191" s="112">
        <v>4.4000000000000004</v>
      </c>
      <c r="PR191" s="137">
        <v>5.2</v>
      </c>
      <c r="PS191" s="5" t="e">
        <f t="array" ref="PS191">+IF(ISERROR($NW191)=FALSE,MIN(IF($H191:$AL191&lt;65534,$H191:$AL191,"")),NA())</f>
        <v>#N/A</v>
      </c>
      <c r="PT191" s="1">
        <f t="array" ref="PT191">+IF(ISERROR($NX191)=FALSE,MIN(IF($AM191:$BN191&lt;65534,$AM191:$BN191,"")),NA())</f>
        <v>8.8000000000000007</v>
      </c>
      <c r="PU191" s="1">
        <f t="array" ref="PU191">+IF(ISERROR($NY191)=FALSE,MIN(IF($BP191:$CT191&lt;65534,$BP191:$CT191,"")),NA())</f>
        <v>6.8</v>
      </c>
      <c r="PV191" s="1">
        <f t="array" ref="PV191">+IF(ISERROR($NZ191)=FALSE,MIN(IF($CU191:$DX191&lt;65534,$CU191:$DX191,"")),NA())</f>
        <v>7.8</v>
      </c>
      <c r="PW191" s="1">
        <f t="array" ref="PW191">+IF(ISERROR($OA191)=FALSE,MIN(IF($DY191:$FC191&lt;65534,$DY191:$FC191,"")),NA())</f>
        <v>6.8</v>
      </c>
      <c r="PX191" s="1">
        <f t="array" ref="PX191">+IF(ISERROR($OB191)=FALSE,MIN(IF($FD191:$GG191&lt;65534,$FD191:$GG191,"")),NA())</f>
        <v>6.4</v>
      </c>
      <c r="PY191" s="1">
        <f t="array" ref="PY191">+IF(ISERROR($OC191)=FALSE,MIN(IF($GH191:$HL191&lt;65534,$GH191:$HL191,"")),NA())</f>
        <v>7.6</v>
      </c>
      <c r="PZ191" s="1">
        <f t="array" ref="PZ191">+IF(ISERROR($OD191)=FALSE,MIN(IF($HM191:$IQ191&lt;65534,$HM191:$IQ191,"")),NA())</f>
        <v>6.8</v>
      </c>
      <c r="QA191" s="1">
        <f t="array" ref="QA191">+IF(ISERROR($OE191)=FALSE,MIN(IF($IR191:$JU191&lt;65534,$IR191:$JU191,"")),NA())</f>
        <v>6.3</v>
      </c>
      <c r="QB191" s="1">
        <f t="array" ref="QB191">+IF(ISERROR($OF191)=FALSE,MIN(IF($JV191:$KZ191&lt;65534,$JV191:$KZ191,"")),NA())</f>
        <v>5.8</v>
      </c>
      <c r="QC191" s="1">
        <f t="array" ref="QC191">+IF(ISERROR($OG191)=FALSE,MIN(IF($LA191:$MD191&lt;65534,$LA191:$MD191,"")),NA())</f>
        <v>7</v>
      </c>
      <c r="QD191" s="1">
        <f t="array" ref="QD191">+IF(ISERROR($OH191)=FALSE,MIN(IF($ME191:$NI191&lt;65534,$ME191:$NI191,"")),NA())</f>
        <v>7.4</v>
      </c>
      <c r="QE191" s="5" t="e">
        <f t="shared" si="136"/>
        <v>#N/A</v>
      </c>
      <c r="QF191" s="1">
        <f t="shared" si="137"/>
        <v>-4.4000000000000004</v>
      </c>
      <c r="QG191" s="1">
        <f t="shared" si="138"/>
        <v>-1.7999999999999998</v>
      </c>
      <c r="QH191" s="1">
        <f t="shared" si="139"/>
        <v>-2.0999999999999996</v>
      </c>
      <c r="QI191" s="1">
        <f t="shared" si="140"/>
        <v>-1.7999999999999998</v>
      </c>
      <c r="QJ191" s="1">
        <f t="shared" si="141"/>
        <v>-1.5</v>
      </c>
      <c r="QK191" s="1">
        <f t="shared" si="142"/>
        <v>-3</v>
      </c>
      <c r="QL191" s="1">
        <f t="shared" si="143"/>
        <v>-2.3999999999999995</v>
      </c>
      <c r="QM191" s="1">
        <f t="shared" si="144"/>
        <v>-1.2000000000000002</v>
      </c>
      <c r="QN191" s="1">
        <f t="shared" si="145"/>
        <v>-1.2000000000000002</v>
      </c>
      <c r="QO191" s="1">
        <f t="shared" si="146"/>
        <v>-2.5999999999999996</v>
      </c>
      <c r="QP191" s="1">
        <f t="shared" si="147"/>
        <v>-2.2000000000000002</v>
      </c>
      <c r="QQ191" s="5" t="s">
        <v>892</v>
      </c>
    </row>
    <row r="192" spans="1:459" s="1" customFormat="1" x14ac:dyDescent="0.2">
      <c r="A192" s="126">
        <v>52045020</v>
      </c>
      <c r="B192" s="127">
        <v>-77.290861111111113</v>
      </c>
      <c r="C192" s="127">
        <v>1.3940833333333333</v>
      </c>
      <c r="D192" s="128">
        <v>1796</v>
      </c>
      <c r="E192" s="129" t="s">
        <v>220</v>
      </c>
      <c r="F192" s="129" t="s">
        <v>595</v>
      </c>
      <c r="G192" s="129" t="s">
        <v>152</v>
      </c>
      <c r="H192" s="1">
        <v>13.7</v>
      </c>
      <c r="I192" s="1">
        <v>16.399999999999999</v>
      </c>
      <c r="J192" s="1">
        <v>16.8</v>
      </c>
      <c r="K192" s="1">
        <v>16.7</v>
      </c>
      <c r="L192" s="1">
        <v>15</v>
      </c>
      <c r="M192" s="1">
        <v>13.8</v>
      </c>
      <c r="N192" s="1">
        <v>13</v>
      </c>
      <c r="O192" s="1">
        <v>14.2</v>
      </c>
      <c r="P192" s="1">
        <v>14.3</v>
      </c>
      <c r="Q192" s="1">
        <v>14.2</v>
      </c>
      <c r="R192" s="1">
        <v>13.6</v>
      </c>
      <c r="S192" s="1">
        <v>13.7</v>
      </c>
      <c r="T192" s="1">
        <v>14</v>
      </c>
      <c r="U192" s="1">
        <v>15</v>
      </c>
      <c r="V192" s="1">
        <v>14.5</v>
      </c>
      <c r="W192" s="1">
        <v>14</v>
      </c>
      <c r="X192" s="1">
        <v>15</v>
      </c>
      <c r="Y192" s="1">
        <v>14.7</v>
      </c>
      <c r="Z192" s="1">
        <v>14.6</v>
      </c>
      <c r="AA192" s="1">
        <v>14.8</v>
      </c>
      <c r="AB192" s="1">
        <v>15.2</v>
      </c>
      <c r="AC192" s="1">
        <v>15.6</v>
      </c>
      <c r="AD192" s="1">
        <v>16.5</v>
      </c>
      <c r="AE192" s="1">
        <v>15.2</v>
      </c>
      <c r="AF192" s="1">
        <v>14.5</v>
      </c>
      <c r="AG192" s="1">
        <v>14.8</v>
      </c>
      <c r="AH192" s="1">
        <v>14.3</v>
      </c>
      <c r="AI192" s="1">
        <v>15.6</v>
      </c>
      <c r="AJ192" s="1">
        <v>15.1</v>
      </c>
      <c r="AK192" s="1">
        <v>15.4</v>
      </c>
      <c r="AL192" s="1">
        <v>15.9</v>
      </c>
      <c r="AM192" s="1">
        <v>16.100000000000001</v>
      </c>
      <c r="AN192" s="1">
        <v>14</v>
      </c>
      <c r="AO192" s="1">
        <v>13.7</v>
      </c>
      <c r="AP192" s="1">
        <v>14.6</v>
      </c>
      <c r="AQ192" s="1">
        <v>15.7</v>
      </c>
      <c r="AR192" s="1">
        <v>15</v>
      </c>
      <c r="AS192" s="1">
        <v>15</v>
      </c>
      <c r="AT192" s="1">
        <v>15.2</v>
      </c>
      <c r="AU192" s="1">
        <v>15.2</v>
      </c>
      <c r="AV192" s="1">
        <v>15.4</v>
      </c>
      <c r="AW192" s="1">
        <v>15.8</v>
      </c>
      <c r="AX192" s="1">
        <v>15.6</v>
      </c>
      <c r="AY192" s="1">
        <v>15.8</v>
      </c>
      <c r="AZ192" s="1">
        <v>15.4</v>
      </c>
      <c r="BA192" s="1">
        <v>14</v>
      </c>
      <c r="BB192" s="1">
        <v>14.5</v>
      </c>
      <c r="BC192" s="1">
        <v>14</v>
      </c>
      <c r="BD192" s="1">
        <v>15</v>
      </c>
      <c r="BE192" s="1">
        <v>15.6</v>
      </c>
      <c r="BF192" s="1">
        <v>15.4</v>
      </c>
      <c r="BG192" s="1">
        <v>15.8</v>
      </c>
      <c r="BH192" s="1">
        <v>14.4</v>
      </c>
      <c r="BI192" s="1">
        <v>14.7</v>
      </c>
      <c r="BJ192" s="1">
        <v>15.2</v>
      </c>
      <c r="BK192" s="1">
        <v>14</v>
      </c>
      <c r="BL192" s="1">
        <v>14.1</v>
      </c>
      <c r="BM192" s="1">
        <v>15.6</v>
      </c>
      <c r="BN192" s="1">
        <v>15.7</v>
      </c>
      <c r="BO192" s="102"/>
      <c r="BP192" s="1">
        <v>14.2</v>
      </c>
      <c r="BQ192" s="1">
        <v>14.2</v>
      </c>
      <c r="BR192" s="1">
        <v>15.4</v>
      </c>
      <c r="BS192" s="1">
        <v>14.4</v>
      </c>
      <c r="BT192" s="1">
        <v>14.5</v>
      </c>
      <c r="BU192" s="1">
        <v>14.2</v>
      </c>
      <c r="BV192" s="1">
        <v>14.2</v>
      </c>
      <c r="BW192" s="1">
        <v>14.3</v>
      </c>
      <c r="BX192" s="1">
        <v>14.7</v>
      </c>
      <c r="BY192" s="1">
        <v>15.4</v>
      </c>
      <c r="BZ192" s="1">
        <v>15.8</v>
      </c>
      <c r="CA192" s="1">
        <v>14.6</v>
      </c>
      <c r="CB192" s="1">
        <v>16.100000000000001</v>
      </c>
      <c r="CC192" s="1">
        <v>15</v>
      </c>
      <c r="CD192" s="1">
        <v>15.4</v>
      </c>
      <c r="CE192" s="1">
        <v>14.2</v>
      </c>
      <c r="CF192" s="1">
        <v>15</v>
      </c>
      <c r="CG192" s="1">
        <v>15</v>
      </c>
      <c r="CH192" s="1">
        <v>15</v>
      </c>
      <c r="CI192" s="1">
        <v>14.8</v>
      </c>
      <c r="CJ192" s="1">
        <v>15.3</v>
      </c>
      <c r="CK192" s="1">
        <v>15.8</v>
      </c>
      <c r="CL192" s="1">
        <v>14.4</v>
      </c>
      <c r="CM192" s="1">
        <v>14.8</v>
      </c>
      <c r="CN192" s="1">
        <v>15.6</v>
      </c>
      <c r="CO192" s="1">
        <v>15.8</v>
      </c>
      <c r="CP192" s="1">
        <v>15.8</v>
      </c>
      <c r="CQ192" s="1">
        <v>15.8</v>
      </c>
      <c r="CR192" s="1">
        <v>16.2</v>
      </c>
      <c r="CS192" s="1">
        <v>15.2</v>
      </c>
      <c r="CT192" s="1">
        <v>15.8</v>
      </c>
      <c r="CU192" s="1">
        <v>15.6</v>
      </c>
      <c r="CV192" s="1">
        <v>15.4</v>
      </c>
      <c r="CW192" s="1">
        <v>15.4</v>
      </c>
      <c r="CX192" s="1">
        <v>15.7</v>
      </c>
      <c r="CY192" s="1">
        <v>15.5</v>
      </c>
      <c r="CZ192" s="1">
        <v>15</v>
      </c>
      <c r="DA192" s="1">
        <v>15.2</v>
      </c>
      <c r="DB192" s="1">
        <v>15.2</v>
      </c>
      <c r="DC192" s="1">
        <v>13.8</v>
      </c>
      <c r="DD192" s="1">
        <v>14.1</v>
      </c>
      <c r="DE192" s="1">
        <v>15.9</v>
      </c>
      <c r="DF192" s="1">
        <v>14.7</v>
      </c>
      <c r="DG192" s="1">
        <v>14.7</v>
      </c>
      <c r="DH192" s="1">
        <v>14.4</v>
      </c>
      <c r="DI192" s="1">
        <v>14.8</v>
      </c>
      <c r="DJ192" s="1">
        <v>14.4</v>
      </c>
      <c r="DK192" s="1">
        <v>15.5</v>
      </c>
      <c r="DL192" s="1">
        <v>15.1</v>
      </c>
      <c r="DM192" s="1">
        <v>15.6</v>
      </c>
      <c r="DN192" s="1">
        <v>15.7</v>
      </c>
      <c r="DO192" s="1">
        <v>15.7</v>
      </c>
      <c r="DP192" s="1">
        <v>15.4</v>
      </c>
      <c r="DQ192" s="1">
        <v>15</v>
      </c>
      <c r="DR192" s="1">
        <v>15.2</v>
      </c>
      <c r="DS192" s="1">
        <v>15</v>
      </c>
      <c r="DT192" s="1">
        <v>15</v>
      </c>
      <c r="DU192" s="1">
        <v>15.4</v>
      </c>
      <c r="DV192" s="1">
        <v>15.4</v>
      </c>
      <c r="DW192" s="1">
        <v>16.600000000000001</v>
      </c>
      <c r="DX192" s="1">
        <v>17.5</v>
      </c>
      <c r="DY192" s="1">
        <v>15</v>
      </c>
      <c r="DZ192" s="1">
        <v>12.9</v>
      </c>
      <c r="EA192" s="1">
        <v>16.399999999999999</v>
      </c>
      <c r="EB192" s="1">
        <v>14.4</v>
      </c>
      <c r="EC192" s="1">
        <v>15.8</v>
      </c>
      <c r="ED192" s="1">
        <v>16.2</v>
      </c>
      <c r="EE192" s="1">
        <v>15.2</v>
      </c>
      <c r="EF192" s="1">
        <v>14.8</v>
      </c>
      <c r="EG192" s="1">
        <v>15.3</v>
      </c>
      <c r="EH192" s="1">
        <v>15.6</v>
      </c>
      <c r="EI192" s="1">
        <v>15</v>
      </c>
      <c r="EJ192" s="1">
        <v>15</v>
      </c>
      <c r="EK192" s="1">
        <v>15.2</v>
      </c>
      <c r="EL192" s="1">
        <v>15.2</v>
      </c>
      <c r="EM192" s="1">
        <v>15.2</v>
      </c>
      <c r="EN192" s="1">
        <v>15.1</v>
      </c>
      <c r="EO192" s="1">
        <v>14.6</v>
      </c>
      <c r="EP192" s="1">
        <v>15</v>
      </c>
      <c r="EQ192" s="1">
        <v>15.8</v>
      </c>
      <c r="ER192" s="1">
        <v>14.8</v>
      </c>
      <c r="ES192" s="1">
        <v>15</v>
      </c>
      <c r="ET192" s="1">
        <v>14.3</v>
      </c>
      <c r="EU192" s="1">
        <v>15</v>
      </c>
      <c r="EV192" s="1">
        <v>15.4</v>
      </c>
      <c r="EW192" s="1">
        <v>15</v>
      </c>
      <c r="EX192" s="1">
        <v>15.2</v>
      </c>
      <c r="EY192" s="1">
        <v>13.4</v>
      </c>
      <c r="EZ192" s="1">
        <v>14</v>
      </c>
      <c r="FA192" s="1">
        <v>15</v>
      </c>
      <c r="FB192" s="1">
        <v>15.6</v>
      </c>
      <c r="FC192" s="1">
        <v>15</v>
      </c>
      <c r="FD192" s="1">
        <v>14.8</v>
      </c>
      <c r="FE192" s="1">
        <v>14.4</v>
      </c>
      <c r="FF192" s="1">
        <v>14.6</v>
      </c>
      <c r="FG192" s="1">
        <v>15</v>
      </c>
      <c r="FH192" s="1">
        <v>16.5</v>
      </c>
      <c r="FI192" s="1">
        <v>15.2</v>
      </c>
      <c r="FJ192" s="1">
        <v>13.6</v>
      </c>
      <c r="FK192" s="1">
        <v>14</v>
      </c>
      <c r="FL192" s="1">
        <v>14.7</v>
      </c>
      <c r="FM192" s="1">
        <v>14.6</v>
      </c>
      <c r="FN192" s="1">
        <v>14.8</v>
      </c>
      <c r="FO192" s="1">
        <v>15.4</v>
      </c>
      <c r="FP192" s="1">
        <v>14.6</v>
      </c>
      <c r="FQ192" s="1">
        <v>15.4</v>
      </c>
      <c r="FR192" s="1">
        <v>14.6</v>
      </c>
      <c r="FS192" s="1">
        <v>15.8</v>
      </c>
      <c r="FT192" s="1">
        <v>15.4</v>
      </c>
      <c r="FU192" s="1">
        <v>15.6</v>
      </c>
      <c r="FV192" s="1">
        <v>16.2</v>
      </c>
      <c r="FW192" s="1">
        <v>16.7</v>
      </c>
      <c r="FX192" s="1">
        <v>16</v>
      </c>
      <c r="FY192" s="1">
        <v>15.2</v>
      </c>
      <c r="FZ192" s="1">
        <v>15.5</v>
      </c>
      <c r="GA192" s="1">
        <v>15.8</v>
      </c>
      <c r="GB192" s="1">
        <v>14.2</v>
      </c>
      <c r="GC192" s="1">
        <v>14.8</v>
      </c>
      <c r="GD192" s="1">
        <v>14.3</v>
      </c>
      <c r="GE192" s="1">
        <v>16</v>
      </c>
      <c r="GF192" s="1">
        <v>18.2</v>
      </c>
      <c r="GG192" s="1">
        <v>15</v>
      </c>
      <c r="GH192" s="1">
        <v>15</v>
      </c>
      <c r="GI192" s="1">
        <v>14</v>
      </c>
      <c r="GJ192" s="1">
        <v>14</v>
      </c>
      <c r="GK192" s="1">
        <v>14</v>
      </c>
      <c r="GL192" s="1">
        <v>14.7</v>
      </c>
      <c r="GM192" s="1">
        <v>15.5</v>
      </c>
      <c r="GN192" s="1">
        <v>15.8</v>
      </c>
      <c r="GO192" s="1">
        <v>14.3</v>
      </c>
      <c r="GP192" s="1">
        <v>12.8</v>
      </c>
      <c r="GQ192" s="1">
        <v>13.2</v>
      </c>
      <c r="GR192" s="1">
        <v>13.3</v>
      </c>
      <c r="GS192" s="1">
        <v>13.5</v>
      </c>
      <c r="GT192" s="1">
        <v>13.6</v>
      </c>
      <c r="GU192" s="1">
        <v>14</v>
      </c>
      <c r="GV192" s="1">
        <v>13.6</v>
      </c>
      <c r="GW192" s="1">
        <v>13.8</v>
      </c>
      <c r="GX192" s="1">
        <v>14.6</v>
      </c>
      <c r="GY192" s="1">
        <v>16</v>
      </c>
      <c r="GZ192" s="1">
        <v>15.4</v>
      </c>
      <c r="HA192" s="1">
        <v>15.4</v>
      </c>
      <c r="HB192" s="1">
        <v>16</v>
      </c>
      <c r="HC192" s="1">
        <v>14</v>
      </c>
      <c r="HD192" s="1">
        <v>14.2</v>
      </c>
      <c r="HE192" s="1">
        <v>15.1</v>
      </c>
      <c r="HF192" s="1">
        <v>15.1</v>
      </c>
      <c r="HG192" s="1">
        <v>13.8</v>
      </c>
      <c r="HH192" s="1">
        <v>14.8</v>
      </c>
      <c r="HI192" s="1">
        <v>15.1</v>
      </c>
      <c r="HJ192" s="1">
        <v>13.6</v>
      </c>
      <c r="HK192" s="1">
        <v>13.4</v>
      </c>
      <c r="HL192" s="1">
        <v>14.8</v>
      </c>
      <c r="HM192" s="1">
        <v>14.8</v>
      </c>
      <c r="HN192" s="1">
        <v>13.6</v>
      </c>
      <c r="HO192" s="1">
        <v>14.6</v>
      </c>
      <c r="HP192" s="1">
        <v>14.9</v>
      </c>
      <c r="HQ192" s="1">
        <v>15.7</v>
      </c>
      <c r="HR192" s="1">
        <v>14.9</v>
      </c>
      <c r="HS192" s="1">
        <v>15.6</v>
      </c>
      <c r="HT192" s="1">
        <v>14.8</v>
      </c>
      <c r="HU192" s="1">
        <v>15</v>
      </c>
      <c r="HV192" s="1">
        <v>16.5</v>
      </c>
      <c r="HW192" s="1">
        <v>15.9</v>
      </c>
      <c r="HX192" s="1">
        <v>15.3</v>
      </c>
      <c r="HY192" s="1">
        <v>16.8</v>
      </c>
      <c r="HZ192" s="1">
        <v>15.5</v>
      </c>
      <c r="IA192" s="1">
        <v>15.8</v>
      </c>
      <c r="IB192" s="1">
        <v>14.1</v>
      </c>
      <c r="IC192" s="1">
        <v>13.8</v>
      </c>
      <c r="ID192" s="1">
        <v>14</v>
      </c>
      <c r="IE192" s="1">
        <v>14.8</v>
      </c>
      <c r="IF192" s="1">
        <v>16</v>
      </c>
      <c r="IG192" s="1">
        <v>16</v>
      </c>
      <c r="IH192" s="1">
        <v>16.2</v>
      </c>
      <c r="II192" s="1">
        <v>14.8</v>
      </c>
      <c r="IJ192" s="1">
        <v>16.8</v>
      </c>
      <c r="IK192" s="1">
        <v>15.4</v>
      </c>
      <c r="IL192" s="1">
        <v>16</v>
      </c>
      <c r="IM192" s="1">
        <v>16</v>
      </c>
      <c r="IN192" s="1">
        <v>17.7</v>
      </c>
      <c r="IO192" s="1">
        <v>16</v>
      </c>
      <c r="IP192" s="1">
        <v>14</v>
      </c>
      <c r="IQ192" s="1">
        <v>14.8</v>
      </c>
      <c r="IR192" s="1">
        <v>16</v>
      </c>
      <c r="IS192" s="1">
        <v>15.6</v>
      </c>
      <c r="IT192" s="1">
        <v>14.9</v>
      </c>
      <c r="IU192" s="1">
        <v>14</v>
      </c>
      <c r="IV192" s="1">
        <v>15.4</v>
      </c>
      <c r="IW192" s="1">
        <v>16.399999999999999</v>
      </c>
      <c r="IX192" s="1">
        <v>16.399999999999999</v>
      </c>
      <c r="IY192" s="1">
        <v>17.399999999999999</v>
      </c>
      <c r="IZ192" s="1">
        <v>16.100000000000001</v>
      </c>
      <c r="JA192" s="1">
        <v>14.8</v>
      </c>
      <c r="JB192" s="1">
        <v>14.7</v>
      </c>
      <c r="JC192" s="1">
        <v>15.8</v>
      </c>
      <c r="JD192" s="1">
        <v>16.399999999999999</v>
      </c>
      <c r="JE192" s="1">
        <v>17.100000000000001</v>
      </c>
      <c r="JF192" s="1">
        <v>18</v>
      </c>
      <c r="JG192" s="1">
        <v>14</v>
      </c>
      <c r="JH192" s="1">
        <v>12.4</v>
      </c>
      <c r="JI192" s="1">
        <v>13.1</v>
      </c>
      <c r="JJ192" s="1">
        <v>14.8</v>
      </c>
      <c r="JK192" s="1">
        <v>13.2</v>
      </c>
      <c r="JL192" s="1">
        <v>14.2</v>
      </c>
      <c r="JM192" s="1">
        <v>13.8</v>
      </c>
      <c r="JN192" s="1">
        <v>13.5</v>
      </c>
      <c r="JO192" s="1">
        <v>14.2</v>
      </c>
      <c r="JP192" s="1">
        <v>12.8</v>
      </c>
      <c r="JQ192" s="1">
        <v>14</v>
      </c>
      <c r="JR192" s="1">
        <v>13.8</v>
      </c>
      <c r="JS192" s="1">
        <v>13</v>
      </c>
      <c r="JT192" s="1">
        <v>13.8</v>
      </c>
      <c r="JU192" s="1">
        <v>14</v>
      </c>
      <c r="JV192" s="1">
        <v>13.2</v>
      </c>
      <c r="JW192" s="1">
        <v>14</v>
      </c>
      <c r="JX192" s="1">
        <v>14.2</v>
      </c>
      <c r="JY192" s="1">
        <v>13.4</v>
      </c>
      <c r="JZ192" s="1">
        <v>12.8</v>
      </c>
      <c r="KA192" s="1">
        <v>13.2</v>
      </c>
      <c r="KB192" s="1">
        <v>14.4</v>
      </c>
      <c r="KC192" s="1">
        <v>14.8</v>
      </c>
      <c r="KD192" s="1">
        <v>13.6</v>
      </c>
      <c r="KE192" s="1">
        <v>13.2</v>
      </c>
      <c r="KF192" s="1">
        <v>14.6</v>
      </c>
      <c r="KG192" s="1">
        <v>13.6</v>
      </c>
      <c r="KH192" s="1">
        <v>14.2</v>
      </c>
      <c r="KI192" s="1">
        <v>12.6</v>
      </c>
      <c r="KJ192" s="1">
        <v>13.6</v>
      </c>
      <c r="KK192" s="1">
        <v>15.4</v>
      </c>
      <c r="KL192" s="1">
        <v>14.2</v>
      </c>
      <c r="KM192" s="1">
        <v>15.4</v>
      </c>
      <c r="KN192" s="1">
        <v>14.7</v>
      </c>
      <c r="KO192" s="1">
        <v>15</v>
      </c>
      <c r="KP192" s="1">
        <v>14.4</v>
      </c>
      <c r="KQ192" s="1">
        <v>14.2</v>
      </c>
      <c r="KR192" s="1">
        <v>14.2</v>
      </c>
      <c r="KS192" s="1">
        <v>15</v>
      </c>
      <c r="KT192" s="1">
        <v>14.4</v>
      </c>
      <c r="KU192" s="1">
        <v>14.8</v>
      </c>
      <c r="KV192" s="1">
        <v>15.3</v>
      </c>
      <c r="KW192" s="1">
        <v>15.2</v>
      </c>
      <c r="KX192" s="1">
        <v>15.5</v>
      </c>
      <c r="KY192" s="1">
        <v>15.2</v>
      </c>
      <c r="KZ192" s="1">
        <v>14.8</v>
      </c>
      <c r="LA192" s="1">
        <v>14</v>
      </c>
      <c r="LB192" s="1">
        <v>14.8</v>
      </c>
      <c r="LC192" s="1">
        <v>15.2</v>
      </c>
      <c r="LD192" s="1">
        <v>14.6</v>
      </c>
      <c r="LE192" s="1">
        <v>15.3</v>
      </c>
      <c r="LF192" s="1">
        <v>14</v>
      </c>
      <c r="LG192" s="1">
        <v>15.2</v>
      </c>
      <c r="LH192" s="1">
        <v>14.2</v>
      </c>
      <c r="LI192" s="1">
        <v>15.9</v>
      </c>
      <c r="LJ192" s="1">
        <v>15.2</v>
      </c>
      <c r="LK192" s="1">
        <v>15.4</v>
      </c>
      <c r="LL192" s="1">
        <v>15.6</v>
      </c>
      <c r="LM192" s="1">
        <v>15.4</v>
      </c>
      <c r="LN192" s="1">
        <v>15</v>
      </c>
      <c r="LO192" s="1">
        <v>15.2</v>
      </c>
      <c r="LP192" s="1">
        <v>15.6</v>
      </c>
      <c r="LQ192" s="1">
        <v>15.3</v>
      </c>
      <c r="LR192" s="1">
        <v>14.6</v>
      </c>
      <c r="LS192" s="1">
        <v>13.1</v>
      </c>
      <c r="LT192" s="1">
        <v>13.7</v>
      </c>
      <c r="LU192" s="1">
        <v>14.6</v>
      </c>
      <c r="LV192" s="1">
        <v>14.2</v>
      </c>
      <c r="LW192" s="1">
        <v>14.8</v>
      </c>
      <c r="LX192" s="1">
        <v>15.6</v>
      </c>
      <c r="LY192" s="1">
        <v>14.8</v>
      </c>
      <c r="LZ192" s="1">
        <v>14</v>
      </c>
      <c r="MA192" s="1">
        <v>16</v>
      </c>
      <c r="MB192" s="1">
        <v>14.8</v>
      </c>
      <c r="MC192" s="1">
        <v>15.4</v>
      </c>
      <c r="MD192" s="1">
        <v>15</v>
      </c>
      <c r="ME192" s="1">
        <v>15.4</v>
      </c>
      <c r="MF192" s="1">
        <v>14.7</v>
      </c>
      <c r="MG192" s="1">
        <v>14.3</v>
      </c>
      <c r="MH192" s="1">
        <v>15.3</v>
      </c>
      <c r="MI192" s="1">
        <v>15.4</v>
      </c>
      <c r="MJ192" s="1">
        <v>15.2</v>
      </c>
      <c r="MK192" s="1">
        <v>15.1</v>
      </c>
      <c r="ML192" s="1">
        <v>14.8</v>
      </c>
      <c r="MM192" s="1">
        <v>15.2</v>
      </c>
      <c r="MN192" s="1">
        <v>15.7</v>
      </c>
      <c r="MO192" s="1">
        <v>15.6</v>
      </c>
      <c r="MP192" s="1">
        <v>15.2</v>
      </c>
      <c r="MQ192" s="1">
        <v>15.4</v>
      </c>
      <c r="MR192" s="1">
        <v>15.4</v>
      </c>
      <c r="MS192" s="1">
        <v>15.6</v>
      </c>
      <c r="MT192" s="1">
        <v>14.6</v>
      </c>
      <c r="MU192" s="1">
        <v>15</v>
      </c>
      <c r="MV192" s="1">
        <v>15.4</v>
      </c>
      <c r="MW192" s="1">
        <v>15.8</v>
      </c>
      <c r="MX192" s="1">
        <v>16</v>
      </c>
      <c r="MY192" s="1">
        <v>15.2</v>
      </c>
      <c r="MZ192" s="1">
        <v>14.4</v>
      </c>
      <c r="NA192" s="1">
        <v>14.9</v>
      </c>
      <c r="NB192" s="1">
        <v>15.6</v>
      </c>
      <c r="NC192" s="1">
        <v>15.6</v>
      </c>
      <c r="ND192" s="1">
        <v>14</v>
      </c>
      <c r="NE192" s="1">
        <v>15.5</v>
      </c>
      <c r="NF192" s="1">
        <v>14.9</v>
      </c>
      <c r="NG192" s="1">
        <v>14.9</v>
      </c>
      <c r="NH192" s="1">
        <v>15.2</v>
      </c>
      <c r="NI192" s="1">
        <v>15.1</v>
      </c>
      <c r="NJ192" s="6">
        <f t="shared" si="111"/>
        <v>1</v>
      </c>
      <c r="NK192" s="3">
        <f t="shared" si="112"/>
        <v>1</v>
      </c>
      <c r="NL192" s="3">
        <f t="shared" si="113"/>
        <v>1</v>
      </c>
      <c r="NM192" s="3">
        <f t="shared" si="114"/>
        <v>1</v>
      </c>
      <c r="NN192" s="3">
        <f t="shared" si="115"/>
        <v>1</v>
      </c>
      <c r="NO192" s="3">
        <f t="shared" si="116"/>
        <v>1</v>
      </c>
      <c r="NP192" s="3">
        <f t="shared" si="117"/>
        <v>1</v>
      </c>
      <c r="NQ192" s="3">
        <f t="shared" si="118"/>
        <v>1</v>
      </c>
      <c r="NR192" s="3">
        <f t="shared" si="119"/>
        <v>1</v>
      </c>
      <c r="NS192" s="3">
        <f t="shared" si="120"/>
        <v>1</v>
      </c>
      <c r="NT192" s="3">
        <f t="shared" si="121"/>
        <v>1</v>
      </c>
      <c r="NU192" s="3">
        <f t="shared" si="122"/>
        <v>1</v>
      </c>
      <c r="NV192" s="3">
        <f t="shared" si="123"/>
        <v>1</v>
      </c>
      <c r="NW192" s="5">
        <f t="shared" si="124"/>
        <v>14.841935483870968</v>
      </c>
      <c r="NX192" s="1">
        <f t="shared" si="125"/>
        <v>15.017857142857142</v>
      </c>
      <c r="NY192" s="1">
        <f t="shared" si="126"/>
        <v>15.061290322580648</v>
      </c>
      <c r="NZ192" s="1">
        <f t="shared" si="127"/>
        <v>15.263333333333332</v>
      </c>
      <c r="OA192" s="1">
        <f t="shared" si="128"/>
        <v>15.012903225806451</v>
      </c>
      <c r="OB192" s="1">
        <f t="shared" si="129"/>
        <v>15.23</v>
      </c>
      <c r="OC192" s="1">
        <f t="shared" si="130"/>
        <v>14.4</v>
      </c>
      <c r="OD192" s="1">
        <f t="shared" si="131"/>
        <v>15.358064516129033</v>
      </c>
      <c r="OE192" s="1">
        <f t="shared" si="132"/>
        <v>14.786666666666669</v>
      </c>
      <c r="OF192" s="1">
        <f t="shared" si="133"/>
        <v>14.293548387096772</v>
      </c>
      <c r="OG192" s="1">
        <f t="shared" si="134"/>
        <v>14.883333333333335</v>
      </c>
      <c r="OH192" s="1">
        <f t="shared" si="135"/>
        <v>15.174193548387095</v>
      </c>
      <c r="OI192" s="111">
        <v>14.635714285714286</v>
      </c>
      <c r="OJ192" s="112">
        <v>14.76551724137931</v>
      </c>
      <c r="OK192" s="112">
        <v>14.989655172413794</v>
      </c>
      <c r="OL192" s="112">
        <v>15.053333333333335</v>
      </c>
      <c r="OM192" s="112">
        <v>15.167857142857144</v>
      </c>
      <c r="ON192" s="112">
        <v>14.783333333333331</v>
      </c>
      <c r="OO192" s="112">
        <v>14.455172413793099</v>
      </c>
      <c r="OP192" s="112">
        <v>14.649999999999997</v>
      </c>
      <c r="OQ192" s="112">
        <v>14.524999999999997</v>
      </c>
      <c r="OR192" s="112">
        <v>14.606666666666666</v>
      </c>
      <c r="OS192" s="112">
        <v>14.720000000000002</v>
      </c>
      <c r="OT192" s="112">
        <v>14.751724137931033</v>
      </c>
      <c r="OU192" s="5">
        <f t="shared" si="99"/>
        <v>0.2062211981566815</v>
      </c>
      <c r="OV192" s="1">
        <f t="shared" si="100"/>
        <v>0.25233990147783203</v>
      </c>
      <c r="OW192" s="1">
        <f t="shared" si="101"/>
        <v>7.1635150166853734E-2</v>
      </c>
      <c r="OX192" s="1">
        <f t="shared" si="102"/>
        <v>0.2099999999999973</v>
      </c>
      <c r="OY192" s="1">
        <f t="shared" si="103"/>
        <v>-0.15495391705069395</v>
      </c>
      <c r="OZ192" s="1">
        <f t="shared" si="104"/>
        <v>0.44666666666666899</v>
      </c>
      <c r="PA192" s="1">
        <f t="shared" si="105"/>
        <v>-5.5172413793098229E-2</v>
      </c>
      <c r="PB192" s="1">
        <f t="shared" si="106"/>
        <v>0.70806451612903665</v>
      </c>
      <c r="PC192" s="1">
        <f t="shared" si="107"/>
        <v>0.26166666666667204</v>
      </c>
      <c r="PD192" s="1">
        <f t="shared" si="108"/>
        <v>-0.31311827956989369</v>
      </c>
      <c r="PE192" s="1">
        <f t="shared" si="109"/>
        <v>0.16333333333333222</v>
      </c>
      <c r="PF192" s="1">
        <f t="shared" si="110"/>
        <v>0.42246941045606157</v>
      </c>
      <c r="PG192" s="111">
        <v>10</v>
      </c>
      <c r="PH192" s="112">
        <v>10</v>
      </c>
      <c r="PI192" s="112">
        <v>11.3</v>
      </c>
      <c r="PJ192" s="112">
        <v>11.8</v>
      </c>
      <c r="PK192" s="112">
        <v>10</v>
      </c>
      <c r="PL192" s="112">
        <v>10</v>
      </c>
      <c r="PM192" s="112">
        <v>10</v>
      </c>
      <c r="PN192" s="112">
        <v>11.2</v>
      </c>
      <c r="PO192" s="112">
        <v>10.4</v>
      </c>
      <c r="PP192" s="112">
        <v>11</v>
      </c>
      <c r="PQ192" s="112">
        <v>9.1999999999999993</v>
      </c>
      <c r="PR192" s="137">
        <v>9</v>
      </c>
      <c r="PS192" s="5">
        <f t="array" ref="PS192">+IF(ISERROR($NW192)=FALSE,MIN(IF($H192:$AL192&lt;65534,$H192:$AL192,"")),NA())</f>
        <v>13</v>
      </c>
      <c r="PT192" s="1">
        <f t="array" ref="PT192">+IF(ISERROR($NX192)=FALSE,MIN(IF($AM192:$BN192&lt;65534,$AM192:$BN192,"")),NA())</f>
        <v>13.7</v>
      </c>
      <c r="PU192" s="1">
        <f t="array" ref="PU192">+IF(ISERROR($NY192)=FALSE,MIN(IF($BP192:$CT192&lt;65534,$BP192:$CT192,"")),NA())</f>
        <v>14.2</v>
      </c>
      <c r="PV192" s="1">
        <f t="array" ref="PV192">+IF(ISERROR($NZ192)=FALSE,MIN(IF($CU192:$DX192&lt;65534,$CU192:$DX192,"")),NA())</f>
        <v>13.8</v>
      </c>
      <c r="PW192" s="1">
        <f t="array" ref="PW192">+IF(ISERROR($OA192)=FALSE,MIN(IF($DY192:$FC192&lt;65534,$DY192:$FC192,"")),NA())</f>
        <v>12.9</v>
      </c>
      <c r="PX192" s="1">
        <f t="array" ref="PX192">+IF(ISERROR($OB192)=FALSE,MIN(IF($FD192:$GG192&lt;65534,$FD192:$GG192,"")),NA())</f>
        <v>13.6</v>
      </c>
      <c r="PY192" s="1">
        <f t="array" ref="PY192">+IF(ISERROR($OC192)=FALSE,MIN(IF($GH192:$HL192&lt;65534,$GH192:$HL192,"")),NA())</f>
        <v>12.8</v>
      </c>
      <c r="PZ192" s="1">
        <f t="array" ref="PZ192">+IF(ISERROR($OD192)=FALSE,MIN(IF($HM192:$IQ192&lt;65534,$HM192:$IQ192,"")),NA())</f>
        <v>13.6</v>
      </c>
      <c r="QA192" s="1">
        <f t="array" ref="QA192">+IF(ISERROR($OE192)=FALSE,MIN(IF($IR192:$JU192&lt;65534,$IR192:$JU192,"")),NA())</f>
        <v>12.4</v>
      </c>
      <c r="QB192" s="1">
        <f t="array" ref="QB192">+IF(ISERROR($OF192)=FALSE,MIN(IF($JV192:$KZ192&lt;65534,$JV192:$KZ192,"")),NA())</f>
        <v>12.6</v>
      </c>
      <c r="QC192" s="1">
        <f t="array" ref="QC192">+IF(ISERROR($OG192)=FALSE,MIN(IF($LA192:$MD192&lt;65534,$LA192:$MD192,"")),NA())</f>
        <v>13.1</v>
      </c>
      <c r="QD192" s="1">
        <f t="array" ref="QD192">+IF(ISERROR($OH192)=FALSE,MIN(IF($ME192:$NI192&lt;65534,$ME192:$NI192,"")),NA())</f>
        <v>14</v>
      </c>
      <c r="QE192" s="5">
        <f t="shared" si="136"/>
        <v>-3</v>
      </c>
      <c r="QF192" s="1">
        <f t="shared" si="137"/>
        <v>-3.6999999999999993</v>
      </c>
      <c r="QG192" s="1">
        <f t="shared" si="138"/>
        <v>-2.8999999999999986</v>
      </c>
      <c r="QH192" s="1">
        <f t="shared" si="139"/>
        <v>-2</v>
      </c>
      <c r="QI192" s="1">
        <f t="shared" si="140"/>
        <v>-2.9000000000000004</v>
      </c>
      <c r="QJ192" s="1">
        <f t="shared" si="141"/>
        <v>-3.5999999999999996</v>
      </c>
      <c r="QK192" s="1">
        <f t="shared" si="142"/>
        <v>-2.8000000000000007</v>
      </c>
      <c r="QL192" s="1">
        <f t="shared" si="143"/>
        <v>-2.4000000000000004</v>
      </c>
      <c r="QM192" s="1">
        <f t="shared" si="144"/>
        <v>-2</v>
      </c>
      <c r="QN192" s="1">
        <f t="shared" si="145"/>
        <v>-1.5999999999999996</v>
      </c>
      <c r="QO192" s="1">
        <f t="shared" si="146"/>
        <v>-3.9000000000000004</v>
      </c>
      <c r="QP192" s="1">
        <f t="shared" si="147"/>
        <v>-5</v>
      </c>
      <c r="QQ192" s="5" t="s">
        <v>892</v>
      </c>
    </row>
    <row r="193" spans="1:459" s="1" customFormat="1" x14ac:dyDescent="0.2">
      <c r="A193" s="79">
        <v>52045030</v>
      </c>
      <c r="B193" s="106">
        <v>-77.032611111111109</v>
      </c>
      <c r="C193" s="106">
        <v>1.5387222222222221</v>
      </c>
      <c r="D193" s="105">
        <v>2190</v>
      </c>
      <c r="E193" s="97" t="s">
        <v>146</v>
      </c>
      <c r="F193" s="97" t="s">
        <v>146</v>
      </c>
      <c r="G193" s="97" t="s">
        <v>152</v>
      </c>
      <c r="H193" s="1">
        <v>9.6</v>
      </c>
      <c r="I193" s="1">
        <v>10.199999999999999</v>
      </c>
      <c r="J193" s="1">
        <v>10.4</v>
      </c>
      <c r="K193" s="1">
        <v>10.4</v>
      </c>
      <c r="L193" s="1">
        <v>11</v>
      </c>
      <c r="M193" s="1">
        <v>10.4</v>
      </c>
      <c r="N193" s="1">
        <v>10.4</v>
      </c>
      <c r="O193" s="1">
        <v>12</v>
      </c>
      <c r="P193" s="1">
        <v>11.8</v>
      </c>
      <c r="Q193" s="1">
        <v>12</v>
      </c>
      <c r="R193" s="1">
        <v>13</v>
      </c>
      <c r="S193" s="1">
        <v>11.6</v>
      </c>
      <c r="T193" s="1">
        <v>11.4</v>
      </c>
      <c r="U193" s="1">
        <v>13.2</v>
      </c>
      <c r="V193" s="1">
        <v>11</v>
      </c>
      <c r="W193" s="1">
        <v>11.4</v>
      </c>
      <c r="X193" s="1">
        <v>11.2</v>
      </c>
      <c r="Y193" s="1">
        <v>11.4</v>
      </c>
      <c r="Z193" s="1">
        <v>11</v>
      </c>
      <c r="AA193" s="1">
        <v>13.4</v>
      </c>
      <c r="AB193" s="1">
        <v>12.6</v>
      </c>
      <c r="AC193" s="1">
        <v>11</v>
      </c>
      <c r="AD193" s="1">
        <v>11.4</v>
      </c>
      <c r="AE193" s="1">
        <v>10.8</v>
      </c>
      <c r="AF193" s="1">
        <v>10.6</v>
      </c>
      <c r="AG193" s="1">
        <v>11</v>
      </c>
      <c r="AH193" s="1">
        <v>11.2</v>
      </c>
      <c r="AI193" s="1">
        <v>12.2</v>
      </c>
      <c r="AJ193" s="1">
        <v>65535</v>
      </c>
      <c r="AK193" s="1">
        <v>65535</v>
      </c>
      <c r="AL193" s="1">
        <v>13</v>
      </c>
      <c r="AM193" s="1">
        <v>14.2</v>
      </c>
      <c r="AN193" s="1">
        <v>11.4</v>
      </c>
      <c r="AO193" s="1">
        <v>11.6</v>
      </c>
      <c r="AP193" s="1">
        <v>12.2</v>
      </c>
      <c r="AQ193" s="1">
        <v>13.8</v>
      </c>
      <c r="AR193" s="1">
        <v>12.2</v>
      </c>
      <c r="AS193" s="1">
        <v>11.8</v>
      </c>
      <c r="AT193" s="1">
        <v>12.4</v>
      </c>
      <c r="AU193" s="1">
        <v>12.4</v>
      </c>
      <c r="AV193" s="1">
        <v>13.2</v>
      </c>
      <c r="AW193" s="1">
        <v>13.6</v>
      </c>
      <c r="AX193" s="1">
        <v>14.2</v>
      </c>
      <c r="AY193" s="1">
        <v>13.6</v>
      </c>
      <c r="AZ193" s="1">
        <v>12.2</v>
      </c>
      <c r="BA193" s="1">
        <v>11</v>
      </c>
      <c r="BB193" s="1">
        <v>11.8</v>
      </c>
      <c r="BC193" s="1">
        <v>10.8</v>
      </c>
      <c r="BD193" s="1">
        <v>11.4</v>
      </c>
      <c r="BE193" s="1">
        <v>13</v>
      </c>
      <c r="BF193" s="1">
        <v>65535</v>
      </c>
      <c r="BG193" s="1">
        <v>65535</v>
      </c>
      <c r="BH193" s="1">
        <v>65535</v>
      </c>
      <c r="BI193" s="1">
        <v>65535</v>
      </c>
      <c r="BJ193" s="1">
        <v>11.8</v>
      </c>
      <c r="BK193" s="1">
        <v>12</v>
      </c>
      <c r="BL193" s="1">
        <v>11.4</v>
      </c>
      <c r="BM193" s="1">
        <v>11</v>
      </c>
      <c r="BN193" s="1">
        <v>12.4</v>
      </c>
      <c r="BO193" s="102"/>
      <c r="BP193" s="1">
        <v>65535</v>
      </c>
      <c r="BQ193" s="1">
        <v>12</v>
      </c>
      <c r="BR193" s="1">
        <v>12.4</v>
      </c>
      <c r="BS193" s="1">
        <v>11.2</v>
      </c>
      <c r="BT193" s="1">
        <v>65535</v>
      </c>
      <c r="BU193" s="1">
        <v>65535</v>
      </c>
      <c r="BV193" s="1">
        <v>12.4</v>
      </c>
      <c r="BW193" s="1">
        <v>11</v>
      </c>
      <c r="BX193" s="1">
        <v>65535</v>
      </c>
      <c r="BY193" s="1">
        <v>12.2</v>
      </c>
      <c r="BZ193" s="1">
        <v>12</v>
      </c>
      <c r="CA193" s="1">
        <v>10.6</v>
      </c>
      <c r="CB193" s="1">
        <v>10.4</v>
      </c>
      <c r="CC193" s="1">
        <v>10.8</v>
      </c>
      <c r="CD193" s="1">
        <v>13.2</v>
      </c>
      <c r="CE193" s="1">
        <v>10.8</v>
      </c>
      <c r="CF193" s="1">
        <v>65535</v>
      </c>
      <c r="CG193" s="1">
        <v>65535</v>
      </c>
      <c r="CH193" s="1">
        <v>65535</v>
      </c>
      <c r="CI193" s="1">
        <v>65535</v>
      </c>
      <c r="CJ193" s="1">
        <v>13.2</v>
      </c>
      <c r="CK193" s="1">
        <v>13.4</v>
      </c>
      <c r="CL193" s="1">
        <v>11.4</v>
      </c>
      <c r="CM193" s="1">
        <v>13.6</v>
      </c>
      <c r="CN193" s="1">
        <v>11</v>
      </c>
      <c r="CO193" s="1">
        <v>11.8</v>
      </c>
      <c r="CP193" s="1">
        <v>12.6</v>
      </c>
      <c r="CQ193" s="1">
        <v>13</v>
      </c>
      <c r="CR193" s="1">
        <v>14</v>
      </c>
      <c r="CS193" s="1">
        <v>12.4</v>
      </c>
      <c r="CT193" s="1">
        <v>13.8</v>
      </c>
      <c r="CU193" s="1">
        <v>12.6</v>
      </c>
      <c r="CV193" s="1">
        <v>13</v>
      </c>
      <c r="CW193" s="1">
        <v>14.4</v>
      </c>
      <c r="CX193" s="1">
        <v>14.6</v>
      </c>
      <c r="CY193" s="1">
        <v>13.6</v>
      </c>
      <c r="CZ193" s="1">
        <v>12.8</v>
      </c>
      <c r="DA193" s="1">
        <v>12.6</v>
      </c>
      <c r="DB193" s="1">
        <v>12</v>
      </c>
      <c r="DC193" s="1">
        <v>10.199999999999999</v>
      </c>
      <c r="DD193" s="1">
        <v>13.4</v>
      </c>
      <c r="DE193" s="1">
        <v>65535</v>
      </c>
      <c r="DF193" s="1">
        <v>12</v>
      </c>
      <c r="DG193" s="1">
        <v>12.2</v>
      </c>
      <c r="DH193" s="1">
        <v>11.8</v>
      </c>
      <c r="DI193" s="1">
        <v>11.2</v>
      </c>
      <c r="DJ193" s="1">
        <v>10.4</v>
      </c>
      <c r="DK193" s="1">
        <v>11.4</v>
      </c>
      <c r="DL193" s="1">
        <v>11.6</v>
      </c>
      <c r="DM193" s="1">
        <v>12.2</v>
      </c>
      <c r="DN193" s="1">
        <v>13</v>
      </c>
      <c r="DO193" s="1">
        <v>14.4</v>
      </c>
      <c r="DP193" s="1">
        <v>13.4</v>
      </c>
      <c r="DQ193" s="1">
        <v>11.6</v>
      </c>
      <c r="DR193" s="1">
        <v>12.2</v>
      </c>
      <c r="DS193" s="1">
        <v>12.8</v>
      </c>
      <c r="DT193" s="1">
        <v>11.8</v>
      </c>
      <c r="DU193" s="1">
        <v>13.4</v>
      </c>
      <c r="DV193" s="1">
        <v>12</v>
      </c>
      <c r="DW193" s="1">
        <v>13.4</v>
      </c>
      <c r="DX193" s="1">
        <v>12.6</v>
      </c>
      <c r="DY193" s="1">
        <v>10.199999999999999</v>
      </c>
      <c r="DZ193" s="1">
        <v>11.8</v>
      </c>
      <c r="EA193" s="1">
        <v>13.8</v>
      </c>
      <c r="EB193" s="1">
        <v>11.6</v>
      </c>
      <c r="EC193" s="1">
        <v>13.6</v>
      </c>
      <c r="ED193" s="1">
        <v>14</v>
      </c>
      <c r="EE193" s="1">
        <v>12.6</v>
      </c>
      <c r="EF193" s="1">
        <v>11</v>
      </c>
      <c r="EG193" s="1">
        <v>13.6</v>
      </c>
      <c r="EH193" s="1">
        <v>13</v>
      </c>
      <c r="EI193" s="1">
        <v>12.4</v>
      </c>
      <c r="EJ193" s="1">
        <v>12</v>
      </c>
      <c r="EK193" s="1">
        <v>12.4</v>
      </c>
      <c r="EL193" s="1">
        <v>65535</v>
      </c>
      <c r="EM193" s="1">
        <v>12.4</v>
      </c>
      <c r="EN193" s="1">
        <v>13</v>
      </c>
      <c r="EO193" s="1">
        <v>12</v>
      </c>
      <c r="EP193" s="1">
        <v>12.4</v>
      </c>
      <c r="EQ193" s="1">
        <v>65535</v>
      </c>
      <c r="ER193" s="1">
        <v>12.4</v>
      </c>
      <c r="ES193" s="1">
        <v>13.2</v>
      </c>
      <c r="ET193" s="1">
        <v>11</v>
      </c>
      <c r="EU193" s="1">
        <v>11.8</v>
      </c>
      <c r="EV193" s="1">
        <v>11.4</v>
      </c>
      <c r="EW193" s="1">
        <v>11.8</v>
      </c>
      <c r="EX193" s="1">
        <v>12</v>
      </c>
      <c r="EY193" s="1">
        <v>10.4</v>
      </c>
      <c r="EZ193" s="1">
        <v>65535</v>
      </c>
      <c r="FA193" s="1">
        <v>14.4</v>
      </c>
      <c r="FB193" s="1">
        <v>13.4</v>
      </c>
      <c r="FC193" s="1">
        <v>14.2</v>
      </c>
      <c r="FD193" s="1">
        <v>12.6</v>
      </c>
      <c r="FE193" s="1">
        <v>12.2</v>
      </c>
      <c r="FF193" s="1">
        <v>11.4</v>
      </c>
      <c r="FG193" s="1">
        <v>11.2</v>
      </c>
      <c r="FH193" s="1">
        <v>12</v>
      </c>
      <c r="FI193" s="1">
        <v>11.4</v>
      </c>
      <c r="FJ193" s="1">
        <v>10</v>
      </c>
      <c r="FK193" s="1">
        <v>11</v>
      </c>
      <c r="FL193" s="1">
        <v>11.4</v>
      </c>
      <c r="FM193" s="1">
        <v>12.4</v>
      </c>
      <c r="FN193" s="1">
        <v>13.6</v>
      </c>
      <c r="FO193" s="1">
        <v>13.2</v>
      </c>
      <c r="FP193" s="1">
        <v>11.6</v>
      </c>
      <c r="FQ193" s="1">
        <v>12.4</v>
      </c>
      <c r="FR193" s="1">
        <v>11.6</v>
      </c>
      <c r="FS193" s="1">
        <v>65535</v>
      </c>
      <c r="FT193" s="1">
        <v>11.2</v>
      </c>
      <c r="FU193" s="1">
        <v>65535</v>
      </c>
      <c r="FV193" s="1">
        <v>12.6</v>
      </c>
      <c r="FW193" s="1">
        <v>12.8</v>
      </c>
      <c r="FX193" s="1">
        <v>13</v>
      </c>
      <c r="FY193" s="1">
        <v>13.2</v>
      </c>
      <c r="FZ193" s="1">
        <v>13.4</v>
      </c>
      <c r="GA193" s="1">
        <v>12.4</v>
      </c>
      <c r="GB193" s="1">
        <v>10.8</v>
      </c>
      <c r="GC193" s="1">
        <v>11.6</v>
      </c>
      <c r="GD193" s="1">
        <v>11.8</v>
      </c>
      <c r="GE193" s="1">
        <v>11.6</v>
      </c>
      <c r="GF193" s="1">
        <v>11.8</v>
      </c>
      <c r="GG193" s="1">
        <v>12.6</v>
      </c>
      <c r="GH193" s="1">
        <v>65535</v>
      </c>
      <c r="GI193" s="1">
        <v>10.4</v>
      </c>
      <c r="GJ193" s="1">
        <v>10.199999999999999</v>
      </c>
      <c r="GK193" s="1">
        <v>10</v>
      </c>
      <c r="GL193" s="1">
        <v>10.4</v>
      </c>
      <c r="GM193" s="1">
        <v>11</v>
      </c>
      <c r="GN193" s="1">
        <v>11.2</v>
      </c>
      <c r="GO193" s="1">
        <v>65535</v>
      </c>
      <c r="GP193" s="1">
        <v>10.4</v>
      </c>
      <c r="GQ193" s="1">
        <v>9.1999999999999993</v>
      </c>
      <c r="GR193" s="1">
        <v>9.4</v>
      </c>
      <c r="GS193" s="1">
        <v>9</v>
      </c>
      <c r="GT193" s="1">
        <v>9.1999999999999993</v>
      </c>
      <c r="GU193" s="1">
        <v>9</v>
      </c>
      <c r="GV193" s="1">
        <v>11.4</v>
      </c>
      <c r="GW193" s="1">
        <v>11.2</v>
      </c>
      <c r="GX193" s="1">
        <v>10.4</v>
      </c>
      <c r="GY193" s="1">
        <v>10.4</v>
      </c>
      <c r="GZ193" s="1">
        <v>10.4</v>
      </c>
      <c r="HA193" s="1">
        <v>12.2</v>
      </c>
      <c r="HB193" s="1">
        <v>12.8</v>
      </c>
      <c r="HC193" s="1">
        <v>65535</v>
      </c>
      <c r="HD193" s="1">
        <v>11.6</v>
      </c>
      <c r="HE193" s="1">
        <v>12</v>
      </c>
      <c r="HF193" s="1">
        <v>11.6</v>
      </c>
      <c r="HG193" s="1">
        <v>11.8</v>
      </c>
      <c r="HH193" s="1">
        <v>11.2</v>
      </c>
      <c r="HI193" s="1">
        <v>11.8</v>
      </c>
      <c r="HJ193" s="1">
        <v>8.8000000000000007</v>
      </c>
      <c r="HK193" s="1">
        <v>9</v>
      </c>
      <c r="HL193" s="1">
        <v>9.4</v>
      </c>
      <c r="HM193" s="1">
        <v>10.6</v>
      </c>
      <c r="HN193" s="1">
        <v>9.4</v>
      </c>
      <c r="HO193" s="1">
        <v>10.4</v>
      </c>
      <c r="HP193" s="1">
        <v>12</v>
      </c>
      <c r="HQ193" s="1">
        <v>10</v>
      </c>
      <c r="HR193" s="1">
        <v>65535</v>
      </c>
      <c r="HS193" s="1">
        <v>65535</v>
      </c>
      <c r="HT193" s="1">
        <v>65535</v>
      </c>
      <c r="HU193" s="1">
        <v>10.6</v>
      </c>
      <c r="HV193" s="1">
        <v>10.4</v>
      </c>
      <c r="HW193" s="1">
        <v>65535</v>
      </c>
      <c r="HX193" s="1">
        <v>11.8</v>
      </c>
      <c r="HY193" s="1">
        <v>8.8000000000000007</v>
      </c>
      <c r="HZ193" s="1">
        <v>11.6</v>
      </c>
      <c r="IA193" s="1">
        <v>11.4</v>
      </c>
      <c r="IB193" s="1">
        <v>10.8</v>
      </c>
      <c r="IC193" s="1">
        <v>9.4</v>
      </c>
      <c r="ID193" s="1">
        <v>9.6</v>
      </c>
      <c r="IE193" s="1">
        <v>10</v>
      </c>
      <c r="IF193" s="1">
        <v>12.8</v>
      </c>
      <c r="IG193" s="1">
        <v>12</v>
      </c>
      <c r="IH193" s="1">
        <v>12.8</v>
      </c>
      <c r="II193" s="1">
        <v>9</v>
      </c>
      <c r="IJ193" s="1">
        <v>10.199999999999999</v>
      </c>
      <c r="IK193" s="1">
        <v>8.8000000000000007</v>
      </c>
      <c r="IL193" s="1">
        <v>9.8000000000000007</v>
      </c>
      <c r="IM193" s="1">
        <v>10.4</v>
      </c>
      <c r="IN193" s="1">
        <v>11.6</v>
      </c>
      <c r="IO193" s="1">
        <v>12</v>
      </c>
      <c r="IP193" s="1">
        <v>8.4</v>
      </c>
      <c r="IQ193" s="1">
        <v>9.4</v>
      </c>
      <c r="IR193" s="1">
        <v>13.4</v>
      </c>
      <c r="IS193" s="1">
        <v>10.4</v>
      </c>
      <c r="IT193" s="1">
        <v>9.1999999999999993</v>
      </c>
      <c r="IU193" s="1">
        <v>10</v>
      </c>
      <c r="IV193" s="1">
        <v>10.4</v>
      </c>
      <c r="IW193" s="1">
        <v>9.6</v>
      </c>
      <c r="IX193" s="1">
        <v>9.1999999999999993</v>
      </c>
      <c r="IY193" s="1">
        <v>9</v>
      </c>
      <c r="IZ193" s="1">
        <v>9.8000000000000007</v>
      </c>
      <c r="JA193" s="1">
        <v>10.6</v>
      </c>
      <c r="JB193" s="1">
        <v>11</v>
      </c>
      <c r="JC193" s="1">
        <v>12.8</v>
      </c>
      <c r="JD193" s="1">
        <v>13</v>
      </c>
      <c r="JE193" s="1">
        <v>12</v>
      </c>
      <c r="JF193" s="1">
        <v>12.2</v>
      </c>
      <c r="JG193" s="1">
        <v>9.6</v>
      </c>
      <c r="JH193" s="1">
        <v>9.8000000000000007</v>
      </c>
      <c r="JI193" s="1">
        <v>11.2</v>
      </c>
      <c r="JJ193" s="1">
        <v>13.2</v>
      </c>
      <c r="JK193" s="1">
        <v>11</v>
      </c>
      <c r="JL193" s="1">
        <v>10.8</v>
      </c>
      <c r="JM193" s="1">
        <v>11.8</v>
      </c>
      <c r="JN193" s="1">
        <v>9.6</v>
      </c>
      <c r="JO193" s="1">
        <v>11.8</v>
      </c>
      <c r="JP193" s="1">
        <v>9.8699999999999992</v>
      </c>
      <c r="JQ193" s="1">
        <v>10.4</v>
      </c>
      <c r="JR193" s="1">
        <v>10.4</v>
      </c>
      <c r="JS193" s="1">
        <v>9.6</v>
      </c>
      <c r="JT193" s="1">
        <v>11.4</v>
      </c>
      <c r="JU193" s="1">
        <v>12.6</v>
      </c>
      <c r="JV193" s="1">
        <v>11.8</v>
      </c>
      <c r="JW193" s="1">
        <v>12.8</v>
      </c>
      <c r="JX193" s="1">
        <v>12</v>
      </c>
      <c r="JY193" s="1">
        <v>11.4</v>
      </c>
      <c r="JZ193" s="1">
        <v>9.4</v>
      </c>
      <c r="KA193" s="1">
        <v>10.8</v>
      </c>
      <c r="KB193" s="1">
        <v>11.6</v>
      </c>
      <c r="KC193" s="1">
        <v>12.6</v>
      </c>
      <c r="KD193" s="1">
        <v>9.6</v>
      </c>
      <c r="KE193" s="1">
        <v>9.4</v>
      </c>
      <c r="KF193" s="1">
        <v>9.1999999999999993</v>
      </c>
      <c r="KG193" s="1">
        <v>9.4</v>
      </c>
      <c r="KH193" s="1">
        <v>10.4</v>
      </c>
      <c r="KI193" s="1">
        <v>9</v>
      </c>
      <c r="KJ193" s="1">
        <v>9.6</v>
      </c>
      <c r="KK193" s="1">
        <v>10.199999999999999</v>
      </c>
      <c r="KL193" s="1">
        <v>11.4</v>
      </c>
      <c r="KM193" s="1">
        <v>12</v>
      </c>
      <c r="KN193" s="1">
        <v>11.8</v>
      </c>
      <c r="KO193" s="1">
        <v>13</v>
      </c>
      <c r="KP193" s="1">
        <v>11.4</v>
      </c>
      <c r="KQ193" s="1">
        <v>12.8</v>
      </c>
      <c r="KR193" s="1">
        <v>13.4</v>
      </c>
      <c r="KS193" s="1">
        <v>12</v>
      </c>
      <c r="KT193" s="1">
        <v>10.8</v>
      </c>
      <c r="KU193" s="1">
        <v>11.6</v>
      </c>
      <c r="KV193" s="1">
        <v>12</v>
      </c>
      <c r="KW193" s="1">
        <v>10.4</v>
      </c>
      <c r="KX193" s="1">
        <v>11</v>
      </c>
      <c r="KY193" s="1">
        <v>13.4</v>
      </c>
      <c r="KZ193" s="1">
        <v>12.4</v>
      </c>
      <c r="LA193" s="1">
        <v>11.4</v>
      </c>
      <c r="LB193" s="1">
        <v>11.8</v>
      </c>
      <c r="LC193" s="1">
        <v>11.8</v>
      </c>
      <c r="LD193" s="1">
        <v>11.4</v>
      </c>
      <c r="LE193" s="1">
        <v>11.6</v>
      </c>
      <c r="LF193" s="1">
        <v>11.8</v>
      </c>
      <c r="LG193" s="1">
        <v>12.6</v>
      </c>
      <c r="LH193" s="1">
        <v>11.2</v>
      </c>
      <c r="LI193" s="1">
        <v>11.6</v>
      </c>
      <c r="LJ193" s="1">
        <v>13.4</v>
      </c>
      <c r="LK193" s="1">
        <v>13.8</v>
      </c>
      <c r="LL193" s="1">
        <v>14</v>
      </c>
      <c r="LM193" s="1">
        <v>13</v>
      </c>
      <c r="LN193" s="1">
        <v>13.6</v>
      </c>
      <c r="LO193" s="1">
        <v>13.4</v>
      </c>
      <c r="LP193" s="1">
        <v>12.8</v>
      </c>
      <c r="LQ193" s="1">
        <v>13.4</v>
      </c>
      <c r="LR193" s="1">
        <v>11.4</v>
      </c>
      <c r="LS193" s="1">
        <v>10</v>
      </c>
      <c r="LT193" s="1">
        <v>13</v>
      </c>
      <c r="LU193" s="1">
        <v>12.8</v>
      </c>
      <c r="LV193" s="1">
        <v>11.6</v>
      </c>
      <c r="LW193" s="1">
        <v>13.2</v>
      </c>
      <c r="LX193" s="1">
        <v>12.8</v>
      </c>
      <c r="LY193" s="1">
        <v>10.8</v>
      </c>
      <c r="LZ193" s="1">
        <v>11.4</v>
      </c>
      <c r="MA193" s="1">
        <v>13.6</v>
      </c>
      <c r="MB193" s="1">
        <v>12.8</v>
      </c>
      <c r="MC193" s="1">
        <v>12.4</v>
      </c>
      <c r="MD193" s="1">
        <v>12.4</v>
      </c>
      <c r="ME193" s="1">
        <v>14</v>
      </c>
      <c r="MF193" s="1">
        <v>11.8</v>
      </c>
      <c r="MG193" s="1">
        <v>10.8</v>
      </c>
      <c r="MH193" s="1">
        <v>10.4</v>
      </c>
      <c r="MI193" s="1">
        <v>10</v>
      </c>
      <c r="MJ193" s="1">
        <v>9.8000000000000007</v>
      </c>
      <c r="MK193" s="1">
        <v>12.4</v>
      </c>
      <c r="ML193" s="1">
        <v>13.2</v>
      </c>
      <c r="MM193" s="1">
        <v>13.6</v>
      </c>
      <c r="MN193" s="1">
        <v>13.8</v>
      </c>
      <c r="MO193" s="1">
        <v>11.4</v>
      </c>
      <c r="MP193" s="1">
        <v>11.6</v>
      </c>
      <c r="MQ193" s="1">
        <v>13.6</v>
      </c>
      <c r="MR193" s="1">
        <v>13.8</v>
      </c>
      <c r="MS193" s="1">
        <v>13.4</v>
      </c>
      <c r="MT193" s="1">
        <v>12</v>
      </c>
      <c r="MU193" s="1">
        <v>12</v>
      </c>
      <c r="MV193" s="1">
        <v>12.2</v>
      </c>
      <c r="MW193" s="1">
        <v>12.6</v>
      </c>
      <c r="MX193" s="1">
        <v>13.8</v>
      </c>
      <c r="MY193" s="1">
        <v>12.8</v>
      </c>
      <c r="MZ193" s="1">
        <v>11.4</v>
      </c>
      <c r="NA193" s="1">
        <v>13.2</v>
      </c>
      <c r="NB193" s="1">
        <v>13.4</v>
      </c>
      <c r="NC193" s="1">
        <v>12.8</v>
      </c>
      <c r="ND193" s="1">
        <v>11.2</v>
      </c>
      <c r="NE193" s="1">
        <v>12</v>
      </c>
      <c r="NF193" s="1">
        <v>11.8</v>
      </c>
      <c r="NG193" s="1">
        <v>11.2</v>
      </c>
      <c r="NH193" s="1">
        <v>12</v>
      </c>
      <c r="NI193" s="1">
        <v>13</v>
      </c>
      <c r="NJ193" s="6">
        <f t="shared" si="111"/>
        <v>0.93548387096774188</v>
      </c>
      <c r="NK193" s="3">
        <f t="shared" si="112"/>
        <v>0.8571428571428571</v>
      </c>
      <c r="NL193" s="3">
        <f t="shared" si="113"/>
        <v>0.74193548387096775</v>
      </c>
      <c r="NM193" s="3">
        <f t="shared" si="114"/>
        <v>0.96666666666666667</v>
      </c>
      <c r="NN193" s="3">
        <f t="shared" si="115"/>
        <v>0.90322580645161288</v>
      </c>
      <c r="NO193" s="3">
        <f t="shared" si="116"/>
        <v>0.93333333333333335</v>
      </c>
      <c r="NP193" s="3">
        <f t="shared" si="117"/>
        <v>0.90322580645161288</v>
      </c>
      <c r="NQ193" s="3">
        <f t="shared" si="118"/>
        <v>0.87096774193548387</v>
      </c>
      <c r="NR193" s="3">
        <f t="shared" si="119"/>
        <v>1</v>
      </c>
      <c r="NS193" s="3">
        <f t="shared" si="120"/>
        <v>1</v>
      </c>
      <c r="NT193" s="3">
        <f t="shared" si="121"/>
        <v>1</v>
      </c>
      <c r="NU193" s="3">
        <f t="shared" si="122"/>
        <v>1</v>
      </c>
      <c r="NV193" s="3">
        <f t="shared" si="123"/>
        <v>0.92602739726027394</v>
      </c>
      <c r="NW193" s="5">
        <f t="shared" si="124"/>
        <v>11.399999999999999</v>
      </c>
      <c r="NX193" s="1">
        <f t="shared" si="125"/>
        <v>12.308333333333332</v>
      </c>
      <c r="NY193" s="1">
        <f t="shared" si="126"/>
        <v>12.139130434782608</v>
      </c>
      <c r="NZ193" s="1">
        <f t="shared" si="127"/>
        <v>12.503448275862068</v>
      </c>
      <c r="OA193" s="1">
        <f t="shared" si="128"/>
        <v>12.421428571428567</v>
      </c>
      <c r="OB193" s="1">
        <f t="shared" si="129"/>
        <v>12.02857142857143</v>
      </c>
      <c r="OC193" s="1">
        <f t="shared" si="130"/>
        <v>10.55</v>
      </c>
      <c r="OD193" s="1">
        <f t="shared" si="131"/>
        <v>10.518518518518519</v>
      </c>
      <c r="OE193" s="1">
        <f t="shared" si="132"/>
        <v>10.855666666666666</v>
      </c>
      <c r="OF193" s="1">
        <f t="shared" si="133"/>
        <v>11.24516129032258</v>
      </c>
      <c r="OG193" s="1">
        <f t="shared" si="134"/>
        <v>12.360000000000001</v>
      </c>
      <c r="OH193" s="1">
        <f t="shared" si="135"/>
        <v>12.29032258064516</v>
      </c>
      <c r="OI193" s="111">
        <v>11.365517241379312</v>
      </c>
      <c r="OJ193" s="112">
        <v>11.448275862068968</v>
      </c>
      <c r="OK193" s="112">
        <v>11.703448275862069</v>
      </c>
      <c r="OL193" s="112">
        <v>11.942857142857141</v>
      </c>
      <c r="OM193" s="112">
        <v>11.900000000000002</v>
      </c>
      <c r="ON193" s="112">
        <v>11.174074074074072</v>
      </c>
      <c r="OO193" s="112">
        <v>10.46206896551724</v>
      </c>
      <c r="OP193" s="112">
        <v>10.355172413793104</v>
      </c>
      <c r="OQ193" s="112">
        <v>10.510344827586209</v>
      </c>
      <c r="OR193" s="112">
        <v>11.175862068965515</v>
      </c>
      <c r="OS193" s="112">
        <v>11.671428571428569</v>
      </c>
      <c r="OT193" s="112">
        <v>11.62857142857143</v>
      </c>
      <c r="OU193" s="5">
        <f t="shared" si="99"/>
        <v>3.4482758620686838E-2</v>
      </c>
      <c r="OV193" s="1">
        <f t="shared" si="100"/>
        <v>0.86005747126436383</v>
      </c>
      <c r="OW193" s="1">
        <f t="shared" si="101"/>
        <v>0.43568215892053885</v>
      </c>
      <c r="OX193" s="1">
        <f t="shared" si="102"/>
        <v>0.56059113300492669</v>
      </c>
      <c r="OY193" s="1">
        <f t="shared" si="103"/>
        <v>0.52142857142856514</v>
      </c>
      <c r="OZ193" s="1">
        <f t="shared" si="104"/>
        <v>0.85449735449735797</v>
      </c>
      <c r="PA193" s="1">
        <f t="shared" si="105"/>
        <v>8.793103448276085E-2</v>
      </c>
      <c r="PB193" s="1">
        <f t="shared" si="106"/>
        <v>0.16334610472541478</v>
      </c>
      <c r="PC193" s="1">
        <f t="shared" si="107"/>
        <v>0.34532183908045688</v>
      </c>
      <c r="PD193" s="1">
        <f t="shared" si="108"/>
        <v>6.9299221357065122E-2</v>
      </c>
      <c r="PE193" s="1">
        <f t="shared" si="109"/>
        <v>0.68857142857143216</v>
      </c>
      <c r="PF193" s="1">
        <f t="shared" si="110"/>
        <v>0.66175115207373025</v>
      </c>
      <c r="PG193" s="111">
        <v>7</v>
      </c>
      <c r="PH193" s="112">
        <v>7.4</v>
      </c>
      <c r="PI193" s="112">
        <v>6.4</v>
      </c>
      <c r="PJ193" s="112">
        <v>7.8</v>
      </c>
      <c r="PK193" s="112">
        <v>8.4</v>
      </c>
      <c r="PL193" s="112">
        <v>7.4</v>
      </c>
      <c r="PM193" s="112">
        <v>6</v>
      </c>
      <c r="PN193" s="112">
        <v>5</v>
      </c>
      <c r="PO193" s="112">
        <v>7</v>
      </c>
      <c r="PP193" s="112">
        <v>7.2</v>
      </c>
      <c r="PQ193" s="112">
        <v>6.8</v>
      </c>
      <c r="PR193" s="137">
        <v>8</v>
      </c>
      <c r="PS193" s="5">
        <f t="array" ref="PS193">+IF(ISERROR($NW193)=FALSE,MIN(IF($H193:$AL193&lt;65534,$H193:$AL193,"")),NA())</f>
        <v>9.6</v>
      </c>
      <c r="PT193" s="1">
        <f t="array" ref="PT193">+IF(ISERROR($NX193)=FALSE,MIN(IF($AM193:$BN193&lt;65534,$AM193:$BN193,"")),NA())</f>
        <v>10.8</v>
      </c>
      <c r="PU193" s="1">
        <f t="array" ref="PU193">+IF(ISERROR($NY193)=FALSE,MIN(IF($BP193:$CT193&lt;65534,$BP193:$CT193,"")),NA())</f>
        <v>10.4</v>
      </c>
      <c r="PV193" s="1">
        <f t="array" ref="PV193">+IF(ISERROR($NZ193)=FALSE,MIN(IF($CU193:$DX193&lt;65534,$CU193:$DX193,"")),NA())</f>
        <v>10.199999999999999</v>
      </c>
      <c r="PW193" s="1">
        <f t="array" ref="PW193">+IF(ISERROR($OA193)=FALSE,MIN(IF($DY193:$FC193&lt;65534,$DY193:$FC193,"")),NA())</f>
        <v>10.199999999999999</v>
      </c>
      <c r="PX193" s="1">
        <f t="array" ref="PX193">+IF(ISERROR($OB193)=FALSE,MIN(IF($FD193:$GG193&lt;65534,$FD193:$GG193,"")),NA())</f>
        <v>10</v>
      </c>
      <c r="PY193" s="1">
        <f t="array" ref="PY193">+IF(ISERROR($OC193)=FALSE,MIN(IF($GH193:$HL193&lt;65534,$GH193:$HL193,"")),NA())</f>
        <v>8.8000000000000007</v>
      </c>
      <c r="PZ193" s="1">
        <f t="array" ref="PZ193">+IF(ISERROR($OD193)=FALSE,MIN(IF($HM193:$IQ193&lt;65534,$HM193:$IQ193,"")),NA())</f>
        <v>8.4</v>
      </c>
      <c r="QA193" s="1">
        <f t="array" ref="QA193">+IF(ISERROR($OE193)=FALSE,MIN(IF($IR193:$JU193&lt;65534,$IR193:$JU193,"")),NA())</f>
        <v>9</v>
      </c>
      <c r="QB193" s="1">
        <f t="array" ref="QB193">+IF(ISERROR($OF193)=FALSE,MIN(IF($JV193:$KZ193&lt;65534,$JV193:$KZ193,"")),NA())</f>
        <v>9</v>
      </c>
      <c r="QC193" s="1">
        <f t="array" ref="QC193">+IF(ISERROR($OG193)=FALSE,MIN(IF($LA193:$MD193&lt;65534,$LA193:$MD193,"")),NA())</f>
        <v>10</v>
      </c>
      <c r="QD193" s="1">
        <f t="array" ref="QD193">+IF(ISERROR($OH193)=FALSE,MIN(IF($ME193:$NI193&lt;65534,$ME193:$NI193,"")),NA())</f>
        <v>9.8000000000000007</v>
      </c>
      <c r="QE193" s="5">
        <f t="shared" si="136"/>
        <v>-2.5999999999999996</v>
      </c>
      <c r="QF193" s="1">
        <f t="shared" si="137"/>
        <v>-3.4000000000000004</v>
      </c>
      <c r="QG193" s="1">
        <f t="shared" si="138"/>
        <v>-4</v>
      </c>
      <c r="QH193" s="1">
        <f t="shared" si="139"/>
        <v>-2.3999999999999995</v>
      </c>
      <c r="QI193" s="1">
        <f t="shared" si="140"/>
        <v>-1.7999999999999989</v>
      </c>
      <c r="QJ193" s="1">
        <f t="shared" si="141"/>
        <v>-2.5999999999999996</v>
      </c>
      <c r="QK193" s="1">
        <f t="shared" si="142"/>
        <v>-2.8000000000000007</v>
      </c>
      <c r="QL193" s="1">
        <f t="shared" si="143"/>
        <v>-3.4000000000000004</v>
      </c>
      <c r="QM193" s="1">
        <f t="shared" si="144"/>
        <v>-2</v>
      </c>
      <c r="QN193" s="1">
        <f t="shared" si="145"/>
        <v>-1.7999999999999998</v>
      </c>
      <c r="QO193" s="1">
        <f t="shared" si="146"/>
        <v>-3.2</v>
      </c>
      <c r="QP193" s="1">
        <f t="shared" si="147"/>
        <v>-1.8000000000000007</v>
      </c>
      <c r="QQ193" s="5" t="s">
        <v>892</v>
      </c>
    </row>
    <row r="194" spans="1:459" s="1" customFormat="1" x14ac:dyDescent="0.2">
      <c r="A194" s="79">
        <v>52045040</v>
      </c>
      <c r="B194" s="106">
        <v>-77.267499999999998</v>
      </c>
      <c r="C194" s="106">
        <v>1.5491666666666666</v>
      </c>
      <c r="D194" s="105">
        <v>1875</v>
      </c>
      <c r="E194" s="97" t="s">
        <v>148</v>
      </c>
      <c r="F194" s="97" t="s">
        <v>148</v>
      </c>
      <c r="G194" s="97" t="s">
        <v>152</v>
      </c>
      <c r="H194" s="1">
        <v>16.2</v>
      </c>
      <c r="I194" s="1">
        <v>17.8</v>
      </c>
      <c r="J194" s="1">
        <v>17.3</v>
      </c>
      <c r="K194" s="1">
        <v>15.8</v>
      </c>
      <c r="L194" s="1">
        <v>15.6</v>
      </c>
      <c r="M194" s="1">
        <v>15.4</v>
      </c>
      <c r="N194" s="1">
        <v>14</v>
      </c>
      <c r="O194" s="1">
        <v>14.8</v>
      </c>
      <c r="P194" s="1">
        <v>14.2</v>
      </c>
      <c r="Q194" s="1">
        <v>14.3</v>
      </c>
      <c r="R194" s="1">
        <v>14.2</v>
      </c>
      <c r="S194" s="1">
        <v>14.8</v>
      </c>
      <c r="T194" s="1">
        <v>14.6</v>
      </c>
      <c r="U194" s="1">
        <v>14.5</v>
      </c>
      <c r="V194" s="1">
        <v>14.6</v>
      </c>
      <c r="W194" s="1">
        <v>15.2</v>
      </c>
      <c r="X194" s="1">
        <v>15</v>
      </c>
      <c r="Y194" s="1">
        <v>14.6</v>
      </c>
      <c r="Z194" s="1">
        <v>15</v>
      </c>
      <c r="AA194" s="1">
        <v>15.6</v>
      </c>
      <c r="AB194" s="1">
        <v>15.3</v>
      </c>
      <c r="AC194" s="1">
        <v>15.2</v>
      </c>
      <c r="AD194" s="1">
        <v>16.2</v>
      </c>
      <c r="AE194" s="1">
        <v>15</v>
      </c>
      <c r="AF194" s="1">
        <v>65535</v>
      </c>
      <c r="AG194" s="1">
        <v>15.8</v>
      </c>
      <c r="AH194" s="1">
        <v>15.8</v>
      </c>
      <c r="AI194" s="1">
        <v>16</v>
      </c>
      <c r="AJ194" s="1">
        <v>14.8</v>
      </c>
      <c r="AK194" s="1">
        <v>15.8</v>
      </c>
      <c r="AL194" s="1">
        <v>15.4</v>
      </c>
      <c r="AM194" s="1">
        <v>15.6</v>
      </c>
      <c r="AN194" s="1">
        <v>15.3</v>
      </c>
      <c r="AO194" s="1">
        <v>14.6</v>
      </c>
      <c r="AP194" s="1">
        <v>15.5</v>
      </c>
      <c r="AQ194" s="1">
        <v>16.100000000000001</v>
      </c>
      <c r="AR194" s="1">
        <v>65535</v>
      </c>
      <c r="AS194" s="1">
        <v>15.4</v>
      </c>
      <c r="AT194" s="1">
        <v>15.6</v>
      </c>
      <c r="AU194" s="1">
        <v>16</v>
      </c>
      <c r="AV194" s="1">
        <v>16.3</v>
      </c>
      <c r="AW194" s="1">
        <v>15.4</v>
      </c>
      <c r="AX194" s="1">
        <v>16.2</v>
      </c>
      <c r="AY194" s="1">
        <v>16.600000000000001</v>
      </c>
      <c r="AZ194" s="1">
        <v>15.4</v>
      </c>
      <c r="BA194" s="1">
        <v>14.6</v>
      </c>
      <c r="BB194" s="1">
        <v>15.8</v>
      </c>
      <c r="BC194" s="1">
        <v>15.4</v>
      </c>
      <c r="BD194" s="1">
        <v>15.4</v>
      </c>
      <c r="BE194" s="1">
        <v>16.2</v>
      </c>
      <c r="BF194" s="1">
        <v>15.6</v>
      </c>
      <c r="BG194" s="1">
        <v>16</v>
      </c>
      <c r="BH194" s="1">
        <v>16.399999999999999</v>
      </c>
      <c r="BI194" s="1">
        <v>15.3</v>
      </c>
      <c r="BJ194" s="1">
        <v>14.8</v>
      </c>
      <c r="BK194" s="1">
        <v>14.2</v>
      </c>
      <c r="BL194" s="1">
        <v>15.3</v>
      </c>
      <c r="BM194" s="1">
        <v>15.2</v>
      </c>
      <c r="BN194" s="1">
        <v>16.2</v>
      </c>
      <c r="BO194" s="102"/>
      <c r="BP194" s="1">
        <v>15.6</v>
      </c>
      <c r="BQ194" s="1">
        <v>15.3</v>
      </c>
      <c r="BR194" s="1">
        <v>16.2</v>
      </c>
      <c r="BS194" s="1">
        <v>14.8</v>
      </c>
      <c r="BT194" s="1">
        <v>15.8</v>
      </c>
      <c r="BU194" s="1">
        <v>15.2</v>
      </c>
      <c r="BV194" s="1">
        <v>16.2</v>
      </c>
      <c r="BW194" s="1">
        <v>16.7</v>
      </c>
      <c r="BX194" s="1">
        <v>15.4</v>
      </c>
      <c r="BY194" s="1">
        <v>15.6</v>
      </c>
      <c r="BZ194" s="1">
        <v>15.3</v>
      </c>
      <c r="CA194" s="1">
        <v>15.2</v>
      </c>
      <c r="CB194" s="1">
        <v>16.399999999999999</v>
      </c>
      <c r="CC194" s="1">
        <v>16.2</v>
      </c>
      <c r="CD194" s="1">
        <v>15.5</v>
      </c>
      <c r="CE194" s="1">
        <v>15</v>
      </c>
      <c r="CF194" s="1">
        <v>16.399999999999999</v>
      </c>
      <c r="CG194" s="1">
        <v>15.8</v>
      </c>
      <c r="CH194" s="1">
        <v>15.4</v>
      </c>
      <c r="CI194" s="1">
        <v>14.6</v>
      </c>
      <c r="CJ194" s="1">
        <v>16.399999999999999</v>
      </c>
      <c r="CK194" s="1">
        <v>15.3</v>
      </c>
      <c r="CL194" s="1">
        <v>65535</v>
      </c>
      <c r="CM194" s="1">
        <v>16.399999999999999</v>
      </c>
      <c r="CN194" s="1">
        <v>15.8</v>
      </c>
      <c r="CO194" s="1">
        <v>15.6</v>
      </c>
      <c r="CP194" s="1">
        <v>15.8</v>
      </c>
      <c r="CQ194" s="1">
        <v>16.600000000000001</v>
      </c>
      <c r="CR194" s="1">
        <v>16.2</v>
      </c>
      <c r="CS194" s="1">
        <v>15.5</v>
      </c>
      <c r="CT194" s="1">
        <v>15.8</v>
      </c>
      <c r="CU194" s="1">
        <v>15.4</v>
      </c>
      <c r="CV194" s="1">
        <v>14.8</v>
      </c>
      <c r="CW194" s="1">
        <v>16.5</v>
      </c>
      <c r="CX194" s="1">
        <v>15.2</v>
      </c>
      <c r="CY194" s="1">
        <v>15.4</v>
      </c>
      <c r="CZ194" s="1">
        <v>14.2</v>
      </c>
      <c r="DA194" s="1">
        <v>14.6</v>
      </c>
      <c r="DB194" s="1">
        <v>15.2</v>
      </c>
      <c r="DC194" s="1">
        <v>14.8</v>
      </c>
      <c r="DD194" s="1">
        <v>15.4</v>
      </c>
      <c r="DE194" s="1">
        <v>15.4</v>
      </c>
      <c r="DF194" s="1">
        <v>15.6</v>
      </c>
      <c r="DG194" s="1">
        <v>16</v>
      </c>
      <c r="DH194" s="1">
        <v>65535</v>
      </c>
      <c r="DI194" s="1">
        <v>15.6</v>
      </c>
      <c r="DJ194" s="1">
        <v>15.3</v>
      </c>
      <c r="DK194" s="1">
        <v>15.6</v>
      </c>
      <c r="DL194" s="1">
        <v>15.8</v>
      </c>
      <c r="DM194" s="1">
        <v>16.2</v>
      </c>
      <c r="DN194" s="1">
        <v>15.8</v>
      </c>
      <c r="DO194" s="1">
        <v>15.4</v>
      </c>
      <c r="DP194" s="1">
        <v>15.6</v>
      </c>
      <c r="DQ194" s="1">
        <v>15.4</v>
      </c>
      <c r="DR194" s="1">
        <v>15.8</v>
      </c>
      <c r="DS194" s="1">
        <v>16</v>
      </c>
      <c r="DT194" s="1">
        <v>15.8</v>
      </c>
      <c r="DU194" s="1">
        <v>15.4</v>
      </c>
      <c r="DV194" s="1">
        <v>15.6</v>
      </c>
      <c r="DW194" s="1">
        <v>16.600000000000001</v>
      </c>
      <c r="DX194" s="1">
        <v>16.399999999999999</v>
      </c>
      <c r="DY194" s="1">
        <v>14.8</v>
      </c>
      <c r="DZ194" s="1">
        <v>17.600000000000001</v>
      </c>
      <c r="EA194" s="1">
        <v>16.399999999999999</v>
      </c>
      <c r="EB194" s="1">
        <v>65535</v>
      </c>
      <c r="EC194" s="1">
        <v>16.2</v>
      </c>
      <c r="ED194" s="1">
        <v>15.8</v>
      </c>
      <c r="EE194" s="1">
        <v>16.100000000000001</v>
      </c>
      <c r="EF194" s="1">
        <v>15.8</v>
      </c>
      <c r="EG194" s="1">
        <v>15.2</v>
      </c>
      <c r="EH194" s="1">
        <v>15.8</v>
      </c>
      <c r="EI194" s="1">
        <v>15.2</v>
      </c>
      <c r="EJ194" s="1">
        <v>15.6</v>
      </c>
      <c r="EK194" s="1">
        <v>16.3</v>
      </c>
      <c r="EL194" s="1">
        <v>15.2</v>
      </c>
      <c r="EM194" s="1">
        <v>15.7</v>
      </c>
      <c r="EN194" s="1">
        <v>15.3</v>
      </c>
      <c r="EO194" s="1">
        <v>14.8</v>
      </c>
      <c r="EP194" s="1">
        <v>14.6</v>
      </c>
      <c r="EQ194" s="1">
        <v>15</v>
      </c>
      <c r="ER194" s="1">
        <v>15.4</v>
      </c>
      <c r="ES194" s="1">
        <v>16.2</v>
      </c>
      <c r="ET194" s="1">
        <v>14.6</v>
      </c>
      <c r="EU194" s="1">
        <v>15.2</v>
      </c>
      <c r="EV194" s="1">
        <v>65535</v>
      </c>
      <c r="EW194" s="1">
        <v>15.6</v>
      </c>
      <c r="EX194" s="1">
        <v>12.2</v>
      </c>
      <c r="EY194" s="1">
        <v>15</v>
      </c>
      <c r="EZ194" s="1">
        <v>15.2</v>
      </c>
      <c r="FA194" s="1">
        <v>14.8</v>
      </c>
      <c r="FB194" s="1">
        <v>15.6</v>
      </c>
      <c r="FC194" s="1">
        <v>14.6</v>
      </c>
      <c r="FD194" s="1">
        <v>14.8</v>
      </c>
      <c r="FE194" s="1">
        <v>14.8</v>
      </c>
      <c r="FF194" s="1">
        <v>15.6</v>
      </c>
      <c r="FG194" s="1">
        <v>15.6</v>
      </c>
      <c r="FH194" s="1">
        <v>16.8</v>
      </c>
      <c r="FI194" s="1">
        <v>15.4</v>
      </c>
      <c r="FJ194" s="1">
        <v>14.2</v>
      </c>
      <c r="FK194" s="1">
        <v>15.3</v>
      </c>
      <c r="FL194" s="1">
        <v>15.6</v>
      </c>
      <c r="FM194" s="1">
        <v>15</v>
      </c>
      <c r="FN194" s="1">
        <v>15.4</v>
      </c>
      <c r="FO194" s="1">
        <v>15.6</v>
      </c>
      <c r="FP194" s="1">
        <v>15.2</v>
      </c>
      <c r="FQ194" s="1">
        <v>15.2</v>
      </c>
      <c r="FR194" s="1">
        <v>15</v>
      </c>
      <c r="FS194" s="1">
        <v>15.4</v>
      </c>
      <c r="FT194" s="1">
        <v>65535</v>
      </c>
      <c r="FU194" s="1">
        <v>17.8</v>
      </c>
      <c r="FV194" s="1">
        <v>65535</v>
      </c>
      <c r="FW194" s="1">
        <v>18.399999999999999</v>
      </c>
      <c r="FX194" s="1">
        <v>16.600000000000001</v>
      </c>
      <c r="FY194" s="1">
        <v>16.600000000000001</v>
      </c>
      <c r="FZ194" s="1">
        <v>16.8</v>
      </c>
      <c r="GA194" s="1">
        <v>15.6</v>
      </c>
      <c r="GB194" s="1">
        <v>15</v>
      </c>
      <c r="GC194" s="1">
        <v>15.4</v>
      </c>
      <c r="GD194" s="1">
        <v>15.8</v>
      </c>
      <c r="GE194" s="1">
        <v>15.4</v>
      </c>
      <c r="GF194" s="1">
        <v>15.6</v>
      </c>
      <c r="GG194" s="1">
        <v>14.8</v>
      </c>
      <c r="GH194" s="1">
        <v>14.2</v>
      </c>
      <c r="GI194" s="1">
        <v>14.8</v>
      </c>
      <c r="GJ194" s="1">
        <v>15</v>
      </c>
      <c r="GK194" s="1">
        <v>65535</v>
      </c>
      <c r="GL194" s="1">
        <v>15.8</v>
      </c>
      <c r="GM194" s="1">
        <v>16.600000000000001</v>
      </c>
      <c r="GN194" s="1">
        <v>16.8</v>
      </c>
      <c r="GO194" s="1">
        <v>14.8</v>
      </c>
      <c r="GP194" s="1">
        <v>14.6</v>
      </c>
      <c r="GQ194" s="1">
        <v>15.3</v>
      </c>
      <c r="GR194" s="1">
        <v>14.7</v>
      </c>
      <c r="GS194" s="1">
        <v>15</v>
      </c>
      <c r="GT194" s="1">
        <v>15.2</v>
      </c>
      <c r="GU194" s="1">
        <v>14.8</v>
      </c>
      <c r="GV194" s="1">
        <v>13.4</v>
      </c>
      <c r="GW194" s="1">
        <v>14.4</v>
      </c>
      <c r="GX194" s="1">
        <v>15.3</v>
      </c>
      <c r="GY194" s="1">
        <v>17.8</v>
      </c>
      <c r="GZ194" s="1">
        <v>17</v>
      </c>
      <c r="HA194" s="1">
        <v>16.8</v>
      </c>
      <c r="HB194" s="1">
        <v>17</v>
      </c>
      <c r="HC194" s="1">
        <v>14.8</v>
      </c>
      <c r="HD194" s="1">
        <v>14.6</v>
      </c>
      <c r="HE194" s="1">
        <v>14.4</v>
      </c>
      <c r="HF194" s="1">
        <v>14.8</v>
      </c>
      <c r="HG194" s="1">
        <v>14.6</v>
      </c>
      <c r="HH194" s="1">
        <v>15.2</v>
      </c>
      <c r="HI194" s="1">
        <v>14.8</v>
      </c>
      <c r="HJ194" s="1">
        <v>14.6</v>
      </c>
      <c r="HK194" s="1">
        <v>14.2</v>
      </c>
      <c r="HL194" s="1">
        <v>13.8</v>
      </c>
      <c r="HM194" s="1">
        <v>12.8</v>
      </c>
      <c r="HN194" s="1">
        <v>14.8</v>
      </c>
      <c r="HO194" s="1">
        <v>15</v>
      </c>
      <c r="HP194" s="1">
        <v>16.2</v>
      </c>
      <c r="HQ194" s="1">
        <v>65535</v>
      </c>
      <c r="HR194" s="1">
        <v>16.399999999999999</v>
      </c>
      <c r="HS194" s="1">
        <v>14.6</v>
      </c>
      <c r="HT194" s="1">
        <v>17.2</v>
      </c>
      <c r="HU194" s="1">
        <v>17.8</v>
      </c>
      <c r="HV194" s="1">
        <v>17.600000000000001</v>
      </c>
      <c r="HW194" s="1">
        <v>16.2</v>
      </c>
      <c r="HX194" s="1">
        <v>16.600000000000001</v>
      </c>
      <c r="HY194" s="1">
        <v>17.5</v>
      </c>
      <c r="HZ194" s="1">
        <v>16.2</v>
      </c>
      <c r="IA194" s="1">
        <v>16.8</v>
      </c>
      <c r="IB194" s="1">
        <v>15.3</v>
      </c>
      <c r="IC194" s="1">
        <v>14.2</v>
      </c>
      <c r="ID194" s="1">
        <v>14.4</v>
      </c>
      <c r="IE194" s="1">
        <v>16.600000000000001</v>
      </c>
      <c r="IF194" s="1">
        <v>15.4</v>
      </c>
      <c r="IG194" s="1">
        <v>17.2</v>
      </c>
      <c r="IH194" s="1">
        <v>17.8</v>
      </c>
      <c r="II194" s="1">
        <v>16.8</v>
      </c>
      <c r="IJ194" s="1">
        <v>18.399999999999999</v>
      </c>
      <c r="IK194" s="1">
        <v>17.2</v>
      </c>
      <c r="IL194" s="1">
        <v>16.5</v>
      </c>
      <c r="IM194" s="1">
        <v>18.399999999999999</v>
      </c>
      <c r="IN194" s="1">
        <v>18.8</v>
      </c>
      <c r="IO194" s="1">
        <v>15.8</v>
      </c>
      <c r="IP194" s="1">
        <v>15.5</v>
      </c>
      <c r="IQ194" s="1">
        <v>15.2</v>
      </c>
      <c r="IR194" s="1">
        <v>15.2</v>
      </c>
      <c r="IS194" s="1">
        <v>15.8</v>
      </c>
      <c r="IT194" s="1">
        <v>15.6</v>
      </c>
      <c r="IU194" s="1">
        <v>14.6</v>
      </c>
      <c r="IV194" s="1">
        <v>15.8</v>
      </c>
      <c r="IW194" s="1">
        <v>16</v>
      </c>
      <c r="IX194" s="1">
        <v>17.600000000000001</v>
      </c>
      <c r="IY194" s="1">
        <v>17.2</v>
      </c>
      <c r="IZ194" s="1">
        <v>17.8</v>
      </c>
      <c r="JA194" s="1">
        <v>14.6</v>
      </c>
      <c r="JB194" s="1">
        <v>14.7</v>
      </c>
      <c r="JC194" s="1">
        <v>15.5</v>
      </c>
      <c r="JD194" s="1">
        <v>14.8</v>
      </c>
      <c r="JE194" s="1">
        <v>15</v>
      </c>
      <c r="JF194" s="1">
        <v>14.2</v>
      </c>
      <c r="JG194" s="1">
        <v>13.8</v>
      </c>
      <c r="JH194" s="1">
        <v>14</v>
      </c>
      <c r="JI194" s="1">
        <v>15</v>
      </c>
      <c r="JJ194" s="1">
        <v>14.6</v>
      </c>
      <c r="JK194" s="1">
        <v>14.2</v>
      </c>
      <c r="JL194" s="1">
        <v>14.8</v>
      </c>
      <c r="JM194" s="1">
        <v>14.8</v>
      </c>
      <c r="JN194" s="1">
        <v>14.5</v>
      </c>
      <c r="JO194" s="1">
        <v>15.2</v>
      </c>
      <c r="JP194" s="1">
        <v>14.5</v>
      </c>
      <c r="JQ194" s="1">
        <v>15.2</v>
      </c>
      <c r="JR194" s="1">
        <v>14.6</v>
      </c>
      <c r="JS194" s="1">
        <v>14.4</v>
      </c>
      <c r="JT194" s="1">
        <v>14.8</v>
      </c>
      <c r="JU194" s="1">
        <v>14.4</v>
      </c>
      <c r="JV194" s="1">
        <v>14.4</v>
      </c>
      <c r="JW194" s="1">
        <v>14.8</v>
      </c>
      <c r="JX194" s="1">
        <v>14.6</v>
      </c>
      <c r="JY194" s="1">
        <v>14</v>
      </c>
      <c r="JZ194" s="1">
        <v>13.8</v>
      </c>
      <c r="KA194" s="1">
        <v>15</v>
      </c>
      <c r="KB194" s="1">
        <v>14.6</v>
      </c>
      <c r="KC194" s="1">
        <v>14.6</v>
      </c>
      <c r="KD194" s="1">
        <v>14.4</v>
      </c>
      <c r="KE194" s="1">
        <v>14.6</v>
      </c>
      <c r="KF194" s="1">
        <v>14.8</v>
      </c>
      <c r="KG194" s="1">
        <v>65535</v>
      </c>
      <c r="KH194" s="1">
        <v>15.5</v>
      </c>
      <c r="KI194" s="1">
        <v>13.8</v>
      </c>
      <c r="KJ194" s="1">
        <v>14.4</v>
      </c>
      <c r="KK194" s="1">
        <v>15.2</v>
      </c>
      <c r="KL194" s="1">
        <v>14.6</v>
      </c>
      <c r="KM194" s="1">
        <v>15</v>
      </c>
      <c r="KN194" s="1">
        <v>14.8</v>
      </c>
      <c r="KO194" s="1">
        <v>14.4</v>
      </c>
      <c r="KP194" s="1">
        <v>13.8</v>
      </c>
      <c r="KQ194" s="1">
        <v>13.6</v>
      </c>
      <c r="KR194" s="1">
        <v>14.4</v>
      </c>
      <c r="KS194" s="1">
        <v>15.4</v>
      </c>
      <c r="KT194" s="1">
        <v>15.7</v>
      </c>
      <c r="KU194" s="1">
        <v>15.6</v>
      </c>
      <c r="KV194" s="1">
        <v>15.2</v>
      </c>
      <c r="KW194" s="1">
        <v>15.6</v>
      </c>
      <c r="KX194" s="1">
        <v>15.4</v>
      </c>
      <c r="KY194" s="1">
        <v>15</v>
      </c>
      <c r="KZ194" s="1">
        <v>14.8</v>
      </c>
      <c r="LA194" s="1">
        <v>15.4</v>
      </c>
      <c r="LB194" s="1">
        <v>14.4</v>
      </c>
      <c r="LC194" s="1">
        <v>15.4</v>
      </c>
      <c r="LD194" s="1">
        <v>14.4</v>
      </c>
      <c r="LE194" s="1">
        <v>15.2</v>
      </c>
      <c r="LF194" s="1">
        <v>15.3</v>
      </c>
      <c r="LG194" s="1">
        <v>16.2</v>
      </c>
      <c r="LH194" s="1">
        <v>15.3</v>
      </c>
      <c r="LI194" s="1">
        <v>14.8</v>
      </c>
      <c r="LJ194" s="1">
        <v>14.6</v>
      </c>
      <c r="LK194" s="1">
        <v>14.8</v>
      </c>
      <c r="LL194" s="1">
        <v>15.6</v>
      </c>
      <c r="LM194" s="1">
        <v>14.8</v>
      </c>
      <c r="LN194" s="1">
        <v>14.6</v>
      </c>
      <c r="LO194" s="1">
        <v>15</v>
      </c>
      <c r="LP194" s="1">
        <v>65535</v>
      </c>
      <c r="LQ194" s="1">
        <v>15.6</v>
      </c>
      <c r="LR194" s="1">
        <v>14.5</v>
      </c>
      <c r="LS194" s="1">
        <v>14.2</v>
      </c>
      <c r="LT194" s="1">
        <v>14.3</v>
      </c>
      <c r="LU194" s="1">
        <v>14.8</v>
      </c>
      <c r="LV194" s="1">
        <v>14.6</v>
      </c>
      <c r="LW194" s="1">
        <v>15</v>
      </c>
      <c r="LX194" s="1">
        <v>15.4</v>
      </c>
      <c r="LY194" s="1">
        <v>15.8</v>
      </c>
      <c r="LZ194" s="1">
        <v>15.2</v>
      </c>
      <c r="MA194" s="1">
        <v>15.3</v>
      </c>
      <c r="MB194" s="1">
        <v>15.2</v>
      </c>
      <c r="MC194" s="1">
        <v>16.399999999999999</v>
      </c>
      <c r="MD194" s="1">
        <v>15.2</v>
      </c>
      <c r="ME194" s="1">
        <v>16</v>
      </c>
      <c r="MF194" s="1">
        <v>15.2</v>
      </c>
      <c r="MG194" s="1">
        <v>14.8</v>
      </c>
      <c r="MH194" s="1">
        <v>15.5</v>
      </c>
      <c r="MI194" s="1">
        <v>65535</v>
      </c>
      <c r="MJ194" s="1">
        <v>15</v>
      </c>
      <c r="MK194" s="1">
        <v>65535</v>
      </c>
      <c r="ML194" s="1">
        <v>14.2</v>
      </c>
      <c r="MM194" s="1">
        <v>14.6</v>
      </c>
      <c r="MN194" s="1">
        <v>15.8</v>
      </c>
      <c r="MO194" s="1">
        <v>15.4</v>
      </c>
      <c r="MP194" s="1">
        <v>14.6</v>
      </c>
      <c r="MQ194" s="1">
        <v>65535</v>
      </c>
      <c r="MR194" s="1">
        <v>15.1</v>
      </c>
      <c r="MS194" s="1">
        <v>15.4</v>
      </c>
      <c r="MT194" s="1">
        <v>15.2</v>
      </c>
      <c r="MU194" s="1">
        <v>15.6</v>
      </c>
      <c r="MV194" s="1">
        <v>15.4</v>
      </c>
      <c r="MW194" s="1">
        <v>15.5</v>
      </c>
      <c r="MX194" s="1">
        <v>16.2</v>
      </c>
      <c r="MY194" s="1">
        <v>15.6</v>
      </c>
      <c r="MZ194" s="1">
        <v>65535</v>
      </c>
      <c r="NA194" s="1">
        <v>15.2</v>
      </c>
      <c r="NB194" s="1">
        <v>15.6</v>
      </c>
      <c r="NC194" s="1">
        <v>16.2</v>
      </c>
      <c r="ND194" s="1">
        <v>15.8</v>
      </c>
      <c r="NE194" s="1">
        <v>15.8</v>
      </c>
      <c r="NF194" s="1">
        <v>15.6</v>
      </c>
      <c r="NG194" s="1">
        <v>65535</v>
      </c>
      <c r="NH194" s="1">
        <v>15.8</v>
      </c>
      <c r="NI194" s="1">
        <v>14.5</v>
      </c>
      <c r="NJ194" s="6">
        <f t="shared" si="111"/>
        <v>0.967741935483871</v>
      </c>
      <c r="NK194" s="3">
        <f t="shared" si="112"/>
        <v>0.9642857142857143</v>
      </c>
      <c r="NL194" s="3">
        <f t="shared" si="113"/>
        <v>0.967741935483871</v>
      </c>
      <c r="NM194" s="3">
        <f t="shared" si="114"/>
        <v>0.96666666666666667</v>
      </c>
      <c r="NN194" s="3">
        <f t="shared" si="115"/>
        <v>0.93548387096774188</v>
      </c>
      <c r="NO194" s="3">
        <f t="shared" si="116"/>
        <v>0.93333333333333335</v>
      </c>
      <c r="NP194" s="3">
        <f t="shared" si="117"/>
        <v>0.967741935483871</v>
      </c>
      <c r="NQ194" s="3">
        <f t="shared" si="118"/>
        <v>0.967741935483871</v>
      </c>
      <c r="NR194" s="3">
        <f t="shared" si="119"/>
        <v>1</v>
      </c>
      <c r="NS194" s="3">
        <f t="shared" si="120"/>
        <v>0.967741935483871</v>
      </c>
      <c r="NT194" s="3">
        <f t="shared" si="121"/>
        <v>0.96666666666666667</v>
      </c>
      <c r="NU194" s="3">
        <f t="shared" si="122"/>
        <v>0.83870967741935487</v>
      </c>
      <c r="NV194" s="3">
        <f t="shared" si="123"/>
        <v>0.95342465753424654</v>
      </c>
      <c r="NW194" s="5">
        <f t="shared" si="124"/>
        <v>15.293333333333333</v>
      </c>
      <c r="NX194" s="1">
        <f t="shared" si="125"/>
        <v>15.57037037037037</v>
      </c>
      <c r="NY194" s="1">
        <f t="shared" si="126"/>
        <v>15.733333333333333</v>
      </c>
      <c r="NZ194" s="1">
        <f t="shared" si="127"/>
        <v>15.544827586206896</v>
      </c>
      <c r="OA194" s="1">
        <f t="shared" si="128"/>
        <v>15.372413793103451</v>
      </c>
      <c r="OB194" s="1">
        <f t="shared" si="129"/>
        <v>15.667857142857144</v>
      </c>
      <c r="OC194" s="1">
        <f t="shared" si="130"/>
        <v>15.170000000000003</v>
      </c>
      <c r="OD194" s="1">
        <f t="shared" si="131"/>
        <v>16.306666666666665</v>
      </c>
      <c r="OE194" s="1">
        <f t="shared" si="132"/>
        <v>15.106666666666666</v>
      </c>
      <c r="OF194" s="1">
        <f t="shared" si="133"/>
        <v>14.726666666666665</v>
      </c>
      <c r="OG194" s="1">
        <f t="shared" si="134"/>
        <v>15.079310344827586</v>
      </c>
      <c r="OH194" s="1">
        <f t="shared" si="135"/>
        <v>15.369230769230771</v>
      </c>
      <c r="OI194" s="111">
        <v>14.25</v>
      </c>
      <c r="OJ194" s="112">
        <v>14.392307692307693</v>
      </c>
      <c r="OK194" s="112">
        <v>14.607407407407406</v>
      </c>
      <c r="OL194" s="112">
        <v>14.62857142857143</v>
      </c>
      <c r="OM194" s="112">
        <v>14.662962962962963</v>
      </c>
      <c r="ON194" s="112">
        <v>14.642307692307694</v>
      </c>
      <c r="OO194" s="112">
        <v>14.35</v>
      </c>
      <c r="OP194" s="112">
        <v>14.461538461538463</v>
      </c>
      <c r="OQ194" s="112">
        <v>14.055555555555557</v>
      </c>
      <c r="OR194" s="112">
        <v>14.176923076923078</v>
      </c>
      <c r="OS194" s="112">
        <v>14.275</v>
      </c>
      <c r="OT194" s="112">
        <v>14.339285714285714</v>
      </c>
      <c r="OU194" s="5">
        <f t="shared" ref="OU194:OU257" si="148">+IF(ISBLANK(OI194)=FALSE,NW194-OI194,NA())</f>
        <v>1.043333333333333</v>
      </c>
      <c r="OV194" s="1">
        <f t="shared" ref="OV194:OV257" si="149">+IF(ISBLANK(OJ194)=FALSE,NX194-OJ194,NA())</f>
        <v>1.1780626780626768</v>
      </c>
      <c r="OW194" s="1">
        <f t="shared" ref="OW194:OW257" si="150">+IF(ISBLANK(OK194)=FALSE,NY194-OK194,NA())</f>
        <v>1.1259259259259267</v>
      </c>
      <c r="OX194" s="1">
        <f t="shared" ref="OX194:OX257" si="151">+IF(ISBLANK(OL194)=FALSE,NZ194-OL194,NA())</f>
        <v>0.9162561576354662</v>
      </c>
      <c r="OY194" s="1">
        <f t="shared" ref="OY194:OY257" si="152">+IF(ISBLANK(OM194)=FALSE,OA194-OM194,NA())</f>
        <v>0.70945083014048826</v>
      </c>
      <c r="OZ194" s="1">
        <f t="shared" ref="OZ194:OZ257" si="153">+IF(ISBLANK(ON194)=FALSE,OB194-ON194,NA())</f>
        <v>1.02554945054945</v>
      </c>
      <c r="PA194" s="1">
        <f t="shared" ref="PA194:PA257" si="154">+IF(ISBLANK(OO194)=FALSE,OC194-OO194,NA())</f>
        <v>0.82000000000000384</v>
      </c>
      <c r="PB194" s="1">
        <f t="shared" ref="PB194:PB257" si="155">+IF(ISBLANK(OP194)=FALSE,OD194-OP194,NA())</f>
        <v>1.8451282051282014</v>
      </c>
      <c r="PC194" s="1">
        <f t="shared" ref="PC194:PC257" si="156">+IF(ISBLANK(OQ194)=FALSE,OE194-OQ194,NA())</f>
        <v>1.0511111111111084</v>
      </c>
      <c r="PD194" s="1">
        <f t="shared" ref="PD194:PD257" si="157">+IF(ISBLANK(OR194)=FALSE,OF194-OR194,NA())</f>
        <v>0.54974358974358672</v>
      </c>
      <c r="PE194" s="1">
        <f t="shared" ref="PE194:PE257" si="158">+IF(ISBLANK(OS194)=FALSE,OG194-OS194,NA())</f>
        <v>0.80431034482758612</v>
      </c>
      <c r="PF194" s="1">
        <f t="shared" ref="PF194:PF257" si="159">+IF(ISBLANK(OT194)=FALSE,OH194-OT194,NA())</f>
        <v>1.0299450549450579</v>
      </c>
      <c r="PG194" s="111">
        <v>10.199999999999999</v>
      </c>
      <c r="PH194" s="112">
        <v>10</v>
      </c>
      <c r="PI194" s="112">
        <v>11</v>
      </c>
      <c r="PJ194" s="112">
        <v>9</v>
      </c>
      <c r="PK194" s="112">
        <v>10.199999999999999</v>
      </c>
      <c r="PL194" s="112">
        <v>11.3</v>
      </c>
      <c r="PM194" s="112">
        <v>11</v>
      </c>
      <c r="PN194" s="112">
        <v>11</v>
      </c>
      <c r="PO194" s="112">
        <v>10</v>
      </c>
      <c r="PP194" s="112">
        <v>10</v>
      </c>
      <c r="PQ194" s="112">
        <v>10</v>
      </c>
      <c r="PR194" s="137">
        <v>10.199999999999999</v>
      </c>
      <c r="PS194" s="5">
        <f t="array" ref="PS194">+IF(ISERROR($NW194)=FALSE,MIN(IF($H194:$AL194&lt;65534,$H194:$AL194,"")),NA())</f>
        <v>14</v>
      </c>
      <c r="PT194" s="1">
        <f t="array" ref="PT194">+IF(ISERROR($NX194)=FALSE,MIN(IF($AM194:$BN194&lt;65534,$AM194:$BN194,"")),NA())</f>
        <v>14.2</v>
      </c>
      <c r="PU194" s="1">
        <f t="array" ref="PU194">+IF(ISERROR($NY194)=FALSE,MIN(IF($BP194:$CT194&lt;65534,$BP194:$CT194,"")),NA())</f>
        <v>14.6</v>
      </c>
      <c r="PV194" s="1">
        <f t="array" ref="PV194">+IF(ISERROR($NZ194)=FALSE,MIN(IF($CU194:$DX194&lt;65534,$CU194:$DX194,"")),NA())</f>
        <v>14.2</v>
      </c>
      <c r="PW194" s="1">
        <f t="array" ref="PW194">+IF(ISERROR($OA194)=FALSE,MIN(IF($DY194:$FC194&lt;65534,$DY194:$FC194,"")),NA())</f>
        <v>12.2</v>
      </c>
      <c r="PX194" s="1">
        <f t="array" ref="PX194">+IF(ISERROR($OB194)=FALSE,MIN(IF($FD194:$GG194&lt;65534,$FD194:$GG194,"")),NA())</f>
        <v>14.2</v>
      </c>
      <c r="PY194" s="1">
        <f t="array" ref="PY194">+IF(ISERROR($OC194)=FALSE,MIN(IF($GH194:$HL194&lt;65534,$GH194:$HL194,"")),NA())</f>
        <v>13.4</v>
      </c>
      <c r="PZ194" s="1">
        <f t="array" ref="PZ194">+IF(ISERROR($OD194)=FALSE,MIN(IF($HM194:$IQ194&lt;65534,$HM194:$IQ194,"")),NA())</f>
        <v>12.8</v>
      </c>
      <c r="QA194" s="1">
        <f t="array" ref="QA194">+IF(ISERROR($OE194)=FALSE,MIN(IF($IR194:$JU194&lt;65534,$IR194:$JU194,"")),NA())</f>
        <v>13.8</v>
      </c>
      <c r="QB194" s="1">
        <f t="array" ref="QB194">+IF(ISERROR($OF194)=FALSE,MIN(IF($JV194:$KZ194&lt;65534,$JV194:$KZ194,"")),NA())</f>
        <v>13.6</v>
      </c>
      <c r="QC194" s="1">
        <f t="array" ref="QC194">+IF(ISERROR($OG194)=FALSE,MIN(IF($LA194:$MD194&lt;65534,$LA194:$MD194,"")),NA())</f>
        <v>14.2</v>
      </c>
      <c r="QD194" s="1">
        <f t="array" ref="QD194">+IF(ISERROR($OH194)=FALSE,MIN(IF($ME194:$NI194&lt;65534,$ME194:$NI194,"")),NA())</f>
        <v>14.2</v>
      </c>
      <c r="QE194" s="5">
        <f t="shared" si="136"/>
        <v>-3.8000000000000007</v>
      </c>
      <c r="QF194" s="1">
        <f t="shared" si="137"/>
        <v>-4.1999999999999993</v>
      </c>
      <c r="QG194" s="1">
        <f t="shared" si="138"/>
        <v>-3.5999999999999996</v>
      </c>
      <c r="QH194" s="1">
        <f t="shared" si="139"/>
        <v>-5.1999999999999993</v>
      </c>
      <c r="QI194" s="1">
        <f t="shared" si="140"/>
        <v>-2</v>
      </c>
      <c r="QJ194" s="1">
        <f t="shared" si="141"/>
        <v>-2.8999999999999986</v>
      </c>
      <c r="QK194" s="1">
        <f t="shared" si="142"/>
        <v>-2.4000000000000004</v>
      </c>
      <c r="QL194" s="1">
        <f t="shared" si="143"/>
        <v>-1.8000000000000007</v>
      </c>
      <c r="QM194" s="1">
        <f t="shared" si="144"/>
        <v>-3.8000000000000007</v>
      </c>
      <c r="QN194" s="1">
        <f t="shared" si="145"/>
        <v>-3.5999999999999996</v>
      </c>
      <c r="QO194" s="1">
        <f t="shared" si="146"/>
        <v>-4.1999999999999993</v>
      </c>
      <c r="QP194" s="1">
        <f t="shared" si="147"/>
        <v>-4</v>
      </c>
      <c r="QQ194" s="5" t="s">
        <v>892</v>
      </c>
    </row>
    <row r="195" spans="1:459" s="1" customFormat="1" x14ac:dyDescent="0.2">
      <c r="A195" s="79">
        <v>52045090</v>
      </c>
      <c r="B195" s="106">
        <v>-77.629583333333329</v>
      </c>
      <c r="C195" s="106">
        <v>0.9326388888888888</v>
      </c>
      <c r="D195" s="105">
        <v>3141</v>
      </c>
      <c r="E195" s="97" t="s">
        <v>383</v>
      </c>
      <c r="F195" s="97" t="s">
        <v>236</v>
      </c>
      <c r="G195" s="97" t="s">
        <v>152</v>
      </c>
      <c r="H195" s="1">
        <v>65535</v>
      </c>
      <c r="I195" s="1">
        <v>4.8</v>
      </c>
      <c r="J195" s="1">
        <v>7</v>
      </c>
      <c r="K195" s="1">
        <v>65535</v>
      </c>
      <c r="L195" s="1">
        <v>65535</v>
      </c>
      <c r="M195" s="1">
        <v>65535</v>
      </c>
      <c r="N195" s="1">
        <v>7</v>
      </c>
      <c r="O195" s="1">
        <v>7</v>
      </c>
      <c r="P195" s="1">
        <v>7</v>
      </c>
      <c r="Q195" s="1">
        <v>65535</v>
      </c>
      <c r="R195" s="1">
        <v>6.2</v>
      </c>
      <c r="S195" s="1">
        <v>5.4</v>
      </c>
      <c r="T195" s="1">
        <v>65535</v>
      </c>
      <c r="U195" s="1">
        <v>7.4</v>
      </c>
      <c r="V195" s="1">
        <v>7.2</v>
      </c>
      <c r="W195" s="1">
        <v>6.8</v>
      </c>
      <c r="X195" s="1">
        <v>65535</v>
      </c>
      <c r="Y195" s="1">
        <v>6.8</v>
      </c>
      <c r="Z195" s="1">
        <v>65535</v>
      </c>
      <c r="AA195" s="1">
        <v>6.8</v>
      </c>
      <c r="AB195" s="1">
        <v>6.4</v>
      </c>
      <c r="AC195" s="1">
        <v>7</v>
      </c>
      <c r="AD195" s="1">
        <v>7.2</v>
      </c>
      <c r="AE195" s="1">
        <v>7</v>
      </c>
      <c r="AF195" s="1">
        <v>7</v>
      </c>
      <c r="AG195" s="1">
        <v>6</v>
      </c>
      <c r="AH195" s="1">
        <v>6.2</v>
      </c>
      <c r="AI195" s="1">
        <v>65535</v>
      </c>
      <c r="AJ195" s="1">
        <v>7.4</v>
      </c>
      <c r="AK195" s="1">
        <v>7</v>
      </c>
      <c r="AL195" s="1">
        <v>7.4</v>
      </c>
      <c r="AM195" s="1">
        <v>6</v>
      </c>
      <c r="AN195" s="1">
        <v>65535</v>
      </c>
      <c r="AO195" s="1">
        <v>5</v>
      </c>
      <c r="AP195" s="1">
        <v>4.2</v>
      </c>
      <c r="AQ195" s="1">
        <v>65535</v>
      </c>
      <c r="AR195" s="1">
        <v>6</v>
      </c>
      <c r="AS195" s="1">
        <v>7.6</v>
      </c>
      <c r="AT195" s="1">
        <v>7.8</v>
      </c>
      <c r="AU195" s="1">
        <v>7.2</v>
      </c>
      <c r="AV195" s="1">
        <v>6.8</v>
      </c>
      <c r="AW195" s="1">
        <v>6</v>
      </c>
      <c r="AX195" s="1">
        <v>7</v>
      </c>
      <c r="AY195" s="1">
        <v>8</v>
      </c>
      <c r="AZ195" s="1">
        <v>7</v>
      </c>
      <c r="BA195" s="1">
        <v>4.8</v>
      </c>
      <c r="BB195" s="1">
        <v>5.4</v>
      </c>
      <c r="BC195" s="1">
        <v>5</v>
      </c>
      <c r="BD195" s="1">
        <v>6</v>
      </c>
      <c r="BE195" s="1">
        <v>8</v>
      </c>
      <c r="BF195" s="1">
        <v>7</v>
      </c>
      <c r="BG195" s="1">
        <v>7.8</v>
      </c>
      <c r="BH195" s="1">
        <v>7</v>
      </c>
      <c r="BI195" s="1">
        <v>65535</v>
      </c>
      <c r="BJ195" s="1">
        <v>6</v>
      </c>
      <c r="BK195" s="1">
        <v>6.4</v>
      </c>
      <c r="BL195" s="1">
        <v>7.2</v>
      </c>
      <c r="BM195" s="1">
        <v>7.8</v>
      </c>
      <c r="BN195" s="1">
        <v>7</v>
      </c>
      <c r="BO195" s="102"/>
      <c r="BP195" s="1">
        <v>7</v>
      </c>
      <c r="BQ195" s="1">
        <v>7</v>
      </c>
      <c r="BR195" s="1">
        <v>7</v>
      </c>
      <c r="BS195" s="1">
        <v>65535</v>
      </c>
      <c r="BT195" s="1">
        <v>6.2</v>
      </c>
      <c r="BU195" s="1">
        <v>6.4</v>
      </c>
      <c r="BV195" s="1">
        <v>5.6</v>
      </c>
      <c r="BW195" s="1">
        <v>7.4</v>
      </c>
      <c r="BX195" s="1">
        <v>65535</v>
      </c>
      <c r="BY195" s="1">
        <v>6.8</v>
      </c>
      <c r="BZ195" s="1">
        <v>7.8</v>
      </c>
      <c r="CA195" s="1">
        <v>6.4</v>
      </c>
      <c r="CB195" s="1">
        <v>5.8</v>
      </c>
      <c r="CC195" s="1">
        <v>7</v>
      </c>
      <c r="CD195" s="1">
        <v>7.4</v>
      </c>
      <c r="CE195" s="1">
        <v>65535</v>
      </c>
      <c r="CF195" s="1">
        <v>6</v>
      </c>
      <c r="CG195" s="1">
        <v>7.2</v>
      </c>
      <c r="CH195" s="1">
        <v>6.8</v>
      </c>
      <c r="CI195" s="1">
        <v>6.8</v>
      </c>
      <c r="CJ195" s="1">
        <v>6.6</v>
      </c>
      <c r="CK195" s="1">
        <v>8</v>
      </c>
      <c r="CL195" s="1">
        <v>6</v>
      </c>
      <c r="CM195" s="1">
        <v>65535</v>
      </c>
      <c r="CN195" s="1">
        <v>65535</v>
      </c>
      <c r="CO195" s="1">
        <v>6.4</v>
      </c>
      <c r="CP195" s="1">
        <v>6.4</v>
      </c>
      <c r="CQ195" s="1">
        <v>7</v>
      </c>
      <c r="CR195" s="1">
        <v>65535</v>
      </c>
      <c r="CS195" s="1">
        <v>6.6</v>
      </c>
      <c r="CT195" s="1">
        <v>8.6</v>
      </c>
      <c r="CU195" s="1">
        <v>7</v>
      </c>
      <c r="CV195" s="1">
        <v>8</v>
      </c>
      <c r="CW195" s="1">
        <v>6.8</v>
      </c>
      <c r="CX195" s="1">
        <v>9</v>
      </c>
      <c r="CY195" s="1">
        <v>8.1999999999999993</v>
      </c>
      <c r="CZ195" s="1">
        <v>6.4</v>
      </c>
      <c r="DA195" s="1">
        <v>65535</v>
      </c>
      <c r="DB195" s="1">
        <v>6</v>
      </c>
      <c r="DC195" s="1">
        <v>4.8</v>
      </c>
      <c r="DD195" s="1">
        <v>7</v>
      </c>
      <c r="DE195" s="1">
        <v>7.4</v>
      </c>
      <c r="DF195" s="1">
        <v>7.4</v>
      </c>
      <c r="DG195" s="1">
        <v>6</v>
      </c>
      <c r="DH195" s="1">
        <v>65535</v>
      </c>
      <c r="DI195" s="1">
        <v>65535</v>
      </c>
      <c r="DJ195" s="1">
        <v>7</v>
      </c>
      <c r="DK195" s="1">
        <v>6</v>
      </c>
      <c r="DL195" s="1">
        <v>65535</v>
      </c>
      <c r="DM195" s="1">
        <v>65535</v>
      </c>
      <c r="DN195" s="1">
        <v>6.8</v>
      </c>
      <c r="DO195" s="1">
        <v>7</v>
      </c>
      <c r="DP195" s="1">
        <v>65535</v>
      </c>
      <c r="DQ195" s="1">
        <v>6.4</v>
      </c>
      <c r="DR195" s="1">
        <v>6.8</v>
      </c>
      <c r="DS195" s="1">
        <v>6.87</v>
      </c>
      <c r="DT195" s="1">
        <v>2.4</v>
      </c>
      <c r="DU195" s="1">
        <v>4.8</v>
      </c>
      <c r="DV195" s="1">
        <v>6</v>
      </c>
      <c r="DW195" s="1">
        <v>65535</v>
      </c>
      <c r="DX195" s="1">
        <v>8.4</v>
      </c>
      <c r="DY195" s="1">
        <v>4.8</v>
      </c>
      <c r="DZ195" s="1">
        <v>6</v>
      </c>
      <c r="EA195" s="1">
        <v>65535</v>
      </c>
      <c r="EB195" s="1">
        <v>65535</v>
      </c>
      <c r="EC195" s="1">
        <v>6.4</v>
      </c>
      <c r="ED195" s="1">
        <v>7.8</v>
      </c>
      <c r="EE195" s="1">
        <v>6</v>
      </c>
      <c r="EF195" s="1">
        <v>7</v>
      </c>
      <c r="EG195" s="1">
        <v>65535</v>
      </c>
      <c r="EH195" s="1">
        <v>65535</v>
      </c>
      <c r="EI195" s="1">
        <v>6.4</v>
      </c>
      <c r="EJ195" s="1">
        <v>6.4</v>
      </c>
      <c r="EK195" s="1">
        <v>65535</v>
      </c>
      <c r="EL195" s="1">
        <v>6.8</v>
      </c>
      <c r="EM195" s="1">
        <v>65535</v>
      </c>
      <c r="EN195" s="1">
        <v>65535</v>
      </c>
      <c r="EO195" s="1">
        <v>65535</v>
      </c>
      <c r="EP195" s="1">
        <v>6</v>
      </c>
      <c r="EQ195" s="1">
        <v>6</v>
      </c>
      <c r="ER195" s="1">
        <v>6.8</v>
      </c>
      <c r="ES195" s="1">
        <v>6</v>
      </c>
      <c r="ET195" s="1">
        <v>2.8</v>
      </c>
      <c r="EU195" s="1">
        <v>3</v>
      </c>
      <c r="EV195" s="1">
        <v>6</v>
      </c>
      <c r="EW195" s="1">
        <v>5</v>
      </c>
      <c r="EX195" s="1">
        <v>65535</v>
      </c>
      <c r="EY195" s="1">
        <v>5.2</v>
      </c>
      <c r="EZ195" s="1">
        <v>5</v>
      </c>
      <c r="FA195" s="1">
        <v>7.8</v>
      </c>
      <c r="FB195" s="1">
        <v>7</v>
      </c>
      <c r="FC195" s="1">
        <v>65535</v>
      </c>
      <c r="FD195" s="1">
        <v>65535</v>
      </c>
      <c r="FE195" s="1">
        <v>7</v>
      </c>
      <c r="FF195" s="1">
        <v>7.8</v>
      </c>
      <c r="FG195" s="1">
        <v>65535</v>
      </c>
      <c r="FH195" s="1">
        <v>7.8</v>
      </c>
      <c r="FI195" s="1">
        <v>7</v>
      </c>
      <c r="FJ195" s="1">
        <v>65535</v>
      </c>
      <c r="FK195" s="1">
        <v>65535</v>
      </c>
      <c r="FL195" s="1">
        <v>65535</v>
      </c>
      <c r="FM195" s="1">
        <v>7</v>
      </c>
      <c r="FN195" s="1">
        <v>7</v>
      </c>
      <c r="FO195" s="1">
        <v>6.8</v>
      </c>
      <c r="FP195" s="1">
        <v>7</v>
      </c>
      <c r="FQ195" s="1">
        <v>7.4</v>
      </c>
      <c r="FR195" s="1">
        <v>5</v>
      </c>
      <c r="FS195" s="1">
        <v>65535</v>
      </c>
      <c r="FT195" s="1">
        <v>6</v>
      </c>
      <c r="FU195" s="1">
        <v>5</v>
      </c>
      <c r="FV195" s="1">
        <v>65535</v>
      </c>
      <c r="FW195" s="1">
        <v>7</v>
      </c>
      <c r="FX195" s="1">
        <v>7</v>
      </c>
      <c r="FY195" s="1">
        <v>65535</v>
      </c>
      <c r="FZ195" s="1">
        <v>7</v>
      </c>
      <c r="GA195" s="1">
        <v>65535</v>
      </c>
      <c r="GB195" s="1">
        <v>6</v>
      </c>
      <c r="GC195" s="1">
        <v>7</v>
      </c>
      <c r="GD195" s="1">
        <v>6.4</v>
      </c>
      <c r="GE195" s="1">
        <v>65535</v>
      </c>
      <c r="GF195" s="1">
        <v>65535</v>
      </c>
      <c r="GG195" s="1">
        <v>65535</v>
      </c>
      <c r="GH195" s="1">
        <v>65535</v>
      </c>
      <c r="GI195" s="1">
        <v>65535</v>
      </c>
      <c r="GJ195" s="1">
        <v>7</v>
      </c>
      <c r="GK195" s="1">
        <v>65535</v>
      </c>
      <c r="GL195" s="1">
        <v>6</v>
      </c>
      <c r="GM195" s="1">
        <v>5.4</v>
      </c>
      <c r="GN195" s="1">
        <v>65535</v>
      </c>
      <c r="GO195" s="1">
        <v>65535</v>
      </c>
      <c r="GP195" s="1">
        <v>7</v>
      </c>
      <c r="GQ195" s="1">
        <v>65535</v>
      </c>
      <c r="GR195" s="1">
        <v>3</v>
      </c>
      <c r="GS195" s="1">
        <v>7</v>
      </c>
      <c r="GT195" s="1">
        <v>7</v>
      </c>
      <c r="GU195" s="1">
        <v>65535</v>
      </c>
      <c r="GV195" s="1">
        <v>7</v>
      </c>
      <c r="GW195" s="1">
        <v>4.8</v>
      </c>
      <c r="GX195" s="1">
        <v>7</v>
      </c>
      <c r="GY195" s="1">
        <v>65535</v>
      </c>
      <c r="GZ195" s="1">
        <v>6.4</v>
      </c>
      <c r="HA195" s="1">
        <v>6.4</v>
      </c>
      <c r="HB195" s="1">
        <v>7</v>
      </c>
      <c r="HC195" s="1">
        <v>7</v>
      </c>
      <c r="HD195" s="1">
        <v>65535</v>
      </c>
      <c r="HE195" s="1">
        <v>5</v>
      </c>
      <c r="HF195" s="1">
        <v>6.4</v>
      </c>
      <c r="HG195" s="1">
        <v>65535</v>
      </c>
      <c r="HH195" s="1">
        <v>65535</v>
      </c>
      <c r="HI195" s="1">
        <v>65535</v>
      </c>
      <c r="HJ195" s="1">
        <v>4.8</v>
      </c>
      <c r="HK195" s="1">
        <v>5</v>
      </c>
      <c r="HL195" s="1">
        <v>7</v>
      </c>
      <c r="HM195" s="1">
        <v>5</v>
      </c>
      <c r="HN195" s="1">
        <v>4</v>
      </c>
      <c r="HO195" s="1">
        <v>7</v>
      </c>
      <c r="HP195" s="1">
        <v>65535</v>
      </c>
      <c r="HQ195" s="1">
        <v>7</v>
      </c>
      <c r="HR195" s="1">
        <v>5</v>
      </c>
      <c r="HS195" s="1">
        <v>65535</v>
      </c>
      <c r="HT195" s="1">
        <v>65535</v>
      </c>
      <c r="HU195" s="1">
        <v>65535</v>
      </c>
      <c r="HV195" s="1">
        <v>65535</v>
      </c>
      <c r="HW195" s="1">
        <v>65535</v>
      </c>
      <c r="HX195" s="1">
        <v>5.2</v>
      </c>
      <c r="HY195" s="1">
        <v>4.8</v>
      </c>
      <c r="HZ195" s="1">
        <v>4.5999999999999996</v>
      </c>
      <c r="IA195" s="1">
        <v>5</v>
      </c>
      <c r="IB195" s="1">
        <v>5</v>
      </c>
      <c r="IC195" s="1">
        <v>65535</v>
      </c>
      <c r="ID195" s="1">
        <v>65535</v>
      </c>
      <c r="IE195" s="1">
        <v>65535</v>
      </c>
      <c r="IF195" s="1">
        <v>4.4000000000000004</v>
      </c>
      <c r="IG195" s="1">
        <v>6.2</v>
      </c>
      <c r="IH195" s="1">
        <v>4.8</v>
      </c>
      <c r="II195" s="1">
        <v>5</v>
      </c>
      <c r="IJ195" s="1">
        <v>65535</v>
      </c>
      <c r="IK195" s="1">
        <v>65535</v>
      </c>
      <c r="IL195" s="1">
        <v>3.8</v>
      </c>
      <c r="IM195" s="1">
        <v>7</v>
      </c>
      <c r="IN195" s="1">
        <v>6</v>
      </c>
      <c r="IO195" s="1">
        <v>65535</v>
      </c>
      <c r="IP195" s="1">
        <v>65535</v>
      </c>
      <c r="IQ195" s="1">
        <v>65535</v>
      </c>
      <c r="IR195" s="1">
        <v>65535</v>
      </c>
      <c r="IS195" s="1">
        <v>6.4</v>
      </c>
      <c r="IT195" s="1">
        <v>65535</v>
      </c>
      <c r="IU195" s="1">
        <v>7.2</v>
      </c>
      <c r="IV195" s="1">
        <v>6.4</v>
      </c>
      <c r="IW195" s="1">
        <v>6</v>
      </c>
      <c r="IX195" s="1">
        <v>6</v>
      </c>
      <c r="IY195" s="1">
        <v>6.8</v>
      </c>
      <c r="IZ195" s="1">
        <v>6</v>
      </c>
      <c r="JA195" s="1">
        <v>6</v>
      </c>
      <c r="JB195" s="1">
        <v>6.4</v>
      </c>
      <c r="JC195" s="1">
        <v>65535</v>
      </c>
      <c r="JD195" s="1">
        <v>6.8</v>
      </c>
      <c r="JE195" s="1">
        <v>6</v>
      </c>
      <c r="JF195" s="1">
        <v>6</v>
      </c>
      <c r="JG195" s="1">
        <v>6.8</v>
      </c>
      <c r="JH195" s="1">
        <v>6.6</v>
      </c>
      <c r="JI195" s="1">
        <v>6.8</v>
      </c>
      <c r="JJ195" s="1">
        <v>6</v>
      </c>
      <c r="JK195" s="1">
        <v>6.2</v>
      </c>
      <c r="JL195" s="1">
        <v>6</v>
      </c>
      <c r="JM195" s="1">
        <v>6</v>
      </c>
      <c r="JN195" s="1">
        <v>6</v>
      </c>
      <c r="JO195" s="1">
        <v>6.4</v>
      </c>
      <c r="JP195" s="1">
        <v>6</v>
      </c>
      <c r="JQ195" s="1">
        <v>6.41</v>
      </c>
      <c r="JR195" s="1">
        <v>6</v>
      </c>
      <c r="JS195" s="1">
        <v>7</v>
      </c>
      <c r="JT195" s="1">
        <v>6.8</v>
      </c>
      <c r="JU195" s="1">
        <v>65535</v>
      </c>
      <c r="JV195" s="1">
        <v>7.2</v>
      </c>
      <c r="JW195" s="1">
        <v>65535</v>
      </c>
      <c r="JX195" s="1">
        <v>65535</v>
      </c>
      <c r="JY195" s="1">
        <v>65535</v>
      </c>
      <c r="JZ195" s="1">
        <v>65535</v>
      </c>
      <c r="KA195" s="1">
        <v>65535</v>
      </c>
      <c r="KB195" s="1">
        <v>65535</v>
      </c>
      <c r="KC195" s="1">
        <v>6.8</v>
      </c>
      <c r="KD195" s="1">
        <v>5.8</v>
      </c>
      <c r="KE195" s="1">
        <v>6</v>
      </c>
      <c r="KF195" s="1">
        <v>6.4</v>
      </c>
      <c r="KG195" s="1">
        <v>65535</v>
      </c>
      <c r="KH195" s="1">
        <v>65535</v>
      </c>
      <c r="KI195" s="1">
        <v>6.4</v>
      </c>
      <c r="KJ195" s="1">
        <v>6.8</v>
      </c>
      <c r="KK195" s="1">
        <v>6</v>
      </c>
      <c r="KL195" s="1">
        <v>6</v>
      </c>
      <c r="KM195" s="1">
        <v>65535</v>
      </c>
      <c r="KN195" s="1">
        <v>65535</v>
      </c>
      <c r="KO195" s="1">
        <v>65535</v>
      </c>
      <c r="KP195" s="1">
        <v>65535</v>
      </c>
      <c r="KQ195" s="1">
        <v>65535</v>
      </c>
      <c r="KR195" s="1">
        <v>6.2</v>
      </c>
      <c r="KS195" s="1">
        <v>65535</v>
      </c>
      <c r="KT195" s="1">
        <v>65535</v>
      </c>
      <c r="KU195" s="1">
        <v>6.2</v>
      </c>
      <c r="KV195" s="1">
        <v>65535</v>
      </c>
      <c r="KW195" s="1">
        <v>65535</v>
      </c>
      <c r="KX195" s="1">
        <v>65535</v>
      </c>
      <c r="KY195" s="1">
        <v>5.8</v>
      </c>
      <c r="KZ195" s="1">
        <v>5.2</v>
      </c>
      <c r="LA195" s="1">
        <v>5.8</v>
      </c>
      <c r="LB195" s="1">
        <v>4.8</v>
      </c>
      <c r="LC195" s="1">
        <v>5.6</v>
      </c>
      <c r="LD195" s="1">
        <v>65535</v>
      </c>
      <c r="LE195" s="1">
        <v>6.4</v>
      </c>
      <c r="LF195" s="1">
        <v>4.4000000000000004</v>
      </c>
      <c r="LG195" s="1">
        <v>4.2</v>
      </c>
      <c r="LH195" s="1">
        <v>6.2</v>
      </c>
      <c r="LI195" s="1">
        <v>5</v>
      </c>
      <c r="LJ195" s="1">
        <v>65535</v>
      </c>
      <c r="LK195" s="1">
        <v>65535</v>
      </c>
      <c r="LL195" s="1">
        <v>65535</v>
      </c>
      <c r="LM195" s="1">
        <v>6.8</v>
      </c>
      <c r="LN195" s="1">
        <v>5.4</v>
      </c>
      <c r="LO195" s="1">
        <v>6.2</v>
      </c>
      <c r="LP195" s="1">
        <v>65535</v>
      </c>
      <c r="LQ195" s="1">
        <v>6.2</v>
      </c>
      <c r="LR195" s="1">
        <v>5</v>
      </c>
      <c r="LS195" s="1">
        <v>6</v>
      </c>
      <c r="LT195" s="1">
        <v>4.8</v>
      </c>
      <c r="LU195" s="1">
        <v>5.4</v>
      </c>
      <c r="LV195" s="1">
        <v>65535</v>
      </c>
      <c r="LW195" s="1">
        <v>5.4</v>
      </c>
      <c r="LX195" s="1">
        <v>4.8</v>
      </c>
      <c r="LY195" s="1">
        <v>6.8</v>
      </c>
      <c r="LZ195" s="1">
        <v>65535</v>
      </c>
      <c r="MA195" s="1">
        <v>4.8</v>
      </c>
      <c r="MB195" s="1">
        <v>6.2</v>
      </c>
      <c r="MC195" s="1">
        <v>65535</v>
      </c>
      <c r="MD195" s="1">
        <v>65535</v>
      </c>
      <c r="ME195" s="1">
        <v>65535</v>
      </c>
      <c r="MF195" s="1">
        <v>4.8</v>
      </c>
      <c r="MG195" s="1">
        <v>65535</v>
      </c>
      <c r="MH195" s="1">
        <v>6</v>
      </c>
      <c r="MI195" s="1">
        <v>7.8</v>
      </c>
      <c r="MJ195" s="1">
        <v>4.2</v>
      </c>
      <c r="MK195" s="1">
        <v>65535</v>
      </c>
      <c r="ML195" s="1">
        <v>7.6</v>
      </c>
      <c r="MM195" s="1">
        <v>6</v>
      </c>
      <c r="MN195" s="1">
        <v>6.8</v>
      </c>
      <c r="MO195" s="1">
        <v>6.8</v>
      </c>
      <c r="MP195" s="1">
        <v>65535</v>
      </c>
      <c r="MQ195" s="1">
        <v>65535</v>
      </c>
      <c r="MR195" s="1">
        <v>7.2</v>
      </c>
      <c r="MS195" s="1">
        <v>65535</v>
      </c>
      <c r="MT195" s="1">
        <v>6.2</v>
      </c>
      <c r="MU195" s="1">
        <v>4.8</v>
      </c>
      <c r="MV195" s="1">
        <v>6</v>
      </c>
      <c r="MW195" s="1">
        <v>65535</v>
      </c>
      <c r="MX195" s="1">
        <v>5.6</v>
      </c>
      <c r="MY195" s="1">
        <v>7</v>
      </c>
      <c r="MZ195" s="1">
        <v>65535</v>
      </c>
      <c r="NA195" s="1">
        <v>4.5999999999999996</v>
      </c>
      <c r="NB195" s="1">
        <v>4</v>
      </c>
      <c r="NC195" s="1">
        <v>65535</v>
      </c>
      <c r="ND195" s="1">
        <v>65535</v>
      </c>
      <c r="NE195" s="1">
        <v>65535</v>
      </c>
      <c r="NF195" s="1">
        <v>65535</v>
      </c>
      <c r="NG195" s="1">
        <v>65535</v>
      </c>
      <c r="NH195" s="1">
        <v>6.2</v>
      </c>
      <c r="NI195" s="1">
        <v>3.8</v>
      </c>
      <c r="NJ195" s="6">
        <f t="shared" ref="NJ195:NJ258" si="160">+COUNTIF($H195:$AL195,"&lt;65534")/COUNTA($H$1:$AL$1)</f>
        <v>0.70967741935483875</v>
      </c>
      <c r="NK195" s="3">
        <f t="shared" ref="NK195:NK258" si="161">+COUNTIF($AM195:$BO195,"&lt;65534")/COUNTA($AM$1:$BO$1)</f>
        <v>0.8928571428571429</v>
      </c>
      <c r="NL195" s="3">
        <f t="shared" ref="NL195:NL258" si="162">+COUNTIF($BP195:$CT195,"&lt;65534")/COUNTA($BP$1:$CT$1)</f>
        <v>0.80645161290322576</v>
      </c>
      <c r="NM195" s="3">
        <f t="shared" ref="NM195:NM258" si="163">+COUNTIF($CU195:$DX195,"&lt;65534")/COUNTA($CU$1:$DX$1)</f>
        <v>0.76666666666666672</v>
      </c>
      <c r="NN195" s="3">
        <f t="shared" ref="NN195:NN258" si="164">+COUNTIF($DY195:$FC195,"&lt;65534")/COUNTA($DY$1:$FC$1)</f>
        <v>0.67741935483870963</v>
      </c>
      <c r="NO195" s="3">
        <f t="shared" ref="NO195:NO258" si="165">+COUNTIF($FD195:$GG195,"&lt;65534")/COUNTA($FD$1:$GG$1)</f>
        <v>0.6</v>
      </c>
      <c r="NP195" s="3">
        <f t="shared" ref="NP195:NP258" si="166">+COUNTIF($GH195:$HL195,"&lt;65534")/COUNTA($GH$1:$HL$1)</f>
        <v>0.61290322580645162</v>
      </c>
      <c r="NQ195" s="3">
        <f t="shared" ref="NQ195:NQ258" si="167">+COUNTIF($HM195:$IQ195,"&lt;65534")/COUNTA($HM$1:$IQ$1)</f>
        <v>0.54838709677419351</v>
      </c>
      <c r="NR195" s="3">
        <f t="shared" ref="NR195:NR258" si="168">+COUNTIF($IR195:$JU195,"&lt;65534")/COUNTA($IR$1:$JU$1)</f>
        <v>0.8666666666666667</v>
      </c>
      <c r="NS195" s="3">
        <f t="shared" ref="NS195:NS258" si="169">+COUNTIF($JV195:$KZ195,"&lt;65534")/COUNTA($JV$1:$KZ$1)</f>
        <v>0.41935483870967744</v>
      </c>
      <c r="NT195" s="3">
        <f t="shared" ref="NT195:NT258" si="170">+COUNTIF($LA195:$MD195,"&lt;65534")/COUNTA($LA$1:$MD$1)</f>
        <v>0.7</v>
      </c>
      <c r="NU195" s="3">
        <f t="shared" ref="NU195:NU258" si="171">+COUNTIF($ME195:$NI195,"&lt;65534")/COUNTA($ME$1:$NI$1)</f>
        <v>0.58064516129032262</v>
      </c>
      <c r="NV195" s="3">
        <f t="shared" ref="NV195:NV258" si="172">+COUNTIF($H195:$NI195,"&lt;65534")/COUNTA($H$1:$NI$1)</f>
        <v>0.67945205479452053</v>
      </c>
      <c r="NW195" s="5">
        <f t="shared" ref="NW195:NW258" si="173">+IF(NJ195&gt;=0.5,AVERAGEIF($H195:$AL195,"&lt;65534",$H195:$AL195),NA())</f>
        <v>6.7272727272727275</v>
      </c>
      <c r="NX195" s="1">
        <f t="shared" ref="NX195:NX258" si="174">+IF(NK195&gt;=0.5,AVERAGEIF($AM195:$BO195,"&lt;65534",$AM195:$BO195),NA())</f>
        <v>6.56</v>
      </c>
      <c r="NY195" s="1">
        <f t="shared" ref="NY195:NY258" si="175">+IF(NL195&gt;=0.5,AVERAGEIF($BP195:$CT195,"&lt;65534",$BP195:$CT195),NA())</f>
        <v>6.8079999999999998</v>
      </c>
      <c r="NZ195" s="1">
        <f t="shared" ref="NZ195:NZ258" si="176">+IF(NM195&gt;=0.5,AVERAGEIF($CU195:$DX195,"&lt;65534",$CU195:$DX195),NA())</f>
        <v>6.6291304347826099</v>
      </c>
      <c r="OA195" s="1">
        <f t="shared" ref="OA195:OA258" si="177">+IF(NN195&gt;=0.5,AVERAGEIF($DY195:$FC195,"&lt;65534",$DY195:$FC195),NA())</f>
        <v>5.9142857142857137</v>
      </c>
      <c r="OB195" s="1">
        <f t="shared" ref="OB195:OB258" si="178">+IF(NO195&gt;=0.5,AVERAGEIF($FD195:$GG195,"&lt;65534",$FD195:$GG195),NA())</f>
        <v>6.7333333333333334</v>
      </c>
      <c r="OC195" s="1">
        <f t="shared" ref="OC195:OC258" si="179">+IF(NP195&gt;=0.5,AVERAGEIF($GH195:$HL195,"&lt;65534",$GH195:$HL195),NA())</f>
        <v>6.1157894736842104</v>
      </c>
      <c r="OD195" s="1">
        <f t="shared" ref="OD195:OD258" si="180">+IF(NQ195&gt;=0.5,AVERAGEIF($HM195:$IQ195,"&lt;65534",$HM195:$IQ195),NA())</f>
        <v>5.2823529411764705</v>
      </c>
      <c r="OE195" s="1">
        <f t="shared" ref="OE195:OE258" si="181">+IF(NR195&gt;=0.5,AVERAGEIF($IR195:$JU195,"&lt;65534",$IR195:$JU195),NA())</f>
        <v>6.3465384615384615</v>
      </c>
      <c r="OF195" s="1" t="e">
        <f t="shared" ref="OF195:OF258" si="182">+IF(NS195&gt;=0.5,AVERAGEIF($JV195:$KZ195,"&lt;65534",$JV195:$KZ195),NA())</f>
        <v>#N/A</v>
      </c>
      <c r="OG195" s="1">
        <f t="shared" ref="OG195:OG258" si="183">+IF(NT195&gt;=0.5,AVERAGEIF($LA195:$MD195,"&lt;65534",$LA195:$MD195),NA())</f>
        <v>5.5333333333333332</v>
      </c>
      <c r="OH195" s="1">
        <f t="shared" ref="OH195:OH258" si="184">+IF(NU195&gt;=0.5,AVERAGEIF($ME195:$NI195,"&lt;65534",$ME195:$NI195),NA())</f>
        <v>5.8555555555555552</v>
      </c>
      <c r="OI195" s="111" t="e">
        <f>NA()</f>
        <v>#N/A</v>
      </c>
      <c r="OJ195" s="112" t="e">
        <f>NA()</f>
        <v>#N/A</v>
      </c>
      <c r="OK195" s="112" t="e">
        <f>NA()</f>
        <v>#N/A</v>
      </c>
      <c r="OL195" s="112" t="e">
        <f>NA()</f>
        <v>#N/A</v>
      </c>
      <c r="OM195" s="112" t="e">
        <f>NA()</f>
        <v>#N/A</v>
      </c>
      <c r="ON195" s="112" t="e">
        <f>NA()</f>
        <v>#N/A</v>
      </c>
      <c r="OO195" s="112" t="e">
        <f>NA()</f>
        <v>#N/A</v>
      </c>
      <c r="OP195" s="112" t="e">
        <f>NA()</f>
        <v>#N/A</v>
      </c>
      <c r="OQ195" s="112" t="e">
        <f>NA()</f>
        <v>#N/A</v>
      </c>
      <c r="OR195" s="112" t="e">
        <f>NA()</f>
        <v>#N/A</v>
      </c>
      <c r="OS195" s="112" t="e">
        <f>NA()</f>
        <v>#N/A</v>
      </c>
      <c r="OT195" s="112" t="e">
        <f>NA()</f>
        <v>#N/A</v>
      </c>
      <c r="OU195" s="5" t="e">
        <f t="shared" si="148"/>
        <v>#N/A</v>
      </c>
      <c r="OV195" s="1" t="e">
        <f t="shared" si="149"/>
        <v>#N/A</v>
      </c>
      <c r="OW195" s="1" t="e">
        <f t="shared" si="150"/>
        <v>#N/A</v>
      </c>
      <c r="OX195" s="1" t="e">
        <f t="shared" si="151"/>
        <v>#N/A</v>
      </c>
      <c r="OY195" s="1" t="e">
        <f t="shared" si="152"/>
        <v>#N/A</v>
      </c>
      <c r="OZ195" s="1" t="e">
        <f t="shared" si="153"/>
        <v>#N/A</v>
      </c>
      <c r="PA195" s="1" t="e">
        <f t="shared" si="154"/>
        <v>#N/A</v>
      </c>
      <c r="PB195" s="1" t="e">
        <f t="shared" si="155"/>
        <v>#N/A</v>
      </c>
      <c r="PC195" s="1" t="e">
        <f t="shared" si="156"/>
        <v>#N/A</v>
      </c>
      <c r="PD195" s="1" t="e">
        <f t="shared" si="157"/>
        <v>#N/A</v>
      </c>
      <c r="PE195" s="1" t="e">
        <f t="shared" si="158"/>
        <v>#N/A</v>
      </c>
      <c r="PF195" s="1" t="e">
        <f t="shared" si="159"/>
        <v>#N/A</v>
      </c>
      <c r="PG195" s="111">
        <v>0.4</v>
      </c>
      <c r="PH195" s="112">
        <v>1.3</v>
      </c>
      <c r="PI195" s="112">
        <v>1.2</v>
      </c>
      <c r="PJ195" s="112">
        <v>1.6</v>
      </c>
      <c r="PK195" s="112">
        <v>1</v>
      </c>
      <c r="PL195" s="112">
        <v>1.2</v>
      </c>
      <c r="PM195" s="112">
        <v>0.1</v>
      </c>
      <c r="PN195" s="112">
        <v>1.2</v>
      </c>
      <c r="PO195" s="112">
        <v>1.2</v>
      </c>
      <c r="PP195" s="112">
        <v>1</v>
      </c>
      <c r="PQ195" s="112">
        <v>2.1</v>
      </c>
      <c r="PR195" s="137">
        <v>0.3</v>
      </c>
      <c r="PS195" s="5">
        <f t="array" ref="PS195">+IF(ISERROR($NW195)=FALSE,MIN(IF($H195:$AL195&lt;65534,$H195:$AL195,"")),NA())</f>
        <v>4.8</v>
      </c>
      <c r="PT195" s="1">
        <f t="array" ref="PT195">+IF(ISERROR($NX195)=FALSE,MIN(IF($AM195:$BN195&lt;65534,$AM195:$BN195,"")),NA())</f>
        <v>4.2</v>
      </c>
      <c r="PU195" s="1">
        <f t="array" ref="PU195">+IF(ISERROR($NY195)=FALSE,MIN(IF($BP195:$CT195&lt;65534,$BP195:$CT195,"")),NA())</f>
        <v>5.6</v>
      </c>
      <c r="PV195" s="1">
        <f t="array" ref="PV195">+IF(ISERROR($NZ195)=FALSE,MIN(IF($CU195:$DX195&lt;65534,$CU195:$DX195,"")),NA())</f>
        <v>2.4</v>
      </c>
      <c r="PW195" s="1">
        <f t="array" ref="PW195">+IF(ISERROR($OA195)=FALSE,MIN(IF($DY195:$FC195&lt;65534,$DY195:$FC195,"")),NA())</f>
        <v>2.8</v>
      </c>
      <c r="PX195" s="1">
        <f t="array" ref="PX195">+IF(ISERROR($OB195)=FALSE,MIN(IF($FD195:$GG195&lt;65534,$FD195:$GG195,"")),NA())</f>
        <v>5</v>
      </c>
      <c r="PY195" s="1">
        <f t="array" ref="PY195">+IF(ISERROR($OC195)=FALSE,MIN(IF($GH195:$HL195&lt;65534,$GH195:$HL195,"")),NA())</f>
        <v>3</v>
      </c>
      <c r="PZ195" s="1">
        <f t="array" ref="PZ195">+IF(ISERROR($OD195)=FALSE,MIN(IF($HM195:$IQ195&lt;65534,$HM195:$IQ195,"")),NA())</f>
        <v>3.8</v>
      </c>
      <c r="QA195" s="1">
        <f t="array" ref="QA195">+IF(ISERROR($OE195)=FALSE,MIN(IF($IR195:$JU195&lt;65534,$IR195:$JU195,"")),NA())</f>
        <v>6</v>
      </c>
      <c r="QB195" s="1" t="e">
        <f t="array" ref="QB195">+IF(ISERROR($OF195)=FALSE,MIN(IF($JV195:$KZ195&lt;65534,$JV195:$KZ195,"")),NA())</f>
        <v>#N/A</v>
      </c>
      <c r="QC195" s="1">
        <f t="array" ref="QC195">+IF(ISERROR($OG195)=FALSE,MIN(IF($LA195:$MD195&lt;65534,$LA195:$MD195,"")),NA())</f>
        <v>4.2</v>
      </c>
      <c r="QD195" s="1">
        <f t="array" ref="QD195">+IF(ISERROR($OH195)=FALSE,MIN(IF($ME195:$NI195&lt;65534,$ME195:$NI195,"")),NA())</f>
        <v>3.8</v>
      </c>
      <c r="QE195" s="5">
        <f t="shared" ref="QE195:QE258" si="185">+IF(ISERROR(PG195-PS195)=FALSE,PG195-PS195,NA())</f>
        <v>-4.3999999999999995</v>
      </c>
      <c r="QF195" s="1">
        <f t="shared" ref="QF195:QF258" si="186">+IF(ISERROR(PH195-PT195)=FALSE,PH195-PT195,NA())</f>
        <v>-2.9000000000000004</v>
      </c>
      <c r="QG195" s="1">
        <f t="shared" ref="QG195:QG258" si="187">+IF(ISERROR(PI195-PU195)=FALSE,PI195-PU195,NA())</f>
        <v>-4.3999999999999995</v>
      </c>
      <c r="QH195" s="1">
        <f t="shared" ref="QH195:QH258" si="188">+IF(ISERROR(PJ195-PV195)=FALSE,PJ195-PV195,NA())</f>
        <v>-0.79999999999999982</v>
      </c>
      <c r="QI195" s="1">
        <f t="shared" ref="QI195:QI258" si="189">+IF(ISERROR(PK195-PW195)=FALSE,PK195-PW195,NA())</f>
        <v>-1.7999999999999998</v>
      </c>
      <c r="QJ195" s="1">
        <f t="shared" ref="QJ195:QJ258" si="190">+IF(ISERROR(PL195-PX195)=FALSE,PL195-PX195,NA())</f>
        <v>-3.8</v>
      </c>
      <c r="QK195" s="1">
        <f t="shared" ref="QK195:QK258" si="191">+IF(ISERROR(PM195-PY195)=FALSE,PM195-PY195,NA())</f>
        <v>-2.9</v>
      </c>
      <c r="QL195" s="1">
        <f t="shared" ref="QL195:QL258" si="192">+IF(ISERROR(PN195-PZ195)=FALSE,PN195-PZ195,NA())</f>
        <v>-2.5999999999999996</v>
      </c>
      <c r="QM195" s="1">
        <f t="shared" ref="QM195:QM258" si="193">+IF(ISERROR(PO195-QA195)=FALSE,PO195-QA195,NA())</f>
        <v>-4.8</v>
      </c>
      <c r="QN195" s="1" t="e">
        <f t="shared" ref="QN195:QN258" si="194">+IF(ISERROR(PP195-QB195)=FALSE,PP195-QB195,NA())</f>
        <v>#N/A</v>
      </c>
      <c r="QO195" s="1">
        <f t="shared" ref="QO195:QO258" si="195">+IF(ISERROR(PQ195-QC195)=FALSE,PQ195-QC195,NA())</f>
        <v>-2.1</v>
      </c>
      <c r="QP195" s="1">
        <f t="shared" ref="QP195:QP258" si="196">+IF(ISERROR(PR195-QD195)=FALSE,PR195-QD195,NA())</f>
        <v>-3.5</v>
      </c>
      <c r="QQ195" s="5" t="s">
        <v>892</v>
      </c>
    </row>
    <row r="196" spans="1:459" s="1" customFormat="1" x14ac:dyDescent="0.2">
      <c r="A196" s="151">
        <v>52055010</v>
      </c>
      <c r="B196" s="152">
        <v>-77.677750000000003</v>
      </c>
      <c r="C196" s="152">
        <v>0.85708333333333331</v>
      </c>
      <c r="D196" s="153">
        <v>2961</v>
      </c>
      <c r="E196" s="154" t="s">
        <v>33</v>
      </c>
      <c r="F196" s="154" t="s">
        <v>596</v>
      </c>
      <c r="G196" s="154" t="s">
        <v>152</v>
      </c>
      <c r="H196" s="1">
        <v>3.6</v>
      </c>
      <c r="I196" s="1">
        <v>4.2</v>
      </c>
      <c r="J196" s="1">
        <v>6.6</v>
      </c>
      <c r="K196" s="1">
        <v>8.4</v>
      </c>
      <c r="L196" s="1">
        <v>3.8</v>
      </c>
      <c r="M196" s="1">
        <v>3.6</v>
      </c>
      <c r="N196" s="1">
        <v>6.6</v>
      </c>
      <c r="O196" s="1">
        <v>6.8</v>
      </c>
      <c r="P196" s="1">
        <v>6.8</v>
      </c>
      <c r="Q196" s="1">
        <v>7.2</v>
      </c>
      <c r="R196" s="1">
        <v>6.8</v>
      </c>
      <c r="S196" s="1">
        <v>6</v>
      </c>
      <c r="T196" s="1">
        <v>7.2</v>
      </c>
      <c r="U196" s="1">
        <v>7.4</v>
      </c>
      <c r="V196" s="1">
        <v>7.8</v>
      </c>
      <c r="W196" s="1">
        <v>7</v>
      </c>
      <c r="X196" s="1">
        <v>6.8</v>
      </c>
      <c r="Y196" s="1">
        <v>6</v>
      </c>
      <c r="Z196" s="1">
        <v>8.1999999999999993</v>
      </c>
      <c r="AA196" s="1">
        <v>8.4</v>
      </c>
      <c r="AB196" s="1">
        <v>8.9</v>
      </c>
      <c r="AC196" s="1">
        <v>8.8000000000000007</v>
      </c>
      <c r="AD196" s="1">
        <v>9.1999999999999993</v>
      </c>
      <c r="AE196" s="1">
        <v>9</v>
      </c>
      <c r="AF196" s="1">
        <v>8.8000000000000007</v>
      </c>
      <c r="AG196" s="1">
        <v>8.6</v>
      </c>
      <c r="AH196" s="1">
        <v>4.4000000000000004</v>
      </c>
      <c r="AI196" s="1">
        <v>5</v>
      </c>
      <c r="AJ196" s="1">
        <v>7.6</v>
      </c>
      <c r="AK196" s="1">
        <v>8</v>
      </c>
      <c r="AL196" s="1">
        <v>9.8000000000000007</v>
      </c>
      <c r="AM196" s="1">
        <v>8.6</v>
      </c>
      <c r="AN196" s="1">
        <v>8</v>
      </c>
      <c r="AO196" s="1">
        <v>5.2</v>
      </c>
      <c r="AP196" s="1">
        <v>5.4</v>
      </c>
      <c r="AQ196" s="1">
        <v>9.8000000000000007</v>
      </c>
      <c r="AR196" s="1">
        <v>9.3000000000000007</v>
      </c>
      <c r="AS196" s="1">
        <v>9.1999999999999993</v>
      </c>
      <c r="AT196" s="1">
        <v>7.4</v>
      </c>
      <c r="AU196" s="1">
        <v>7.6</v>
      </c>
      <c r="AV196" s="1">
        <v>7.8</v>
      </c>
      <c r="AW196" s="1">
        <v>9.4</v>
      </c>
      <c r="AX196" s="1">
        <v>9.3000000000000007</v>
      </c>
      <c r="AY196" s="1">
        <v>8.9</v>
      </c>
      <c r="AZ196" s="1">
        <v>9</v>
      </c>
      <c r="BA196" s="1">
        <v>3</v>
      </c>
      <c r="BB196" s="1">
        <v>3.6</v>
      </c>
      <c r="BC196" s="1">
        <v>6.2</v>
      </c>
      <c r="BD196" s="1">
        <v>8.1</v>
      </c>
      <c r="BE196" s="1">
        <v>7</v>
      </c>
      <c r="BF196" s="1">
        <v>9.3000000000000007</v>
      </c>
      <c r="BG196" s="1">
        <v>8.8000000000000007</v>
      </c>
      <c r="BH196" s="1">
        <v>7.6</v>
      </c>
      <c r="BI196" s="1">
        <v>5.8</v>
      </c>
      <c r="BJ196" s="1">
        <v>8</v>
      </c>
      <c r="BK196" s="1">
        <v>7.4</v>
      </c>
      <c r="BL196" s="1">
        <v>6</v>
      </c>
      <c r="BM196" s="1">
        <v>7.6</v>
      </c>
      <c r="BN196" s="1">
        <v>8.6999999999999993</v>
      </c>
      <c r="BO196" s="102"/>
      <c r="BP196" s="1">
        <v>6.8</v>
      </c>
      <c r="BQ196" s="1">
        <v>7</v>
      </c>
      <c r="BR196" s="1">
        <v>7.6</v>
      </c>
      <c r="BS196" s="1">
        <v>4.4000000000000004</v>
      </c>
      <c r="BT196" s="1">
        <v>5.2</v>
      </c>
      <c r="BU196" s="1">
        <v>5.6</v>
      </c>
      <c r="BV196" s="1">
        <v>5.8</v>
      </c>
      <c r="BW196" s="1">
        <v>5.2</v>
      </c>
      <c r="BX196" s="1">
        <v>6.6</v>
      </c>
      <c r="BY196" s="1">
        <v>9</v>
      </c>
      <c r="BZ196" s="1">
        <v>8.6</v>
      </c>
      <c r="CA196" s="1">
        <v>4</v>
      </c>
      <c r="CB196" s="1">
        <v>5.4</v>
      </c>
      <c r="CC196" s="1">
        <v>6.2</v>
      </c>
      <c r="CD196" s="1">
        <v>7.2</v>
      </c>
      <c r="CE196" s="1">
        <v>3.9</v>
      </c>
      <c r="CF196" s="1">
        <v>5</v>
      </c>
      <c r="CG196" s="1">
        <v>7</v>
      </c>
      <c r="CH196" s="1">
        <v>9.4</v>
      </c>
      <c r="CI196" s="1">
        <v>9.6</v>
      </c>
      <c r="CJ196" s="1">
        <v>5.6</v>
      </c>
      <c r="CK196" s="1">
        <v>6.6</v>
      </c>
      <c r="CL196" s="1">
        <v>4.4000000000000004</v>
      </c>
      <c r="CM196" s="1">
        <v>6.8</v>
      </c>
      <c r="CN196" s="1">
        <v>6.8</v>
      </c>
      <c r="CO196" s="1">
        <v>5.6</v>
      </c>
      <c r="CP196" s="1">
        <v>6.2</v>
      </c>
      <c r="CQ196" s="1">
        <v>10</v>
      </c>
      <c r="CR196" s="1">
        <v>7.4</v>
      </c>
      <c r="CS196" s="1">
        <v>7.1</v>
      </c>
      <c r="CT196" s="1">
        <v>9.4</v>
      </c>
      <c r="CU196" s="1">
        <v>4.8</v>
      </c>
      <c r="CV196" s="1">
        <v>7.2</v>
      </c>
      <c r="CW196" s="1">
        <v>8.1999999999999993</v>
      </c>
      <c r="CX196" s="1">
        <v>8.6</v>
      </c>
      <c r="CY196" s="1">
        <v>9</v>
      </c>
      <c r="CZ196" s="1">
        <v>8.1999999999999993</v>
      </c>
      <c r="DA196" s="1">
        <v>9.1999999999999993</v>
      </c>
      <c r="DB196" s="1">
        <v>7.6</v>
      </c>
      <c r="DC196" s="1">
        <v>2.7</v>
      </c>
      <c r="DD196" s="1">
        <v>3.4</v>
      </c>
      <c r="DE196" s="1">
        <v>4.2</v>
      </c>
      <c r="DF196" s="1">
        <v>6.8</v>
      </c>
      <c r="DG196" s="1">
        <v>7.2</v>
      </c>
      <c r="DH196" s="1">
        <v>4</v>
      </c>
      <c r="DI196" s="1">
        <v>5.2</v>
      </c>
      <c r="DJ196" s="1">
        <v>3.4</v>
      </c>
      <c r="DK196" s="1">
        <v>4.4000000000000004</v>
      </c>
      <c r="DL196" s="1">
        <v>5.6</v>
      </c>
      <c r="DM196" s="1">
        <v>5.8</v>
      </c>
      <c r="DN196" s="1">
        <v>7.2</v>
      </c>
      <c r="DO196" s="1">
        <v>8.6</v>
      </c>
      <c r="DP196" s="1">
        <v>5.6</v>
      </c>
      <c r="DQ196" s="1">
        <v>6.6</v>
      </c>
      <c r="DR196" s="1">
        <v>9</v>
      </c>
      <c r="DS196" s="1">
        <v>6.8</v>
      </c>
      <c r="DT196" s="1">
        <v>7.2</v>
      </c>
      <c r="DU196" s="1">
        <v>8</v>
      </c>
      <c r="DV196" s="1">
        <v>6.6</v>
      </c>
      <c r="DW196" s="1">
        <v>8</v>
      </c>
      <c r="DX196" s="1">
        <v>9.1999999999999993</v>
      </c>
      <c r="DY196" s="1">
        <v>3.8</v>
      </c>
      <c r="DZ196" s="1">
        <v>4.5999999999999996</v>
      </c>
      <c r="EA196" s="1">
        <v>9.4</v>
      </c>
      <c r="EB196" s="1">
        <v>7.8</v>
      </c>
      <c r="EC196" s="1">
        <v>9</v>
      </c>
      <c r="ED196" s="1">
        <v>9.1999999999999993</v>
      </c>
      <c r="EE196" s="1">
        <v>8.8000000000000007</v>
      </c>
      <c r="EF196" s="1">
        <v>6.6</v>
      </c>
      <c r="EG196" s="1">
        <v>7</v>
      </c>
      <c r="EH196" s="1">
        <v>7</v>
      </c>
      <c r="EI196" s="1">
        <v>4.2</v>
      </c>
      <c r="EJ196" s="1">
        <v>5.6</v>
      </c>
      <c r="EK196" s="1">
        <v>8.1999999999999993</v>
      </c>
      <c r="EL196" s="1">
        <v>9</v>
      </c>
      <c r="EM196" s="1">
        <v>9.1999999999999993</v>
      </c>
      <c r="EN196" s="1">
        <v>8</v>
      </c>
      <c r="EO196" s="1">
        <v>6.8</v>
      </c>
      <c r="EP196" s="1">
        <v>7.8</v>
      </c>
      <c r="EQ196" s="1">
        <v>9.4</v>
      </c>
      <c r="ER196" s="1">
        <v>7.2</v>
      </c>
      <c r="ES196" s="1">
        <v>8</v>
      </c>
      <c r="ET196" s="1">
        <v>4.2</v>
      </c>
      <c r="EU196" s="1">
        <v>5</v>
      </c>
      <c r="EV196" s="1">
        <v>8</v>
      </c>
      <c r="EW196" s="1">
        <v>3.6</v>
      </c>
      <c r="EX196" s="1">
        <v>5.8</v>
      </c>
      <c r="EY196" s="1">
        <v>3.6</v>
      </c>
      <c r="EZ196" s="1">
        <v>3.4</v>
      </c>
      <c r="FA196" s="1">
        <v>5</v>
      </c>
      <c r="FB196" s="1">
        <v>6.4</v>
      </c>
      <c r="FC196" s="1">
        <v>8.1999999999999993</v>
      </c>
      <c r="FD196" s="1">
        <v>7.6</v>
      </c>
      <c r="FE196" s="1">
        <v>7.3</v>
      </c>
      <c r="FF196" s="1">
        <v>5.6</v>
      </c>
      <c r="FG196" s="1">
        <v>6.4</v>
      </c>
      <c r="FH196" s="1">
        <v>7.2</v>
      </c>
      <c r="FI196" s="1">
        <v>8.4</v>
      </c>
      <c r="FJ196" s="1">
        <v>2.6</v>
      </c>
      <c r="FK196" s="1">
        <v>4.3</v>
      </c>
      <c r="FL196" s="1">
        <v>5</v>
      </c>
      <c r="FM196" s="1">
        <v>6.2</v>
      </c>
      <c r="FN196" s="1">
        <v>7.4</v>
      </c>
      <c r="FO196" s="1">
        <v>8.6</v>
      </c>
      <c r="FP196" s="1">
        <v>6.8</v>
      </c>
      <c r="FQ196" s="1">
        <v>7.6</v>
      </c>
      <c r="FR196" s="1">
        <v>5.2</v>
      </c>
      <c r="FS196" s="1">
        <v>9</v>
      </c>
      <c r="FT196" s="1">
        <v>8.1999999999999993</v>
      </c>
      <c r="FU196" s="1">
        <v>8.1999999999999993</v>
      </c>
      <c r="FV196" s="1">
        <v>7.2</v>
      </c>
      <c r="FW196" s="1">
        <v>8.4</v>
      </c>
      <c r="FX196" s="1">
        <v>8</v>
      </c>
      <c r="FY196" s="1">
        <v>8.6</v>
      </c>
      <c r="FZ196" s="1">
        <v>8.6</v>
      </c>
      <c r="GA196" s="1">
        <v>8</v>
      </c>
      <c r="GB196" s="1">
        <v>3.2</v>
      </c>
      <c r="GC196" s="1">
        <v>4</v>
      </c>
      <c r="GD196" s="1">
        <v>7.2</v>
      </c>
      <c r="GE196" s="1">
        <v>8.4</v>
      </c>
      <c r="GF196" s="1">
        <v>8.4</v>
      </c>
      <c r="GG196" s="1">
        <v>7.4</v>
      </c>
      <c r="GH196" s="1">
        <v>6.8</v>
      </c>
      <c r="GI196" s="1">
        <v>6.5</v>
      </c>
      <c r="GJ196" s="1">
        <v>5.8</v>
      </c>
      <c r="GK196" s="1">
        <v>6.2</v>
      </c>
      <c r="GL196" s="1">
        <v>4</v>
      </c>
      <c r="GM196" s="1">
        <v>6.6</v>
      </c>
      <c r="GN196" s="1">
        <v>7.4</v>
      </c>
      <c r="GO196" s="1">
        <v>7.8</v>
      </c>
      <c r="GP196" s="1">
        <v>5</v>
      </c>
      <c r="GQ196" s="1">
        <v>2.8</v>
      </c>
      <c r="GR196" s="1">
        <v>0.4</v>
      </c>
      <c r="GS196" s="1">
        <v>1.4</v>
      </c>
      <c r="GT196" s="1">
        <v>6.8</v>
      </c>
      <c r="GU196" s="1">
        <v>7.6</v>
      </c>
      <c r="GV196" s="1">
        <v>7</v>
      </c>
      <c r="GW196" s="1">
        <v>4.0999999999999996</v>
      </c>
      <c r="GX196" s="1">
        <v>5.6</v>
      </c>
      <c r="GY196" s="1">
        <v>8.1999999999999993</v>
      </c>
      <c r="GZ196" s="1">
        <v>7.8</v>
      </c>
      <c r="HA196" s="1">
        <v>8.4</v>
      </c>
      <c r="HB196" s="1">
        <v>8.3000000000000007</v>
      </c>
      <c r="HC196" s="1">
        <v>7</v>
      </c>
      <c r="HD196" s="1">
        <v>7</v>
      </c>
      <c r="HE196" s="1">
        <v>8</v>
      </c>
      <c r="HF196" s="1">
        <v>5.8</v>
      </c>
      <c r="HG196" s="1">
        <v>7.2</v>
      </c>
      <c r="HH196" s="1">
        <v>6.6</v>
      </c>
      <c r="HI196" s="1">
        <v>7.2</v>
      </c>
      <c r="HJ196" s="1">
        <v>2.8</v>
      </c>
      <c r="HK196" s="1">
        <v>1.4</v>
      </c>
      <c r="HL196" s="1">
        <v>2.6</v>
      </c>
      <c r="HM196" s="1">
        <v>6</v>
      </c>
      <c r="HN196" s="1">
        <v>4.5999999999999996</v>
      </c>
      <c r="HO196" s="1">
        <v>5.8</v>
      </c>
      <c r="HP196" s="1">
        <v>8</v>
      </c>
      <c r="HQ196" s="1">
        <v>7.4</v>
      </c>
      <c r="HR196" s="1">
        <v>6.4</v>
      </c>
      <c r="HS196" s="1">
        <v>6.4</v>
      </c>
      <c r="HT196" s="1">
        <v>6.6</v>
      </c>
      <c r="HU196" s="1">
        <v>7.8</v>
      </c>
      <c r="HV196" s="1">
        <v>7.8</v>
      </c>
      <c r="HW196" s="1">
        <v>8</v>
      </c>
      <c r="HX196" s="1">
        <v>6.6</v>
      </c>
      <c r="HY196" s="1">
        <v>7.2</v>
      </c>
      <c r="HZ196" s="1">
        <v>7.6</v>
      </c>
      <c r="IA196" s="1">
        <v>5.5</v>
      </c>
      <c r="IB196" s="1">
        <v>4.2</v>
      </c>
      <c r="IC196" s="1">
        <v>5.6</v>
      </c>
      <c r="ID196" s="1">
        <v>4.8</v>
      </c>
      <c r="IE196" s="1">
        <v>4.5999999999999996</v>
      </c>
      <c r="IF196" s="1">
        <v>5.6</v>
      </c>
      <c r="IG196" s="1">
        <v>5</v>
      </c>
      <c r="IH196" s="1">
        <v>5.8</v>
      </c>
      <c r="II196" s="1">
        <v>3.2</v>
      </c>
      <c r="IJ196" s="1">
        <v>5.6</v>
      </c>
      <c r="IK196" s="1">
        <v>2.6</v>
      </c>
      <c r="IL196" s="1">
        <v>4</v>
      </c>
      <c r="IM196" s="1">
        <v>7.2</v>
      </c>
      <c r="IN196" s="1">
        <v>8</v>
      </c>
      <c r="IO196" s="1">
        <v>6.4</v>
      </c>
      <c r="IP196" s="1">
        <v>0.6</v>
      </c>
      <c r="IQ196" s="1">
        <v>1.6</v>
      </c>
      <c r="IR196" s="1">
        <v>6.6</v>
      </c>
      <c r="IS196" s="1">
        <v>3.3</v>
      </c>
      <c r="IT196" s="1">
        <v>4</v>
      </c>
      <c r="IU196" s="1">
        <v>7</v>
      </c>
      <c r="IV196" s="1">
        <v>8</v>
      </c>
      <c r="IW196" s="1">
        <v>7.4</v>
      </c>
      <c r="IX196" s="1">
        <v>8</v>
      </c>
      <c r="IY196" s="1">
        <v>7.4</v>
      </c>
      <c r="IZ196" s="1">
        <v>0.8</v>
      </c>
      <c r="JA196" s="1">
        <v>1.8</v>
      </c>
      <c r="JB196" s="1">
        <v>4.8</v>
      </c>
      <c r="JC196" s="1">
        <v>8.1999999999999993</v>
      </c>
      <c r="JD196" s="1">
        <v>8</v>
      </c>
      <c r="JE196" s="1">
        <v>8.8000000000000007</v>
      </c>
      <c r="JF196" s="1">
        <v>6.8</v>
      </c>
      <c r="JG196" s="1">
        <v>2.4</v>
      </c>
      <c r="JH196" s="1">
        <v>1.6</v>
      </c>
      <c r="JI196" s="1">
        <v>3</v>
      </c>
      <c r="JJ196" s="1">
        <v>4.2</v>
      </c>
      <c r="JK196" s="1">
        <v>7</v>
      </c>
      <c r="JL196" s="1">
        <v>6.6</v>
      </c>
      <c r="JM196" s="1">
        <v>4.2</v>
      </c>
      <c r="JN196" s="1">
        <v>1.4</v>
      </c>
      <c r="JO196" s="1">
        <v>3</v>
      </c>
      <c r="JP196" s="1">
        <v>5.8</v>
      </c>
      <c r="JQ196" s="1">
        <v>3</v>
      </c>
      <c r="JR196" s="1">
        <v>5.6</v>
      </c>
      <c r="JS196" s="1">
        <v>3.2</v>
      </c>
      <c r="JT196" s="1">
        <v>5</v>
      </c>
      <c r="JU196" s="1">
        <v>6</v>
      </c>
      <c r="JV196" s="1">
        <v>7</v>
      </c>
      <c r="JW196" s="1">
        <v>7.6</v>
      </c>
      <c r="JX196" s="1">
        <v>8.1</v>
      </c>
      <c r="JY196" s="1">
        <v>5.6</v>
      </c>
      <c r="JZ196" s="1">
        <v>1.5</v>
      </c>
      <c r="KA196" s="1">
        <v>3.9</v>
      </c>
      <c r="KB196" s="1">
        <v>6.8</v>
      </c>
      <c r="KC196" s="1">
        <v>7.2</v>
      </c>
      <c r="KD196" s="1">
        <v>3.4</v>
      </c>
      <c r="KE196" s="1">
        <v>5.6</v>
      </c>
      <c r="KF196" s="1">
        <v>4.5999999999999996</v>
      </c>
      <c r="KG196" s="1">
        <v>3.2</v>
      </c>
      <c r="KH196" s="1">
        <v>6.6</v>
      </c>
      <c r="KI196" s="1">
        <v>2</v>
      </c>
      <c r="KJ196" s="1">
        <v>3.2</v>
      </c>
      <c r="KK196" s="1">
        <v>7.8</v>
      </c>
      <c r="KL196" s="1">
        <v>5.6</v>
      </c>
      <c r="KM196" s="1">
        <v>7.6</v>
      </c>
      <c r="KN196" s="1">
        <v>8.4</v>
      </c>
      <c r="KO196" s="1">
        <v>8.1999999999999993</v>
      </c>
      <c r="KP196" s="1">
        <v>5.2</v>
      </c>
      <c r="KQ196" s="1">
        <v>6.8</v>
      </c>
      <c r="KR196" s="1">
        <v>7.2</v>
      </c>
      <c r="KS196" s="1">
        <v>7.8</v>
      </c>
      <c r="KT196" s="1">
        <v>6.2</v>
      </c>
      <c r="KU196" s="1">
        <v>7.2</v>
      </c>
      <c r="KV196" s="1">
        <v>8</v>
      </c>
      <c r="KW196" s="1">
        <v>7.2</v>
      </c>
      <c r="KX196" s="1">
        <v>6</v>
      </c>
      <c r="KY196" s="1">
        <v>8.6</v>
      </c>
      <c r="KZ196" s="1">
        <v>4.8</v>
      </c>
      <c r="LA196" s="1">
        <v>5.8</v>
      </c>
      <c r="LB196" s="1">
        <v>6.8</v>
      </c>
      <c r="LC196" s="1">
        <v>7.8</v>
      </c>
      <c r="LD196" s="1">
        <v>8</v>
      </c>
      <c r="LE196" s="1">
        <v>8</v>
      </c>
      <c r="LF196" s="1">
        <v>5.2</v>
      </c>
      <c r="LG196" s="1">
        <v>7.8</v>
      </c>
      <c r="LH196" s="1">
        <v>4.4000000000000004</v>
      </c>
      <c r="LI196" s="1">
        <v>7.2</v>
      </c>
      <c r="LJ196" s="1">
        <v>9</v>
      </c>
      <c r="LK196" s="1">
        <v>10</v>
      </c>
      <c r="LL196" s="1">
        <v>9.9</v>
      </c>
      <c r="LM196" s="1">
        <v>9.1999999999999993</v>
      </c>
      <c r="LN196" s="1">
        <v>8.8000000000000007</v>
      </c>
      <c r="LO196" s="1">
        <v>6</v>
      </c>
      <c r="LP196" s="1">
        <v>8.1999999999999993</v>
      </c>
      <c r="LQ196" s="1">
        <v>9.1999999999999993</v>
      </c>
      <c r="LR196" s="1">
        <v>5.4</v>
      </c>
      <c r="LS196" s="1">
        <v>5.2</v>
      </c>
      <c r="LT196" s="1">
        <v>7.2</v>
      </c>
      <c r="LU196" s="1">
        <v>8</v>
      </c>
      <c r="LV196" s="1">
        <v>7.2</v>
      </c>
      <c r="LW196" s="1">
        <v>7.2</v>
      </c>
      <c r="LX196" s="1">
        <v>7.4</v>
      </c>
      <c r="LY196" s="1">
        <v>6.6</v>
      </c>
      <c r="LZ196" s="1">
        <v>7</v>
      </c>
      <c r="MA196" s="1">
        <v>9.4</v>
      </c>
      <c r="MB196" s="1">
        <v>9</v>
      </c>
      <c r="MC196" s="1">
        <v>5.2</v>
      </c>
      <c r="MD196" s="1">
        <v>7</v>
      </c>
      <c r="ME196" s="1">
        <v>9.1999999999999993</v>
      </c>
      <c r="MF196" s="1">
        <v>9.8000000000000007</v>
      </c>
      <c r="MG196" s="1">
        <v>6.6</v>
      </c>
      <c r="MH196" s="1">
        <v>7.4</v>
      </c>
      <c r="MI196" s="1">
        <v>9</v>
      </c>
      <c r="MJ196" s="1">
        <v>8.8000000000000007</v>
      </c>
      <c r="MK196" s="1">
        <v>8</v>
      </c>
      <c r="ML196" s="1">
        <v>8.1999999999999993</v>
      </c>
      <c r="MM196" s="1">
        <v>9.1999999999999993</v>
      </c>
      <c r="MN196" s="1">
        <v>8.3000000000000007</v>
      </c>
      <c r="MO196" s="1">
        <v>6.2</v>
      </c>
      <c r="MP196" s="1">
        <v>7</v>
      </c>
      <c r="MQ196" s="1">
        <v>6.8</v>
      </c>
      <c r="MR196" s="1">
        <v>7.4</v>
      </c>
      <c r="MS196" s="1">
        <v>9.4</v>
      </c>
      <c r="MT196" s="1">
        <v>6.2</v>
      </c>
      <c r="MU196" s="1">
        <v>4.8</v>
      </c>
      <c r="MV196" s="1">
        <v>7</v>
      </c>
      <c r="MW196" s="1">
        <v>9</v>
      </c>
      <c r="MX196" s="1">
        <v>9.4</v>
      </c>
      <c r="MY196" s="1">
        <v>9</v>
      </c>
      <c r="MZ196" s="1">
        <v>6.6</v>
      </c>
      <c r="NA196" s="1">
        <v>8.6</v>
      </c>
      <c r="NB196" s="1">
        <v>9.6</v>
      </c>
      <c r="NC196" s="1">
        <v>9.8000000000000007</v>
      </c>
      <c r="ND196" s="1">
        <v>7.8</v>
      </c>
      <c r="NE196" s="1">
        <v>8</v>
      </c>
      <c r="NF196" s="1">
        <v>9.1999999999999993</v>
      </c>
      <c r="NG196" s="1">
        <v>5.2</v>
      </c>
      <c r="NH196" s="1">
        <v>6.6</v>
      </c>
      <c r="NI196" s="1">
        <v>7.8</v>
      </c>
      <c r="NJ196" s="6">
        <f t="shared" si="160"/>
        <v>1</v>
      </c>
      <c r="NK196" s="3">
        <f t="shared" si="161"/>
        <v>1</v>
      </c>
      <c r="NL196" s="3">
        <f t="shared" si="162"/>
        <v>1</v>
      </c>
      <c r="NM196" s="3">
        <f t="shared" si="163"/>
        <v>1</v>
      </c>
      <c r="NN196" s="3">
        <f t="shared" si="164"/>
        <v>1</v>
      </c>
      <c r="NO196" s="3">
        <f t="shared" si="165"/>
        <v>1</v>
      </c>
      <c r="NP196" s="3">
        <f t="shared" si="166"/>
        <v>1</v>
      </c>
      <c r="NQ196" s="3">
        <f t="shared" si="167"/>
        <v>1</v>
      </c>
      <c r="NR196" s="3">
        <f t="shared" si="168"/>
        <v>1</v>
      </c>
      <c r="NS196" s="3">
        <f t="shared" si="169"/>
        <v>1</v>
      </c>
      <c r="NT196" s="3">
        <f t="shared" si="170"/>
        <v>1</v>
      </c>
      <c r="NU196" s="3">
        <f t="shared" si="171"/>
        <v>1</v>
      </c>
      <c r="NV196" s="3">
        <f t="shared" si="172"/>
        <v>1</v>
      </c>
      <c r="NW196" s="5">
        <f t="shared" si="173"/>
        <v>7.0096774193548397</v>
      </c>
      <c r="NX196" s="1">
        <f t="shared" si="174"/>
        <v>7.5714285714285721</v>
      </c>
      <c r="NY196" s="1">
        <f t="shared" si="175"/>
        <v>6.6258064516129043</v>
      </c>
      <c r="NZ196" s="1">
        <f t="shared" si="176"/>
        <v>6.6099999999999994</v>
      </c>
      <c r="OA196" s="1">
        <f t="shared" si="177"/>
        <v>6.7677419354838708</v>
      </c>
      <c r="OB196" s="1">
        <f t="shared" si="178"/>
        <v>6.9666666666666659</v>
      </c>
      <c r="OC196" s="1">
        <f t="shared" si="179"/>
        <v>5.8096774193548377</v>
      </c>
      <c r="OD196" s="1">
        <f t="shared" si="180"/>
        <v>5.6935483870967722</v>
      </c>
      <c r="OE196" s="1">
        <f t="shared" si="181"/>
        <v>5.0966666666666658</v>
      </c>
      <c r="OF196" s="1">
        <f t="shared" si="182"/>
        <v>6.0935483870967735</v>
      </c>
      <c r="OG196" s="1">
        <f t="shared" si="183"/>
        <v>7.4366666666666656</v>
      </c>
      <c r="OH196" s="1">
        <f t="shared" si="184"/>
        <v>7.9322580645161294</v>
      </c>
      <c r="OI196" s="111">
        <v>5.8033333333333337</v>
      </c>
      <c r="OJ196" s="112">
        <v>6.0100000000000007</v>
      </c>
      <c r="OK196" s="112">
        <v>6.44</v>
      </c>
      <c r="OL196" s="112">
        <v>6.5633333333333326</v>
      </c>
      <c r="OM196" s="112">
        <v>6.5827586206896544</v>
      </c>
      <c r="ON196" s="112">
        <v>5.9827586206896548</v>
      </c>
      <c r="OO196" s="112">
        <v>5.0793103448275847</v>
      </c>
      <c r="OP196" s="112">
        <v>4.5821428571428573</v>
      </c>
      <c r="OQ196" s="112">
        <v>4.6379310344827589</v>
      </c>
      <c r="OR196" s="112">
        <v>5.59</v>
      </c>
      <c r="OS196" s="112">
        <v>6.2000000000000011</v>
      </c>
      <c r="OT196" s="112">
        <v>6.2399999999999993</v>
      </c>
      <c r="OU196" s="5">
        <f t="shared" si="148"/>
        <v>1.206344086021506</v>
      </c>
      <c r="OV196" s="1">
        <f t="shared" si="149"/>
        <v>1.5614285714285714</v>
      </c>
      <c r="OW196" s="1">
        <f t="shared" si="150"/>
        <v>0.18580645161290388</v>
      </c>
      <c r="OX196" s="1">
        <f t="shared" si="151"/>
        <v>4.6666666666666856E-2</v>
      </c>
      <c r="OY196" s="1">
        <f t="shared" si="152"/>
        <v>0.18498331479421637</v>
      </c>
      <c r="OZ196" s="1">
        <f t="shared" si="153"/>
        <v>0.98390804597701109</v>
      </c>
      <c r="PA196" s="1">
        <f t="shared" si="154"/>
        <v>0.73036707452725302</v>
      </c>
      <c r="PB196" s="1">
        <f t="shared" si="155"/>
        <v>1.111405529953915</v>
      </c>
      <c r="PC196" s="1">
        <f t="shared" si="156"/>
        <v>0.45873563218390689</v>
      </c>
      <c r="PD196" s="1">
        <f t="shared" si="157"/>
        <v>0.50354838709677363</v>
      </c>
      <c r="PE196" s="1">
        <f t="shared" si="158"/>
        <v>1.2366666666666646</v>
      </c>
      <c r="PF196" s="1">
        <f t="shared" si="159"/>
        <v>1.69225806451613</v>
      </c>
      <c r="PG196" s="111">
        <v>-1.4</v>
      </c>
      <c r="PH196" s="112">
        <v>-0.8</v>
      </c>
      <c r="PI196" s="112">
        <v>-0.5</v>
      </c>
      <c r="PJ196" s="112">
        <v>-0.8</v>
      </c>
      <c r="PK196" s="112">
        <v>1.2</v>
      </c>
      <c r="PL196" s="112">
        <v>-0.8</v>
      </c>
      <c r="PM196" s="112">
        <v>-2.2999999999999998</v>
      </c>
      <c r="PN196" s="112">
        <v>-1</v>
      </c>
      <c r="PO196" s="112">
        <v>-1.4</v>
      </c>
      <c r="PP196" s="112">
        <v>-1</v>
      </c>
      <c r="PQ196" s="112">
        <v>-2.4</v>
      </c>
      <c r="PR196" s="137">
        <v>-0.4</v>
      </c>
      <c r="PS196" s="5">
        <f t="array" ref="PS196">+IF(ISERROR($NW196)=FALSE,MIN(IF($H196:$AL196&lt;65534,$H196:$AL196,"")),NA())</f>
        <v>3.6</v>
      </c>
      <c r="PT196" s="1">
        <f t="array" ref="PT196">+IF(ISERROR($NX196)=FALSE,MIN(IF($AM196:$BN196&lt;65534,$AM196:$BN196,"")),NA())</f>
        <v>3</v>
      </c>
      <c r="PU196" s="1">
        <f t="array" ref="PU196">+IF(ISERROR($NY196)=FALSE,MIN(IF($BP196:$CT196&lt;65534,$BP196:$CT196,"")),NA())</f>
        <v>3.9</v>
      </c>
      <c r="PV196" s="1">
        <f t="array" ref="PV196">+IF(ISERROR($NZ196)=FALSE,MIN(IF($CU196:$DX196&lt;65534,$CU196:$DX196,"")),NA())</f>
        <v>2.7</v>
      </c>
      <c r="PW196" s="1">
        <f t="array" ref="PW196">+IF(ISERROR($OA196)=FALSE,MIN(IF($DY196:$FC196&lt;65534,$DY196:$FC196,"")),NA())</f>
        <v>3.4</v>
      </c>
      <c r="PX196" s="1">
        <f t="array" ref="PX196">+IF(ISERROR($OB196)=FALSE,MIN(IF($FD196:$GG196&lt;65534,$FD196:$GG196,"")),NA())</f>
        <v>2.6</v>
      </c>
      <c r="PY196" s="1">
        <f t="array" ref="PY196">+IF(ISERROR($OC196)=FALSE,MIN(IF($GH196:$HL196&lt;65534,$GH196:$HL196,"")),NA())</f>
        <v>0.4</v>
      </c>
      <c r="PZ196" s="1">
        <f t="array" ref="PZ196">+IF(ISERROR($OD196)=FALSE,MIN(IF($HM196:$IQ196&lt;65534,$HM196:$IQ196,"")),NA())</f>
        <v>0.6</v>
      </c>
      <c r="QA196" s="1">
        <f t="array" ref="QA196">+IF(ISERROR($OE196)=FALSE,MIN(IF($IR196:$JU196&lt;65534,$IR196:$JU196,"")),NA())</f>
        <v>0.8</v>
      </c>
      <c r="QB196" s="1">
        <f t="array" ref="QB196">+IF(ISERROR($OF196)=FALSE,MIN(IF($JV196:$KZ196&lt;65534,$JV196:$KZ196,"")),NA())</f>
        <v>1.5</v>
      </c>
      <c r="QC196" s="1">
        <f t="array" ref="QC196">+IF(ISERROR($OG196)=FALSE,MIN(IF($LA196:$MD196&lt;65534,$LA196:$MD196,"")),NA())</f>
        <v>4.4000000000000004</v>
      </c>
      <c r="QD196" s="1">
        <f t="array" ref="QD196">+IF(ISERROR($OH196)=FALSE,MIN(IF($ME196:$NI196&lt;65534,$ME196:$NI196,"")),NA())</f>
        <v>4.8</v>
      </c>
      <c r="QE196" s="5">
        <f t="shared" si="185"/>
        <v>-5</v>
      </c>
      <c r="QF196" s="1">
        <f t="shared" si="186"/>
        <v>-3.8</v>
      </c>
      <c r="QG196" s="1">
        <f t="shared" si="187"/>
        <v>-4.4000000000000004</v>
      </c>
      <c r="QH196" s="1">
        <f t="shared" si="188"/>
        <v>-3.5</v>
      </c>
      <c r="QI196" s="1">
        <f t="shared" si="189"/>
        <v>-2.2000000000000002</v>
      </c>
      <c r="QJ196" s="1">
        <f t="shared" si="190"/>
        <v>-3.4000000000000004</v>
      </c>
      <c r="QK196" s="1">
        <f t="shared" si="191"/>
        <v>-2.6999999999999997</v>
      </c>
      <c r="QL196" s="1">
        <f t="shared" si="192"/>
        <v>-1.6</v>
      </c>
      <c r="QM196" s="1">
        <f t="shared" si="193"/>
        <v>-2.2000000000000002</v>
      </c>
      <c r="QN196" s="1">
        <f t="shared" si="194"/>
        <v>-2.5</v>
      </c>
      <c r="QO196" s="1">
        <f t="shared" si="195"/>
        <v>-6.8000000000000007</v>
      </c>
      <c r="QP196" s="1">
        <f t="shared" si="196"/>
        <v>-5.2</v>
      </c>
      <c r="QQ196" s="5" t="s">
        <v>892</v>
      </c>
    </row>
    <row r="197" spans="1:459" s="1" customFormat="1" x14ac:dyDescent="0.2">
      <c r="A197" s="122">
        <v>52055020</v>
      </c>
      <c r="B197" s="123">
        <v>-77.63688888888889</v>
      </c>
      <c r="C197" s="123">
        <v>1.0706111111111112</v>
      </c>
      <c r="D197" s="124">
        <v>3120</v>
      </c>
      <c r="E197" s="125" t="s">
        <v>208</v>
      </c>
      <c r="F197" s="125" t="s">
        <v>351</v>
      </c>
      <c r="G197" s="125" t="s">
        <v>152</v>
      </c>
      <c r="H197" s="1">
        <v>65535</v>
      </c>
      <c r="I197" s="1">
        <v>8</v>
      </c>
      <c r="J197" s="1">
        <v>8.8000000000000007</v>
      </c>
      <c r="K197" s="1">
        <v>9</v>
      </c>
      <c r="L197" s="1">
        <v>7.2</v>
      </c>
      <c r="M197" s="1">
        <v>7.6</v>
      </c>
      <c r="N197" s="1">
        <v>8.8000000000000007</v>
      </c>
      <c r="O197" s="1">
        <v>7.8</v>
      </c>
      <c r="P197" s="1">
        <v>7.2</v>
      </c>
      <c r="Q197" s="1">
        <v>7.6</v>
      </c>
      <c r="R197" s="1">
        <v>6.6</v>
      </c>
      <c r="S197" s="1">
        <v>6.4</v>
      </c>
      <c r="T197" s="1">
        <v>7.2</v>
      </c>
      <c r="U197" s="1">
        <v>8.6</v>
      </c>
      <c r="V197" s="1">
        <v>8.4</v>
      </c>
      <c r="W197" s="1">
        <v>8.1999999999999993</v>
      </c>
      <c r="X197" s="1">
        <v>9.1999999999999993</v>
      </c>
      <c r="Y197" s="1">
        <v>8.1999999999999993</v>
      </c>
      <c r="Z197" s="1">
        <v>8.6</v>
      </c>
      <c r="AA197" s="1">
        <v>9.6</v>
      </c>
      <c r="AB197" s="1">
        <v>8.8000000000000007</v>
      </c>
      <c r="AC197" s="1">
        <v>9</v>
      </c>
      <c r="AD197" s="1">
        <v>9.6</v>
      </c>
      <c r="AE197" s="1">
        <v>9.1999999999999993</v>
      </c>
      <c r="AF197" s="1">
        <v>9.4</v>
      </c>
      <c r="AG197" s="1">
        <v>9.1999999999999993</v>
      </c>
      <c r="AH197" s="1">
        <v>8.1999999999999993</v>
      </c>
      <c r="AI197" s="1">
        <v>7.4</v>
      </c>
      <c r="AJ197" s="1">
        <v>7.2</v>
      </c>
      <c r="AK197" s="1">
        <v>7.4</v>
      </c>
      <c r="AL197" s="1">
        <v>9.1999999999999993</v>
      </c>
      <c r="AM197" s="1">
        <v>9.6</v>
      </c>
      <c r="AN197" s="1">
        <v>9.1999999999999993</v>
      </c>
      <c r="AO197" s="1">
        <v>7.2</v>
      </c>
      <c r="AP197" s="1">
        <v>8.1999999999999993</v>
      </c>
      <c r="AQ197" s="1">
        <v>9.4</v>
      </c>
      <c r="AR197" s="1">
        <v>9.8000000000000007</v>
      </c>
      <c r="AS197" s="1">
        <v>10</v>
      </c>
      <c r="AT197" s="1">
        <v>9.6</v>
      </c>
      <c r="AU197" s="1">
        <v>9.4</v>
      </c>
      <c r="AV197" s="1">
        <v>9.8000000000000007</v>
      </c>
      <c r="AW197" s="1">
        <v>9.6</v>
      </c>
      <c r="AX197" s="1">
        <v>8.6</v>
      </c>
      <c r="AY197" s="1">
        <v>9.4</v>
      </c>
      <c r="AZ197" s="1">
        <v>9.1999999999999993</v>
      </c>
      <c r="BA197" s="1">
        <v>8.1999999999999993</v>
      </c>
      <c r="BB197" s="1">
        <v>8</v>
      </c>
      <c r="BC197" s="1">
        <v>7.8</v>
      </c>
      <c r="BD197" s="1">
        <v>9.1999999999999993</v>
      </c>
      <c r="BE197" s="1">
        <v>9.4</v>
      </c>
      <c r="BF197" s="1">
        <v>9.8000000000000007</v>
      </c>
      <c r="BG197" s="1">
        <v>9.4</v>
      </c>
      <c r="BH197" s="1">
        <v>8.6</v>
      </c>
      <c r="BI197" s="1">
        <v>8.8000000000000007</v>
      </c>
      <c r="BJ197" s="1">
        <v>9.1999999999999993</v>
      </c>
      <c r="BK197" s="1">
        <v>7.8</v>
      </c>
      <c r="BL197" s="1">
        <v>7.2</v>
      </c>
      <c r="BM197" s="1">
        <v>8</v>
      </c>
      <c r="BN197" s="1">
        <v>8.8000000000000007</v>
      </c>
      <c r="BO197" s="102"/>
      <c r="BP197" s="1">
        <v>8.4</v>
      </c>
      <c r="BQ197" s="1">
        <v>9</v>
      </c>
      <c r="BR197" s="1">
        <v>7.4</v>
      </c>
      <c r="BS197" s="1">
        <v>6.2</v>
      </c>
      <c r="BT197" s="1">
        <v>6.6</v>
      </c>
      <c r="BU197" s="1">
        <v>8.1999999999999993</v>
      </c>
      <c r="BV197" s="1">
        <v>8</v>
      </c>
      <c r="BW197" s="1">
        <v>8.1999999999999993</v>
      </c>
      <c r="BX197" s="1">
        <v>9</v>
      </c>
      <c r="BY197" s="1">
        <v>9.6</v>
      </c>
      <c r="BZ197" s="1">
        <v>8.8000000000000007</v>
      </c>
      <c r="CA197" s="1">
        <v>7.4</v>
      </c>
      <c r="CB197" s="1">
        <v>8</v>
      </c>
      <c r="CC197" s="1">
        <v>9.1999999999999993</v>
      </c>
      <c r="CD197" s="1">
        <v>8.6</v>
      </c>
      <c r="CE197" s="1">
        <v>8</v>
      </c>
      <c r="CF197" s="1">
        <v>8.8000000000000007</v>
      </c>
      <c r="CG197" s="1">
        <v>8.1999999999999993</v>
      </c>
      <c r="CH197" s="1">
        <v>9.6</v>
      </c>
      <c r="CI197" s="1">
        <v>9</v>
      </c>
      <c r="CJ197" s="1">
        <v>6.8</v>
      </c>
      <c r="CK197" s="1">
        <v>8.1999999999999993</v>
      </c>
      <c r="CL197" s="1">
        <v>6.6</v>
      </c>
      <c r="CM197" s="1">
        <v>9.6</v>
      </c>
      <c r="CN197" s="1">
        <v>8.8000000000000007</v>
      </c>
      <c r="CO197" s="1">
        <v>7.8</v>
      </c>
      <c r="CP197" s="1">
        <v>8.8000000000000007</v>
      </c>
      <c r="CQ197" s="1">
        <v>10</v>
      </c>
      <c r="CR197" s="1">
        <v>10</v>
      </c>
      <c r="CS197" s="1">
        <v>9</v>
      </c>
      <c r="CT197" s="1">
        <v>10.199999999999999</v>
      </c>
      <c r="CU197" s="1">
        <v>8.1999999999999993</v>
      </c>
      <c r="CV197" s="1">
        <v>8</v>
      </c>
      <c r="CW197" s="1">
        <v>8.4</v>
      </c>
      <c r="CX197" s="1">
        <v>9.4</v>
      </c>
      <c r="CY197" s="1">
        <v>9</v>
      </c>
      <c r="CZ197" s="1">
        <v>8.4</v>
      </c>
      <c r="DA197" s="1">
        <v>9.1999999999999993</v>
      </c>
      <c r="DB197" s="1">
        <v>9</v>
      </c>
      <c r="DC197" s="1">
        <v>6.2</v>
      </c>
      <c r="DD197" s="1">
        <v>7</v>
      </c>
      <c r="DE197" s="1">
        <v>8.4</v>
      </c>
      <c r="DF197" s="1">
        <v>9</v>
      </c>
      <c r="DG197" s="1">
        <v>9.1999999999999993</v>
      </c>
      <c r="DH197" s="1">
        <v>7.8</v>
      </c>
      <c r="DI197" s="1">
        <v>7.6</v>
      </c>
      <c r="DJ197" s="1">
        <v>7.4</v>
      </c>
      <c r="DK197" s="1">
        <v>8.8000000000000007</v>
      </c>
      <c r="DL197" s="1">
        <v>8.6</v>
      </c>
      <c r="DM197" s="1">
        <v>7.4</v>
      </c>
      <c r="DN197" s="1">
        <v>8</v>
      </c>
      <c r="DO197" s="1">
        <v>9.6</v>
      </c>
      <c r="DP197" s="1">
        <v>7.6</v>
      </c>
      <c r="DQ197" s="1">
        <v>8.8000000000000007</v>
      </c>
      <c r="DR197" s="1">
        <v>9.8000000000000007</v>
      </c>
      <c r="DS197" s="1">
        <v>8.6</v>
      </c>
      <c r="DT197" s="1">
        <v>9.6</v>
      </c>
      <c r="DU197" s="1">
        <v>9.1999999999999993</v>
      </c>
      <c r="DV197" s="1">
        <v>8.1999999999999993</v>
      </c>
      <c r="DW197" s="1">
        <v>9.1999999999999993</v>
      </c>
      <c r="DX197" s="1">
        <v>9.4</v>
      </c>
      <c r="DY197" s="1">
        <v>7.6</v>
      </c>
      <c r="DZ197" s="1">
        <v>8.8000000000000007</v>
      </c>
      <c r="EA197" s="1">
        <v>9.6</v>
      </c>
      <c r="EB197" s="1">
        <v>8.6</v>
      </c>
      <c r="EC197" s="1">
        <v>9</v>
      </c>
      <c r="ED197" s="1">
        <v>9.4</v>
      </c>
      <c r="EE197" s="1">
        <v>8.8000000000000007</v>
      </c>
      <c r="EF197" s="1">
        <v>8.4</v>
      </c>
      <c r="EG197" s="1">
        <v>7.6</v>
      </c>
      <c r="EH197" s="1">
        <v>8.1999999999999993</v>
      </c>
      <c r="EI197" s="1">
        <v>6.2</v>
      </c>
      <c r="EJ197" s="1">
        <v>7.6</v>
      </c>
      <c r="EK197" s="1">
        <v>9.4</v>
      </c>
      <c r="EL197" s="1">
        <v>9</v>
      </c>
      <c r="EM197" s="1">
        <v>9.1999999999999993</v>
      </c>
      <c r="EN197" s="1">
        <v>9.4</v>
      </c>
      <c r="EO197" s="1">
        <v>8.1999999999999993</v>
      </c>
      <c r="EP197" s="1">
        <v>9.4</v>
      </c>
      <c r="EQ197" s="1">
        <v>9.1999999999999993</v>
      </c>
      <c r="ER197" s="1">
        <v>7.4</v>
      </c>
      <c r="ES197" s="1">
        <v>8.6</v>
      </c>
      <c r="ET197" s="1">
        <v>6.6</v>
      </c>
      <c r="EU197" s="1">
        <v>5.8</v>
      </c>
      <c r="EV197" s="1">
        <v>65535</v>
      </c>
      <c r="EW197" s="1">
        <v>65535</v>
      </c>
      <c r="EX197" s="1">
        <v>65535</v>
      </c>
      <c r="EY197" s="1">
        <v>65535</v>
      </c>
      <c r="EZ197" s="1">
        <v>65535</v>
      </c>
      <c r="FA197" s="1">
        <v>65535</v>
      </c>
      <c r="FB197" s="1">
        <v>65535</v>
      </c>
      <c r="FC197" s="1">
        <v>65535</v>
      </c>
      <c r="FD197" s="1">
        <v>65535</v>
      </c>
      <c r="FE197" s="1">
        <v>65535</v>
      </c>
      <c r="FF197" s="1">
        <v>65535</v>
      </c>
      <c r="FG197" s="1">
        <v>65535</v>
      </c>
      <c r="FH197" s="1">
        <v>65535</v>
      </c>
      <c r="FI197" s="1">
        <v>65535</v>
      </c>
      <c r="FJ197" s="1">
        <v>65535</v>
      </c>
      <c r="FK197" s="1">
        <v>65535</v>
      </c>
      <c r="FL197" s="1">
        <v>65535</v>
      </c>
      <c r="FM197" s="1">
        <v>65535</v>
      </c>
      <c r="FN197" s="1">
        <v>65535</v>
      </c>
      <c r="FO197" s="1">
        <v>65535</v>
      </c>
      <c r="FP197" s="1">
        <v>65535</v>
      </c>
      <c r="FQ197" s="1">
        <v>65535</v>
      </c>
      <c r="FR197" s="1">
        <v>65535</v>
      </c>
      <c r="FS197" s="1">
        <v>65535</v>
      </c>
      <c r="FT197" s="1">
        <v>65535</v>
      </c>
      <c r="FU197" s="1">
        <v>65535</v>
      </c>
      <c r="FV197" s="1">
        <v>65535</v>
      </c>
      <c r="FW197" s="1">
        <v>65535</v>
      </c>
      <c r="FX197" s="1">
        <v>65535</v>
      </c>
      <c r="FY197" s="1">
        <v>65535</v>
      </c>
      <c r="FZ197" s="1">
        <v>65535</v>
      </c>
      <c r="GA197" s="1">
        <v>65535</v>
      </c>
      <c r="GB197" s="1">
        <v>65535</v>
      </c>
      <c r="GC197" s="1">
        <v>65535</v>
      </c>
      <c r="GD197" s="1">
        <v>65535</v>
      </c>
      <c r="GE197" s="1">
        <v>65535</v>
      </c>
      <c r="GF197" s="1">
        <v>65535</v>
      </c>
      <c r="GG197" s="1">
        <v>65535</v>
      </c>
      <c r="GH197" s="1">
        <v>65535</v>
      </c>
      <c r="GI197" s="1">
        <v>65535</v>
      </c>
      <c r="GJ197" s="1">
        <v>65535</v>
      </c>
      <c r="GK197" s="1">
        <v>65535</v>
      </c>
      <c r="GL197" s="1">
        <v>65535</v>
      </c>
      <c r="GM197" s="1">
        <v>65535</v>
      </c>
      <c r="GN197" s="1">
        <v>65535</v>
      </c>
      <c r="GO197" s="1">
        <v>65535</v>
      </c>
      <c r="GP197" s="1">
        <v>65535</v>
      </c>
      <c r="GQ197" s="1">
        <v>65535</v>
      </c>
      <c r="GR197" s="1">
        <v>65535</v>
      </c>
      <c r="GS197" s="1">
        <v>65535</v>
      </c>
      <c r="GT197" s="1">
        <v>8</v>
      </c>
      <c r="GU197" s="1">
        <v>6</v>
      </c>
      <c r="GV197" s="1">
        <v>6.6</v>
      </c>
      <c r="GW197" s="1">
        <v>6.8</v>
      </c>
      <c r="GX197" s="1">
        <v>7.8</v>
      </c>
      <c r="GY197" s="1">
        <v>8.1999999999999993</v>
      </c>
      <c r="GZ197" s="1">
        <v>7.6</v>
      </c>
      <c r="HA197" s="1">
        <v>8.8000000000000007</v>
      </c>
      <c r="HB197" s="1">
        <v>8</v>
      </c>
      <c r="HC197" s="1">
        <v>8.1999999999999993</v>
      </c>
      <c r="HD197" s="1">
        <v>8.4</v>
      </c>
      <c r="HE197" s="1">
        <v>8.6</v>
      </c>
      <c r="HF197" s="1">
        <v>8</v>
      </c>
      <c r="HG197" s="1">
        <v>7.6</v>
      </c>
      <c r="HH197" s="1">
        <v>7.8</v>
      </c>
      <c r="HI197" s="1">
        <v>7.4</v>
      </c>
      <c r="HJ197" s="1">
        <v>6.2</v>
      </c>
      <c r="HK197" s="1">
        <v>5.8</v>
      </c>
      <c r="HL197" s="1">
        <v>7.8</v>
      </c>
      <c r="HM197" s="1">
        <v>6.6</v>
      </c>
      <c r="HN197" s="1">
        <v>6.2</v>
      </c>
      <c r="HO197" s="1">
        <v>8.4</v>
      </c>
      <c r="HP197" s="1">
        <v>7.8</v>
      </c>
      <c r="HQ197" s="1">
        <v>7</v>
      </c>
      <c r="HR197" s="1">
        <v>7</v>
      </c>
      <c r="HS197" s="1">
        <v>7.8</v>
      </c>
      <c r="HT197" s="1">
        <v>7</v>
      </c>
      <c r="HU197" s="1">
        <v>8.1999999999999993</v>
      </c>
      <c r="HV197" s="1">
        <v>7.4</v>
      </c>
      <c r="HW197" s="1">
        <v>7.2</v>
      </c>
      <c r="HX197" s="1">
        <v>8.4</v>
      </c>
      <c r="HY197" s="1">
        <v>7.4</v>
      </c>
      <c r="HZ197" s="1">
        <v>8</v>
      </c>
      <c r="IA197" s="1">
        <v>6</v>
      </c>
      <c r="IB197" s="1">
        <v>5.8</v>
      </c>
      <c r="IC197" s="1">
        <v>7.8</v>
      </c>
      <c r="ID197" s="1">
        <v>6.8</v>
      </c>
      <c r="IE197" s="1">
        <v>6.6</v>
      </c>
      <c r="IF197" s="1">
        <v>8.1999999999999993</v>
      </c>
      <c r="IG197" s="1">
        <v>7</v>
      </c>
      <c r="IH197" s="1">
        <v>7.2</v>
      </c>
      <c r="II197" s="1">
        <v>6.8</v>
      </c>
      <c r="IJ197" s="1">
        <v>7.8</v>
      </c>
      <c r="IK197" s="1">
        <v>6.8</v>
      </c>
      <c r="IL197" s="1">
        <v>6.8</v>
      </c>
      <c r="IM197" s="1">
        <v>7</v>
      </c>
      <c r="IN197" s="1">
        <v>8.4</v>
      </c>
      <c r="IO197" s="1">
        <v>7.6</v>
      </c>
      <c r="IP197" s="1">
        <v>5.2</v>
      </c>
      <c r="IQ197" s="1">
        <v>6</v>
      </c>
      <c r="IR197" s="1">
        <v>65535</v>
      </c>
      <c r="IS197" s="1">
        <v>7.2</v>
      </c>
      <c r="IT197" s="1">
        <v>8.1999999999999993</v>
      </c>
      <c r="IU197" s="1">
        <v>7.8</v>
      </c>
      <c r="IV197" s="1">
        <v>8</v>
      </c>
      <c r="IW197" s="1">
        <v>7.8</v>
      </c>
      <c r="IX197" s="1">
        <v>8.1</v>
      </c>
      <c r="IY197" s="1">
        <v>7.4</v>
      </c>
      <c r="IZ197" s="1">
        <v>65535</v>
      </c>
      <c r="JA197" s="1">
        <v>7.6</v>
      </c>
      <c r="JB197" s="1">
        <v>6.5</v>
      </c>
      <c r="JC197" s="1">
        <v>8.6</v>
      </c>
      <c r="JD197" s="1">
        <v>7.8</v>
      </c>
      <c r="JE197" s="1">
        <v>8.4</v>
      </c>
      <c r="JF197" s="1">
        <v>8</v>
      </c>
      <c r="JG197" s="1">
        <v>6.2</v>
      </c>
      <c r="JH197" s="1">
        <v>5.2</v>
      </c>
      <c r="JI197" s="1">
        <v>4.8</v>
      </c>
      <c r="JJ197" s="1">
        <v>6.9</v>
      </c>
      <c r="JK197" s="1">
        <v>5.2</v>
      </c>
      <c r="JL197" s="1">
        <v>6</v>
      </c>
      <c r="JM197" s="1">
        <v>7.6</v>
      </c>
      <c r="JN197" s="1">
        <v>6</v>
      </c>
      <c r="JO197" s="1">
        <v>7.2</v>
      </c>
      <c r="JP197" s="1">
        <v>7.4</v>
      </c>
      <c r="JQ197" s="1">
        <v>6.4</v>
      </c>
      <c r="JR197" s="1">
        <v>7.2</v>
      </c>
      <c r="JS197" s="1">
        <v>4.5999999999999996</v>
      </c>
      <c r="JT197" s="1">
        <v>8.4</v>
      </c>
      <c r="JU197" s="1">
        <v>7</v>
      </c>
      <c r="JV197" s="1">
        <v>6.6</v>
      </c>
      <c r="JW197" s="1">
        <v>8.1</v>
      </c>
      <c r="JX197" s="1">
        <v>8.1999999999999993</v>
      </c>
      <c r="JY197" s="1">
        <v>7.5</v>
      </c>
      <c r="JZ197" s="1">
        <v>4.2</v>
      </c>
      <c r="KA197" s="1">
        <v>7.4</v>
      </c>
      <c r="KB197" s="1">
        <v>6.8</v>
      </c>
      <c r="KC197" s="1">
        <v>6.6</v>
      </c>
      <c r="KD197" s="1">
        <v>6.2</v>
      </c>
      <c r="KE197" s="1">
        <v>7.2</v>
      </c>
      <c r="KF197" s="1">
        <v>7.2</v>
      </c>
      <c r="KG197" s="1">
        <v>5.6</v>
      </c>
      <c r="KH197" s="1">
        <v>8.6</v>
      </c>
      <c r="KI197" s="1">
        <v>6.4</v>
      </c>
      <c r="KJ197" s="1">
        <v>7.2</v>
      </c>
      <c r="KK197" s="1">
        <v>7.7</v>
      </c>
      <c r="KL197" s="1">
        <v>6.8</v>
      </c>
      <c r="KM197" s="1">
        <v>9</v>
      </c>
      <c r="KN197" s="1">
        <v>8.9</v>
      </c>
      <c r="KO197" s="1">
        <v>8.6</v>
      </c>
      <c r="KP197" s="1">
        <v>6.3</v>
      </c>
      <c r="KQ197" s="1">
        <v>8.1999999999999993</v>
      </c>
      <c r="KR197" s="1">
        <v>7.2</v>
      </c>
      <c r="KS197" s="1">
        <v>8.5</v>
      </c>
      <c r="KT197" s="1">
        <v>7.6</v>
      </c>
      <c r="KU197" s="1">
        <v>7.6</v>
      </c>
      <c r="KV197" s="1">
        <v>7.6</v>
      </c>
      <c r="KW197" s="1">
        <v>8.1999999999999993</v>
      </c>
      <c r="KX197" s="1">
        <v>7.7</v>
      </c>
      <c r="KY197" s="1">
        <v>9</v>
      </c>
      <c r="KZ197" s="1">
        <v>7</v>
      </c>
      <c r="LA197" s="1">
        <v>7.2</v>
      </c>
      <c r="LB197" s="1">
        <v>8.4</v>
      </c>
      <c r="LC197" s="1">
        <v>7.4</v>
      </c>
      <c r="LD197" s="1">
        <v>8.6999999999999993</v>
      </c>
      <c r="LE197" s="1">
        <v>8.6999999999999993</v>
      </c>
      <c r="LF197" s="1">
        <v>7.6</v>
      </c>
      <c r="LG197" s="1">
        <v>9.4</v>
      </c>
      <c r="LH197" s="1">
        <v>7.9</v>
      </c>
      <c r="LI197" s="1">
        <v>8.1999999999999993</v>
      </c>
      <c r="LJ197" s="1">
        <v>9.1999999999999993</v>
      </c>
      <c r="LK197" s="1">
        <v>9</v>
      </c>
      <c r="LL197" s="1">
        <v>9.8000000000000007</v>
      </c>
      <c r="LM197" s="1">
        <v>9.1999999999999993</v>
      </c>
      <c r="LN197" s="1">
        <v>8.4</v>
      </c>
      <c r="LO197" s="1">
        <v>8.1999999999999993</v>
      </c>
      <c r="LP197" s="1">
        <v>9.1999999999999993</v>
      </c>
      <c r="LQ197" s="1">
        <v>9.4</v>
      </c>
      <c r="LR197" s="1">
        <v>7.2</v>
      </c>
      <c r="LS197" s="1">
        <v>6.9</v>
      </c>
      <c r="LT197" s="1">
        <v>8.1999999999999993</v>
      </c>
      <c r="LU197" s="1">
        <v>8.4</v>
      </c>
      <c r="LV197" s="1">
        <v>8.1999999999999993</v>
      </c>
      <c r="LW197" s="1">
        <v>6.3</v>
      </c>
      <c r="LX197" s="1">
        <v>8.1999999999999993</v>
      </c>
      <c r="LY197" s="1">
        <v>7.9</v>
      </c>
      <c r="LZ197" s="1">
        <v>7.9</v>
      </c>
      <c r="MA197" s="1">
        <v>9</v>
      </c>
      <c r="MB197" s="1">
        <v>8.9</v>
      </c>
      <c r="MC197" s="1">
        <v>7.2</v>
      </c>
      <c r="MD197" s="1">
        <v>6.8</v>
      </c>
      <c r="ME197" s="1">
        <v>9</v>
      </c>
      <c r="MF197" s="1">
        <v>9.1999999999999993</v>
      </c>
      <c r="MG197" s="1">
        <v>8</v>
      </c>
      <c r="MH197" s="1">
        <v>7.2</v>
      </c>
      <c r="MI197" s="1">
        <v>6.2</v>
      </c>
      <c r="MJ197" s="1">
        <v>8.6</v>
      </c>
      <c r="MK197" s="1">
        <v>8.1999999999999993</v>
      </c>
      <c r="ML197" s="1">
        <v>7.8</v>
      </c>
      <c r="MM197" s="1">
        <v>8.8000000000000007</v>
      </c>
      <c r="MN197" s="1">
        <v>9</v>
      </c>
      <c r="MO197" s="1">
        <v>7.4</v>
      </c>
      <c r="MP197" s="1">
        <v>8.1999999999999993</v>
      </c>
      <c r="MQ197" s="1">
        <v>7.4</v>
      </c>
      <c r="MR197" s="1">
        <v>8</v>
      </c>
      <c r="MS197" s="1">
        <v>8.1</v>
      </c>
      <c r="MT197" s="1">
        <v>8.1999999999999993</v>
      </c>
      <c r="MU197" s="1">
        <v>7</v>
      </c>
      <c r="MV197" s="1">
        <v>7.4</v>
      </c>
      <c r="MW197" s="1">
        <v>9</v>
      </c>
      <c r="MX197" s="1">
        <v>9.1999999999999993</v>
      </c>
      <c r="MY197" s="1">
        <v>9.4</v>
      </c>
      <c r="MZ197" s="1">
        <v>8</v>
      </c>
      <c r="NA197" s="1">
        <v>8</v>
      </c>
      <c r="NB197" s="1">
        <v>9.4</v>
      </c>
      <c r="NC197" s="1">
        <v>9.8000000000000007</v>
      </c>
      <c r="ND197" s="1">
        <v>9.6</v>
      </c>
      <c r="NE197" s="1">
        <v>9.1999999999999993</v>
      </c>
      <c r="NF197" s="1">
        <v>65535</v>
      </c>
      <c r="NG197" s="1">
        <v>8.8000000000000007</v>
      </c>
      <c r="NH197" s="1">
        <v>65535</v>
      </c>
      <c r="NI197" s="1">
        <v>10</v>
      </c>
      <c r="NJ197" s="6">
        <f t="shared" si="160"/>
        <v>0.967741935483871</v>
      </c>
      <c r="NK197" s="3">
        <f t="shared" si="161"/>
        <v>1</v>
      </c>
      <c r="NL197" s="3">
        <f t="shared" si="162"/>
        <v>1</v>
      </c>
      <c r="NM197" s="3">
        <f t="shared" si="163"/>
        <v>1</v>
      </c>
      <c r="NN197" s="3">
        <f t="shared" si="164"/>
        <v>0.74193548387096775</v>
      </c>
      <c r="NO197" s="3">
        <f t="shared" si="165"/>
        <v>0</v>
      </c>
      <c r="NP197" s="3">
        <f t="shared" si="166"/>
        <v>0.61290322580645162</v>
      </c>
      <c r="NQ197" s="3">
        <f t="shared" si="167"/>
        <v>1</v>
      </c>
      <c r="NR197" s="3">
        <f t="shared" si="168"/>
        <v>0.93333333333333335</v>
      </c>
      <c r="NS197" s="3">
        <f t="shared" si="169"/>
        <v>1</v>
      </c>
      <c r="NT197" s="3">
        <f t="shared" si="170"/>
        <v>1</v>
      </c>
      <c r="NU197" s="3">
        <f t="shared" si="171"/>
        <v>0.93548387096774188</v>
      </c>
      <c r="NV197" s="3">
        <f t="shared" si="172"/>
        <v>0.84931506849315064</v>
      </c>
      <c r="NW197" s="5">
        <f t="shared" si="173"/>
        <v>8.2533333333333321</v>
      </c>
      <c r="NX197" s="1">
        <f t="shared" si="174"/>
        <v>8.9</v>
      </c>
      <c r="NY197" s="1">
        <f t="shared" si="175"/>
        <v>8.4516129032258061</v>
      </c>
      <c r="NZ197" s="1">
        <f t="shared" si="176"/>
        <v>8.4999999999999982</v>
      </c>
      <c r="OA197" s="1">
        <f t="shared" si="177"/>
        <v>8.3478260869565215</v>
      </c>
      <c r="OB197" s="1" t="e">
        <f t="shared" si="178"/>
        <v>#N/A</v>
      </c>
      <c r="OC197" s="1">
        <f t="shared" si="179"/>
        <v>7.5578947368421066</v>
      </c>
      <c r="OD197" s="1">
        <f t="shared" si="180"/>
        <v>7.1677419354838712</v>
      </c>
      <c r="OE197" s="1">
        <f t="shared" si="181"/>
        <v>7.0535714285714279</v>
      </c>
      <c r="OF197" s="1">
        <f t="shared" si="182"/>
        <v>7.4096774193548365</v>
      </c>
      <c r="OG197" s="1">
        <f t="shared" si="183"/>
        <v>8.2333333333333325</v>
      </c>
      <c r="OH197" s="1">
        <f t="shared" si="184"/>
        <v>8.4172413793103456</v>
      </c>
      <c r="OI197" s="111">
        <v>7.2133333333333338</v>
      </c>
      <c r="OJ197" s="112">
        <v>7.33</v>
      </c>
      <c r="OK197" s="112">
        <v>7.5333333333333323</v>
      </c>
      <c r="OL197" s="112">
        <v>7.8166666666666673</v>
      </c>
      <c r="OM197" s="112">
        <v>7.7366666666666655</v>
      </c>
      <c r="ON197" s="112">
        <v>7.2866666666666653</v>
      </c>
      <c r="OO197" s="112">
        <v>6.496666666666667</v>
      </c>
      <c r="OP197" s="112">
        <v>6.5000000000000009</v>
      </c>
      <c r="OQ197" s="112">
        <v>6.5655172413793101</v>
      </c>
      <c r="OR197" s="112">
        <v>6.9833333333333325</v>
      </c>
      <c r="OS197" s="112">
        <v>7.253333333333333</v>
      </c>
      <c r="OT197" s="112">
        <v>6.9999999999999991</v>
      </c>
      <c r="OU197" s="5">
        <f t="shared" si="148"/>
        <v>1.0399999999999983</v>
      </c>
      <c r="OV197" s="1">
        <f t="shared" si="149"/>
        <v>1.5700000000000003</v>
      </c>
      <c r="OW197" s="1">
        <f t="shared" si="150"/>
        <v>0.91827956989247372</v>
      </c>
      <c r="OX197" s="1">
        <f t="shared" si="151"/>
        <v>0.68333333333333091</v>
      </c>
      <c r="OY197" s="1">
        <f t="shared" si="152"/>
        <v>0.61115942028985604</v>
      </c>
      <c r="OZ197" s="1" t="e">
        <f t="shared" si="153"/>
        <v>#N/A</v>
      </c>
      <c r="PA197" s="1">
        <f t="shared" si="154"/>
        <v>1.0612280701754395</v>
      </c>
      <c r="PB197" s="1">
        <f t="shared" si="155"/>
        <v>0.66774193548387029</v>
      </c>
      <c r="PC197" s="1">
        <f t="shared" si="156"/>
        <v>0.48805418719211779</v>
      </c>
      <c r="PD197" s="1">
        <f t="shared" si="157"/>
        <v>0.42634408602150398</v>
      </c>
      <c r="PE197" s="1">
        <f t="shared" si="158"/>
        <v>0.97999999999999954</v>
      </c>
      <c r="PF197" s="1">
        <f t="shared" si="159"/>
        <v>1.4172413793103464</v>
      </c>
      <c r="PG197" s="111">
        <v>1.6</v>
      </c>
      <c r="PH197" s="112">
        <v>2.8</v>
      </c>
      <c r="PI197" s="112">
        <v>1.2</v>
      </c>
      <c r="PJ197" s="112">
        <v>2.8</v>
      </c>
      <c r="PK197" s="112">
        <v>3</v>
      </c>
      <c r="PL197" s="112">
        <v>3.4</v>
      </c>
      <c r="PM197" s="112">
        <v>1.6</v>
      </c>
      <c r="PN197" s="112">
        <v>2</v>
      </c>
      <c r="PO197" s="112">
        <v>2.2000000000000002</v>
      </c>
      <c r="PP197" s="112">
        <v>2</v>
      </c>
      <c r="PQ197" s="112">
        <v>1.4</v>
      </c>
      <c r="PR197" s="137">
        <v>1.8</v>
      </c>
      <c r="PS197" s="5">
        <f t="array" ref="PS197">+IF(ISERROR($NW197)=FALSE,MIN(IF($H197:$AL197&lt;65534,$H197:$AL197,"")),NA())</f>
        <v>6.4</v>
      </c>
      <c r="PT197" s="1">
        <f t="array" ref="PT197">+IF(ISERROR($NX197)=FALSE,MIN(IF($AM197:$BN197&lt;65534,$AM197:$BN197,"")),NA())</f>
        <v>7.2</v>
      </c>
      <c r="PU197" s="1">
        <f t="array" ref="PU197">+IF(ISERROR($NY197)=FALSE,MIN(IF($BP197:$CT197&lt;65534,$BP197:$CT197,"")),NA())</f>
        <v>6.2</v>
      </c>
      <c r="PV197" s="1">
        <f t="array" ref="PV197">+IF(ISERROR($NZ197)=FALSE,MIN(IF($CU197:$DX197&lt;65534,$CU197:$DX197,"")),NA())</f>
        <v>6.2</v>
      </c>
      <c r="PW197" s="1">
        <f t="array" ref="PW197">+IF(ISERROR($OA197)=FALSE,MIN(IF($DY197:$FC197&lt;65534,$DY197:$FC197,"")),NA())</f>
        <v>5.8</v>
      </c>
      <c r="PX197" s="1" t="e">
        <f t="array" ref="PX197">+IF(ISERROR($OB197)=FALSE,MIN(IF($FD197:$GG197&lt;65534,$FD197:$GG197,"")),NA())</f>
        <v>#N/A</v>
      </c>
      <c r="PY197" s="1">
        <f t="array" ref="PY197">+IF(ISERROR($OC197)=FALSE,MIN(IF($GH197:$HL197&lt;65534,$GH197:$HL197,"")),NA())</f>
        <v>5.8</v>
      </c>
      <c r="PZ197" s="1">
        <f t="array" ref="PZ197">+IF(ISERROR($OD197)=FALSE,MIN(IF($HM197:$IQ197&lt;65534,$HM197:$IQ197,"")),NA())</f>
        <v>5.2</v>
      </c>
      <c r="QA197" s="1">
        <f t="array" ref="QA197">+IF(ISERROR($OE197)=FALSE,MIN(IF($IR197:$JU197&lt;65534,$IR197:$JU197,"")),NA())</f>
        <v>4.5999999999999996</v>
      </c>
      <c r="QB197" s="1">
        <f t="array" ref="QB197">+IF(ISERROR($OF197)=FALSE,MIN(IF($JV197:$KZ197&lt;65534,$JV197:$KZ197,"")),NA())</f>
        <v>4.2</v>
      </c>
      <c r="QC197" s="1">
        <f t="array" ref="QC197">+IF(ISERROR($OG197)=FALSE,MIN(IF($LA197:$MD197&lt;65534,$LA197:$MD197,"")),NA())</f>
        <v>6.3</v>
      </c>
      <c r="QD197" s="1">
        <f t="array" ref="QD197">+IF(ISERROR($OH197)=FALSE,MIN(IF($ME197:$NI197&lt;65534,$ME197:$NI197,"")),NA())</f>
        <v>6.2</v>
      </c>
      <c r="QE197" s="5">
        <f t="shared" si="185"/>
        <v>-4.8000000000000007</v>
      </c>
      <c r="QF197" s="1">
        <f t="shared" si="186"/>
        <v>-4.4000000000000004</v>
      </c>
      <c r="QG197" s="1">
        <f t="shared" si="187"/>
        <v>-5</v>
      </c>
      <c r="QH197" s="1">
        <f t="shared" si="188"/>
        <v>-3.4000000000000004</v>
      </c>
      <c r="QI197" s="1">
        <f t="shared" si="189"/>
        <v>-2.8</v>
      </c>
      <c r="QJ197" s="1" t="e">
        <f t="shared" si="190"/>
        <v>#N/A</v>
      </c>
      <c r="QK197" s="1">
        <f t="shared" si="191"/>
        <v>-4.1999999999999993</v>
      </c>
      <c r="QL197" s="1">
        <f t="shared" si="192"/>
        <v>-3.2</v>
      </c>
      <c r="QM197" s="1">
        <f t="shared" si="193"/>
        <v>-2.3999999999999995</v>
      </c>
      <c r="QN197" s="1">
        <f t="shared" si="194"/>
        <v>-2.2000000000000002</v>
      </c>
      <c r="QO197" s="1">
        <f t="shared" si="195"/>
        <v>-4.9000000000000004</v>
      </c>
      <c r="QP197" s="1">
        <f t="shared" si="196"/>
        <v>-4.4000000000000004</v>
      </c>
      <c r="QQ197" s="5" t="s">
        <v>892</v>
      </c>
    </row>
    <row r="198" spans="1:459" s="1" customFormat="1" x14ac:dyDescent="0.2">
      <c r="A198" s="79">
        <v>52055030</v>
      </c>
      <c r="B198" s="106">
        <v>-77.465111111111113</v>
      </c>
      <c r="C198" s="106">
        <v>1.1843611111111112</v>
      </c>
      <c r="D198" s="105">
        <v>1493</v>
      </c>
      <c r="E198" s="97" t="s">
        <v>144</v>
      </c>
      <c r="F198" s="97" t="s">
        <v>352</v>
      </c>
      <c r="G198" s="97" t="s">
        <v>152</v>
      </c>
      <c r="H198" s="1">
        <v>65535</v>
      </c>
      <c r="I198" s="1">
        <v>21.7</v>
      </c>
      <c r="J198" s="1">
        <v>16.3</v>
      </c>
      <c r="K198" s="1">
        <v>16.2</v>
      </c>
      <c r="L198" s="1">
        <v>16.3</v>
      </c>
      <c r="M198" s="1">
        <v>15</v>
      </c>
      <c r="N198" s="1">
        <v>15.2</v>
      </c>
      <c r="O198" s="1">
        <v>15.5</v>
      </c>
      <c r="P198" s="1">
        <v>15.6</v>
      </c>
      <c r="Q198" s="1">
        <v>15.9</v>
      </c>
      <c r="R198" s="1">
        <v>15.2</v>
      </c>
      <c r="S198" s="1">
        <v>14.8</v>
      </c>
      <c r="T198" s="1">
        <v>16.600000000000001</v>
      </c>
      <c r="U198" s="1">
        <v>16.399999999999999</v>
      </c>
      <c r="V198" s="1">
        <v>15.9</v>
      </c>
      <c r="W198" s="1">
        <v>15.3</v>
      </c>
      <c r="X198" s="1">
        <v>16.3</v>
      </c>
      <c r="Y198" s="1">
        <v>15.4</v>
      </c>
      <c r="Z198" s="1">
        <v>15.3</v>
      </c>
      <c r="AA198" s="1">
        <v>16.8</v>
      </c>
      <c r="AB198" s="1">
        <v>16.5</v>
      </c>
      <c r="AC198" s="1">
        <v>16.3</v>
      </c>
      <c r="AD198" s="1">
        <v>16.399999999999999</v>
      </c>
      <c r="AE198" s="1">
        <v>16.3</v>
      </c>
      <c r="AF198" s="1">
        <v>16.3</v>
      </c>
      <c r="AG198" s="1">
        <v>15.5</v>
      </c>
      <c r="AH198" s="1">
        <v>14.9</v>
      </c>
      <c r="AI198" s="1">
        <v>14.7</v>
      </c>
      <c r="AJ198" s="1">
        <v>16.600000000000001</v>
      </c>
      <c r="AK198" s="1">
        <v>16.399999999999999</v>
      </c>
      <c r="AL198" s="1">
        <v>17.5</v>
      </c>
      <c r="AM198" s="1">
        <v>17.3</v>
      </c>
      <c r="AN198" s="1">
        <v>15.3</v>
      </c>
      <c r="AO198" s="1">
        <v>14</v>
      </c>
      <c r="AP198" s="1">
        <v>14.9</v>
      </c>
      <c r="AQ198" s="1">
        <v>17.2</v>
      </c>
      <c r="AR198" s="1">
        <v>65535</v>
      </c>
      <c r="AS198" s="1">
        <v>16.7</v>
      </c>
      <c r="AT198" s="1">
        <v>17.5</v>
      </c>
      <c r="AU198" s="1">
        <v>17.5</v>
      </c>
      <c r="AV198" s="1">
        <v>17.5</v>
      </c>
      <c r="AW198" s="1">
        <v>17.5</v>
      </c>
      <c r="AX198" s="1">
        <v>17.100000000000001</v>
      </c>
      <c r="AY198" s="1">
        <v>17.399999999999999</v>
      </c>
      <c r="AZ198" s="1">
        <v>16.5</v>
      </c>
      <c r="BA198" s="1">
        <v>14.8</v>
      </c>
      <c r="BB198" s="1">
        <v>14.9</v>
      </c>
      <c r="BC198" s="1">
        <v>15.5</v>
      </c>
      <c r="BD198" s="1">
        <v>16.3</v>
      </c>
      <c r="BE198" s="1">
        <v>17.3</v>
      </c>
      <c r="BF198" s="1">
        <v>17.3</v>
      </c>
      <c r="BG198" s="1">
        <v>16.399999999999999</v>
      </c>
      <c r="BH198" s="1">
        <v>65535</v>
      </c>
      <c r="BI198" s="1">
        <v>16.7</v>
      </c>
      <c r="BJ198" s="1">
        <v>17.100000000000001</v>
      </c>
      <c r="BK198" s="1">
        <v>15.7</v>
      </c>
      <c r="BL198" s="1">
        <v>16.899999999999999</v>
      </c>
      <c r="BM198" s="1">
        <v>17</v>
      </c>
      <c r="BN198" s="1">
        <v>17.100000000000001</v>
      </c>
      <c r="BO198" s="102"/>
      <c r="BP198" s="1">
        <v>15.5</v>
      </c>
      <c r="BQ198" s="1">
        <v>17</v>
      </c>
      <c r="BR198" s="1">
        <v>16.3</v>
      </c>
      <c r="BS198" s="1">
        <v>14.8</v>
      </c>
      <c r="BT198" s="1">
        <v>16.3</v>
      </c>
      <c r="BU198" s="1">
        <v>16.100000000000001</v>
      </c>
      <c r="BV198" s="1">
        <v>16.399999999999999</v>
      </c>
      <c r="BW198" s="1">
        <v>65535</v>
      </c>
      <c r="BX198" s="1">
        <v>16</v>
      </c>
      <c r="BY198" s="1">
        <v>17</v>
      </c>
      <c r="BZ198" s="1">
        <v>17.5</v>
      </c>
      <c r="CA198" s="1">
        <v>16.2</v>
      </c>
      <c r="CB198" s="1">
        <v>16.3</v>
      </c>
      <c r="CC198" s="1">
        <v>16.399999999999999</v>
      </c>
      <c r="CD198" s="1">
        <v>16.8</v>
      </c>
      <c r="CE198" s="1">
        <v>15</v>
      </c>
      <c r="CF198" s="1">
        <v>16.5</v>
      </c>
      <c r="CG198" s="1">
        <v>16.600000000000001</v>
      </c>
      <c r="CH198" s="1">
        <v>17.3</v>
      </c>
      <c r="CI198" s="1">
        <v>16.5</v>
      </c>
      <c r="CJ198" s="1">
        <v>16.3</v>
      </c>
      <c r="CK198" s="1">
        <v>16.7</v>
      </c>
      <c r="CL198" s="1">
        <v>15.3</v>
      </c>
      <c r="CM198" s="1">
        <v>17.3</v>
      </c>
      <c r="CN198" s="1">
        <v>15.9</v>
      </c>
      <c r="CO198" s="1">
        <v>16.5</v>
      </c>
      <c r="CP198" s="1">
        <v>17.8</v>
      </c>
      <c r="CQ198" s="1">
        <v>18</v>
      </c>
      <c r="CR198" s="1">
        <v>17.7</v>
      </c>
      <c r="CS198" s="1">
        <v>16.7</v>
      </c>
      <c r="CT198" s="1">
        <v>17.5</v>
      </c>
      <c r="CU198" s="1">
        <v>17</v>
      </c>
      <c r="CV198" s="1">
        <v>16.2</v>
      </c>
      <c r="CW198" s="1">
        <v>65535</v>
      </c>
      <c r="CX198" s="1">
        <v>16</v>
      </c>
      <c r="CY198" s="1">
        <v>65535</v>
      </c>
      <c r="CZ198" s="1">
        <v>16</v>
      </c>
      <c r="DA198" s="1">
        <v>17.5</v>
      </c>
      <c r="DB198" s="1">
        <v>16.899999999999999</v>
      </c>
      <c r="DC198" s="1">
        <v>14.8</v>
      </c>
      <c r="DD198" s="1">
        <v>65535</v>
      </c>
      <c r="DE198" s="1">
        <v>17.2</v>
      </c>
      <c r="DF198" s="1">
        <v>15.8</v>
      </c>
      <c r="DG198" s="1">
        <v>16.2</v>
      </c>
      <c r="DH198" s="1">
        <v>15.4</v>
      </c>
      <c r="DI198" s="1">
        <v>15.6</v>
      </c>
      <c r="DJ198" s="1">
        <v>15.2</v>
      </c>
      <c r="DK198" s="1">
        <v>65535</v>
      </c>
      <c r="DL198" s="1">
        <v>16.3</v>
      </c>
      <c r="DM198" s="1">
        <v>16.399999999999999</v>
      </c>
      <c r="DN198" s="1">
        <v>17.100000000000001</v>
      </c>
      <c r="DO198" s="1">
        <v>17.3</v>
      </c>
      <c r="DP198" s="1">
        <v>16.2</v>
      </c>
      <c r="DQ198" s="1">
        <v>17.3</v>
      </c>
      <c r="DR198" s="1">
        <v>16.8</v>
      </c>
      <c r="DS198" s="1">
        <v>16.600000000000001</v>
      </c>
      <c r="DT198" s="1">
        <v>16.600000000000001</v>
      </c>
      <c r="DU198" s="1">
        <v>17.100000000000001</v>
      </c>
      <c r="DV198" s="1">
        <v>17</v>
      </c>
      <c r="DW198" s="1">
        <v>17</v>
      </c>
      <c r="DX198" s="1">
        <v>17.5</v>
      </c>
      <c r="DY198" s="1">
        <v>15.9</v>
      </c>
      <c r="DZ198" s="1">
        <v>17.8</v>
      </c>
      <c r="EA198" s="1">
        <v>17.100000000000001</v>
      </c>
      <c r="EB198" s="1">
        <v>16.8</v>
      </c>
      <c r="EC198" s="1">
        <v>65535</v>
      </c>
      <c r="ED198" s="1">
        <v>17.7</v>
      </c>
      <c r="EE198" s="1">
        <v>17.3</v>
      </c>
      <c r="EF198" s="1">
        <v>15.5</v>
      </c>
      <c r="EG198" s="1">
        <v>17.100000000000001</v>
      </c>
      <c r="EH198" s="1">
        <v>16.7</v>
      </c>
      <c r="EI198" s="1">
        <v>15.9</v>
      </c>
      <c r="EJ198" s="1">
        <v>65535</v>
      </c>
      <c r="EK198" s="1">
        <v>16.3</v>
      </c>
      <c r="EL198" s="1">
        <v>17</v>
      </c>
      <c r="EM198" s="1">
        <v>16.399999999999999</v>
      </c>
      <c r="EN198" s="1">
        <v>16</v>
      </c>
      <c r="EO198" s="1">
        <v>15.2</v>
      </c>
      <c r="EP198" s="1">
        <v>16.3</v>
      </c>
      <c r="EQ198" s="1">
        <v>16.7</v>
      </c>
      <c r="ER198" s="1">
        <v>15.5</v>
      </c>
      <c r="ES198" s="1">
        <v>17</v>
      </c>
      <c r="ET198" s="1">
        <v>65535</v>
      </c>
      <c r="EU198" s="1">
        <v>15.1</v>
      </c>
      <c r="EV198" s="1">
        <v>16.600000000000001</v>
      </c>
      <c r="EW198" s="1">
        <v>15.3</v>
      </c>
      <c r="EX198" s="1">
        <v>65535</v>
      </c>
      <c r="EY198" s="1">
        <v>15</v>
      </c>
      <c r="EZ198" s="1">
        <v>15.2</v>
      </c>
      <c r="FA198" s="1">
        <v>16.7</v>
      </c>
      <c r="FB198" s="1">
        <v>16.3</v>
      </c>
      <c r="FC198" s="1">
        <v>16.5</v>
      </c>
      <c r="FD198" s="1">
        <v>15.3</v>
      </c>
      <c r="FE198" s="1">
        <v>15.6</v>
      </c>
      <c r="FF198" s="1">
        <v>16</v>
      </c>
      <c r="FG198" s="1">
        <v>15.2</v>
      </c>
      <c r="FH198" s="1">
        <v>18.3</v>
      </c>
      <c r="FI198" s="1">
        <v>16.399999999999999</v>
      </c>
      <c r="FJ198" s="1">
        <v>13.8</v>
      </c>
      <c r="FK198" s="1">
        <v>15.4</v>
      </c>
      <c r="FL198" s="1">
        <v>14.9</v>
      </c>
      <c r="FM198" s="1">
        <v>15.3</v>
      </c>
      <c r="FN198" s="1">
        <v>16.8</v>
      </c>
      <c r="FO198" s="1">
        <v>16.399999999999999</v>
      </c>
      <c r="FP198" s="1">
        <v>15.7</v>
      </c>
      <c r="FQ198" s="1">
        <v>16.2</v>
      </c>
      <c r="FR198" s="1">
        <v>15.5</v>
      </c>
      <c r="FS198" s="1">
        <v>16.899999999999999</v>
      </c>
      <c r="FT198" s="1">
        <v>65535</v>
      </c>
      <c r="FU198" s="1">
        <v>19.3</v>
      </c>
      <c r="FV198" s="1">
        <v>16</v>
      </c>
      <c r="FW198" s="1">
        <v>16.5</v>
      </c>
      <c r="FX198" s="1">
        <v>16.3</v>
      </c>
      <c r="FY198" s="1">
        <v>16.600000000000001</v>
      </c>
      <c r="FZ198" s="1">
        <v>17.8</v>
      </c>
      <c r="GA198" s="1">
        <v>16</v>
      </c>
      <c r="GB198" s="1">
        <v>15</v>
      </c>
      <c r="GC198" s="1">
        <v>15.4</v>
      </c>
      <c r="GD198" s="1">
        <v>15.5</v>
      </c>
      <c r="GE198" s="1">
        <v>15.6</v>
      </c>
      <c r="GF198" s="1">
        <v>17</v>
      </c>
      <c r="GG198" s="1">
        <v>15.9</v>
      </c>
      <c r="GH198" s="1">
        <v>65535</v>
      </c>
      <c r="GI198" s="1">
        <v>15.6</v>
      </c>
      <c r="GJ198" s="1">
        <v>15.2</v>
      </c>
      <c r="GK198" s="1">
        <v>16.399999999999999</v>
      </c>
      <c r="GL198" s="1">
        <v>15.2</v>
      </c>
      <c r="GM198" s="1">
        <v>16</v>
      </c>
      <c r="GN198" s="1">
        <v>20</v>
      </c>
      <c r="GO198" s="1">
        <v>16</v>
      </c>
      <c r="GP198" s="1">
        <v>14.9</v>
      </c>
      <c r="GQ198" s="1">
        <v>14.4</v>
      </c>
      <c r="GR198" s="1">
        <v>15.6</v>
      </c>
      <c r="GS198" s="1">
        <v>15.1</v>
      </c>
      <c r="GT198" s="1">
        <v>14.8</v>
      </c>
      <c r="GU198" s="1">
        <v>15.8</v>
      </c>
      <c r="GV198" s="1">
        <v>15.6</v>
      </c>
      <c r="GW198" s="1">
        <v>14.7</v>
      </c>
      <c r="GX198" s="1">
        <v>16.8</v>
      </c>
      <c r="GY198" s="1">
        <v>16</v>
      </c>
      <c r="GZ198" s="1">
        <v>15.9</v>
      </c>
      <c r="HA198" s="1">
        <v>16.5</v>
      </c>
      <c r="HB198" s="1">
        <v>17.8</v>
      </c>
      <c r="HC198" s="1">
        <v>16.5</v>
      </c>
      <c r="HD198" s="1">
        <v>16.600000000000001</v>
      </c>
      <c r="HE198" s="1">
        <v>16.399999999999999</v>
      </c>
      <c r="HF198" s="1">
        <v>16.3</v>
      </c>
      <c r="HG198" s="1">
        <v>65535</v>
      </c>
      <c r="HH198" s="1">
        <v>15.1</v>
      </c>
      <c r="HI198" s="1">
        <v>14.6</v>
      </c>
      <c r="HJ198" s="1">
        <v>14.5</v>
      </c>
      <c r="HK198" s="1">
        <v>14.8</v>
      </c>
      <c r="HL198" s="1">
        <v>16.5</v>
      </c>
      <c r="HM198" s="1">
        <v>65535</v>
      </c>
      <c r="HN198" s="1">
        <v>14.6</v>
      </c>
      <c r="HO198" s="1">
        <v>16.100000000000001</v>
      </c>
      <c r="HP198" s="1">
        <v>15.5</v>
      </c>
      <c r="HQ198" s="1">
        <v>18.600000000000001</v>
      </c>
      <c r="HR198" s="1">
        <v>65535</v>
      </c>
      <c r="HS198" s="1">
        <v>16.399999999999999</v>
      </c>
      <c r="HT198" s="1">
        <v>18.399999999999999</v>
      </c>
      <c r="HU198" s="1">
        <v>16.5</v>
      </c>
      <c r="HV198" s="1">
        <v>17.100000000000001</v>
      </c>
      <c r="HW198" s="1">
        <v>17.7</v>
      </c>
      <c r="HX198" s="1">
        <v>16.399999999999999</v>
      </c>
      <c r="HY198" s="1">
        <v>18</v>
      </c>
      <c r="HZ198" s="1">
        <v>17.8</v>
      </c>
      <c r="IA198" s="1">
        <v>17.2</v>
      </c>
      <c r="IB198" s="1">
        <v>16.5</v>
      </c>
      <c r="IC198" s="1">
        <v>15.4</v>
      </c>
      <c r="ID198" s="1">
        <v>15.8</v>
      </c>
      <c r="IE198" s="1">
        <v>17.399999999999999</v>
      </c>
      <c r="IF198" s="1">
        <v>16.7</v>
      </c>
      <c r="IG198" s="1">
        <v>17.399999999999999</v>
      </c>
      <c r="IH198" s="1">
        <v>19.2</v>
      </c>
      <c r="II198" s="1">
        <v>18.5</v>
      </c>
      <c r="IJ198" s="1">
        <v>17.100000000000001</v>
      </c>
      <c r="IK198" s="1">
        <v>20.9</v>
      </c>
      <c r="IL198" s="1">
        <v>16.600000000000001</v>
      </c>
      <c r="IM198" s="1">
        <v>21.8</v>
      </c>
      <c r="IN198" s="1">
        <v>18.7</v>
      </c>
      <c r="IO198" s="1">
        <v>16.100000000000001</v>
      </c>
      <c r="IP198" s="1">
        <v>16.3</v>
      </c>
      <c r="IQ198" s="1">
        <v>16.100000000000001</v>
      </c>
      <c r="IR198" s="1">
        <v>15.9</v>
      </c>
      <c r="IS198" s="1">
        <v>17.600000000000001</v>
      </c>
      <c r="IT198" s="1">
        <v>15</v>
      </c>
      <c r="IU198" s="1">
        <v>15.6</v>
      </c>
      <c r="IV198" s="1">
        <v>16</v>
      </c>
      <c r="IW198" s="1">
        <v>16.2</v>
      </c>
      <c r="IX198" s="1">
        <v>18.2</v>
      </c>
      <c r="IY198" s="1">
        <v>21.8</v>
      </c>
      <c r="IZ198" s="1">
        <v>17.7</v>
      </c>
      <c r="JA198" s="1">
        <v>15.74</v>
      </c>
      <c r="JB198" s="1">
        <v>15.4</v>
      </c>
      <c r="JC198" s="1">
        <v>17.7</v>
      </c>
      <c r="JD198" s="1">
        <v>65535</v>
      </c>
      <c r="JE198" s="1">
        <v>17.600000000000001</v>
      </c>
      <c r="JF198" s="1">
        <v>16.8</v>
      </c>
      <c r="JG198" s="1">
        <v>14.7</v>
      </c>
      <c r="JH198" s="1">
        <v>14.3</v>
      </c>
      <c r="JI198" s="1">
        <v>15.7</v>
      </c>
      <c r="JJ198" s="1">
        <v>16.100000000000001</v>
      </c>
      <c r="JK198" s="1">
        <v>15.2</v>
      </c>
      <c r="JL198" s="1">
        <v>16.399999999999999</v>
      </c>
      <c r="JM198" s="1">
        <v>14.9</v>
      </c>
      <c r="JN198" s="1">
        <v>15</v>
      </c>
      <c r="JO198" s="1">
        <v>16.8</v>
      </c>
      <c r="JP198" s="1">
        <v>15</v>
      </c>
      <c r="JQ198" s="1">
        <v>15.8</v>
      </c>
      <c r="JR198" s="1">
        <v>16.7</v>
      </c>
      <c r="JS198" s="1">
        <v>14.7</v>
      </c>
      <c r="JT198" s="1">
        <v>65535</v>
      </c>
      <c r="JU198" s="1">
        <v>15.6</v>
      </c>
      <c r="JV198" s="1">
        <v>15</v>
      </c>
      <c r="JW198" s="1">
        <v>16.2</v>
      </c>
      <c r="JX198" s="1">
        <v>15.6</v>
      </c>
      <c r="JY198" s="1">
        <v>14.3</v>
      </c>
      <c r="JZ198" s="1">
        <v>14.2</v>
      </c>
      <c r="KA198" s="1">
        <v>14.7</v>
      </c>
      <c r="KB198" s="1">
        <v>16</v>
      </c>
      <c r="KC198" s="1">
        <v>15.6</v>
      </c>
      <c r="KD198" s="1">
        <v>14.7</v>
      </c>
      <c r="KE198" s="1">
        <v>15.8</v>
      </c>
      <c r="KF198" s="1">
        <v>16.5</v>
      </c>
      <c r="KG198" s="1">
        <v>14.7</v>
      </c>
      <c r="KH198" s="1">
        <v>16</v>
      </c>
      <c r="KI198" s="1">
        <v>13.9</v>
      </c>
      <c r="KJ198" s="1">
        <v>15.8</v>
      </c>
      <c r="KK198" s="1">
        <v>16.7</v>
      </c>
      <c r="KL198" s="1">
        <v>15.7</v>
      </c>
      <c r="KM198" s="1">
        <v>16.2</v>
      </c>
      <c r="KN198" s="1">
        <v>16.100000000000001</v>
      </c>
      <c r="KO198" s="1">
        <v>16.399999999999999</v>
      </c>
      <c r="KP198" s="1">
        <v>15.5</v>
      </c>
      <c r="KQ198" s="1">
        <v>16.3</v>
      </c>
      <c r="KR198" s="1">
        <v>16</v>
      </c>
      <c r="KS198" s="1">
        <v>15.9</v>
      </c>
      <c r="KT198" s="1">
        <v>14.3</v>
      </c>
      <c r="KU198" s="1">
        <v>15.7</v>
      </c>
      <c r="KV198" s="1">
        <v>17.399999999999999</v>
      </c>
      <c r="KW198" s="1">
        <v>16.2</v>
      </c>
      <c r="KX198" s="1">
        <v>16.7</v>
      </c>
      <c r="KY198" s="1">
        <v>16.600000000000001</v>
      </c>
      <c r="KZ198" s="1">
        <v>16.399999999999999</v>
      </c>
      <c r="LA198" s="1">
        <v>15.3</v>
      </c>
      <c r="LB198" s="1">
        <v>15.6</v>
      </c>
      <c r="LC198" s="1">
        <v>16.399999999999999</v>
      </c>
      <c r="LD198" s="1">
        <v>15.9</v>
      </c>
      <c r="LE198" s="1">
        <v>65535</v>
      </c>
      <c r="LF198" s="1">
        <v>14.9</v>
      </c>
      <c r="LG198" s="1">
        <v>17.899999999999999</v>
      </c>
      <c r="LH198" s="1">
        <v>15.4</v>
      </c>
      <c r="LI198" s="1">
        <v>16.399999999999999</v>
      </c>
      <c r="LJ198" s="1">
        <v>16.7</v>
      </c>
      <c r="LK198" s="1">
        <v>16.399999999999999</v>
      </c>
      <c r="LL198" s="1">
        <v>65535</v>
      </c>
      <c r="LM198" s="1">
        <v>16.7</v>
      </c>
      <c r="LN198" s="1">
        <v>18.2</v>
      </c>
      <c r="LO198" s="1">
        <v>16.600000000000001</v>
      </c>
      <c r="LP198" s="1">
        <v>16.7</v>
      </c>
      <c r="LQ198" s="1">
        <v>16.5</v>
      </c>
      <c r="LR198" s="1">
        <v>15.3</v>
      </c>
      <c r="LS198" s="1">
        <v>14.3</v>
      </c>
      <c r="LT198" s="1">
        <v>16.399999999999999</v>
      </c>
      <c r="LU198" s="1">
        <v>16.5</v>
      </c>
      <c r="LV198" s="1">
        <v>16</v>
      </c>
      <c r="LW198" s="1">
        <v>16.7</v>
      </c>
      <c r="LX198" s="1">
        <v>16.899999999999999</v>
      </c>
      <c r="LY198" s="1">
        <v>15</v>
      </c>
      <c r="LZ198" s="1">
        <v>14.9</v>
      </c>
      <c r="MA198" s="1">
        <v>17.100000000000001</v>
      </c>
      <c r="MB198" s="1">
        <v>16.399999999999999</v>
      </c>
      <c r="MC198" s="1">
        <v>16.5</v>
      </c>
      <c r="MD198" s="1">
        <v>16.7</v>
      </c>
      <c r="ME198" s="1">
        <v>16.100000000000001</v>
      </c>
      <c r="MF198" s="1">
        <v>16.5</v>
      </c>
      <c r="MG198" s="1">
        <v>14.9</v>
      </c>
      <c r="MH198" s="1">
        <v>16</v>
      </c>
      <c r="MI198" s="1">
        <v>15.8</v>
      </c>
      <c r="MJ198" s="1">
        <v>16.600000000000001</v>
      </c>
      <c r="MK198" s="1">
        <v>65535</v>
      </c>
      <c r="ML198" s="1">
        <v>16</v>
      </c>
      <c r="MM198" s="1">
        <v>17</v>
      </c>
      <c r="MN198" s="1">
        <v>17.2</v>
      </c>
      <c r="MO198" s="1">
        <v>16.7</v>
      </c>
      <c r="MP198" s="1">
        <v>15.9</v>
      </c>
      <c r="MQ198" s="1">
        <v>65535</v>
      </c>
      <c r="MR198" s="1">
        <v>16.5</v>
      </c>
      <c r="MS198" s="1">
        <v>16.399999999999999</v>
      </c>
      <c r="MT198" s="1">
        <v>65535</v>
      </c>
      <c r="MU198" s="1">
        <v>15.1</v>
      </c>
      <c r="MV198" s="1">
        <v>16</v>
      </c>
      <c r="MW198" s="1">
        <v>17.399999999999999</v>
      </c>
      <c r="MX198" s="1">
        <v>15.5</v>
      </c>
      <c r="MY198" s="1">
        <v>16.8</v>
      </c>
      <c r="MZ198" s="1">
        <v>15.4</v>
      </c>
      <c r="NA198" s="1">
        <v>16.899999999999999</v>
      </c>
      <c r="NB198" s="1">
        <v>65535</v>
      </c>
      <c r="NC198" s="1">
        <v>16.600000000000001</v>
      </c>
      <c r="ND198" s="1">
        <v>16.100000000000001</v>
      </c>
      <c r="NE198" s="1">
        <v>16.7</v>
      </c>
      <c r="NF198" s="1">
        <v>17.8</v>
      </c>
      <c r="NG198" s="1">
        <v>65535</v>
      </c>
      <c r="NH198" s="1">
        <v>15.8</v>
      </c>
      <c r="NI198" s="1">
        <v>16.100000000000001</v>
      </c>
      <c r="NJ198" s="6">
        <f t="shared" si="160"/>
        <v>0.967741935483871</v>
      </c>
      <c r="NK198" s="3">
        <f t="shared" si="161"/>
        <v>0.9285714285714286</v>
      </c>
      <c r="NL198" s="3">
        <f t="shared" si="162"/>
        <v>0.967741935483871</v>
      </c>
      <c r="NM198" s="3">
        <f t="shared" si="163"/>
        <v>0.8666666666666667</v>
      </c>
      <c r="NN198" s="3">
        <f t="shared" si="164"/>
        <v>0.87096774193548387</v>
      </c>
      <c r="NO198" s="3">
        <f t="shared" si="165"/>
        <v>0.96666666666666667</v>
      </c>
      <c r="NP198" s="3">
        <f t="shared" si="166"/>
        <v>0.93548387096774188</v>
      </c>
      <c r="NQ198" s="3">
        <f t="shared" si="167"/>
        <v>0.93548387096774188</v>
      </c>
      <c r="NR198" s="3">
        <f t="shared" si="168"/>
        <v>0.93333333333333335</v>
      </c>
      <c r="NS198" s="3">
        <f t="shared" si="169"/>
        <v>1</v>
      </c>
      <c r="NT198" s="3">
        <f t="shared" si="170"/>
        <v>0.93333333333333335</v>
      </c>
      <c r="NU198" s="3">
        <f t="shared" si="171"/>
        <v>0.83870967741935487</v>
      </c>
      <c r="NV198" s="3">
        <f t="shared" si="172"/>
        <v>0.92876712328767119</v>
      </c>
      <c r="NW198" s="5">
        <f t="shared" si="173"/>
        <v>16.103333333333335</v>
      </c>
      <c r="NX198" s="1">
        <f t="shared" si="174"/>
        <v>16.515384615384615</v>
      </c>
      <c r="NY198" s="1">
        <f t="shared" si="175"/>
        <v>16.540000000000003</v>
      </c>
      <c r="NZ198" s="1">
        <f t="shared" si="176"/>
        <v>16.500000000000004</v>
      </c>
      <c r="OA198" s="1">
        <f t="shared" si="177"/>
        <v>16.329629629629633</v>
      </c>
      <c r="OB198" s="1">
        <f t="shared" si="178"/>
        <v>16.089655172413792</v>
      </c>
      <c r="OC198" s="1">
        <f t="shared" si="179"/>
        <v>15.848275862068968</v>
      </c>
      <c r="OD198" s="1">
        <f t="shared" si="180"/>
        <v>17.26896551724138</v>
      </c>
      <c r="OE198" s="1">
        <f t="shared" si="181"/>
        <v>16.219285714285714</v>
      </c>
      <c r="OF198" s="1">
        <f t="shared" si="182"/>
        <v>15.712903225806448</v>
      </c>
      <c r="OG198" s="1">
        <f t="shared" si="183"/>
        <v>16.224999999999998</v>
      </c>
      <c r="OH198" s="1">
        <f t="shared" si="184"/>
        <v>16.3</v>
      </c>
      <c r="OI198" s="111">
        <v>14.857142857142856</v>
      </c>
      <c r="OJ198" s="112">
        <v>15.12142857142857</v>
      </c>
      <c r="OK198" s="112">
        <v>15.382142857142858</v>
      </c>
      <c r="OL198" s="112">
        <v>15.507142857142862</v>
      </c>
      <c r="OM198" s="112">
        <v>15.500000000000004</v>
      </c>
      <c r="ON198" s="112">
        <v>15.125925925925927</v>
      </c>
      <c r="OO198" s="112">
        <v>14.829629629629629</v>
      </c>
      <c r="OP198" s="112">
        <v>15.003703703703705</v>
      </c>
      <c r="OQ198" s="112">
        <v>14.829629629629627</v>
      </c>
      <c r="OR198" s="112">
        <v>14.892592592592594</v>
      </c>
      <c r="OS198" s="112">
        <v>15.081481481481482</v>
      </c>
      <c r="OT198" s="112">
        <v>15.414814814814815</v>
      </c>
      <c r="OU198" s="5">
        <f t="shared" si="148"/>
        <v>1.2461904761904794</v>
      </c>
      <c r="OV198" s="1">
        <f t="shared" si="149"/>
        <v>1.3939560439560452</v>
      </c>
      <c r="OW198" s="1">
        <f t="shared" si="150"/>
        <v>1.1578571428571447</v>
      </c>
      <c r="OX198" s="1">
        <f t="shared" si="151"/>
        <v>0.99285714285714199</v>
      </c>
      <c r="OY198" s="1">
        <f t="shared" si="152"/>
        <v>0.82962962962962905</v>
      </c>
      <c r="OZ198" s="1">
        <f t="shared" si="153"/>
        <v>0.96372924648786551</v>
      </c>
      <c r="PA198" s="1">
        <f t="shared" si="154"/>
        <v>1.0186462324393393</v>
      </c>
      <c r="PB198" s="1">
        <f t="shared" si="155"/>
        <v>2.2652618135376752</v>
      </c>
      <c r="PC198" s="1">
        <f t="shared" si="156"/>
        <v>1.389656084656087</v>
      </c>
      <c r="PD198" s="1">
        <f t="shared" si="157"/>
        <v>0.82031063321385389</v>
      </c>
      <c r="PE198" s="1">
        <f t="shared" si="158"/>
        <v>1.1435185185185155</v>
      </c>
      <c r="PF198" s="1">
        <f t="shared" si="159"/>
        <v>0.88518518518518619</v>
      </c>
      <c r="PG198" s="111">
        <v>9</v>
      </c>
      <c r="PH198" s="112">
        <v>9.1999999999999993</v>
      </c>
      <c r="PI198" s="112">
        <v>10</v>
      </c>
      <c r="PJ198" s="112">
        <v>10.6</v>
      </c>
      <c r="PK198" s="112">
        <v>7.6</v>
      </c>
      <c r="PL198" s="112">
        <v>10</v>
      </c>
      <c r="PM198" s="112">
        <v>8.6</v>
      </c>
      <c r="PN198" s="112">
        <v>9</v>
      </c>
      <c r="PO198" s="112">
        <v>7.2</v>
      </c>
      <c r="PP198" s="112">
        <v>10</v>
      </c>
      <c r="PQ198" s="112">
        <v>8.1</v>
      </c>
      <c r="PR198" s="137">
        <v>10.4</v>
      </c>
      <c r="PS198" s="5">
        <f t="array" ref="PS198">+IF(ISERROR($NW198)=FALSE,MIN(IF($H198:$AL198&lt;65534,$H198:$AL198,"")),NA())</f>
        <v>14.7</v>
      </c>
      <c r="PT198" s="1">
        <f t="array" ref="PT198">+IF(ISERROR($NX198)=FALSE,MIN(IF($AM198:$BN198&lt;65534,$AM198:$BN198,"")),NA())</f>
        <v>14</v>
      </c>
      <c r="PU198" s="1">
        <f t="array" ref="PU198">+IF(ISERROR($NY198)=FALSE,MIN(IF($BP198:$CT198&lt;65534,$BP198:$CT198,"")),NA())</f>
        <v>14.8</v>
      </c>
      <c r="PV198" s="1">
        <f t="array" ref="PV198">+IF(ISERROR($NZ198)=FALSE,MIN(IF($CU198:$DX198&lt;65534,$CU198:$DX198,"")),NA())</f>
        <v>14.8</v>
      </c>
      <c r="PW198" s="1">
        <f t="array" ref="PW198">+IF(ISERROR($OA198)=FALSE,MIN(IF($DY198:$FC198&lt;65534,$DY198:$FC198,"")),NA())</f>
        <v>15</v>
      </c>
      <c r="PX198" s="1">
        <f t="array" ref="PX198">+IF(ISERROR($OB198)=FALSE,MIN(IF($FD198:$GG198&lt;65534,$FD198:$GG198,"")),NA())</f>
        <v>13.8</v>
      </c>
      <c r="PY198" s="1">
        <f t="array" ref="PY198">+IF(ISERROR($OC198)=FALSE,MIN(IF($GH198:$HL198&lt;65534,$GH198:$HL198,"")),NA())</f>
        <v>14.4</v>
      </c>
      <c r="PZ198" s="1">
        <f t="array" ref="PZ198">+IF(ISERROR($OD198)=FALSE,MIN(IF($HM198:$IQ198&lt;65534,$HM198:$IQ198,"")),NA())</f>
        <v>14.6</v>
      </c>
      <c r="QA198" s="1">
        <f t="array" ref="QA198">+IF(ISERROR($OE198)=FALSE,MIN(IF($IR198:$JU198&lt;65534,$IR198:$JU198,"")),NA())</f>
        <v>14.3</v>
      </c>
      <c r="QB198" s="1">
        <f t="array" ref="QB198">+IF(ISERROR($OF198)=FALSE,MIN(IF($JV198:$KZ198&lt;65534,$JV198:$KZ198,"")),NA())</f>
        <v>13.9</v>
      </c>
      <c r="QC198" s="1">
        <f t="array" ref="QC198">+IF(ISERROR($OG198)=FALSE,MIN(IF($LA198:$MD198&lt;65534,$LA198:$MD198,"")),NA())</f>
        <v>14.3</v>
      </c>
      <c r="QD198" s="1">
        <f t="array" ref="QD198">+IF(ISERROR($OH198)=FALSE,MIN(IF($ME198:$NI198&lt;65534,$ME198:$NI198,"")),NA())</f>
        <v>14.9</v>
      </c>
      <c r="QE198" s="5">
        <f t="shared" si="185"/>
        <v>-5.6999999999999993</v>
      </c>
      <c r="QF198" s="1">
        <f t="shared" si="186"/>
        <v>-4.8000000000000007</v>
      </c>
      <c r="QG198" s="1">
        <f t="shared" si="187"/>
        <v>-4.8000000000000007</v>
      </c>
      <c r="QH198" s="1">
        <f t="shared" si="188"/>
        <v>-4.2000000000000011</v>
      </c>
      <c r="QI198" s="1">
        <f t="shared" si="189"/>
        <v>-7.4</v>
      </c>
      <c r="QJ198" s="1">
        <f t="shared" si="190"/>
        <v>-3.8000000000000007</v>
      </c>
      <c r="QK198" s="1">
        <f t="shared" si="191"/>
        <v>-5.8000000000000007</v>
      </c>
      <c r="QL198" s="1">
        <f t="shared" si="192"/>
        <v>-5.6</v>
      </c>
      <c r="QM198" s="1">
        <f t="shared" si="193"/>
        <v>-7.1000000000000005</v>
      </c>
      <c r="QN198" s="1">
        <f t="shared" si="194"/>
        <v>-3.9000000000000004</v>
      </c>
      <c r="QO198" s="1">
        <f t="shared" si="195"/>
        <v>-6.2000000000000011</v>
      </c>
      <c r="QP198" s="1">
        <f t="shared" si="196"/>
        <v>-4.5</v>
      </c>
      <c r="QQ198" s="5" t="s">
        <v>892</v>
      </c>
    </row>
    <row r="199" spans="1:459" s="1" customFormat="1" x14ac:dyDescent="0.2">
      <c r="A199" s="155">
        <v>52055040</v>
      </c>
      <c r="B199" s="156">
        <v>-77.27880555555555</v>
      </c>
      <c r="C199" s="156">
        <v>1.1599999999999999</v>
      </c>
      <c r="D199" s="157">
        <v>2820</v>
      </c>
      <c r="E199" s="158" t="s">
        <v>145</v>
      </c>
      <c r="F199" s="158" t="s">
        <v>595</v>
      </c>
      <c r="G199" s="158" t="s">
        <v>152</v>
      </c>
      <c r="H199" s="1">
        <v>9.6</v>
      </c>
      <c r="I199" s="1">
        <v>10.199999999999999</v>
      </c>
      <c r="J199" s="1">
        <v>11</v>
      </c>
      <c r="K199" s="1">
        <v>10.199999999999999</v>
      </c>
      <c r="L199" s="1">
        <v>10.199999999999999</v>
      </c>
      <c r="M199" s="1">
        <v>7</v>
      </c>
      <c r="N199" s="1">
        <v>6.6</v>
      </c>
      <c r="O199" s="1">
        <v>8.8000000000000007</v>
      </c>
      <c r="P199" s="1">
        <v>8</v>
      </c>
      <c r="Q199" s="1">
        <v>9.4</v>
      </c>
      <c r="R199" s="1">
        <v>9.1999999999999993</v>
      </c>
      <c r="S199" s="1">
        <v>6.2</v>
      </c>
      <c r="T199" s="1">
        <v>7.6</v>
      </c>
      <c r="U199" s="1">
        <v>9.8000000000000007</v>
      </c>
      <c r="V199" s="1">
        <v>10.4</v>
      </c>
      <c r="W199" s="1">
        <v>9.8000000000000007</v>
      </c>
      <c r="X199" s="1">
        <v>11.2</v>
      </c>
      <c r="Y199" s="1">
        <v>8.8000000000000007</v>
      </c>
      <c r="Z199" s="1">
        <v>10.8</v>
      </c>
      <c r="AA199" s="1">
        <v>11</v>
      </c>
      <c r="AB199" s="1">
        <v>10.4</v>
      </c>
      <c r="AC199" s="1">
        <v>11</v>
      </c>
      <c r="AD199" s="1">
        <v>11.4</v>
      </c>
      <c r="AE199" s="1">
        <v>10.8</v>
      </c>
      <c r="AF199" s="1">
        <v>10.4</v>
      </c>
      <c r="AG199" s="1">
        <v>12.2</v>
      </c>
      <c r="AH199" s="1">
        <v>9.4</v>
      </c>
      <c r="AI199" s="1">
        <v>7.4</v>
      </c>
      <c r="AJ199" s="1">
        <v>9.4</v>
      </c>
      <c r="AK199" s="1">
        <v>11</v>
      </c>
      <c r="AL199" s="1">
        <v>10.8</v>
      </c>
      <c r="AM199" s="1">
        <v>10.8</v>
      </c>
      <c r="AN199" s="1">
        <v>9.4</v>
      </c>
      <c r="AO199" s="1">
        <v>6.4</v>
      </c>
      <c r="AP199" s="1">
        <v>10.41</v>
      </c>
      <c r="AQ199" s="1">
        <v>8.6</v>
      </c>
      <c r="AR199" s="1">
        <v>10.8</v>
      </c>
      <c r="AS199" s="1">
        <v>11.2</v>
      </c>
      <c r="AT199" s="1">
        <v>10.6</v>
      </c>
      <c r="AU199" s="1">
        <v>10.199999999999999</v>
      </c>
      <c r="AV199" s="1">
        <v>9.8000000000000007</v>
      </c>
      <c r="AW199" s="1">
        <v>11.4</v>
      </c>
      <c r="AX199" s="1">
        <v>10.6</v>
      </c>
      <c r="AY199" s="1">
        <v>11.6</v>
      </c>
      <c r="AZ199" s="1">
        <v>10.4</v>
      </c>
      <c r="BA199" s="1">
        <v>7.8</v>
      </c>
      <c r="BB199" s="1">
        <v>7.8</v>
      </c>
      <c r="BC199" s="1">
        <v>9.1999999999999993</v>
      </c>
      <c r="BD199" s="1">
        <v>12</v>
      </c>
      <c r="BE199" s="1">
        <v>10.6</v>
      </c>
      <c r="BF199" s="1">
        <v>11.2</v>
      </c>
      <c r="BG199" s="1">
        <v>10.199999999999999</v>
      </c>
      <c r="BH199" s="1">
        <v>11.2</v>
      </c>
      <c r="BI199" s="1">
        <v>11.2</v>
      </c>
      <c r="BJ199" s="1">
        <v>10.6</v>
      </c>
      <c r="BK199" s="1">
        <v>8.4</v>
      </c>
      <c r="BL199" s="1">
        <v>11.2</v>
      </c>
      <c r="BM199" s="1">
        <v>10.8</v>
      </c>
      <c r="BN199" s="1">
        <v>10</v>
      </c>
      <c r="BO199" s="102"/>
      <c r="BP199" s="1">
        <v>8.8000000000000007</v>
      </c>
      <c r="BQ199" s="1">
        <v>9.6</v>
      </c>
      <c r="BR199" s="1">
        <v>7.2</v>
      </c>
      <c r="BS199" s="1">
        <v>7.4</v>
      </c>
      <c r="BT199" s="1">
        <v>8.1999999999999993</v>
      </c>
      <c r="BU199" s="1">
        <v>8.8000000000000007</v>
      </c>
      <c r="BV199" s="1">
        <v>10.199999999999999</v>
      </c>
      <c r="BW199" s="1">
        <v>10.199999999999999</v>
      </c>
      <c r="BX199" s="1">
        <v>11</v>
      </c>
      <c r="BY199" s="1">
        <v>11.6</v>
      </c>
      <c r="BZ199" s="1">
        <v>11</v>
      </c>
      <c r="CA199" s="1">
        <v>8.4</v>
      </c>
      <c r="CB199" s="1">
        <v>10.199999999999999</v>
      </c>
      <c r="CC199" s="1">
        <v>10.6</v>
      </c>
      <c r="CD199" s="1">
        <v>10</v>
      </c>
      <c r="CE199" s="1">
        <v>9.8000000000000007</v>
      </c>
      <c r="CF199" s="1">
        <v>11</v>
      </c>
      <c r="CG199" s="1">
        <v>10.6</v>
      </c>
      <c r="CH199" s="1">
        <v>11.4</v>
      </c>
      <c r="CI199" s="1">
        <v>10.8</v>
      </c>
      <c r="CJ199" s="1">
        <v>8</v>
      </c>
      <c r="CK199" s="1">
        <v>9.6</v>
      </c>
      <c r="CL199" s="1">
        <v>9</v>
      </c>
      <c r="CM199" s="1">
        <v>10.6</v>
      </c>
      <c r="CN199" s="1">
        <v>10.199999999999999</v>
      </c>
      <c r="CO199" s="1">
        <v>10.199999999999999</v>
      </c>
      <c r="CP199" s="1">
        <v>11</v>
      </c>
      <c r="CQ199" s="1">
        <v>11.6</v>
      </c>
      <c r="CR199" s="1">
        <v>9.1999999999999993</v>
      </c>
      <c r="CS199" s="1">
        <v>9</v>
      </c>
      <c r="CT199" s="1">
        <v>11.2</v>
      </c>
      <c r="CU199" s="1">
        <v>9.8000000000000007</v>
      </c>
      <c r="CV199" s="1">
        <v>10.199999999999999</v>
      </c>
      <c r="CW199" s="1">
        <v>10.199999999999999</v>
      </c>
      <c r="CX199" s="1">
        <v>11.6</v>
      </c>
      <c r="CY199" s="1">
        <v>11.4</v>
      </c>
      <c r="CZ199" s="1">
        <v>10.4</v>
      </c>
      <c r="DA199" s="1">
        <v>9.4</v>
      </c>
      <c r="DB199" s="1">
        <v>11.6</v>
      </c>
      <c r="DC199" s="1">
        <v>7.2</v>
      </c>
      <c r="DD199" s="1">
        <v>9.4</v>
      </c>
      <c r="DE199" s="1">
        <v>8.4</v>
      </c>
      <c r="DF199" s="1">
        <v>11.8</v>
      </c>
      <c r="DG199" s="1">
        <v>10.8</v>
      </c>
      <c r="DH199" s="1">
        <v>8.4</v>
      </c>
      <c r="DI199" s="1">
        <v>9.6</v>
      </c>
      <c r="DJ199" s="1">
        <v>8.1999999999999993</v>
      </c>
      <c r="DK199" s="1">
        <v>8.8000000000000007</v>
      </c>
      <c r="DL199" s="1">
        <v>9</v>
      </c>
      <c r="DM199" s="1">
        <v>7.8</v>
      </c>
      <c r="DN199" s="1">
        <v>8.1999999999999993</v>
      </c>
      <c r="DO199" s="1">
        <v>8.8000000000000007</v>
      </c>
      <c r="DP199" s="1">
        <v>8.8000000000000007</v>
      </c>
      <c r="DQ199" s="1">
        <v>9.8000000000000007</v>
      </c>
      <c r="DR199" s="1">
        <v>10.4</v>
      </c>
      <c r="DS199" s="1">
        <v>10.199999999999999</v>
      </c>
      <c r="DT199" s="1">
        <v>10.4</v>
      </c>
      <c r="DU199" s="1">
        <v>9.8000000000000007</v>
      </c>
      <c r="DV199" s="1">
        <v>10</v>
      </c>
      <c r="DW199" s="1">
        <v>11.2</v>
      </c>
      <c r="DX199" s="1">
        <v>11.4</v>
      </c>
      <c r="DY199" s="1">
        <v>8.1999999999999993</v>
      </c>
      <c r="DZ199" s="1">
        <v>11.4</v>
      </c>
      <c r="EA199" s="1">
        <v>10.8</v>
      </c>
      <c r="EB199" s="1">
        <v>10.199999999999999</v>
      </c>
      <c r="EC199" s="1">
        <v>11.6</v>
      </c>
      <c r="ED199" s="1">
        <v>11.4</v>
      </c>
      <c r="EE199" s="1">
        <v>11.6</v>
      </c>
      <c r="EF199" s="1">
        <v>9.6</v>
      </c>
      <c r="EG199" s="1">
        <v>8.4</v>
      </c>
      <c r="EH199" s="1">
        <v>9</v>
      </c>
      <c r="EI199" s="1">
        <v>6.8</v>
      </c>
      <c r="EJ199" s="1">
        <v>8</v>
      </c>
      <c r="EK199" s="1">
        <v>11.4</v>
      </c>
      <c r="EL199" s="1">
        <v>10.8</v>
      </c>
      <c r="EM199" s="1">
        <v>11.2</v>
      </c>
      <c r="EN199" s="1">
        <v>9.8000000000000007</v>
      </c>
      <c r="EO199" s="1">
        <v>7.8</v>
      </c>
      <c r="EP199" s="1">
        <v>10</v>
      </c>
      <c r="EQ199" s="1">
        <v>11</v>
      </c>
      <c r="ER199" s="1">
        <v>8.1999999999999993</v>
      </c>
      <c r="ES199" s="1">
        <v>9.1999999999999993</v>
      </c>
      <c r="ET199" s="1">
        <v>7.8</v>
      </c>
      <c r="EU199" s="1">
        <v>8.4</v>
      </c>
      <c r="EV199" s="1">
        <v>10.4</v>
      </c>
      <c r="EW199" s="1">
        <v>7.8</v>
      </c>
      <c r="EX199" s="1">
        <v>9.8000000000000007</v>
      </c>
      <c r="EY199" s="1">
        <v>6.4</v>
      </c>
      <c r="EZ199" s="1">
        <v>6.4</v>
      </c>
      <c r="FA199" s="1">
        <v>8.8000000000000007</v>
      </c>
      <c r="FB199" s="1">
        <v>10.199999999999999</v>
      </c>
      <c r="FC199" s="1">
        <v>9</v>
      </c>
      <c r="FD199" s="1">
        <v>6.2</v>
      </c>
      <c r="FE199" s="1">
        <v>8</v>
      </c>
      <c r="FF199" s="1">
        <v>10</v>
      </c>
      <c r="FG199" s="1">
        <v>9.4</v>
      </c>
      <c r="FH199" s="1">
        <v>11</v>
      </c>
      <c r="FI199" s="1">
        <v>9.8000000000000007</v>
      </c>
      <c r="FJ199" s="1">
        <v>5.8</v>
      </c>
      <c r="FK199" s="1">
        <v>7.2</v>
      </c>
      <c r="FL199" s="1">
        <v>8.8000000000000007</v>
      </c>
      <c r="FM199" s="1">
        <v>8.1999999999999993</v>
      </c>
      <c r="FN199" s="1">
        <v>10</v>
      </c>
      <c r="FO199" s="1">
        <v>10.8</v>
      </c>
      <c r="FP199" s="1">
        <v>8.1999999999999993</v>
      </c>
      <c r="FQ199" s="1">
        <v>10.8</v>
      </c>
      <c r="FR199" s="1">
        <v>8.4</v>
      </c>
      <c r="FS199" s="1">
        <v>8</v>
      </c>
      <c r="FT199" s="1">
        <v>10.4</v>
      </c>
      <c r="FU199" s="1">
        <v>11</v>
      </c>
      <c r="FV199" s="1">
        <v>11.4</v>
      </c>
      <c r="FW199" s="1">
        <v>11.2</v>
      </c>
      <c r="FX199" s="1">
        <v>10.199999999999999</v>
      </c>
      <c r="FY199" s="1">
        <v>10.8</v>
      </c>
      <c r="FZ199" s="1">
        <v>11.2</v>
      </c>
      <c r="GA199" s="1">
        <v>9.8000000000000007</v>
      </c>
      <c r="GB199" s="1">
        <v>7.6</v>
      </c>
      <c r="GC199" s="1">
        <v>8.1999999999999993</v>
      </c>
      <c r="GD199" s="1">
        <v>11.6</v>
      </c>
      <c r="GE199" s="1">
        <v>11.4</v>
      </c>
      <c r="GF199" s="1">
        <v>10</v>
      </c>
      <c r="GG199" s="1">
        <v>9.1999999999999993</v>
      </c>
      <c r="GH199" s="1">
        <v>9</v>
      </c>
      <c r="GI199" s="1">
        <v>7.4</v>
      </c>
      <c r="GJ199" s="1">
        <v>8</v>
      </c>
      <c r="GK199" s="1">
        <v>11.8</v>
      </c>
      <c r="GL199" s="1">
        <v>9.8000000000000007</v>
      </c>
      <c r="GM199" s="1">
        <v>8</v>
      </c>
      <c r="GN199" s="1">
        <v>9.4</v>
      </c>
      <c r="GO199" s="1">
        <v>10</v>
      </c>
      <c r="GP199" s="1">
        <v>9</v>
      </c>
      <c r="GQ199" s="1">
        <v>9.4</v>
      </c>
      <c r="GR199" s="1">
        <v>6.2</v>
      </c>
      <c r="GS199" s="1">
        <v>9</v>
      </c>
      <c r="GT199" s="1">
        <v>10.199999999999999</v>
      </c>
      <c r="GU199" s="1">
        <v>10.199999999999999</v>
      </c>
      <c r="GV199" s="1">
        <v>8.1999999999999993</v>
      </c>
      <c r="GW199" s="1">
        <v>8.1999999999999993</v>
      </c>
      <c r="GX199" s="1">
        <v>9.6</v>
      </c>
      <c r="GY199" s="1">
        <v>11</v>
      </c>
      <c r="GZ199" s="1">
        <v>10.6</v>
      </c>
      <c r="HA199" s="1">
        <v>10.4</v>
      </c>
      <c r="HB199" s="1">
        <v>10.8</v>
      </c>
      <c r="HC199" s="1">
        <v>10.199999999999999</v>
      </c>
      <c r="HD199" s="1">
        <v>9.1999999999999993</v>
      </c>
      <c r="HE199" s="1">
        <v>10.6</v>
      </c>
      <c r="HF199" s="1">
        <v>9.6</v>
      </c>
      <c r="HG199" s="1">
        <v>9.8000000000000007</v>
      </c>
      <c r="HH199" s="1">
        <v>9.1999999999999993</v>
      </c>
      <c r="HI199" s="1">
        <v>9.6</v>
      </c>
      <c r="HJ199" s="1">
        <v>8.1999999999999993</v>
      </c>
      <c r="HK199" s="1">
        <v>6.8</v>
      </c>
      <c r="HL199" s="1">
        <v>10</v>
      </c>
      <c r="HM199" s="1">
        <v>8</v>
      </c>
      <c r="HN199" s="1">
        <v>6.2</v>
      </c>
      <c r="HO199" s="1">
        <v>8.6</v>
      </c>
      <c r="HP199" s="1">
        <v>10</v>
      </c>
      <c r="HQ199" s="1">
        <v>8.6</v>
      </c>
      <c r="HR199" s="1">
        <v>9.4</v>
      </c>
      <c r="HS199" s="1">
        <v>7.6</v>
      </c>
      <c r="HT199" s="1">
        <v>9.4</v>
      </c>
      <c r="HU199" s="1">
        <v>10</v>
      </c>
      <c r="HV199" s="1">
        <v>10.6</v>
      </c>
      <c r="HW199" s="1">
        <v>10.6</v>
      </c>
      <c r="HX199" s="1">
        <v>10.4</v>
      </c>
      <c r="HY199" s="1">
        <v>10</v>
      </c>
      <c r="HZ199" s="1">
        <v>9.8000000000000007</v>
      </c>
      <c r="IA199" s="1">
        <v>8.1999999999999993</v>
      </c>
      <c r="IB199" s="1">
        <v>7.6</v>
      </c>
      <c r="IC199" s="1">
        <v>7.6</v>
      </c>
      <c r="ID199" s="1">
        <v>6.6</v>
      </c>
      <c r="IE199" s="1">
        <v>8.4</v>
      </c>
      <c r="IF199" s="1">
        <v>9.4</v>
      </c>
      <c r="IG199" s="1">
        <v>8.6</v>
      </c>
      <c r="IH199" s="1">
        <v>9</v>
      </c>
      <c r="II199" s="1">
        <v>6.2</v>
      </c>
      <c r="IJ199" s="1">
        <v>10.199999999999999</v>
      </c>
      <c r="IK199" s="1">
        <v>9.6</v>
      </c>
      <c r="IL199" s="1">
        <v>6.2</v>
      </c>
      <c r="IM199" s="1">
        <v>10.199999999999999</v>
      </c>
      <c r="IN199" s="1">
        <v>10.8</v>
      </c>
      <c r="IO199" s="1">
        <v>10</v>
      </c>
      <c r="IP199" s="1">
        <v>8.1999999999999993</v>
      </c>
      <c r="IQ199" s="1">
        <v>8.4</v>
      </c>
      <c r="IR199" s="1">
        <v>10.199999999999999</v>
      </c>
      <c r="IS199" s="1">
        <v>8.6</v>
      </c>
      <c r="IT199" s="1">
        <v>8.4</v>
      </c>
      <c r="IU199" s="1">
        <v>10.199999999999999</v>
      </c>
      <c r="IV199" s="1">
        <v>10.8</v>
      </c>
      <c r="IW199" s="1">
        <v>10.199999999999999</v>
      </c>
      <c r="IX199" s="1">
        <v>10.6</v>
      </c>
      <c r="IY199" s="1">
        <v>10</v>
      </c>
      <c r="IZ199" s="1">
        <v>5.2</v>
      </c>
      <c r="JA199" s="1">
        <v>8.8000000000000007</v>
      </c>
      <c r="JB199" s="1">
        <v>8</v>
      </c>
      <c r="JC199" s="1">
        <v>11</v>
      </c>
      <c r="JD199" s="1">
        <v>9.8000000000000007</v>
      </c>
      <c r="JE199" s="1">
        <v>11.2</v>
      </c>
      <c r="JF199" s="1">
        <v>9.4</v>
      </c>
      <c r="JG199" s="1">
        <v>7.2</v>
      </c>
      <c r="JH199" s="1">
        <v>5.4</v>
      </c>
      <c r="JI199" s="1">
        <v>6.4</v>
      </c>
      <c r="JJ199" s="1">
        <v>10.4</v>
      </c>
      <c r="JK199" s="1">
        <v>6</v>
      </c>
      <c r="JL199" s="1">
        <v>8.1999999999999993</v>
      </c>
      <c r="JM199" s="1">
        <v>7.6</v>
      </c>
      <c r="JN199" s="1">
        <v>5.4</v>
      </c>
      <c r="JO199" s="1">
        <v>9.6</v>
      </c>
      <c r="JP199" s="1">
        <v>7.8</v>
      </c>
      <c r="JQ199" s="1">
        <v>7.2</v>
      </c>
      <c r="JR199" s="1">
        <v>8.4</v>
      </c>
      <c r="JS199" s="1">
        <v>7.6</v>
      </c>
      <c r="JT199" s="1">
        <v>7.8</v>
      </c>
      <c r="JU199" s="1">
        <v>8.4</v>
      </c>
      <c r="JV199" s="1">
        <v>6.2</v>
      </c>
      <c r="JW199" s="1">
        <v>9.8000000000000007</v>
      </c>
      <c r="JX199" s="1">
        <v>9.6</v>
      </c>
      <c r="JY199" s="1">
        <v>7.6</v>
      </c>
      <c r="JZ199" s="1">
        <v>7.4</v>
      </c>
      <c r="KA199" s="1">
        <v>7.4</v>
      </c>
      <c r="KB199" s="1">
        <v>9.1999999999999993</v>
      </c>
      <c r="KC199" s="1">
        <v>10.199999999999999</v>
      </c>
      <c r="KD199" s="1">
        <v>5.8</v>
      </c>
      <c r="KE199" s="1">
        <v>7.6</v>
      </c>
      <c r="KF199" s="1">
        <v>8.4</v>
      </c>
      <c r="KG199" s="1">
        <v>6.8</v>
      </c>
      <c r="KH199" s="1">
        <v>10.4</v>
      </c>
      <c r="KI199" s="1">
        <v>6.4</v>
      </c>
      <c r="KJ199" s="1">
        <v>9.1999999999999993</v>
      </c>
      <c r="KK199" s="1">
        <v>9.1999999999999993</v>
      </c>
      <c r="KL199" s="1">
        <v>7.6</v>
      </c>
      <c r="KM199" s="1">
        <v>8.8000000000000007</v>
      </c>
      <c r="KN199" s="1">
        <v>8.8000000000000007</v>
      </c>
      <c r="KO199" s="1">
        <v>8.6</v>
      </c>
      <c r="KP199" s="1">
        <v>7.8</v>
      </c>
      <c r="KQ199" s="1">
        <v>10.199999999999999</v>
      </c>
      <c r="KR199" s="1">
        <v>10.4</v>
      </c>
      <c r="KS199" s="1">
        <v>9.6</v>
      </c>
      <c r="KT199" s="1">
        <v>8.6</v>
      </c>
      <c r="KU199" s="1">
        <v>9.8000000000000007</v>
      </c>
      <c r="KV199" s="1">
        <v>10.199999999999999</v>
      </c>
      <c r="KW199" s="1">
        <v>10.4</v>
      </c>
      <c r="KX199" s="1">
        <v>9</v>
      </c>
      <c r="KY199" s="1">
        <v>10.199999999999999</v>
      </c>
      <c r="KZ199" s="1">
        <v>8.1999999999999993</v>
      </c>
      <c r="LA199" s="1">
        <v>7.4</v>
      </c>
      <c r="LB199" s="1">
        <v>8</v>
      </c>
      <c r="LC199" s="1">
        <v>9.4</v>
      </c>
      <c r="LD199" s="1">
        <v>9.4</v>
      </c>
      <c r="LE199" s="1">
        <v>9.4</v>
      </c>
      <c r="LF199" s="1">
        <v>7.4</v>
      </c>
      <c r="LG199" s="1">
        <v>10.8</v>
      </c>
      <c r="LH199" s="1">
        <v>8.6</v>
      </c>
      <c r="LI199" s="1">
        <v>10</v>
      </c>
      <c r="LJ199" s="1">
        <v>10.4</v>
      </c>
      <c r="LK199" s="1">
        <v>11.2</v>
      </c>
      <c r="LL199" s="1">
        <v>10.4</v>
      </c>
      <c r="LM199" s="1">
        <v>10.6</v>
      </c>
      <c r="LN199" s="1">
        <v>9</v>
      </c>
      <c r="LO199" s="1">
        <v>10.4</v>
      </c>
      <c r="LP199" s="1">
        <v>10.4</v>
      </c>
      <c r="LQ199" s="1">
        <v>8.6</v>
      </c>
      <c r="LR199" s="1">
        <v>7.6</v>
      </c>
      <c r="LS199" s="1">
        <v>7.8</v>
      </c>
      <c r="LT199" s="1">
        <v>9.6</v>
      </c>
      <c r="LU199" s="1">
        <v>9.4</v>
      </c>
      <c r="LV199" s="1">
        <v>8.8000000000000007</v>
      </c>
      <c r="LW199" s="1">
        <v>9.8000000000000007</v>
      </c>
      <c r="LX199" s="1">
        <v>9.1999999999999993</v>
      </c>
      <c r="LY199" s="1">
        <v>8.1999999999999993</v>
      </c>
      <c r="LZ199" s="1">
        <v>9.8000000000000007</v>
      </c>
      <c r="MA199" s="1">
        <v>11.4</v>
      </c>
      <c r="MB199" s="1">
        <v>9.8000000000000007</v>
      </c>
      <c r="MC199" s="1">
        <v>7.6</v>
      </c>
      <c r="MD199" s="1">
        <v>8.4</v>
      </c>
      <c r="ME199" s="1">
        <v>9.6</v>
      </c>
      <c r="MF199" s="1">
        <v>8.6</v>
      </c>
      <c r="MG199" s="1">
        <v>10.199999999999999</v>
      </c>
      <c r="MH199" s="1">
        <v>9.6</v>
      </c>
      <c r="MI199" s="1">
        <v>9.8000000000000007</v>
      </c>
      <c r="MJ199" s="1">
        <v>9.6</v>
      </c>
      <c r="MK199" s="1">
        <v>9.8000000000000007</v>
      </c>
      <c r="ML199" s="1">
        <v>10.199999999999999</v>
      </c>
      <c r="MM199" s="1">
        <v>10.4</v>
      </c>
      <c r="MN199" s="1">
        <v>10.8</v>
      </c>
      <c r="MO199" s="1">
        <v>7.8</v>
      </c>
      <c r="MP199" s="1">
        <v>10.6</v>
      </c>
      <c r="MQ199" s="1">
        <v>8.6</v>
      </c>
      <c r="MR199" s="1">
        <v>9.4</v>
      </c>
      <c r="MS199" s="1">
        <v>8.8000000000000007</v>
      </c>
      <c r="MT199" s="1">
        <v>8.4</v>
      </c>
      <c r="MU199" s="1">
        <v>7.4</v>
      </c>
      <c r="MV199" s="1">
        <v>7.2</v>
      </c>
      <c r="MW199" s="1">
        <v>10</v>
      </c>
      <c r="MX199" s="1">
        <v>10.6</v>
      </c>
      <c r="MY199" s="1">
        <v>10</v>
      </c>
      <c r="MZ199" s="1">
        <v>9.8000000000000007</v>
      </c>
      <c r="NA199" s="1">
        <v>11.4</v>
      </c>
      <c r="NB199" s="1">
        <v>11.2</v>
      </c>
      <c r="NC199" s="1">
        <v>11</v>
      </c>
      <c r="ND199" s="1">
        <v>10.8</v>
      </c>
      <c r="NE199" s="1">
        <v>10.6</v>
      </c>
      <c r="NF199" s="1">
        <v>11.2</v>
      </c>
      <c r="NG199" s="1">
        <v>7.8</v>
      </c>
      <c r="NH199" s="1">
        <v>9.4</v>
      </c>
      <c r="NI199" s="1">
        <v>10.8</v>
      </c>
      <c r="NJ199" s="6">
        <f t="shared" si="160"/>
        <v>1</v>
      </c>
      <c r="NK199" s="3">
        <f t="shared" si="161"/>
        <v>1</v>
      </c>
      <c r="NL199" s="3">
        <f t="shared" si="162"/>
        <v>1</v>
      </c>
      <c r="NM199" s="3">
        <f t="shared" si="163"/>
        <v>1</v>
      </c>
      <c r="NN199" s="3">
        <f t="shared" si="164"/>
        <v>1</v>
      </c>
      <c r="NO199" s="3">
        <f t="shared" si="165"/>
        <v>1</v>
      </c>
      <c r="NP199" s="3">
        <f t="shared" si="166"/>
        <v>1</v>
      </c>
      <c r="NQ199" s="3">
        <f t="shared" si="167"/>
        <v>1</v>
      </c>
      <c r="NR199" s="3">
        <f t="shared" si="168"/>
        <v>1</v>
      </c>
      <c r="NS199" s="3">
        <f t="shared" si="169"/>
        <v>1</v>
      </c>
      <c r="NT199" s="3">
        <f t="shared" si="170"/>
        <v>1</v>
      </c>
      <c r="NU199" s="3">
        <f t="shared" si="171"/>
        <v>1</v>
      </c>
      <c r="NV199" s="3">
        <f t="shared" si="172"/>
        <v>1</v>
      </c>
      <c r="NW199" s="5">
        <f t="shared" si="173"/>
        <v>9.67741935483871</v>
      </c>
      <c r="NX199" s="1">
        <f t="shared" si="174"/>
        <v>10.157499999999999</v>
      </c>
      <c r="NY199" s="1">
        <f t="shared" si="175"/>
        <v>9.8838709677419345</v>
      </c>
      <c r="NZ199" s="1">
        <f t="shared" si="176"/>
        <v>9.7666666666666675</v>
      </c>
      <c r="OA199" s="1">
        <f t="shared" si="177"/>
        <v>9.4</v>
      </c>
      <c r="OB199" s="1">
        <f t="shared" si="178"/>
        <v>9.4866666666666664</v>
      </c>
      <c r="OC199" s="1">
        <f t="shared" si="179"/>
        <v>9.3354838709677406</v>
      </c>
      <c r="OD199" s="1">
        <f t="shared" si="180"/>
        <v>8.8516129032258046</v>
      </c>
      <c r="OE199" s="1">
        <f t="shared" si="181"/>
        <v>8.5266666666666655</v>
      </c>
      <c r="OF199" s="1">
        <f t="shared" si="182"/>
        <v>8.6903225806451623</v>
      </c>
      <c r="OG199" s="1">
        <f t="shared" si="183"/>
        <v>9.293333333333333</v>
      </c>
      <c r="OH199" s="1">
        <f t="shared" si="184"/>
        <v>9.7225806451612922</v>
      </c>
      <c r="OI199" s="111">
        <v>8.3818181818181827</v>
      </c>
      <c r="OJ199" s="112">
        <v>8.9863636363636363</v>
      </c>
      <c r="OK199" s="112">
        <v>9.1863636363636356</v>
      </c>
      <c r="OL199" s="112">
        <v>9.5181818181818176</v>
      </c>
      <c r="OM199" s="112">
        <v>9.5130434782608706</v>
      </c>
      <c r="ON199" s="112">
        <v>9.3480000000000008</v>
      </c>
      <c r="OO199" s="112">
        <v>8.7119999999999997</v>
      </c>
      <c r="OP199" s="112">
        <v>8.1880000000000006</v>
      </c>
      <c r="OQ199" s="112">
        <v>8.4045454545454543</v>
      </c>
      <c r="OR199" s="112">
        <v>8.7636363636363637</v>
      </c>
      <c r="OS199" s="112">
        <v>8.8391304347826054</v>
      </c>
      <c r="OT199" s="112">
        <v>8.8217391304347821</v>
      </c>
      <c r="OU199" s="5">
        <f t="shared" si="148"/>
        <v>1.2956011730205272</v>
      </c>
      <c r="OV199" s="1">
        <f t="shared" si="149"/>
        <v>1.1711363636363625</v>
      </c>
      <c r="OW199" s="1">
        <f t="shared" si="150"/>
        <v>0.6975073313782989</v>
      </c>
      <c r="OX199" s="1">
        <f t="shared" si="151"/>
        <v>0.24848484848484986</v>
      </c>
      <c r="OY199" s="1">
        <f t="shared" si="152"/>
        <v>-0.11304347826087024</v>
      </c>
      <c r="OZ199" s="1">
        <f t="shared" si="153"/>
        <v>0.13866666666666561</v>
      </c>
      <c r="PA199" s="1">
        <f t="shared" si="154"/>
        <v>0.62348387096774083</v>
      </c>
      <c r="PB199" s="1">
        <f t="shared" si="155"/>
        <v>0.66361290322580402</v>
      </c>
      <c r="PC199" s="1">
        <f t="shared" si="156"/>
        <v>0.12212121212121119</v>
      </c>
      <c r="PD199" s="1">
        <f t="shared" si="157"/>
        <v>-7.3313782991201393E-2</v>
      </c>
      <c r="PE199" s="1">
        <f t="shared" si="158"/>
        <v>0.4542028985507276</v>
      </c>
      <c r="PF199" s="1">
        <f t="shared" si="159"/>
        <v>0.90084151472651008</v>
      </c>
      <c r="PG199" s="111">
        <v>0.6</v>
      </c>
      <c r="PH199" s="112">
        <v>2.4</v>
      </c>
      <c r="PI199" s="112">
        <v>3.8</v>
      </c>
      <c r="PJ199" s="112">
        <v>3</v>
      </c>
      <c r="PK199" s="112">
        <v>3.2</v>
      </c>
      <c r="PL199" s="112">
        <v>5.2</v>
      </c>
      <c r="PM199" s="112">
        <v>3.1</v>
      </c>
      <c r="PN199" s="112">
        <v>2.4</v>
      </c>
      <c r="PO199" s="112">
        <v>3.6</v>
      </c>
      <c r="PP199" s="112">
        <v>3.2</v>
      </c>
      <c r="PQ199" s="112">
        <v>1.8</v>
      </c>
      <c r="PR199" s="137">
        <v>3.4</v>
      </c>
      <c r="PS199" s="5">
        <f t="array" ref="PS199">+IF(ISERROR($NW199)=FALSE,MIN(IF($H199:$AL199&lt;65534,$H199:$AL199,"")),NA())</f>
        <v>6.2</v>
      </c>
      <c r="PT199" s="1">
        <f t="array" ref="PT199">+IF(ISERROR($NX199)=FALSE,MIN(IF($AM199:$BN199&lt;65534,$AM199:$BN199,"")),NA())</f>
        <v>6.4</v>
      </c>
      <c r="PU199" s="1">
        <f t="array" ref="PU199">+IF(ISERROR($NY199)=FALSE,MIN(IF($BP199:$CT199&lt;65534,$BP199:$CT199,"")),NA())</f>
        <v>7.2</v>
      </c>
      <c r="PV199" s="1">
        <f t="array" ref="PV199">+IF(ISERROR($NZ199)=FALSE,MIN(IF($CU199:$DX199&lt;65534,$CU199:$DX199,"")),NA())</f>
        <v>7.2</v>
      </c>
      <c r="PW199" s="1">
        <f t="array" ref="PW199">+IF(ISERROR($OA199)=FALSE,MIN(IF($DY199:$FC199&lt;65534,$DY199:$FC199,"")),NA())</f>
        <v>6.4</v>
      </c>
      <c r="PX199" s="1">
        <f t="array" ref="PX199">+IF(ISERROR($OB199)=FALSE,MIN(IF($FD199:$GG199&lt;65534,$FD199:$GG199,"")),NA())</f>
        <v>5.8</v>
      </c>
      <c r="PY199" s="1">
        <f t="array" ref="PY199">+IF(ISERROR($OC199)=FALSE,MIN(IF($GH199:$HL199&lt;65534,$GH199:$HL199,"")),NA())</f>
        <v>6.2</v>
      </c>
      <c r="PZ199" s="1">
        <f t="array" ref="PZ199">+IF(ISERROR($OD199)=FALSE,MIN(IF($HM199:$IQ199&lt;65534,$HM199:$IQ199,"")),NA())</f>
        <v>6.2</v>
      </c>
      <c r="QA199" s="1">
        <f t="array" ref="QA199">+IF(ISERROR($OE199)=FALSE,MIN(IF($IR199:$JU199&lt;65534,$IR199:$JU199,"")),NA())</f>
        <v>5.2</v>
      </c>
      <c r="QB199" s="1">
        <f t="array" ref="QB199">+IF(ISERROR($OF199)=FALSE,MIN(IF($JV199:$KZ199&lt;65534,$JV199:$KZ199,"")),NA())</f>
        <v>5.8</v>
      </c>
      <c r="QC199" s="1">
        <f t="array" ref="QC199">+IF(ISERROR($OG199)=FALSE,MIN(IF($LA199:$MD199&lt;65534,$LA199:$MD199,"")),NA())</f>
        <v>7.4</v>
      </c>
      <c r="QD199" s="1">
        <f t="array" ref="QD199">+IF(ISERROR($OH199)=FALSE,MIN(IF($ME199:$NI199&lt;65534,$ME199:$NI199,"")),NA())</f>
        <v>7.2</v>
      </c>
      <c r="QE199" s="5">
        <f t="shared" si="185"/>
        <v>-5.6000000000000005</v>
      </c>
      <c r="QF199" s="1">
        <f t="shared" si="186"/>
        <v>-4</v>
      </c>
      <c r="QG199" s="1">
        <f t="shared" si="187"/>
        <v>-3.4000000000000004</v>
      </c>
      <c r="QH199" s="1">
        <f t="shared" si="188"/>
        <v>-4.2</v>
      </c>
      <c r="QI199" s="1">
        <f t="shared" si="189"/>
        <v>-3.2</v>
      </c>
      <c r="QJ199" s="1">
        <f t="shared" si="190"/>
        <v>-0.59999999999999964</v>
      </c>
      <c r="QK199" s="1">
        <f t="shared" si="191"/>
        <v>-3.1</v>
      </c>
      <c r="QL199" s="1">
        <f t="shared" si="192"/>
        <v>-3.8000000000000003</v>
      </c>
      <c r="QM199" s="1">
        <f t="shared" si="193"/>
        <v>-1.6</v>
      </c>
      <c r="QN199" s="1">
        <f t="shared" si="194"/>
        <v>-2.5999999999999996</v>
      </c>
      <c r="QO199" s="1">
        <f t="shared" si="195"/>
        <v>-5.6000000000000005</v>
      </c>
      <c r="QP199" s="1">
        <f t="shared" si="196"/>
        <v>-3.8000000000000003</v>
      </c>
      <c r="QQ199" s="5" t="s">
        <v>892</v>
      </c>
    </row>
    <row r="200" spans="1:459" s="1" customFormat="1" x14ac:dyDescent="0.2">
      <c r="A200" s="79">
        <v>52055060</v>
      </c>
      <c r="B200" s="106">
        <v>-77.583055555555546</v>
      </c>
      <c r="C200" s="106">
        <v>1.3735555555555556</v>
      </c>
      <c r="D200" s="105">
        <v>1500</v>
      </c>
      <c r="E200" s="97" t="s">
        <v>384</v>
      </c>
      <c r="F200" s="97" t="s">
        <v>597</v>
      </c>
      <c r="G200" s="97" t="s">
        <v>152</v>
      </c>
      <c r="H200" s="1">
        <v>15.2</v>
      </c>
      <c r="I200" s="1">
        <v>14.8</v>
      </c>
      <c r="J200" s="1">
        <v>14.2</v>
      </c>
      <c r="K200" s="1">
        <v>15</v>
      </c>
      <c r="L200" s="1">
        <v>13</v>
      </c>
      <c r="M200" s="1">
        <v>14.6</v>
      </c>
      <c r="N200" s="1">
        <v>14.2</v>
      </c>
      <c r="O200" s="1">
        <v>14.8</v>
      </c>
      <c r="P200" s="1">
        <v>13</v>
      </c>
      <c r="Q200" s="1">
        <v>16.2</v>
      </c>
      <c r="R200" s="1">
        <v>13.6</v>
      </c>
      <c r="S200" s="1">
        <v>15</v>
      </c>
      <c r="T200" s="1">
        <v>15.8</v>
      </c>
      <c r="U200" s="1">
        <v>15</v>
      </c>
      <c r="V200" s="1">
        <v>16.2</v>
      </c>
      <c r="W200" s="1">
        <v>14.2</v>
      </c>
      <c r="X200" s="1">
        <v>14</v>
      </c>
      <c r="Y200" s="1">
        <v>14.4</v>
      </c>
      <c r="Z200" s="1">
        <v>14.8</v>
      </c>
      <c r="AA200" s="1">
        <v>16</v>
      </c>
      <c r="AB200" s="1">
        <v>16.2</v>
      </c>
      <c r="AC200" s="1">
        <v>14.8</v>
      </c>
      <c r="AD200" s="1">
        <v>15.4</v>
      </c>
      <c r="AE200" s="1">
        <v>14.2</v>
      </c>
      <c r="AF200" s="1">
        <v>15</v>
      </c>
      <c r="AG200" s="1">
        <v>15.4</v>
      </c>
      <c r="AH200" s="1">
        <v>13.8</v>
      </c>
      <c r="AI200" s="1">
        <v>17.8</v>
      </c>
      <c r="AJ200" s="1">
        <v>15.8</v>
      </c>
      <c r="AK200" s="1">
        <v>17.600000000000001</v>
      </c>
      <c r="AL200" s="1">
        <v>17</v>
      </c>
      <c r="AM200" s="1">
        <v>17.399999999999999</v>
      </c>
      <c r="AN200" s="1">
        <v>15.6</v>
      </c>
      <c r="AO200" s="1">
        <v>13.6</v>
      </c>
      <c r="AP200" s="1">
        <v>16.399999999999999</v>
      </c>
      <c r="AQ200" s="1">
        <v>15.8</v>
      </c>
      <c r="AR200" s="1">
        <v>15.4</v>
      </c>
      <c r="AS200" s="1">
        <v>15.8</v>
      </c>
      <c r="AT200" s="1">
        <v>14.8</v>
      </c>
      <c r="AU200" s="1">
        <v>17</v>
      </c>
      <c r="AV200" s="1">
        <v>17</v>
      </c>
      <c r="AW200" s="1">
        <v>17.600000000000001</v>
      </c>
      <c r="AX200" s="1">
        <v>16.600000000000001</v>
      </c>
      <c r="AY200" s="1">
        <v>15.8</v>
      </c>
      <c r="AZ200" s="1">
        <v>17.2</v>
      </c>
      <c r="BA200" s="1">
        <v>14</v>
      </c>
      <c r="BB200" s="1">
        <v>14</v>
      </c>
      <c r="BC200" s="1">
        <v>15</v>
      </c>
      <c r="BD200" s="1">
        <v>18</v>
      </c>
      <c r="BE200" s="1">
        <v>16.8</v>
      </c>
      <c r="BF200" s="1">
        <v>16</v>
      </c>
      <c r="BG200" s="1">
        <v>15.2</v>
      </c>
      <c r="BH200" s="1">
        <v>16</v>
      </c>
      <c r="BI200" s="1">
        <v>15</v>
      </c>
      <c r="BJ200" s="1">
        <v>17.399999999999999</v>
      </c>
      <c r="BK200" s="1">
        <v>14.8</v>
      </c>
      <c r="BL200" s="1">
        <v>17.2</v>
      </c>
      <c r="BM200" s="1">
        <v>16.399999999999999</v>
      </c>
      <c r="BN200" s="1">
        <v>17.2</v>
      </c>
      <c r="BO200" s="102"/>
      <c r="BP200" s="1">
        <v>14.8</v>
      </c>
      <c r="BQ200" s="1">
        <v>16</v>
      </c>
      <c r="BR200" s="1">
        <v>16.8</v>
      </c>
      <c r="BS200" s="1">
        <v>14.4</v>
      </c>
      <c r="BT200" s="1">
        <v>17.2</v>
      </c>
      <c r="BU200" s="1">
        <v>16.2</v>
      </c>
      <c r="BV200" s="1">
        <v>15.6</v>
      </c>
      <c r="BW200" s="1">
        <v>15</v>
      </c>
      <c r="BX200" s="1">
        <v>14.4</v>
      </c>
      <c r="BY200" s="1">
        <v>15.2</v>
      </c>
      <c r="BZ200" s="1">
        <v>15.4</v>
      </c>
      <c r="CA200" s="1">
        <v>14.8</v>
      </c>
      <c r="CB200" s="1">
        <v>15.4</v>
      </c>
      <c r="CC200" s="1">
        <v>14.8</v>
      </c>
      <c r="CD200" s="1">
        <v>17.2</v>
      </c>
      <c r="CE200" s="1">
        <v>14</v>
      </c>
      <c r="CF200" s="1">
        <v>15.6</v>
      </c>
      <c r="CG200" s="1">
        <v>15</v>
      </c>
      <c r="CH200" s="1">
        <v>17.600000000000001</v>
      </c>
      <c r="CI200" s="1">
        <v>16.8</v>
      </c>
      <c r="CJ200" s="1">
        <v>16</v>
      </c>
      <c r="CK200" s="1">
        <v>15.4</v>
      </c>
      <c r="CL200" s="1">
        <v>14.8</v>
      </c>
      <c r="CM200" s="1">
        <v>16</v>
      </c>
      <c r="CN200" s="1">
        <v>15.6</v>
      </c>
      <c r="CO200" s="1">
        <v>17.8</v>
      </c>
      <c r="CP200" s="1">
        <v>16.2</v>
      </c>
      <c r="CQ200" s="1">
        <v>17.399999999999999</v>
      </c>
      <c r="CR200" s="1">
        <v>17.8</v>
      </c>
      <c r="CS200" s="1">
        <v>15.8</v>
      </c>
      <c r="CT200" s="1">
        <v>17</v>
      </c>
      <c r="CU200" s="1">
        <v>16.399999999999999</v>
      </c>
      <c r="CV200" s="1">
        <v>16</v>
      </c>
      <c r="CW200" s="1">
        <v>15.6</v>
      </c>
      <c r="CX200" s="1">
        <v>16.399999999999999</v>
      </c>
      <c r="CY200" s="1">
        <v>17</v>
      </c>
      <c r="CZ200" s="1">
        <v>65535</v>
      </c>
      <c r="DA200" s="1">
        <v>17</v>
      </c>
      <c r="DB200" s="1">
        <v>15.2</v>
      </c>
      <c r="DC200" s="1">
        <v>14.4</v>
      </c>
      <c r="DD200" s="1">
        <v>15.2</v>
      </c>
      <c r="DE200" s="1">
        <v>16</v>
      </c>
      <c r="DF200" s="1">
        <v>15.4</v>
      </c>
      <c r="DG200" s="1">
        <v>16.2</v>
      </c>
      <c r="DH200" s="1">
        <v>15</v>
      </c>
      <c r="DI200" s="1">
        <v>17.399999999999999</v>
      </c>
      <c r="DJ200" s="1">
        <v>14</v>
      </c>
      <c r="DK200" s="1">
        <v>15.8</v>
      </c>
      <c r="DL200" s="1">
        <v>16</v>
      </c>
      <c r="DM200" s="1">
        <v>17</v>
      </c>
      <c r="DN200" s="1">
        <v>17.399999999999999</v>
      </c>
      <c r="DO200" s="1">
        <v>16.600000000000001</v>
      </c>
      <c r="DP200" s="1">
        <v>16.2</v>
      </c>
      <c r="DQ200" s="1">
        <v>16.600000000000001</v>
      </c>
      <c r="DR200" s="1">
        <v>15.8</v>
      </c>
      <c r="DS200" s="1">
        <v>16.2</v>
      </c>
      <c r="DT200" s="1">
        <v>15.8</v>
      </c>
      <c r="DU200" s="1">
        <v>17.399999999999999</v>
      </c>
      <c r="DV200" s="1">
        <v>15.2</v>
      </c>
      <c r="DW200" s="1">
        <v>15</v>
      </c>
      <c r="DX200" s="1">
        <v>16.8</v>
      </c>
      <c r="DY200" s="1">
        <v>13.8</v>
      </c>
      <c r="DZ200" s="1">
        <v>15.4</v>
      </c>
      <c r="EA200" s="1">
        <v>16.8</v>
      </c>
      <c r="EB200" s="1">
        <v>15.4</v>
      </c>
      <c r="EC200" s="1">
        <v>15.6</v>
      </c>
      <c r="ED200" s="1">
        <v>16</v>
      </c>
      <c r="EE200" s="1">
        <v>15.2</v>
      </c>
      <c r="EF200" s="1">
        <v>16</v>
      </c>
      <c r="EG200" s="1">
        <v>17.2</v>
      </c>
      <c r="EH200" s="1">
        <v>16.399999999999999</v>
      </c>
      <c r="EI200" s="1">
        <v>16.8</v>
      </c>
      <c r="EJ200" s="1">
        <v>65535</v>
      </c>
      <c r="EK200" s="1">
        <v>15</v>
      </c>
      <c r="EL200" s="1">
        <v>16.600000000000001</v>
      </c>
      <c r="EM200" s="1">
        <v>15.4</v>
      </c>
      <c r="EN200" s="1">
        <v>16.2</v>
      </c>
      <c r="EO200" s="1">
        <v>15.2</v>
      </c>
      <c r="EP200" s="1">
        <v>16.2</v>
      </c>
      <c r="EQ200" s="1">
        <v>16.8</v>
      </c>
      <c r="ER200" s="1">
        <v>15.4</v>
      </c>
      <c r="ES200" s="1">
        <v>16.8</v>
      </c>
      <c r="ET200" s="1">
        <v>14.8</v>
      </c>
      <c r="EU200" s="1">
        <v>15.4</v>
      </c>
      <c r="EV200" s="1">
        <v>16</v>
      </c>
      <c r="EW200" s="1">
        <v>17</v>
      </c>
      <c r="EX200" s="1">
        <v>16.2</v>
      </c>
      <c r="EY200" s="1">
        <v>14.6</v>
      </c>
      <c r="EZ200" s="1">
        <v>13.8</v>
      </c>
      <c r="FA200" s="1">
        <v>18</v>
      </c>
      <c r="FB200" s="1">
        <v>16.600000000000001</v>
      </c>
      <c r="FC200" s="1">
        <v>16</v>
      </c>
      <c r="FD200" s="1">
        <v>16</v>
      </c>
      <c r="FE200" s="1">
        <v>14.8</v>
      </c>
      <c r="FF200" s="1">
        <v>13.6</v>
      </c>
      <c r="FG200" s="1">
        <v>14.4</v>
      </c>
      <c r="FH200" s="1">
        <v>13.8</v>
      </c>
      <c r="FI200" s="1">
        <v>14.4</v>
      </c>
      <c r="FJ200" s="1">
        <v>15.2</v>
      </c>
      <c r="FK200" s="1">
        <v>15</v>
      </c>
      <c r="FL200" s="1">
        <v>14.2</v>
      </c>
      <c r="FM200" s="1">
        <v>14.8</v>
      </c>
      <c r="FN200" s="1">
        <v>16.399999999999999</v>
      </c>
      <c r="FO200" s="1">
        <v>16</v>
      </c>
      <c r="FP200" s="1">
        <v>15.4</v>
      </c>
      <c r="FQ200" s="1">
        <v>15</v>
      </c>
      <c r="FR200" s="1">
        <v>15.4</v>
      </c>
      <c r="FS200" s="1">
        <v>16.2</v>
      </c>
      <c r="FT200" s="1">
        <v>14.4</v>
      </c>
      <c r="FU200" s="1">
        <v>15</v>
      </c>
      <c r="FV200" s="1">
        <v>14.4</v>
      </c>
      <c r="FW200" s="1">
        <v>15</v>
      </c>
      <c r="FX200" s="1">
        <v>15.8</v>
      </c>
      <c r="FY200" s="1">
        <v>15</v>
      </c>
      <c r="FZ200" s="1">
        <v>15.8</v>
      </c>
      <c r="GA200" s="1">
        <v>16</v>
      </c>
      <c r="GB200" s="1">
        <v>15.2</v>
      </c>
      <c r="GC200" s="1">
        <v>14.21</v>
      </c>
      <c r="GD200" s="1">
        <v>14.8</v>
      </c>
      <c r="GE200" s="1">
        <v>15.2</v>
      </c>
      <c r="GF200" s="1">
        <v>14.8</v>
      </c>
      <c r="GG200" s="1">
        <v>15.2</v>
      </c>
      <c r="GH200" s="1">
        <v>14</v>
      </c>
      <c r="GI200" s="1">
        <v>15</v>
      </c>
      <c r="GJ200" s="1">
        <v>14</v>
      </c>
      <c r="GK200" s="1">
        <v>15.8</v>
      </c>
      <c r="GL200" s="1">
        <v>15</v>
      </c>
      <c r="GM200" s="1">
        <v>13.2</v>
      </c>
      <c r="GN200" s="1">
        <v>14.4</v>
      </c>
      <c r="GO200" s="1">
        <v>14</v>
      </c>
      <c r="GP200" s="1">
        <v>13.8</v>
      </c>
      <c r="GQ200" s="1">
        <v>13</v>
      </c>
      <c r="GR200" s="1">
        <v>12.2</v>
      </c>
      <c r="GS200" s="1">
        <v>13</v>
      </c>
      <c r="GT200" s="1">
        <v>14.2</v>
      </c>
      <c r="GU200" s="1">
        <v>14.8</v>
      </c>
      <c r="GV200" s="1">
        <v>14.8</v>
      </c>
      <c r="GW200" s="1">
        <v>13.4</v>
      </c>
      <c r="GX200" s="1">
        <v>14</v>
      </c>
      <c r="GY200" s="1">
        <v>13.6</v>
      </c>
      <c r="GZ200" s="1">
        <v>14</v>
      </c>
      <c r="HA200" s="1">
        <v>14.4</v>
      </c>
      <c r="HB200" s="1">
        <v>13.8</v>
      </c>
      <c r="HC200" s="1">
        <v>14.4</v>
      </c>
      <c r="HD200" s="1">
        <v>16</v>
      </c>
      <c r="HE200" s="1">
        <v>15.8</v>
      </c>
      <c r="HF200" s="1">
        <v>16.399999999999999</v>
      </c>
      <c r="HG200" s="1">
        <v>14.2</v>
      </c>
      <c r="HH200" s="1">
        <v>14</v>
      </c>
      <c r="HI200" s="1">
        <v>14.6</v>
      </c>
      <c r="HJ200" s="1">
        <v>12.2</v>
      </c>
      <c r="HK200" s="1">
        <v>13</v>
      </c>
      <c r="HL200" s="1">
        <v>14</v>
      </c>
      <c r="HM200" s="1">
        <v>13.6</v>
      </c>
      <c r="HN200" s="1">
        <v>14</v>
      </c>
      <c r="HO200" s="1">
        <v>14.6</v>
      </c>
      <c r="HP200" s="1">
        <v>15.2</v>
      </c>
      <c r="HQ200" s="1">
        <v>16</v>
      </c>
      <c r="HR200" s="1">
        <v>13.8</v>
      </c>
      <c r="HS200" s="1">
        <v>14.2</v>
      </c>
      <c r="HT200" s="1">
        <v>13.8</v>
      </c>
      <c r="HU200" s="1">
        <v>14.8</v>
      </c>
      <c r="HV200" s="1">
        <v>14.6</v>
      </c>
      <c r="HW200" s="1">
        <v>13.6</v>
      </c>
      <c r="HX200" s="1">
        <v>13.6</v>
      </c>
      <c r="HY200" s="1">
        <v>14.4</v>
      </c>
      <c r="HZ200" s="1">
        <v>14.4</v>
      </c>
      <c r="IA200" s="1">
        <v>13.8</v>
      </c>
      <c r="IB200" s="1">
        <v>14.2</v>
      </c>
      <c r="IC200" s="1">
        <v>13.2</v>
      </c>
      <c r="ID200" s="1">
        <v>13.8</v>
      </c>
      <c r="IE200" s="1">
        <v>14.2</v>
      </c>
      <c r="IF200" s="1">
        <v>14.6</v>
      </c>
      <c r="IG200" s="1">
        <v>14</v>
      </c>
      <c r="IH200" s="1">
        <v>15.4</v>
      </c>
      <c r="II200" s="1">
        <v>13.8</v>
      </c>
      <c r="IJ200" s="1">
        <v>14.8</v>
      </c>
      <c r="IK200" s="1">
        <v>13.8</v>
      </c>
      <c r="IL200" s="1">
        <v>14.2</v>
      </c>
      <c r="IM200" s="1">
        <v>15.6</v>
      </c>
      <c r="IN200" s="1">
        <v>16</v>
      </c>
      <c r="IO200" s="1">
        <v>14.2</v>
      </c>
      <c r="IP200" s="1">
        <v>13</v>
      </c>
      <c r="IQ200" s="1">
        <v>13.8</v>
      </c>
      <c r="IR200" s="1">
        <v>13.2</v>
      </c>
      <c r="IS200" s="1">
        <v>65535</v>
      </c>
      <c r="IT200" s="1">
        <v>65535</v>
      </c>
      <c r="IU200" s="1">
        <v>13.8</v>
      </c>
      <c r="IV200" s="1">
        <v>14</v>
      </c>
      <c r="IW200" s="1">
        <v>13.4</v>
      </c>
      <c r="IX200" s="1">
        <v>14.4</v>
      </c>
      <c r="IY200" s="1">
        <v>14.8</v>
      </c>
      <c r="IZ200" s="1">
        <v>13.8</v>
      </c>
      <c r="JA200" s="1">
        <v>14.2</v>
      </c>
      <c r="JB200" s="1">
        <v>13</v>
      </c>
      <c r="JC200" s="1">
        <v>16.399999999999999</v>
      </c>
      <c r="JD200" s="1">
        <v>15.4</v>
      </c>
      <c r="JE200" s="1">
        <v>15.4</v>
      </c>
      <c r="JF200" s="1">
        <v>16</v>
      </c>
      <c r="JG200" s="1">
        <v>12.4</v>
      </c>
      <c r="JH200" s="1">
        <v>12.2</v>
      </c>
      <c r="JI200" s="1">
        <v>17.2</v>
      </c>
      <c r="JJ200" s="1">
        <v>15.8</v>
      </c>
      <c r="JK200" s="1">
        <v>14.8</v>
      </c>
      <c r="JL200" s="1">
        <v>15</v>
      </c>
      <c r="JM200" s="1">
        <v>14.2</v>
      </c>
      <c r="JN200" s="1">
        <v>13.4</v>
      </c>
      <c r="JO200" s="1">
        <v>15.4</v>
      </c>
      <c r="JP200" s="1">
        <v>14.8</v>
      </c>
      <c r="JQ200" s="1">
        <v>15.2</v>
      </c>
      <c r="JR200" s="1">
        <v>14.6</v>
      </c>
      <c r="JS200" s="1">
        <v>14.6</v>
      </c>
      <c r="JT200" s="1">
        <v>16.399999999999999</v>
      </c>
      <c r="JU200" s="1">
        <v>14.8</v>
      </c>
      <c r="JV200" s="1">
        <v>15.6</v>
      </c>
      <c r="JW200" s="1">
        <v>14.8</v>
      </c>
      <c r="JX200" s="1">
        <v>16</v>
      </c>
      <c r="JY200" s="1">
        <v>13.4</v>
      </c>
      <c r="JZ200" s="1">
        <v>14</v>
      </c>
      <c r="KA200" s="1">
        <v>17</v>
      </c>
      <c r="KB200" s="1">
        <v>15.6</v>
      </c>
      <c r="KC200" s="1">
        <v>16.399999999999999</v>
      </c>
      <c r="KD200" s="1">
        <v>14</v>
      </c>
      <c r="KE200" s="1">
        <v>14.8</v>
      </c>
      <c r="KF200" s="1">
        <v>16</v>
      </c>
      <c r="KG200" s="1">
        <v>13.4</v>
      </c>
      <c r="KH200" s="1">
        <v>12.8</v>
      </c>
      <c r="KI200" s="1">
        <v>12.2</v>
      </c>
      <c r="KJ200" s="1">
        <v>13</v>
      </c>
      <c r="KK200" s="1">
        <v>16.399999999999999</v>
      </c>
      <c r="KL200" s="1">
        <v>14.8</v>
      </c>
      <c r="KM200" s="1">
        <v>16.399999999999999</v>
      </c>
      <c r="KN200" s="1">
        <v>16.399999999999999</v>
      </c>
      <c r="KO200" s="1">
        <v>15.8</v>
      </c>
      <c r="KP200" s="1">
        <v>16.8</v>
      </c>
      <c r="KQ200" s="1">
        <v>16</v>
      </c>
      <c r="KR200" s="1">
        <v>16.2</v>
      </c>
      <c r="KS200" s="1">
        <v>15.8</v>
      </c>
      <c r="KT200" s="1">
        <v>13.8</v>
      </c>
      <c r="KU200" s="1">
        <v>14.8</v>
      </c>
      <c r="KV200" s="1">
        <v>15.6</v>
      </c>
      <c r="KW200" s="1">
        <v>14.21</v>
      </c>
      <c r="KX200" s="1">
        <v>16.2</v>
      </c>
      <c r="KY200" s="1">
        <v>15.4</v>
      </c>
      <c r="KZ200" s="1">
        <v>16</v>
      </c>
      <c r="LA200" s="1">
        <v>15.4</v>
      </c>
      <c r="LB200" s="1">
        <v>15.4</v>
      </c>
      <c r="LC200" s="1">
        <v>17.2</v>
      </c>
      <c r="LD200" s="1">
        <v>15.4</v>
      </c>
      <c r="LE200" s="1">
        <v>14.2</v>
      </c>
      <c r="LF200" s="1">
        <v>15.4</v>
      </c>
      <c r="LG200" s="1">
        <v>17.8</v>
      </c>
      <c r="LH200" s="1">
        <v>14.4</v>
      </c>
      <c r="LI200" s="1">
        <v>16</v>
      </c>
      <c r="LJ200" s="1">
        <v>15.8</v>
      </c>
      <c r="LK200" s="1">
        <v>16.399999999999999</v>
      </c>
      <c r="LL200" s="1">
        <v>17.2</v>
      </c>
      <c r="LM200" s="1">
        <v>16.399999999999999</v>
      </c>
      <c r="LN200" s="1">
        <v>15.8</v>
      </c>
      <c r="LO200" s="1">
        <v>16.8</v>
      </c>
      <c r="LP200" s="1">
        <v>16.8</v>
      </c>
      <c r="LQ200" s="1">
        <v>15.6</v>
      </c>
      <c r="LR200" s="1">
        <v>15</v>
      </c>
      <c r="LS200" s="1">
        <v>14.4</v>
      </c>
      <c r="LT200" s="1">
        <v>16.2</v>
      </c>
      <c r="LU200" s="1">
        <v>16.600000000000001</v>
      </c>
      <c r="LV200" s="1">
        <v>14.6</v>
      </c>
      <c r="LW200" s="1">
        <v>16</v>
      </c>
      <c r="LX200" s="1">
        <v>15.8</v>
      </c>
      <c r="LY200" s="1">
        <v>15</v>
      </c>
      <c r="LZ200" s="1">
        <v>14.4</v>
      </c>
      <c r="MA200" s="1">
        <v>17.2</v>
      </c>
      <c r="MB200" s="1">
        <v>16.2</v>
      </c>
      <c r="MC200" s="1">
        <v>16.8</v>
      </c>
      <c r="MD200" s="1">
        <v>17.399999999999999</v>
      </c>
      <c r="ME200" s="1">
        <v>16.8</v>
      </c>
      <c r="MF200" s="1">
        <v>15.8</v>
      </c>
      <c r="MG200" s="1">
        <v>15</v>
      </c>
      <c r="MH200" s="1">
        <v>17.2</v>
      </c>
      <c r="MI200" s="1">
        <v>15.6</v>
      </c>
      <c r="MJ200" s="1">
        <v>65535</v>
      </c>
      <c r="MK200" s="1">
        <v>16.399999999999999</v>
      </c>
      <c r="ML200" s="1">
        <v>16</v>
      </c>
      <c r="MM200" s="1">
        <v>15.2</v>
      </c>
      <c r="MN200" s="1">
        <v>17.2</v>
      </c>
      <c r="MO200" s="1">
        <v>16.2</v>
      </c>
      <c r="MP200" s="1">
        <v>16.2</v>
      </c>
      <c r="MQ200" s="1">
        <v>16.600000000000001</v>
      </c>
      <c r="MR200" s="1">
        <v>16.8</v>
      </c>
      <c r="MS200" s="1">
        <v>16</v>
      </c>
      <c r="MT200" s="1">
        <v>15.2</v>
      </c>
      <c r="MU200" s="1">
        <v>15.8</v>
      </c>
      <c r="MV200" s="1">
        <v>17.2</v>
      </c>
      <c r="MW200" s="1">
        <v>16.2</v>
      </c>
      <c r="MX200" s="1">
        <v>15.8</v>
      </c>
      <c r="MY200" s="1">
        <v>16.8</v>
      </c>
      <c r="MZ200" s="1">
        <v>15.2</v>
      </c>
      <c r="NA200" s="1">
        <v>16</v>
      </c>
      <c r="NB200" s="1">
        <v>14.8</v>
      </c>
      <c r="NC200" s="1">
        <v>15.2</v>
      </c>
      <c r="ND200" s="1">
        <v>16.8</v>
      </c>
      <c r="NE200" s="1">
        <v>15</v>
      </c>
      <c r="NF200" s="1">
        <v>16.399999999999999</v>
      </c>
      <c r="NG200" s="1">
        <v>15.4</v>
      </c>
      <c r="NH200" s="1">
        <v>16.8</v>
      </c>
      <c r="NI200" s="1">
        <v>16</v>
      </c>
      <c r="NJ200" s="6">
        <f t="shared" si="160"/>
        <v>1</v>
      </c>
      <c r="NK200" s="3">
        <f t="shared" si="161"/>
        <v>1</v>
      </c>
      <c r="NL200" s="3">
        <f t="shared" si="162"/>
        <v>1</v>
      </c>
      <c r="NM200" s="3">
        <f t="shared" si="163"/>
        <v>0.96666666666666667</v>
      </c>
      <c r="NN200" s="3">
        <f t="shared" si="164"/>
        <v>0.967741935483871</v>
      </c>
      <c r="NO200" s="3">
        <f t="shared" si="165"/>
        <v>1</v>
      </c>
      <c r="NP200" s="3">
        <f t="shared" si="166"/>
        <v>1</v>
      </c>
      <c r="NQ200" s="3">
        <f t="shared" si="167"/>
        <v>1</v>
      </c>
      <c r="NR200" s="3">
        <f t="shared" si="168"/>
        <v>0.93333333333333335</v>
      </c>
      <c r="NS200" s="3">
        <f t="shared" si="169"/>
        <v>1</v>
      </c>
      <c r="NT200" s="3">
        <f t="shared" si="170"/>
        <v>1</v>
      </c>
      <c r="NU200" s="3">
        <f t="shared" si="171"/>
        <v>0.967741935483871</v>
      </c>
      <c r="NV200" s="3">
        <f t="shared" si="172"/>
        <v>0.98630136986301364</v>
      </c>
      <c r="NW200" s="5">
        <f t="shared" si="173"/>
        <v>15.064516129032258</v>
      </c>
      <c r="NX200" s="1">
        <f t="shared" si="174"/>
        <v>16.035714285714285</v>
      </c>
      <c r="NY200" s="1">
        <f t="shared" si="175"/>
        <v>15.870967741935486</v>
      </c>
      <c r="NZ200" s="1">
        <f t="shared" si="176"/>
        <v>16.03448275862069</v>
      </c>
      <c r="OA200" s="1">
        <f t="shared" si="177"/>
        <v>15.886666666666667</v>
      </c>
      <c r="OB200" s="1">
        <f t="shared" si="178"/>
        <v>15.046999999999999</v>
      </c>
      <c r="OC200" s="1">
        <f t="shared" si="179"/>
        <v>14.161290322580646</v>
      </c>
      <c r="OD200" s="1">
        <f t="shared" si="180"/>
        <v>14.290322580645164</v>
      </c>
      <c r="OE200" s="1">
        <f t="shared" si="181"/>
        <v>14.592857142857142</v>
      </c>
      <c r="OF200" s="1">
        <f t="shared" si="182"/>
        <v>15.148709677419355</v>
      </c>
      <c r="OG200" s="1">
        <f t="shared" si="183"/>
        <v>15.92</v>
      </c>
      <c r="OH200" s="1">
        <f t="shared" si="184"/>
        <v>16.053333333333331</v>
      </c>
      <c r="OI200" s="111">
        <v>14.529999999999996</v>
      </c>
      <c r="OJ200" s="112">
        <v>14.42</v>
      </c>
      <c r="OK200" s="112">
        <v>14.53448275862069</v>
      </c>
      <c r="OL200" s="112">
        <v>14.782758620689657</v>
      </c>
      <c r="OM200" s="112">
        <v>14.851724137931036</v>
      </c>
      <c r="ON200" s="112">
        <v>14.353333333333332</v>
      </c>
      <c r="OO200" s="112">
        <v>13.713793103448275</v>
      </c>
      <c r="OP200" s="112">
        <v>13.717241379310341</v>
      </c>
      <c r="OQ200" s="112">
        <v>13.879310344827585</v>
      </c>
      <c r="OR200" s="112">
        <v>14.58965517241379</v>
      </c>
      <c r="OS200" s="112">
        <v>14.830000000000002</v>
      </c>
      <c r="OT200" s="112">
        <v>14.844827586206897</v>
      </c>
      <c r="OU200" s="5">
        <f t="shared" si="148"/>
        <v>0.5345161290322622</v>
      </c>
      <c r="OV200" s="1">
        <f t="shared" si="149"/>
        <v>1.6157142857142848</v>
      </c>
      <c r="OW200" s="1">
        <f t="shared" si="150"/>
        <v>1.3364849833147954</v>
      </c>
      <c r="OX200" s="1">
        <f t="shared" si="151"/>
        <v>1.2517241379310331</v>
      </c>
      <c r="OY200" s="1">
        <f t="shared" si="152"/>
        <v>1.0349425287356304</v>
      </c>
      <c r="OZ200" s="1">
        <f t="shared" si="153"/>
        <v>0.6936666666666671</v>
      </c>
      <c r="PA200" s="1">
        <f t="shared" si="154"/>
        <v>0.44749721913237117</v>
      </c>
      <c r="PB200" s="1">
        <f t="shared" si="155"/>
        <v>0.57308120133482277</v>
      </c>
      <c r="PC200" s="1">
        <f t="shared" si="156"/>
        <v>0.71354679802955623</v>
      </c>
      <c r="PD200" s="1">
        <f t="shared" si="157"/>
        <v>0.5590545050055642</v>
      </c>
      <c r="PE200" s="1">
        <f t="shared" si="158"/>
        <v>1.0899999999999981</v>
      </c>
      <c r="PF200" s="1">
        <f t="shared" si="159"/>
        <v>1.2085057471264342</v>
      </c>
      <c r="PG200" s="111">
        <v>7</v>
      </c>
      <c r="PH200" s="112">
        <v>8.1999999999999993</v>
      </c>
      <c r="PI200" s="112">
        <v>6.4</v>
      </c>
      <c r="PJ200" s="112">
        <v>8.4</v>
      </c>
      <c r="PK200" s="112">
        <v>9</v>
      </c>
      <c r="PL200" s="112">
        <v>9.1999999999999993</v>
      </c>
      <c r="PM200" s="112">
        <v>6.8</v>
      </c>
      <c r="PN200" s="112">
        <v>8</v>
      </c>
      <c r="PO200" s="112">
        <v>10</v>
      </c>
      <c r="PP200" s="112">
        <v>10</v>
      </c>
      <c r="PQ200" s="112">
        <v>10</v>
      </c>
      <c r="PR200" s="137">
        <v>10</v>
      </c>
      <c r="PS200" s="5">
        <f t="array" ref="PS200">+IF(ISERROR($NW200)=FALSE,MIN(IF($H200:$AL200&lt;65534,$H200:$AL200,"")),NA())</f>
        <v>13</v>
      </c>
      <c r="PT200" s="1">
        <f t="array" ref="PT200">+IF(ISERROR($NX200)=FALSE,MIN(IF($AM200:$BN200&lt;65534,$AM200:$BN200,"")),NA())</f>
        <v>13.6</v>
      </c>
      <c r="PU200" s="1">
        <f t="array" ref="PU200">+IF(ISERROR($NY200)=FALSE,MIN(IF($BP200:$CT200&lt;65534,$BP200:$CT200,"")),NA())</f>
        <v>14</v>
      </c>
      <c r="PV200" s="1">
        <f t="array" ref="PV200">+IF(ISERROR($NZ200)=FALSE,MIN(IF($CU200:$DX200&lt;65534,$CU200:$DX200,"")),NA())</f>
        <v>14</v>
      </c>
      <c r="PW200" s="1">
        <f t="array" ref="PW200">+IF(ISERROR($OA200)=FALSE,MIN(IF($DY200:$FC200&lt;65534,$DY200:$FC200,"")),NA())</f>
        <v>13.8</v>
      </c>
      <c r="PX200" s="1">
        <f t="array" ref="PX200">+IF(ISERROR($OB200)=FALSE,MIN(IF($FD200:$GG200&lt;65534,$FD200:$GG200,"")),NA())</f>
        <v>13.6</v>
      </c>
      <c r="PY200" s="1">
        <f t="array" ref="PY200">+IF(ISERROR($OC200)=FALSE,MIN(IF($GH200:$HL200&lt;65534,$GH200:$HL200,"")),NA())</f>
        <v>12.2</v>
      </c>
      <c r="PZ200" s="1">
        <f t="array" ref="PZ200">+IF(ISERROR($OD200)=FALSE,MIN(IF($HM200:$IQ200&lt;65534,$HM200:$IQ200,"")),NA())</f>
        <v>13</v>
      </c>
      <c r="QA200" s="1">
        <f t="array" ref="QA200">+IF(ISERROR($OE200)=FALSE,MIN(IF($IR200:$JU200&lt;65534,$IR200:$JU200,"")),NA())</f>
        <v>12.2</v>
      </c>
      <c r="QB200" s="1">
        <f t="array" ref="QB200">+IF(ISERROR($OF200)=FALSE,MIN(IF($JV200:$KZ200&lt;65534,$JV200:$KZ200,"")),NA())</f>
        <v>12.2</v>
      </c>
      <c r="QC200" s="1">
        <f t="array" ref="QC200">+IF(ISERROR($OG200)=FALSE,MIN(IF($LA200:$MD200&lt;65534,$LA200:$MD200,"")),NA())</f>
        <v>14.2</v>
      </c>
      <c r="QD200" s="1">
        <f t="array" ref="QD200">+IF(ISERROR($OH200)=FALSE,MIN(IF($ME200:$NI200&lt;65534,$ME200:$NI200,"")),NA())</f>
        <v>14.8</v>
      </c>
      <c r="QE200" s="5">
        <f t="shared" si="185"/>
        <v>-6</v>
      </c>
      <c r="QF200" s="1">
        <f t="shared" si="186"/>
        <v>-5.4</v>
      </c>
      <c r="QG200" s="1">
        <f t="shared" si="187"/>
        <v>-7.6</v>
      </c>
      <c r="QH200" s="1">
        <f t="shared" si="188"/>
        <v>-5.6</v>
      </c>
      <c r="QI200" s="1">
        <f t="shared" si="189"/>
        <v>-4.8000000000000007</v>
      </c>
      <c r="QJ200" s="1">
        <f t="shared" si="190"/>
        <v>-4.4000000000000004</v>
      </c>
      <c r="QK200" s="1">
        <f t="shared" si="191"/>
        <v>-5.3999999999999995</v>
      </c>
      <c r="QL200" s="1">
        <f t="shared" si="192"/>
        <v>-5</v>
      </c>
      <c r="QM200" s="1">
        <f t="shared" si="193"/>
        <v>-2.1999999999999993</v>
      </c>
      <c r="QN200" s="1">
        <f t="shared" si="194"/>
        <v>-2.1999999999999993</v>
      </c>
      <c r="QO200" s="1">
        <f t="shared" si="195"/>
        <v>-4.1999999999999993</v>
      </c>
      <c r="QP200" s="1">
        <f t="shared" si="196"/>
        <v>-4.8000000000000007</v>
      </c>
      <c r="QQ200" s="5" t="s">
        <v>892</v>
      </c>
    </row>
    <row r="201" spans="1:459" s="1" customFormat="1" x14ac:dyDescent="0.2">
      <c r="A201" s="122">
        <v>52055090</v>
      </c>
      <c r="B201" s="123">
        <v>-77.389361111111114</v>
      </c>
      <c r="C201" s="123">
        <v>1.1075833333333334</v>
      </c>
      <c r="D201" s="124">
        <v>2800</v>
      </c>
      <c r="E201" s="125" t="s">
        <v>149</v>
      </c>
      <c r="F201" s="125" t="s">
        <v>598</v>
      </c>
      <c r="G201" s="125" t="s">
        <v>152</v>
      </c>
      <c r="H201" s="1">
        <v>10</v>
      </c>
      <c r="I201" s="1">
        <v>12</v>
      </c>
      <c r="J201" s="1">
        <v>12.1</v>
      </c>
      <c r="K201" s="1">
        <v>10.9</v>
      </c>
      <c r="L201" s="1">
        <v>10</v>
      </c>
      <c r="M201" s="1">
        <v>9.9</v>
      </c>
      <c r="N201" s="1">
        <v>10.1</v>
      </c>
      <c r="O201" s="1">
        <v>9.1</v>
      </c>
      <c r="P201" s="1">
        <v>9.1999999999999993</v>
      </c>
      <c r="Q201" s="1">
        <v>9.9</v>
      </c>
      <c r="R201" s="1">
        <v>9</v>
      </c>
      <c r="S201" s="1">
        <v>9</v>
      </c>
      <c r="T201" s="1">
        <v>9.1999999999999993</v>
      </c>
      <c r="U201" s="1">
        <v>10.1</v>
      </c>
      <c r="V201" s="1">
        <v>10.199999999999999</v>
      </c>
      <c r="W201" s="1">
        <v>10.1</v>
      </c>
      <c r="X201" s="1">
        <v>11</v>
      </c>
      <c r="Y201" s="1">
        <v>11.1</v>
      </c>
      <c r="Z201" s="1">
        <v>11</v>
      </c>
      <c r="AA201" s="1">
        <v>11.1</v>
      </c>
      <c r="AB201" s="1">
        <v>10.8</v>
      </c>
      <c r="AC201" s="1">
        <v>12</v>
      </c>
      <c r="AD201" s="1">
        <v>11.8</v>
      </c>
      <c r="AE201" s="1">
        <v>12.1</v>
      </c>
      <c r="AF201" s="1">
        <v>11</v>
      </c>
      <c r="AG201" s="1">
        <v>11.2</v>
      </c>
      <c r="AH201" s="1">
        <v>11.8</v>
      </c>
      <c r="AI201" s="1">
        <v>8.8000000000000007</v>
      </c>
      <c r="AJ201" s="1">
        <v>10.199999999999999</v>
      </c>
      <c r="AK201" s="1">
        <v>10</v>
      </c>
      <c r="AL201" s="1">
        <v>10.1</v>
      </c>
      <c r="AM201" s="1">
        <v>11</v>
      </c>
      <c r="AN201" s="1">
        <v>10.1</v>
      </c>
      <c r="AO201" s="1">
        <v>10</v>
      </c>
      <c r="AP201" s="1">
        <v>10.7</v>
      </c>
      <c r="AQ201" s="1">
        <v>10.4</v>
      </c>
      <c r="AR201" s="1">
        <v>12</v>
      </c>
      <c r="AS201" s="1">
        <v>11.4</v>
      </c>
      <c r="AT201" s="1">
        <v>10</v>
      </c>
      <c r="AU201" s="1">
        <v>11.4</v>
      </c>
      <c r="AV201" s="1">
        <v>11</v>
      </c>
      <c r="AW201" s="1">
        <v>12</v>
      </c>
      <c r="AX201" s="1">
        <v>12.1</v>
      </c>
      <c r="AY201" s="1">
        <v>11.9</v>
      </c>
      <c r="AZ201" s="1">
        <v>11</v>
      </c>
      <c r="BA201" s="1">
        <v>10.9</v>
      </c>
      <c r="BB201" s="1">
        <v>10</v>
      </c>
      <c r="BC201" s="1">
        <v>10.199999999999999</v>
      </c>
      <c r="BD201" s="1">
        <v>11</v>
      </c>
      <c r="BE201" s="1">
        <v>12</v>
      </c>
      <c r="BF201" s="1">
        <v>11.1</v>
      </c>
      <c r="BG201" s="1">
        <v>11</v>
      </c>
      <c r="BH201" s="1">
        <v>11.4</v>
      </c>
      <c r="BI201" s="1">
        <v>11</v>
      </c>
      <c r="BJ201" s="1">
        <v>10</v>
      </c>
      <c r="BK201" s="1">
        <v>10.1</v>
      </c>
      <c r="BL201" s="1">
        <v>12</v>
      </c>
      <c r="BM201" s="1">
        <v>11</v>
      </c>
      <c r="BN201" s="1">
        <v>11.1</v>
      </c>
      <c r="BO201" s="102"/>
      <c r="BP201" s="1">
        <v>10</v>
      </c>
      <c r="BQ201" s="1">
        <v>10.199999999999999</v>
      </c>
      <c r="BR201" s="1">
        <v>10</v>
      </c>
      <c r="BS201" s="1">
        <v>9.9</v>
      </c>
      <c r="BT201" s="1">
        <v>10</v>
      </c>
      <c r="BU201" s="1">
        <v>11</v>
      </c>
      <c r="BV201" s="1">
        <v>11</v>
      </c>
      <c r="BW201" s="1">
        <v>10.9</v>
      </c>
      <c r="BX201" s="1">
        <v>12</v>
      </c>
      <c r="BY201" s="1">
        <v>12.1</v>
      </c>
      <c r="BZ201" s="1">
        <v>12.2</v>
      </c>
      <c r="CA201" s="1">
        <v>9.9</v>
      </c>
      <c r="CB201" s="1">
        <v>10.1</v>
      </c>
      <c r="CC201" s="1">
        <v>11.2</v>
      </c>
      <c r="CD201" s="1">
        <v>11</v>
      </c>
      <c r="CE201" s="1">
        <v>10</v>
      </c>
      <c r="CF201" s="1">
        <v>11</v>
      </c>
      <c r="CG201" s="1">
        <v>11.1</v>
      </c>
      <c r="CH201" s="1">
        <v>11.4</v>
      </c>
      <c r="CI201" s="1">
        <v>10.1</v>
      </c>
      <c r="CJ201" s="1">
        <v>10</v>
      </c>
      <c r="CK201" s="1">
        <v>11</v>
      </c>
      <c r="CL201" s="1">
        <v>10.1</v>
      </c>
      <c r="CM201" s="1">
        <v>11.8</v>
      </c>
      <c r="CN201" s="1">
        <v>10.199999999999999</v>
      </c>
      <c r="CO201" s="1">
        <v>11.2</v>
      </c>
      <c r="CP201" s="1">
        <v>12</v>
      </c>
      <c r="CQ201" s="1">
        <v>12.1</v>
      </c>
      <c r="CR201" s="1">
        <v>11</v>
      </c>
      <c r="CS201" s="1">
        <v>10.8</v>
      </c>
      <c r="CT201" s="1">
        <v>12.4</v>
      </c>
      <c r="CU201" s="1">
        <v>11</v>
      </c>
      <c r="CV201" s="1">
        <v>10.1</v>
      </c>
      <c r="CW201" s="1">
        <v>11</v>
      </c>
      <c r="CX201" s="1">
        <v>11.5</v>
      </c>
      <c r="CY201" s="1">
        <v>11.3</v>
      </c>
      <c r="CZ201" s="1">
        <v>11</v>
      </c>
      <c r="DA201" s="1">
        <v>11.1</v>
      </c>
      <c r="DB201" s="1">
        <v>11.8</v>
      </c>
      <c r="DC201" s="1">
        <v>9.1</v>
      </c>
      <c r="DD201" s="1">
        <v>10</v>
      </c>
      <c r="DE201" s="1">
        <v>11</v>
      </c>
      <c r="DF201" s="1">
        <v>11.1</v>
      </c>
      <c r="DG201" s="1">
        <v>11.8</v>
      </c>
      <c r="DH201" s="1">
        <v>10</v>
      </c>
      <c r="DI201" s="1">
        <v>10.4</v>
      </c>
      <c r="DJ201" s="1">
        <v>10.1</v>
      </c>
      <c r="DK201" s="1">
        <v>11</v>
      </c>
      <c r="DL201" s="1">
        <v>10.199999999999999</v>
      </c>
      <c r="DM201" s="1">
        <v>10.4</v>
      </c>
      <c r="DN201" s="1">
        <v>10.5</v>
      </c>
      <c r="DO201" s="1">
        <v>10.6</v>
      </c>
      <c r="DP201" s="1">
        <v>10.4</v>
      </c>
      <c r="DQ201" s="1">
        <v>11.1</v>
      </c>
      <c r="DR201" s="1">
        <v>11</v>
      </c>
      <c r="DS201" s="1">
        <v>11.2</v>
      </c>
      <c r="DT201" s="1">
        <v>11</v>
      </c>
      <c r="DU201" s="1">
        <v>10.4</v>
      </c>
      <c r="DV201" s="1">
        <v>10.5</v>
      </c>
      <c r="DW201" s="1">
        <v>12</v>
      </c>
      <c r="DX201" s="1">
        <v>12.1</v>
      </c>
      <c r="DY201" s="1">
        <v>9.8000000000000007</v>
      </c>
      <c r="DZ201" s="1">
        <v>11</v>
      </c>
      <c r="EA201" s="1">
        <v>11.1</v>
      </c>
      <c r="EB201" s="1">
        <v>11.8</v>
      </c>
      <c r="EC201" s="1">
        <v>12</v>
      </c>
      <c r="ED201" s="1">
        <v>11.9</v>
      </c>
      <c r="EE201" s="1">
        <v>13</v>
      </c>
      <c r="EF201" s="1">
        <v>11</v>
      </c>
      <c r="EG201" s="1">
        <v>11.1</v>
      </c>
      <c r="EH201" s="1">
        <v>10.4</v>
      </c>
      <c r="EI201" s="1">
        <v>10.8</v>
      </c>
      <c r="EJ201" s="1">
        <v>10.1</v>
      </c>
      <c r="EK201" s="1">
        <v>10.9</v>
      </c>
      <c r="EL201" s="1">
        <v>11</v>
      </c>
      <c r="EM201" s="1">
        <v>11.1</v>
      </c>
      <c r="EN201" s="1">
        <v>11.2</v>
      </c>
      <c r="EO201" s="1">
        <v>10</v>
      </c>
      <c r="EP201" s="1">
        <v>11</v>
      </c>
      <c r="EQ201" s="1">
        <v>10.9</v>
      </c>
      <c r="ER201" s="1">
        <v>10.8</v>
      </c>
      <c r="ES201" s="1">
        <v>11</v>
      </c>
      <c r="ET201" s="1">
        <v>10</v>
      </c>
      <c r="EU201" s="1">
        <v>10.1</v>
      </c>
      <c r="EV201" s="1">
        <v>11</v>
      </c>
      <c r="EW201" s="1">
        <v>10</v>
      </c>
      <c r="EX201" s="1">
        <v>11</v>
      </c>
      <c r="EY201" s="1">
        <v>9.9</v>
      </c>
      <c r="EZ201" s="1">
        <v>10.1</v>
      </c>
      <c r="FA201" s="1">
        <v>10</v>
      </c>
      <c r="FB201" s="1">
        <v>10.199999999999999</v>
      </c>
      <c r="FC201" s="1">
        <v>10</v>
      </c>
      <c r="FD201" s="1">
        <v>9</v>
      </c>
      <c r="FE201" s="1">
        <v>9.1</v>
      </c>
      <c r="FF201" s="1">
        <v>10.4</v>
      </c>
      <c r="FG201" s="1">
        <v>10</v>
      </c>
      <c r="FH201" s="1">
        <v>11</v>
      </c>
      <c r="FI201" s="1">
        <v>10.1</v>
      </c>
      <c r="FJ201" s="1">
        <v>9</v>
      </c>
      <c r="FK201" s="1">
        <v>10</v>
      </c>
      <c r="FL201" s="1">
        <v>10.1</v>
      </c>
      <c r="FM201" s="1">
        <v>10</v>
      </c>
      <c r="FN201" s="1">
        <v>10.8</v>
      </c>
      <c r="FO201" s="1">
        <v>11.5</v>
      </c>
      <c r="FP201" s="1">
        <v>10.1</v>
      </c>
      <c r="FQ201" s="1">
        <v>11</v>
      </c>
      <c r="FR201" s="1">
        <v>10.8</v>
      </c>
      <c r="FS201" s="1">
        <v>11.8</v>
      </c>
      <c r="FT201" s="1">
        <v>10.4</v>
      </c>
      <c r="FU201" s="1">
        <v>10.199999999999999</v>
      </c>
      <c r="FV201" s="1">
        <v>10</v>
      </c>
      <c r="FW201" s="1">
        <v>12</v>
      </c>
      <c r="FX201" s="1">
        <v>10.1</v>
      </c>
      <c r="FY201" s="1">
        <v>10</v>
      </c>
      <c r="FZ201" s="1">
        <v>9.8000000000000007</v>
      </c>
      <c r="GA201" s="1">
        <v>10.1</v>
      </c>
      <c r="GB201" s="1">
        <v>9.1</v>
      </c>
      <c r="GC201" s="1">
        <v>10.199999999999999</v>
      </c>
      <c r="GD201" s="1">
        <v>11.1</v>
      </c>
      <c r="GE201" s="1">
        <v>12</v>
      </c>
      <c r="GF201" s="1">
        <v>11.1</v>
      </c>
      <c r="GG201" s="1">
        <v>9.8000000000000007</v>
      </c>
      <c r="GH201" s="1">
        <v>10.199999999999999</v>
      </c>
      <c r="GI201" s="1">
        <v>9.8000000000000007</v>
      </c>
      <c r="GJ201" s="1">
        <v>10.1</v>
      </c>
      <c r="GK201" s="1">
        <v>11</v>
      </c>
      <c r="GL201" s="1">
        <v>10.1</v>
      </c>
      <c r="GM201" s="1">
        <v>10.199999999999999</v>
      </c>
      <c r="GN201" s="1">
        <v>10.4</v>
      </c>
      <c r="GO201" s="1">
        <v>10</v>
      </c>
      <c r="GP201" s="1">
        <v>9.1</v>
      </c>
      <c r="GQ201" s="1">
        <v>9.9</v>
      </c>
      <c r="GR201" s="1">
        <v>8</v>
      </c>
      <c r="GS201" s="1">
        <v>9.1</v>
      </c>
      <c r="GT201" s="1">
        <v>9.8000000000000007</v>
      </c>
      <c r="GU201" s="1">
        <v>11</v>
      </c>
      <c r="GV201" s="1">
        <v>8.1999999999999993</v>
      </c>
      <c r="GW201" s="1">
        <v>9</v>
      </c>
      <c r="GX201" s="1">
        <v>11</v>
      </c>
      <c r="GY201" s="1">
        <v>11.9</v>
      </c>
      <c r="GZ201" s="1">
        <v>11.3</v>
      </c>
      <c r="HA201" s="1">
        <v>10.3</v>
      </c>
      <c r="HB201" s="1">
        <v>11</v>
      </c>
      <c r="HC201" s="1">
        <v>10.8</v>
      </c>
      <c r="HD201" s="1">
        <v>10.4</v>
      </c>
      <c r="HE201" s="1">
        <v>10.199999999999999</v>
      </c>
      <c r="HF201" s="1">
        <v>10</v>
      </c>
      <c r="HG201" s="1">
        <v>10.1</v>
      </c>
      <c r="HH201" s="1">
        <v>10</v>
      </c>
      <c r="HI201" s="1">
        <v>10.199999999999999</v>
      </c>
      <c r="HJ201" s="1">
        <v>8</v>
      </c>
      <c r="HK201" s="1">
        <v>8.1</v>
      </c>
      <c r="HL201" s="1">
        <v>11</v>
      </c>
      <c r="HM201" s="1">
        <v>9</v>
      </c>
      <c r="HN201" s="1">
        <v>9.1</v>
      </c>
      <c r="HO201" s="1">
        <v>10.4</v>
      </c>
      <c r="HP201" s="1">
        <v>10.1</v>
      </c>
      <c r="HQ201" s="1">
        <v>10</v>
      </c>
      <c r="HR201" s="1">
        <v>9</v>
      </c>
      <c r="HS201" s="1">
        <v>10</v>
      </c>
      <c r="HT201" s="1">
        <v>8.9</v>
      </c>
      <c r="HU201" s="1">
        <v>10</v>
      </c>
      <c r="HV201" s="1">
        <v>11.8</v>
      </c>
      <c r="HW201" s="1">
        <v>10</v>
      </c>
      <c r="HX201" s="1">
        <v>10.1</v>
      </c>
      <c r="HY201" s="1">
        <v>10.8</v>
      </c>
      <c r="HZ201" s="1">
        <v>10.199999999999999</v>
      </c>
      <c r="IA201" s="1">
        <v>9</v>
      </c>
      <c r="IB201" s="1">
        <v>8</v>
      </c>
      <c r="IC201" s="1">
        <v>8</v>
      </c>
      <c r="ID201" s="1">
        <v>9</v>
      </c>
      <c r="IE201" s="1">
        <v>10</v>
      </c>
      <c r="IF201" s="1">
        <v>10.1</v>
      </c>
      <c r="IG201" s="1">
        <v>9.1</v>
      </c>
      <c r="IH201" s="1">
        <v>9.9</v>
      </c>
      <c r="II201" s="1">
        <v>9.1</v>
      </c>
      <c r="IJ201" s="1">
        <v>10</v>
      </c>
      <c r="IK201" s="1">
        <v>10.1</v>
      </c>
      <c r="IL201" s="1">
        <v>10.9</v>
      </c>
      <c r="IM201" s="1">
        <v>11</v>
      </c>
      <c r="IN201" s="1">
        <v>11.9</v>
      </c>
      <c r="IO201" s="1">
        <v>10.4</v>
      </c>
      <c r="IP201" s="1">
        <v>8.9</v>
      </c>
      <c r="IQ201" s="1">
        <v>9</v>
      </c>
      <c r="IR201" s="1">
        <v>11.89</v>
      </c>
      <c r="IS201" s="1">
        <v>9.1</v>
      </c>
      <c r="IT201" s="1">
        <v>9.8000000000000007</v>
      </c>
      <c r="IU201" s="1">
        <v>11</v>
      </c>
      <c r="IV201" s="1">
        <v>12</v>
      </c>
      <c r="IW201" s="1">
        <v>11</v>
      </c>
      <c r="IX201" s="1">
        <v>11.7</v>
      </c>
      <c r="IY201" s="1">
        <v>10.1</v>
      </c>
      <c r="IZ201" s="1">
        <v>8.9</v>
      </c>
      <c r="JA201" s="1">
        <v>9</v>
      </c>
      <c r="JB201" s="1">
        <v>10.8</v>
      </c>
      <c r="JC201" s="1">
        <v>11</v>
      </c>
      <c r="JD201" s="1">
        <v>11.1</v>
      </c>
      <c r="JE201" s="1">
        <v>11</v>
      </c>
      <c r="JF201" s="1">
        <v>10.1</v>
      </c>
      <c r="JG201" s="1">
        <v>9</v>
      </c>
      <c r="JH201" s="1">
        <v>9.1</v>
      </c>
      <c r="JI201" s="1">
        <v>9.8000000000000007</v>
      </c>
      <c r="JJ201" s="1">
        <v>10</v>
      </c>
      <c r="JK201" s="1">
        <v>8</v>
      </c>
      <c r="JL201" s="1">
        <v>9.5</v>
      </c>
      <c r="JM201" s="1">
        <v>10</v>
      </c>
      <c r="JN201" s="1">
        <v>9</v>
      </c>
      <c r="JO201" s="1">
        <v>10.1</v>
      </c>
      <c r="JP201" s="1">
        <v>9.1</v>
      </c>
      <c r="JQ201" s="1">
        <v>10</v>
      </c>
      <c r="JR201" s="1">
        <v>11</v>
      </c>
      <c r="JS201" s="1">
        <v>8.9</v>
      </c>
      <c r="JT201" s="1">
        <v>11</v>
      </c>
      <c r="JU201" s="1">
        <v>9.4</v>
      </c>
      <c r="JV201" s="1">
        <v>8.4</v>
      </c>
      <c r="JW201" s="1">
        <v>9.9</v>
      </c>
      <c r="JX201" s="1">
        <v>10.4</v>
      </c>
      <c r="JY201" s="1">
        <v>9</v>
      </c>
      <c r="JZ201" s="1">
        <v>8</v>
      </c>
      <c r="KA201" s="1">
        <v>9</v>
      </c>
      <c r="KB201" s="1">
        <v>9</v>
      </c>
      <c r="KC201" s="1">
        <v>10.4</v>
      </c>
      <c r="KD201" s="1">
        <v>10</v>
      </c>
      <c r="KE201" s="1">
        <v>10.1</v>
      </c>
      <c r="KF201" s="1">
        <v>9</v>
      </c>
      <c r="KG201" s="1">
        <v>9</v>
      </c>
      <c r="KH201" s="1">
        <v>11</v>
      </c>
      <c r="KI201" s="1">
        <v>8.1</v>
      </c>
      <c r="KJ201" s="1">
        <v>10.1</v>
      </c>
      <c r="KK201" s="1">
        <v>10</v>
      </c>
      <c r="KL201" s="1">
        <v>9.9</v>
      </c>
      <c r="KM201" s="1">
        <v>10</v>
      </c>
      <c r="KN201" s="1">
        <v>10.1</v>
      </c>
      <c r="KO201" s="1">
        <v>10</v>
      </c>
      <c r="KP201" s="1">
        <v>9</v>
      </c>
      <c r="KQ201" s="1">
        <v>10</v>
      </c>
      <c r="KR201" s="1">
        <v>10.1</v>
      </c>
      <c r="KS201" s="1">
        <v>10.199999999999999</v>
      </c>
      <c r="KT201" s="1">
        <v>10</v>
      </c>
      <c r="KU201" s="1">
        <v>10.1</v>
      </c>
      <c r="KV201" s="1">
        <v>11</v>
      </c>
      <c r="KW201" s="1">
        <v>11.1</v>
      </c>
      <c r="KX201" s="1">
        <v>10.1</v>
      </c>
      <c r="KY201" s="1">
        <v>10</v>
      </c>
      <c r="KZ201" s="1">
        <v>10.199999999999999</v>
      </c>
      <c r="LA201" s="1">
        <v>9.8000000000000007</v>
      </c>
      <c r="LB201" s="1">
        <v>10</v>
      </c>
      <c r="LC201" s="1">
        <v>10.1</v>
      </c>
      <c r="LD201" s="1">
        <v>10</v>
      </c>
      <c r="LE201" s="1">
        <v>10.1</v>
      </c>
      <c r="LF201" s="1">
        <v>10.199999999999999</v>
      </c>
      <c r="LG201" s="1">
        <v>11.8</v>
      </c>
      <c r="LH201" s="1">
        <v>10.199999999999999</v>
      </c>
      <c r="LI201" s="1">
        <v>11.4</v>
      </c>
      <c r="LJ201" s="1">
        <v>10.7</v>
      </c>
      <c r="LK201" s="1">
        <v>11</v>
      </c>
      <c r="LL201" s="1">
        <v>11</v>
      </c>
      <c r="LM201" s="1">
        <v>10.4</v>
      </c>
      <c r="LN201" s="1">
        <v>10</v>
      </c>
      <c r="LO201" s="1">
        <v>10.1</v>
      </c>
      <c r="LP201" s="1">
        <v>10.4</v>
      </c>
      <c r="LQ201" s="1">
        <v>10</v>
      </c>
      <c r="LR201" s="1">
        <v>9.9</v>
      </c>
      <c r="LS201" s="1">
        <v>10</v>
      </c>
      <c r="LT201" s="1">
        <v>10.1</v>
      </c>
      <c r="LU201" s="1">
        <v>10.8</v>
      </c>
      <c r="LV201" s="1">
        <v>10.1</v>
      </c>
      <c r="LW201" s="1">
        <v>10</v>
      </c>
      <c r="LX201" s="1">
        <v>10.199999999999999</v>
      </c>
      <c r="LY201" s="1">
        <v>9.9</v>
      </c>
      <c r="LZ201" s="1">
        <v>11.1</v>
      </c>
      <c r="MA201" s="1">
        <v>11.2</v>
      </c>
      <c r="MB201" s="1">
        <v>11.3</v>
      </c>
      <c r="MC201" s="1">
        <v>10</v>
      </c>
      <c r="MD201" s="1">
        <v>11</v>
      </c>
      <c r="ME201" s="1">
        <v>10.1</v>
      </c>
      <c r="MF201" s="1">
        <v>11.8</v>
      </c>
      <c r="MG201" s="1">
        <v>10</v>
      </c>
      <c r="MH201" s="1">
        <v>10.1</v>
      </c>
      <c r="MI201" s="1">
        <v>10.4</v>
      </c>
      <c r="MJ201" s="1">
        <v>10.199999999999999</v>
      </c>
      <c r="MK201" s="1">
        <v>10.8</v>
      </c>
      <c r="ML201" s="1">
        <v>10</v>
      </c>
      <c r="MM201" s="1">
        <v>10.5</v>
      </c>
      <c r="MN201" s="1">
        <v>11</v>
      </c>
      <c r="MO201" s="1">
        <v>9.8000000000000007</v>
      </c>
      <c r="MP201" s="1">
        <v>10</v>
      </c>
      <c r="MQ201" s="1">
        <v>10.1</v>
      </c>
      <c r="MR201" s="1">
        <v>11</v>
      </c>
      <c r="MS201" s="1">
        <v>10.8</v>
      </c>
      <c r="MT201" s="1">
        <v>10.1</v>
      </c>
      <c r="MU201" s="1">
        <v>9.9</v>
      </c>
      <c r="MV201" s="1">
        <v>10</v>
      </c>
      <c r="MW201" s="1">
        <v>11.4</v>
      </c>
      <c r="MX201" s="1">
        <v>11.8</v>
      </c>
      <c r="MY201" s="1">
        <v>11.9</v>
      </c>
      <c r="MZ201" s="1">
        <v>10.1</v>
      </c>
      <c r="NA201" s="1">
        <v>11.7</v>
      </c>
      <c r="NB201" s="1">
        <v>12</v>
      </c>
      <c r="NC201" s="1">
        <v>11</v>
      </c>
      <c r="ND201" s="1">
        <v>11.9</v>
      </c>
      <c r="NE201" s="1">
        <v>11</v>
      </c>
      <c r="NF201" s="1">
        <v>12</v>
      </c>
      <c r="NG201" s="1">
        <v>10.199999999999999</v>
      </c>
      <c r="NH201" s="1">
        <v>10.5</v>
      </c>
      <c r="NI201" s="1">
        <v>11.1</v>
      </c>
      <c r="NJ201" s="6">
        <f t="shared" si="160"/>
        <v>1</v>
      </c>
      <c r="NK201" s="3">
        <f t="shared" si="161"/>
        <v>1</v>
      </c>
      <c r="NL201" s="3">
        <f t="shared" si="162"/>
        <v>1</v>
      </c>
      <c r="NM201" s="3">
        <f t="shared" si="163"/>
        <v>1</v>
      </c>
      <c r="NN201" s="3">
        <f t="shared" si="164"/>
        <v>1</v>
      </c>
      <c r="NO201" s="3">
        <f t="shared" si="165"/>
        <v>1</v>
      </c>
      <c r="NP201" s="3">
        <f t="shared" si="166"/>
        <v>1</v>
      </c>
      <c r="NQ201" s="3">
        <f t="shared" si="167"/>
        <v>1</v>
      </c>
      <c r="NR201" s="3">
        <f t="shared" si="168"/>
        <v>1</v>
      </c>
      <c r="NS201" s="3">
        <f t="shared" si="169"/>
        <v>1</v>
      </c>
      <c r="NT201" s="3">
        <f t="shared" si="170"/>
        <v>1</v>
      </c>
      <c r="NU201" s="3">
        <f t="shared" si="171"/>
        <v>1</v>
      </c>
      <c r="NV201" s="3">
        <f t="shared" si="172"/>
        <v>1</v>
      </c>
      <c r="NW201" s="5">
        <f t="shared" si="173"/>
        <v>10.477419354838711</v>
      </c>
      <c r="NX201" s="1">
        <f t="shared" si="174"/>
        <v>10.992857142857146</v>
      </c>
      <c r="NY201" s="1">
        <f t="shared" si="175"/>
        <v>10.893548387096772</v>
      </c>
      <c r="NZ201" s="1">
        <f t="shared" si="176"/>
        <v>10.823333333333332</v>
      </c>
      <c r="OA201" s="1">
        <f t="shared" si="177"/>
        <v>10.780645161290321</v>
      </c>
      <c r="OB201" s="1">
        <f t="shared" si="178"/>
        <v>10.353333333333335</v>
      </c>
      <c r="OC201" s="1">
        <f t="shared" si="179"/>
        <v>10.006451612903227</v>
      </c>
      <c r="OD201" s="1">
        <f t="shared" si="180"/>
        <v>9.7999999999999972</v>
      </c>
      <c r="OE201" s="1">
        <f t="shared" si="181"/>
        <v>10.079666666666666</v>
      </c>
      <c r="OF201" s="1">
        <f t="shared" si="182"/>
        <v>9.7806451612903214</v>
      </c>
      <c r="OG201" s="1">
        <f t="shared" si="183"/>
        <v>10.426666666666668</v>
      </c>
      <c r="OH201" s="1">
        <f t="shared" si="184"/>
        <v>10.748387096774193</v>
      </c>
      <c r="OI201" s="111">
        <v>9.2000000000000011</v>
      </c>
      <c r="OJ201" s="112">
        <v>9.3523809523809547</v>
      </c>
      <c r="OK201" s="112">
        <v>9.7095238095238088</v>
      </c>
      <c r="OL201" s="112">
        <v>9.6714285714285726</v>
      </c>
      <c r="OM201" s="112">
        <v>9.6904761904761916</v>
      </c>
      <c r="ON201" s="112">
        <v>9.3238095238095227</v>
      </c>
      <c r="OO201" s="112">
        <v>8.7636363636363654</v>
      </c>
      <c r="OP201" s="112">
        <v>8.7318181818181824</v>
      </c>
      <c r="OQ201" s="112">
        <v>8.9150000000000009</v>
      </c>
      <c r="OR201" s="112">
        <v>9.1761904761904791</v>
      </c>
      <c r="OS201" s="112">
        <v>9.4749999999999979</v>
      </c>
      <c r="OT201" s="112">
        <v>9.5523809523809522</v>
      </c>
      <c r="OU201" s="5">
        <f t="shared" si="148"/>
        <v>1.2774193548387096</v>
      </c>
      <c r="OV201" s="1">
        <f t="shared" si="149"/>
        <v>1.6404761904761909</v>
      </c>
      <c r="OW201" s="1">
        <f t="shared" si="150"/>
        <v>1.1840245775729628</v>
      </c>
      <c r="OX201" s="1">
        <f t="shared" si="151"/>
        <v>1.1519047619047598</v>
      </c>
      <c r="OY201" s="1">
        <f t="shared" si="152"/>
        <v>1.0901689708141298</v>
      </c>
      <c r="OZ201" s="1">
        <f t="shared" si="153"/>
        <v>1.0295238095238126</v>
      </c>
      <c r="PA201" s="1">
        <f t="shared" si="154"/>
        <v>1.2428152492668616</v>
      </c>
      <c r="PB201" s="1">
        <f t="shared" si="155"/>
        <v>1.0681818181818148</v>
      </c>
      <c r="PC201" s="1">
        <f t="shared" si="156"/>
        <v>1.1646666666666654</v>
      </c>
      <c r="PD201" s="1">
        <f t="shared" si="157"/>
        <v>0.60445468509984224</v>
      </c>
      <c r="PE201" s="1">
        <f t="shared" si="158"/>
        <v>0.95166666666666977</v>
      </c>
      <c r="PF201" s="1">
        <f t="shared" si="159"/>
        <v>1.196006144393241</v>
      </c>
      <c r="PG201" s="111">
        <v>5</v>
      </c>
      <c r="PH201" s="112">
        <v>5</v>
      </c>
      <c r="PI201" s="112">
        <v>6.5</v>
      </c>
      <c r="PJ201" s="112">
        <v>5.2</v>
      </c>
      <c r="PK201" s="112">
        <v>6.2</v>
      </c>
      <c r="PL201" s="112">
        <v>4.5</v>
      </c>
      <c r="PM201" s="112">
        <v>5</v>
      </c>
      <c r="PN201" s="112">
        <v>4.9000000000000004</v>
      </c>
      <c r="PO201" s="112">
        <v>5</v>
      </c>
      <c r="PP201" s="112">
        <v>5.2</v>
      </c>
      <c r="PQ201" s="112">
        <v>5</v>
      </c>
      <c r="PR201" s="137">
        <v>5</v>
      </c>
      <c r="PS201" s="5">
        <f t="array" ref="PS201">+IF(ISERROR($NW201)=FALSE,MIN(IF($H201:$AL201&lt;65534,$H201:$AL201,"")),NA())</f>
        <v>8.8000000000000007</v>
      </c>
      <c r="PT201" s="1">
        <f t="array" ref="PT201">+IF(ISERROR($NX201)=FALSE,MIN(IF($AM201:$BN201&lt;65534,$AM201:$BN201,"")),NA())</f>
        <v>10</v>
      </c>
      <c r="PU201" s="1">
        <f t="array" ref="PU201">+IF(ISERROR($NY201)=FALSE,MIN(IF($BP201:$CT201&lt;65534,$BP201:$CT201,"")),NA())</f>
        <v>9.9</v>
      </c>
      <c r="PV201" s="1">
        <f t="array" ref="PV201">+IF(ISERROR($NZ201)=FALSE,MIN(IF($CU201:$DX201&lt;65534,$CU201:$DX201,"")),NA())</f>
        <v>9.1</v>
      </c>
      <c r="PW201" s="1">
        <f t="array" ref="PW201">+IF(ISERROR($OA201)=FALSE,MIN(IF($DY201:$FC201&lt;65534,$DY201:$FC201,"")),NA())</f>
        <v>9.8000000000000007</v>
      </c>
      <c r="PX201" s="1">
        <f t="array" ref="PX201">+IF(ISERROR($OB201)=FALSE,MIN(IF($FD201:$GG201&lt;65534,$FD201:$GG201,"")),NA())</f>
        <v>9</v>
      </c>
      <c r="PY201" s="1">
        <f t="array" ref="PY201">+IF(ISERROR($OC201)=FALSE,MIN(IF($GH201:$HL201&lt;65534,$GH201:$HL201,"")),NA())</f>
        <v>8</v>
      </c>
      <c r="PZ201" s="1">
        <f t="array" ref="PZ201">+IF(ISERROR($OD201)=FALSE,MIN(IF($HM201:$IQ201&lt;65534,$HM201:$IQ201,"")),NA())</f>
        <v>8</v>
      </c>
      <c r="QA201" s="1">
        <f t="array" ref="QA201">+IF(ISERROR($OE201)=FALSE,MIN(IF($IR201:$JU201&lt;65534,$IR201:$JU201,"")),NA())</f>
        <v>8</v>
      </c>
      <c r="QB201" s="1">
        <f t="array" ref="QB201">+IF(ISERROR($OF201)=FALSE,MIN(IF($JV201:$KZ201&lt;65534,$JV201:$KZ201,"")),NA())</f>
        <v>8</v>
      </c>
      <c r="QC201" s="1">
        <f t="array" ref="QC201">+IF(ISERROR($OG201)=FALSE,MIN(IF($LA201:$MD201&lt;65534,$LA201:$MD201,"")),NA())</f>
        <v>9.8000000000000007</v>
      </c>
      <c r="QD201" s="1">
        <f t="array" ref="QD201">+IF(ISERROR($OH201)=FALSE,MIN(IF($ME201:$NI201&lt;65534,$ME201:$NI201,"")),NA())</f>
        <v>9.8000000000000007</v>
      </c>
      <c r="QE201" s="5">
        <f t="shared" si="185"/>
        <v>-3.8000000000000007</v>
      </c>
      <c r="QF201" s="1">
        <f t="shared" si="186"/>
        <v>-5</v>
      </c>
      <c r="QG201" s="1">
        <f t="shared" si="187"/>
        <v>-3.4000000000000004</v>
      </c>
      <c r="QH201" s="1">
        <f t="shared" si="188"/>
        <v>-3.8999999999999995</v>
      </c>
      <c r="QI201" s="1">
        <f t="shared" si="189"/>
        <v>-3.6000000000000005</v>
      </c>
      <c r="QJ201" s="1">
        <f t="shared" si="190"/>
        <v>-4.5</v>
      </c>
      <c r="QK201" s="1">
        <f t="shared" si="191"/>
        <v>-3</v>
      </c>
      <c r="QL201" s="1">
        <f t="shared" si="192"/>
        <v>-3.0999999999999996</v>
      </c>
      <c r="QM201" s="1">
        <f t="shared" si="193"/>
        <v>-3</v>
      </c>
      <c r="QN201" s="1">
        <f t="shared" si="194"/>
        <v>-2.8</v>
      </c>
      <c r="QO201" s="1">
        <f t="shared" si="195"/>
        <v>-4.8000000000000007</v>
      </c>
      <c r="QP201" s="1">
        <f t="shared" si="196"/>
        <v>-4.8000000000000007</v>
      </c>
      <c r="QQ201" s="5" t="s">
        <v>892</v>
      </c>
    </row>
    <row r="202" spans="1:459" s="1" customFormat="1" x14ac:dyDescent="0.2">
      <c r="A202" s="79">
        <v>52055200</v>
      </c>
      <c r="B202" s="106">
        <v>-77.445805555555566</v>
      </c>
      <c r="C202" s="106">
        <v>1.0042222222222221</v>
      </c>
      <c r="D202" s="105">
        <v>2181</v>
      </c>
      <c r="E202" s="97" t="s">
        <v>237</v>
      </c>
      <c r="F202" s="97" t="s">
        <v>237</v>
      </c>
      <c r="G202" s="97" t="s">
        <v>152</v>
      </c>
      <c r="H202" s="1">
        <v>11.6</v>
      </c>
      <c r="I202" s="1">
        <v>16.2</v>
      </c>
      <c r="J202" s="1">
        <v>15</v>
      </c>
      <c r="K202" s="1">
        <v>13.2</v>
      </c>
      <c r="L202" s="1">
        <v>12</v>
      </c>
      <c r="M202" s="1">
        <v>11.2</v>
      </c>
      <c r="N202" s="1">
        <v>13</v>
      </c>
      <c r="O202" s="1">
        <v>12.4</v>
      </c>
      <c r="P202" s="1">
        <v>12</v>
      </c>
      <c r="Q202" s="1">
        <v>12.6</v>
      </c>
      <c r="R202" s="1">
        <v>11.2</v>
      </c>
      <c r="S202" s="1">
        <v>11</v>
      </c>
      <c r="T202" s="1">
        <v>11.6</v>
      </c>
      <c r="U202" s="1">
        <v>12.2</v>
      </c>
      <c r="V202" s="1">
        <v>12</v>
      </c>
      <c r="W202" s="1">
        <v>13</v>
      </c>
      <c r="X202" s="1">
        <v>13.6</v>
      </c>
      <c r="Y202" s="1">
        <v>12.6</v>
      </c>
      <c r="Z202" s="1">
        <v>13.4</v>
      </c>
      <c r="AA202" s="1">
        <v>14.2</v>
      </c>
      <c r="AB202" s="1">
        <v>13.4</v>
      </c>
      <c r="AC202" s="1">
        <v>13</v>
      </c>
      <c r="AD202" s="1">
        <v>15.8</v>
      </c>
      <c r="AE202" s="1">
        <v>15.8</v>
      </c>
      <c r="AF202" s="1">
        <v>12.8</v>
      </c>
      <c r="AG202" s="1">
        <v>65535</v>
      </c>
      <c r="AH202" s="1">
        <v>13.8</v>
      </c>
      <c r="AI202" s="1">
        <v>12.6</v>
      </c>
      <c r="AJ202" s="1">
        <v>13.4</v>
      </c>
      <c r="AK202" s="1">
        <v>65535</v>
      </c>
      <c r="AL202" s="1">
        <v>14.4</v>
      </c>
      <c r="AM202" s="1">
        <v>14.6</v>
      </c>
      <c r="AN202" s="1">
        <v>12.4</v>
      </c>
      <c r="AO202" s="1">
        <v>10.4</v>
      </c>
      <c r="AP202" s="1">
        <v>12.8</v>
      </c>
      <c r="AQ202" s="1">
        <v>13.8</v>
      </c>
      <c r="AR202" s="1">
        <v>13.8</v>
      </c>
      <c r="AS202" s="1">
        <v>13.2</v>
      </c>
      <c r="AT202" s="1">
        <v>13</v>
      </c>
      <c r="AU202" s="1">
        <v>13.6</v>
      </c>
      <c r="AV202" s="1">
        <v>13.8</v>
      </c>
      <c r="AW202" s="1">
        <v>13</v>
      </c>
      <c r="AX202" s="1">
        <v>14</v>
      </c>
      <c r="AY202" s="1">
        <v>14.4</v>
      </c>
      <c r="AZ202" s="1">
        <v>13.2</v>
      </c>
      <c r="BA202" s="1">
        <v>14</v>
      </c>
      <c r="BB202" s="1">
        <v>10.4</v>
      </c>
      <c r="BC202" s="1">
        <v>11.8</v>
      </c>
      <c r="BD202" s="1">
        <v>13.2</v>
      </c>
      <c r="BE202" s="1">
        <v>13.8</v>
      </c>
      <c r="BF202" s="1">
        <v>14.2</v>
      </c>
      <c r="BG202" s="1">
        <v>13.4</v>
      </c>
      <c r="BH202" s="1">
        <v>14.2</v>
      </c>
      <c r="BI202" s="1">
        <v>13.4</v>
      </c>
      <c r="BJ202" s="1">
        <v>12.6</v>
      </c>
      <c r="BK202" s="1">
        <v>12.4</v>
      </c>
      <c r="BL202" s="1">
        <v>13</v>
      </c>
      <c r="BM202" s="1">
        <v>65535</v>
      </c>
      <c r="BN202" s="1">
        <v>13.2</v>
      </c>
      <c r="BO202" s="102"/>
      <c r="BP202" s="1">
        <v>11.8</v>
      </c>
      <c r="BQ202" s="1">
        <v>13.2</v>
      </c>
      <c r="BR202" s="1">
        <v>12.2</v>
      </c>
      <c r="BS202" s="1">
        <v>10.8</v>
      </c>
      <c r="BT202" s="1">
        <v>11.6</v>
      </c>
      <c r="BU202" s="1">
        <v>12.8</v>
      </c>
      <c r="BV202" s="1">
        <v>12.6</v>
      </c>
      <c r="BW202" s="1">
        <v>12</v>
      </c>
      <c r="BX202" s="1">
        <v>14</v>
      </c>
      <c r="BY202" s="1">
        <v>13.6</v>
      </c>
      <c r="BZ202" s="1">
        <v>15.2</v>
      </c>
      <c r="CA202" s="1">
        <v>11.2</v>
      </c>
      <c r="CB202" s="1">
        <v>12.4</v>
      </c>
      <c r="CC202" s="1">
        <v>13.2</v>
      </c>
      <c r="CD202" s="1">
        <v>13.2</v>
      </c>
      <c r="CE202" s="1">
        <v>11.2</v>
      </c>
      <c r="CF202" s="1">
        <v>13.2</v>
      </c>
      <c r="CG202" s="1">
        <v>13.4</v>
      </c>
      <c r="CH202" s="1">
        <v>14.2</v>
      </c>
      <c r="CI202" s="1">
        <v>13.4</v>
      </c>
      <c r="CJ202" s="1">
        <v>11.4</v>
      </c>
      <c r="CK202" s="1">
        <v>13.4</v>
      </c>
      <c r="CL202" s="1">
        <v>11.4</v>
      </c>
      <c r="CM202" s="1">
        <v>13.2</v>
      </c>
      <c r="CN202" s="1">
        <v>11.6</v>
      </c>
      <c r="CO202" s="1">
        <v>11.8</v>
      </c>
      <c r="CP202" s="1">
        <v>12.8</v>
      </c>
      <c r="CQ202" s="1">
        <v>14.8</v>
      </c>
      <c r="CR202" s="1">
        <v>13.6</v>
      </c>
      <c r="CS202" s="1">
        <v>13.2</v>
      </c>
      <c r="CT202" s="1">
        <v>15</v>
      </c>
      <c r="CU202" s="1">
        <v>12.6</v>
      </c>
      <c r="CV202" s="1">
        <v>13.4</v>
      </c>
      <c r="CW202" s="1">
        <v>13.8</v>
      </c>
      <c r="CX202" s="1">
        <v>13.8</v>
      </c>
      <c r="CY202" s="1">
        <v>14.2</v>
      </c>
      <c r="CZ202" s="1">
        <v>13.4</v>
      </c>
      <c r="DA202" s="1">
        <v>13</v>
      </c>
      <c r="DB202" s="1">
        <v>14.2</v>
      </c>
      <c r="DC202" s="1">
        <v>10.4</v>
      </c>
      <c r="DD202" s="1">
        <v>13.2</v>
      </c>
      <c r="DE202" s="1">
        <v>13</v>
      </c>
      <c r="DF202" s="1">
        <v>65535</v>
      </c>
      <c r="DG202" s="1">
        <v>13.4</v>
      </c>
      <c r="DH202" s="1">
        <v>10.8</v>
      </c>
      <c r="DI202" s="1">
        <v>12.6</v>
      </c>
      <c r="DJ202" s="1">
        <v>11.4</v>
      </c>
      <c r="DK202" s="1">
        <v>12.4</v>
      </c>
      <c r="DL202" s="1">
        <v>12.8</v>
      </c>
      <c r="DM202" s="1">
        <v>12</v>
      </c>
      <c r="DN202" s="1">
        <v>65535</v>
      </c>
      <c r="DO202" s="1">
        <v>14</v>
      </c>
      <c r="DP202" s="1">
        <v>12</v>
      </c>
      <c r="DQ202" s="1">
        <v>12.6</v>
      </c>
      <c r="DR202" s="1">
        <v>13.6</v>
      </c>
      <c r="DS202" s="1">
        <v>13.2</v>
      </c>
      <c r="DT202" s="1">
        <v>14</v>
      </c>
      <c r="DU202" s="1">
        <v>13.6</v>
      </c>
      <c r="DV202" s="1">
        <v>13.8</v>
      </c>
      <c r="DW202" s="1">
        <v>15</v>
      </c>
      <c r="DX202" s="1">
        <v>14.2</v>
      </c>
      <c r="DY202" s="1">
        <v>11.2</v>
      </c>
      <c r="DZ202" s="1">
        <v>14.6</v>
      </c>
      <c r="EA202" s="1">
        <v>14.2</v>
      </c>
      <c r="EB202" s="1">
        <v>65535</v>
      </c>
      <c r="EC202" s="1">
        <v>14</v>
      </c>
      <c r="ED202" s="1">
        <v>13</v>
      </c>
      <c r="EE202" s="1">
        <v>13.8</v>
      </c>
      <c r="EF202" s="1">
        <v>12.2</v>
      </c>
      <c r="EG202" s="1">
        <v>13</v>
      </c>
      <c r="EH202" s="1">
        <v>12.2</v>
      </c>
      <c r="EI202" s="1">
        <v>10.8</v>
      </c>
      <c r="EJ202" s="1">
        <v>12</v>
      </c>
      <c r="EK202" s="1">
        <v>13</v>
      </c>
      <c r="EL202" s="1">
        <v>13.2</v>
      </c>
      <c r="EM202" s="1">
        <v>13.8</v>
      </c>
      <c r="EN202" s="1">
        <v>12.6</v>
      </c>
      <c r="EO202" s="1">
        <v>11.8</v>
      </c>
      <c r="EP202" s="1">
        <v>13.6</v>
      </c>
      <c r="EQ202" s="1">
        <v>12.8</v>
      </c>
      <c r="ER202" s="1">
        <v>12</v>
      </c>
      <c r="ES202" s="1">
        <v>12.8</v>
      </c>
      <c r="ET202" s="1">
        <v>10.8</v>
      </c>
      <c r="EU202" s="1">
        <v>11.4</v>
      </c>
      <c r="EV202" s="1">
        <v>12.8</v>
      </c>
      <c r="EW202" s="1">
        <v>10.6</v>
      </c>
      <c r="EX202" s="1">
        <v>12.8</v>
      </c>
      <c r="EY202" s="1">
        <v>10.199999999999999</v>
      </c>
      <c r="EZ202" s="1">
        <v>10.8</v>
      </c>
      <c r="FA202" s="1">
        <v>13.8</v>
      </c>
      <c r="FB202" s="1">
        <v>12.6</v>
      </c>
      <c r="FC202" s="1">
        <v>12.4</v>
      </c>
      <c r="FD202" s="1">
        <v>10.6</v>
      </c>
      <c r="FE202" s="1">
        <v>11.2</v>
      </c>
      <c r="FF202" s="1">
        <v>11.8</v>
      </c>
      <c r="FG202" s="1">
        <v>13.2</v>
      </c>
      <c r="FH202" s="1">
        <v>15</v>
      </c>
      <c r="FI202" s="1">
        <v>12</v>
      </c>
      <c r="FJ202" s="1">
        <v>10</v>
      </c>
      <c r="FK202" s="1">
        <v>11.2</v>
      </c>
      <c r="FL202" s="1">
        <v>11.6</v>
      </c>
      <c r="FM202" s="1">
        <v>11.8</v>
      </c>
      <c r="FN202" s="1">
        <v>12.8</v>
      </c>
      <c r="FO202" s="1">
        <v>13.8</v>
      </c>
      <c r="FP202" s="1">
        <v>11.8</v>
      </c>
      <c r="FQ202" s="1">
        <v>12.6</v>
      </c>
      <c r="FR202" s="1">
        <v>65535</v>
      </c>
      <c r="FS202" s="1">
        <v>13.4</v>
      </c>
      <c r="FT202" s="1">
        <v>14.2</v>
      </c>
      <c r="FU202" s="1">
        <v>14.2</v>
      </c>
      <c r="FV202" s="1">
        <v>15</v>
      </c>
      <c r="FW202" s="1">
        <v>13</v>
      </c>
      <c r="FX202" s="1">
        <v>11.8</v>
      </c>
      <c r="FY202" s="1">
        <v>11.8</v>
      </c>
      <c r="FZ202" s="1">
        <v>13</v>
      </c>
      <c r="GA202" s="1">
        <v>11.2</v>
      </c>
      <c r="GB202" s="1">
        <v>10.4</v>
      </c>
      <c r="GC202" s="1">
        <v>11.4</v>
      </c>
      <c r="GD202" s="1">
        <v>13.4</v>
      </c>
      <c r="GE202" s="1">
        <v>13.6</v>
      </c>
      <c r="GF202" s="1">
        <v>14.4</v>
      </c>
      <c r="GG202" s="1">
        <v>12</v>
      </c>
      <c r="GH202" s="1">
        <v>13.6</v>
      </c>
      <c r="GI202" s="1">
        <v>12.2</v>
      </c>
      <c r="GJ202" s="1">
        <v>11.6</v>
      </c>
      <c r="GK202" s="1">
        <v>12.8</v>
      </c>
      <c r="GL202" s="1">
        <v>11</v>
      </c>
      <c r="GM202" s="1">
        <v>12.2</v>
      </c>
      <c r="GN202" s="1">
        <v>14</v>
      </c>
      <c r="GO202" s="1">
        <v>12.8</v>
      </c>
      <c r="GP202" s="1">
        <v>12.2</v>
      </c>
      <c r="GQ202" s="1">
        <v>13.2</v>
      </c>
      <c r="GR202" s="1">
        <v>11.2</v>
      </c>
      <c r="GS202" s="1">
        <v>65535</v>
      </c>
      <c r="GT202" s="1">
        <v>11.2</v>
      </c>
      <c r="GU202" s="1">
        <v>11.6</v>
      </c>
      <c r="GV202" s="1">
        <v>11.8</v>
      </c>
      <c r="GW202" s="1">
        <v>11.2</v>
      </c>
      <c r="GX202" s="1">
        <v>13.6</v>
      </c>
      <c r="GY202" s="1">
        <v>14.6</v>
      </c>
      <c r="GZ202" s="1">
        <v>14.8</v>
      </c>
      <c r="HA202" s="1">
        <v>13.2</v>
      </c>
      <c r="HB202" s="1">
        <v>14.6</v>
      </c>
      <c r="HC202" s="1">
        <v>12.4</v>
      </c>
      <c r="HD202" s="1">
        <v>12.6</v>
      </c>
      <c r="HE202" s="1">
        <v>12.6</v>
      </c>
      <c r="HF202" s="1">
        <v>12.2</v>
      </c>
      <c r="HG202" s="1">
        <v>13</v>
      </c>
      <c r="HH202" s="1">
        <v>65535</v>
      </c>
      <c r="HI202" s="1">
        <v>12.2</v>
      </c>
      <c r="HJ202" s="1">
        <v>11.6</v>
      </c>
      <c r="HK202" s="1">
        <v>10.199999999999999</v>
      </c>
      <c r="HL202" s="1">
        <v>13.2</v>
      </c>
      <c r="HM202" s="1">
        <v>14</v>
      </c>
      <c r="HN202" s="1">
        <v>10.4</v>
      </c>
      <c r="HO202" s="1">
        <v>12.8</v>
      </c>
      <c r="HP202" s="1">
        <v>12.4</v>
      </c>
      <c r="HQ202" s="1">
        <v>13.4</v>
      </c>
      <c r="HR202" s="1">
        <v>13.8</v>
      </c>
      <c r="HS202" s="1">
        <v>14.2</v>
      </c>
      <c r="HT202" s="1">
        <v>14.2</v>
      </c>
      <c r="HU202" s="1">
        <v>14.4</v>
      </c>
      <c r="HV202" s="1">
        <v>15.4</v>
      </c>
      <c r="HW202" s="1">
        <v>13.4</v>
      </c>
      <c r="HX202" s="1">
        <v>14.4</v>
      </c>
      <c r="HY202" s="1">
        <v>12.8</v>
      </c>
      <c r="HZ202" s="1">
        <v>12.8</v>
      </c>
      <c r="IA202" s="1">
        <v>10.9</v>
      </c>
      <c r="IB202" s="1">
        <v>65535</v>
      </c>
      <c r="IC202" s="1">
        <v>12.2</v>
      </c>
      <c r="ID202" s="1">
        <v>11.4</v>
      </c>
      <c r="IE202" s="1">
        <v>13.2</v>
      </c>
      <c r="IF202" s="1">
        <v>13.2</v>
      </c>
      <c r="IG202" s="1">
        <v>11.8</v>
      </c>
      <c r="IH202" s="1">
        <v>65535</v>
      </c>
      <c r="II202" s="1">
        <v>12.4</v>
      </c>
      <c r="IJ202" s="1">
        <v>14.4</v>
      </c>
      <c r="IK202" s="1">
        <v>14.2</v>
      </c>
      <c r="IL202" s="1">
        <v>14.4</v>
      </c>
      <c r="IM202" s="1">
        <v>15.2</v>
      </c>
      <c r="IN202" s="1">
        <v>15</v>
      </c>
      <c r="IO202" s="1">
        <v>15.2</v>
      </c>
      <c r="IP202" s="1">
        <v>12.6</v>
      </c>
      <c r="IQ202" s="1">
        <v>12</v>
      </c>
      <c r="IR202" s="1">
        <v>14.6</v>
      </c>
      <c r="IS202" s="1">
        <v>15.2</v>
      </c>
      <c r="IT202" s="1">
        <v>11.8</v>
      </c>
      <c r="IU202" s="1">
        <v>13.2</v>
      </c>
      <c r="IV202" s="1">
        <v>12.2</v>
      </c>
      <c r="IW202" s="1">
        <v>13.4</v>
      </c>
      <c r="IX202" s="1">
        <v>15.6</v>
      </c>
      <c r="IY202" s="1">
        <v>14.6</v>
      </c>
      <c r="IZ202" s="1">
        <v>13.4</v>
      </c>
      <c r="JA202" s="1">
        <v>11.8</v>
      </c>
      <c r="JB202" s="1">
        <v>12.8</v>
      </c>
      <c r="JC202" s="1">
        <v>13.8</v>
      </c>
      <c r="JD202" s="1">
        <v>13.2</v>
      </c>
      <c r="JE202" s="1">
        <v>14.4</v>
      </c>
      <c r="JF202" s="1">
        <v>12.8</v>
      </c>
      <c r="JG202" s="1">
        <v>9.6</v>
      </c>
      <c r="JH202" s="1">
        <v>9.4</v>
      </c>
      <c r="JI202" s="1">
        <v>10.8</v>
      </c>
      <c r="JJ202" s="1">
        <v>65535</v>
      </c>
      <c r="JK202" s="1">
        <v>11.2</v>
      </c>
      <c r="JL202" s="1">
        <v>65535</v>
      </c>
      <c r="JM202" s="1">
        <v>10.8</v>
      </c>
      <c r="JN202" s="1">
        <v>10.4</v>
      </c>
      <c r="JO202" s="1">
        <v>12.4</v>
      </c>
      <c r="JP202" s="1">
        <v>12.2</v>
      </c>
      <c r="JQ202" s="1">
        <v>11.8</v>
      </c>
      <c r="JR202" s="1">
        <v>13.63</v>
      </c>
      <c r="JS202" s="1">
        <v>11</v>
      </c>
      <c r="JT202" s="1">
        <v>11.2</v>
      </c>
      <c r="JU202" s="1">
        <v>12</v>
      </c>
      <c r="JV202" s="1">
        <v>11.8</v>
      </c>
      <c r="JW202" s="1">
        <v>11</v>
      </c>
      <c r="JX202" s="1">
        <v>12.6</v>
      </c>
      <c r="JY202" s="1">
        <v>13</v>
      </c>
      <c r="JZ202" s="1">
        <v>9.6</v>
      </c>
      <c r="KA202" s="1">
        <v>12</v>
      </c>
      <c r="KB202" s="1">
        <v>12.4</v>
      </c>
      <c r="KC202" s="1">
        <v>13.2</v>
      </c>
      <c r="KD202" s="1">
        <v>10.199999999999999</v>
      </c>
      <c r="KE202" s="1">
        <v>11.6</v>
      </c>
      <c r="KF202" s="1">
        <v>13.8</v>
      </c>
      <c r="KG202" s="1">
        <v>10.6</v>
      </c>
      <c r="KH202" s="1">
        <v>13.4</v>
      </c>
      <c r="KI202" s="1">
        <v>9.1999999999999993</v>
      </c>
      <c r="KJ202" s="1">
        <v>10.8</v>
      </c>
      <c r="KK202" s="1">
        <v>12.4</v>
      </c>
      <c r="KL202" s="1">
        <v>12.8</v>
      </c>
      <c r="KM202" s="1">
        <v>13</v>
      </c>
      <c r="KN202" s="1">
        <v>12.8</v>
      </c>
      <c r="KO202" s="1">
        <v>12.8</v>
      </c>
      <c r="KP202" s="1">
        <v>65535</v>
      </c>
      <c r="KQ202" s="1">
        <v>12</v>
      </c>
      <c r="KR202" s="1">
        <v>11.8</v>
      </c>
      <c r="KS202" s="1">
        <v>12.6</v>
      </c>
      <c r="KT202" s="1">
        <v>11.8</v>
      </c>
      <c r="KU202" s="1">
        <v>13.2</v>
      </c>
      <c r="KV202" s="1">
        <v>13</v>
      </c>
      <c r="KW202" s="1">
        <v>12.4</v>
      </c>
      <c r="KX202" s="1">
        <v>12.6</v>
      </c>
      <c r="KY202" s="1">
        <v>13.4</v>
      </c>
      <c r="KZ202" s="1">
        <v>12</v>
      </c>
      <c r="LA202" s="1">
        <v>11</v>
      </c>
      <c r="LB202" s="1">
        <v>12</v>
      </c>
      <c r="LC202" s="1">
        <v>11.8</v>
      </c>
      <c r="LD202" s="1">
        <v>12.8</v>
      </c>
      <c r="LE202" s="1">
        <v>11.8</v>
      </c>
      <c r="LF202" s="1">
        <v>11.6</v>
      </c>
      <c r="LG202" s="1">
        <v>13.2</v>
      </c>
      <c r="LH202" s="1">
        <v>11.4</v>
      </c>
      <c r="LI202" s="1">
        <v>12.4</v>
      </c>
      <c r="LJ202" s="1">
        <v>13.2</v>
      </c>
      <c r="LK202" s="1">
        <v>13.6</v>
      </c>
      <c r="LL202" s="1">
        <v>13.4</v>
      </c>
      <c r="LM202" s="1">
        <v>13.4</v>
      </c>
      <c r="LN202" s="1">
        <v>13.4</v>
      </c>
      <c r="LO202" s="1">
        <v>13.2</v>
      </c>
      <c r="LP202" s="1">
        <v>12.8</v>
      </c>
      <c r="LQ202" s="1">
        <v>13</v>
      </c>
      <c r="LR202" s="1">
        <v>11.8</v>
      </c>
      <c r="LS202" s="1">
        <v>11.6</v>
      </c>
      <c r="LT202" s="1">
        <v>12.8</v>
      </c>
      <c r="LU202" s="1">
        <v>13.2</v>
      </c>
      <c r="LV202" s="1">
        <v>12.8</v>
      </c>
      <c r="LW202" s="1">
        <v>13.2</v>
      </c>
      <c r="LX202" s="1">
        <v>13</v>
      </c>
      <c r="LY202" s="1">
        <v>10.8</v>
      </c>
      <c r="LZ202" s="1">
        <v>12</v>
      </c>
      <c r="MA202" s="1">
        <v>13.4</v>
      </c>
      <c r="MB202" s="1">
        <v>13.2</v>
      </c>
      <c r="MC202" s="1">
        <v>12.2</v>
      </c>
      <c r="MD202" s="1">
        <v>13.4</v>
      </c>
      <c r="ME202" s="1">
        <v>12.6</v>
      </c>
      <c r="MF202" s="1">
        <v>13.4</v>
      </c>
      <c r="MG202" s="1">
        <v>11</v>
      </c>
      <c r="MH202" s="1">
        <v>11.4</v>
      </c>
      <c r="MI202" s="1">
        <v>12.4</v>
      </c>
      <c r="MJ202" s="1">
        <v>13</v>
      </c>
      <c r="MK202" s="1">
        <v>12.8</v>
      </c>
      <c r="ML202" s="1">
        <v>13</v>
      </c>
      <c r="MM202" s="1">
        <v>13.4</v>
      </c>
      <c r="MN202" s="1">
        <v>13.6</v>
      </c>
      <c r="MO202" s="1">
        <v>12</v>
      </c>
      <c r="MP202" s="1">
        <v>12.6</v>
      </c>
      <c r="MQ202" s="1">
        <v>65535</v>
      </c>
      <c r="MR202" s="1">
        <v>13.4</v>
      </c>
      <c r="MS202" s="1">
        <v>13.2</v>
      </c>
      <c r="MT202" s="1">
        <v>11.2</v>
      </c>
      <c r="MU202" s="1">
        <v>11.4</v>
      </c>
      <c r="MV202" s="1">
        <v>12.4</v>
      </c>
      <c r="MW202" s="1">
        <v>13.2</v>
      </c>
      <c r="MX202" s="1">
        <v>13.6</v>
      </c>
      <c r="MY202" s="1">
        <v>13.2</v>
      </c>
      <c r="MZ202" s="1">
        <v>14.6</v>
      </c>
      <c r="NA202" s="1">
        <v>13.6</v>
      </c>
      <c r="NB202" s="1">
        <v>14.2</v>
      </c>
      <c r="NC202" s="1">
        <v>12.6</v>
      </c>
      <c r="ND202" s="1">
        <v>12.2</v>
      </c>
      <c r="NE202" s="1">
        <v>13</v>
      </c>
      <c r="NF202" s="1">
        <v>13.4</v>
      </c>
      <c r="NG202" s="1">
        <v>11.6</v>
      </c>
      <c r="NH202" s="1">
        <v>12.4</v>
      </c>
      <c r="NI202" s="1">
        <v>13.8</v>
      </c>
      <c r="NJ202" s="6">
        <f t="shared" si="160"/>
        <v>0.93548387096774188</v>
      </c>
      <c r="NK202" s="3">
        <f t="shared" si="161"/>
        <v>0.9642857142857143</v>
      </c>
      <c r="NL202" s="3">
        <f t="shared" si="162"/>
        <v>1</v>
      </c>
      <c r="NM202" s="3">
        <f t="shared" si="163"/>
        <v>0.93333333333333335</v>
      </c>
      <c r="NN202" s="3">
        <f t="shared" si="164"/>
        <v>0.967741935483871</v>
      </c>
      <c r="NO202" s="3">
        <f t="shared" si="165"/>
        <v>0.96666666666666667</v>
      </c>
      <c r="NP202" s="3">
        <f t="shared" si="166"/>
        <v>0.93548387096774188</v>
      </c>
      <c r="NQ202" s="3">
        <f t="shared" si="167"/>
        <v>0.93548387096774188</v>
      </c>
      <c r="NR202" s="3">
        <f t="shared" si="168"/>
        <v>0.93333333333333335</v>
      </c>
      <c r="NS202" s="3">
        <f t="shared" si="169"/>
        <v>0.967741935483871</v>
      </c>
      <c r="NT202" s="3">
        <f t="shared" si="170"/>
        <v>1</v>
      </c>
      <c r="NU202" s="3">
        <f t="shared" si="171"/>
        <v>0.967741935483871</v>
      </c>
      <c r="NV202" s="3">
        <f t="shared" si="172"/>
        <v>0.95890410958904104</v>
      </c>
      <c r="NW202" s="5">
        <f t="shared" si="173"/>
        <v>13.068965517241379</v>
      </c>
      <c r="NX202" s="1">
        <f t="shared" si="174"/>
        <v>13.170370370370369</v>
      </c>
      <c r="NY202" s="1">
        <f t="shared" si="175"/>
        <v>12.819354838709675</v>
      </c>
      <c r="NZ202" s="1">
        <f t="shared" si="176"/>
        <v>13.085714285714289</v>
      </c>
      <c r="OA202" s="1">
        <f t="shared" si="177"/>
        <v>12.493333333333336</v>
      </c>
      <c r="OB202" s="1">
        <f t="shared" si="178"/>
        <v>12.489655172413791</v>
      </c>
      <c r="OC202" s="1">
        <f t="shared" si="179"/>
        <v>12.531034482758621</v>
      </c>
      <c r="OD202" s="1">
        <f t="shared" si="180"/>
        <v>13.32758620689655</v>
      </c>
      <c r="OE202" s="1">
        <f t="shared" si="181"/>
        <v>12.4725</v>
      </c>
      <c r="OF202" s="1">
        <f t="shared" si="182"/>
        <v>12.126666666666669</v>
      </c>
      <c r="OG202" s="1">
        <f t="shared" si="183"/>
        <v>12.58</v>
      </c>
      <c r="OH202" s="1">
        <f t="shared" si="184"/>
        <v>12.806666666666667</v>
      </c>
      <c r="OI202" s="111" t="e">
        <f>NA()</f>
        <v>#N/A</v>
      </c>
      <c r="OJ202" s="112" t="e">
        <f>NA()</f>
        <v>#N/A</v>
      </c>
      <c r="OK202" s="112" t="e">
        <f>NA()</f>
        <v>#N/A</v>
      </c>
      <c r="OL202" s="112" t="e">
        <f>NA()</f>
        <v>#N/A</v>
      </c>
      <c r="OM202" s="112" t="e">
        <f>NA()</f>
        <v>#N/A</v>
      </c>
      <c r="ON202" s="112" t="e">
        <f>NA()</f>
        <v>#N/A</v>
      </c>
      <c r="OO202" s="112" t="e">
        <f>NA()</f>
        <v>#N/A</v>
      </c>
      <c r="OP202" s="112" t="e">
        <f>NA()</f>
        <v>#N/A</v>
      </c>
      <c r="OQ202" s="112" t="e">
        <f>NA()</f>
        <v>#N/A</v>
      </c>
      <c r="OR202" s="112" t="e">
        <f>NA()</f>
        <v>#N/A</v>
      </c>
      <c r="OS202" s="112" t="e">
        <f>NA()</f>
        <v>#N/A</v>
      </c>
      <c r="OT202" s="112" t="e">
        <f>NA()</f>
        <v>#N/A</v>
      </c>
      <c r="OU202" s="5" t="e">
        <f t="shared" si="148"/>
        <v>#N/A</v>
      </c>
      <c r="OV202" s="1" t="e">
        <f t="shared" si="149"/>
        <v>#N/A</v>
      </c>
      <c r="OW202" s="1" t="e">
        <f t="shared" si="150"/>
        <v>#N/A</v>
      </c>
      <c r="OX202" s="1" t="e">
        <f t="shared" si="151"/>
        <v>#N/A</v>
      </c>
      <c r="OY202" s="1" t="e">
        <f t="shared" si="152"/>
        <v>#N/A</v>
      </c>
      <c r="OZ202" s="1" t="e">
        <f t="shared" si="153"/>
        <v>#N/A</v>
      </c>
      <c r="PA202" s="1" t="e">
        <f t="shared" si="154"/>
        <v>#N/A</v>
      </c>
      <c r="PB202" s="1" t="e">
        <f t="shared" si="155"/>
        <v>#N/A</v>
      </c>
      <c r="PC202" s="1" t="e">
        <f t="shared" si="156"/>
        <v>#N/A</v>
      </c>
      <c r="PD202" s="1" t="e">
        <f t="shared" si="157"/>
        <v>#N/A</v>
      </c>
      <c r="PE202" s="1" t="e">
        <f t="shared" si="158"/>
        <v>#N/A</v>
      </c>
      <c r="PF202" s="1" t="e">
        <f t="shared" si="159"/>
        <v>#N/A</v>
      </c>
      <c r="PG202" s="111">
        <v>8</v>
      </c>
      <c r="PH202" s="112">
        <v>8.4</v>
      </c>
      <c r="PI202" s="112">
        <v>9</v>
      </c>
      <c r="PJ202" s="112">
        <v>8.6</v>
      </c>
      <c r="PK202" s="112">
        <v>9.6</v>
      </c>
      <c r="PL202" s="112">
        <v>9.4</v>
      </c>
      <c r="PM202" s="112">
        <v>8.6</v>
      </c>
      <c r="PN202" s="112">
        <v>8.4</v>
      </c>
      <c r="PO202" s="112">
        <v>8.1999999999999993</v>
      </c>
      <c r="PP202" s="112">
        <v>9</v>
      </c>
      <c r="PQ202" s="112">
        <v>9.1999999999999993</v>
      </c>
      <c r="PR202" s="137">
        <v>9</v>
      </c>
      <c r="PS202" s="5">
        <f t="array" ref="PS202">+IF(ISERROR($NW202)=FALSE,MIN(IF($H202:$AL202&lt;65534,$H202:$AL202,"")),NA())</f>
        <v>11</v>
      </c>
      <c r="PT202" s="1">
        <f t="array" ref="PT202">+IF(ISERROR($NX202)=FALSE,MIN(IF($AM202:$BN202&lt;65534,$AM202:$BN202,"")),NA())</f>
        <v>10.4</v>
      </c>
      <c r="PU202" s="1">
        <f t="array" ref="PU202">+IF(ISERROR($NY202)=FALSE,MIN(IF($BP202:$CT202&lt;65534,$BP202:$CT202,"")),NA())</f>
        <v>10.8</v>
      </c>
      <c r="PV202" s="1">
        <f t="array" ref="PV202">+IF(ISERROR($NZ202)=FALSE,MIN(IF($CU202:$DX202&lt;65534,$CU202:$DX202,"")),NA())</f>
        <v>10.4</v>
      </c>
      <c r="PW202" s="1">
        <f t="array" ref="PW202">+IF(ISERROR($OA202)=FALSE,MIN(IF($DY202:$FC202&lt;65534,$DY202:$FC202,"")),NA())</f>
        <v>10.199999999999999</v>
      </c>
      <c r="PX202" s="1">
        <f t="array" ref="PX202">+IF(ISERROR($OB202)=FALSE,MIN(IF($FD202:$GG202&lt;65534,$FD202:$GG202,"")),NA())</f>
        <v>10</v>
      </c>
      <c r="PY202" s="1">
        <f t="array" ref="PY202">+IF(ISERROR($OC202)=FALSE,MIN(IF($GH202:$HL202&lt;65534,$GH202:$HL202,"")),NA())</f>
        <v>10.199999999999999</v>
      </c>
      <c r="PZ202" s="1">
        <f t="array" ref="PZ202">+IF(ISERROR($OD202)=FALSE,MIN(IF($HM202:$IQ202&lt;65534,$HM202:$IQ202,"")),NA())</f>
        <v>10.4</v>
      </c>
      <c r="QA202" s="1">
        <f t="array" ref="QA202">+IF(ISERROR($OE202)=FALSE,MIN(IF($IR202:$JU202&lt;65534,$IR202:$JU202,"")),NA())</f>
        <v>9.4</v>
      </c>
      <c r="QB202" s="1">
        <f t="array" ref="QB202">+IF(ISERROR($OF202)=FALSE,MIN(IF($JV202:$KZ202&lt;65534,$JV202:$KZ202,"")),NA())</f>
        <v>9.1999999999999993</v>
      </c>
      <c r="QC202" s="1">
        <f t="array" ref="QC202">+IF(ISERROR($OG202)=FALSE,MIN(IF($LA202:$MD202&lt;65534,$LA202:$MD202,"")),NA())</f>
        <v>10.8</v>
      </c>
      <c r="QD202" s="1">
        <f t="array" ref="QD202">+IF(ISERROR($OH202)=FALSE,MIN(IF($ME202:$NI202&lt;65534,$ME202:$NI202,"")),NA())</f>
        <v>11</v>
      </c>
      <c r="QE202" s="5">
        <f t="shared" si="185"/>
        <v>-3</v>
      </c>
      <c r="QF202" s="1">
        <f t="shared" si="186"/>
        <v>-2</v>
      </c>
      <c r="QG202" s="1">
        <f t="shared" si="187"/>
        <v>-1.8000000000000007</v>
      </c>
      <c r="QH202" s="1">
        <f t="shared" si="188"/>
        <v>-1.8000000000000007</v>
      </c>
      <c r="QI202" s="1">
        <f t="shared" si="189"/>
        <v>-0.59999999999999964</v>
      </c>
      <c r="QJ202" s="1">
        <f t="shared" si="190"/>
        <v>-0.59999999999999964</v>
      </c>
      <c r="QK202" s="1">
        <f t="shared" si="191"/>
        <v>-1.5999999999999996</v>
      </c>
      <c r="QL202" s="1">
        <f t="shared" si="192"/>
        <v>-2</v>
      </c>
      <c r="QM202" s="1">
        <f t="shared" si="193"/>
        <v>-1.2000000000000011</v>
      </c>
      <c r="QN202" s="1">
        <f t="shared" si="194"/>
        <v>-0.19999999999999929</v>
      </c>
      <c r="QO202" s="1">
        <f t="shared" si="195"/>
        <v>-1.6000000000000014</v>
      </c>
      <c r="QP202" s="1">
        <f t="shared" si="196"/>
        <v>-2</v>
      </c>
      <c r="QQ202" s="5" t="s">
        <v>892</v>
      </c>
    </row>
    <row r="203" spans="1:459" s="1" customFormat="1" x14ac:dyDescent="0.2">
      <c r="A203" s="126">
        <v>16015010</v>
      </c>
      <c r="B203" s="127">
        <v>-72.509166666666673</v>
      </c>
      <c r="C203" s="127">
        <v>7.9302777777777784</v>
      </c>
      <c r="D203" s="128">
        <v>250</v>
      </c>
      <c r="E203" s="129" t="s">
        <v>16</v>
      </c>
      <c r="F203" s="129" t="s">
        <v>353</v>
      </c>
      <c r="G203" s="129" t="s">
        <v>17</v>
      </c>
      <c r="H203" s="1">
        <v>20.399999999999999</v>
      </c>
      <c r="I203" s="1">
        <v>20.6</v>
      </c>
      <c r="J203" s="1">
        <v>22.5</v>
      </c>
      <c r="K203" s="1">
        <v>21.1</v>
      </c>
      <c r="L203" s="1">
        <v>21.1</v>
      </c>
      <c r="M203" s="1">
        <v>21.4</v>
      </c>
      <c r="N203" s="1">
        <v>22.5</v>
      </c>
      <c r="O203" s="1">
        <v>22</v>
      </c>
      <c r="P203" s="1">
        <v>21.2</v>
      </c>
      <c r="Q203" s="1">
        <v>22</v>
      </c>
      <c r="R203" s="1">
        <v>19.2</v>
      </c>
      <c r="S203" s="1">
        <v>19.600000000000001</v>
      </c>
      <c r="T203" s="1">
        <v>20.8</v>
      </c>
      <c r="U203" s="1">
        <v>21.1</v>
      </c>
      <c r="V203" s="1">
        <v>21.2</v>
      </c>
      <c r="W203" s="1">
        <v>21.6</v>
      </c>
      <c r="X203" s="1">
        <v>21.9</v>
      </c>
      <c r="Y203" s="1">
        <v>21.9</v>
      </c>
      <c r="Z203" s="1">
        <v>22</v>
      </c>
      <c r="AA203" s="1">
        <v>21.4</v>
      </c>
      <c r="AB203" s="1">
        <v>22.1</v>
      </c>
      <c r="AC203" s="1">
        <v>23.1</v>
      </c>
      <c r="AD203" s="1">
        <v>22.3</v>
      </c>
      <c r="AE203" s="1">
        <v>21.2</v>
      </c>
      <c r="AF203" s="1">
        <v>22.8</v>
      </c>
      <c r="AG203" s="1">
        <v>22.6</v>
      </c>
      <c r="AH203" s="1">
        <v>22.9</v>
      </c>
      <c r="AI203" s="1">
        <v>23.1</v>
      </c>
      <c r="AJ203" s="1">
        <v>21.9</v>
      </c>
      <c r="AK203" s="1">
        <v>22.4</v>
      </c>
      <c r="AL203" s="1">
        <v>22.4</v>
      </c>
      <c r="AM203" s="1">
        <v>21.9</v>
      </c>
      <c r="AN203" s="1">
        <v>21.8</v>
      </c>
      <c r="AO203" s="1">
        <v>21.6</v>
      </c>
      <c r="AP203" s="1">
        <v>21.9</v>
      </c>
      <c r="AQ203" s="1">
        <v>22.3</v>
      </c>
      <c r="AR203" s="1">
        <v>22.8</v>
      </c>
      <c r="AS203" s="1">
        <v>22.3</v>
      </c>
      <c r="AT203" s="1">
        <v>22.2</v>
      </c>
      <c r="AU203" s="1">
        <v>22</v>
      </c>
      <c r="AV203" s="1">
        <v>21.6</v>
      </c>
      <c r="AW203" s="1">
        <v>21.5</v>
      </c>
      <c r="AX203" s="1">
        <v>20.8</v>
      </c>
      <c r="AY203" s="1">
        <v>21.2</v>
      </c>
      <c r="AZ203" s="1">
        <v>23.1</v>
      </c>
      <c r="BA203" s="1">
        <v>23.5</v>
      </c>
      <c r="BB203" s="1">
        <v>24</v>
      </c>
      <c r="BC203" s="1">
        <v>23.3</v>
      </c>
      <c r="BD203" s="1">
        <v>24.2</v>
      </c>
      <c r="BE203" s="1">
        <v>22.6</v>
      </c>
      <c r="BF203" s="1">
        <v>22.6</v>
      </c>
      <c r="BG203" s="1">
        <v>22.8</v>
      </c>
      <c r="BH203" s="1">
        <v>21.6</v>
      </c>
      <c r="BI203" s="1">
        <v>21.2</v>
      </c>
      <c r="BJ203" s="1">
        <v>22.9</v>
      </c>
      <c r="BK203" s="1">
        <v>22.5</v>
      </c>
      <c r="BL203" s="1">
        <v>22.2</v>
      </c>
      <c r="BM203" s="1">
        <v>22</v>
      </c>
      <c r="BN203" s="1">
        <v>21.5</v>
      </c>
      <c r="BO203" s="102"/>
      <c r="BP203" s="1">
        <v>22.7</v>
      </c>
      <c r="BQ203" s="1">
        <v>22.3</v>
      </c>
      <c r="BR203" s="1">
        <v>22.5</v>
      </c>
      <c r="BS203" s="1">
        <v>22.7</v>
      </c>
      <c r="BT203" s="1">
        <v>22.7</v>
      </c>
      <c r="BU203" s="1">
        <v>23.5</v>
      </c>
      <c r="BV203" s="1">
        <v>22.4</v>
      </c>
      <c r="BW203" s="1">
        <v>23.3</v>
      </c>
      <c r="BX203" s="1">
        <v>23</v>
      </c>
      <c r="BY203" s="1">
        <v>23.2</v>
      </c>
      <c r="BZ203" s="1">
        <v>23</v>
      </c>
      <c r="CA203" s="1">
        <v>22.2</v>
      </c>
      <c r="CB203" s="1">
        <v>22</v>
      </c>
      <c r="CC203" s="1">
        <v>23.2</v>
      </c>
      <c r="CD203" s="1">
        <v>23.1</v>
      </c>
      <c r="CE203" s="1">
        <v>23.5</v>
      </c>
      <c r="CF203" s="1">
        <v>23.3</v>
      </c>
      <c r="CG203" s="1">
        <v>23.1</v>
      </c>
      <c r="CH203" s="1">
        <v>23.7</v>
      </c>
      <c r="CI203" s="1">
        <v>23.8</v>
      </c>
      <c r="CJ203" s="1">
        <v>22.1</v>
      </c>
      <c r="CK203" s="1">
        <v>22.9</v>
      </c>
      <c r="CL203" s="1">
        <v>21.8</v>
      </c>
      <c r="CM203" s="1">
        <v>22.1</v>
      </c>
      <c r="CN203" s="1">
        <v>23.6</v>
      </c>
      <c r="CO203" s="1">
        <v>23.9</v>
      </c>
      <c r="CP203" s="1">
        <v>23.8</v>
      </c>
      <c r="CQ203" s="1">
        <v>23.8</v>
      </c>
      <c r="CR203" s="1">
        <v>24</v>
      </c>
      <c r="CS203" s="1">
        <v>22.7</v>
      </c>
      <c r="CT203" s="1">
        <v>23.3</v>
      </c>
      <c r="CU203" s="1">
        <v>24.4</v>
      </c>
      <c r="CV203" s="1">
        <v>22.2</v>
      </c>
      <c r="CW203" s="1">
        <v>22.5</v>
      </c>
      <c r="CX203" s="1">
        <v>23</v>
      </c>
      <c r="CY203" s="1">
        <v>23.3</v>
      </c>
      <c r="CZ203" s="1">
        <v>23.8</v>
      </c>
      <c r="DA203" s="1">
        <v>24</v>
      </c>
      <c r="DB203" s="1">
        <v>23.7</v>
      </c>
      <c r="DC203" s="1">
        <v>23.2</v>
      </c>
      <c r="DD203" s="1">
        <v>24.4</v>
      </c>
      <c r="DE203" s="1">
        <v>24.2</v>
      </c>
      <c r="DF203" s="1">
        <v>24.4</v>
      </c>
      <c r="DG203" s="1">
        <v>25.2</v>
      </c>
      <c r="DH203" s="1">
        <v>24.8</v>
      </c>
      <c r="DI203" s="1">
        <v>24.4</v>
      </c>
      <c r="DJ203" s="1">
        <v>23.2</v>
      </c>
      <c r="DK203" s="1">
        <v>23.4</v>
      </c>
      <c r="DL203" s="1">
        <v>23.1</v>
      </c>
      <c r="DM203" s="1">
        <v>23.5</v>
      </c>
      <c r="DN203" s="1">
        <v>23.4</v>
      </c>
      <c r="DO203" s="1">
        <v>22</v>
      </c>
      <c r="DP203" s="1">
        <v>22.8</v>
      </c>
      <c r="DQ203" s="1">
        <v>21.9</v>
      </c>
      <c r="DR203" s="1">
        <v>21.9</v>
      </c>
      <c r="DS203" s="1">
        <v>22.5</v>
      </c>
      <c r="DT203" s="1">
        <v>24</v>
      </c>
      <c r="DU203" s="1">
        <v>25.7</v>
      </c>
      <c r="DV203" s="1">
        <v>24.6</v>
      </c>
      <c r="DW203" s="1">
        <v>24.8</v>
      </c>
      <c r="DX203" s="1">
        <v>26.7</v>
      </c>
      <c r="DY203" s="1">
        <v>25.4</v>
      </c>
      <c r="DZ203" s="1">
        <v>26.1</v>
      </c>
      <c r="EA203" s="1">
        <v>24.1</v>
      </c>
      <c r="EB203" s="1">
        <v>24.8</v>
      </c>
      <c r="EC203" s="1">
        <v>25.3</v>
      </c>
      <c r="ED203" s="1">
        <v>24.8</v>
      </c>
      <c r="EE203" s="1">
        <v>26.8</v>
      </c>
      <c r="EF203" s="1">
        <v>24.2</v>
      </c>
      <c r="EG203" s="1">
        <v>23.4</v>
      </c>
      <c r="EH203" s="1">
        <v>24</v>
      </c>
      <c r="EI203" s="1">
        <v>23.6</v>
      </c>
      <c r="EJ203" s="1">
        <v>22.5</v>
      </c>
      <c r="EK203" s="1">
        <v>23.9</v>
      </c>
      <c r="EL203" s="1">
        <v>26</v>
      </c>
      <c r="EM203" s="1">
        <v>27.3</v>
      </c>
      <c r="EN203" s="1">
        <v>26.7</v>
      </c>
      <c r="EO203" s="1">
        <v>27</v>
      </c>
      <c r="EP203" s="1">
        <v>26</v>
      </c>
      <c r="EQ203" s="1">
        <v>25.2</v>
      </c>
      <c r="ER203" s="1">
        <v>25.1</v>
      </c>
      <c r="ES203" s="1">
        <v>26.4</v>
      </c>
      <c r="ET203" s="1">
        <v>25.8</v>
      </c>
      <c r="EU203" s="1">
        <v>23.3</v>
      </c>
      <c r="EV203" s="1">
        <v>23.4</v>
      </c>
      <c r="EW203" s="1">
        <v>23.1</v>
      </c>
      <c r="EX203" s="1">
        <v>24</v>
      </c>
      <c r="EY203" s="1">
        <v>22.8</v>
      </c>
      <c r="EZ203" s="1">
        <v>23.3</v>
      </c>
      <c r="FA203" s="1">
        <v>24.2</v>
      </c>
      <c r="FB203" s="1">
        <v>22.7</v>
      </c>
      <c r="FC203" s="1">
        <v>23.6</v>
      </c>
      <c r="FD203" s="1">
        <v>21.9</v>
      </c>
      <c r="FE203" s="1">
        <v>22.7</v>
      </c>
      <c r="FF203" s="1">
        <v>24.1</v>
      </c>
      <c r="FG203" s="1">
        <v>25.9</v>
      </c>
      <c r="FH203" s="1">
        <v>26.1</v>
      </c>
      <c r="FI203" s="1">
        <v>27.3</v>
      </c>
      <c r="FJ203" s="1">
        <v>24</v>
      </c>
      <c r="FK203" s="1">
        <v>23.7</v>
      </c>
      <c r="FL203" s="1">
        <v>26.3</v>
      </c>
      <c r="FM203" s="1">
        <v>23.7</v>
      </c>
      <c r="FN203" s="1">
        <v>23.9</v>
      </c>
      <c r="FO203" s="1">
        <v>25.6</v>
      </c>
      <c r="FP203" s="1">
        <v>23.9</v>
      </c>
      <c r="FQ203" s="1">
        <v>25.9</v>
      </c>
      <c r="FR203" s="1">
        <v>23.3</v>
      </c>
      <c r="FS203" s="1">
        <v>24.9</v>
      </c>
      <c r="FT203" s="1">
        <v>25.9</v>
      </c>
      <c r="FU203" s="1">
        <v>26.3</v>
      </c>
      <c r="FV203" s="1">
        <v>26.6</v>
      </c>
      <c r="FW203" s="1">
        <v>24.7</v>
      </c>
      <c r="FX203" s="1">
        <v>26.2</v>
      </c>
      <c r="FY203" s="1">
        <v>27.3</v>
      </c>
      <c r="FZ203" s="1">
        <v>25.5</v>
      </c>
      <c r="GA203" s="1">
        <v>25.1</v>
      </c>
      <c r="GB203" s="1">
        <v>22.7</v>
      </c>
      <c r="GC203" s="1">
        <v>24.4</v>
      </c>
      <c r="GD203" s="1">
        <v>25.4</v>
      </c>
      <c r="GE203" s="1">
        <v>26.6</v>
      </c>
      <c r="GF203" s="1">
        <v>22.4</v>
      </c>
      <c r="GG203" s="1">
        <v>23.1</v>
      </c>
      <c r="GH203" s="1">
        <v>23.7</v>
      </c>
      <c r="GI203" s="1">
        <v>22.6</v>
      </c>
      <c r="GJ203" s="1">
        <v>23.1</v>
      </c>
      <c r="GK203" s="1">
        <v>22.3</v>
      </c>
      <c r="GL203" s="1">
        <v>24.6</v>
      </c>
      <c r="GM203" s="1">
        <v>25.6</v>
      </c>
      <c r="GN203" s="1">
        <v>26.4</v>
      </c>
      <c r="GO203" s="1">
        <v>27</v>
      </c>
      <c r="GP203" s="1">
        <v>22.6</v>
      </c>
      <c r="GQ203" s="1">
        <v>23.1</v>
      </c>
      <c r="GR203" s="1">
        <v>22.9</v>
      </c>
      <c r="GS203" s="1">
        <v>24.4</v>
      </c>
      <c r="GT203" s="1">
        <v>23.5</v>
      </c>
      <c r="GU203" s="1">
        <v>24.4</v>
      </c>
      <c r="GV203" s="1">
        <v>23</v>
      </c>
      <c r="GW203" s="1">
        <v>23.8</v>
      </c>
      <c r="GX203" s="1">
        <v>21.7</v>
      </c>
      <c r="GY203" s="1">
        <v>25.9</v>
      </c>
      <c r="GZ203" s="1">
        <v>25.6</v>
      </c>
      <c r="HA203" s="1">
        <v>25.6</v>
      </c>
      <c r="HB203" s="1">
        <v>26.3</v>
      </c>
      <c r="HC203" s="1">
        <v>26.5</v>
      </c>
      <c r="HD203" s="1">
        <v>24.1</v>
      </c>
      <c r="HE203" s="1">
        <v>25.3</v>
      </c>
      <c r="HF203" s="1">
        <v>23.1</v>
      </c>
      <c r="HG203" s="1">
        <v>23.5</v>
      </c>
      <c r="HH203" s="1">
        <v>22.5</v>
      </c>
      <c r="HI203" s="1">
        <v>25.1</v>
      </c>
      <c r="HJ203" s="1">
        <v>24</v>
      </c>
      <c r="HK203" s="1">
        <v>27.1</v>
      </c>
      <c r="HL203" s="1">
        <v>24.2</v>
      </c>
      <c r="HM203" s="1">
        <v>23.6</v>
      </c>
      <c r="HN203" s="1">
        <v>24.5</v>
      </c>
      <c r="HO203" s="1">
        <v>24.1</v>
      </c>
      <c r="HP203" s="1">
        <v>24.6</v>
      </c>
      <c r="HQ203" s="1">
        <v>26</v>
      </c>
      <c r="HR203" s="1">
        <v>24.9</v>
      </c>
      <c r="HS203" s="1">
        <v>25.3</v>
      </c>
      <c r="HT203" s="1">
        <v>26.6</v>
      </c>
      <c r="HU203" s="1">
        <v>27.1</v>
      </c>
      <c r="HV203" s="1">
        <v>26.6</v>
      </c>
      <c r="HW203" s="1">
        <v>26.9</v>
      </c>
      <c r="HX203" s="1">
        <v>26.7</v>
      </c>
      <c r="HY203" s="1">
        <v>23.6</v>
      </c>
      <c r="HZ203" s="1">
        <v>24.2</v>
      </c>
      <c r="IA203" s="1">
        <v>25.6</v>
      </c>
      <c r="IB203" s="1">
        <v>23.3</v>
      </c>
      <c r="IC203" s="1">
        <v>22.8</v>
      </c>
      <c r="ID203" s="1">
        <v>23.3</v>
      </c>
      <c r="IE203" s="1">
        <v>24.1</v>
      </c>
      <c r="IF203" s="1">
        <v>26.3</v>
      </c>
      <c r="IG203" s="1">
        <v>26.6</v>
      </c>
      <c r="IH203" s="1">
        <v>25.8</v>
      </c>
      <c r="II203" s="1">
        <v>24.6</v>
      </c>
      <c r="IJ203" s="1">
        <v>26.5</v>
      </c>
      <c r="IK203" s="1">
        <v>27</v>
      </c>
      <c r="IL203" s="1">
        <v>27.4</v>
      </c>
      <c r="IM203" s="1">
        <v>27.5</v>
      </c>
      <c r="IN203" s="1">
        <v>23</v>
      </c>
      <c r="IO203" s="1">
        <v>26.7</v>
      </c>
      <c r="IP203" s="1">
        <v>26.7</v>
      </c>
      <c r="IQ203" s="1">
        <v>26.9</v>
      </c>
      <c r="IR203" s="1">
        <v>27.5</v>
      </c>
      <c r="IS203" s="1">
        <v>21.6</v>
      </c>
      <c r="IT203" s="1">
        <v>25.2</v>
      </c>
      <c r="IU203" s="1">
        <v>25.5</v>
      </c>
      <c r="IV203" s="1">
        <v>27.2</v>
      </c>
      <c r="IW203" s="1">
        <v>23</v>
      </c>
      <c r="IX203" s="1">
        <v>27.1</v>
      </c>
      <c r="IY203" s="1">
        <v>27.5</v>
      </c>
      <c r="IZ203" s="1">
        <v>27.1</v>
      </c>
      <c r="JA203" s="1">
        <v>25.9</v>
      </c>
      <c r="JB203" s="1">
        <v>27</v>
      </c>
      <c r="JC203" s="1">
        <v>27.1</v>
      </c>
      <c r="JD203" s="1">
        <v>27.9</v>
      </c>
      <c r="JE203" s="1">
        <v>25.8</v>
      </c>
      <c r="JF203" s="1">
        <v>27.4</v>
      </c>
      <c r="JG203" s="1">
        <v>25.5</v>
      </c>
      <c r="JH203" s="1">
        <v>22.1</v>
      </c>
      <c r="JI203" s="1">
        <v>23.4</v>
      </c>
      <c r="JJ203" s="1">
        <v>22.1</v>
      </c>
      <c r="JK203" s="1">
        <v>22.6</v>
      </c>
      <c r="JL203" s="1">
        <v>22.9</v>
      </c>
      <c r="JM203" s="1">
        <v>23.4</v>
      </c>
      <c r="JN203" s="1">
        <v>21.2</v>
      </c>
      <c r="JO203" s="1">
        <v>22.4</v>
      </c>
      <c r="JP203" s="1">
        <v>23.6</v>
      </c>
      <c r="JQ203" s="1">
        <v>23.6</v>
      </c>
      <c r="JR203" s="1">
        <v>22.4</v>
      </c>
      <c r="JS203" s="1">
        <v>24.2</v>
      </c>
      <c r="JT203" s="1">
        <v>21.3</v>
      </c>
      <c r="JU203" s="1">
        <v>22.2</v>
      </c>
      <c r="JV203" s="1">
        <v>24.1</v>
      </c>
      <c r="JW203" s="1">
        <v>23.6</v>
      </c>
      <c r="JX203" s="1">
        <v>22.3</v>
      </c>
      <c r="JY203" s="1">
        <v>21.5</v>
      </c>
      <c r="JZ203" s="1">
        <v>22.7</v>
      </c>
      <c r="KA203" s="1">
        <v>23.1</v>
      </c>
      <c r="KB203" s="1">
        <v>22.7</v>
      </c>
      <c r="KC203" s="1">
        <v>23.1</v>
      </c>
      <c r="KD203" s="1">
        <v>23.1</v>
      </c>
      <c r="KE203" s="1">
        <v>22.7</v>
      </c>
      <c r="KF203" s="1">
        <v>23.4</v>
      </c>
      <c r="KG203" s="1">
        <v>22.4</v>
      </c>
      <c r="KH203" s="1">
        <v>22.8</v>
      </c>
      <c r="KI203" s="1">
        <v>24</v>
      </c>
      <c r="KJ203" s="1">
        <v>23.7</v>
      </c>
      <c r="KK203" s="1">
        <v>23.7</v>
      </c>
      <c r="KL203" s="1">
        <v>23.1</v>
      </c>
      <c r="KM203" s="1">
        <v>22</v>
      </c>
      <c r="KN203" s="1">
        <v>23.2</v>
      </c>
      <c r="KO203" s="1">
        <v>22.5</v>
      </c>
      <c r="KP203" s="1">
        <v>23.3</v>
      </c>
      <c r="KQ203" s="1">
        <v>21.9</v>
      </c>
      <c r="KR203" s="1">
        <v>21.8</v>
      </c>
      <c r="KS203" s="1">
        <v>22.6</v>
      </c>
      <c r="KT203" s="1">
        <v>22.8</v>
      </c>
      <c r="KU203" s="1">
        <v>25.1</v>
      </c>
      <c r="KV203" s="1">
        <v>23.7</v>
      </c>
      <c r="KW203" s="1">
        <v>23.1</v>
      </c>
      <c r="KX203" s="1">
        <v>22.5</v>
      </c>
      <c r="KY203" s="1">
        <v>24.1</v>
      </c>
      <c r="KZ203" s="1">
        <v>23.7</v>
      </c>
      <c r="LA203" s="1">
        <v>23.3</v>
      </c>
      <c r="LB203" s="1">
        <v>22.1</v>
      </c>
      <c r="LC203" s="1">
        <v>23</v>
      </c>
      <c r="LD203" s="1">
        <v>23.5</v>
      </c>
      <c r="LE203" s="1">
        <v>24.5</v>
      </c>
      <c r="LF203" s="1">
        <v>22.6</v>
      </c>
      <c r="LG203" s="1">
        <v>24.4</v>
      </c>
      <c r="LH203" s="1">
        <v>25</v>
      </c>
      <c r="LI203" s="1">
        <v>23.8</v>
      </c>
      <c r="LJ203" s="1">
        <v>24.1</v>
      </c>
      <c r="LK203" s="1">
        <v>22.9</v>
      </c>
      <c r="LL203" s="1">
        <v>23.1</v>
      </c>
      <c r="LM203" s="1">
        <v>23</v>
      </c>
      <c r="LN203" s="1">
        <v>22.2</v>
      </c>
      <c r="LO203" s="1">
        <v>22.8</v>
      </c>
      <c r="LP203" s="1">
        <v>21.6</v>
      </c>
      <c r="LQ203" s="1">
        <v>21.9</v>
      </c>
      <c r="LR203" s="1">
        <v>23.5</v>
      </c>
      <c r="LS203" s="1">
        <v>24.3</v>
      </c>
      <c r="LT203" s="1">
        <v>23</v>
      </c>
      <c r="LU203" s="1">
        <v>23.1</v>
      </c>
      <c r="LV203" s="1">
        <v>22.4</v>
      </c>
      <c r="LW203" s="1">
        <v>22.5</v>
      </c>
      <c r="LX203" s="1">
        <v>22.2</v>
      </c>
      <c r="LY203" s="1">
        <v>23.2</v>
      </c>
      <c r="LZ203" s="1">
        <v>24.6</v>
      </c>
      <c r="MA203" s="1">
        <v>24</v>
      </c>
      <c r="MB203" s="1">
        <v>23.1</v>
      </c>
      <c r="MC203" s="1">
        <v>24.4</v>
      </c>
      <c r="MD203" s="1">
        <v>22.6</v>
      </c>
      <c r="ME203" s="1">
        <v>22.5</v>
      </c>
      <c r="MF203" s="1">
        <v>23.2</v>
      </c>
      <c r="MG203" s="1">
        <v>24.5</v>
      </c>
      <c r="MH203" s="1">
        <v>25.2</v>
      </c>
      <c r="MI203" s="1">
        <v>22.8</v>
      </c>
      <c r="MJ203" s="1">
        <v>22.5</v>
      </c>
      <c r="MK203" s="1">
        <v>22.7</v>
      </c>
      <c r="ML203" s="1">
        <v>22.8</v>
      </c>
      <c r="MM203" s="1">
        <v>21.9</v>
      </c>
      <c r="MN203" s="1">
        <v>22.3</v>
      </c>
      <c r="MO203" s="1">
        <v>22.8</v>
      </c>
      <c r="MP203" s="1">
        <v>22.7</v>
      </c>
      <c r="MQ203" s="1">
        <v>21.7</v>
      </c>
      <c r="MR203" s="1">
        <v>23</v>
      </c>
      <c r="MS203" s="1">
        <v>24.1</v>
      </c>
      <c r="MT203" s="1">
        <v>22.8</v>
      </c>
      <c r="MU203" s="1">
        <v>22.8</v>
      </c>
      <c r="MV203" s="1">
        <v>24.3</v>
      </c>
      <c r="MW203" s="1">
        <v>24.5</v>
      </c>
      <c r="MX203" s="1">
        <v>23.8</v>
      </c>
      <c r="MY203" s="1">
        <v>23.6</v>
      </c>
      <c r="MZ203" s="1">
        <v>22.7</v>
      </c>
      <c r="NA203" s="1">
        <v>23.4</v>
      </c>
      <c r="NB203" s="1">
        <v>25.3</v>
      </c>
      <c r="NC203" s="1">
        <v>24.7</v>
      </c>
      <c r="ND203" s="1">
        <v>25.3</v>
      </c>
      <c r="NE203" s="1">
        <v>25.2</v>
      </c>
      <c r="NF203" s="1">
        <v>24.3</v>
      </c>
      <c r="NG203" s="1">
        <v>23.9</v>
      </c>
      <c r="NH203" s="1">
        <v>22.9</v>
      </c>
      <c r="NI203" s="1">
        <v>23.7</v>
      </c>
      <c r="NJ203" s="6">
        <f t="shared" si="160"/>
        <v>1</v>
      </c>
      <c r="NK203" s="3">
        <f t="shared" si="161"/>
        <v>1</v>
      </c>
      <c r="NL203" s="3">
        <f t="shared" si="162"/>
        <v>1</v>
      </c>
      <c r="NM203" s="3">
        <f t="shared" si="163"/>
        <v>1</v>
      </c>
      <c r="NN203" s="3">
        <f t="shared" si="164"/>
        <v>1</v>
      </c>
      <c r="NO203" s="3">
        <f t="shared" si="165"/>
        <v>1</v>
      </c>
      <c r="NP203" s="3">
        <f t="shared" si="166"/>
        <v>1</v>
      </c>
      <c r="NQ203" s="3">
        <f t="shared" si="167"/>
        <v>1</v>
      </c>
      <c r="NR203" s="3">
        <f t="shared" si="168"/>
        <v>1</v>
      </c>
      <c r="NS203" s="3">
        <f t="shared" si="169"/>
        <v>1</v>
      </c>
      <c r="NT203" s="3">
        <f t="shared" si="170"/>
        <v>1</v>
      </c>
      <c r="NU203" s="3">
        <f t="shared" si="171"/>
        <v>1</v>
      </c>
      <c r="NV203" s="3">
        <f t="shared" si="172"/>
        <v>1</v>
      </c>
      <c r="NW203" s="5">
        <f t="shared" si="173"/>
        <v>21.687096774193545</v>
      </c>
      <c r="NX203" s="1">
        <f t="shared" si="174"/>
        <v>22.282142857142862</v>
      </c>
      <c r="NY203" s="1">
        <f t="shared" si="175"/>
        <v>23.006451612903223</v>
      </c>
      <c r="NZ203" s="1">
        <f t="shared" si="176"/>
        <v>23.699999999999996</v>
      </c>
      <c r="OA203" s="1">
        <f t="shared" si="177"/>
        <v>24.670967741935481</v>
      </c>
      <c r="OB203" s="1">
        <f t="shared" si="178"/>
        <v>24.846666666666668</v>
      </c>
      <c r="OC203" s="1">
        <f t="shared" si="179"/>
        <v>24.306451612903224</v>
      </c>
      <c r="OD203" s="1">
        <f t="shared" si="180"/>
        <v>25.445161290322584</v>
      </c>
      <c r="OE203" s="1">
        <f t="shared" si="181"/>
        <v>24.523333333333333</v>
      </c>
      <c r="OF203" s="1">
        <f t="shared" si="182"/>
        <v>23.041935483870969</v>
      </c>
      <c r="OG203" s="1">
        <f t="shared" si="183"/>
        <v>23.22333333333334</v>
      </c>
      <c r="OH203" s="1">
        <f t="shared" si="184"/>
        <v>23.480645161290326</v>
      </c>
      <c r="OI203" s="111">
        <v>21.33666666666667</v>
      </c>
      <c r="OJ203" s="112">
        <v>21.823333333333334</v>
      </c>
      <c r="OK203" s="112">
        <v>22.343333333333337</v>
      </c>
      <c r="OL203" s="112">
        <v>22.700000000000003</v>
      </c>
      <c r="OM203" s="112">
        <v>23.358620689655172</v>
      </c>
      <c r="ON203" s="112">
        <v>23.868965517241385</v>
      </c>
      <c r="OO203" s="112">
        <v>23.593333333333341</v>
      </c>
      <c r="OP203" s="112">
        <v>23.672413793103452</v>
      </c>
      <c r="OQ203" s="112">
        <v>23.27666666666666</v>
      </c>
      <c r="OR203" s="112">
        <v>22.716666666666661</v>
      </c>
      <c r="OS203" s="112">
        <v>22.360000000000003</v>
      </c>
      <c r="OT203" s="112">
        <v>21.733333333333334</v>
      </c>
      <c r="OU203" s="5">
        <f t="shared" si="148"/>
        <v>0.35043010752687564</v>
      </c>
      <c r="OV203" s="1">
        <f t="shared" si="149"/>
        <v>0.45880952380952778</v>
      </c>
      <c r="OW203" s="1">
        <f t="shared" si="150"/>
        <v>0.66311827956988623</v>
      </c>
      <c r="OX203" s="1">
        <f t="shared" si="151"/>
        <v>0.99999999999999289</v>
      </c>
      <c r="OY203" s="1">
        <f t="shared" si="152"/>
        <v>1.3123470522803089</v>
      </c>
      <c r="OZ203" s="1">
        <f t="shared" si="153"/>
        <v>0.97770114942528252</v>
      </c>
      <c r="PA203" s="1">
        <f t="shared" si="154"/>
        <v>0.71311827956988338</v>
      </c>
      <c r="PB203" s="1">
        <f t="shared" si="155"/>
        <v>1.7727474972191324</v>
      </c>
      <c r="PC203" s="1">
        <f t="shared" si="156"/>
        <v>1.2466666666666733</v>
      </c>
      <c r="PD203" s="1">
        <f t="shared" si="157"/>
        <v>0.32526881720430723</v>
      </c>
      <c r="PE203" s="1">
        <f t="shared" si="158"/>
        <v>0.86333333333333684</v>
      </c>
      <c r="PF203" s="1">
        <f t="shared" si="159"/>
        <v>1.7473118279569917</v>
      </c>
      <c r="PG203" s="111">
        <v>16.600000000000001</v>
      </c>
      <c r="PH203" s="112">
        <v>16</v>
      </c>
      <c r="PI203" s="112">
        <v>18</v>
      </c>
      <c r="PJ203" s="112">
        <v>18.8</v>
      </c>
      <c r="PK203" s="112">
        <v>19</v>
      </c>
      <c r="PL203" s="112">
        <v>17.399999999999999</v>
      </c>
      <c r="PM203" s="112">
        <v>19</v>
      </c>
      <c r="PN203" s="112">
        <v>18.8</v>
      </c>
      <c r="PO203" s="112">
        <v>18.600000000000001</v>
      </c>
      <c r="PP203" s="112">
        <v>18.8</v>
      </c>
      <c r="PQ203" s="112">
        <v>18</v>
      </c>
      <c r="PR203" s="137">
        <v>16.8</v>
      </c>
      <c r="PS203" s="5">
        <f t="array" ref="PS203">+IF(ISERROR($NW203)=FALSE,MIN(IF($H203:$AL203&lt;65534,$H203:$AL203,"")),NA())</f>
        <v>19.2</v>
      </c>
      <c r="PT203" s="1">
        <f t="array" ref="PT203">+IF(ISERROR($NX203)=FALSE,MIN(IF($AM203:$BN203&lt;65534,$AM203:$BN203,"")),NA())</f>
        <v>20.8</v>
      </c>
      <c r="PU203" s="1">
        <f t="array" ref="PU203">+IF(ISERROR($NY203)=FALSE,MIN(IF($BP203:$CT203&lt;65534,$BP203:$CT203,"")),NA())</f>
        <v>21.8</v>
      </c>
      <c r="PV203" s="1">
        <f t="array" ref="PV203">+IF(ISERROR($NZ203)=FALSE,MIN(IF($CU203:$DX203&lt;65534,$CU203:$DX203,"")),NA())</f>
        <v>21.9</v>
      </c>
      <c r="PW203" s="1">
        <f t="array" ref="PW203">+IF(ISERROR($OA203)=FALSE,MIN(IF($DY203:$FC203&lt;65534,$DY203:$FC203,"")),NA())</f>
        <v>22.5</v>
      </c>
      <c r="PX203" s="1">
        <f t="array" ref="PX203">+IF(ISERROR($OB203)=FALSE,MIN(IF($FD203:$GG203&lt;65534,$FD203:$GG203,"")),NA())</f>
        <v>21.9</v>
      </c>
      <c r="PY203" s="1">
        <f t="array" ref="PY203">+IF(ISERROR($OC203)=FALSE,MIN(IF($GH203:$HL203&lt;65534,$GH203:$HL203,"")),NA())</f>
        <v>21.7</v>
      </c>
      <c r="PZ203" s="1">
        <f t="array" ref="PZ203">+IF(ISERROR($OD203)=FALSE,MIN(IF($HM203:$IQ203&lt;65534,$HM203:$IQ203,"")),NA())</f>
        <v>22.8</v>
      </c>
      <c r="QA203" s="1">
        <f t="array" ref="QA203">+IF(ISERROR($OE203)=FALSE,MIN(IF($IR203:$JU203&lt;65534,$IR203:$JU203,"")),NA())</f>
        <v>21.2</v>
      </c>
      <c r="QB203" s="1">
        <f t="array" ref="QB203">+IF(ISERROR($OF203)=FALSE,MIN(IF($JV203:$KZ203&lt;65534,$JV203:$KZ203,"")),NA())</f>
        <v>21.5</v>
      </c>
      <c r="QC203" s="1">
        <f t="array" ref="QC203">+IF(ISERROR($OG203)=FALSE,MIN(IF($LA203:$MD203&lt;65534,$LA203:$MD203,"")),NA())</f>
        <v>21.6</v>
      </c>
      <c r="QD203" s="1">
        <f t="array" ref="QD203">+IF(ISERROR($OH203)=FALSE,MIN(IF($ME203:$NI203&lt;65534,$ME203:$NI203,"")),NA())</f>
        <v>21.7</v>
      </c>
      <c r="QE203" s="5">
        <f t="shared" si="185"/>
        <v>-2.5999999999999979</v>
      </c>
      <c r="QF203" s="1">
        <f t="shared" si="186"/>
        <v>-4.8000000000000007</v>
      </c>
      <c r="QG203" s="1">
        <f t="shared" si="187"/>
        <v>-3.8000000000000007</v>
      </c>
      <c r="QH203" s="1">
        <f t="shared" si="188"/>
        <v>-3.0999999999999979</v>
      </c>
      <c r="QI203" s="1">
        <f t="shared" si="189"/>
        <v>-3.5</v>
      </c>
      <c r="QJ203" s="1">
        <f t="shared" si="190"/>
        <v>-4.5</v>
      </c>
      <c r="QK203" s="1">
        <f t="shared" si="191"/>
        <v>-2.6999999999999993</v>
      </c>
      <c r="QL203" s="1">
        <f t="shared" si="192"/>
        <v>-4</v>
      </c>
      <c r="QM203" s="1">
        <f t="shared" si="193"/>
        <v>-2.5999999999999979</v>
      </c>
      <c r="QN203" s="1">
        <f t="shared" si="194"/>
        <v>-2.6999999999999993</v>
      </c>
      <c r="QO203" s="1">
        <f t="shared" si="195"/>
        <v>-3.6000000000000014</v>
      </c>
      <c r="QP203" s="1">
        <f t="shared" si="196"/>
        <v>-4.8999999999999986</v>
      </c>
      <c r="QQ203" s="5" t="s">
        <v>892</v>
      </c>
    </row>
    <row r="204" spans="1:459" s="1" customFormat="1" x14ac:dyDescent="0.2">
      <c r="A204" s="155">
        <v>16015020</v>
      </c>
      <c r="B204" s="156">
        <v>-72.64500000000001</v>
      </c>
      <c r="C204" s="156">
        <v>7.3731111111111103</v>
      </c>
      <c r="D204" s="157">
        <v>2340</v>
      </c>
      <c r="E204" s="158" t="s">
        <v>72</v>
      </c>
      <c r="F204" s="158" t="s">
        <v>73</v>
      </c>
      <c r="G204" s="158" t="s">
        <v>17</v>
      </c>
      <c r="H204" s="1">
        <v>65535</v>
      </c>
      <c r="I204" s="1">
        <v>5.2</v>
      </c>
      <c r="J204" s="1">
        <v>9.4</v>
      </c>
      <c r="K204" s="1">
        <v>6.8</v>
      </c>
      <c r="L204" s="1">
        <v>6.6</v>
      </c>
      <c r="M204" s="1">
        <v>6.4</v>
      </c>
      <c r="N204" s="1">
        <v>12.6</v>
      </c>
      <c r="O204" s="1">
        <v>10.4</v>
      </c>
      <c r="P204" s="1">
        <v>10</v>
      </c>
      <c r="Q204" s="1">
        <v>11.6</v>
      </c>
      <c r="R204" s="1">
        <v>10.8</v>
      </c>
      <c r="S204" s="1">
        <v>10.4</v>
      </c>
      <c r="T204" s="1">
        <v>10.199999999999999</v>
      </c>
      <c r="U204" s="1">
        <v>10.6</v>
      </c>
      <c r="V204" s="1">
        <v>7.6</v>
      </c>
      <c r="W204" s="1">
        <v>10</v>
      </c>
      <c r="X204" s="1">
        <v>7.4</v>
      </c>
      <c r="Y204" s="1">
        <v>7.8</v>
      </c>
      <c r="Z204" s="1">
        <v>10.4</v>
      </c>
      <c r="AA204" s="1">
        <v>10.8</v>
      </c>
      <c r="AB204" s="1">
        <v>9</v>
      </c>
      <c r="AC204" s="1">
        <v>9</v>
      </c>
      <c r="AD204" s="1">
        <v>8.8000000000000007</v>
      </c>
      <c r="AE204" s="1">
        <v>11.4</v>
      </c>
      <c r="AF204" s="1">
        <v>11.2</v>
      </c>
      <c r="AG204" s="1">
        <v>7.8</v>
      </c>
      <c r="AH204" s="1">
        <v>8</v>
      </c>
      <c r="AI204" s="1">
        <v>65535</v>
      </c>
      <c r="AJ204" s="1">
        <v>65535</v>
      </c>
      <c r="AK204" s="1">
        <v>9.1999999999999993</v>
      </c>
      <c r="AL204" s="1">
        <v>9</v>
      </c>
      <c r="AM204" s="1">
        <v>5.6</v>
      </c>
      <c r="AN204" s="1">
        <v>4.8</v>
      </c>
      <c r="AO204" s="1">
        <v>4</v>
      </c>
      <c r="AP204" s="1">
        <v>5.2</v>
      </c>
      <c r="AQ204" s="1">
        <v>5</v>
      </c>
      <c r="AR204" s="1">
        <v>5.8</v>
      </c>
      <c r="AS204" s="1">
        <v>6.8</v>
      </c>
      <c r="AT204" s="1">
        <v>10.4</v>
      </c>
      <c r="AU204" s="1">
        <v>11.6</v>
      </c>
      <c r="AV204" s="1">
        <v>11.6</v>
      </c>
      <c r="AW204" s="1">
        <v>11.4</v>
      </c>
      <c r="AX204" s="1">
        <v>8.4</v>
      </c>
      <c r="AY204" s="1">
        <v>7.4</v>
      </c>
      <c r="AZ204" s="1">
        <v>65535</v>
      </c>
      <c r="BA204" s="1">
        <v>7</v>
      </c>
      <c r="BB204" s="1">
        <v>7.2</v>
      </c>
      <c r="BC204" s="1">
        <v>9.1999999999999993</v>
      </c>
      <c r="BD204" s="1">
        <v>10.4</v>
      </c>
      <c r="BE204" s="1">
        <v>17.2</v>
      </c>
      <c r="BF204" s="1">
        <v>10.8</v>
      </c>
      <c r="BG204" s="1">
        <v>12.6</v>
      </c>
      <c r="BH204" s="1">
        <v>8.1999999999999993</v>
      </c>
      <c r="BI204" s="1">
        <v>13</v>
      </c>
      <c r="BJ204" s="1">
        <v>7.4</v>
      </c>
      <c r="BK204" s="1">
        <v>1.4</v>
      </c>
      <c r="BL204" s="1">
        <v>5.4</v>
      </c>
      <c r="BM204" s="1">
        <v>6.8</v>
      </c>
      <c r="BN204" s="1">
        <v>11.4</v>
      </c>
      <c r="BO204" s="102"/>
      <c r="BP204" s="1">
        <v>10.4</v>
      </c>
      <c r="BQ204" s="1">
        <v>13.2</v>
      </c>
      <c r="BR204" s="1">
        <v>12.6</v>
      </c>
      <c r="BS204" s="1">
        <v>9.4</v>
      </c>
      <c r="BT204" s="1">
        <v>10.199999999999999</v>
      </c>
      <c r="BU204" s="1">
        <v>9</v>
      </c>
      <c r="BV204" s="1">
        <v>9</v>
      </c>
      <c r="BW204" s="1">
        <v>12.4</v>
      </c>
      <c r="BX204" s="1">
        <v>13</v>
      </c>
      <c r="BY204" s="1">
        <v>12.8</v>
      </c>
      <c r="BZ204" s="1">
        <v>12.8</v>
      </c>
      <c r="CA204" s="1">
        <v>12.6</v>
      </c>
      <c r="CB204" s="1">
        <v>11.2</v>
      </c>
      <c r="CC204" s="1">
        <v>10.8</v>
      </c>
      <c r="CD204" s="1">
        <v>9.1999999999999993</v>
      </c>
      <c r="CE204" s="1">
        <v>8.8000000000000007</v>
      </c>
      <c r="CF204" s="1">
        <v>11.8</v>
      </c>
      <c r="CG204" s="1">
        <v>13.2</v>
      </c>
      <c r="CH204" s="1">
        <v>13</v>
      </c>
      <c r="CI204" s="1">
        <v>12.2</v>
      </c>
      <c r="CJ204" s="1">
        <v>10.6</v>
      </c>
      <c r="CK204" s="1">
        <v>12.8</v>
      </c>
      <c r="CL204" s="1">
        <v>12.4</v>
      </c>
      <c r="CM204" s="1">
        <v>10</v>
      </c>
      <c r="CN204" s="1">
        <v>7.4</v>
      </c>
      <c r="CO204" s="1">
        <v>8.6</v>
      </c>
      <c r="CP204" s="1">
        <v>6.8</v>
      </c>
      <c r="CQ204" s="1">
        <v>8</v>
      </c>
      <c r="CR204" s="1">
        <v>12.6</v>
      </c>
      <c r="CS204" s="1">
        <v>12</v>
      </c>
      <c r="CT204" s="1">
        <v>12.6</v>
      </c>
      <c r="CU204" s="1">
        <v>13.2</v>
      </c>
      <c r="CV204" s="1">
        <v>12.8</v>
      </c>
      <c r="CW204" s="1">
        <v>9.8000000000000007</v>
      </c>
      <c r="CX204" s="1">
        <v>10.8</v>
      </c>
      <c r="CY204" s="1">
        <v>8.4</v>
      </c>
      <c r="CZ204" s="1">
        <v>12</v>
      </c>
      <c r="DA204" s="1">
        <v>11.6</v>
      </c>
      <c r="DB204" s="1">
        <v>9</v>
      </c>
      <c r="DC204" s="1">
        <v>8</v>
      </c>
      <c r="DD204" s="1">
        <v>10.8</v>
      </c>
      <c r="DE204" s="1">
        <v>13.2</v>
      </c>
      <c r="DF204" s="1">
        <v>10.199999999999999</v>
      </c>
      <c r="DG204" s="1">
        <v>12.6</v>
      </c>
      <c r="DH204" s="1">
        <v>10.8</v>
      </c>
      <c r="DI204" s="1">
        <v>12.4</v>
      </c>
      <c r="DJ204" s="1">
        <v>11.2</v>
      </c>
      <c r="DK204" s="1">
        <v>11</v>
      </c>
      <c r="DL204" s="1">
        <v>13.2</v>
      </c>
      <c r="DM204" s="1">
        <v>13.4</v>
      </c>
      <c r="DN204" s="1">
        <v>13.6</v>
      </c>
      <c r="DO204" s="1">
        <v>13</v>
      </c>
      <c r="DP204" s="1">
        <v>12</v>
      </c>
      <c r="DQ204" s="1">
        <v>11.4</v>
      </c>
      <c r="DR204" s="1">
        <v>10</v>
      </c>
      <c r="DS204" s="1">
        <v>13.2</v>
      </c>
      <c r="DT204" s="1">
        <v>12.8</v>
      </c>
      <c r="DU204" s="1">
        <v>12.4</v>
      </c>
      <c r="DV204" s="1">
        <v>14.2</v>
      </c>
      <c r="DW204" s="1">
        <v>11.4</v>
      </c>
      <c r="DX204" s="1">
        <v>8.6</v>
      </c>
      <c r="DY204" s="1">
        <v>10</v>
      </c>
      <c r="DZ204" s="1">
        <v>8.8000000000000007</v>
      </c>
      <c r="EA204" s="1">
        <v>13.4</v>
      </c>
      <c r="EB204" s="1">
        <v>13.6</v>
      </c>
      <c r="EC204" s="1">
        <v>12.8</v>
      </c>
      <c r="ED204" s="1">
        <v>12.8</v>
      </c>
      <c r="EE204" s="1">
        <v>12</v>
      </c>
      <c r="EF204" s="1">
        <v>13.4</v>
      </c>
      <c r="EG204" s="1">
        <v>12.8</v>
      </c>
      <c r="EH204" s="1">
        <v>12.8</v>
      </c>
      <c r="EI204" s="1">
        <v>13.4</v>
      </c>
      <c r="EJ204" s="1">
        <v>13.4</v>
      </c>
      <c r="EK204" s="1">
        <v>13.2</v>
      </c>
      <c r="EL204" s="1">
        <v>13</v>
      </c>
      <c r="EM204" s="1">
        <v>13.2</v>
      </c>
      <c r="EN204" s="1">
        <v>11</v>
      </c>
      <c r="EO204" s="1">
        <v>12</v>
      </c>
      <c r="EP204" s="1">
        <v>8.8000000000000007</v>
      </c>
      <c r="EQ204" s="1">
        <v>10.199999999999999</v>
      </c>
      <c r="ER204" s="1">
        <v>10.4</v>
      </c>
      <c r="ES204" s="1">
        <v>9.6</v>
      </c>
      <c r="ET204" s="1">
        <v>11.8</v>
      </c>
      <c r="EU204" s="1">
        <v>65535</v>
      </c>
      <c r="EV204" s="1">
        <v>12.4</v>
      </c>
      <c r="EW204" s="1">
        <v>12</v>
      </c>
      <c r="EX204" s="1">
        <v>10.4</v>
      </c>
      <c r="EY204" s="1">
        <v>12</v>
      </c>
      <c r="EZ204" s="1">
        <v>12.4</v>
      </c>
      <c r="FA204" s="1">
        <v>11.2</v>
      </c>
      <c r="FB204" s="1">
        <v>12.4</v>
      </c>
      <c r="FC204" s="1">
        <v>10.8</v>
      </c>
      <c r="FD204" s="1">
        <v>12.2</v>
      </c>
      <c r="FE204" s="1">
        <v>12.2</v>
      </c>
      <c r="FF204" s="1">
        <v>13.4</v>
      </c>
      <c r="FG204" s="1">
        <v>10.6</v>
      </c>
      <c r="FH204" s="1">
        <v>13.8</v>
      </c>
      <c r="FI204" s="1">
        <v>14</v>
      </c>
      <c r="FJ204" s="1">
        <v>12.8</v>
      </c>
      <c r="FK204" s="1">
        <v>11</v>
      </c>
      <c r="FL204" s="1">
        <v>12.8</v>
      </c>
      <c r="FM204" s="1">
        <v>13</v>
      </c>
      <c r="FN204" s="1">
        <v>13.4</v>
      </c>
      <c r="FO204" s="1">
        <v>12.2</v>
      </c>
      <c r="FP204" s="1">
        <v>10.199999999999999</v>
      </c>
      <c r="FQ204" s="1">
        <v>14</v>
      </c>
      <c r="FR204" s="1">
        <v>12.2</v>
      </c>
      <c r="FS204" s="1">
        <v>65535</v>
      </c>
      <c r="FT204" s="1">
        <v>13.2</v>
      </c>
      <c r="FU204" s="1">
        <v>13.6</v>
      </c>
      <c r="FV204" s="1">
        <v>13.2</v>
      </c>
      <c r="FW204" s="1">
        <v>13.2</v>
      </c>
      <c r="FX204" s="1">
        <v>13</v>
      </c>
      <c r="FY204" s="1">
        <v>12</v>
      </c>
      <c r="FZ204" s="1">
        <v>11.6</v>
      </c>
      <c r="GA204" s="1">
        <v>12.2</v>
      </c>
      <c r="GB204" s="1">
        <v>11.6</v>
      </c>
      <c r="GC204" s="1">
        <v>12</v>
      </c>
      <c r="GD204" s="1">
        <v>10.4</v>
      </c>
      <c r="GE204" s="1">
        <v>10.199999999999999</v>
      </c>
      <c r="GF204" s="1">
        <v>12.2</v>
      </c>
      <c r="GG204" s="1">
        <v>12.4</v>
      </c>
      <c r="GH204" s="1">
        <v>12.4</v>
      </c>
      <c r="GI204" s="1">
        <v>12</v>
      </c>
      <c r="GJ204" s="1">
        <v>12.2</v>
      </c>
      <c r="GK204" s="1">
        <v>8.6</v>
      </c>
      <c r="GL204" s="1">
        <v>10.199999999999999</v>
      </c>
      <c r="GM204" s="1">
        <v>9.8000000000000007</v>
      </c>
      <c r="GN204" s="1">
        <v>11</v>
      </c>
      <c r="GO204" s="1">
        <v>13.2</v>
      </c>
      <c r="GP204" s="1">
        <v>12</v>
      </c>
      <c r="GQ204" s="1">
        <v>12.2</v>
      </c>
      <c r="GR204" s="1">
        <v>12.8</v>
      </c>
      <c r="GS204" s="1">
        <v>10.4</v>
      </c>
      <c r="GT204" s="1">
        <v>11.4</v>
      </c>
      <c r="GU204" s="1">
        <v>12.6</v>
      </c>
      <c r="GV204" s="1">
        <v>9.1999999999999993</v>
      </c>
      <c r="GW204" s="1">
        <v>7</v>
      </c>
      <c r="GX204" s="1">
        <v>9.6</v>
      </c>
      <c r="GY204" s="1">
        <v>13.2</v>
      </c>
      <c r="GZ204" s="1">
        <v>14</v>
      </c>
      <c r="HA204" s="1">
        <v>13.2</v>
      </c>
      <c r="HB204" s="1">
        <v>12</v>
      </c>
      <c r="HC204" s="1">
        <v>12.4</v>
      </c>
      <c r="HD204" s="1">
        <v>12.8</v>
      </c>
      <c r="HE204" s="1">
        <v>13</v>
      </c>
      <c r="HF204" s="1">
        <v>7.2</v>
      </c>
      <c r="HG204" s="1">
        <v>12.4</v>
      </c>
      <c r="HH204" s="1">
        <v>11.8</v>
      </c>
      <c r="HI204" s="1">
        <v>12.8</v>
      </c>
      <c r="HJ204" s="1">
        <v>8.4</v>
      </c>
      <c r="HK204" s="1">
        <v>12.6</v>
      </c>
      <c r="HL204" s="1">
        <v>12</v>
      </c>
      <c r="HM204" s="1">
        <v>11.6</v>
      </c>
      <c r="HN204" s="1">
        <v>9.4</v>
      </c>
      <c r="HO204" s="1">
        <v>12</v>
      </c>
      <c r="HP204" s="1">
        <v>13.2</v>
      </c>
      <c r="HQ204" s="1">
        <v>12.4</v>
      </c>
      <c r="HR204" s="1">
        <v>13.8</v>
      </c>
      <c r="HS204" s="1">
        <v>11.4</v>
      </c>
      <c r="HT204" s="1">
        <v>65535</v>
      </c>
      <c r="HU204" s="1">
        <v>14.2</v>
      </c>
      <c r="HV204" s="1">
        <v>12.2</v>
      </c>
      <c r="HW204" s="1">
        <v>12.4</v>
      </c>
      <c r="HX204" s="1">
        <v>9.4</v>
      </c>
      <c r="HY204" s="1">
        <v>14</v>
      </c>
      <c r="HZ204" s="1">
        <v>12.2</v>
      </c>
      <c r="IA204" s="1">
        <v>9.6</v>
      </c>
      <c r="IB204" s="1">
        <v>12.6</v>
      </c>
      <c r="IC204" s="1">
        <v>65535</v>
      </c>
      <c r="ID204" s="1">
        <v>65535</v>
      </c>
      <c r="IE204" s="1">
        <v>65535</v>
      </c>
      <c r="IF204" s="1">
        <v>65535</v>
      </c>
      <c r="IG204" s="1">
        <v>11.8</v>
      </c>
      <c r="IH204" s="1">
        <v>8.4</v>
      </c>
      <c r="II204" s="1">
        <v>11</v>
      </c>
      <c r="IJ204" s="1">
        <v>10.199999999999999</v>
      </c>
      <c r="IK204" s="1">
        <v>12</v>
      </c>
      <c r="IL204" s="1">
        <v>11.4</v>
      </c>
      <c r="IM204" s="1">
        <v>13.6</v>
      </c>
      <c r="IN204" s="1">
        <v>13</v>
      </c>
      <c r="IO204" s="1">
        <v>9.1999999999999993</v>
      </c>
      <c r="IP204" s="1">
        <v>10.6</v>
      </c>
      <c r="IQ204" s="1">
        <v>8.8000000000000007</v>
      </c>
      <c r="IR204" s="1">
        <v>10.8</v>
      </c>
      <c r="IS204" s="1">
        <v>10.4</v>
      </c>
      <c r="IT204" s="1">
        <v>10.8</v>
      </c>
      <c r="IU204" s="1">
        <v>12</v>
      </c>
      <c r="IV204" s="1">
        <v>12.2</v>
      </c>
      <c r="IW204" s="1">
        <v>10</v>
      </c>
      <c r="IX204" s="1">
        <v>10.6</v>
      </c>
      <c r="IY204" s="1">
        <v>11.4</v>
      </c>
      <c r="IZ204" s="1">
        <v>9.6</v>
      </c>
      <c r="JA204" s="1">
        <v>8</v>
      </c>
      <c r="JB204" s="1">
        <v>12.2</v>
      </c>
      <c r="JC204" s="1">
        <v>14</v>
      </c>
      <c r="JD204" s="1">
        <v>11.2</v>
      </c>
      <c r="JE204" s="1">
        <v>11.4</v>
      </c>
      <c r="JF204" s="1">
        <v>11.2</v>
      </c>
      <c r="JG204" s="1">
        <v>12.2</v>
      </c>
      <c r="JH204" s="1">
        <v>13.4</v>
      </c>
      <c r="JI204" s="1">
        <v>12</v>
      </c>
      <c r="JJ204" s="1">
        <v>12</v>
      </c>
      <c r="JK204" s="1">
        <v>12</v>
      </c>
      <c r="JL204" s="1">
        <v>13</v>
      </c>
      <c r="JM204" s="1">
        <v>8.1999999999999993</v>
      </c>
      <c r="JN204" s="1">
        <v>11.4</v>
      </c>
      <c r="JO204" s="1">
        <v>12.6</v>
      </c>
      <c r="JP204" s="1">
        <v>13.2</v>
      </c>
      <c r="JQ204" s="1">
        <v>10.199999999999999</v>
      </c>
      <c r="JR204" s="1">
        <v>8.4</v>
      </c>
      <c r="JS204" s="1">
        <v>8.8000000000000007</v>
      </c>
      <c r="JT204" s="1">
        <v>12.8</v>
      </c>
      <c r="JU204" s="1">
        <v>11.4</v>
      </c>
      <c r="JV204" s="1">
        <v>9.4</v>
      </c>
      <c r="JW204" s="1">
        <v>8.6</v>
      </c>
      <c r="JX204" s="1">
        <v>10.6</v>
      </c>
      <c r="JY204" s="1">
        <v>9.6</v>
      </c>
      <c r="JZ204" s="1">
        <v>10.4</v>
      </c>
      <c r="KA204" s="1">
        <v>8.1999999999999993</v>
      </c>
      <c r="KB204" s="1">
        <v>12</v>
      </c>
      <c r="KC204" s="1">
        <v>9.8000000000000007</v>
      </c>
      <c r="KD204" s="1">
        <v>9</v>
      </c>
      <c r="KE204" s="1">
        <v>12.2</v>
      </c>
      <c r="KF204" s="1">
        <v>12</v>
      </c>
      <c r="KG204" s="1">
        <v>11.8</v>
      </c>
      <c r="KH204" s="1">
        <v>12</v>
      </c>
      <c r="KI204" s="1">
        <v>9.1999999999999993</v>
      </c>
      <c r="KJ204" s="1">
        <v>8.1999999999999993</v>
      </c>
      <c r="KK204" s="1">
        <v>10</v>
      </c>
      <c r="KL204" s="1">
        <v>11.4</v>
      </c>
      <c r="KM204" s="1">
        <v>12</v>
      </c>
      <c r="KN204" s="1">
        <v>12.2</v>
      </c>
      <c r="KO204" s="1">
        <v>10.4</v>
      </c>
      <c r="KP204" s="1">
        <v>9</v>
      </c>
      <c r="KQ204" s="1">
        <v>11.2</v>
      </c>
      <c r="KR204" s="1">
        <v>11.4</v>
      </c>
      <c r="KS204" s="1">
        <v>12.8</v>
      </c>
      <c r="KT204" s="1">
        <v>12.4</v>
      </c>
      <c r="KU204" s="1">
        <v>12.6</v>
      </c>
      <c r="KV204" s="1">
        <v>9.4</v>
      </c>
      <c r="KW204" s="1">
        <v>10</v>
      </c>
      <c r="KX204" s="1">
        <v>10.4</v>
      </c>
      <c r="KY204" s="1">
        <v>8</v>
      </c>
      <c r="KZ204" s="1">
        <v>8</v>
      </c>
      <c r="LA204" s="1">
        <v>9.8000000000000007</v>
      </c>
      <c r="LB204" s="1">
        <v>10.6</v>
      </c>
      <c r="LC204" s="1">
        <v>10</v>
      </c>
      <c r="LD204" s="1">
        <v>12</v>
      </c>
      <c r="LE204" s="1">
        <v>11.8</v>
      </c>
      <c r="LF204" s="1">
        <v>8.8000000000000007</v>
      </c>
      <c r="LG204" s="1">
        <v>10.4</v>
      </c>
      <c r="LH204" s="1">
        <v>13.4</v>
      </c>
      <c r="LI204" s="1">
        <v>13.2</v>
      </c>
      <c r="LJ204" s="1">
        <v>10.199999999999999</v>
      </c>
      <c r="LK204" s="1">
        <v>12</v>
      </c>
      <c r="LL204" s="1">
        <v>13.2</v>
      </c>
      <c r="LM204" s="1">
        <v>11</v>
      </c>
      <c r="LN204" s="1">
        <v>12.2</v>
      </c>
      <c r="LO204" s="1">
        <v>12.6</v>
      </c>
      <c r="LP204" s="1">
        <v>8.1999999999999993</v>
      </c>
      <c r="LQ204" s="1">
        <v>8.4</v>
      </c>
      <c r="LR204" s="1">
        <v>9.6</v>
      </c>
      <c r="LS204" s="1">
        <v>11.6</v>
      </c>
      <c r="LT204" s="1">
        <v>10.6</v>
      </c>
      <c r="LU204" s="1">
        <v>12.6</v>
      </c>
      <c r="LV204" s="1">
        <v>12</v>
      </c>
      <c r="LW204" s="1">
        <v>12</v>
      </c>
      <c r="LX204" s="1">
        <v>8.4</v>
      </c>
      <c r="LY204" s="1">
        <v>10.4</v>
      </c>
      <c r="LZ204" s="1">
        <v>10.4</v>
      </c>
      <c r="MA204" s="1">
        <v>12</v>
      </c>
      <c r="MB204" s="1">
        <v>13</v>
      </c>
      <c r="MC204" s="1">
        <v>8.6</v>
      </c>
      <c r="MD204" s="1">
        <v>9.8000000000000007</v>
      </c>
      <c r="ME204" s="1">
        <v>12.2</v>
      </c>
      <c r="MF204" s="1">
        <v>11.4</v>
      </c>
      <c r="MG204" s="1">
        <v>10.199999999999999</v>
      </c>
      <c r="MH204" s="1">
        <v>8.8000000000000007</v>
      </c>
      <c r="MI204" s="1">
        <v>8</v>
      </c>
      <c r="MJ204" s="1">
        <v>6.2</v>
      </c>
      <c r="MK204" s="1">
        <v>6.6</v>
      </c>
      <c r="ML204" s="1">
        <v>12.8</v>
      </c>
      <c r="MM204" s="1">
        <v>8</v>
      </c>
      <c r="MN204" s="1">
        <v>6.4</v>
      </c>
      <c r="MO204" s="1">
        <v>7.6</v>
      </c>
      <c r="MP204" s="1">
        <v>11.4</v>
      </c>
      <c r="MQ204" s="1">
        <v>8.4</v>
      </c>
      <c r="MR204" s="1">
        <v>9</v>
      </c>
      <c r="MS204" s="1">
        <v>12.2</v>
      </c>
      <c r="MT204" s="1">
        <v>11.4</v>
      </c>
      <c r="MU204" s="1">
        <v>9.8000000000000007</v>
      </c>
      <c r="MV204" s="1">
        <v>13.4</v>
      </c>
      <c r="MW204" s="1">
        <v>11.2</v>
      </c>
      <c r="MX204" s="1">
        <v>12.6</v>
      </c>
      <c r="MY204" s="1">
        <v>65535</v>
      </c>
      <c r="MZ204" s="1">
        <v>65535</v>
      </c>
      <c r="NA204" s="1">
        <v>65535</v>
      </c>
      <c r="NB204" s="1">
        <v>65535</v>
      </c>
      <c r="NC204" s="1">
        <v>65535</v>
      </c>
      <c r="ND204" s="1">
        <v>8.4</v>
      </c>
      <c r="NE204" s="1">
        <v>13.8</v>
      </c>
      <c r="NF204" s="1">
        <v>9.8000000000000007</v>
      </c>
      <c r="NG204" s="1">
        <v>8.6</v>
      </c>
      <c r="NH204" s="1">
        <v>10.4</v>
      </c>
      <c r="NI204" s="1">
        <v>12</v>
      </c>
      <c r="NJ204" s="6">
        <f t="shared" si="160"/>
        <v>0.90322580645161288</v>
      </c>
      <c r="NK204" s="3">
        <f t="shared" si="161"/>
        <v>0.9642857142857143</v>
      </c>
      <c r="NL204" s="3">
        <f t="shared" si="162"/>
        <v>1</v>
      </c>
      <c r="NM204" s="3">
        <f t="shared" si="163"/>
        <v>1</v>
      </c>
      <c r="NN204" s="3">
        <f t="shared" si="164"/>
        <v>0.967741935483871</v>
      </c>
      <c r="NO204" s="3">
        <f t="shared" si="165"/>
        <v>0.96666666666666667</v>
      </c>
      <c r="NP204" s="3">
        <f t="shared" si="166"/>
        <v>1</v>
      </c>
      <c r="NQ204" s="3">
        <f t="shared" si="167"/>
        <v>0.83870967741935487</v>
      </c>
      <c r="NR204" s="3">
        <f t="shared" si="168"/>
        <v>1</v>
      </c>
      <c r="NS204" s="3">
        <f t="shared" si="169"/>
        <v>1</v>
      </c>
      <c r="NT204" s="3">
        <f t="shared" si="170"/>
        <v>1</v>
      </c>
      <c r="NU204" s="3">
        <f t="shared" si="171"/>
        <v>0.83870967741935487</v>
      </c>
      <c r="NV204" s="3">
        <f t="shared" si="172"/>
        <v>0.95616438356164379</v>
      </c>
      <c r="NW204" s="5">
        <f t="shared" si="173"/>
        <v>9.2285714285714295</v>
      </c>
      <c r="NX204" s="1">
        <f t="shared" si="174"/>
        <v>8.370370370370372</v>
      </c>
      <c r="NY204" s="1">
        <f t="shared" si="175"/>
        <v>11.012903225806452</v>
      </c>
      <c r="NZ204" s="1">
        <f t="shared" si="176"/>
        <v>11.566666666666665</v>
      </c>
      <c r="OA204" s="1">
        <f t="shared" si="177"/>
        <v>11.866666666666664</v>
      </c>
      <c r="OB204" s="1">
        <f t="shared" si="178"/>
        <v>12.365517241379305</v>
      </c>
      <c r="OC204" s="1">
        <f t="shared" si="179"/>
        <v>11.432258064516127</v>
      </c>
      <c r="OD204" s="1">
        <f t="shared" si="180"/>
        <v>11.553846153846155</v>
      </c>
      <c r="OE204" s="1">
        <f t="shared" si="181"/>
        <v>11.246666666666664</v>
      </c>
      <c r="OF204" s="1">
        <f t="shared" si="182"/>
        <v>10.45806451612903</v>
      </c>
      <c r="OG204" s="1">
        <f t="shared" si="183"/>
        <v>10.959999999999997</v>
      </c>
      <c r="OH204" s="1">
        <f t="shared" si="184"/>
        <v>10.023076923076925</v>
      </c>
      <c r="OI204" s="111">
        <v>7.8551724137931043</v>
      </c>
      <c r="OJ204" s="112">
        <v>8.7724137931034463</v>
      </c>
      <c r="OK204" s="112">
        <v>9.7517241379310349</v>
      </c>
      <c r="OL204" s="112">
        <v>11.110344827586209</v>
      </c>
      <c r="OM204" s="112">
        <v>11.5551724137931</v>
      </c>
      <c r="ON204" s="112">
        <v>11.489655172413794</v>
      </c>
      <c r="OO204" s="112">
        <v>11.06206896551724</v>
      </c>
      <c r="OP204" s="112">
        <v>11.000000000000004</v>
      </c>
      <c r="OQ204" s="112">
        <v>10.620689655172415</v>
      </c>
      <c r="OR204" s="112">
        <v>10.544827586206894</v>
      </c>
      <c r="OS204" s="112">
        <v>10.089285714285717</v>
      </c>
      <c r="OT204" s="112">
        <v>8.8379310344827573</v>
      </c>
      <c r="OU204" s="5">
        <f t="shared" si="148"/>
        <v>1.3733990147783253</v>
      </c>
      <c r="OV204" s="1">
        <f t="shared" si="149"/>
        <v>-0.40204342273307425</v>
      </c>
      <c r="OW204" s="1">
        <f t="shared" si="150"/>
        <v>1.2611790878754174</v>
      </c>
      <c r="OX204" s="1">
        <f t="shared" si="151"/>
        <v>0.45632183908045576</v>
      </c>
      <c r="OY204" s="1">
        <f t="shared" si="152"/>
        <v>0.31149425287356358</v>
      </c>
      <c r="OZ204" s="1">
        <f t="shared" si="153"/>
        <v>0.87586206896551033</v>
      </c>
      <c r="PA204" s="1">
        <f t="shared" si="154"/>
        <v>0.37018909899888719</v>
      </c>
      <c r="PB204" s="1">
        <f t="shared" si="155"/>
        <v>0.55384615384615188</v>
      </c>
      <c r="PC204" s="1">
        <f t="shared" si="156"/>
        <v>0.62597701149424978</v>
      </c>
      <c r="PD204" s="1">
        <f t="shared" si="157"/>
        <v>-8.6763070077864768E-2</v>
      </c>
      <c r="PE204" s="1">
        <f t="shared" si="158"/>
        <v>0.87071428571428022</v>
      </c>
      <c r="PF204" s="1">
        <f t="shared" si="159"/>
        <v>1.1851458885941675</v>
      </c>
      <c r="PG204" s="111">
        <v>-1</v>
      </c>
      <c r="PH204" s="112">
        <v>0.6</v>
      </c>
      <c r="PI204" s="112">
        <v>0.6</v>
      </c>
      <c r="PJ204" s="112">
        <v>5.2</v>
      </c>
      <c r="PK204" s="112">
        <v>5.4</v>
      </c>
      <c r="PL204" s="112">
        <v>5.4</v>
      </c>
      <c r="PM204" s="112">
        <v>2.6</v>
      </c>
      <c r="PN204" s="112">
        <v>5</v>
      </c>
      <c r="PO204" s="112">
        <v>5</v>
      </c>
      <c r="PP204" s="112">
        <v>5</v>
      </c>
      <c r="PQ204" s="112">
        <v>2.8</v>
      </c>
      <c r="PR204" s="137">
        <v>0.2</v>
      </c>
      <c r="PS204" s="5">
        <f t="array" ref="PS204">+IF(ISERROR($NW204)=FALSE,MIN(IF($H204:$AL204&lt;65534,$H204:$AL204,"")),NA())</f>
        <v>5.2</v>
      </c>
      <c r="PT204" s="1">
        <f t="array" ref="PT204">+IF(ISERROR($NX204)=FALSE,MIN(IF($AM204:$BN204&lt;65534,$AM204:$BN204,"")),NA())</f>
        <v>1.4</v>
      </c>
      <c r="PU204" s="1">
        <f t="array" ref="PU204">+IF(ISERROR($NY204)=FALSE,MIN(IF($BP204:$CT204&lt;65534,$BP204:$CT204,"")),NA())</f>
        <v>6.8</v>
      </c>
      <c r="PV204" s="1">
        <f t="array" ref="PV204">+IF(ISERROR($NZ204)=FALSE,MIN(IF($CU204:$DX204&lt;65534,$CU204:$DX204,"")),NA())</f>
        <v>8</v>
      </c>
      <c r="PW204" s="1">
        <f t="array" ref="PW204">+IF(ISERROR($OA204)=FALSE,MIN(IF($DY204:$FC204&lt;65534,$DY204:$FC204,"")),NA())</f>
        <v>8.8000000000000007</v>
      </c>
      <c r="PX204" s="1">
        <f t="array" ref="PX204">+IF(ISERROR($OB204)=FALSE,MIN(IF($FD204:$GG204&lt;65534,$FD204:$GG204,"")),NA())</f>
        <v>10.199999999999999</v>
      </c>
      <c r="PY204" s="1">
        <f t="array" ref="PY204">+IF(ISERROR($OC204)=FALSE,MIN(IF($GH204:$HL204&lt;65534,$GH204:$HL204,"")),NA())</f>
        <v>7</v>
      </c>
      <c r="PZ204" s="1">
        <f t="array" ref="PZ204">+IF(ISERROR($OD204)=FALSE,MIN(IF($HM204:$IQ204&lt;65534,$HM204:$IQ204,"")),NA())</f>
        <v>8.4</v>
      </c>
      <c r="QA204" s="1">
        <f t="array" ref="QA204">+IF(ISERROR($OE204)=FALSE,MIN(IF($IR204:$JU204&lt;65534,$IR204:$JU204,"")),NA())</f>
        <v>8</v>
      </c>
      <c r="QB204" s="1">
        <f t="array" ref="QB204">+IF(ISERROR($OF204)=FALSE,MIN(IF($JV204:$KZ204&lt;65534,$JV204:$KZ204,"")),NA())</f>
        <v>8</v>
      </c>
      <c r="QC204" s="1">
        <f t="array" ref="QC204">+IF(ISERROR($OG204)=FALSE,MIN(IF($LA204:$MD204&lt;65534,$LA204:$MD204,"")),NA())</f>
        <v>8.1999999999999993</v>
      </c>
      <c r="QD204" s="1">
        <f t="array" ref="QD204">+IF(ISERROR($OH204)=FALSE,MIN(IF($ME204:$NI204&lt;65534,$ME204:$NI204,"")),NA())</f>
        <v>6.2</v>
      </c>
      <c r="QE204" s="5">
        <f t="shared" si="185"/>
        <v>-6.2</v>
      </c>
      <c r="QF204" s="1">
        <f t="shared" si="186"/>
        <v>-0.79999999999999993</v>
      </c>
      <c r="QG204" s="1">
        <f t="shared" si="187"/>
        <v>-6.2</v>
      </c>
      <c r="QH204" s="1">
        <f t="shared" si="188"/>
        <v>-2.8</v>
      </c>
      <c r="QI204" s="1">
        <f t="shared" si="189"/>
        <v>-3.4000000000000004</v>
      </c>
      <c r="QJ204" s="1">
        <f t="shared" si="190"/>
        <v>-4.7999999999999989</v>
      </c>
      <c r="QK204" s="1">
        <f t="shared" si="191"/>
        <v>-4.4000000000000004</v>
      </c>
      <c r="QL204" s="1">
        <f t="shared" si="192"/>
        <v>-3.4000000000000004</v>
      </c>
      <c r="QM204" s="1">
        <f t="shared" si="193"/>
        <v>-3</v>
      </c>
      <c r="QN204" s="1">
        <f t="shared" si="194"/>
        <v>-3</v>
      </c>
      <c r="QO204" s="1">
        <f t="shared" si="195"/>
        <v>-5.3999999999999995</v>
      </c>
      <c r="QP204" s="1">
        <f t="shared" si="196"/>
        <v>-6</v>
      </c>
      <c r="QQ204" s="5" t="s">
        <v>892</v>
      </c>
    </row>
    <row r="205" spans="1:459" s="1" customFormat="1" x14ac:dyDescent="0.2">
      <c r="A205" s="79">
        <v>16015100</v>
      </c>
      <c r="B205" s="106">
        <v>-72.483888888888885</v>
      </c>
      <c r="C205" s="106">
        <v>7.5766666666666662</v>
      </c>
      <c r="D205" s="105">
        <v>1550</v>
      </c>
      <c r="E205" s="97" t="s">
        <v>233</v>
      </c>
      <c r="F205" s="97" t="s">
        <v>233</v>
      </c>
      <c r="G205" s="97" t="s">
        <v>17</v>
      </c>
      <c r="H205" s="1">
        <v>11.6</v>
      </c>
      <c r="I205" s="1">
        <v>11.6</v>
      </c>
      <c r="J205" s="1">
        <v>11.8</v>
      </c>
      <c r="K205" s="1">
        <v>13.4</v>
      </c>
      <c r="L205" s="1">
        <v>12.6</v>
      </c>
      <c r="M205" s="1">
        <v>12</v>
      </c>
      <c r="N205" s="1">
        <v>14.8</v>
      </c>
      <c r="O205" s="1">
        <v>14.2</v>
      </c>
      <c r="P205" s="1">
        <v>13.6</v>
      </c>
      <c r="Q205" s="1">
        <v>15</v>
      </c>
      <c r="R205" s="1">
        <v>14</v>
      </c>
      <c r="S205" s="1">
        <v>14</v>
      </c>
      <c r="T205" s="1">
        <v>13.2</v>
      </c>
      <c r="U205" s="1">
        <v>14.2</v>
      </c>
      <c r="V205" s="1">
        <v>14.6</v>
      </c>
      <c r="W205" s="1">
        <v>12.6</v>
      </c>
      <c r="X205" s="1">
        <v>13</v>
      </c>
      <c r="Y205" s="1">
        <v>12.8</v>
      </c>
      <c r="Z205" s="1">
        <v>13.6</v>
      </c>
      <c r="AA205" s="1">
        <v>13.6</v>
      </c>
      <c r="AB205" s="1">
        <v>13.6</v>
      </c>
      <c r="AC205" s="1">
        <v>12.8</v>
      </c>
      <c r="AD205" s="1">
        <v>12.6</v>
      </c>
      <c r="AE205" s="1">
        <v>13.8</v>
      </c>
      <c r="AF205" s="1">
        <v>13.4</v>
      </c>
      <c r="AG205" s="1">
        <v>13.6</v>
      </c>
      <c r="AH205" s="1">
        <v>13.4</v>
      </c>
      <c r="AI205" s="1">
        <v>14.6</v>
      </c>
      <c r="AJ205" s="1">
        <v>13.4</v>
      </c>
      <c r="AK205" s="1">
        <v>14.8</v>
      </c>
      <c r="AL205" s="1">
        <v>12.8</v>
      </c>
      <c r="AM205" s="1">
        <v>12.2</v>
      </c>
      <c r="AN205" s="1">
        <v>13</v>
      </c>
      <c r="AO205" s="1">
        <v>11.6</v>
      </c>
      <c r="AP205" s="1">
        <v>12.2</v>
      </c>
      <c r="AQ205" s="1">
        <v>12.9</v>
      </c>
      <c r="AR205" s="1">
        <v>12.6</v>
      </c>
      <c r="AS205" s="1">
        <v>12.4</v>
      </c>
      <c r="AT205" s="1">
        <v>13.8</v>
      </c>
      <c r="AU205" s="1">
        <v>14.6</v>
      </c>
      <c r="AV205" s="1">
        <v>14.4</v>
      </c>
      <c r="AW205" s="1">
        <v>12.8</v>
      </c>
      <c r="AX205" s="1">
        <v>12.2</v>
      </c>
      <c r="AY205" s="1">
        <v>12.4</v>
      </c>
      <c r="AZ205" s="1">
        <v>14</v>
      </c>
      <c r="BA205" s="1">
        <v>14</v>
      </c>
      <c r="BB205" s="1">
        <v>13.2</v>
      </c>
      <c r="BC205" s="1">
        <v>13.8</v>
      </c>
      <c r="BD205" s="1">
        <v>15.8</v>
      </c>
      <c r="BE205" s="1">
        <v>14.8</v>
      </c>
      <c r="BF205" s="1">
        <v>15.6</v>
      </c>
      <c r="BG205" s="1">
        <v>14.6</v>
      </c>
      <c r="BH205" s="1">
        <v>13.6</v>
      </c>
      <c r="BI205" s="1">
        <v>13.2</v>
      </c>
      <c r="BJ205" s="1">
        <v>13.4</v>
      </c>
      <c r="BK205" s="1">
        <v>10.199999999999999</v>
      </c>
      <c r="BL205" s="1">
        <v>12.2</v>
      </c>
      <c r="BM205" s="1">
        <v>12.4</v>
      </c>
      <c r="BN205" s="1">
        <v>14.6</v>
      </c>
      <c r="BO205" s="102"/>
      <c r="BP205" s="1">
        <v>13.8</v>
      </c>
      <c r="BQ205" s="1">
        <v>15.2</v>
      </c>
      <c r="BR205" s="1">
        <v>15.8</v>
      </c>
      <c r="BS205" s="1">
        <v>14</v>
      </c>
      <c r="BT205" s="1">
        <v>14.8</v>
      </c>
      <c r="BU205" s="1">
        <v>14.6</v>
      </c>
      <c r="BV205" s="1">
        <v>14.2</v>
      </c>
      <c r="BW205" s="1">
        <v>65535</v>
      </c>
      <c r="BX205" s="1">
        <v>15.2</v>
      </c>
      <c r="BY205" s="1">
        <v>15.4</v>
      </c>
      <c r="BZ205" s="1">
        <v>15.4</v>
      </c>
      <c r="CA205" s="1">
        <v>14</v>
      </c>
      <c r="CB205" s="1">
        <v>14.8</v>
      </c>
      <c r="CC205" s="1">
        <v>13.8</v>
      </c>
      <c r="CD205" s="1">
        <v>14.6</v>
      </c>
      <c r="CE205" s="1">
        <v>14.4</v>
      </c>
      <c r="CF205" s="1">
        <v>14</v>
      </c>
      <c r="CG205" s="1">
        <v>14.8</v>
      </c>
      <c r="CH205" s="1">
        <v>14.8</v>
      </c>
      <c r="CI205" s="1">
        <v>15</v>
      </c>
      <c r="CJ205" s="1">
        <v>14.8</v>
      </c>
      <c r="CK205" s="1">
        <v>15.6</v>
      </c>
      <c r="CL205" s="1">
        <v>15</v>
      </c>
      <c r="CM205" s="1">
        <v>13.6</v>
      </c>
      <c r="CN205" s="1">
        <v>13.8</v>
      </c>
      <c r="CO205" s="1">
        <v>13.6</v>
      </c>
      <c r="CP205" s="1">
        <v>14.2</v>
      </c>
      <c r="CQ205" s="1">
        <v>14.4</v>
      </c>
      <c r="CR205" s="1">
        <v>15.6</v>
      </c>
      <c r="CS205" s="1">
        <v>16.399999999999999</v>
      </c>
      <c r="CT205" s="1">
        <v>16.2</v>
      </c>
      <c r="CU205" s="1">
        <v>16.600000000000001</v>
      </c>
      <c r="CV205" s="1">
        <v>15.6</v>
      </c>
      <c r="CW205" s="1">
        <v>12.2</v>
      </c>
      <c r="CX205" s="1">
        <v>14</v>
      </c>
      <c r="CY205" s="1">
        <v>13.4</v>
      </c>
      <c r="CZ205" s="1">
        <v>15.6</v>
      </c>
      <c r="DA205" s="1">
        <v>15.8</v>
      </c>
      <c r="DB205" s="1">
        <v>13.8</v>
      </c>
      <c r="DC205" s="1">
        <v>13.4</v>
      </c>
      <c r="DD205" s="1">
        <v>15.2</v>
      </c>
      <c r="DE205" s="1">
        <v>16.399999999999999</v>
      </c>
      <c r="DF205" s="1">
        <v>15.4</v>
      </c>
      <c r="DG205" s="1">
        <v>16.399999999999999</v>
      </c>
      <c r="DH205" s="1">
        <v>15.2</v>
      </c>
      <c r="DI205" s="1">
        <v>15.6</v>
      </c>
      <c r="DJ205" s="1">
        <v>14.8</v>
      </c>
      <c r="DK205" s="1">
        <v>15.4</v>
      </c>
      <c r="DL205" s="1">
        <v>16.2</v>
      </c>
      <c r="DM205" s="1">
        <v>15.8</v>
      </c>
      <c r="DN205" s="1">
        <v>15.6</v>
      </c>
      <c r="DO205" s="1">
        <v>15.8</v>
      </c>
      <c r="DP205" s="1">
        <v>15.6</v>
      </c>
      <c r="DQ205" s="1">
        <v>15.4</v>
      </c>
      <c r="DR205" s="1">
        <v>15.2</v>
      </c>
      <c r="DS205" s="1">
        <v>15.6</v>
      </c>
      <c r="DT205" s="1">
        <v>16</v>
      </c>
      <c r="DU205" s="1">
        <v>15.4</v>
      </c>
      <c r="DV205" s="1">
        <v>15.6</v>
      </c>
      <c r="DW205" s="1">
        <v>13.8</v>
      </c>
      <c r="DX205" s="1">
        <v>14.6</v>
      </c>
      <c r="DY205" s="1">
        <v>13.6</v>
      </c>
      <c r="DZ205" s="1">
        <v>13.8</v>
      </c>
      <c r="EA205" s="1">
        <v>13.4</v>
      </c>
      <c r="EB205" s="1">
        <v>16.8</v>
      </c>
      <c r="EC205" s="1">
        <v>15.8</v>
      </c>
      <c r="ED205" s="1">
        <v>15.2</v>
      </c>
      <c r="EE205" s="1">
        <v>14.6</v>
      </c>
      <c r="EF205" s="1">
        <v>14.4</v>
      </c>
      <c r="EG205" s="1">
        <v>16</v>
      </c>
      <c r="EH205" s="1">
        <v>15.8</v>
      </c>
      <c r="EI205" s="1">
        <v>16</v>
      </c>
      <c r="EJ205" s="1">
        <v>16</v>
      </c>
      <c r="EK205" s="1">
        <v>15.8</v>
      </c>
      <c r="EL205" s="1">
        <v>16</v>
      </c>
      <c r="EM205" s="1">
        <v>15</v>
      </c>
      <c r="EN205" s="1">
        <v>14</v>
      </c>
      <c r="EO205" s="1">
        <v>15.2</v>
      </c>
      <c r="EP205" s="1">
        <v>14</v>
      </c>
      <c r="EQ205" s="1">
        <v>14.2</v>
      </c>
      <c r="ER205" s="1">
        <v>14</v>
      </c>
      <c r="ES205" s="1">
        <v>14.6</v>
      </c>
      <c r="ET205" s="1">
        <v>14</v>
      </c>
      <c r="EU205" s="1">
        <v>16</v>
      </c>
      <c r="EV205" s="1">
        <v>15.8</v>
      </c>
      <c r="EW205" s="1">
        <v>14.8</v>
      </c>
      <c r="EX205" s="1">
        <v>14.6</v>
      </c>
      <c r="EY205" s="1">
        <v>14.6</v>
      </c>
      <c r="EZ205" s="1">
        <v>16</v>
      </c>
      <c r="FA205" s="1">
        <v>15.4</v>
      </c>
      <c r="FB205" s="1">
        <v>15.6</v>
      </c>
      <c r="FC205" s="1">
        <v>14.8</v>
      </c>
      <c r="FD205" s="1">
        <v>15.4</v>
      </c>
      <c r="FE205" s="1">
        <v>14.4</v>
      </c>
      <c r="FF205" s="1">
        <v>15.2</v>
      </c>
      <c r="FG205" s="1">
        <v>14.6</v>
      </c>
      <c r="FH205" s="1">
        <v>15.4</v>
      </c>
      <c r="FI205" s="1">
        <v>14.2</v>
      </c>
      <c r="FJ205" s="1">
        <v>15.8</v>
      </c>
      <c r="FK205" s="1">
        <v>14.2</v>
      </c>
      <c r="FL205" s="1">
        <v>15.4</v>
      </c>
      <c r="FM205" s="1">
        <v>15.4</v>
      </c>
      <c r="FN205" s="1">
        <v>15.2</v>
      </c>
      <c r="FO205" s="1">
        <v>15.6</v>
      </c>
      <c r="FP205" s="1">
        <v>14.6</v>
      </c>
      <c r="FQ205" s="1">
        <v>15</v>
      </c>
      <c r="FR205" s="1">
        <v>14.8</v>
      </c>
      <c r="FS205" s="1">
        <v>14</v>
      </c>
      <c r="FT205" s="1">
        <v>15.8</v>
      </c>
      <c r="FU205" s="1">
        <v>15</v>
      </c>
      <c r="FV205" s="1">
        <v>15.2</v>
      </c>
      <c r="FW205" s="1">
        <v>15.6</v>
      </c>
      <c r="FX205" s="1">
        <v>14.8</v>
      </c>
      <c r="FY205" s="1">
        <v>15</v>
      </c>
      <c r="FZ205" s="1">
        <v>15.2</v>
      </c>
      <c r="GA205" s="1">
        <v>14</v>
      </c>
      <c r="GB205" s="1">
        <v>16</v>
      </c>
      <c r="GC205" s="1">
        <v>16.399999999999999</v>
      </c>
      <c r="GD205" s="1">
        <v>16.2</v>
      </c>
      <c r="GE205" s="1">
        <v>13</v>
      </c>
      <c r="GF205" s="1">
        <v>14.6</v>
      </c>
      <c r="GG205" s="1">
        <v>15</v>
      </c>
      <c r="GH205" s="1">
        <v>15.6</v>
      </c>
      <c r="GI205" s="1">
        <v>15</v>
      </c>
      <c r="GJ205" s="1">
        <v>14.6</v>
      </c>
      <c r="GK205" s="1">
        <v>12.2</v>
      </c>
      <c r="GL205" s="1">
        <v>14.6</v>
      </c>
      <c r="GM205" s="1">
        <v>13.8</v>
      </c>
      <c r="GN205" s="1">
        <v>13.6</v>
      </c>
      <c r="GO205" s="1">
        <v>14.4</v>
      </c>
      <c r="GP205" s="1">
        <v>15.2</v>
      </c>
      <c r="GQ205" s="1">
        <v>13.8</v>
      </c>
      <c r="GR205" s="1">
        <v>14.8</v>
      </c>
      <c r="GS205" s="1">
        <v>12.6</v>
      </c>
      <c r="GT205" s="1">
        <v>12.4</v>
      </c>
      <c r="GU205" s="1">
        <v>14.4</v>
      </c>
      <c r="GV205" s="1">
        <v>15</v>
      </c>
      <c r="GW205" s="1">
        <v>13.4</v>
      </c>
      <c r="GX205" s="1">
        <v>13.8</v>
      </c>
      <c r="GY205" s="1">
        <v>13.6</v>
      </c>
      <c r="GZ205" s="1">
        <v>14.4</v>
      </c>
      <c r="HA205" s="1">
        <v>14.6</v>
      </c>
      <c r="HB205" s="1">
        <v>15</v>
      </c>
      <c r="HC205" s="1">
        <v>14</v>
      </c>
      <c r="HD205" s="1">
        <v>15.8</v>
      </c>
      <c r="HE205" s="1">
        <v>14.6</v>
      </c>
      <c r="HF205" s="1">
        <v>13</v>
      </c>
      <c r="HG205" s="1">
        <v>14.8</v>
      </c>
      <c r="HH205" s="1">
        <v>14.2</v>
      </c>
      <c r="HI205" s="1">
        <v>13.8</v>
      </c>
      <c r="HJ205" s="1">
        <v>13.2</v>
      </c>
      <c r="HK205" s="1">
        <v>13.6</v>
      </c>
      <c r="HL205" s="1">
        <v>15.4</v>
      </c>
      <c r="HM205" s="1">
        <v>13.8</v>
      </c>
      <c r="HN205" s="1">
        <v>14.6</v>
      </c>
      <c r="HO205" s="1">
        <v>14.8</v>
      </c>
      <c r="HP205" s="1">
        <v>13.6</v>
      </c>
      <c r="HQ205" s="1">
        <v>15</v>
      </c>
      <c r="HR205" s="1">
        <v>14.6</v>
      </c>
      <c r="HS205" s="1">
        <v>13.8</v>
      </c>
      <c r="HT205" s="1">
        <v>14.6</v>
      </c>
      <c r="HU205" s="1">
        <v>14.4</v>
      </c>
      <c r="HV205" s="1">
        <v>14.8</v>
      </c>
      <c r="HW205" s="1">
        <v>14.2</v>
      </c>
      <c r="HX205" s="1">
        <v>14</v>
      </c>
      <c r="HY205" s="1">
        <v>13.8</v>
      </c>
      <c r="HZ205" s="1">
        <v>15.2</v>
      </c>
      <c r="IA205" s="1">
        <v>13.8</v>
      </c>
      <c r="IB205" s="1">
        <v>14.2</v>
      </c>
      <c r="IC205" s="1">
        <v>15.2</v>
      </c>
      <c r="ID205" s="1">
        <v>14.4</v>
      </c>
      <c r="IE205" s="1">
        <v>14.2</v>
      </c>
      <c r="IF205" s="1">
        <v>14</v>
      </c>
      <c r="IG205" s="1">
        <v>14.2</v>
      </c>
      <c r="IH205" s="1">
        <v>13.8</v>
      </c>
      <c r="II205" s="1">
        <v>13.6</v>
      </c>
      <c r="IJ205" s="1">
        <v>13.8</v>
      </c>
      <c r="IK205" s="1">
        <v>15</v>
      </c>
      <c r="IL205" s="1">
        <v>13.4</v>
      </c>
      <c r="IM205" s="1">
        <v>15.2</v>
      </c>
      <c r="IN205" s="1">
        <v>15</v>
      </c>
      <c r="IO205" s="1">
        <v>13.8</v>
      </c>
      <c r="IP205" s="1">
        <v>14</v>
      </c>
      <c r="IQ205" s="1">
        <v>13.4</v>
      </c>
      <c r="IR205" s="1">
        <v>14.4</v>
      </c>
      <c r="IS205" s="1">
        <v>14.2</v>
      </c>
      <c r="IT205" s="1">
        <v>14.8</v>
      </c>
      <c r="IU205" s="1">
        <v>14.4</v>
      </c>
      <c r="IV205" s="1">
        <v>15</v>
      </c>
      <c r="IW205" s="1">
        <v>13.6</v>
      </c>
      <c r="IX205" s="1">
        <v>13.8</v>
      </c>
      <c r="IY205" s="1">
        <v>13.8</v>
      </c>
      <c r="IZ205" s="1">
        <v>15.6</v>
      </c>
      <c r="JA205" s="1">
        <v>13.8</v>
      </c>
      <c r="JB205" s="1">
        <v>14.4</v>
      </c>
      <c r="JC205" s="1">
        <v>14.6</v>
      </c>
      <c r="JD205" s="1">
        <v>14.4</v>
      </c>
      <c r="JE205" s="1">
        <v>15</v>
      </c>
      <c r="JF205" s="1">
        <v>14.8</v>
      </c>
      <c r="JG205" s="1">
        <v>15.4</v>
      </c>
      <c r="JH205" s="1">
        <v>16</v>
      </c>
      <c r="JI205" s="1">
        <v>15.8</v>
      </c>
      <c r="JJ205" s="1">
        <v>15.4</v>
      </c>
      <c r="JK205" s="1">
        <v>16.399999999999999</v>
      </c>
      <c r="JL205" s="1">
        <v>15.8</v>
      </c>
      <c r="JM205" s="1">
        <v>14.4</v>
      </c>
      <c r="JN205" s="1">
        <v>14.6</v>
      </c>
      <c r="JO205" s="1">
        <v>15</v>
      </c>
      <c r="JP205" s="1">
        <v>15.8</v>
      </c>
      <c r="JQ205" s="1">
        <v>15</v>
      </c>
      <c r="JR205" s="1">
        <v>13.8</v>
      </c>
      <c r="JS205" s="1">
        <v>14</v>
      </c>
      <c r="JT205" s="1">
        <v>16</v>
      </c>
      <c r="JU205" s="1">
        <v>14.6</v>
      </c>
      <c r="JV205" s="1">
        <v>14.6</v>
      </c>
      <c r="JW205" s="1">
        <v>14.2</v>
      </c>
      <c r="JX205" s="1">
        <v>15</v>
      </c>
      <c r="JY205" s="1">
        <v>14.2</v>
      </c>
      <c r="JZ205" s="1">
        <v>15</v>
      </c>
      <c r="KA205" s="1">
        <v>13.8</v>
      </c>
      <c r="KB205" s="1">
        <v>14.8</v>
      </c>
      <c r="KC205" s="1">
        <v>17</v>
      </c>
      <c r="KD205" s="1">
        <v>14</v>
      </c>
      <c r="KE205" s="1">
        <v>16.399999999999999</v>
      </c>
      <c r="KF205" s="1">
        <v>15.6</v>
      </c>
      <c r="KG205" s="1">
        <v>14.6</v>
      </c>
      <c r="KH205" s="1">
        <v>14.8</v>
      </c>
      <c r="KI205" s="1">
        <v>14.2</v>
      </c>
      <c r="KJ205" s="1">
        <v>14</v>
      </c>
      <c r="KK205" s="1">
        <v>14.2</v>
      </c>
      <c r="KL205" s="1">
        <v>14.6</v>
      </c>
      <c r="KM205" s="1">
        <v>14.6</v>
      </c>
      <c r="KN205" s="1">
        <v>14.2</v>
      </c>
      <c r="KO205" s="1">
        <v>14</v>
      </c>
      <c r="KP205" s="1">
        <v>13.6</v>
      </c>
      <c r="KQ205" s="1">
        <v>14.6</v>
      </c>
      <c r="KR205" s="1">
        <v>14.6</v>
      </c>
      <c r="KS205" s="1">
        <v>14.2</v>
      </c>
      <c r="KT205" s="1">
        <v>14.8</v>
      </c>
      <c r="KU205" s="1">
        <v>14.6</v>
      </c>
      <c r="KV205" s="1">
        <v>13.8</v>
      </c>
      <c r="KW205" s="1">
        <v>14</v>
      </c>
      <c r="KX205" s="1">
        <v>13.6</v>
      </c>
      <c r="KY205" s="1">
        <v>14</v>
      </c>
      <c r="KZ205" s="1">
        <v>14.4</v>
      </c>
      <c r="LA205" s="1">
        <v>14.2</v>
      </c>
      <c r="LB205" s="1">
        <v>14.6</v>
      </c>
      <c r="LC205" s="1">
        <v>14</v>
      </c>
      <c r="LD205" s="1">
        <v>13.8</v>
      </c>
      <c r="LE205" s="1">
        <v>15.6</v>
      </c>
      <c r="LF205" s="1">
        <v>13.8</v>
      </c>
      <c r="LG205" s="1">
        <v>15</v>
      </c>
      <c r="LH205" s="1">
        <v>14.8</v>
      </c>
      <c r="LI205" s="1">
        <v>14.6</v>
      </c>
      <c r="LJ205" s="1">
        <v>65535</v>
      </c>
      <c r="LK205" s="1">
        <v>15</v>
      </c>
      <c r="LL205" s="1">
        <v>14.4</v>
      </c>
      <c r="LM205" s="1">
        <v>14</v>
      </c>
      <c r="LN205" s="1">
        <v>15</v>
      </c>
      <c r="LO205" s="1">
        <v>14.8</v>
      </c>
      <c r="LP205" s="1">
        <v>13.8</v>
      </c>
      <c r="LQ205" s="1">
        <v>14</v>
      </c>
      <c r="LR205" s="1">
        <v>14.8</v>
      </c>
      <c r="LS205" s="1">
        <v>16.2</v>
      </c>
      <c r="LT205" s="1">
        <v>15</v>
      </c>
      <c r="LU205" s="1">
        <v>16</v>
      </c>
      <c r="LV205" s="1">
        <v>14.8</v>
      </c>
      <c r="LW205" s="1">
        <v>14.4</v>
      </c>
      <c r="LX205" s="1">
        <v>13.6</v>
      </c>
      <c r="LY205" s="1">
        <v>13.8</v>
      </c>
      <c r="LZ205" s="1">
        <v>15.6</v>
      </c>
      <c r="MA205" s="1">
        <v>15.2</v>
      </c>
      <c r="MB205" s="1">
        <v>65535</v>
      </c>
      <c r="MC205" s="1">
        <v>65535</v>
      </c>
      <c r="MD205" s="1">
        <v>14.4</v>
      </c>
      <c r="ME205" s="1">
        <v>15</v>
      </c>
      <c r="MF205" s="1">
        <v>14.2</v>
      </c>
      <c r="MG205" s="1">
        <v>14</v>
      </c>
      <c r="MH205" s="1">
        <v>13.8</v>
      </c>
      <c r="MI205" s="1">
        <v>13.6</v>
      </c>
      <c r="MJ205" s="1">
        <v>12.8</v>
      </c>
      <c r="MK205" s="1">
        <v>13.8</v>
      </c>
      <c r="ML205" s="1">
        <v>15.8</v>
      </c>
      <c r="MM205" s="1">
        <v>13.8</v>
      </c>
      <c r="MN205" s="1">
        <v>12.4</v>
      </c>
      <c r="MO205" s="1">
        <v>12.6</v>
      </c>
      <c r="MP205" s="1">
        <v>14</v>
      </c>
      <c r="MQ205" s="1">
        <v>13</v>
      </c>
      <c r="MR205" s="1">
        <v>13.2</v>
      </c>
      <c r="MS205" s="1">
        <v>16</v>
      </c>
      <c r="MT205" s="1">
        <v>14.4</v>
      </c>
      <c r="MU205" s="1">
        <v>13.4</v>
      </c>
      <c r="MV205" s="1">
        <v>14.2</v>
      </c>
      <c r="MW205" s="1">
        <v>14</v>
      </c>
      <c r="MX205" s="1">
        <v>15</v>
      </c>
      <c r="MY205" s="1">
        <v>15.4</v>
      </c>
      <c r="MZ205" s="1">
        <v>15.6</v>
      </c>
      <c r="NA205" s="1">
        <v>13.4</v>
      </c>
      <c r="NB205" s="1">
        <v>14</v>
      </c>
      <c r="NC205" s="1">
        <v>14.8</v>
      </c>
      <c r="ND205" s="1">
        <v>15.8</v>
      </c>
      <c r="NE205" s="1">
        <v>15.6</v>
      </c>
      <c r="NF205" s="1">
        <v>15</v>
      </c>
      <c r="NG205" s="1">
        <v>13.8</v>
      </c>
      <c r="NH205" s="1">
        <v>14</v>
      </c>
      <c r="NI205" s="1">
        <v>14.2</v>
      </c>
      <c r="NJ205" s="6">
        <f t="shared" si="160"/>
        <v>1</v>
      </c>
      <c r="NK205" s="3">
        <f t="shared" si="161"/>
        <v>1</v>
      </c>
      <c r="NL205" s="3">
        <f t="shared" si="162"/>
        <v>0.967741935483871</v>
      </c>
      <c r="NM205" s="3">
        <f t="shared" si="163"/>
        <v>1</v>
      </c>
      <c r="NN205" s="3">
        <f t="shared" si="164"/>
        <v>1</v>
      </c>
      <c r="NO205" s="3">
        <f t="shared" si="165"/>
        <v>1</v>
      </c>
      <c r="NP205" s="3">
        <f t="shared" si="166"/>
        <v>1</v>
      </c>
      <c r="NQ205" s="3">
        <f t="shared" si="167"/>
        <v>1</v>
      </c>
      <c r="NR205" s="3">
        <f t="shared" si="168"/>
        <v>1</v>
      </c>
      <c r="NS205" s="3">
        <f t="shared" si="169"/>
        <v>1</v>
      </c>
      <c r="NT205" s="3">
        <f t="shared" si="170"/>
        <v>0.9</v>
      </c>
      <c r="NU205" s="3">
        <f t="shared" si="171"/>
        <v>1</v>
      </c>
      <c r="NV205" s="3">
        <f t="shared" si="172"/>
        <v>0.989041095890411</v>
      </c>
      <c r="NW205" s="5">
        <f t="shared" si="173"/>
        <v>13.38709677419355</v>
      </c>
      <c r="NX205" s="1">
        <f t="shared" si="174"/>
        <v>13.303571428571429</v>
      </c>
      <c r="NY205" s="1">
        <f t="shared" si="175"/>
        <v>14.726666666666668</v>
      </c>
      <c r="NZ205" s="1">
        <f t="shared" si="176"/>
        <v>15.180000000000003</v>
      </c>
      <c r="OA205" s="1">
        <f t="shared" si="177"/>
        <v>15.025806451612906</v>
      </c>
      <c r="OB205" s="1">
        <f t="shared" si="178"/>
        <v>15.033333333333333</v>
      </c>
      <c r="OC205" s="1">
        <f t="shared" si="179"/>
        <v>14.167741935483875</v>
      </c>
      <c r="OD205" s="1">
        <f t="shared" si="180"/>
        <v>14.264516129032256</v>
      </c>
      <c r="OE205" s="1">
        <f t="shared" si="181"/>
        <v>14.82</v>
      </c>
      <c r="OF205" s="1">
        <f t="shared" si="182"/>
        <v>14.516129032258066</v>
      </c>
      <c r="OG205" s="1">
        <f t="shared" si="183"/>
        <v>14.63703703703704</v>
      </c>
      <c r="OH205" s="1">
        <f t="shared" si="184"/>
        <v>14.212903225806452</v>
      </c>
      <c r="OI205" s="111" t="e">
        <f>NA()</f>
        <v>#N/A</v>
      </c>
      <c r="OJ205" s="112" t="e">
        <f>NA()</f>
        <v>#N/A</v>
      </c>
      <c r="OK205" s="112" t="e">
        <f>NA()</f>
        <v>#N/A</v>
      </c>
      <c r="OL205" s="112" t="e">
        <f>NA()</f>
        <v>#N/A</v>
      </c>
      <c r="OM205" s="112" t="e">
        <f>NA()</f>
        <v>#N/A</v>
      </c>
      <c r="ON205" s="112" t="e">
        <f>NA()</f>
        <v>#N/A</v>
      </c>
      <c r="OO205" s="112" t="e">
        <f>NA()</f>
        <v>#N/A</v>
      </c>
      <c r="OP205" s="112" t="e">
        <f>NA()</f>
        <v>#N/A</v>
      </c>
      <c r="OQ205" s="112" t="e">
        <f>NA()</f>
        <v>#N/A</v>
      </c>
      <c r="OR205" s="112" t="e">
        <f>NA()</f>
        <v>#N/A</v>
      </c>
      <c r="OS205" s="112" t="e">
        <f>NA()</f>
        <v>#N/A</v>
      </c>
      <c r="OT205" s="112" t="e">
        <f>NA()</f>
        <v>#N/A</v>
      </c>
      <c r="OU205" s="5" t="e">
        <f t="shared" si="148"/>
        <v>#N/A</v>
      </c>
      <c r="OV205" s="1" t="e">
        <f t="shared" si="149"/>
        <v>#N/A</v>
      </c>
      <c r="OW205" s="1" t="e">
        <f t="shared" si="150"/>
        <v>#N/A</v>
      </c>
      <c r="OX205" s="1" t="e">
        <f t="shared" si="151"/>
        <v>#N/A</v>
      </c>
      <c r="OY205" s="1" t="e">
        <f t="shared" si="152"/>
        <v>#N/A</v>
      </c>
      <c r="OZ205" s="1" t="e">
        <f t="shared" si="153"/>
        <v>#N/A</v>
      </c>
      <c r="PA205" s="1" t="e">
        <f t="shared" si="154"/>
        <v>#N/A</v>
      </c>
      <c r="PB205" s="1" t="e">
        <f t="shared" si="155"/>
        <v>#N/A</v>
      </c>
      <c r="PC205" s="1" t="e">
        <f t="shared" si="156"/>
        <v>#N/A</v>
      </c>
      <c r="PD205" s="1" t="e">
        <f t="shared" si="157"/>
        <v>#N/A</v>
      </c>
      <c r="PE205" s="1" t="e">
        <f t="shared" si="158"/>
        <v>#N/A</v>
      </c>
      <c r="PF205" s="1" t="e">
        <f t="shared" si="159"/>
        <v>#N/A</v>
      </c>
      <c r="PG205" s="111">
        <v>9.8000000000000007</v>
      </c>
      <c r="PH205" s="112">
        <v>8.4</v>
      </c>
      <c r="PI205" s="112">
        <v>10.8</v>
      </c>
      <c r="PJ205" s="112">
        <v>12.2</v>
      </c>
      <c r="PK205" s="112">
        <v>11.4</v>
      </c>
      <c r="PL205" s="112">
        <v>11</v>
      </c>
      <c r="PM205" s="112">
        <v>11.8</v>
      </c>
      <c r="PN205" s="112">
        <v>12.2</v>
      </c>
      <c r="PO205" s="112">
        <v>11.8</v>
      </c>
      <c r="PP205" s="112">
        <v>12.2</v>
      </c>
      <c r="PQ205" s="112">
        <v>11</v>
      </c>
      <c r="PR205" s="137">
        <v>10</v>
      </c>
      <c r="PS205" s="5">
        <f t="array" ref="PS205">+IF(ISERROR($NW205)=FALSE,MIN(IF($H205:$AL205&lt;65534,$H205:$AL205,"")),NA())</f>
        <v>11.6</v>
      </c>
      <c r="PT205" s="1">
        <f t="array" ref="PT205">+IF(ISERROR($NX205)=FALSE,MIN(IF($AM205:$BN205&lt;65534,$AM205:$BN205,"")),NA())</f>
        <v>10.199999999999999</v>
      </c>
      <c r="PU205" s="1">
        <f t="array" ref="PU205">+IF(ISERROR($NY205)=FALSE,MIN(IF($BP205:$CT205&lt;65534,$BP205:$CT205,"")),NA())</f>
        <v>13.6</v>
      </c>
      <c r="PV205" s="1">
        <f t="array" ref="PV205">+IF(ISERROR($NZ205)=FALSE,MIN(IF($CU205:$DX205&lt;65534,$CU205:$DX205,"")),NA())</f>
        <v>12.2</v>
      </c>
      <c r="PW205" s="1">
        <f t="array" ref="PW205">+IF(ISERROR($OA205)=FALSE,MIN(IF($DY205:$FC205&lt;65534,$DY205:$FC205,"")),NA())</f>
        <v>13.4</v>
      </c>
      <c r="PX205" s="1">
        <f t="array" ref="PX205">+IF(ISERROR($OB205)=FALSE,MIN(IF($FD205:$GG205&lt;65534,$FD205:$GG205,"")),NA())</f>
        <v>13</v>
      </c>
      <c r="PY205" s="1">
        <f t="array" ref="PY205">+IF(ISERROR($OC205)=FALSE,MIN(IF($GH205:$HL205&lt;65534,$GH205:$HL205,"")),NA())</f>
        <v>12.2</v>
      </c>
      <c r="PZ205" s="1">
        <f t="array" ref="PZ205">+IF(ISERROR($OD205)=FALSE,MIN(IF($HM205:$IQ205&lt;65534,$HM205:$IQ205,"")),NA())</f>
        <v>13.4</v>
      </c>
      <c r="QA205" s="1">
        <f t="array" ref="QA205">+IF(ISERROR($OE205)=FALSE,MIN(IF($IR205:$JU205&lt;65534,$IR205:$JU205,"")),NA())</f>
        <v>13.6</v>
      </c>
      <c r="QB205" s="1">
        <f t="array" ref="QB205">+IF(ISERROR($OF205)=FALSE,MIN(IF($JV205:$KZ205&lt;65534,$JV205:$KZ205,"")),NA())</f>
        <v>13.6</v>
      </c>
      <c r="QC205" s="1">
        <f t="array" ref="QC205">+IF(ISERROR($OG205)=FALSE,MIN(IF($LA205:$MD205&lt;65534,$LA205:$MD205,"")),NA())</f>
        <v>13.6</v>
      </c>
      <c r="QD205" s="1">
        <f t="array" ref="QD205">+IF(ISERROR($OH205)=FALSE,MIN(IF($ME205:$NI205&lt;65534,$ME205:$NI205,"")),NA())</f>
        <v>12.4</v>
      </c>
      <c r="QE205" s="5">
        <f t="shared" si="185"/>
        <v>-1.7999999999999989</v>
      </c>
      <c r="QF205" s="1">
        <f t="shared" si="186"/>
        <v>-1.7999999999999989</v>
      </c>
      <c r="QG205" s="1">
        <f t="shared" si="187"/>
        <v>-2.7999999999999989</v>
      </c>
      <c r="QH205" s="1">
        <f t="shared" si="188"/>
        <v>0</v>
      </c>
      <c r="QI205" s="1">
        <f t="shared" si="189"/>
        <v>-2</v>
      </c>
      <c r="QJ205" s="1">
        <f t="shared" si="190"/>
        <v>-2</v>
      </c>
      <c r="QK205" s="1">
        <f t="shared" si="191"/>
        <v>-0.39999999999999858</v>
      </c>
      <c r="QL205" s="1">
        <f t="shared" si="192"/>
        <v>-1.2000000000000011</v>
      </c>
      <c r="QM205" s="1">
        <f t="shared" si="193"/>
        <v>-1.7999999999999989</v>
      </c>
      <c r="QN205" s="1">
        <f t="shared" si="194"/>
        <v>-1.4000000000000004</v>
      </c>
      <c r="QO205" s="1">
        <f t="shared" si="195"/>
        <v>-2.5999999999999996</v>
      </c>
      <c r="QP205" s="1">
        <f t="shared" si="196"/>
        <v>-2.4000000000000004</v>
      </c>
      <c r="QQ205" s="5" t="s">
        <v>892</v>
      </c>
    </row>
    <row r="206" spans="1:459" s="1" customFormat="1" x14ac:dyDescent="0.2">
      <c r="A206" s="79">
        <v>16025010</v>
      </c>
      <c r="B206" s="106">
        <v>-72.566111111111113</v>
      </c>
      <c r="C206" s="106">
        <v>7.8488888888888884</v>
      </c>
      <c r="D206" s="105">
        <v>285</v>
      </c>
      <c r="E206" s="97" t="s">
        <v>484</v>
      </c>
      <c r="F206" s="97" t="s">
        <v>485</v>
      </c>
      <c r="G206" s="97" t="s">
        <v>17</v>
      </c>
      <c r="H206" s="1">
        <v>65535</v>
      </c>
      <c r="I206" s="1">
        <v>65535</v>
      </c>
      <c r="J206" s="1">
        <v>65535</v>
      </c>
      <c r="K206" s="1">
        <v>65535</v>
      </c>
      <c r="L206" s="1">
        <v>65535</v>
      </c>
      <c r="M206" s="1">
        <v>65535</v>
      </c>
      <c r="N206" s="1">
        <v>65535</v>
      </c>
      <c r="O206" s="1">
        <v>65535</v>
      </c>
      <c r="P206" s="1">
        <v>65535</v>
      </c>
      <c r="Q206" s="1">
        <v>65535</v>
      </c>
      <c r="R206" s="1">
        <v>65535</v>
      </c>
      <c r="S206" s="1">
        <v>65535</v>
      </c>
      <c r="T206" s="1">
        <v>65535</v>
      </c>
      <c r="U206" s="1">
        <v>65535</v>
      </c>
      <c r="V206" s="1">
        <v>65535</v>
      </c>
      <c r="W206" s="1">
        <v>65535</v>
      </c>
      <c r="X206" s="1">
        <v>65535</v>
      </c>
      <c r="Y206" s="1">
        <v>65535</v>
      </c>
      <c r="Z206" s="1">
        <v>65535</v>
      </c>
      <c r="AA206" s="1">
        <v>65535</v>
      </c>
      <c r="AB206" s="1">
        <v>65535</v>
      </c>
      <c r="AC206" s="1">
        <v>65535</v>
      </c>
      <c r="AD206" s="1">
        <v>65535</v>
      </c>
      <c r="AE206" s="1">
        <v>65535</v>
      </c>
      <c r="AF206" s="1">
        <v>65535</v>
      </c>
      <c r="AG206" s="1">
        <v>65535</v>
      </c>
      <c r="AH206" s="1">
        <v>65535</v>
      </c>
      <c r="AI206" s="1">
        <v>65535</v>
      </c>
      <c r="AJ206" s="1">
        <v>65535</v>
      </c>
      <c r="AK206" s="1">
        <v>65535</v>
      </c>
      <c r="AL206" s="1">
        <v>65535</v>
      </c>
      <c r="AM206" s="1">
        <v>65535</v>
      </c>
      <c r="AN206" s="1">
        <v>65535</v>
      </c>
      <c r="AO206" s="1">
        <v>65535</v>
      </c>
      <c r="AP206" s="1">
        <v>65535</v>
      </c>
      <c r="AQ206" s="1">
        <v>65535</v>
      </c>
      <c r="AR206" s="1">
        <v>65535</v>
      </c>
      <c r="AS206" s="1">
        <v>65535</v>
      </c>
      <c r="AT206" s="1">
        <v>65535</v>
      </c>
      <c r="AU206" s="1">
        <v>65535</v>
      </c>
      <c r="AV206" s="1">
        <v>65535</v>
      </c>
      <c r="AW206" s="1">
        <v>65535</v>
      </c>
      <c r="AX206" s="1">
        <v>65535</v>
      </c>
      <c r="AY206" s="1">
        <v>65535</v>
      </c>
      <c r="AZ206" s="1">
        <v>65535</v>
      </c>
      <c r="BA206" s="1">
        <v>65535</v>
      </c>
      <c r="BB206" s="1">
        <v>65535</v>
      </c>
      <c r="BC206" s="1">
        <v>65535</v>
      </c>
      <c r="BD206" s="1">
        <v>65535</v>
      </c>
      <c r="BE206" s="1">
        <v>65535</v>
      </c>
      <c r="BF206" s="1">
        <v>65535</v>
      </c>
      <c r="BG206" s="1">
        <v>65535</v>
      </c>
      <c r="BH206" s="1">
        <v>65535</v>
      </c>
      <c r="BI206" s="1">
        <v>65535</v>
      </c>
      <c r="BJ206" s="1">
        <v>65535</v>
      </c>
      <c r="BK206" s="1">
        <v>65535</v>
      </c>
      <c r="BL206" s="1">
        <v>65535</v>
      </c>
      <c r="BM206" s="1">
        <v>65535</v>
      </c>
      <c r="BN206" s="1">
        <v>65535</v>
      </c>
      <c r="BO206" s="102"/>
      <c r="BP206" s="1">
        <v>65535</v>
      </c>
      <c r="BQ206" s="1">
        <v>65535</v>
      </c>
      <c r="BR206" s="1">
        <v>65535</v>
      </c>
      <c r="BS206" s="1">
        <v>22.6</v>
      </c>
      <c r="BT206" s="1">
        <v>22.2</v>
      </c>
      <c r="BU206" s="1">
        <v>22.6</v>
      </c>
      <c r="BV206" s="1">
        <v>22</v>
      </c>
      <c r="BW206" s="1">
        <v>21.8</v>
      </c>
      <c r="BX206" s="1">
        <v>21.4</v>
      </c>
      <c r="BY206" s="1">
        <v>21</v>
      </c>
      <c r="BZ206" s="1">
        <v>65535</v>
      </c>
      <c r="CA206" s="1">
        <v>21</v>
      </c>
      <c r="CB206" s="1">
        <v>21.2</v>
      </c>
      <c r="CC206" s="1">
        <v>22</v>
      </c>
      <c r="CD206" s="1">
        <v>23</v>
      </c>
      <c r="CE206" s="1">
        <v>22.6</v>
      </c>
      <c r="CF206" s="1">
        <v>22</v>
      </c>
      <c r="CG206" s="1">
        <v>21.8</v>
      </c>
      <c r="CH206" s="1">
        <v>22</v>
      </c>
      <c r="CI206" s="1">
        <v>22.4</v>
      </c>
      <c r="CJ206" s="1">
        <v>21.8</v>
      </c>
      <c r="CK206" s="1">
        <v>65535</v>
      </c>
      <c r="CL206" s="1">
        <v>22</v>
      </c>
      <c r="CM206" s="1">
        <v>21</v>
      </c>
      <c r="CN206" s="1">
        <v>22</v>
      </c>
      <c r="CO206" s="1">
        <v>65535</v>
      </c>
      <c r="CP206" s="1">
        <v>21</v>
      </c>
      <c r="CQ206" s="1">
        <v>23</v>
      </c>
      <c r="CR206" s="1">
        <v>22.6</v>
      </c>
      <c r="CS206" s="1">
        <v>22.2</v>
      </c>
      <c r="CT206" s="1">
        <v>25</v>
      </c>
      <c r="CU206" s="1">
        <v>22.6</v>
      </c>
      <c r="CV206" s="1">
        <v>22.4</v>
      </c>
      <c r="CW206" s="1">
        <v>21.6</v>
      </c>
      <c r="CX206" s="1">
        <v>21.4</v>
      </c>
      <c r="CY206" s="1">
        <v>22</v>
      </c>
      <c r="CZ206" s="1">
        <v>22.6</v>
      </c>
      <c r="DA206" s="1">
        <v>23</v>
      </c>
      <c r="DB206" s="1">
        <v>22</v>
      </c>
      <c r="DC206" s="1">
        <v>21</v>
      </c>
      <c r="DD206" s="1">
        <v>23</v>
      </c>
      <c r="DE206" s="1">
        <v>23.2</v>
      </c>
      <c r="DF206" s="1">
        <v>22.6</v>
      </c>
      <c r="DG206" s="1">
        <v>22.4</v>
      </c>
      <c r="DH206" s="1">
        <v>23</v>
      </c>
      <c r="DI206" s="1">
        <v>65535</v>
      </c>
      <c r="DJ206" s="1">
        <v>23</v>
      </c>
      <c r="DK206" s="1">
        <v>22.6</v>
      </c>
      <c r="DL206" s="1">
        <v>65535</v>
      </c>
      <c r="DM206" s="1">
        <v>23</v>
      </c>
      <c r="DN206" s="1">
        <v>22.8</v>
      </c>
      <c r="DO206" s="1">
        <v>22.6</v>
      </c>
      <c r="DP206" s="1">
        <v>22</v>
      </c>
      <c r="DQ206" s="1">
        <v>21.2</v>
      </c>
      <c r="DR206" s="1">
        <v>22</v>
      </c>
      <c r="DS206" s="1">
        <v>23</v>
      </c>
      <c r="DT206" s="1">
        <v>22.6</v>
      </c>
      <c r="DU206" s="1">
        <v>23.6</v>
      </c>
      <c r="DV206" s="1">
        <v>23</v>
      </c>
      <c r="DW206" s="1">
        <v>22.4</v>
      </c>
      <c r="DX206" s="1">
        <v>20.6</v>
      </c>
      <c r="DY206" s="1">
        <v>21</v>
      </c>
      <c r="DZ206" s="1">
        <v>21.6</v>
      </c>
      <c r="EA206" s="1">
        <v>22.6</v>
      </c>
      <c r="EB206" s="1">
        <v>23</v>
      </c>
      <c r="EC206" s="1">
        <v>22.8</v>
      </c>
      <c r="ED206" s="1">
        <v>23</v>
      </c>
      <c r="EE206" s="1">
        <v>22.8</v>
      </c>
      <c r="EF206" s="1">
        <v>22.6</v>
      </c>
      <c r="EG206" s="1">
        <v>23</v>
      </c>
      <c r="EH206" s="1">
        <v>23.2</v>
      </c>
      <c r="EI206" s="1">
        <v>23</v>
      </c>
      <c r="EJ206" s="1">
        <v>22.4</v>
      </c>
      <c r="EK206" s="1">
        <v>22.6</v>
      </c>
      <c r="EL206" s="1">
        <v>22</v>
      </c>
      <c r="EM206" s="1">
        <v>21.6</v>
      </c>
      <c r="EN206" s="1">
        <v>65535</v>
      </c>
      <c r="EO206" s="1">
        <v>23</v>
      </c>
      <c r="EP206" s="1">
        <v>65535</v>
      </c>
      <c r="EQ206" s="1">
        <v>22</v>
      </c>
      <c r="ER206" s="1">
        <v>65535</v>
      </c>
      <c r="ES206" s="1">
        <v>22</v>
      </c>
      <c r="ET206" s="1">
        <v>22.2</v>
      </c>
      <c r="EU206" s="1">
        <v>22.4</v>
      </c>
      <c r="EV206" s="1">
        <v>22.4</v>
      </c>
      <c r="EW206" s="1">
        <v>22.4</v>
      </c>
      <c r="EX206" s="1">
        <v>65535</v>
      </c>
      <c r="EY206" s="1">
        <v>65535</v>
      </c>
      <c r="EZ206" s="1">
        <v>65535</v>
      </c>
      <c r="FA206" s="1">
        <v>65535</v>
      </c>
      <c r="FB206" s="1">
        <v>65535</v>
      </c>
      <c r="FC206" s="1">
        <v>65535</v>
      </c>
      <c r="FD206" s="1">
        <v>22</v>
      </c>
      <c r="FE206" s="1">
        <v>22.4</v>
      </c>
      <c r="FF206" s="1">
        <v>24</v>
      </c>
      <c r="FG206" s="1">
        <v>24.4</v>
      </c>
      <c r="FH206" s="1">
        <v>23.4</v>
      </c>
      <c r="FI206" s="1">
        <v>65535</v>
      </c>
      <c r="FJ206" s="1">
        <v>23.6</v>
      </c>
      <c r="FK206" s="1">
        <v>23.8</v>
      </c>
      <c r="FL206" s="1">
        <v>23.6</v>
      </c>
      <c r="FM206" s="1">
        <v>23.8</v>
      </c>
      <c r="FN206" s="1">
        <v>65535</v>
      </c>
      <c r="FO206" s="1">
        <v>26</v>
      </c>
      <c r="FP206" s="1">
        <v>22</v>
      </c>
      <c r="FQ206" s="1">
        <v>26</v>
      </c>
      <c r="FR206" s="1">
        <v>65535</v>
      </c>
      <c r="FS206" s="1">
        <v>24.8</v>
      </c>
      <c r="FT206" s="1">
        <v>25</v>
      </c>
      <c r="FU206" s="1">
        <v>65535</v>
      </c>
      <c r="FV206" s="1">
        <v>25</v>
      </c>
      <c r="FW206" s="1">
        <v>24.6</v>
      </c>
      <c r="FX206" s="1">
        <v>25</v>
      </c>
      <c r="FY206" s="1">
        <v>65535</v>
      </c>
      <c r="FZ206" s="1">
        <v>24.4</v>
      </c>
      <c r="GA206" s="1">
        <v>23</v>
      </c>
      <c r="GB206" s="1">
        <v>23.2</v>
      </c>
      <c r="GC206" s="1">
        <v>23</v>
      </c>
      <c r="GD206" s="1">
        <v>23.6</v>
      </c>
      <c r="GE206" s="1">
        <v>65535</v>
      </c>
      <c r="GF206" s="1">
        <v>65535</v>
      </c>
      <c r="GG206" s="1">
        <v>65535</v>
      </c>
      <c r="GH206" s="1">
        <v>23</v>
      </c>
      <c r="GI206" s="1">
        <v>22</v>
      </c>
      <c r="GJ206" s="1">
        <v>21.2</v>
      </c>
      <c r="GK206" s="1">
        <v>19</v>
      </c>
      <c r="GL206" s="1">
        <v>21.6</v>
      </c>
      <c r="GM206" s="1">
        <v>65535</v>
      </c>
      <c r="GN206" s="1">
        <v>27</v>
      </c>
      <c r="GO206" s="1">
        <v>25</v>
      </c>
      <c r="GP206" s="1">
        <v>23</v>
      </c>
      <c r="GQ206" s="1">
        <v>65535</v>
      </c>
      <c r="GR206" s="1">
        <v>22.8</v>
      </c>
      <c r="GS206" s="1">
        <v>23</v>
      </c>
      <c r="GT206" s="1">
        <v>23.2</v>
      </c>
      <c r="GU206" s="1">
        <v>65535</v>
      </c>
      <c r="GV206" s="1">
        <v>65535</v>
      </c>
      <c r="GW206" s="1">
        <v>22.2</v>
      </c>
      <c r="GX206" s="1">
        <v>21</v>
      </c>
      <c r="GY206" s="1">
        <v>65535</v>
      </c>
      <c r="GZ206" s="1">
        <v>26.4</v>
      </c>
      <c r="HA206" s="1">
        <v>27</v>
      </c>
      <c r="HB206" s="1">
        <v>26</v>
      </c>
      <c r="HC206" s="1">
        <v>26.4</v>
      </c>
      <c r="HD206" s="1">
        <v>23</v>
      </c>
      <c r="HE206" s="1">
        <v>22</v>
      </c>
      <c r="HF206" s="1">
        <v>21</v>
      </c>
      <c r="HG206" s="1">
        <v>21</v>
      </c>
      <c r="HH206" s="1">
        <v>22</v>
      </c>
      <c r="HI206" s="1">
        <v>22.2</v>
      </c>
      <c r="HJ206" s="1">
        <v>23</v>
      </c>
      <c r="HK206" s="1">
        <v>26.6</v>
      </c>
      <c r="HL206" s="1">
        <v>65535</v>
      </c>
      <c r="HM206" s="1">
        <v>23.2</v>
      </c>
      <c r="HN206" s="1">
        <v>23</v>
      </c>
      <c r="HO206" s="1">
        <v>24.8</v>
      </c>
      <c r="HP206" s="1">
        <v>65535</v>
      </c>
      <c r="HQ206" s="1">
        <v>24.8</v>
      </c>
      <c r="HR206" s="1">
        <v>25</v>
      </c>
      <c r="HS206" s="1">
        <v>65535</v>
      </c>
      <c r="HT206" s="1">
        <v>24.6</v>
      </c>
      <c r="HU206" s="1">
        <v>27</v>
      </c>
      <c r="HV206" s="1">
        <v>27</v>
      </c>
      <c r="HW206" s="1">
        <v>27.4</v>
      </c>
      <c r="HX206" s="1">
        <v>24</v>
      </c>
      <c r="HY206" s="1">
        <v>23</v>
      </c>
      <c r="HZ206" s="1">
        <v>24.8</v>
      </c>
      <c r="IA206" s="1">
        <v>65535</v>
      </c>
      <c r="IB206" s="1">
        <v>24</v>
      </c>
      <c r="IC206" s="1">
        <v>65535</v>
      </c>
      <c r="ID206" s="1">
        <v>23.4</v>
      </c>
      <c r="IE206" s="1">
        <v>65535</v>
      </c>
      <c r="IF206" s="1">
        <v>22.4</v>
      </c>
      <c r="IG206" s="1">
        <v>25.2</v>
      </c>
      <c r="IH206" s="1">
        <v>65535</v>
      </c>
      <c r="II206" s="1">
        <v>65535</v>
      </c>
      <c r="IJ206" s="1">
        <v>65535</v>
      </c>
      <c r="IK206" s="1">
        <v>26</v>
      </c>
      <c r="IL206" s="1">
        <v>65535</v>
      </c>
      <c r="IM206" s="1">
        <v>26.4</v>
      </c>
      <c r="IN206" s="1">
        <v>23</v>
      </c>
      <c r="IO206" s="1">
        <v>26.4</v>
      </c>
      <c r="IP206" s="1">
        <v>26.2</v>
      </c>
      <c r="IQ206" s="1">
        <v>22.8</v>
      </c>
      <c r="IR206" s="1">
        <v>26</v>
      </c>
      <c r="IS206" s="1">
        <v>65535</v>
      </c>
      <c r="IT206" s="1">
        <v>24</v>
      </c>
      <c r="IU206" s="1">
        <v>25</v>
      </c>
      <c r="IV206" s="1">
        <v>25.4</v>
      </c>
      <c r="IW206" s="1">
        <v>22.6</v>
      </c>
      <c r="IX206" s="1">
        <v>24</v>
      </c>
      <c r="IY206" s="1">
        <v>65535</v>
      </c>
      <c r="IZ206" s="1">
        <v>65535</v>
      </c>
      <c r="JA206" s="1">
        <v>22.6</v>
      </c>
      <c r="JB206" s="1">
        <v>25.4</v>
      </c>
      <c r="JC206" s="1">
        <v>27</v>
      </c>
      <c r="JD206" s="1">
        <v>65535</v>
      </c>
      <c r="JE206" s="1">
        <v>65535</v>
      </c>
      <c r="JF206" s="1">
        <v>65535</v>
      </c>
      <c r="JG206" s="1">
        <v>25</v>
      </c>
      <c r="JH206" s="1">
        <v>65535</v>
      </c>
      <c r="JI206" s="1">
        <v>23.4</v>
      </c>
      <c r="JJ206" s="1">
        <v>22.6</v>
      </c>
      <c r="JK206" s="1">
        <v>23</v>
      </c>
      <c r="JL206" s="1">
        <v>65535</v>
      </c>
      <c r="JM206" s="1">
        <v>23</v>
      </c>
      <c r="JN206" s="1">
        <v>65535</v>
      </c>
      <c r="JO206" s="1">
        <v>24</v>
      </c>
      <c r="JP206" s="1">
        <v>24.6</v>
      </c>
      <c r="JQ206" s="1">
        <v>65535</v>
      </c>
      <c r="JR206" s="1">
        <v>20.2</v>
      </c>
      <c r="JS206" s="1">
        <v>22.4</v>
      </c>
      <c r="JT206" s="1">
        <v>65535</v>
      </c>
      <c r="JU206" s="1">
        <v>65535</v>
      </c>
      <c r="JV206" s="1">
        <v>21.6</v>
      </c>
      <c r="JW206" s="1">
        <v>22.4</v>
      </c>
      <c r="JX206" s="1">
        <v>65535</v>
      </c>
      <c r="JY206" s="1">
        <v>20</v>
      </c>
      <c r="JZ206" s="1">
        <v>22</v>
      </c>
      <c r="KA206" s="1">
        <v>22.2</v>
      </c>
      <c r="KB206" s="1">
        <v>22.6</v>
      </c>
      <c r="KC206" s="1">
        <v>21.6</v>
      </c>
      <c r="KD206" s="1">
        <v>23</v>
      </c>
      <c r="KE206" s="1">
        <v>23</v>
      </c>
      <c r="KF206" s="1">
        <v>65535</v>
      </c>
      <c r="KG206" s="1">
        <v>65535</v>
      </c>
      <c r="KH206" s="1">
        <v>22</v>
      </c>
      <c r="KI206" s="1">
        <v>65535</v>
      </c>
      <c r="KJ206" s="1">
        <v>65535</v>
      </c>
      <c r="KK206" s="1">
        <v>21</v>
      </c>
      <c r="KL206" s="1">
        <v>22</v>
      </c>
      <c r="KM206" s="1">
        <v>22</v>
      </c>
      <c r="KN206" s="1">
        <v>22.2</v>
      </c>
      <c r="KO206" s="1">
        <v>65535</v>
      </c>
      <c r="KP206" s="1">
        <v>23</v>
      </c>
      <c r="KQ206" s="1">
        <v>65535</v>
      </c>
      <c r="KR206" s="1">
        <v>65535</v>
      </c>
      <c r="KS206" s="1">
        <v>65535</v>
      </c>
      <c r="KT206" s="1">
        <v>65535</v>
      </c>
      <c r="KU206" s="1">
        <v>65535</v>
      </c>
      <c r="KV206" s="1">
        <v>65535</v>
      </c>
      <c r="KW206" s="1">
        <v>65535</v>
      </c>
      <c r="KX206" s="1">
        <v>65535</v>
      </c>
      <c r="KY206" s="1">
        <v>65535</v>
      </c>
      <c r="KZ206" s="1">
        <v>65535</v>
      </c>
      <c r="LA206" s="1">
        <v>65535</v>
      </c>
      <c r="LB206" s="1">
        <v>65535</v>
      </c>
      <c r="LC206" s="1">
        <v>65535</v>
      </c>
      <c r="LD206" s="1">
        <v>22.4</v>
      </c>
      <c r="LE206" s="1">
        <v>65535</v>
      </c>
      <c r="LF206" s="1">
        <v>21.4</v>
      </c>
      <c r="LG206" s="1">
        <v>22.8</v>
      </c>
      <c r="LH206" s="1">
        <v>24.4</v>
      </c>
      <c r="LI206" s="1">
        <v>24.4</v>
      </c>
      <c r="LJ206" s="1">
        <v>23</v>
      </c>
      <c r="LK206" s="1">
        <v>22.4</v>
      </c>
      <c r="LL206" s="1">
        <v>22.4</v>
      </c>
      <c r="LM206" s="1">
        <v>22</v>
      </c>
      <c r="LN206" s="1">
        <v>22.4</v>
      </c>
      <c r="LO206" s="1">
        <v>65535</v>
      </c>
      <c r="LP206" s="1">
        <v>21</v>
      </c>
      <c r="LQ206" s="1">
        <v>20.8</v>
      </c>
      <c r="LR206" s="1">
        <v>65535</v>
      </c>
      <c r="LS206" s="1">
        <v>23.8</v>
      </c>
      <c r="LT206" s="1">
        <v>23.6</v>
      </c>
      <c r="LU206" s="1">
        <v>23.6</v>
      </c>
      <c r="LV206" s="1">
        <v>21.6</v>
      </c>
      <c r="LW206" s="1">
        <v>65535</v>
      </c>
      <c r="LX206" s="1">
        <v>65535</v>
      </c>
      <c r="LY206" s="1">
        <v>65535</v>
      </c>
      <c r="LZ206" s="1">
        <v>23.6</v>
      </c>
      <c r="MA206" s="1">
        <v>22.4</v>
      </c>
      <c r="MB206" s="1">
        <v>65535</v>
      </c>
      <c r="MC206" s="1">
        <v>65535</v>
      </c>
      <c r="MD206" s="1">
        <v>23.4</v>
      </c>
      <c r="ME206" s="1">
        <v>22</v>
      </c>
      <c r="MF206" s="1">
        <v>21.2</v>
      </c>
      <c r="MG206" s="1">
        <v>23</v>
      </c>
      <c r="MH206" s="1">
        <v>21.8</v>
      </c>
      <c r="MI206" s="1">
        <v>22</v>
      </c>
      <c r="MJ206" s="1">
        <v>20.399999999999999</v>
      </c>
      <c r="MK206" s="1">
        <v>65535</v>
      </c>
      <c r="ML206" s="1">
        <v>22.6</v>
      </c>
      <c r="MM206" s="1">
        <v>21.6</v>
      </c>
      <c r="MN206" s="1">
        <v>65535</v>
      </c>
      <c r="MO206" s="1">
        <v>21</v>
      </c>
      <c r="MP206" s="1">
        <v>65535</v>
      </c>
      <c r="MQ206" s="1">
        <v>20.8</v>
      </c>
      <c r="MR206" s="1">
        <v>22.4</v>
      </c>
      <c r="MS206" s="1">
        <v>65535</v>
      </c>
      <c r="MT206" s="1">
        <v>21.6</v>
      </c>
      <c r="MU206" s="1">
        <v>21.8</v>
      </c>
      <c r="MV206" s="1">
        <v>22.4</v>
      </c>
      <c r="MW206" s="1">
        <v>21.4</v>
      </c>
      <c r="MX206" s="1">
        <v>22.4</v>
      </c>
      <c r="MY206" s="1">
        <v>23.4</v>
      </c>
      <c r="MZ206" s="1">
        <v>21.6</v>
      </c>
      <c r="NA206" s="1">
        <v>22</v>
      </c>
      <c r="NB206" s="1">
        <v>23.4</v>
      </c>
      <c r="NC206" s="1">
        <v>22.6</v>
      </c>
      <c r="ND206" s="1">
        <v>24.6</v>
      </c>
      <c r="NE206" s="1">
        <v>23.4</v>
      </c>
      <c r="NF206" s="1">
        <v>22.8</v>
      </c>
      <c r="NG206" s="1">
        <v>23.2</v>
      </c>
      <c r="NH206" s="1">
        <v>21.4</v>
      </c>
      <c r="NI206" s="1">
        <v>23</v>
      </c>
      <c r="NJ206" s="6">
        <f t="shared" si="160"/>
        <v>0</v>
      </c>
      <c r="NK206" s="3">
        <f t="shared" si="161"/>
        <v>0</v>
      </c>
      <c r="NL206" s="3">
        <f t="shared" si="162"/>
        <v>0.80645161290322576</v>
      </c>
      <c r="NM206" s="3">
        <f t="shared" si="163"/>
        <v>0.93333333333333335</v>
      </c>
      <c r="NN206" s="3">
        <f t="shared" si="164"/>
        <v>0.70967741935483875</v>
      </c>
      <c r="NO206" s="3">
        <f t="shared" si="165"/>
        <v>0.73333333333333328</v>
      </c>
      <c r="NP206" s="3">
        <f t="shared" si="166"/>
        <v>0.80645161290322576</v>
      </c>
      <c r="NQ206" s="3">
        <f t="shared" si="167"/>
        <v>0.70967741935483875</v>
      </c>
      <c r="NR206" s="3">
        <f t="shared" si="168"/>
        <v>0.6</v>
      </c>
      <c r="NS206" s="3">
        <f t="shared" si="169"/>
        <v>0.4838709677419355</v>
      </c>
      <c r="NT206" s="3">
        <f t="shared" si="170"/>
        <v>0.6333333333333333</v>
      </c>
      <c r="NU206" s="3">
        <f t="shared" si="171"/>
        <v>0.87096774193548387</v>
      </c>
      <c r="NV206" s="3">
        <f t="shared" si="172"/>
        <v>0.61095890410958908</v>
      </c>
      <c r="NW206" s="5" t="e">
        <f t="shared" si="173"/>
        <v>#N/A</v>
      </c>
      <c r="NX206" s="1" t="e">
        <f t="shared" si="174"/>
        <v>#N/A</v>
      </c>
      <c r="NY206" s="1">
        <f t="shared" si="175"/>
        <v>22.088000000000001</v>
      </c>
      <c r="NZ206" s="1">
        <f t="shared" si="176"/>
        <v>22.400000000000002</v>
      </c>
      <c r="OA206" s="1">
        <f t="shared" si="177"/>
        <v>22.436363636363634</v>
      </c>
      <c r="OB206" s="1">
        <f t="shared" si="178"/>
        <v>23.936363636363637</v>
      </c>
      <c r="OC206" s="1">
        <f t="shared" si="179"/>
        <v>23.224</v>
      </c>
      <c r="OD206" s="1">
        <f t="shared" si="180"/>
        <v>24.745454545454539</v>
      </c>
      <c r="OE206" s="1">
        <f t="shared" si="181"/>
        <v>23.9</v>
      </c>
      <c r="OF206" s="1" t="e">
        <f t="shared" si="182"/>
        <v>#N/A</v>
      </c>
      <c r="OG206" s="1">
        <f t="shared" si="183"/>
        <v>22.705263157894741</v>
      </c>
      <c r="OH206" s="1">
        <f t="shared" si="184"/>
        <v>22.214814814814812</v>
      </c>
      <c r="OI206" s="111">
        <v>20.210344827586212</v>
      </c>
      <c r="OJ206" s="112">
        <v>20.824999999999999</v>
      </c>
      <c r="OK206" s="112">
        <v>21.486206896551721</v>
      </c>
      <c r="OL206" s="112">
        <v>22.027586206896554</v>
      </c>
      <c r="OM206" s="112">
        <v>22.379310344827584</v>
      </c>
      <c r="ON206" s="112">
        <v>22.462068965517243</v>
      </c>
      <c r="OO206" s="112">
        <v>22.331034482758621</v>
      </c>
      <c r="OP206" s="112">
        <v>22.606896551724137</v>
      </c>
      <c r="OQ206" s="112">
        <v>22.417241379310337</v>
      </c>
      <c r="OR206" s="112">
        <v>22.010344827586206</v>
      </c>
      <c r="OS206" s="112">
        <v>21.542857142857144</v>
      </c>
      <c r="OT206" s="112">
        <v>20.796551724137931</v>
      </c>
      <c r="OU206" s="5" t="e">
        <f t="shared" si="148"/>
        <v>#N/A</v>
      </c>
      <c r="OV206" s="1" t="e">
        <f t="shared" si="149"/>
        <v>#N/A</v>
      </c>
      <c r="OW206" s="1">
        <f t="shared" si="150"/>
        <v>0.60179310344827996</v>
      </c>
      <c r="OX206" s="1">
        <f t="shared" si="151"/>
        <v>0.37241379310344769</v>
      </c>
      <c r="OY206" s="1">
        <f t="shared" si="152"/>
        <v>5.705329153605021E-2</v>
      </c>
      <c r="OZ206" s="1">
        <f t="shared" si="153"/>
        <v>1.474294670846394</v>
      </c>
      <c r="PA206" s="1">
        <f t="shared" si="154"/>
        <v>0.89296551724137885</v>
      </c>
      <c r="PB206" s="1">
        <f t="shared" si="155"/>
        <v>2.1385579937304016</v>
      </c>
      <c r="PC206" s="1">
        <f t="shared" si="156"/>
        <v>1.4827586206896619</v>
      </c>
      <c r="PD206" s="1" t="e">
        <f t="shared" si="157"/>
        <v>#N/A</v>
      </c>
      <c r="PE206" s="1">
        <f t="shared" si="158"/>
        <v>1.1624060150375968</v>
      </c>
      <c r="PF206" s="1">
        <f t="shared" si="159"/>
        <v>1.4182630906768807</v>
      </c>
      <c r="PG206" s="111">
        <v>15.8</v>
      </c>
      <c r="PH206" s="112">
        <v>14.6</v>
      </c>
      <c r="PI206" s="112">
        <v>16.8</v>
      </c>
      <c r="PJ206" s="112">
        <v>17</v>
      </c>
      <c r="PK206" s="112">
        <v>18.399999999999999</v>
      </c>
      <c r="PL206" s="112">
        <v>16.8</v>
      </c>
      <c r="PM206" s="112">
        <v>17</v>
      </c>
      <c r="PN206" s="112">
        <v>18</v>
      </c>
      <c r="PO206" s="112">
        <v>19</v>
      </c>
      <c r="PP206" s="112">
        <v>18</v>
      </c>
      <c r="PQ206" s="112">
        <v>17</v>
      </c>
      <c r="PR206" s="137">
        <v>15.4</v>
      </c>
      <c r="PS206" s="5" t="e">
        <f t="array" ref="PS206">+IF(ISERROR($NW206)=FALSE,MIN(IF($H206:$AL206&lt;65534,$H206:$AL206,"")),NA())</f>
        <v>#N/A</v>
      </c>
      <c r="PT206" s="1" t="e">
        <f t="array" ref="PT206">+IF(ISERROR($NX206)=FALSE,MIN(IF($AM206:$BN206&lt;65534,$AM206:$BN206,"")),NA())</f>
        <v>#N/A</v>
      </c>
      <c r="PU206" s="1">
        <f t="array" ref="PU206">+IF(ISERROR($NY206)=FALSE,MIN(IF($BP206:$CT206&lt;65534,$BP206:$CT206,"")),NA())</f>
        <v>21</v>
      </c>
      <c r="PV206" s="1">
        <f t="array" ref="PV206">+IF(ISERROR($NZ206)=FALSE,MIN(IF($CU206:$DX206&lt;65534,$CU206:$DX206,"")),NA())</f>
        <v>20.6</v>
      </c>
      <c r="PW206" s="1">
        <f t="array" ref="PW206">+IF(ISERROR($OA206)=FALSE,MIN(IF($DY206:$FC206&lt;65534,$DY206:$FC206,"")),NA())</f>
        <v>21</v>
      </c>
      <c r="PX206" s="1">
        <f t="array" ref="PX206">+IF(ISERROR($OB206)=FALSE,MIN(IF($FD206:$GG206&lt;65534,$FD206:$GG206,"")),NA())</f>
        <v>22</v>
      </c>
      <c r="PY206" s="1">
        <f t="array" ref="PY206">+IF(ISERROR($OC206)=FALSE,MIN(IF($GH206:$HL206&lt;65534,$GH206:$HL206,"")),NA())</f>
        <v>19</v>
      </c>
      <c r="PZ206" s="1">
        <f t="array" ref="PZ206">+IF(ISERROR($OD206)=FALSE,MIN(IF($HM206:$IQ206&lt;65534,$HM206:$IQ206,"")),NA())</f>
        <v>22.4</v>
      </c>
      <c r="QA206" s="1">
        <f t="array" ref="QA206">+IF(ISERROR($OE206)=FALSE,MIN(IF($IR206:$JU206&lt;65534,$IR206:$JU206,"")),NA())</f>
        <v>20.2</v>
      </c>
      <c r="QB206" s="1" t="e">
        <f t="array" ref="QB206">+IF(ISERROR($OF206)=FALSE,MIN(IF($JV206:$KZ206&lt;65534,$JV206:$KZ206,"")),NA())</f>
        <v>#N/A</v>
      </c>
      <c r="QC206" s="1">
        <f t="array" ref="QC206">+IF(ISERROR($OG206)=FALSE,MIN(IF($LA206:$MD206&lt;65534,$LA206:$MD206,"")),NA())</f>
        <v>20.8</v>
      </c>
      <c r="QD206" s="1">
        <f t="array" ref="QD206">+IF(ISERROR($OH206)=FALSE,MIN(IF($ME206:$NI206&lt;65534,$ME206:$NI206,"")),NA())</f>
        <v>20.399999999999999</v>
      </c>
      <c r="QE206" s="5" t="e">
        <f t="shared" si="185"/>
        <v>#N/A</v>
      </c>
      <c r="QF206" s="1" t="e">
        <f t="shared" si="186"/>
        <v>#N/A</v>
      </c>
      <c r="QG206" s="1">
        <f t="shared" si="187"/>
        <v>-4.1999999999999993</v>
      </c>
      <c r="QH206" s="1">
        <f t="shared" si="188"/>
        <v>-3.6000000000000014</v>
      </c>
      <c r="QI206" s="1">
        <f t="shared" si="189"/>
        <v>-2.6000000000000014</v>
      </c>
      <c r="QJ206" s="1">
        <f t="shared" si="190"/>
        <v>-5.1999999999999993</v>
      </c>
      <c r="QK206" s="1">
        <f t="shared" si="191"/>
        <v>-2</v>
      </c>
      <c r="QL206" s="1">
        <f t="shared" si="192"/>
        <v>-4.3999999999999986</v>
      </c>
      <c r="QM206" s="1">
        <f t="shared" si="193"/>
        <v>-1.1999999999999993</v>
      </c>
      <c r="QN206" s="1" t="e">
        <f t="shared" si="194"/>
        <v>#N/A</v>
      </c>
      <c r="QO206" s="1">
        <f t="shared" si="195"/>
        <v>-3.8000000000000007</v>
      </c>
      <c r="QP206" s="1">
        <f t="shared" si="196"/>
        <v>-4.9999999999999982</v>
      </c>
      <c r="QQ206" s="5" t="s">
        <v>892</v>
      </c>
    </row>
    <row r="207" spans="1:459" s="1" customFormat="1" x14ac:dyDescent="0.2">
      <c r="A207" s="79">
        <v>16025030</v>
      </c>
      <c r="B207" s="106">
        <v>-72.830555555555549</v>
      </c>
      <c r="C207" s="106">
        <v>7.7745833333333332</v>
      </c>
      <c r="D207" s="105">
        <v>860</v>
      </c>
      <c r="E207" s="97" t="s">
        <v>75</v>
      </c>
      <c r="F207" s="97" t="s">
        <v>75</v>
      </c>
      <c r="G207" s="97" t="s">
        <v>17</v>
      </c>
      <c r="H207" s="1">
        <v>16.8</v>
      </c>
      <c r="I207" s="1">
        <v>16.600000000000001</v>
      </c>
      <c r="J207" s="1">
        <v>16.399999999999999</v>
      </c>
      <c r="K207" s="1">
        <v>17.399999999999999</v>
      </c>
      <c r="L207" s="1">
        <v>17.8</v>
      </c>
      <c r="M207" s="1">
        <v>17.600000000000001</v>
      </c>
      <c r="N207" s="1">
        <v>19</v>
      </c>
      <c r="O207" s="1">
        <v>18.8</v>
      </c>
      <c r="P207" s="1">
        <v>18.2</v>
      </c>
      <c r="Q207" s="1">
        <v>18.600000000000001</v>
      </c>
      <c r="R207" s="1">
        <v>17.399999999999999</v>
      </c>
      <c r="S207" s="1">
        <v>17.8</v>
      </c>
      <c r="T207" s="1">
        <v>17.600000000000001</v>
      </c>
      <c r="U207" s="1">
        <v>17.8</v>
      </c>
      <c r="V207" s="1">
        <v>17.399999999999999</v>
      </c>
      <c r="W207" s="1">
        <v>17.2</v>
      </c>
      <c r="X207" s="1">
        <v>18</v>
      </c>
      <c r="Y207" s="1">
        <v>18.2</v>
      </c>
      <c r="Z207" s="1">
        <v>18.8</v>
      </c>
      <c r="AA207" s="1">
        <v>18.600000000000001</v>
      </c>
      <c r="AB207" s="1">
        <v>18</v>
      </c>
      <c r="AC207" s="1">
        <v>18.399999999999999</v>
      </c>
      <c r="AD207" s="1">
        <v>18</v>
      </c>
      <c r="AE207" s="1">
        <v>17.8</v>
      </c>
      <c r="AF207" s="1">
        <v>19</v>
      </c>
      <c r="AG207" s="1">
        <v>18</v>
      </c>
      <c r="AH207" s="1">
        <v>18.2</v>
      </c>
      <c r="AI207" s="1">
        <v>18.600000000000001</v>
      </c>
      <c r="AJ207" s="1">
        <v>18.600000000000001</v>
      </c>
      <c r="AK207" s="1">
        <v>65535</v>
      </c>
      <c r="AL207" s="1">
        <v>17.8</v>
      </c>
      <c r="AM207" s="1">
        <v>17.399999999999999</v>
      </c>
      <c r="AN207" s="1">
        <v>17</v>
      </c>
      <c r="AO207" s="1">
        <v>17.8</v>
      </c>
      <c r="AP207" s="1">
        <v>17.399999999999999</v>
      </c>
      <c r="AQ207" s="1">
        <v>18.2</v>
      </c>
      <c r="AR207" s="1">
        <v>19</v>
      </c>
      <c r="AS207" s="1">
        <v>17.8</v>
      </c>
      <c r="AT207" s="1">
        <v>18.399999999999999</v>
      </c>
      <c r="AU207" s="1">
        <v>18.8</v>
      </c>
      <c r="AV207" s="1">
        <v>17.8</v>
      </c>
      <c r="AW207" s="1">
        <v>18</v>
      </c>
      <c r="AX207" s="1">
        <v>65535</v>
      </c>
      <c r="AY207" s="1">
        <v>65535</v>
      </c>
      <c r="AZ207" s="1">
        <v>65535</v>
      </c>
      <c r="BA207" s="1">
        <v>65535</v>
      </c>
      <c r="BB207" s="1">
        <v>65535</v>
      </c>
      <c r="BC207" s="1">
        <v>65535</v>
      </c>
      <c r="BD207" s="1">
        <v>65535</v>
      </c>
      <c r="BE207" s="1">
        <v>65535</v>
      </c>
      <c r="BF207" s="1">
        <v>65535</v>
      </c>
      <c r="BG207" s="1">
        <v>65535</v>
      </c>
      <c r="BH207" s="1">
        <v>65535</v>
      </c>
      <c r="BI207" s="1">
        <v>65535</v>
      </c>
      <c r="BJ207" s="1">
        <v>65535</v>
      </c>
      <c r="BK207" s="1">
        <v>65535</v>
      </c>
      <c r="BL207" s="1">
        <v>65535</v>
      </c>
      <c r="BM207" s="1">
        <v>65535</v>
      </c>
      <c r="BN207" s="1">
        <v>65535</v>
      </c>
      <c r="BO207" s="102"/>
      <c r="BP207" s="1">
        <v>65535</v>
      </c>
      <c r="BQ207" s="1">
        <v>65535</v>
      </c>
      <c r="BR207" s="1">
        <v>65535</v>
      </c>
      <c r="BS207" s="1">
        <v>65535</v>
      </c>
      <c r="BT207" s="1">
        <v>65535</v>
      </c>
      <c r="BU207" s="1">
        <v>65535</v>
      </c>
      <c r="BV207" s="1">
        <v>65535</v>
      </c>
      <c r="BW207" s="1">
        <v>65535</v>
      </c>
      <c r="BX207" s="1">
        <v>65535</v>
      </c>
      <c r="BY207" s="1">
        <v>65535</v>
      </c>
      <c r="BZ207" s="1">
        <v>65535</v>
      </c>
      <c r="CA207" s="1">
        <v>65535</v>
      </c>
      <c r="CB207" s="1">
        <v>65535</v>
      </c>
      <c r="CC207" s="1">
        <v>65535</v>
      </c>
      <c r="CD207" s="1">
        <v>65535</v>
      </c>
      <c r="CE207" s="1">
        <v>65535</v>
      </c>
      <c r="CF207" s="1">
        <v>65535</v>
      </c>
      <c r="CG207" s="1">
        <v>65535</v>
      </c>
      <c r="CH207" s="1">
        <v>65535</v>
      </c>
      <c r="CI207" s="1">
        <v>65535</v>
      </c>
      <c r="CJ207" s="1">
        <v>65535</v>
      </c>
      <c r="CK207" s="1">
        <v>65535</v>
      </c>
      <c r="CL207" s="1">
        <v>65535</v>
      </c>
      <c r="CM207" s="1">
        <v>19.600000000000001</v>
      </c>
      <c r="CN207" s="1">
        <v>19.399999999999999</v>
      </c>
      <c r="CO207" s="1">
        <v>20</v>
      </c>
      <c r="CP207" s="1">
        <v>18.8</v>
      </c>
      <c r="CQ207" s="1">
        <v>19</v>
      </c>
      <c r="CR207" s="1">
        <v>19.8</v>
      </c>
      <c r="CS207" s="1">
        <v>19.8</v>
      </c>
      <c r="CT207" s="1">
        <v>20.2</v>
      </c>
      <c r="CU207" s="1">
        <v>21</v>
      </c>
      <c r="CV207" s="1">
        <v>18.8</v>
      </c>
      <c r="CW207" s="1">
        <v>19</v>
      </c>
      <c r="CX207" s="1">
        <v>18.399999999999999</v>
      </c>
      <c r="CY207" s="1">
        <v>17.600000000000001</v>
      </c>
      <c r="CZ207" s="1">
        <v>18.399999999999999</v>
      </c>
      <c r="DA207" s="1">
        <v>19.600000000000001</v>
      </c>
      <c r="DB207" s="1">
        <v>19</v>
      </c>
      <c r="DC207" s="1">
        <v>19.600000000000001</v>
      </c>
      <c r="DD207" s="1">
        <v>20</v>
      </c>
      <c r="DE207" s="1">
        <v>21</v>
      </c>
      <c r="DF207" s="1">
        <v>20.8</v>
      </c>
      <c r="DG207" s="1">
        <v>21</v>
      </c>
      <c r="DH207" s="1">
        <v>19.2</v>
      </c>
      <c r="DI207" s="1">
        <v>20.399999999999999</v>
      </c>
      <c r="DJ207" s="1">
        <v>20.6</v>
      </c>
      <c r="DK207" s="1">
        <v>20.2</v>
      </c>
      <c r="DL207" s="1">
        <v>20.399999999999999</v>
      </c>
      <c r="DM207" s="1">
        <v>20</v>
      </c>
      <c r="DN207" s="1">
        <v>21</v>
      </c>
      <c r="DO207" s="1">
        <v>19.399999999999999</v>
      </c>
      <c r="DP207" s="1">
        <v>20</v>
      </c>
      <c r="DQ207" s="1">
        <v>19</v>
      </c>
      <c r="DR207" s="1">
        <v>19.2</v>
      </c>
      <c r="DS207" s="1">
        <v>20</v>
      </c>
      <c r="DT207" s="1">
        <v>20.2</v>
      </c>
      <c r="DU207" s="1">
        <v>20</v>
      </c>
      <c r="DV207" s="1">
        <v>20.399999999999999</v>
      </c>
      <c r="DW207" s="1">
        <v>19.8</v>
      </c>
      <c r="DX207" s="1">
        <v>20.399999999999999</v>
      </c>
      <c r="DY207" s="1">
        <v>19.600000000000001</v>
      </c>
      <c r="DZ207" s="1">
        <v>19.399999999999999</v>
      </c>
      <c r="EA207" s="1">
        <v>20.6</v>
      </c>
      <c r="EB207" s="1">
        <v>21.6</v>
      </c>
      <c r="EC207" s="1">
        <v>20.2</v>
      </c>
      <c r="ED207" s="1">
        <v>20.399999999999999</v>
      </c>
      <c r="EE207" s="1">
        <v>20.2</v>
      </c>
      <c r="EF207" s="1">
        <v>20.8</v>
      </c>
      <c r="EG207" s="1">
        <v>20.6</v>
      </c>
      <c r="EH207" s="1">
        <v>20.2</v>
      </c>
      <c r="EI207" s="1">
        <v>20</v>
      </c>
      <c r="EJ207" s="1">
        <v>20.6</v>
      </c>
      <c r="EK207" s="1">
        <v>20.6</v>
      </c>
      <c r="EL207" s="1">
        <v>20.399999999999999</v>
      </c>
      <c r="EM207" s="1">
        <v>19.2</v>
      </c>
      <c r="EN207" s="1">
        <v>19.600000000000001</v>
      </c>
      <c r="EO207" s="1">
        <v>19.600000000000001</v>
      </c>
      <c r="EP207" s="1">
        <v>19.2</v>
      </c>
      <c r="EQ207" s="1">
        <v>20.6</v>
      </c>
      <c r="ER207" s="1">
        <v>20.2</v>
      </c>
      <c r="ES207" s="1">
        <v>19.600000000000001</v>
      </c>
      <c r="ET207" s="1">
        <v>20.2</v>
      </c>
      <c r="EU207" s="1">
        <v>20.399999999999999</v>
      </c>
      <c r="EV207" s="1">
        <v>20.2</v>
      </c>
      <c r="EW207" s="1">
        <v>19.8</v>
      </c>
      <c r="EX207" s="1">
        <v>19.8</v>
      </c>
      <c r="EY207" s="1">
        <v>19.2</v>
      </c>
      <c r="EZ207" s="1">
        <v>65535</v>
      </c>
      <c r="FA207" s="1">
        <v>20.2</v>
      </c>
      <c r="FB207" s="1">
        <v>19.8</v>
      </c>
      <c r="FC207" s="1">
        <v>19.2</v>
      </c>
      <c r="FD207" s="1">
        <v>19.399999999999999</v>
      </c>
      <c r="FE207" s="1">
        <v>19</v>
      </c>
      <c r="FF207" s="1">
        <v>19.2</v>
      </c>
      <c r="FG207" s="1">
        <v>19.600000000000001</v>
      </c>
      <c r="FH207" s="1">
        <v>18.399999999999999</v>
      </c>
      <c r="FI207" s="1">
        <v>18.600000000000001</v>
      </c>
      <c r="FJ207" s="1">
        <v>20.2</v>
      </c>
      <c r="FK207" s="1">
        <v>20</v>
      </c>
      <c r="FL207" s="1">
        <v>20</v>
      </c>
      <c r="FM207" s="1">
        <v>19.8</v>
      </c>
      <c r="FN207" s="1">
        <v>19.600000000000001</v>
      </c>
      <c r="FO207" s="1">
        <v>20.399999999999999</v>
      </c>
      <c r="FP207" s="1">
        <v>19.399999999999999</v>
      </c>
      <c r="FQ207" s="1">
        <v>19.8</v>
      </c>
      <c r="FR207" s="1">
        <v>20</v>
      </c>
      <c r="FS207" s="1">
        <v>19.399999999999999</v>
      </c>
      <c r="FT207" s="1">
        <v>19.399999999999999</v>
      </c>
      <c r="FU207" s="1">
        <v>19.2</v>
      </c>
      <c r="FV207" s="1">
        <v>20</v>
      </c>
      <c r="FW207" s="1">
        <v>19.600000000000001</v>
      </c>
      <c r="FX207" s="1">
        <v>19.399999999999999</v>
      </c>
      <c r="FY207" s="1">
        <v>21.2</v>
      </c>
      <c r="FZ207" s="1">
        <v>19.2</v>
      </c>
      <c r="GA207" s="1">
        <v>19.600000000000001</v>
      </c>
      <c r="GB207" s="1">
        <v>20.2</v>
      </c>
      <c r="GC207" s="1">
        <v>20.399999999999999</v>
      </c>
      <c r="GD207" s="1">
        <v>65535</v>
      </c>
      <c r="GE207" s="1">
        <v>18.399999999999999</v>
      </c>
      <c r="GF207" s="1">
        <v>19.399999999999999</v>
      </c>
      <c r="GG207" s="1">
        <v>19.399999999999999</v>
      </c>
      <c r="GH207" s="1">
        <v>19.8</v>
      </c>
      <c r="GI207" s="1">
        <v>18.8</v>
      </c>
      <c r="GJ207" s="1">
        <v>19.600000000000001</v>
      </c>
      <c r="GK207" s="1">
        <v>18</v>
      </c>
      <c r="GL207" s="1">
        <v>18.8</v>
      </c>
      <c r="GM207" s="1">
        <v>19.600000000000001</v>
      </c>
      <c r="GN207" s="1">
        <v>19</v>
      </c>
      <c r="GO207" s="1">
        <v>19.399999999999999</v>
      </c>
      <c r="GP207" s="1">
        <v>19.600000000000001</v>
      </c>
      <c r="GQ207" s="1">
        <v>18.399999999999999</v>
      </c>
      <c r="GR207" s="1">
        <v>18.8</v>
      </c>
      <c r="GS207" s="1">
        <v>19.2</v>
      </c>
      <c r="GT207" s="1">
        <v>19.2</v>
      </c>
      <c r="GU207" s="1">
        <v>18.2</v>
      </c>
      <c r="GV207" s="1">
        <v>18.8</v>
      </c>
      <c r="GW207" s="1">
        <v>18.399999999999999</v>
      </c>
      <c r="GX207" s="1">
        <v>18.8</v>
      </c>
      <c r="GY207" s="1">
        <v>19</v>
      </c>
      <c r="GZ207" s="1">
        <v>18.8</v>
      </c>
      <c r="HA207" s="1">
        <v>20</v>
      </c>
      <c r="HB207" s="1">
        <v>19.8</v>
      </c>
      <c r="HC207" s="1">
        <v>19.600000000000001</v>
      </c>
      <c r="HD207" s="1">
        <v>19.399999999999999</v>
      </c>
      <c r="HE207" s="1">
        <v>20</v>
      </c>
      <c r="HF207" s="1">
        <v>18.600000000000001</v>
      </c>
      <c r="HG207" s="1">
        <v>65535</v>
      </c>
      <c r="HH207" s="1">
        <v>17.8</v>
      </c>
      <c r="HI207" s="1">
        <v>18.399999999999999</v>
      </c>
      <c r="HJ207" s="1">
        <v>18</v>
      </c>
      <c r="HK207" s="1">
        <v>19</v>
      </c>
      <c r="HL207" s="1">
        <v>19.8</v>
      </c>
      <c r="HM207" s="1">
        <v>18.8</v>
      </c>
      <c r="HN207" s="1">
        <v>19.600000000000001</v>
      </c>
      <c r="HO207" s="1">
        <v>19.8</v>
      </c>
      <c r="HP207" s="1">
        <v>19.399999999999999</v>
      </c>
      <c r="HQ207" s="1">
        <v>20.2</v>
      </c>
      <c r="HR207" s="1">
        <v>20</v>
      </c>
      <c r="HS207" s="1">
        <v>18.8</v>
      </c>
      <c r="HT207" s="1">
        <v>19.8</v>
      </c>
      <c r="HU207" s="1">
        <v>19.600000000000001</v>
      </c>
      <c r="HV207" s="1">
        <v>19.8</v>
      </c>
      <c r="HW207" s="1">
        <v>19.399999999999999</v>
      </c>
      <c r="HX207" s="1">
        <v>19.600000000000001</v>
      </c>
      <c r="HY207" s="1">
        <v>19.600000000000001</v>
      </c>
      <c r="HZ207" s="1">
        <v>19.399999999999999</v>
      </c>
      <c r="IA207" s="1">
        <v>18.600000000000001</v>
      </c>
      <c r="IB207" s="1">
        <v>20</v>
      </c>
      <c r="IC207" s="1">
        <v>19</v>
      </c>
      <c r="ID207" s="1">
        <v>19.399999999999999</v>
      </c>
      <c r="IE207" s="1">
        <v>18.8</v>
      </c>
      <c r="IF207" s="1">
        <v>19.600000000000001</v>
      </c>
      <c r="IG207" s="1">
        <v>20</v>
      </c>
      <c r="IH207" s="1">
        <v>19.2</v>
      </c>
      <c r="II207" s="1">
        <v>19.399999999999999</v>
      </c>
      <c r="IJ207" s="1">
        <v>19.600000000000001</v>
      </c>
      <c r="IK207" s="1">
        <v>20</v>
      </c>
      <c r="IL207" s="1">
        <v>19.2</v>
      </c>
      <c r="IM207" s="1">
        <v>65535</v>
      </c>
      <c r="IN207" s="1">
        <v>19.399999999999999</v>
      </c>
      <c r="IO207" s="1">
        <v>19.2</v>
      </c>
      <c r="IP207" s="1">
        <v>65535</v>
      </c>
      <c r="IQ207" s="1">
        <v>19.8</v>
      </c>
      <c r="IR207" s="1">
        <v>20.2</v>
      </c>
      <c r="IS207" s="1">
        <v>20</v>
      </c>
      <c r="IT207" s="1">
        <v>20.2</v>
      </c>
      <c r="IU207" s="1">
        <v>19.8</v>
      </c>
      <c r="IV207" s="1">
        <v>19.8</v>
      </c>
      <c r="IW207" s="1">
        <v>19.399999999999999</v>
      </c>
      <c r="IX207" s="1">
        <v>19.600000000000001</v>
      </c>
      <c r="IY207" s="1">
        <v>19.8</v>
      </c>
      <c r="IZ207" s="1">
        <v>19.399999999999999</v>
      </c>
      <c r="JA207" s="1">
        <v>20.399999999999999</v>
      </c>
      <c r="JB207" s="1">
        <v>20</v>
      </c>
      <c r="JC207" s="1">
        <v>21</v>
      </c>
      <c r="JD207" s="1">
        <v>19.600000000000001</v>
      </c>
      <c r="JE207" s="1">
        <v>20.2</v>
      </c>
      <c r="JF207" s="1">
        <v>20</v>
      </c>
      <c r="JG207" s="1">
        <v>21.4</v>
      </c>
      <c r="JH207" s="1">
        <v>22</v>
      </c>
      <c r="JI207" s="1">
        <v>20.399999999999999</v>
      </c>
      <c r="JJ207" s="1">
        <v>19.2</v>
      </c>
      <c r="JK207" s="1">
        <v>20</v>
      </c>
      <c r="JL207" s="1">
        <v>19.600000000000001</v>
      </c>
      <c r="JM207" s="1">
        <v>19.600000000000001</v>
      </c>
      <c r="JN207" s="1">
        <v>18.399999999999999</v>
      </c>
      <c r="JO207" s="1">
        <v>19.8</v>
      </c>
      <c r="JP207" s="1">
        <v>20</v>
      </c>
      <c r="JQ207" s="1">
        <v>20.2</v>
      </c>
      <c r="JR207" s="1">
        <v>65535</v>
      </c>
      <c r="JS207" s="1">
        <v>19.2</v>
      </c>
      <c r="JT207" s="1">
        <v>18.399999999999999</v>
      </c>
      <c r="JU207" s="1">
        <v>18.600000000000001</v>
      </c>
      <c r="JV207" s="1">
        <v>19.600000000000001</v>
      </c>
      <c r="JW207" s="1">
        <v>19</v>
      </c>
      <c r="JX207" s="1">
        <v>18.2</v>
      </c>
      <c r="JY207" s="1">
        <v>18.8</v>
      </c>
      <c r="JZ207" s="1">
        <v>19.8</v>
      </c>
      <c r="KA207" s="1">
        <v>20.2</v>
      </c>
      <c r="KB207" s="1">
        <v>19.8</v>
      </c>
      <c r="KC207" s="1">
        <v>20</v>
      </c>
      <c r="KD207" s="1">
        <v>19.2</v>
      </c>
      <c r="KE207" s="1">
        <v>19.399999999999999</v>
      </c>
      <c r="KF207" s="1">
        <v>19.8</v>
      </c>
      <c r="KG207" s="1">
        <v>19.600000000000001</v>
      </c>
      <c r="KH207" s="1">
        <v>19.2</v>
      </c>
      <c r="KI207" s="1">
        <v>19.2</v>
      </c>
      <c r="KJ207" s="1">
        <v>19.2</v>
      </c>
      <c r="KK207" s="1">
        <v>18.8</v>
      </c>
      <c r="KL207" s="1">
        <v>18.399999999999999</v>
      </c>
      <c r="KM207" s="1">
        <v>18.600000000000001</v>
      </c>
      <c r="KN207" s="1">
        <v>18.2</v>
      </c>
      <c r="KO207" s="1">
        <v>18.399999999999999</v>
      </c>
      <c r="KP207" s="1">
        <v>18.8</v>
      </c>
      <c r="KQ207" s="1">
        <v>18.2</v>
      </c>
      <c r="KR207" s="1">
        <v>18.399999999999999</v>
      </c>
      <c r="KS207" s="1">
        <v>18.2</v>
      </c>
      <c r="KT207" s="1">
        <v>18.399999999999999</v>
      </c>
      <c r="KU207" s="1">
        <v>18.600000000000001</v>
      </c>
      <c r="KV207" s="1">
        <v>19.2</v>
      </c>
      <c r="KW207" s="1">
        <v>18.600000000000001</v>
      </c>
      <c r="KX207" s="1">
        <v>19.399999999999999</v>
      </c>
      <c r="KY207" s="1">
        <v>19</v>
      </c>
      <c r="KZ207" s="1">
        <v>19.399999999999999</v>
      </c>
      <c r="LA207" s="1">
        <v>19</v>
      </c>
      <c r="LB207" s="1">
        <v>18.8</v>
      </c>
      <c r="LC207" s="1">
        <v>19.8</v>
      </c>
      <c r="LD207" s="1">
        <v>19.2</v>
      </c>
      <c r="LE207" s="1">
        <v>19.399999999999999</v>
      </c>
      <c r="LF207" s="1">
        <v>19.399999999999999</v>
      </c>
      <c r="LG207" s="1">
        <v>19.600000000000001</v>
      </c>
      <c r="LH207" s="1">
        <v>18.8</v>
      </c>
      <c r="LI207" s="1">
        <v>20</v>
      </c>
      <c r="LJ207" s="1">
        <v>20.2</v>
      </c>
      <c r="LK207" s="1">
        <v>19.8</v>
      </c>
      <c r="LL207" s="1">
        <v>20.8</v>
      </c>
      <c r="LM207" s="1">
        <v>19.399999999999999</v>
      </c>
      <c r="LN207" s="1">
        <v>19.600000000000001</v>
      </c>
      <c r="LO207" s="1">
        <v>19.399999999999999</v>
      </c>
      <c r="LP207" s="1">
        <v>18.2</v>
      </c>
      <c r="LQ207" s="1">
        <v>18.399999999999999</v>
      </c>
      <c r="LR207" s="1">
        <v>19.600000000000001</v>
      </c>
      <c r="LS207" s="1">
        <v>19.399999999999999</v>
      </c>
      <c r="LT207" s="1">
        <v>19.399999999999999</v>
      </c>
      <c r="LU207" s="1">
        <v>19.8</v>
      </c>
      <c r="LV207" s="1">
        <v>19.8</v>
      </c>
      <c r="LW207" s="1">
        <v>18.600000000000001</v>
      </c>
      <c r="LX207" s="1">
        <v>18.2</v>
      </c>
      <c r="LY207" s="1">
        <v>18.2</v>
      </c>
      <c r="LZ207" s="1">
        <v>20.6</v>
      </c>
      <c r="MA207" s="1">
        <v>19.8</v>
      </c>
      <c r="MB207" s="1">
        <v>65535</v>
      </c>
      <c r="MC207" s="1">
        <v>65535</v>
      </c>
      <c r="MD207" s="1">
        <v>16.8</v>
      </c>
      <c r="ME207" s="1">
        <v>18.8</v>
      </c>
      <c r="MF207" s="1">
        <v>19.2</v>
      </c>
      <c r="MG207" s="1">
        <v>19.8</v>
      </c>
      <c r="MH207" s="1">
        <v>19</v>
      </c>
      <c r="MI207" s="1">
        <v>20.2</v>
      </c>
      <c r="MJ207" s="1">
        <v>18.600000000000001</v>
      </c>
      <c r="MK207" s="1">
        <v>19.399999999999999</v>
      </c>
      <c r="ML207" s="1">
        <v>19.600000000000001</v>
      </c>
      <c r="MM207" s="1">
        <v>18.399999999999999</v>
      </c>
      <c r="MN207" s="1">
        <v>18.2</v>
      </c>
      <c r="MO207" s="1">
        <v>19.2</v>
      </c>
      <c r="MP207" s="1">
        <v>18.600000000000001</v>
      </c>
      <c r="MQ207" s="1">
        <v>19</v>
      </c>
      <c r="MR207" s="1">
        <v>19.8</v>
      </c>
      <c r="MS207" s="1">
        <v>20</v>
      </c>
      <c r="MT207" s="1">
        <v>19.399999999999999</v>
      </c>
      <c r="MU207" s="1">
        <v>18.8</v>
      </c>
      <c r="MV207" s="1">
        <v>18.8</v>
      </c>
      <c r="MW207" s="1">
        <v>18.600000000000001</v>
      </c>
      <c r="MX207" s="1">
        <v>19.600000000000001</v>
      </c>
      <c r="MY207" s="1">
        <v>20.399999999999999</v>
      </c>
      <c r="MZ207" s="1">
        <v>19.8</v>
      </c>
      <c r="NA207" s="1">
        <v>18.399999999999999</v>
      </c>
      <c r="NB207" s="1">
        <v>18.600000000000001</v>
      </c>
      <c r="NC207" s="1">
        <v>20</v>
      </c>
      <c r="ND207" s="1">
        <v>19.8</v>
      </c>
      <c r="NE207" s="1">
        <v>20.8</v>
      </c>
      <c r="NF207" s="1">
        <v>20.399999999999999</v>
      </c>
      <c r="NG207" s="1">
        <v>19.399999999999999</v>
      </c>
      <c r="NH207" s="1">
        <v>19.2</v>
      </c>
      <c r="NI207" s="1">
        <v>19</v>
      </c>
      <c r="NJ207" s="6">
        <f t="shared" si="160"/>
        <v>0.967741935483871</v>
      </c>
      <c r="NK207" s="3">
        <f t="shared" si="161"/>
        <v>0.39285714285714285</v>
      </c>
      <c r="NL207" s="3">
        <f t="shared" si="162"/>
        <v>0.25806451612903225</v>
      </c>
      <c r="NM207" s="3">
        <f t="shared" si="163"/>
        <v>1</v>
      </c>
      <c r="NN207" s="3">
        <f t="shared" si="164"/>
        <v>0.967741935483871</v>
      </c>
      <c r="NO207" s="3">
        <f t="shared" si="165"/>
        <v>0.96666666666666667</v>
      </c>
      <c r="NP207" s="3">
        <f t="shared" si="166"/>
        <v>0.967741935483871</v>
      </c>
      <c r="NQ207" s="3">
        <f t="shared" si="167"/>
        <v>0.93548387096774188</v>
      </c>
      <c r="NR207" s="3">
        <f t="shared" si="168"/>
        <v>0.96666666666666667</v>
      </c>
      <c r="NS207" s="3">
        <f t="shared" si="169"/>
        <v>1</v>
      </c>
      <c r="NT207" s="3">
        <f t="shared" si="170"/>
        <v>0.93333333333333335</v>
      </c>
      <c r="NU207" s="3">
        <f t="shared" si="171"/>
        <v>1</v>
      </c>
      <c r="NV207" s="3">
        <f t="shared" si="172"/>
        <v>0.86575342465753424</v>
      </c>
      <c r="NW207" s="5">
        <f t="shared" si="173"/>
        <v>17.946666666666665</v>
      </c>
      <c r="NX207" s="1" t="e">
        <f t="shared" si="174"/>
        <v>#N/A</v>
      </c>
      <c r="NY207" s="1" t="e">
        <f t="shared" si="175"/>
        <v>#N/A</v>
      </c>
      <c r="NZ207" s="1">
        <f t="shared" si="176"/>
        <v>19.813333333333329</v>
      </c>
      <c r="OA207" s="1">
        <f t="shared" si="177"/>
        <v>20.06666666666667</v>
      </c>
      <c r="OB207" s="1">
        <f t="shared" si="178"/>
        <v>19.593103448275855</v>
      </c>
      <c r="OC207" s="1">
        <f t="shared" si="179"/>
        <v>19.02</v>
      </c>
      <c r="OD207" s="1">
        <f t="shared" si="180"/>
        <v>19.482758620689655</v>
      </c>
      <c r="OE207" s="1">
        <f t="shared" si="181"/>
        <v>19.868965517241381</v>
      </c>
      <c r="OF207" s="1">
        <f t="shared" si="182"/>
        <v>19.019354838709674</v>
      </c>
      <c r="OG207" s="1">
        <f t="shared" si="183"/>
        <v>19.285714285714281</v>
      </c>
      <c r="OH207" s="1">
        <f t="shared" si="184"/>
        <v>19.316129032258065</v>
      </c>
      <c r="OI207" s="111">
        <v>17.758823529411767</v>
      </c>
      <c r="OJ207" s="112">
        <v>18.011764705882356</v>
      </c>
      <c r="OK207" s="112">
        <v>18.564705882352939</v>
      </c>
      <c r="OL207" s="112">
        <v>19.276470588235295</v>
      </c>
      <c r="OM207" s="112">
        <v>19.138888888888886</v>
      </c>
      <c r="ON207" s="112">
        <v>18.627777777777776</v>
      </c>
      <c r="OO207" s="112">
        <v>18.188888888888883</v>
      </c>
      <c r="OP207" s="112">
        <v>18.527777777777779</v>
      </c>
      <c r="OQ207" s="112">
        <v>18.463157894736838</v>
      </c>
      <c r="OR207" s="112">
        <v>18.442105263157895</v>
      </c>
      <c r="OS207" s="112">
        <v>18.288888888888884</v>
      </c>
      <c r="OT207" s="112">
        <v>17.784210526315793</v>
      </c>
      <c r="OU207" s="5">
        <f t="shared" si="148"/>
        <v>0.1878431372548981</v>
      </c>
      <c r="OV207" s="1" t="e">
        <f t="shared" si="149"/>
        <v>#N/A</v>
      </c>
      <c r="OW207" s="1" t="e">
        <f t="shared" si="150"/>
        <v>#N/A</v>
      </c>
      <c r="OX207" s="1">
        <f t="shared" si="151"/>
        <v>0.53686274509803411</v>
      </c>
      <c r="OY207" s="1">
        <f t="shared" si="152"/>
        <v>0.92777777777778425</v>
      </c>
      <c r="OZ207" s="1">
        <f t="shared" si="153"/>
        <v>0.96532567049807838</v>
      </c>
      <c r="PA207" s="1">
        <f t="shared" si="154"/>
        <v>0.83111111111111668</v>
      </c>
      <c r="PB207" s="1">
        <f t="shared" si="155"/>
        <v>0.95498084291187624</v>
      </c>
      <c r="PC207" s="1">
        <f t="shared" si="156"/>
        <v>1.4058076225045433</v>
      </c>
      <c r="PD207" s="1">
        <f t="shared" si="157"/>
        <v>0.5772495755517788</v>
      </c>
      <c r="PE207" s="1">
        <f t="shared" si="158"/>
        <v>0.99682539682539684</v>
      </c>
      <c r="PF207" s="1">
        <f t="shared" si="159"/>
        <v>1.5319185059422722</v>
      </c>
      <c r="PG207" s="111">
        <v>13.8</v>
      </c>
      <c r="PH207" s="112">
        <v>13</v>
      </c>
      <c r="PI207" s="112">
        <v>13.6</v>
      </c>
      <c r="PJ207" s="112">
        <v>13.8</v>
      </c>
      <c r="PK207" s="112">
        <v>14</v>
      </c>
      <c r="PL207" s="112">
        <v>14.2</v>
      </c>
      <c r="PM207" s="112">
        <v>13</v>
      </c>
      <c r="PN207" s="112">
        <v>15.2</v>
      </c>
      <c r="PO207" s="112">
        <v>15.2</v>
      </c>
      <c r="PP207" s="112">
        <v>16</v>
      </c>
      <c r="PQ207" s="112">
        <v>15.2</v>
      </c>
      <c r="PR207" s="137">
        <v>14.2</v>
      </c>
      <c r="PS207" s="5">
        <f t="array" ref="PS207">+IF(ISERROR($NW207)=FALSE,MIN(IF($H207:$AL207&lt;65534,$H207:$AL207,"")),NA())</f>
        <v>16.399999999999999</v>
      </c>
      <c r="PT207" s="1" t="e">
        <f t="array" ref="PT207">+IF(ISERROR($NX207)=FALSE,MIN(IF($AM207:$BN207&lt;65534,$AM207:$BN207,"")),NA())</f>
        <v>#N/A</v>
      </c>
      <c r="PU207" s="1" t="e">
        <f t="array" ref="PU207">+IF(ISERROR($NY207)=FALSE,MIN(IF($BP207:$CT207&lt;65534,$BP207:$CT207,"")),NA())</f>
        <v>#N/A</v>
      </c>
      <c r="PV207" s="1">
        <f t="array" ref="PV207">+IF(ISERROR($NZ207)=FALSE,MIN(IF($CU207:$DX207&lt;65534,$CU207:$DX207,"")),NA())</f>
        <v>17.600000000000001</v>
      </c>
      <c r="PW207" s="1">
        <f t="array" ref="PW207">+IF(ISERROR($OA207)=FALSE,MIN(IF($DY207:$FC207&lt;65534,$DY207:$FC207,"")),NA())</f>
        <v>19.2</v>
      </c>
      <c r="PX207" s="1">
        <f t="array" ref="PX207">+IF(ISERROR($OB207)=FALSE,MIN(IF($FD207:$GG207&lt;65534,$FD207:$GG207,"")),NA())</f>
        <v>18.399999999999999</v>
      </c>
      <c r="PY207" s="1">
        <f t="array" ref="PY207">+IF(ISERROR($OC207)=FALSE,MIN(IF($GH207:$HL207&lt;65534,$GH207:$HL207,"")),NA())</f>
        <v>17.8</v>
      </c>
      <c r="PZ207" s="1">
        <f t="array" ref="PZ207">+IF(ISERROR($OD207)=FALSE,MIN(IF($HM207:$IQ207&lt;65534,$HM207:$IQ207,"")),NA())</f>
        <v>18.600000000000001</v>
      </c>
      <c r="QA207" s="1">
        <f t="array" ref="QA207">+IF(ISERROR($OE207)=FALSE,MIN(IF($IR207:$JU207&lt;65534,$IR207:$JU207,"")),NA())</f>
        <v>18.399999999999999</v>
      </c>
      <c r="QB207" s="1">
        <f t="array" ref="QB207">+IF(ISERROR($OF207)=FALSE,MIN(IF($JV207:$KZ207&lt;65534,$JV207:$KZ207,"")),NA())</f>
        <v>18.2</v>
      </c>
      <c r="QC207" s="1">
        <f t="array" ref="QC207">+IF(ISERROR($OG207)=FALSE,MIN(IF($LA207:$MD207&lt;65534,$LA207:$MD207,"")),NA())</f>
        <v>16.8</v>
      </c>
      <c r="QD207" s="1">
        <f t="array" ref="QD207">+IF(ISERROR($OH207)=FALSE,MIN(IF($ME207:$NI207&lt;65534,$ME207:$NI207,"")),NA())</f>
        <v>18.2</v>
      </c>
      <c r="QE207" s="5">
        <f t="shared" si="185"/>
        <v>-2.5999999999999979</v>
      </c>
      <c r="QF207" s="1" t="e">
        <f t="shared" si="186"/>
        <v>#N/A</v>
      </c>
      <c r="QG207" s="1" t="e">
        <f t="shared" si="187"/>
        <v>#N/A</v>
      </c>
      <c r="QH207" s="1">
        <f t="shared" si="188"/>
        <v>-3.8000000000000007</v>
      </c>
      <c r="QI207" s="1">
        <f t="shared" si="189"/>
        <v>-5.1999999999999993</v>
      </c>
      <c r="QJ207" s="1">
        <f t="shared" si="190"/>
        <v>-4.1999999999999993</v>
      </c>
      <c r="QK207" s="1">
        <f t="shared" si="191"/>
        <v>-4.8000000000000007</v>
      </c>
      <c r="QL207" s="1">
        <f t="shared" si="192"/>
        <v>-3.4000000000000021</v>
      </c>
      <c r="QM207" s="1">
        <f t="shared" si="193"/>
        <v>-3.1999999999999993</v>
      </c>
      <c r="QN207" s="1">
        <f t="shared" si="194"/>
        <v>-2.1999999999999993</v>
      </c>
      <c r="QO207" s="1">
        <f t="shared" si="195"/>
        <v>-1.6000000000000014</v>
      </c>
      <c r="QP207" s="1">
        <f t="shared" si="196"/>
        <v>-4</v>
      </c>
      <c r="QQ207" s="5" t="s">
        <v>892</v>
      </c>
    </row>
    <row r="208" spans="1:459" s="1" customFormat="1" x14ac:dyDescent="0.2">
      <c r="A208" s="79">
        <v>16025040</v>
      </c>
      <c r="B208" s="106">
        <v>-72.468611111111116</v>
      </c>
      <c r="C208" s="106">
        <v>8.1677777777777774</v>
      </c>
      <c r="D208" s="105">
        <v>100</v>
      </c>
      <c r="E208" s="97" t="s">
        <v>524</v>
      </c>
      <c r="F208" s="97" t="s">
        <v>483</v>
      </c>
      <c r="G208" s="97" t="s">
        <v>17</v>
      </c>
      <c r="H208" s="1">
        <v>21.2</v>
      </c>
      <c r="I208" s="1">
        <v>20.8</v>
      </c>
      <c r="J208" s="1">
        <v>21</v>
      </c>
      <c r="K208" s="1">
        <v>21.4</v>
      </c>
      <c r="L208" s="1">
        <v>21.8</v>
      </c>
      <c r="M208" s="1">
        <v>22.4</v>
      </c>
      <c r="N208" s="1">
        <v>24.2</v>
      </c>
      <c r="O208" s="1">
        <v>23.2</v>
      </c>
      <c r="P208" s="1">
        <v>22.8</v>
      </c>
      <c r="Q208" s="1">
        <v>24.2</v>
      </c>
      <c r="R208" s="1">
        <v>21.4</v>
      </c>
      <c r="S208" s="1">
        <v>21.4</v>
      </c>
      <c r="T208" s="1">
        <v>22</v>
      </c>
      <c r="U208" s="1">
        <v>22.4</v>
      </c>
      <c r="V208" s="1">
        <v>22.8</v>
      </c>
      <c r="W208" s="1">
        <v>23.8</v>
      </c>
      <c r="X208" s="1">
        <v>24</v>
      </c>
      <c r="Y208" s="1">
        <v>23.4</v>
      </c>
      <c r="Z208" s="1">
        <v>23.8</v>
      </c>
      <c r="AA208" s="1">
        <v>22.8</v>
      </c>
      <c r="AB208" s="1">
        <v>23</v>
      </c>
      <c r="AC208" s="1">
        <v>24.6</v>
      </c>
      <c r="AD208" s="1">
        <v>24.2</v>
      </c>
      <c r="AE208" s="1">
        <v>21</v>
      </c>
      <c r="AF208" s="1">
        <v>22.6</v>
      </c>
      <c r="AG208" s="1">
        <v>22.8</v>
      </c>
      <c r="AH208" s="1">
        <v>22.2</v>
      </c>
      <c r="AI208" s="1">
        <v>22.4</v>
      </c>
      <c r="AJ208" s="1">
        <v>24.2</v>
      </c>
      <c r="AK208" s="1">
        <v>22.8</v>
      </c>
      <c r="AL208" s="1">
        <v>22.8</v>
      </c>
      <c r="AM208" s="1">
        <v>22.4</v>
      </c>
      <c r="AN208" s="1">
        <v>24</v>
      </c>
      <c r="AO208" s="1">
        <v>23.8</v>
      </c>
      <c r="AP208" s="1">
        <v>22.8</v>
      </c>
      <c r="AQ208" s="1">
        <v>24.2</v>
      </c>
      <c r="AR208" s="1">
        <v>24</v>
      </c>
      <c r="AS208" s="1">
        <v>24.4</v>
      </c>
      <c r="AT208" s="1">
        <v>24.4</v>
      </c>
      <c r="AU208" s="1">
        <v>23.6</v>
      </c>
      <c r="AV208" s="1">
        <v>23</v>
      </c>
      <c r="AW208" s="1">
        <v>21</v>
      </c>
      <c r="AX208" s="1">
        <v>20.8</v>
      </c>
      <c r="AY208" s="1">
        <v>21.6</v>
      </c>
      <c r="AZ208" s="1">
        <v>23.4</v>
      </c>
      <c r="BA208" s="1">
        <v>22.8</v>
      </c>
      <c r="BB208" s="1">
        <v>23.2</v>
      </c>
      <c r="BC208" s="1">
        <v>25.2</v>
      </c>
      <c r="BD208" s="1">
        <v>25</v>
      </c>
      <c r="BE208" s="1">
        <v>23.6</v>
      </c>
      <c r="BF208" s="1">
        <v>23.4</v>
      </c>
      <c r="BG208" s="1">
        <v>24.2</v>
      </c>
      <c r="BH208" s="1">
        <v>22</v>
      </c>
      <c r="BI208" s="1">
        <v>22.4</v>
      </c>
      <c r="BJ208" s="1">
        <v>23.2</v>
      </c>
      <c r="BK208" s="1">
        <v>24.6</v>
      </c>
      <c r="BL208" s="1">
        <v>23.4</v>
      </c>
      <c r="BM208" s="1">
        <v>24.2</v>
      </c>
      <c r="BN208" s="1">
        <v>23.2</v>
      </c>
      <c r="BO208" s="102"/>
      <c r="BP208" s="1">
        <v>23.4</v>
      </c>
      <c r="BQ208" s="1">
        <v>23.2</v>
      </c>
      <c r="BR208" s="1">
        <v>23.4</v>
      </c>
      <c r="BS208" s="1">
        <v>23.6</v>
      </c>
      <c r="BT208" s="1">
        <v>24.2</v>
      </c>
      <c r="BU208" s="1">
        <v>24.8</v>
      </c>
      <c r="BV208" s="1">
        <v>23.6</v>
      </c>
      <c r="BW208" s="1">
        <v>23.6</v>
      </c>
      <c r="BX208" s="1">
        <v>24.2</v>
      </c>
      <c r="BY208" s="1">
        <v>65535</v>
      </c>
      <c r="BZ208" s="1">
        <v>24.2</v>
      </c>
      <c r="CA208" s="1">
        <v>23.8</v>
      </c>
      <c r="CB208" s="1">
        <v>22.8</v>
      </c>
      <c r="CC208" s="1">
        <v>23.2</v>
      </c>
      <c r="CD208" s="1">
        <v>24.4</v>
      </c>
      <c r="CE208" s="1">
        <v>25.4</v>
      </c>
      <c r="CF208" s="1">
        <v>25</v>
      </c>
      <c r="CG208" s="1">
        <v>24.2</v>
      </c>
      <c r="CH208" s="1">
        <v>24</v>
      </c>
      <c r="CI208" s="1">
        <v>24.4</v>
      </c>
      <c r="CJ208" s="1">
        <v>23.8</v>
      </c>
      <c r="CK208" s="1">
        <v>24.4</v>
      </c>
      <c r="CL208" s="1">
        <v>23.8</v>
      </c>
      <c r="CM208" s="1">
        <v>23.2</v>
      </c>
      <c r="CN208" s="1">
        <v>23.8</v>
      </c>
      <c r="CO208" s="1">
        <v>24.4</v>
      </c>
      <c r="CP208" s="1">
        <v>24.6</v>
      </c>
      <c r="CQ208" s="1">
        <v>25.4</v>
      </c>
      <c r="CR208" s="1">
        <v>25.6</v>
      </c>
      <c r="CS208" s="1">
        <v>23.8</v>
      </c>
      <c r="CT208" s="1">
        <v>23.8</v>
      </c>
      <c r="CU208" s="1">
        <v>24.6</v>
      </c>
      <c r="CV208" s="1">
        <v>23.2</v>
      </c>
      <c r="CW208" s="1">
        <v>23.8</v>
      </c>
      <c r="CX208" s="1">
        <v>23.6</v>
      </c>
      <c r="CY208" s="1">
        <v>23.4</v>
      </c>
      <c r="CZ208" s="1">
        <v>23.4</v>
      </c>
      <c r="DA208" s="1">
        <v>24.2</v>
      </c>
      <c r="DB208" s="1">
        <v>24.4</v>
      </c>
      <c r="DC208" s="1">
        <v>23.2</v>
      </c>
      <c r="DD208" s="1">
        <v>25.4</v>
      </c>
      <c r="DE208" s="1">
        <v>24.8</v>
      </c>
      <c r="DF208" s="1">
        <v>25</v>
      </c>
      <c r="DG208" s="1">
        <v>24.8</v>
      </c>
      <c r="DH208" s="1">
        <v>25.8</v>
      </c>
      <c r="DI208" s="1">
        <v>24.8</v>
      </c>
      <c r="DJ208" s="1">
        <v>23.8</v>
      </c>
      <c r="DK208" s="1">
        <v>23.8</v>
      </c>
      <c r="DL208" s="1">
        <v>23.6</v>
      </c>
      <c r="DM208" s="1">
        <v>23.6</v>
      </c>
      <c r="DN208" s="1">
        <v>23.8</v>
      </c>
      <c r="DO208" s="1">
        <v>23.6</v>
      </c>
      <c r="DP208" s="1">
        <v>23.6</v>
      </c>
      <c r="DQ208" s="1">
        <v>22.8</v>
      </c>
      <c r="DR208" s="1">
        <v>23.2</v>
      </c>
      <c r="DS208" s="1">
        <v>22.8</v>
      </c>
      <c r="DT208" s="1">
        <v>25</v>
      </c>
      <c r="DU208" s="1">
        <v>25</v>
      </c>
      <c r="DV208" s="1">
        <v>24.8</v>
      </c>
      <c r="DW208" s="1">
        <v>23.8</v>
      </c>
      <c r="DX208" s="1">
        <v>24.2</v>
      </c>
      <c r="DY208" s="1">
        <v>23</v>
      </c>
      <c r="DZ208" s="1">
        <v>23</v>
      </c>
      <c r="EA208" s="1">
        <v>24.8</v>
      </c>
      <c r="EB208" s="1">
        <v>26</v>
      </c>
      <c r="EC208" s="1">
        <v>24.8</v>
      </c>
      <c r="ED208" s="1">
        <v>25</v>
      </c>
      <c r="EE208" s="1">
        <v>25.4</v>
      </c>
      <c r="EF208" s="1">
        <v>25.2</v>
      </c>
      <c r="EG208" s="1">
        <v>22.4</v>
      </c>
      <c r="EH208" s="1">
        <v>24.8</v>
      </c>
      <c r="EI208" s="1">
        <v>24.6</v>
      </c>
      <c r="EJ208" s="1">
        <v>23.85</v>
      </c>
      <c r="EK208" s="1">
        <v>20</v>
      </c>
      <c r="EL208" s="1">
        <v>24.8</v>
      </c>
      <c r="EM208" s="1">
        <v>25.2</v>
      </c>
      <c r="EN208" s="1">
        <v>25.6</v>
      </c>
      <c r="EO208" s="1">
        <v>25.8</v>
      </c>
      <c r="EP208" s="1">
        <v>25</v>
      </c>
      <c r="EQ208" s="1">
        <v>24.4</v>
      </c>
      <c r="ER208" s="1">
        <v>24.8</v>
      </c>
      <c r="ES208" s="1">
        <v>24.4</v>
      </c>
      <c r="ET208" s="1">
        <v>24.4</v>
      </c>
      <c r="EU208" s="1">
        <v>24.2</v>
      </c>
      <c r="EV208" s="1">
        <v>24</v>
      </c>
      <c r="EW208" s="1">
        <v>23.6</v>
      </c>
      <c r="EX208" s="1">
        <v>23.6</v>
      </c>
      <c r="EY208" s="1">
        <v>23.8</v>
      </c>
      <c r="EZ208" s="1">
        <v>24</v>
      </c>
      <c r="FA208" s="1">
        <v>24.8</v>
      </c>
      <c r="FB208" s="1">
        <v>23.6</v>
      </c>
      <c r="FC208" s="1">
        <v>24.2</v>
      </c>
      <c r="FD208" s="1">
        <v>23.21</v>
      </c>
      <c r="FE208" s="1">
        <v>23.8</v>
      </c>
      <c r="FF208" s="1">
        <v>24.2</v>
      </c>
      <c r="FG208" s="1">
        <v>24.6</v>
      </c>
      <c r="FH208" s="1">
        <v>25</v>
      </c>
      <c r="FI208" s="1">
        <v>24.4</v>
      </c>
      <c r="FJ208" s="1">
        <v>23.8</v>
      </c>
      <c r="FK208" s="1">
        <v>23.8</v>
      </c>
      <c r="FL208" s="1">
        <v>24</v>
      </c>
      <c r="FM208" s="1">
        <v>25.2</v>
      </c>
      <c r="FN208" s="1">
        <v>25</v>
      </c>
      <c r="FO208" s="1">
        <v>23.6</v>
      </c>
      <c r="FP208" s="1">
        <v>24.2</v>
      </c>
      <c r="FQ208" s="1">
        <v>25.4</v>
      </c>
      <c r="FR208" s="1">
        <v>24.2</v>
      </c>
      <c r="FS208" s="1">
        <v>25.2</v>
      </c>
      <c r="FT208" s="1">
        <v>25</v>
      </c>
      <c r="FU208" s="1">
        <v>24.4</v>
      </c>
      <c r="FV208" s="1">
        <v>25.6</v>
      </c>
      <c r="FW208" s="1">
        <v>25.2</v>
      </c>
      <c r="FX208" s="1">
        <v>25.4</v>
      </c>
      <c r="FY208" s="1">
        <v>25.8</v>
      </c>
      <c r="FZ208" s="1">
        <v>23.4</v>
      </c>
      <c r="GA208" s="1">
        <v>24.8</v>
      </c>
      <c r="GB208" s="1">
        <v>24.2</v>
      </c>
      <c r="GC208" s="1">
        <v>23.8</v>
      </c>
      <c r="GD208" s="1">
        <v>22</v>
      </c>
      <c r="GE208" s="1">
        <v>24.2</v>
      </c>
      <c r="GF208" s="1">
        <v>24</v>
      </c>
      <c r="GG208" s="1">
        <v>23.8</v>
      </c>
      <c r="GH208" s="1">
        <v>23.6</v>
      </c>
      <c r="GI208" s="1">
        <v>24.8</v>
      </c>
      <c r="GJ208" s="1">
        <v>23.4</v>
      </c>
      <c r="GK208" s="1">
        <v>23.2</v>
      </c>
      <c r="GL208" s="1">
        <v>24</v>
      </c>
      <c r="GM208" s="1">
        <v>24</v>
      </c>
      <c r="GN208" s="1">
        <v>24.2</v>
      </c>
      <c r="GO208" s="1">
        <v>25.2</v>
      </c>
      <c r="GP208" s="1">
        <v>23.6</v>
      </c>
      <c r="GQ208" s="1">
        <v>23.4</v>
      </c>
      <c r="GR208" s="1">
        <v>22.8</v>
      </c>
      <c r="GS208" s="1">
        <v>22.6</v>
      </c>
      <c r="GT208" s="1">
        <v>23.4</v>
      </c>
      <c r="GU208" s="1">
        <v>23.8</v>
      </c>
      <c r="GV208" s="1">
        <v>23.4</v>
      </c>
      <c r="GW208" s="1">
        <v>24.2</v>
      </c>
      <c r="GX208" s="1">
        <v>22</v>
      </c>
      <c r="GY208" s="1">
        <v>23.6</v>
      </c>
      <c r="GZ208" s="1">
        <v>24</v>
      </c>
      <c r="HA208" s="1">
        <v>24.4</v>
      </c>
      <c r="HB208" s="1">
        <v>24.4</v>
      </c>
      <c r="HC208" s="1">
        <v>25.8</v>
      </c>
      <c r="HD208" s="1">
        <v>23.4</v>
      </c>
      <c r="HE208" s="1">
        <v>24</v>
      </c>
      <c r="HF208" s="1">
        <v>22.8</v>
      </c>
      <c r="HG208" s="1">
        <v>23.8</v>
      </c>
      <c r="HH208" s="1">
        <v>23.2</v>
      </c>
      <c r="HI208" s="1">
        <v>22.8</v>
      </c>
      <c r="HJ208" s="1">
        <v>22.6</v>
      </c>
      <c r="HK208" s="1">
        <v>24.4</v>
      </c>
      <c r="HL208" s="1">
        <v>25.6</v>
      </c>
      <c r="HM208" s="1">
        <v>23.8</v>
      </c>
      <c r="HN208" s="1">
        <v>24.2</v>
      </c>
      <c r="HO208" s="1">
        <v>24</v>
      </c>
      <c r="HP208" s="1">
        <v>23.8</v>
      </c>
      <c r="HQ208" s="1">
        <v>24.8</v>
      </c>
      <c r="HR208" s="1">
        <v>24.4</v>
      </c>
      <c r="HS208" s="1">
        <v>27.6</v>
      </c>
      <c r="HT208" s="1">
        <v>25.4</v>
      </c>
      <c r="HU208" s="1">
        <v>25.4</v>
      </c>
      <c r="HV208" s="1">
        <v>24.6</v>
      </c>
      <c r="HW208" s="1">
        <v>23.8</v>
      </c>
      <c r="HX208" s="1">
        <v>25.6</v>
      </c>
      <c r="HY208" s="1">
        <v>26.2</v>
      </c>
      <c r="HZ208" s="1">
        <v>24.4</v>
      </c>
      <c r="IA208" s="1">
        <v>25.2</v>
      </c>
      <c r="IB208" s="1">
        <v>23.6</v>
      </c>
      <c r="IC208" s="1">
        <v>23.8</v>
      </c>
      <c r="ID208" s="1">
        <v>23.4</v>
      </c>
      <c r="IE208" s="1">
        <v>23.6</v>
      </c>
      <c r="IF208" s="1">
        <v>23.4</v>
      </c>
      <c r="IG208" s="1">
        <v>22</v>
      </c>
      <c r="IH208" s="1">
        <v>24.2</v>
      </c>
      <c r="II208" s="1">
        <v>25.2</v>
      </c>
      <c r="IJ208" s="1">
        <v>27.4</v>
      </c>
      <c r="IK208" s="1">
        <v>23.8</v>
      </c>
      <c r="IL208" s="1">
        <v>23.6</v>
      </c>
      <c r="IM208" s="1">
        <v>25.2</v>
      </c>
      <c r="IN208" s="1">
        <v>24.8</v>
      </c>
      <c r="IO208" s="1">
        <v>24.2</v>
      </c>
      <c r="IP208" s="1">
        <v>26</v>
      </c>
      <c r="IQ208" s="1">
        <v>25.8</v>
      </c>
      <c r="IR208" s="1">
        <v>24.6</v>
      </c>
      <c r="IS208" s="1">
        <v>25.8</v>
      </c>
      <c r="IT208" s="1">
        <v>24.5</v>
      </c>
      <c r="IU208" s="1">
        <v>25</v>
      </c>
      <c r="IV208" s="1">
        <v>25.2</v>
      </c>
      <c r="IW208" s="1">
        <v>22.8</v>
      </c>
      <c r="IX208" s="1">
        <v>22.6</v>
      </c>
      <c r="IY208" s="1">
        <v>27.8</v>
      </c>
      <c r="IZ208" s="1">
        <v>24.4</v>
      </c>
      <c r="JA208" s="1">
        <v>24.2</v>
      </c>
      <c r="JB208" s="1">
        <v>24.2</v>
      </c>
      <c r="JC208" s="1">
        <v>24</v>
      </c>
      <c r="JD208" s="1">
        <v>24</v>
      </c>
      <c r="JE208" s="1">
        <v>25.2</v>
      </c>
      <c r="JF208" s="1">
        <v>25</v>
      </c>
      <c r="JG208" s="1">
        <v>26.2</v>
      </c>
      <c r="JH208" s="1">
        <v>25.4</v>
      </c>
      <c r="JI208" s="1">
        <v>24.6</v>
      </c>
      <c r="JJ208" s="1">
        <v>23.4</v>
      </c>
      <c r="JK208" s="1">
        <v>23</v>
      </c>
      <c r="JL208" s="1">
        <v>22.8</v>
      </c>
      <c r="JM208" s="1">
        <v>23.4</v>
      </c>
      <c r="JN208" s="1">
        <v>23</v>
      </c>
      <c r="JO208" s="1">
        <v>22.8</v>
      </c>
      <c r="JP208" s="1">
        <v>23.6</v>
      </c>
      <c r="JQ208" s="1">
        <v>23.6</v>
      </c>
      <c r="JR208" s="1">
        <v>22.2</v>
      </c>
      <c r="JS208" s="1">
        <v>24</v>
      </c>
      <c r="JT208" s="1">
        <v>22.4</v>
      </c>
      <c r="JU208" s="1">
        <v>22.2</v>
      </c>
      <c r="JV208" s="1">
        <v>24</v>
      </c>
      <c r="JW208" s="1">
        <v>24.8</v>
      </c>
      <c r="JX208" s="1">
        <v>65535</v>
      </c>
      <c r="JY208" s="1">
        <v>22.8</v>
      </c>
      <c r="JZ208" s="1">
        <v>23.4</v>
      </c>
      <c r="KA208" s="1">
        <v>24.2</v>
      </c>
      <c r="KB208" s="1">
        <v>23</v>
      </c>
      <c r="KC208" s="1">
        <v>23.2</v>
      </c>
      <c r="KD208" s="1">
        <v>23.8</v>
      </c>
      <c r="KE208" s="1">
        <v>23.8</v>
      </c>
      <c r="KF208" s="1">
        <v>24.2</v>
      </c>
      <c r="KG208" s="1">
        <v>22.8</v>
      </c>
      <c r="KH208" s="1">
        <v>24</v>
      </c>
      <c r="KI208" s="1">
        <v>23.6</v>
      </c>
      <c r="KJ208" s="1">
        <v>24.2</v>
      </c>
      <c r="KK208" s="1">
        <v>22.2</v>
      </c>
      <c r="KL208" s="1">
        <v>23.8</v>
      </c>
      <c r="KM208" s="1">
        <v>23</v>
      </c>
      <c r="KN208" s="1">
        <v>23.8</v>
      </c>
      <c r="KO208" s="1">
        <v>23.2</v>
      </c>
      <c r="KP208" s="1">
        <v>24</v>
      </c>
      <c r="KQ208" s="1">
        <v>22.2</v>
      </c>
      <c r="KR208" s="1">
        <v>22.8</v>
      </c>
      <c r="KS208" s="1">
        <v>23.8</v>
      </c>
      <c r="KT208" s="1">
        <v>23.6</v>
      </c>
      <c r="KU208" s="1">
        <v>23.2</v>
      </c>
      <c r="KV208" s="1">
        <v>23.2</v>
      </c>
      <c r="KW208" s="1">
        <v>23.6</v>
      </c>
      <c r="KX208" s="1">
        <v>23.6</v>
      </c>
      <c r="KY208" s="1">
        <v>25</v>
      </c>
      <c r="KZ208" s="1">
        <v>24.4</v>
      </c>
      <c r="LA208" s="1">
        <v>24.2</v>
      </c>
      <c r="LB208" s="1">
        <v>23.2</v>
      </c>
      <c r="LC208" s="1">
        <v>22.8</v>
      </c>
      <c r="LD208" s="1">
        <v>24.8</v>
      </c>
      <c r="LE208" s="1">
        <v>24.4</v>
      </c>
      <c r="LF208" s="1">
        <v>24.2</v>
      </c>
      <c r="LG208" s="1">
        <v>24.6</v>
      </c>
      <c r="LH208" s="1">
        <v>23.2</v>
      </c>
      <c r="LI208" s="1">
        <v>23</v>
      </c>
      <c r="LJ208" s="1">
        <v>22.8</v>
      </c>
      <c r="LK208" s="1">
        <v>24.8</v>
      </c>
      <c r="LL208" s="1">
        <v>24.8</v>
      </c>
      <c r="LM208" s="1">
        <v>25.8</v>
      </c>
      <c r="LN208" s="1">
        <v>23.4</v>
      </c>
      <c r="LO208" s="1">
        <v>24.2</v>
      </c>
      <c r="LP208" s="1">
        <v>22.4</v>
      </c>
      <c r="LQ208" s="1">
        <v>22.2</v>
      </c>
      <c r="LR208" s="1">
        <v>25.6</v>
      </c>
      <c r="LS208" s="1">
        <v>24.4</v>
      </c>
      <c r="LT208" s="1">
        <v>24.2</v>
      </c>
      <c r="LU208" s="1">
        <v>25.8</v>
      </c>
      <c r="LV208" s="1">
        <v>23.6</v>
      </c>
      <c r="LW208" s="1">
        <v>23.6</v>
      </c>
      <c r="LX208" s="1">
        <v>23.8</v>
      </c>
      <c r="LY208" s="1">
        <v>23.6</v>
      </c>
      <c r="LZ208" s="1">
        <v>24.2</v>
      </c>
      <c r="MA208" s="1">
        <v>24.6</v>
      </c>
      <c r="MB208" s="1">
        <v>23.8</v>
      </c>
      <c r="MC208" s="1">
        <v>24.4</v>
      </c>
      <c r="MD208" s="1">
        <v>23.6</v>
      </c>
      <c r="ME208" s="1">
        <v>23.6</v>
      </c>
      <c r="MF208" s="1">
        <v>23.6</v>
      </c>
      <c r="MG208" s="1">
        <v>23.4</v>
      </c>
      <c r="MH208" s="1">
        <v>23.8</v>
      </c>
      <c r="MI208" s="1">
        <v>23.6</v>
      </c>
      <c r="MJ208" s="1">
        <v>23.4</v>
      </c>
      <c r="MK208" s="1">
        <v>22.4</v>
      </c>
      <c r="ML208" s="1">
        <v>23.4</v>
      </c>
      <c r="MM208" s="1">
        <v>23.6</v>
      </c>
      <c r="MN208" s="1">
        <v>24</v>
      </c>
      <c r="MO208" s="1">
        <v>24.2</v>
      </c>
      <c r="MP208" s="1">
        <v>23.2</v>
      </c>
      <c r="MQ208" s="1">
        <v>22.8</v>
      </c>
      <c r="MR208" s="1">
        <v>22.8</v>
      </c>
      <c r="MS208" s="1">
        <v>24.6</v>
      </c>
      <c r="MT208" s="1">
        <v>23.6</v>
      </c>
      <c r="MU208" s="1">
        <v>24</v>
      </c>
      <c r="MV208" s="1">
        <v>22.8</v>
      </c>
      <c r="MW208" s="1">
        <v>23</v>
      </c>
      <c r="MX208" s="1">
        <v>23.8</v>
      </c>
      <c r="MY208" s="1">
        <v>24.2</v>
      </c>
      <c r="MZ208" s="1">
        <v>23.6</v>
      </c>
      <c r="NA208" s="1">
        <v>22.4</v>
      </c>
      <c r="NB208" s="1">
        <v>23</v>
      </c>
      <c r="NC208" s="1">
        <v>23</v>
      </c>
      <c r="ND208" s="1">
        <v>22.8</v>
      </c>
      <c r="NE208" s="1">
        <v>25.4</v>
      </c>
      <c r="NF208" s="1">
        <v>25.4</v>
      </c>
      <c r="NG208" s="1">
        <v>25.6</v>
      </c>
      <c r="NH208" s="1">
        <v>24.6</v>
      </c>
      <c r="NI208" s="1">
        <v>24.4</v>
      </c>
      <c r="NJ208" s="6">
        <f t="shared" si="160"/>
        <v>1</v>
      </c>
      <c r="NK208" s="3">
        <f t="shared" si="161"/>
        <v>1</v>
      </c>
      <c r="NL208" s="3">
        <f t="shared" si="162"/>
        <v>0.967741935483871</v>
      </c>
      <c r="NM208" s="3">
        <f t="shared" si="163"/>
        <v>1</v>
      </c>
      <c r="NN208" s="3">
        <f t="shared" si="164"/>
        <v>1</v>
      </c>
      <c r="NO208" s="3">
        <f t="shared" si="165"/>
        <v>1</v>
      </c>
      <c r="NP208" s="3">
        <f t="shared" si="166"/>
        <v>1</v>
      </c>
      <c r="NQ208" s="3">
        <f t="shared" si="167"/>
        <v>1</v>
      </c>
      <c r="NR208" s="3">
        <f t="shared" si="168"/>
        <v>1</v>
      </c>
      <c r="NS208" s="3">
        <f t="shared" si="169"/>
        <v>0.967741935483871</v>
      </c>
      <c r="NT208" s="3">
        <f t="shared" si="170"/>
        <v>1</v>
      </c>
      <c r="NU208" s="3">
        <f t="shared" si="171"/>
        <v>1</v>
      </c>
      <c r="NV208" s="3">
        <f t="shared" si="172"/>
        <v>0.9945205479452055</v>
      </c>
      <c r="NW208" s="5">
        <f t="shared" si="173"/>
        <v>22.690322580645162</v>
      </c>
      <c r="NX208" s="1">
        <f t="shared" si="174"/>
        <v>23.35</v>
      </c>
      <c r="NY208" s="1">
        <f t="shared" si="175"/>
        <v>24.066666666666659</v>
      </c>
      <c r="NZ208" s="1">
        <f t="shared" si="176"/>
        <v>24.060000000000002</v>
      </c>
      <c r="OA208" s="1">
        <f t="shared" si="177"/>
        <v>24.291935483870969</v>
      </c>
      <c r="OB208" s="1">
        <f t="shared" si="178"/>
        <v>24.373666666666661</v>
      </c>
      <c r="OC208" s="1">
        <f t="shared" si="179"/>
        <v>23.754838709677415</v>
      </c>
      <c r="OD208" s="1">
        <f t="shared" si="180"/>
        <v>24.619354838709679</v>
      </c>
      <c r="OE208" s="1">
        <f t="shared" si="181"/>
        <v>24.063333333333333</v>
      </c>
      <c r="OF208" s="1">
        <f t="shared" si="182"/>
        <v>23.573333333333334</v>
      </c>
      <c r="OG208" s="1">
        <f t="shared" si="183"/>
        <v>24</v>
      </c>
      <c r="OH208" s="1">
        <f t="shared" si="184"/>
        <v>23.677419354838708</v>
      </c>
      <c r="OI208" s="111">
        <v>21.28</v>
      </c>
      <c r="OJ208" s="112">
        <v>21.695238095238096</v>
      </c>
      <c r="OK208" s="112">
        <v>22.284999999999997</v>
      </c>
      <c r="OL208" s="112">
        <v>22.842857142857145</v>
      </c>
      <c r="OM208" s="112">
        <v>22.869565217391305</v>
      </c>
      <c r="ON208" s="112">
        <v>22.704761904761906</v>
      </c>
      <c r="OO208" s="112">
        <v>22.40909090909091</v>
      </c>
      <c r="OP208" s="112">
        <v>22.552173913043479</v>
      </c>
      <c r="OQ208" s="112">
        <v>22.643478260869564</v>
      </c>
      <c r="OR208" s="112">
        <v>22.517391304347825</v>
      </c>
      <c r="OS208" s="112">
        <v>22.373913043478257</v>
      </c>
      <c r="OT208" s="112">
        <v>21.876190476190477</v>
      </c>
      <c r="OU208" s="5">
        <f t="shared" si="148"/>
        <v>1.4103225806451611</v>
      </c>
      <c r="OV208" s="1">
        <f t="shared" si="149"/>
        <v>1.6547619047619051</v>
      </c>
      <c r="OW208" s="1">
        <f t="shared" si="150"/>
        <v>1.7816666666666627</v>
      </c>
      <c r="OX208" s="1">
        <f t="shared" si="151"/>
        <v>1.2171428571428571</v>
      </c>
      <c r="OY208" s="1">
        <f t="shared" si="152"/>
        <v>1.422370266479664</v>
      </c>
      <c r="OZ208" s="1">
        <f t="shared" si="153"/>
        <v>1.6689047619047557</v>
      </c>
      <c r="PA208" s="1">
        <f t="shared" si="154"/>
        <v>1.3457478005865049</v>
      </c>
      <c r="PB208" s="1">
        <f t="shared" si="155"/>
        <v>2.0671809256662002</v>
      </c>
      <c r="PC208" s="1">
        <f t="shared" si="156"/>
        <v>1.4198550724637684</v>
      </c>
      <c r="PD208" s="1">
        <f t="shared" si="157"/>
        <v>1.055942028985509</v>
      </c>
      <c r="PE208" s="1">
        <f t="shared" si="158"/>
        <v>1.6260869565217426</v>
      </c>
      <c r="PF208" s="1">
        <f t="shared" si="159"/>
        <v>1.8012288786482316</v>
      </c>
      <c r="PG208" s="111">
        <v>14</v>
      </c>
      <c r="PH208" s="112">
        <v>13.2</v>
      </c>
      <c r="PI208" s="112">
        <v>13.2</v>
      </c>
      <c r="PJ208" s="112">
        <v>16.2</v>
      </c>
      <c r="PK208" s="112">
        <v>16.2</v>
      </c>
      <c r="PL208" s="112">
        <v>16</v>
      </c>
      <c r="PM208" s="112">
        <v>16</v>
      </c>
      <c r="PN208" s="112">
        <v>17.2</v>
      </c>
      <c r="PO208" s="112">
        <v>16.2</v>
      </c>
      <c r="PP208" s="112">
        <v>16</v>
      </c>
      <c r="PQ208" s="112">
        <v>17.100000000000001</v>
      </c>
      <c r="PR208" s="137">
        <v>17.600000000000001</v>
      </c>
      <c r="PS208" s="5">
        <f t="array" ref="PS208">+IF(ISERROR($NW208)=FALSE,MIN(IF($H208:$AL208&lt;65534,$H208:$AL208,"")),NA())</f>
        <v>20.8</v>
      </c>
      <c r="PT208" s="1">
        <f t="array" ref="PT208">+IF(ISERROR($NX208)=FALSE,MIN(IF($AM208:$BN208&lt;65534,$AM208:$BN208,"")),NA())</f>
        <v>20.8</v>
      </c>
      <c r="PU208" s="1">
        <f t="array" ref="PU208">+IF(ISERROR($NY208)=FALSE,MIN(IF($BP208:$CT208&lt;65534,$BP208:$CT208,"")),NA())</f>
        <v>22.8</v>
      </c>
      <c r="PV208" s="1">
        <f t="array" ref="PV208">+IF(ISERROR($NZ208)=FALSE,MIN(IF($CU208:$DX208&lt;65534,$CU208:$DX208,"")),NA())</f>
        <v>22.8</v>
      </c>
      <c r="PW208" s="1">
        <f t="array" ref="PW208">+IF(ISERROR($OA208)=FALSE,MIN(IF($DY208:$FC208&lt;65534,$DY208:$FC208,"")),NA())</f>
        <v>20</v>
      </c>
      <c r="PX208" s="1">
        <f t="array" ref="PX208">+IF(ISERROR($OB208)=FALSE,MIN(IF($FD208:$GG208&lt;65534,$FD208:$GG208,"")),NA())</f>
        <v>22</v>
      </c>
      <c r="PY208" s="1">
        <f t="array" ref="PY208">+IF(ISERROR($OC208)=FALSE,MIN(IF($GH208:$HL208&lt;65534,$GH208:$HL208,"")),NA())</f>
        <v>22</v>
      </c>
      <c r="PZ208" s="1">
        <f t="array" ref="PZ208">+IF(ISERROR($OD208)=FALSE,MIN(IF($HM208:$IQ208&lt;65534,$HM208:$IQ208,"")),NA())</f>
        <v>22</v>
      </c>
      <c r="QA208" s="1">
        <f t="array" ref="QA208">+IF(ISERROR($OE208)=FALSE,MIN(IF($IR208:$JU208&lt;65534,$IR208:$JU208,"")),NA())</f>
        <v>22.2</v>
      </c>
      <c r="QB208" s="1">
        <f t="array" ref="QB208">+IF(ISERROR($OF208)=FALSE,MIN(IF($JV208:$KZ208&lt;65534,$JV208:$KZ208,"")),NA())</f>
        <v>22.2</v>
      </c>
      <c r="QC208" s="1">
        <f t="array" ref="QC208">+IF(ISERROR($OG208)=FALSE,MIN(IF($LA208:$MD208&lt;65534,$LA208:$MD208,"")),NA())</f>
        <v>22.2</v>
      </c>
      <c r="QD208" s="1">
        <f t="array" ref="QD208">+IF(ISERROR($OH208)=FALSE,MIN(IF($ME208:$NI208&lt;65534,$ME208:$NI208,"")),NA())</f>
        <v>22.4</v>
      </c>
      <c r="QE208" s="5">
        <f t="shared" si="185"/>
        <v>-6.8000000000000007</v>
      </c>
      <c r="QF208" s="1">
        <f t="shared" si="186"/>
        <v>-7.6000000000000014</v>
      </c>
      <c r="QG208" s="1">
        <f t="shared" si="187"/>
        <v>-9.6000000000000014</v>
      </c>
      <c r="QH208" s="1">
        <f t="shared" si="188"/>
        <v>-6.6000000000000014</v>
      </c>
      <c r="QI208" s="1">
        <f t="shared" si="189"/>
        <v>-3.8000000000000007</v>
      </c>
      <c r="QJ208" s="1">
        <f t="shared" si="190"/>
        <v>-6</v>
      </c>
      <c r="QK208" s="1">
        <f t="shared" si="191"/>
        <v>-6</v>
      </c>
      <c r="QL208" s="1">
        <f t="shared" si="192"/>
        <v>-4.8000000000000007</v>
      </c>
      <c r="QM208" s="1">
        <f t="shared" si="193"/>
        <v>-6</v>
      </c>
      <c r="QN208" s="1">
        <f t="shared" si="194"/>
        <v>-6.1999999999999993</v>
      </c>
      <c r="QO208" s="1">
        <f t="shared" si="195"/>
        <v>-5.0999999999999979</v>
      </c>
      <c r="QP208" s="1">
        <f t="shared" si="196"/>
        <v>-4.7999999999999972</v>
      </c>
      <c r="QQ208" s="5" t="s">
        <v>892</v>
      </c>
    </row>
    <row r="209" spans="1:459" s="1" customFormat="1" x14ac:dyDescent="0.2">
      <c r="A209" s="79">
        <v>16055010</v>
      </c>
      <c r="B209" s="106">
        <v>-73.357499999999987</v>
      </c>
      <c r="C209" s="106">
        <v>8.3152777777777782</v>
      </c>
      <c r="D209" s="105">
        <v>1435</v>
      </c>
      <c r="E209" s="97" t="s">
        <v>494</v>
      </c>
      <c r="F209" s="97" t="s">
        <v>178</v>
      </c>
      <c r="G209" s="97" t="s">
        <v>17</v>
      </c>
      <c r="H209" s="1">
        <v>65535</v>
      </c>
      <c r="I209" s="1">
        <v>65535</v>
      </c>
      <c r="J209" s="1">
        <v>12.6</v>
      </c>
      <c r="K209" s="1">
        <v>65535</v>
      </c>
      <c r="L209" s="1">
        <v>65535</v>
      </c>
      <c r="M209" s="1">
        <v>65535</v>
      </c>
      <c r="N209" s="1">
        <v>65535</v>
      </c>
      <c r="O209" s="1">
        <v>65535</v>
      </c>
      <c r="P209" s="1">
        <v>14.8</v>
      </c>
      <c r="Q209" s="1">
        <v>65535</v>
      </c>
      <c r="R209" s="1">
        <v>65535</v>
      </c>
      <c r="S209" s="1">
        <v>65535</v>
      </c>
      <c r="T209" s="1">
        <v>13.8</v>
      </c>
      <c r="U209" s="1">
        <v>65535</v>
      </c>
      <c r="V209" s="1">
        <v>65535</v>
      </c>
      <c r="W209" s="1">
        <v>15.2</v>
      </c>
      <c r="X209" s="1">
        <v>65535</v>
      </c>
      <c r="Y209" s="1">
        <v>14.6</v>
      </c>
      <c r="Z209" s="1">
        <v>65535</v>
      </c>
      <c r="AA209" s="1">
        <v>65535</v>
      </c>
      <c r="AB209" s="1">
        <v>15</v>
      </c>
      <c r="AC209" s="1">
        <v>65535</v>
      </c>
      <c r="AD209" s="1">
        <v>65535</v>
      </c>
      <c r="AE209" s="1">
        <v>15.2</v>
      </c>
      <c r="AF209" s="1">
        <v>15.2</v>
      </c>
      <c r="AG209" s="1">
        <v>15.4</v>
      </c>
      <c r="AH209" s="1">
        <v>15.8</v>
      </c>
      <c r="AI209" s="1">
        <v>65535</v>
      </c>
      <c r="AJ209" s="1">
        <v>17</v>
      </c>
      <c r="AK209" s="1">
        <v>14.4</v>
      </c>
      <c r="AL209" s="1">
        <v>65535</v>
      </c>
      <c r="AM209" s="1">
        <v>16.2</v>
      </c>
      <c r="AN209" s="1">
        <v>14.2</v>
      </c>
      <c r="AO209" s="1">
        <v>65535</v>
      </c>
      <c r="AP209" s="1">
        <v>65535</v>
      </c>
      <c r="AQ209" s="1">
        <v>14.2</v>
      </c>
      <c r="AR209" s="1">
        <v>15</v>
      </c>
      <c r="AS209" s="1">
        <v>14.4</v>
      </c>
      <c r="AT209" s="1">
        <v>14.6</v>
      </c>
      <c r="AU209" s="1">
        <v>15.6</v>
      </c>
      <c r="AV209" s="1">
        <v>65535</v>
      </c>
      <c r="AW209" s="1">
        <v>11.6</v>
      </c>
      <c r="AX209" s="1">
        <v>12.6</v>
      </c>
      <c r="AY209" s="1">
        <v>65535</v>
      </c>
      <c r="AZ209" s="1">
        <v>17</v>
      </c>
      <c r="BA209" s="1">
        <v>15.2</v>
      </c>
      <c r="BB209" s="1">
        <v>15.2</v>
      </c>
      <c r="BC209" s="1">
        <v>16.2</v>
      </c>
      <c r="BD209" s="1">
        <v>65535</v>
      </c>
      <c r="BE209" s="1">
        <v>16</v>
      </c>
      <c r="BF209" s="1">
        <v>17.399999999999999</v>
      </c>
      <c r="BG209" s="1">
        <v>65535</v>
      </c>
      <c r="BH209" s="1">
        <v>65535</v>
      </c>
      <c r="BI209" s="1">
        <v>65535</v>
      </c>
      <c r="BJ209" s="1">
        <v>65535</v>
      </c>
      <c r="BK209" s="1">
        <v>65535</v>
      </c>
      <c r="BL209" s="1">
        <v>15.2</v>
      </c>
      <c r="BM209" s="1">
        <v>65535</v>
      </c>
      <c r="BN209" s="1">
        <v>65535</v>
      </c>
      <c r="BO209" s="102"/>
      <c r="BP209" s="1">
        <v>15.4</v>
      </c>
      <c r="BQ209" s="1">
        <v>16</v>
      </c>
      <c r="BR209" s="1">
        <v>16.2</v>
      </c>
      <c r="BS209" s="1">
        <v>16</v>
      </c>
      <c r="BT209" s="1">
        <v>17.8</v>
      </c>
      <c r="BU209" s="1">
        <v>65535</v>
      </c>
      <c r="BV209" s="1">
        <v>65535</v>
      </c>
      <c r="BW209" s="1">
        <v>65535</v>
      </c>
      <c r="BX209" s="1">
        <v>17.8</v>
      </c>
      <c r="BY209" s="1">
        <v>65535</v>
      </c>
      <c r="BZ209" s="1">
        <v>65535</v>
      </c>
      <c r="CA209" s="1">
        <v>17.600000000000001</v>
      </c>
      <c r="CB209" s="1">
        <v>15.8</v>
      </c>
      <c r="CC209" s="1">
        <v>15.6</v>
      </c>
      <c r="CD209" s="1">
        <v>65535</v>
      </c>
      <c r="CE209" s="1">
        <v>65535</v>
      </c>
      <c r="CF209" s="1">
        <v>17</v>
      </c>
      <c r="CG209" s="1">
        <v>16.2</v>
      </c>
      <c r="CH209" s="1">
        <v>17.2</v>
      </c>
      <c r="CI209" s="1">
        <v>16.8</v>
      </c>
      <c r="CJ209" s="1">
        <v>17.8</v>
      </c>
      <c r="CK209" s="1">
        <v>16.600000000000001</v>
      </c>
      <c r="CL209" s="1">
        <v>17.600000000000001</v>
      </c>
      <c r="CM209" s="1">
        <v>14.6</v>
      </c>
      <c r="CN209" s="1">
        <v>15.8</v>
      </c>
      <c r="CO209" s="1">
        <v>16.8</v>
      </c>
      <c r="CP209" s="1">
        <v>16.8</v>
      </c>
      <c r="CQ209" s="1">
        <v>16.399999999999999</v>
      </c>
      <c r="CR209" s="1">
        <v>17.8</v>
      </c>
      <c r="CS209" s="1">
        <v>18.600000000000001</v>
      </c>
      <c r="CT209" s="1">
        <v>18.2</v>
      </c>
      <c r="CU209" s="1">
        <v>18.399999999999999</v>
      </c>
      <c r="CV209" s="1">
        <v>17.600000000000001</v>
      </c>
      <c r="CW209" s="1">
        <v>13.8</v>
      </c>
      <c r="CX209" s="1">
        <v>14</v>
      </c>
      <c r="CY209" s="1">
        <v>14</v>
      </c>
      <c r="CZ209" s="1">
        <v>14.4</v>
      </c>
      <c r="DA209" s="1">
        <v>17.399999999999999</v>
      </c>
      <c r="DB209" s="1">
        <v>15.8</v>
      </c>
      <c r="DC209" s="1">
        <v>15.6</v>
      </c>
      <c r="DD209" s="1">
        <v>16</v>
      </c>
      <c r="DE209" s="1">
        <v>17.8</v>
      </c>
      <c r="DF209" s="1">
        <v>16</v>
      </c>
      <c r="DG209" s="1">
        <v>17.8</v>
      </c>
      <c r="DH209" s="1">
        <v>18.399999999999999</v>
      </c>
      <c r="DI209" s="1">
        <v>17.8</v>
      </c>
      <c r="DJ209" s="1">
        <v>18.8</v>
      </c>
      <c r="DK209" s="1">
        <v>17</v>
      </c>
      <c r="DL209" s="1">
        <v>18.600000000000001</v>
      </c>
      <c r="DM209" s="1">
        <v>19.399999999999999</v>
      </c>
      <c r="DN209" s="1">
        <v>19</v>
      </c>
      <c r="DO209" s="1">
        <v>18.600000000000001</v>
      </c>
      <c r="DP209" s="1">
        <v>18.399999999999999</v>
      </c>
      <c r="DQ209" s="1">
        <v>16.2</v>
      </c>
      <c r="DR209" s="1">
        <v>17.399999999999999</v>
      </c>
      <c r="DS209" s="1">
        <v>19.600000000000001</v>
      </c>
      <c r="DT209" s="1">
        <v>18.8</v>
      </c>
      <c r="DU209" s="1">
        <v>19.2</v>
      </c>
      <c r="DV209" s="1">
        <v>17.8</v>
      </c>
      <c r="DW209" s="1">
        <v>17</v>
      </c>
      <c r="DX209" s="1">
        <v>17.2</v>
      </c>
      <c r="DY209" s="1">
        <v>17</v>
      </c>
      <c r="DZ209" s="1">
        <v>15.2</v>
      </c>
      <c r="EA209" s="1">
        <v>16.2</v>
      </c>
      <c r="EB209" s="1">
        <v>18.600000000000001</v>
      </c>
      <c r="EC209" s="1">
        <v>17.8</v>
      </c>
      <c r="ED209" s="1">
        <v>16.8</v>
      </c>
      <c r="EE209" s="1">
        <v>17.8</v>
      </c>
      <c r="EF209" s="1">
        <v>18.2</v>
      </c>
      <c r="EG209" s="1">
        <v>18</v>
      </c>
      <c r="EH209" s="1">
        <v>18.600000000000001</v>
      </c>
      <c r="EI209" s="1">
        <v>18.600000000000001</v>
      </c>
      <c r="EJ209" s="1">
        <v>19.2</v>
      </c>
      <c r="EK209" s="1">
        <v>18.2</v>
      </c>
      <c r="EL209" s="1">
        <v>17.600000000000001</v>
      </c>
      <c r="EM209" s="1">
        <v>17.600000000000001</v>
      </c>
      <c r="EN209" s="1">
        <v>17.2</v>
      </c>
      <c r="EO209" s="1">
        <v>17.2</v>
      </c>
      <c r="EP209" s="1">
        <v>16.8</v>
      </c>
      <c r="EQ209" s="1">
        <v>18.2</v>
      </c>
      <c r="ER209" s="1">
        <v>18.399999999999999</v>
      </c>
      <c r="ES209" s="1">
        <v>18.8</v>
      </c>
      <c r="ET209" s="1">
        <v>18.600000000000001</v>
      </c>
      <c r="EU209" s="1">
        <v>18.399999999999999</v>
      </c>
      <c r="EV209" s="1">
        <v>18.399999999999999</v>
      </c>
      <c r="EW209" s="1">
        <v>18.2</v>
      </c>
      <c r="EX209" s="1">
        <v>18.8</v>
      </c>
      <c r="EY209" s="1">
        <v>18.2</v>
      </c>
      <c r="EZ209" s="1">
        <v>19.399999999999999</v>
      </c>
      <c r="FA209" s="1">
        <v>18.399999999999999</v>
      </c>
      <c r="FB209" s="1">
        <v>17.8</v>
      </c>
      <c r="FC209" s="1">
        <v>18.399999999999999</v>
      </c>
      <c r="FD209" s="1">
        <v>18.600000000000001</v>
      </c>
      <c r="FE209" s="1">
        <v>18</v>
      </c>
      <c r="FF209" s="1">
        <v>17.399999999999999</v>
      </c>
      <c r="FG209" s="1">
        <v>18.8</v>
      </c>
      <c r="FH209" s="1">
        <v>17</v>
      </c>
      <c r="FI209" s="1">
        <v>18.399999999999999</v>
      </c>
      <c r="FJ209" s="1">
        <v>18.399999999999999</v>
      </c>
      <c r="FK209" s="1">
        <v>17.600000000000001</v>
      </c>
      <c r="FL209" s="1">
        <v>17.2</v>
      </c>
      <c r="FM209" s="1">
        <v>65535</v>
      </c>
      <c r="FN209" s="1">
        <v>18</v>
      </c>
      <c r="FO209" s="1">
        <v>18.600000000000001</v>
      </c>
      <c r="FP209" s="1">
        <v>17.8</v>
      </c>
      <c r="FQ209" s="1">
        <v>17.399999999999999</v>
      </c>
      <c r="FR209" s="1">
        <v>18</v>
      </c>
      <c r="FS209" s="1">
        <v>17.2</v>
      </c>
      <c r="FT209" s="1">
        <v>15.6</v>
      </c>
      <c r="FU209" s="1">
        <v>16</v>
      </c>
      <c r="FV209" s="1">
        <v>16</v>
      </c>
      <c r="FW209" s="1">
        <v>16.8</v>
      </c>
      <c r="FX209" s="1">
        <v>16.600000000000001</v>
      </c>
      <c r="FY209" s="1">
        <v>65535</v>
      </c>
      <c r="FZ209" s="1">
        <v>17.399999999999999</v>
      </c>
      <c r="GA209" s="1">
        <v>17.600000000000001</v>
      </c>
      <c r="GB209" s="1">
        <v>17</v>
      </c>
      <c r="GC209" s="1">
        <v>18.8</v>
      </c>
      <c r="GD209" s="1">
        <v>14</v>
      </c>
      <c r="GE209" s="1">
        <v>15.4</v>
      </c>
      <c r="GF209" s="1">
        <v>16.8</v>
      </c>
      <c r="GG209" s="1">
        <v>19</v>
      </c>
      <c r="GH209" s="1">
        <v>18.8</v>
      </c>
      <c r="GI209" s="1">
        <v>18.2</v>
      </c>
      <c r="GJ209" s="1">
        <v>17.399999999999999</v>
      </c>
      <c r="GK209" s="1">
        <v>15</v>
      </c>
      <c r="GL209" s="1">
        <v>15.8</v>
      </c>
      <c r="GM209" s="1">
        <v>15.2</v>
      </c>
      <c r="GN209" s="1">
        <v>16.399999999999999</v>
      </c>
      <c r="GO209" s="1">
        <v>17.8</v>
      </c>
      <c r="GP209" s="1">
        <v>17</v>
      </c>
      <c r="GQ209" s="1">
        <v>16.2</v>
      </c>
      <c r="GR209" s="1">
        <v>16.2</v>
      </c>
      <c r="GS209" s="1">
        <v>15.8</v>
      </c>
      <c r="GT209" s="1">
        <v>65535</v>
      </c>
      <c r="GU209" s="1">
        <v>17.2</v>
      </c>
      <c r="GV209" s="1">
        <v>15.6</v>
      </c>
      <c r="GW209" s="1">
        <v>16.2</v>
      </c>
      <c r="GX209" s="1">
        <v>17</v>
      </c>
      <c r="GY209" s="1">
        <v>16.600000000000001</v>
      </c>
      <c r="GZ209" s="1">
        <v>16.399999999999999</v>
      </c>
      <c r="HA209" s="1">
        <v>16.399999999999999</v>
      </c>
      <c r="HB209" s="1">
        <v>16</v>
      </c>
      <c r="HC209" s="1">
        <v>16.8</v>
      </c>
      <c r="HD209" s="1">
        <v>16.8</v>
      </c>
      <c r="HE209" s="1">
        <v>15</v>
      </c>
      <c r="HF209" s="1">
        <v>16</v>
      </c>
      <c r="HG209" s="1">
        <v>17.399999999999999</v>
      </c>
      <c r="HH209" s="1">
        <v>17.399999999999999</v>
      </c>
      <c r="HI209" s="1">
        <v>16.399999999999999</v>
      </c>
      <c r="HJ209" s="1">
        <v>16.8</v>
      </c>
      <c r="HK209" s="1">
        <v>18.399999999999999</v>
      </c>
      <c r="HL209" s="1">
        <v>17</v>
      </c>
      <c r="HM209" s="1">
        <v>65535</v>
      </c>
      <c r="HN209" s="1">
        <v>65535</v>
      </c>
      <c r="HO209" s="1">
        <v>65535</v>
      </c>
      <c r="HP209" s="1">
        <v>65535</v>
      </c>
      <c r="HQ209" s="1">
        <v>65535</v>
      </c>
      <c r="HR209" s="1">
        <v>65535</v>
      </c>
      <c r="HS209" s="1">
        <v>65535</v>
      </c>
      <c r="HT209" s="1">
        <v>65535</v>
      </c>
      <c r="HU209" s="1">
        <v>65535</v>
      </c>
      <c r="HV209" s="1">
        <v>65535</v>
      </c>
      <c r="HW209" s="1">
        <v>65535</v>
      </c>
      <c r="HX209" s="1">
        <v>65535</v>
      </c>
      <c r="HY209" s="1">
        <v>65535</v>
      </c>
      <c r="HZ209" s="1">
        <v>65535</v>
      </c>
      <c r="IA209" s="1">
        <v>65535</v>
      </c>
      <c r="IB209" s="1">
        <v>65535</v>
      </c>
      <c r="IC209" s="1">
        <v>65535</v>
      </c>
      <c r="ID209" s="1">
        <v>65535</v>
      </c>
      <c r="IE209" s="1">
        <v>65535</v>
      </c>
      <c r="IF209" s="1">
        <v>65535</v>
      </c>
      <c r="IG209" s="1">
        <v>65535</v>
      </c>
      <c r="IH209" s="1">
        <v>65535</v>
      </c>
      <c r="II209" s="1">
        <v>65535</v>
      </c>
      <c r="IJ209" s="1">
        <v>65535</v>
      </c>
      <c r="IK209" s="1">
        <v>65535</v>
      </c>
      <c r="IL209" s="1">
        <v>65535</v>
      </c>
      <c r="IM209" s="1">
        <v>65535</v>
      </c>
      <c r="IN209" s="1">
        <v>65535</v>
      </c>
      <c r="IO209" s="1">
        <v>65535</v>
      </c>
      <c r="IP209" s="1">
        <v>65535</v>
      </c>
      <c r="IQ209" s="1">
        <v>65535</v>
      </c>
      <c r="IR209" s="1">
        <v>65535</v>
      </c>
      <c r="IS209" s="1">
        <v>65535</v>
      </c>
      <c r="IT209" s="1">
        <v>65535</v>
      </c>
      <c r="IU209" s="1">
        <v>65535</v>
      </c>
      <c r="IV209" s="1">
        <v>65535</v>
      </c>
      <c r="IW209" s="1">
        <v>65535</v>
      </c>
      <c r="IX209" s="1">
        <v>65535</v>
      </c>
      <c r="IY209" s="1">
        <v>65535</v>
      </c>
      <c r="IZ209" s="1">
        <v>65535</v>
      </c>
      <c r="JA209" s="1">
        <v>65535</v>
      </c>
      <c r="JB209" s="1">
        <v>65535</v>
      </c>
      <c r="JC209" s="1">
        <v>65535</v>
      </c>
      <c r="JD209" s="1">
        <v>65535</v>
      </c>
      <c r="JE209" s="1">
        <v>65535</v>
      </c>
      <c r="JF209" s="1">
        <v>65535</v>
      </c>
      <c r="JG209" s="1">
        <v>65535</v>
      </c>
      <c r="JH209" s="1">
        <v>65535</v>
      </c>
      <c r="JI209" s="1">
        <v>65535</v>
      </c>
      <c r="JJ209" s="1">
        <v>65535</v>
      </c>
      <c r="JK209" s="1">
        <v>65535</v>
      </c>
      <c r="JL209" s="1">
        <v>65535</v>
      </c>
      <c r="JM209" s="1">
        <v>65535</v>
      </c>
      <c r="JN209" s="1">
        <v>65535</v>
      </c>
      <c r="JO209" s="1">
        <v>65535</v>
      </c>
      <c r="JP209" s="1">
        <v>65535</v>
      </c>
      <c r="JQ209" s="1">
        <v>65535</v>
      </c>
      <c r="JR209" s="1">
        <v>65535</v>
      </c>
      <c r="JS209" s="1">
        <v>65535</v>
      </c>
      <c r="JT209" s="1">
        <v>65535</v>
      </c>
      <c r="JU209" s="1">
        <v>65535</v>
      </c>
      <c r="JV209" s="1">
        <v>65535</v>
      </c>
      <c r="JW209" s="1">
        <v>65535</v>
      </c>
      <c r="JX209" s="1">
        <v>65535</v>
      </c>
      <c r="JY209" s="1">
        <v>65535</v>
      </c>
      <c r="JZ209" s="1">
        <v>65535</v>
      </c>
      <c r="KA209" s="1">
        <v>65535</v>
      </c>
      <c r="KB209" s="1">
        <v>65535</v>
      </c>
      <c r="KC209" s="1">
        <v>65535</v>
      </c>
      <c r="KD209" s="1">
        <v>65535</v>
      </c>
      <c r="KE209" s="1">
        <v>65535</v>
      </c>
      <c r="KF209" s="1">
        <v>65535</v>
      </c>
      <c r="KG209" s="1">
        <v>65535</v>
      </c>
      <c r="KH209" s="1">
        <v>65535</v>
      </c>
      <c r="KI209" s="1">
        <v>65535</v>
      </c>
      <c r="KJ209" s="1">
        <v>65535</v>
      </c>
      <c r="KK209" s="1">
        <v>65535</v>
      </c>
      <c r="KL209" s="1">
        <v>65535</v>
      </c>
      <c r="KM209" s="1">
        <v>65535</v>
      </c>
      <c r="KN209" s="1">
        <v>65535</v>
      </c>
      <c r="KO209" s="1">
        <v>65535</v>
      </c>
      <c r="KP209" s="1">
        <v>65535</v>
      </c>
      <c r="KQ209" s="1">
        <v>65535</v>
      </c>
      <c r="KR209" s="1">
        <v>65535</v>
      </c>
      <c r="KS209" s="1">
        <v>65535</v>
      </c>
      <c r="KT209" s="1">
        <v>65535</v>
      </c>
      <c r="KU209" s="1">
        <v>65535</v>
      </c>
      <c r="KV209" s="1">
        <v>65535</v>
      </c>
      <c r="KW209" s="1">
        <v>65535</v>
      </c>
      <c r="KX209" s="1">
        <v>65535</v>
      </c>
      <c r="KY209" s="1">
        <v>65535</v>
      </c>
      <c r="KZ209" s="1">
        <v>65535</v>
      </c>
      <c r="LA209" s="1">
        <v>65535</v>
      </c>
      <c r="LB209" s="1">
        <v>65535</v>
      </c>
      <c r="LC209" s="1">
        <v>65535</v>
      </c>
      <c r="LD209" s="1">
        <v>65535</v>
      </c>
      <c r="LE209" s="1">
        <v>65535</v>
      </c>
      <c r="LF209" s="1">
        <v>65535</v>
      </c>
      <c r="LG209" s="1">
        <v>65535</v>
      </c>
      <c r="LH209" s="1">
        <v>65535</v>
      </c>
      <c r="LI209" s="1">
        <v>65535</v>
      </c>
      <c r="LJ209" s="1">
        <v>65535</v>
      </c>
      <c r="LK209" s="1">
        <v>65535</v>
      </c>
      <c r="LL209" s="1">
        <v>65535</v>
      </c>
      <c r="LM209" s="1">
        <v>65535</v>
      </c>
      <c r="LN209" s="1">
        <v>65535</v>
      </c>
      <c r="LO209" s="1">
        <v>65535</v>
      </c>
      <c r="LP209" s="1">
        <v>65535</v>
      </c>
      <c r="LQ209" s="1">
        <v>65535</v>
      </c>
      <c r="LR209" s="1">
        <v>65535</v>
      </c>
      <c r="LS209" s="1">
        <v>65535</v>
      </c>
      <c r="LT209" s="1">
        <v>65535</v>
      </c>
      <c r="LU209" s="1">
        <v>65535</v>
      </c>
      <c r="LV209" s="1">
        <v>65535</v>
      </c>
      <c r="LW209" s="1">
        <v>65535</v>
      </c>
      <c r="LX209" s="1">
        <v>65535</v>
      </c>
      <c r="LY209" s="1">
        <v>65535</v>
      </c>
      <c r="LZ209" s="1">
        <v>65535</v>
      </c>
      <c r="MA209" s="1">
        <v>65535</v>
      </c>
      <c r="MB209" s="1">
        <v>65535</v>
      </c>
      <c r="MC209" s="1">
        <v>65535</v>
      </c>
      <c r="MD209" s="1">
        <v>65535</v>
      </c>
      <c r="ME209" s="1">
        <v>16.399999999999999</v>
      </c>
      <c r="MF209" s="1">
        <v>16</v>
      </c>
      <c r="MG209" s="1">
        <v>16.600000000000001</v>
      </c>
      <c r="MH209" s="1">
        <v>17</v>
      </c>
      <c r="MI209" s="1">
        <v>17.600000000000001</v>
      </c>
      <c r="MJ209" s="1">
        <v>14.2</v>
      </c>
      <c r="MK209" s="1">
        <v>16.399999999999999</v>
      </c>
      <c r="ML209" s="1">
        <v>15</v>
      </c>
      <c r="MM209" s="1">
        <v>16.2</v>
      </c>
      <c r="MN209" s="1">
        <v>14.2</v>
      </c>
      <c r="MO209" s="1">
        <v>15.4</v>
      </c>
      <c r="MP209" s="1">
        <v>17.2</v>
      </c>
      <c r="MQ209" s="1">
        <v>12.8</v>
      </c>
      <c r="MR209" s="1">
        <v>14.6</v>
      </c>
      <c r="MS209" s="1">
        <v>16.399999999999999</v>
      </c>
      <c r="MT209" s="1">
        <v>16.600000000000001</v>
      </c>
      <c r="MU209" s="1">
        <v>15.4</v>
      </c>
      <c r="MV209" s="1">
        <v>16</v>
      </c>
      <c r="MW209" s="1">
        <v>16.600000000000001</v>
      </c>
      <c r="MX209" s="1">
        <v>15.6</v>
      </c>
      <c r="MY209" s="1">
        <v>16.8</v>
      </c>
      <c r="MZ209" s="1">
        <v>16.399999999999999</v>
      </c>
      <c r="NA209" s="1">
        <v>16.2</v>
      </c>
      <c r="NB209" s="1">
        <v>16.600000000000001</v>
      </c>
      <c r="NC209" s="1">
        <v>17.399999999999999</v>
      </c>
      <c r="ND209" s="1">
        <v>18</v>
      </c>
      <c r="NE209" s="1">
        <v>18.2</v>
      </c>
      <c r="NF209" s="1">
        <v>18</v>
      </c>
      <c r="NG209" s="1">
        <v>17.399999999999999</v>
      </c>
      <c r="NH209" s="1">
        <v>17</v>
      </c>
      <c r="NI209" s="1">
        <v>16.600000000000001</v>
      </c>
      <c r="NJ209" s="6">
        <f t="shared" si="160"/>
        <v>0.38709677419354838</v>
      </c>
      <c r="NK209" s="3">
        <f t="shared" si="161"/>
        <v>0.5714285714285714</v>
      </c>
      <c r="NL209" s="3">
        <f t="shared" si="162"/>
        <v>0.77419354838709675</v>
      </c>
      <c r="NM209" s="3">
        <f t="shared" si="163"/>
        <v>1</v>
      </c>
      <c r="NN209" s="3">
        <f t="shared" si="164"/>
        <v>1</v>
      </c>
      <c r="NO209" s="3">
        <f t="shared" si="165"/>
        <v>0.93333333333333335</v>
      </c>
      <c r="NP209" s="3">
        <f t="shared" si="166"/>
        <v>0.967741935483871</v>
      </c>
      <c r="NQ209" s="3">
        <f t="shared" si="167"/>
        <v>0</v>
      </c>
      <c r="NR209" s="3">
        <f t="shared" si="168"/>
        <v>0</v>
      </c>
      <c r="NS209" s="3">
        <f t="shared" si="169"/>
        <v>0</v>
      </c>
      <c r="NT209" s="3">
        <f t="shared" si="170"/>
        <v>0</v>
      </c>
      <c r="NU209" s="3">
        <f t="shared" si="171"/>
        <v>1</v>
      </c>
      <c r="NV209" s="3">
        <f t="shared" si="172"/>
        <v>0.55342465753424652</v>
      </c>
      <c r="NW209" s="5" t="e">
        <f t="shared" si="173"/>
        <v>#N/A</v>
      </c>
      <c r="NX209" s="1">
        <f t="shared" si="174"/>
        <v>15.037499999999996</v>
      </c>
      <c r="NY209" s="1">
        <f t="shared" si="175"/>
        <v>16.766666666666669</v>
      </c>
      <c r="NZ209" s="1">
        <f t="shared" si="176"/>
        <v>17.260000000000002</v>
      </c>
      <c r="OA209" s="1">
        <f t="shared" si="177"/>
        <v>17.954838709677414</v>
      </c>
      <c r="OB209" s="1">
        <f t="shared" si="178"/>
        <v>17.335714285714285</v>
      </c>
      <c r="OC209" s="1">
        <f t="shared" si="179"/>
        <v>16.639999999999997</v>
      </c>
      <c r="OD209" s="1" t="e">
        <f t="shared" si="180"/>
        <v>#N/A</v>
      </c>
      <c r="OE209" s="1" t="e">
        <f t="shared" si="181"/>
        <v>#N/A</v>
      </c>
      <c r="OF209" s="1" t="e">
        <f t="shared" si="182"/>
        <v>#N/A</v>
      </c>
      <c r="OG209" s="1" t="e">
        <f t="shared" si="183"/>
        <v>#N/A</v>
      </c>
      <c r="OH209" s="1">
        <f t="shared" si="184"/>
        <v>16.283870967741933</v>
      </c>
      <c r="OI209" s="111">
        <v>14.344444444444443</v>
      </c>
      <c r="OJ209" s="112">
        <v>15.170588235294117</v>
      </c>
      <c r="OK209" s="112">
        <v>15.8375</v>
      </c>
      <c r="OL209" s="112">
        <v>16.961111111111112</v>
      </c>
      <c r="OM209" s="112">
        <v>17.188235294117643</v>
      </c>
      <c r="ON209" s="112">
        <v>16.418750000000003</v>
      </c>
      <c r="OO209" s="112">
        <v>15.929411764705879</v>
      </c>
      <c r="OP209" s="112">
        <v>16.088235294117645</v>
      </c>
      <c r="OQ209" s="112">
        <v>16.476470588235294</v>
      </c>
      <c r="OR209" s="112">
        <v>16.683333333333337</v>
      </c>
      <c r="OS209" s="112">
        <v>16.244444444444447</v>
      </c>
      <c r="OT209" s="112">
        <v>15.372222222222218</v>
      </c>
      <c r="OU209" s="5" t="e">
        <f t="shared" si="148"/>
        <v>#N/A</v>
      </c>
      <c r="OV209" s="1">
        <f t="shared" si="149"/>
        <v>-0.13308823529412095</v>
      </c>
      <c r="OW209" s="1">
        <f t="shared" si="150"/>
        <v>0.92916666666666892</v>
      </c>
      <c r="OX209" s="1">
        <f t="shared" si="151"/>
        <v>0.29888888888888943</v>
      </c>
      <c r="OY209" s="1">
        <f t="shared" si="152"/>
        <v>0.76660341555977141</v>
      </c>
      <c r="OZ209" s="1">
        <f t="shared" si="153"/>
        <v>0.91696428571428257</v>
      </c>
      <c r="PA209" s="1">
        <f t="shared" si="154"/>
        <v>0.71058823529411796</v>
      </c>
      <c r="PB209" s="1" t="e">
        <f t="shared" si="155"/>
        <v>#N/A</v>
      </c>
      <c r="PC209" s="1" t="e">
        <f t="shared" si="156"/>
        <v>#N/A</v>
      </c>
      <c r="PD209" s="1" t="e">
        <f t="shared" si="157"/>
        <v>#N/A</v>
      </c>
      <c r="PE209" s="1" t="e">
        <f t="shared" si="158"/>
        <v>#N/A</v>
      </c>
      <c r="PF209" s="1">
        <f t="shared" si="159"/>
        <v>0.91164874551971486</v>
      </c>
      <c r="PG209" s="111">
        <v>10</v>
      </c>
      <c r="PH209" s="112">
        <v>10.4</v>
      </c>
      <c r="PI209" s="112">
        <v>10</v>
      </c>
      <c r="PJ209" s="112">
        <v>10</v>
      </c>
      <c r="PK209" s="112">
        <v>12</v>
      </c>
      <c r="PL209" s="112">
        <v>10</v>
      </c>
      <c r="PM209" s="112">
        <v>10</v>
      </c>
      <c r="PN209" s="112">
        <v>11.2</v>
      </c>
      <c r="PO209" s="112">
        <v>11.4</v>
      </c>
      <c r="PP209" s="112">
        <v>10.7</v>
      </c>
      <c r="PQ209" s="112">
        <v>10.4</v>
      </c>
      <c r="PR209" s="137">
        <v>10</v>
      </c>
      <c r="PS209" s="5" t="e">
        <f t="array" ref="PS209">+IF(ISERROR($NW209)=FALSE,MIN(IF($H209:$AL209&lt;65534,$H209:$AL209,"")),NA())</f>
        <v>#N/A</v>
      </c>
      <c r="PT209" s="1">
        <f t="array" ref="PT209">+IF(ISERROR($NX209)=FALSE,MIN(IF($AM209:$BN209&lt;65534,$AM209:$BN209,"")),NA())</f>
        <v>11.6</v>
      </c>
      <c r="PU209" s="1">
        <f t="array" ref="PU209">+IF(ISERROR($NY209)=FALSE,MIN(IF($BP209:$CT209&lt;65534,$BP209:$CT209,"")),NA())</f>
        <v>14.6</v>
      </c>
      <c r="PV209" s="1">
        <f t="array" ref="PV209">+IF(ISERROR($NZ209)=FALSE,MIN(IF($CU209:$DX209&lt;65534,$CU209:$DX209,"")),NA())</f>
        <v>13.8</v>
      </c>
      <c r="PW209" s="1">
        <f t="array" ref="PW209">+IF(ISERROR($OA209)=FALSE,MIN(IF($DY209:$FC209&lt;65534,$DY209:$FC209,"")),NA())</f>
        <v>15.2</v>
      </c>
      <c r="PX209" s="1">
        <f t="array" ref="PX209">+IF(ISERROR($OB209)=FALSE,MIN(IF($FD209:$GG209&lt;65534,$FD209:$GG209,"")),NA())</f>
        <v>14</v>
      </c>
      <c r="PY209" s="1">
        <f t="array" ref="PY209">+IF(ISERROR($OC209)=FALSE,MIN(IF($GH209:$HL209&lt;65534,$GH209:$HL209,"")),NA())</f>
        <v>15</v>
      </c>
      <c r="PZ209" s="1" t="e">
        <f t="array" ref="PZ209">+IF(ISERROR($OD209)=FALSE,MIN(IF($HM209:$IQ209&lt;65534,$HM209:$IQ209,"")),NA())</f>
        <v>#N/A</v>
      </c>
      <c r="QA209" s="1" t="e">
        <f t="array" ref="QA209">+IF(ISERROR($OE209)=FALSE,MIN(IF($IR209:$JU209&lt;65534,$IR209:$JU209,"")),NA())</f>
        <v>#N/A</v>
      </c>
      <c r="QB209" s="1" t="e">
        <f t="array" ref="QB209">+IF(ISERROR($OF209)=FALSE,MIN(IF($JV209:$KZ209&lt;65534,$JV209:$KZ209,"")),NA())</f>
        <v>#N/A</v>
      </c>
      <c r="QC209" s="1" t="e">
        <f t="array" ref="QC209">+IF(ISERROR($OG209)=FALSE,MIN(IF($LA209:$MD209&lt;65534,$LA209:$MD209,"")),NA())</f>
        <v>#N/A</v>
      </c>
      <c r="QD209" s="1">
        <f t="array" ref="QD209">+IF(ISERROR($OH209)=FALSE,MIN(IF($ME209:$NI209&lt;65534,$ME209:$NI209,"")),NA())</f>
        <v>12.8</v>
      </c>
      <c r="QE209" s="5" t="e">
        <f t="shared" si="185"/>
        <v>#N/A</v>
      </c>
      <c r="QF209" s="1">
        <f t="shared" si="186"/>
        <v>-1.1999999999999993</v>
      </c>
      <c r="QG209" s="1">
        <f t="shared" si="187"/>
        <v>-4.5999999999999996</v>
      </c>
      <c r="QH209" s="1">
        <f t="shared" si="188"/>
        <v>-3.8000000000000007</v>
      </c>
      <c r="QI209" s="1">
        <f t="shared" si="189"/>
        <v>-3.1999999999999993</v>
      </c>
      <c r="QJ209" s="1">
        <f t="shared" si="190"/>
        <v>-4</v>
      </c>
      <c r="QK209" s="1">
        <f t="shared" si="191"/>
        <v>-5</v>
      </c>
      <c r="QL209" s="1" t="e">
        <f t="shared" si="192"/>
        <v>#N/A</v>
      </c>
      <c r="QM209" s="1" t="e">
        <f t="shared" si="193"/>
        <v>#N/A</v>
      </c>
      <c r="QN209" s="1" t="e">
        <f t="shared" si="194"/>
        <v>#N/A</v>
      </c>
      <c r="QO209" s="1" t="e">
        <f t="shared" si="195"/>
        <v>#N/A</v>
      </c>
      <c r="QP209" s="1">
        <f t="shared" si="196"/>
        <v>-2.8000000000000007</v>
      </c>
      <c r="QQ209" s="5" t="s">
        <v>892</v>
      </c>
    </row>
    <row r="210" spans="1:459" s="1" customFormat="1" x14ac:dyDescent="0.2">
      <c r="A210" s="79">
        <v>16055040</v>
      </c>
      <c r="B210" s="106">
        <v>-73.223055555555561</v>
      </c>
      <c r="C210" s="106">
        <v>8.0872222222222234</v>
      </c>
      <c r="D210" s="105">
        <v>1430</v>
      </c>
      <c r="E210" s="97" t="s">
        <v>525</v>
      </c>
      <c r="F210" s="97" t="s">
        <v>526</v>
      </c>
      <c r="G210" s="97" t="s">
        <v>17</v>
      </c>
      <c r="H210" s="1">
        <v>10</v>
      </c>
      <c r="I210" s="1">
        <v>9.8000000000000007</v>
      </c>
      <c r="J210" s="1">
        <v>10.4</v>
      </c>
      <c r="K210" s="1">
        <v>11</v>
      </c>
      <c r="L210" s="1">
        <v>10.8</v>
      </c>
      <c r="M210" s="1">
        <v>12.2</v>
      </c>
      <c r="N210" s="1">
        <v>14</v>
      </c>
      <c r="O210" s="1">
        <v>14</v>
      </c>
      <c r="P210" s="1">
        <v>14.4</v>
      </c>
      <c r="Q210" s="1">
        <v>15.2</v>
      </c>
      <c r="R210" s="1">
        <v>14.6</v>
      </c>
      <c r="S210" s="1">
        <v>13.8</v>
      </c>
      <c r="T210" s="1">
        <v>14.4</v>
      </c>
      <c r="U210" s="1">
        <v>13.4</v>
      </c>
      <c r="V210" s="1">
        <v>13.8</v>
      </c>
      <c r="W210" s="1">
        <v>13.8</v>
      </c>
      <c r="X210" s="1">
        <v>14.8</v>
      </c>
      <c r="Y210" s="1">
        <v>11.6</v>
      </c>
      <c r="Z210" s="1">
        <v>11</v>
      </c>
      <c r="AA210" s="1">
        <v>11</v>
      </c>
      <c r="AB210" s="1">
        <v>12.6</v>
      </c>
      <c r="AC210" s="1">
        <v>12.2</v>
      </c>
      <c r="AD210" s="1">
        <v>11.6</v>
      </c>
      <c r="AE210" s="1">
        <v>13.2</v>
      </c>
      <c r="AF210" s="1">
        <v>14.2</v>
      </c>
      <c r="AG210" s="1">
        <v>12.6</v>
      </c>
      <c r="AH210" s="1">
        <v>12.4</v>
      </c>
      <c r="AI210" s="1">
        <v>17</v>
      </c>
      <c r="AJ210" s="1">
        <v>13.2</v>
      </c>
      <c r="AK210" s="1">
        <v>13.4</v>
      </c>
      <c r="AL210" s="1">
        <v>14.4</v>
      </c>
      <c r="AM210" s="1">
        <v>12.8</v>
      </c>
      <c r="AN210" s="1">
        <v>13</v>
      </c>
      <c r="AO210" s="1">
        <v>12.6</v>
      </c>
      <c r="AP210" s="1">
        <v>13.2</v>
      </c>
      <c r="AQ210" s="1">
        <v>14</v>
      </c>
      <c r="AR210" s="1">
        <v>13.2</v>
      </c>
      <c r="AS210" s="1">
        <v>12.6</v>
      </c>
      <c r="AT210" s="1">
        <v>13.8</v>
      </c>
      <c r="AU210" s="1">
        <v>15</v>
      </c>
      <c r="AV210" s="1">
        <v>15.6</v>
      </c>
      <c r="AW210" s="1">
        <v>11.88</v>
      </c>
      <c r="AX210" s="1">
        <v>12.4</v>
      </c>
      <c r="AY210" s="1">
        <v>12.4</v>
      </c>
      <c r="AZ210" s="1">
        <v>15.5</v>
      </c>
      <c r="BA210" s="1">
        <v>14.8</v>
      </c>
      <c r="BB210" s="1">
        <v>13</v>
      </c>
      <c r="BC210" s="1">
        <v>13.4</v>
      </c>
      <c r="BD210" s="1">
        <v>14</v>
      </c>
      <c r="BE210" s="1">
        <v>15</v>
      </c>
      <c r="BF210" s="1">
        <v>15.8</v>
      </c>
      <c r="BG210" s="1">
        <v>16</v>
      </c>
      <c r="BH210" s="1">
        <v>15</v>
      </c>
      <c r="BI210" s="1">
        <v>13.8</v>
      </c>
      <c r="BJ210" s="1">
        <v>13.6</v>
      </c>
      <c r="BK210" s="1">
        <v>10.199999999999999</v>
      </c>
      <c r="BL210" s="1">
        <v>10</v>
      </c>
      <c r="BM210" s="1">
        <v>10</v>
      </c>
      <c r="BN210" s="1">
        <v>14</v>
      </c>
      <c r="BO210" s="102"/>
      <c r="BP210" s="1">
        <v>14.6</v>
      </c>
      <c r="BQ210" s="1">
        <v>15.2</v>
      </c>
      <c r="BR210" s="1">
        <v>15.4</v>
      </c>
      <c r="BS210" s="1">
        <v>16.399999999999999</v>
      </c>
      <c r="BT210" s="1">
        <v>17</v>
      </c>
      <c r="BU210" s="1">
        <v>16.8</v>
      </c>
      <c r="BV210" s="1">
        <v>17</v>
      </c>
      <c r="BW210" s="1">
        <v>18</v>
      </c>
      <c r="BX210" s="1">
        <v>16.399999999999999</v>
      </c>
      <c r="BY210" s="1">
        <v>14.8</v>
      </c>
      <c r="BZ210" s="1">
        <v>15</v>
      </c>
      <c r="CA210" s="1">
        <v>15.8</v>
      </c>
      <c r="CB210" s="1">
        <v>15.2</v>
      </c>
      <c r="CC210" s="1">
        <v>14.6</v>
      </c>
      <c r="CD210" s="1">
        <v>15</v>
      </c>
      <c r="CE210" s="1">
        <v>14.8</v>
      </c>
      <c r="CF210" s="1">
        <v>14.4</v>
      </c>
      <c r="CG210" s="1">
        <v>14.2</v>
      </c>
      <c r="CH210" s="1">
        <v>14.4</v>
      </c>
      <c r="CI210" s="1">
        <v>15.2</v>
      </c>
      <c r="CJ210" s="1">
        <v>18</v>
      </c>
      <c r="CK210" s="1">
        <v>16.8</v>
      </c>
      <c r="CL210" s="1">
        <v>15.6</v>
      </c>
      <c r="CM210" s="1">
        <v>14.8</v>
      </c>
      <c r="CN210" s="1">
        <v>15</v>
      </c>
      <c r="CO210" s="1">
        <v>15</v>
      </c>
      <c r="CP210" s="1">
        <v>14.8</v>
      </c>
      <c r="CQ210" s="1">
        <v>15.8</v>
      </c>
      <c r="CR210" s="1">
        <v>16.399999999999999</v>
      </c>
      <c r="CS210" s="1">
        <v>17.2</v>
      </c>
      <c r="CT210" s="1">
        <v>18.8</v>
      </c>
      <c r="CU210" s="1">
        <v>17.600000000000001</v>
      </c>
      <c r="CV210" s="1">
        <v>17.2</v>
      </c>
      <c r="CW210" s="1">
        <v>12.8</v>
      </c>
      <c r="CX210" s="1">
        <v>13.8</v>
      </c>
      <c r="CY210" s="1">
        <v>14</v>
      </c>
      <c r="CZ210" s="1">
        <v>15</v>
      </c>
      <c r="DA210" s="1">
        <v>16</v>
      </c>
      <c r="DB210" s="1">
        <v>14</v>
      </c>
      <c r="DC210" s="1">
        <v>15.4</v>
      </c>
      <c r="DD210" s="1">
        <v>17</v>
      </c>
      <c r="DE210" s="1">
        <v>17.399999999999999</v>
      </c>
      <c r="DF210" s="1">
        <v>15.4</v>
      </c>
      <c r="DG210" s="1">
        <v>16</v>
      </c>
      <c r="DH210" s="1">
        <v>16.600000000000001</v>
      </c>
      <c r="DI210" s="1">
        <v>15.8</v>
      </c>
      <c r="DJ210" s="1">
        <v>17.2</v>
      </c>
      <c r="DK210" s="1">
        <v>16.399999999999999</v>
      </c>
      <c r="DL210" s="1">
        <v>17.8</v>
      </c>
      <c r="DM210" s="1">
        <v>18.2</v>
      </c>
      <c r="DN210" s="1">
        <v>17.2</v>
      </c>
      <c r="DO210" s="1">
        <v>16.2</v>
      </c>
      <c r="DP210" s="1">
        <v>17.2</v>
      </c>
      <c r="DQ210" s="1">
        <v>16.600000000000001</v>
      </c>
      <c r="DR210" s="1">
        <v>17</v>
      </c>
      <c r="DS210" s="1">
        <v>18.600000000000001</v>
      </c>
      <c r="DT210" s="1">
        <v>18</v>
      </c>
      <c r="DU210" s="1">
        <v>18.8</v>
      </c>
      <c r="DV210" s="1">
        <v>16</v>
      </c>
      <c r="DW210" s="1">
        <v>15.4</v>
      </c>
      <c r="DX210" s="1">
        <v>15</v>
      </c>
      <c r="DY210" s="1">
        <v>14.8</v>
      </c>
      <c r="DZ210" s="1">
        <v>13</v>
      </c>
      <c r="EA210" s="1">
        <v>14.8</v>
      </c>
      <c r="EB210" s="1">
        <v>16.600000000000001</v>
      </c>
      <c r="EC210" s="1">
        <v>15.4</v>
      </c>
      <c r="ED210" s="1">
        <v>15.6</v>
      </c>
      <c r="EE210" s="1">
        <v>17.7</v>
      </c>
      <c r="EF210" s="1">
        <v>17.8</v>
      </c>
      <c r="EG210" s="1">
        <v>17.399999999999999</v>
      </c>
      <c r="EH210" s="1">
        <v>17.8</v>
      </c>
      <c r="EI210" s="1">
        <v>18</v>
      </c>
      <c r="EJ210" s="1">
        <v>17.399999999999999</v>
      </c>
      <c r="EK210" s="1">
        <v>17.8</v>
      </c>
      <c r="EL210" s="1">
        <v>17.8</v>
      </c>
      <c r="EM210" s="1">
        <v>17.600000000000001</v>
      </c>
      <c r="EN210" s="1">
        <v>15.4</v>
      </c>
      <c r="EO210" s="1">
        <v>16.2</v>
      </c>
      <c r="EP210" s="1">
        <v>16</v>
      </c>
      <c r="EQ210" s="1">
        <v>18</v>
      </c>
      <c r="ER210" s="1">
        <v>16.399999999999999</v>
      </c>
      <c r="ES210" s="1">
        <v>17.600000000000001</v>
      </c>
      <c r="ET210" s="1">
        <v>17</v>
      </c>
      <c r="EU210" s="1">
        <v>17.8</v>
      </c>
      <c r="EV210" s="1">
        <v>17.8</v>
      </c>
      <c r="EW210" s="1">
        <v>17.399999999999999</v>
      </c>
      <c r="EX210" s="1">
        <v>16.600000000000001</v>
      </c>
      <c r="EY210" s="1">
        <v>17.2</v>
      </c>
      <c r="EZ210" s="1">
        <v>17.8</v>
      </c>
      <c r="FA210" s="1">
        <v>16.8</v>
      </c>
      <c r="FB210" s="1">
        <v>16</v>
      </c>
      <c r="FC210" s="1">
        <v>17.8</v>
      </c>
      <c r="FD210" s="1">
        <v>65535</v>
      </c>
      <c r="FE210" s="1">
        <v>17.600000000000001</v>
      </c>
      <c r="FF210" s="1">
        <v>17.8</v>
      </c>
      <c r="FG210" s="1">
        <v>16.600000000000001</v>
      </c>
      <c r="FH210" s="1">
        <v>15.4</v>
      </c>
      <c r="FI210" s="1">
        <v>16.399999999999999</v>
      </c>
      <c r="FJ210" s="1">
        <v>17.600000000000001</v>
      </c>
      <c r="FK210" s="1">
        <v>17.2</v>
      </c>
      <c r="FL210" s="1">
        <v>65535</v>
      </c>
      <c r="FM210" s="1">
        <v>16.8</v>
      </c>
      <c r="FN210" s="1">
        <v>17</v>
      </c>
      <c r="FO210" s="1">
        <v>17.2</v>
      </c>
      <c r="FP210" s="1">
        <v>15.6</v>
      </c>
      <c r="FQ210" s="1">
        <v>15.8</v>
      </c>
      <c r="FR210" s="1">
        <v>16.8</v>
      </c>
      <c r="FS210" s="1">
        <v>14.2</v>
      </c>
      <c r="FT210" s="1">
        <v>14.4</v>
      </c>
      <c r="FU210" s="1">
        <v>14.4</v>
      </c>
      <c r="FV210" s="1">
        <v>15.2</v>
      </c>
      <c r="FW210" s="1">
        <v>14.8</v>
      </c>
      <c r="FX210" s="1">
        <v>15.4</v>
      </c>
      <c r="FY210" s="1">
        <v>17.2</v>
      </c>
      <c r="FZ210" s="1">
        <v>13.6</v>
      </c>
      <c r="GA210" s="1">
        <v>15</v>
      </c>
      <c r="GB210" s="1">
        <v>17.399999999999999</v>
      </c>
      <c r="GC210" s="1">
        <v>16.600000000000001</v>
      </c>
      <c r="GD210" s="1">
        <v>12</v>
      </c>
      <c r="GE210" s="1">
        <v>12.8</v>
      </c>
      <c r="GF210" s="1">
        <v>14.2</v>
      </c>
      <c r="GG210" s="1">
        <v>16</v>
      </c>
      <c r="GH210" s="1">
        <v>15.8</v>
      </c>
      <c r="GI210" s="1">
        <v>16.600000000000001</v>
      </c>
      <c r="GJ210" s="1">
        <v>14</v>
      </c>
      <c r="GK210" s="1">
        <v>12.4</v>
      </c>
      <c r="GL210" s="1">
        <v>14.4</v>
      </c>
      <c r="GM210" s="1">
        <v>14.8</v>
      </c>
      <c r="GN210" s="1">
        <v>65535</v>
      </c>
      <c r="GO210" s="1">
        <v>14.8</v>
      </c>
      <c r="GP210" s="1">
        <v>16.2</v>
      </c>
      <c r="GQ210" s="1">
        <v>14.8</v>
      </c>
      <c r="GR210" s="1">
        <v>13.8</v>
      </c>
      <c r="GS210" s="1">
        <v>14.4</v>
      </c>
      <c r="GT210" s="1">
        <v>15.4</v>
      </c>
      <c r="GU210" s="1">
        <v>15.8</v>
      </c>
      <c r="GV210" s="1">
        <v>13.4</v>
      </c>
      <c r="GW210" s="1">
        <v>13.2</v>
      </c>
      <c r="GX210" s="1">
        <v>65535</v>
      </c>
      <c r="GY210" s="1">
        <v>14.4</v>
      </c>
      <c r="GZ210" s="1">
        <v>14.6</v>
      </c>
      <c r="HA210" s="1">
        <v>15.2</v>
      </c>
      <c r="HB210" s="1">
        <v>15</v>
      </c>
      <c r="HC210" s="1">
        <v>14.6</v>
      </c>
      <c r="HD210" s="1">
        <v>16</v>
      </c>
      <c r="HE210" s="1">
        <v>14.2</v>
      </c>
      <c r="HF210" s="1">
        <v>12.8</v>
      </c>
      <c r="HG210" s="1">
        <v>65535</v>
      </c>
      <c r="HH210" s="1">
        <v>15.6</v>
      </c>
      <c r="HI210" s="1">
        <v>12.6</v>
      </c>
      <c r="HJ210" s="1">
        <v>13.4</v>
      </c>
      <c r="HK210" s="1">
        <v>16.600000000000001</v>
      </c>
      <c r="HL210" s="1">
        <v>15.2</v>
      </c>
      <c r="HM210" s="1">
        <v>14</v>
      </c>
      <c r="HN210" s="1">
        <v>16</v>
      </c>
      <c r="HO210" s="1">
        <v>16.600000000000001</v>
      </c>
      <c r="HP210" s="1">
        <v>15.6</v>
      </c>
      <c r="HQ210" s="1">
        <v>16.8</v>
      </c>
      <c r="HR210" s="1">
        <v>16.2</v>
      </c>
      <c r="HS210" s="1">
        <v>15.2</v>
      </c>
      <c r="HT210" s="1">
        <v>15</v>
      </c>
      <c r="HU210" s="1">
        <v>14.4</v>
      </c>
      <c r="HV210" s="1">
        <v>14</v>
      </c>
      <c r="HW210" s="1">
        <v>14.8</v>
      </c>
      <c r="HX210" s="1">
        <v>16.600000000000001</v>
      </c>
      <c r="HY210" s="1">
        <v>15.4</v>
      </c>
      <c r="HZ210" s="1">
        <v>17</v>
      </c>
      <c r="IA210" s="1">
        <v>16.2</v>
      </c>
      <c r="IB210" s="1">
        <v>16.399999999999999</v>
      </c>
      <c r="IC210" s="1">
        <v>16.8</v>
      </c>
      <c r="ID210" s="1">
        <v>17</v>
      </c>
      <c r="IE210" s="1">
        <v>16.2</v>
      </c>
      <c r="IF210" s="1">
        <v>16.399999999999999</v>
      </c>
      <c r="IG210" s="1">
        <v>15.6</v>
      </c>
      <c r="IH210" s="1">
        <v>15</v>
      </c>
      <c r="II210" s="1">
        <v>15.2</v>
      </c>
      <c r="IJ210" s="1">
        <v>14.8</v>
      </c>
      <c r="IK210" s="1">
        <v>16.600000000000001</v>
      </c>
      <c r="IL210" s="1">
        <v>14</v>
      </c>
      <c r="IM210" s="1">
        <v>14.8</v>
      </c>
      <c r="IN210" s="1">
        <v>16.600000000000001</v>
      </c>
      <c r="IO210" s="1">
        <v>15</v>
      </c>
      <c r="IP210" s="1">
        <v>14</v>
      </c>
      <c r="IQ210" s="1">
        <v>12.8</v>
      </c>
      <c r="IR210" s="1">
        <v>15</v>
      </c>
      <c r="IS210" s="1">
        <v>14.6</v>
      </c>
      <c r="IT210" s="1">
        <v>14.8</v>
      </c>
      <c r="IU210" s="1">
        <v>13.8</v>
      </c>
      <c r="IV210" s="1">
        <v>14.8</v>
      </c>
      <c r="IW210" s="1">
        <v>16.2</v>
      </c>
      <c r="IX210" s="1">
        <v>13</v>
      </c>
      <c r="IY210" s="1">
        <v>14.8</v>
      </c>
      <c r="IZ210" s="1">
        <v>13.8</v>
      </c>
      <c r="JA210" s="1">
        <v>14</v>
      </c>
      <c r="JB210" s="1">
        <v>14.2</v>
      </c>
      <c r="JC210" s="1">
        <v>13</v>
      </c>
      <c r="JD210" s="1">
        <v>16.2</v>
      </c>
      <c r="JE210" s="1">
        <v>16.600000000000001</v>
      </c>
      <c r="JF210" s="1">
        <v>15.2</v>
      </c>
      <c r="JG210" s="1">
        <v>15.4</v>
      </c>
      <c r="JH210" s="1">
        <v>16.8</v>
      </c>
      <c r="JI210" s="1">
        <v>16.399999999999999</v>
      </c>
      <c r="JJ210" s="1">
        <v>17</v>
      </c>
      <c r="JK210" s="1">
        <v>18</v>
      </c>
      <c r="JL210" s="1">
        <v>17</v>
      </c>
      <c r="JM210" s="1">
        <v>16.2</v>
      </c>
      <c r="JN210" s="1">
        <v>15.8</v>
      </c>
      <c r="JO210" s="1">
        <v>17</v>
      </c>
      <c r="JP210" s="1">
        <v>16</v>
      </c>
      <c r="JQ210" s="1">
        <v>16.8</v>
      </c>
      <c r="JR210" s="1">
        <v>14.2</v>
      </c>
      <c r="JS210" s="1">
        <v>16.2</v>
      </c>
      <c r="JT210" s="1">
        <v>16</v>
      </c>
      <c r="JU210" s="1">
        <v>17</v>
      </c>
      <c r="JV210" s="1">
        <v>16</v>
      </c>
      <c r="JW210" s="1">
        <v>65535</v>
      </c>
      <c r="JX210" s="1">
        <v>16.600000000000001</v>
      </c>
      <c r="JY210" s="1">
        <v>16</v>
      </c>
      <c r="JZ210" s="1">
        <v>16.399999999999999</v>
      </c>
      <c r="KA210" s="1">
        <v>17.8</v>
      </c>
      <c r="KB210" s="1">
        <v>15.6</v>
      </c>
      <c r="KC210" s="1">
        <v>14.8</v>
      </c>
      <c r="KD210" s="1">
        <v>15.4</v>
      </c>
      <c r="KE210" s="1">
        <v>17.399999999999999</v>
      </c>
      <c r="KF210" s="1">
        <v>15</v>
      </c>
      <c r="KG210" s="1">
        <v>16.399999999999999</v>
      </c>
      <c r="KH210" s="1">
        <v>16.8</v>
      </c>
      <c r="KI210" s="1">
        <v>14.2</v>
      </c>
      <c r="KJ210" s="1">
        <v>14.8</v>
      </c>
      <c r="KK210" s="1">
        <v>14.2</v>
      </c>
      <c r="KL210" s="1">
        <v>15.8</v>
      </c>
      <c r="KM210" s="1">
        <v>16.8</v>
      </c>
      <c r="KN210" s="1">
        <v>16.600000000000001</v>
      </c>
      <c r="KO210" s="1">
        <v>16.8</v>
      </c>
      <c r="KP210" s="1">
        <v>16.600000000000001</v>
      </c>
      <c r="KQ210" s="1">
        <v>16.600000000000001</v>
      </c>
      <c r="KR210" s="1">
        <v>17</v>
      </c>
      <c r="KS210" s="1">
        <v>17</v>
      </c>
      <c r="KT210" s="1">
        <v>16.600000000000001</v>
      </c>
      <c r="KU210" s="1">
        <v>16.8</v>
      </c>
      <c r="KV210" s="1">
        <v>15</v>
      </c>
      <c r="KW210" s="1">
        <v>15.2</v>
      </c>
      <c r="KX210" s="1">
        <v>15.6</v>
      </c>
      <c r="KY210" s="1">
        <v>15.2</v>
      </c>
      <c r="KZ210" s="1">
        <v>16.8</v>
      </c>
      <c r="LA210" s="1">
        <v>15</v>
      </c>
      <c r="LB210" s="1">
        <v>16.8</v>
      </c>
      <c r="LC210" s="1">
        <v>17</v>
      </c>
      <c r="LD210" s="1">
        <v>16.600000000000001</v>
      </c>
      <c r="LE210" s="1">
        <v>17</v>
      </c>
      <c r="LF210" s="1">
        <v>14.8</v>
      </c>
      <c r="LG210" s="1">
        <v>15.4</v>
      </c>
      <c r="LH210" s="1">
        <v>13.8</v>
      </c>
      <c r="LI210" s="1">
        <v>16.2</v>
      </c>
      <c r="LJ210" s="1">
        <v>17.600000000000001</v>
      </c>
      <c r="LK210" s="1">
        <v>16.2</v>
      </c>
      <c r="LL210" s="1">
        <v>16</v>
      </c>
      <c r="LM210" s="1">
        <v>16</v>
      </c>
      <c r="LN210" s="1">
        <v>17</v>
      </c>
      <c r="LO210" s="1">
        <v>14.8</v>
      </c>
      <c r="LP210" s="1">
        <v>14</v>
      </c>
      <c r="LQ210" s="1">
        <v>13.4</v>
      </c>
      <c r="LR210" s="1">
        <v>14.2</v>
      </c>
      <c r="LS210" s="1">
        <v>16.600000000000001</v>
      </c>
      <c r="LT210" s="1">
        <v>14.6</v>
      </c>
      <c r="LU210" s="1">
        <v>15.2</v>
      </c>
      <c r="LV210" s="1">
        <v>15.4</v>
      </c>
      <c r="LW210" s="1">
        <v>15.8</v>
      </c>
      <c r="LX210" s="1">
        <v>16</v>
      </c>
      <c r="LY210" s="1">
        <v>16.2</v>
      </c>
      <c r="LZ210" s="1">
        <v>14.8</v>
      </c>
      <c r="MA210" s="1">
        <v>13.8</v>
      </c>
      <c r="MB210" s="1">
        <v>14.6</v>
      </c>
      <c r="MC210" s="1">
        <v>15.4</v>
      </c>
      <c r="MD210" s="1">
        <v>15.8</v>
      </c>
      <c r="ME210" s="1">
        <v>16.8</v>
      </c>
      <c r="MF210" s="1">
        <v>15.6</v>
      </c>
      <c r="MG210" s="1">
        <v>15.6</v>
      </c>
      <c r="MH210" s="1">
        <v>15.6</v>
      </c>
      <c r="MI210" s="1">
        <v>15</v>
      </c>
      <c r="MJ210" s="1">
        <v>12</v>
      </c>
      <c r="MK210" s="1">
        <v>14.2</v>
      </c>
      <c r="ML210" s="1">
        <v>15</v>
      </c>
      <c r="MM210" s="1">
        <v>12.8</v>
      </c>
      <c r="MN210" s="1">
        <v>14.2</v>
      </c>
      <c r="MO210" s="1">
        <v>12.2</v>
      </c>
      <c r="MP210" s="1">
        <v>13.2</v>
      </c>
      <c r="MQ210" s="1">
        <v>13</v>
      </c>
      <c r="MR210" s="1">
        <v>14.2</v>
      </c>
      <c r="MS210" s="1">
        <v>15.8</v>
      </c>
      <c r="MT210" s="1">
        <v>65535</v>
      </c>
      <c r="MU210" s="1">
        <v>14</v>
      </c>
      <c r="MV210" s="1">
        <v>13.8</v>
      </c>
      <c r="MW210" s="1">
        <v>14.2</v>
      </c>
      <c r="MX210" s="1">
        <v>13.4</v>
      </c>
      <c r="MY210" s="1">
        <v>13.6</v>
      </c>
      <c r="MZ210" s="1">
        <v>13.6</v>
      </c>
      <c r="NA210" s="1">
        <v>13.8</v>
      </c>
      <c r="NB210" s="1">
        <v>14.8</v>
      </c>
      <c r="NC210" s="1">
        <v>16.8</v>
      </c>
      <c r="ND210" s="1">
        <v>16</v>
      </c>
      <c r="NE210" s="1">
        <v>17.2</v>
      </c>
      <c r="NF210" s="1">
        <v>15.4</v>
      </c>
      <c r="NG210" s="1">
        <v>16</v>
      </c>
      <c r="NH210" s="1">
        <v>15.4</v>
      </c>
      <c r="NI210" s="1">
        <v>15.6</v>
      </c>
      <c r="NJ210" s="6">
        <f t="shared" si="160"/>
        <v>1</v>
      </c>
      <c r="NK210" s="3">
        <f t="shared" si="161"/>
        <v>1</v>
      </c>
      <c r="NL210" s="3">
        <f t="shared" si="162"/>
        <v>1</v>
      </c>
      <c r="NM210" s="3">
        <f t="shared" si="163"/>
        <v>1</v>
      </c>
      <c r="NN210" s="3">
        <f t="shared" si="164"/>
        <v>1</v>
      </c>
      <c r="NO210" s="3">
        <f t="shared" si="165"/>
        <v>0.93333333333333335</v>
      </c>
      <c r="NP210" s="3">
        <f t="shared" si="166"/>
        <v>0.90322580645161288</v>
      </c>
      <c r="NQ210" s="3">
        <f t="shared" si="167"/>
        <v>1</v>
      </c>
      <c r="NR210" s="3">
        <f t="shared" si="168"/>
        <v>1</v>
      </c>
      <c r="NS210" s="3">
        <f t="shared" si="169"/>
        <v>0.967741935483871</v>
      </c>
      <c r="NT210" s="3">
        <f t="shared" si="170"/>
        <v>1</v>
      </c>
      <c r="NU210" s="3">
        <f t="shared" si="171"/>
        <v>0.967741935483871</v>
      </c>
      <c r="NV210" s="3">
        <f t="shared" si="172"/>
        <v>0.98082191780821915</v>
      </c>
      <c r="NW210" s="5">
        <f t="shared" si="173"/>
        <v>12.929032258064517</v>
      </c>
      <c r="NX210" s="1">
        <f t="shared" si="174"/>
        <v>13.449285714285717</v>
      </c>
      <c r="NY210" s="1">
        <f t="shared" si="175"/>
        <v>15.754838709677419</v>
      </c>
      <c r="NZ210" s="1">
        <f t="shared" si="176"/>
        <v>16.32</v>
      </c>
      <c r="OA210" s="1">
        <f t="shared" si="177"/>
        <v>16.816129032258068</v>
      </c>
      <c r="OB210" s="1">
        <f t="shared" si="178"/>
        <v>15.75</v>
      </c>
      <c r="OC210" s="1">
        <f t="shared" si="179"/>
        <v>14.642857142857148</v>
      </c>
      <c r="OD210" s="1">
        <f t="shared" si="180"/>
        <v>15.516129032258066</v>
      </c>
      <c r="OE210" s="1">
        <f t="shared" si="181"/>
        <v>15.526666666666666</v>
      </c>
      <c r="OF210" s="1">
        <f t="shared" si="182"/>
        <v>16.060000000000006</v>
      </c>
      <c r="OG210" s="1">
        <f t="shared" si="183"/>
        <v>15.533333333333333</v>
      </c>
      <c r="OH210" s="1">
        <f t="shared" si="184"/>
        <v>14.626666666666667</v>
      </c>
      <c r="OI210" s="111">
        <v>12.320833333333335</v>
      </c>
      <c r="OJ210" s="112">
        <v>12.739130434782609</v>
      </c>
      <c r="OK210" s="112">
        <v>13.36</v>
      </c>
      <c r="OL210" s="112">
        <v>14.459999999999994</v>
      </c>
      <c r="OM210" s="112">
        <v>14.769565217391303</v>
      </c>
      <c r="ON210" s="112">
        <v>14.070833333333338</v>
      </c>
      <c r="OO210" s="112">
        <v>13.529166666666667</v>
      </c>
      <c r="OP210" s="112">
        <v>13.65</v>
      </c>
      <c r="OQ210" s="112">
        <v>14.291666666666666</v>
      </c>
      <c r="OR210" s="112">
        <v>14.347826086956522</v>
      </c>
      <c r="OS210" s="112">
        <v>14.128000000000002</v>
      </c>
      <c r="OT210" s="112">
        <v>13.09565217391304</v>
      </c>
      <c r="OU210" s="5">
        <f t="shared" si="148"/>
        <v>0.60819892473118209</v>
      </c>
      <c r="OV210" s="1">
        <f t="shared" si="149"/>
        <v>0.7101552795031072</v>
      </c>
      <c r="OW210" s="1">
        <f t="shared" si="150"/>
        <v>2.3948387096774191</v>
      </c>
      <c r="OX210" s="1">
        <f t="shared" si="151"/>
        <v>1.8600000000000065</v>
      </c>
      <c r="OY210" s="1">
        <f t="shared" si="152"/>
        <v>2.0465638148667651</v>
      </c>
      <c r="OZ210" s="1">
        <f t="shared" si="153"/>
        <v>1.6791666666666618</v>
      </c>
      <c r="PA210" s="1">
        <f t="shared" si="154"/>
        <v>1.1136904761904809</v>
      </c>
      <c r="PB210" s="1">
        <f t="shared" si="155"/>
        <v>1.8661290322580655</v>
      </c>
      <c r="PC210" s="1">
        <f t="shared" si="156"/>
        <v>1.2349999999999994</v>
      </c>
      <c r="PD210" s="1">
        <f t="shared" si="157"/>
        <v>1.7121739130434843</v>
      </c>
      <c r="PE210" s="1">
        <f t="shared" si="158"/>
        <v>1.4053333333333313</v>
      </c>
      <c r="PF210" s="1">
        <f t="shared" si="159"/>
        <v>1.5310144927536271</v>
      </c>
      <c r="PG210" s="111">
        <v>7</v>
      </c>
      <c r="PH210" s="112">
        <v>4.4000000000000004</v>
      </c>
      <c r="PI210" s="112">
        <v>7.4</v>
      </c>
      <c r="PJ210" s="112">
        <v>9.1999999999999993</v>
      </c>
      <c r="PK210" s="112">
        <v>10</v>
      </c>
      <c r="PL210" s="112">
        <v>9.1999999999999993</v>
      </c>
      <c r="PM210" s="112">
        <v>8.1999999999999993</v>
      </c>
      <c r="PN210" s="112">
        <v>8.4</v>
      </c>
      <c r="PO210" s="112">
        <v>8.6</v>
      </c>
      <c r="PP210" s="112">
        <v>9</v>
      </c>
      <c r="PQ210" s="112">
        <v>9.8000000000000007</v>
      </c>
      <c r="PR210" s="137">
        <v>6.4</v>
      </c>
      <c r="PS210" s="5">
        <f t="array" ref="PS210">+IF(ISERROR($NW210)=FALSE,MIN(IF($H210:$AL210&lt;65534,$H210:$AL210,"")),NA())</f>
        <v>9.8000000000000007</v>
      </c>
      <c r="PT210" s="1">
        <f t="array" ref="PT210">+IF(ISERROR($NX210)=FALSE,MIN(IF($AM210:$BN210&lt;65534,$AM210:$BN210,"")),NA())</f>
        <v>10</v>
      </c>
      <c r="PU210" s="1">
        <f t="array" ref="PU210">+IF(ISERROR($NY210)=FALSE,MIN(IF($BP210:$CT210&lt;65534,$BP210:$CT210,"")),NA())</f>
        <v>14.2</v>
      </c>
      <c r="PV210" s="1">
        <f t="array" ref="PV210">+IF(ISERROR($NZ210)=FALSE,MIN(IF($CU210:$DX210&lt;65534,$CU210:$DX210,"")),NA())</f>
        <v>12.8</v>
      </c>
      <c r="PW210" s="1">
        <f t="array" ref="PW210">+IF(ISERROR($OA210)=FALSE,MIN(IF($DY210:$FC210&lt;65534,$DY210:$FC210,"")),NA())</f>
        <v>13</v>
      </c>
      <c r="PX210" s="1">
        <f t="array" ref="PX210">+IF(ISERROR($OB210)=FALSE,MIN(IF($FD210:$GG210&lt;65534,$FD210:$GG210,"")),NA())</f>
        <v>12</v>
      </c>
      <c r="PY210" s="1">
        <f t="array" ref="PY210">+IF(ISERROR($OC210)=FALSE,MIN(IF($GH210:$HL210&lt;65534,$GH210:$HL210,"")),NA())</f>
        <v>12.4</v>
      </c>
      <c r="PZ210" s="1">
        <f t="array" ref="PZ210">+IF(ISERROR($OD210)=FALSE,MIN(IF($HM210:$IQ210&lt;65534,$HM210:$IQ210,"")),NA())</f>
        <v>12.8</v>
      </c>
      <c r="QA210" s="1">
        <f t="array" ref="QA210">+IF(ISERROR($OE210)=FALSE,MIN(IF($IR210:$JU210&lt;65534,$IR210:$JU210,"")),NA())</f>
        <v>13</v>
      </c>
      <c r="QB210" s="1">
        <f t="array" ref="QB210">+IF(ISERROR($OF210)=FALSE,MIN(IF($JV210:$KZ210&lt;65534,$JV210:$KZ210,"")),NA())</f>
        <v>14.2</v>
      </c>
      <c r="QC210" s="1">
        <f t="array" ref="QC210">+IF(ISERROR($OG210)=FALSE,MIN(IF($LA210:$MD210&lt;65534,$LA210:$MD210,"")),NA())</f>
        <v>13.4</v>
      </c>
      <c r="QD210" s="1">
        <f t="array" ref="QD210">+IF(ISERROR($OH210)=FALSE,MIN(IF($ME210:$NI210&lt;65534,$ME210:$NI210,"")),NA())</f>
        <v>12</v>
      </c>
      <c r="QE210" s="5">
        <f t="shared" si="185"/>
        <v>-2.8000000000000007</v>
      </c>
      <c r="QF210" s="1">
        <f t="shared" si="186"/>
        <v>-5.6</v>
      </c>
      <c r="QG210" s="1">
        <f t="shared" si="187"/>
        <v>-6.7999999999999989</v>
      </c>
      <c r="QH210" s="1">
        <f t="shared" si="188"/>
        <v>-3.6000000000000014</v>
      </c>
      <c r="QI210" s="1">
        <f t="shared" si="189"/>
        <v>-3</v>
      </c>
      <c r="QJ210" s="1">
        <f t="shared" si="190"/>
        <v>-2.8000000000000007</v>
      </c>
      <c r="QK210" s="1">
        <f t="shared" si="191"/>
        <v>-4.2000000000000011</v>
      </c>
      <c r="QL210" s="1">
        <f t="shared" si="192"/>
        <v>-4.4000000000000004</v>
      </c>
      <c r="QM210" s="1">
        <f t="shared" si="193"/>
        <v>-4.4000000000000004</v>
      </c>
      <c r="QN210" s="1">
        <f t="shared" si="194"/>
        <v>-5.1999999999999993</v>
      </c>
      <c r="QO210" s="1">
        <f t="shared" si="195"/>
        <v>-3.5999999999999996</v>
      </c>
      <c r="QP210" s="1">
        <f t="shared" si="196"/>
        <v>-5.6</v>
      </c>
      <c r="QQ210" s="5" t="s">
        <v>892</v>
      </c>
    </row>
    <row r="211" spans="1:459" s="1" customFormat="1" x14ac:dyDescent="0.2">
      <c r="A211" s="79">
        <v>16055060</v>
      </c>
      <c r="B211" s="106">
        <v>-73.234999999999999</v>
      </c>
      <c r="C211" s="106">
        <v>8.2174999999999994</v>
      </c>
      <c r="D211" s="105">
        <v>1500</v>
      </c>
      <c r="E211" s="97" t="s">
        <v>71</v>
      </c>
      <c r="F211" s="97" t="s">
        <v>71</v>
      </c>
      <c r="G211" s="97" t="s">
        <v>17</v>
      </c>
      <c r="H211" s="1">
        <v>12.6</v>
      </c>
      <c r="I211" s="1">
        <v>10.4</v>
      </c>
      <c r="J211" s="1">
        <v>65535</v>
      </c>
      <c r="K211" s="1">
        <v>65535</v>
      </c>
      <c r="L211" s="1">
        <v>10</v>
      </c>
      <c r="M211" s="1">
        <v>12.2</v>
      </c>
      <c r="N211" s="1">
        <v>15.6</v>
      </c>
      <c r="O211" s="1">
        <v>65535</v>
      </c>
      <c r="P211" s="1">
        <v>12.4</v>
      </c>
      <c r="Q211" s="1">
        <v>13.8</v>
      </c>
      <c r="R211" s="1">
        <v>12.4</v>
      </c>
      <c r="S211" s="1">
        <v>13.8</v>
      </c>
      <c r="T211" s="1">
        <v>15.4</v>
      </c>
      <c r="U211" s="1">
        <v>15.4</v>
      </c>
      <c r="V211" s="1">
        <v>15.4</v>
      </c>
      <c r="W211" s="1">
        <v>14</v>
      </c>
      <c r="X211" s="1">
        <v>15</v>
      </c>
      <c r="Y211" s="1">
        <v>13.6</v>
      </c>
      <c r="Z211" s="1">
        <v>14.8</v>
      </c>
      <c r="AA211" s="1">
        <v>12.4</v>
      </c>
      <c r="AB211" s="1">
        <v>13.4</v>
      </c>
      <c r="AC211" s="1">
        <v>15.4</v>
      </c>
      <c r="AD211" s="1">
        <v>16.2</v>
      </c>
      <c r="AE211" s="1">
        <v>12.4</v>
      </c>
      <c r="AF211" s="1">
        <v>13.6</v>
      </c>
      <c r="AG211" s="1">
        <v>15.4</v>
      </c>
      <c r="AH211" s="1">
        <v>14.2</v>
      </c>
      <c r="AI211" s="1">
        <v>14</v>
      </c>
      <c r="AJ211" s="1">
        <v>13.4</v>
      </c>
      <c r="AK211" s="1">
        <v>13.4</v>
      </c>
      <c r="AL211" s="1">
        <v>15.8</v>
      </c>
      <c r="AM211" s="1">
        <v>15.4</v>
      </c>
      <c r="AN211" s="1">
        <v>14.8</v>
      </c>
      <c r="AO211" s="1">
        <v>14.8</v>
      </c>
      <c r="AP211" s="1">
        <v>13.4</v>
      </c>
      <c r="AQ211" s="1">
        <v>14.4</v>
      </c>
      <c r="AR211" s="1">
        <v>15.6</v>
      </c>
      <c r="AS211" s="1">
        <v>14.6</v>
      </c>
      <c r="AT211" s="1">
        <v>14.6</v>
      </c>
      <c r="AU211" s="1">
        <v>16.2</v>
      </c>
      <c r="AV211" s="1">
        <v>15</v>
      </c>
      <c r="AW211" s="1">
        <v>10</v>
      </c>
      <c r="AX211" s="1">
        <v>11.6</v>
      </c>
      <c r="AY211" s="1">
        <v>14</v>
      </c>
      <c r="AZ211" s="1">
        <v>14.6</v>
      </c>
      <c r="BA211" s="1">
        <v>13</v>
      </c>
      <c r="BB211" s="1">
        <v>12.8</v>
      </c>
      <c r="BC211" s="1">
        <v>13.8</v>
      </c>
      <c r="BD211" s="1">
        <v>15.2</v>
      </c>
      <c r="BE211" s="1">
        <v>16.600000000000001</v>
      </c>
      <c r="BF211" s="1">
        <v>16</v>
      </c>
      <c r="BG211" s="1">
        <v>16</v>
      </c>
      <c r="BH211" s="1">
        <v>13</v>
      </c>
      <c r="BI211" s="1">
        <v>14.4</v>
      </c>
      <c r="BJ211" s="1">
        <v>15.6</v>
      </c>
      <c r="BK211" s="1">
        <v>11.6</v>
      </c>
      <c r="BL211" s="1">
        <v>12</v>
      </c>
      <c r="BM211" s="1">
        <v>16.399999999999999</v>
      </c>
      <c r="BN211" s="1">
        <v>14.4</v>
      </c>
      <c r="BO211" s="102"/>
      <c r="BP211" s="1">
        <v>13</v>
      </c>
      <c r="BQ211" s="1">
        <v>15.4</v>
      </c>
      <c r="BR211" s="1">
        <v>16.8</v>
      </c>
      <c r="BS211" s="1">
        <v>15.6</v>
      </c>
      <c r="BT211" s="1">
        <v>16.399999999999999</v>
      </c>
      <c r="BU211" s="1">
        <v>17</v>
      </c>
      <c r="BV211" s="1">
        <v>16</v>
      </c>
      <c r="BW211" s="1">
        <v>16</v>
      </c>
      <c r="BX211" s="1">
        <v>17.600000000000001</v>
      </c>
      <c r="BY211" s="1">
        <v>16.399999999999999</v>
      </c>
      <c r="BZ211" s="1">
        <v>17</v>
      </c>
      <c r="CA211" s="1">
        <v>16.8</v>
      </c>
      <c r="CB211" s="1">
        <v>17.2</v>
      </c>
      <c r="CC211" s="1">
        <v>18</v>
      </c>
      <c r="CD211" s="1">
        <v>16.600000000000001</v>
      </c>
      <c r="CE211" s="1">
        <v>17.399999999999999</v>
      </c>
      <c r="CF211" s="1">
        <v>65535</v>
      </c>
      <c r="CG211" s="1">
        <v>15.2</v>
      </c>
      <c r="CH211" s="1">
        <v>16.2</v>
      </c>
      <c r="CI211" s="1">
        <v>14.4</v>
      </c>
      <c r="CJ211" s="1">
        <v>16.399999999999999</v>
      </c>
      <c r="CK211" s="1">
        <v>15.8</v>
      </c>
      <c r="CL211" s="1">
        <v>17.2</v>
      </c>
      <c r="CM211" s="1">
        <v>15</v>
      </c>
      <c r="CN211" s="1">
        <v>15.8</v>
      </c>
      <c r="CO211" s="1">
        <v>16.600000000000001</v>
      </c>
      <c r="CP211" s="1">
        <v>16.2</v>
      </c>
      <c r="CQ211" s="1">
        <v>65535</v>
      </c>
      <c r="CR211" s="1">
        <v>15.8</v>
      </c>
      <c r="CS211" s="1">
        <v>17.8</v>
      </c>
      <c r="CT211" s="1">
        <v>17.2</v>
      </c>
      <c r="CU211" s="1">
        <v>65535</v>
      </c>
      <c r="CV211" s="1">
        <v>16.399999999999999</v>
      </c>
      <c r="CW211" s="1">
        <v>15.8</v>
      </c>
      <c r="CX211" s="1">
        <v>15.2</v>
      </c>
      <c r="CY211" s="1">
        <v>15.8</v>
      </c>
      <c r="CZ211" s="1">
        <v>17</v>
      </c>
      <c r="DA211" s="1">
        <v>17.399999999999999</v>
      </c>
      <c r="DB211" s="1">
        <v>14.6</v>
      </c>
      <c r="DC211" s="1">
        <v>13.8</v>
      </c>
      <c r="DD211" s="1">
        <v>16.2</v>
      </c>
      <c r="DE211" s="1">
        <v>65535</v>
      </c>
      <c r="DF211" s="1">
        <v>14.6</v>
      </c>
      <c r="DG211" s="1">
        <v>16.8</v>
      </c>
      <c r="DH211" s="1">
        <v>16.600000000000001</v>
      </c>
      <c r="DI211" s="1">
        <v>16.600000000000001</v>
      </c>
      <c r="DJ211" s="1">
        <v>17.399999999999999</v>
      </c>
      <c r="DK211" s="1">
        <v>16.2</v>
      </c>
      <c r="DL211" s="1">
        <v>16.2</v>
      </c>
      <c r="DM211" s="1">
        <v>18</v>
      </c>
      <c r="DN211" s="1">
        <v>17</v>
      </c>
      <c r="DO211" s="1">
        <v>16.8</v>
      </c>
      <c r="DP211" s="1">
        <v>17.399999999999999</v>
      </c>
      <c r="DQ211" s="1">
        <v>15</v>
      </c>
      <c r="DR211" s="1">
        <v>15.8</v>
      </c>
      <c r="DS211" s="1">
        <v>17</v>
      </c>
      <c r="DT211" s="1">
        <v>65535</v>
      </c>
      <c r="DU211" s="1">
        <v>65535</v>
      </c>
      <c r="DV211" s="1">
        <v>65535</v>
      </c>
      <c r="DW211" s="1">
        <v>65535</v>
      </c>
      <c r="DX211" s="1">
        <v>13</v>
      </c>
      <c r="DY211" s="1">
        <v>12.4</v>
      </c>
      <c r="DZ211" s="1">
        <v>11.6</v>
      </c>
      <c r="EA211" s="1">
        <v>13.4</v>
      </c>
      <c r="EB211" s="1">
        <v>17.2</v>
      </c>
      <c r="EC211" s="1">
        <v>16</v>
      </c>
      <c r="ED211" s="1">
        <v>15</v>
      </c>
      <c r="EE211" s="1">
        <v>16.2</v>
      </c>
      <c r="EF211" s="1">
        <v>17.600000000000001</v>
      </c>
      <c r="EG211" s="1">
        <v>16.8</v>
      </c>
      <c r="EH211" s="1">
        <v>17.8</v>
      </c>
      <c r="EI211" s="1">
        <v>17.8</v>
      </c>
      <c r="EJ211" s="1">
        <v>17.8</v>
      </c>
      <c r="EK211" s="1">
        <v>16.2</v>
      </c>
      <c r="EL211" s="1">
        <v>16.399999999999999</v>
      </c>
      <c r="EM211" s="1">
        <v>15</v>
      </c>
      <c r="EN211" s="1">
        <v>16</v>
      </c>
      <c r="EO211" s="1">
        <v>15.4</v>
      </c>
      <c r="EP211" s="1">
        <v>14</v>
      </c>
      <c r="EQ211" s="1">
        <v>16.399999999999999</v>
      </c>
      <c r="ER211" s="1">
        <v>16.399999999999999</v>
      </c>
      <c r="ES211" s="1">
        <v>15</v>
      </c>
      <c r="ET211" s="1">
        <v>14.4</v>
      </c>
      <c r="EU211" s="1">
        <v>17.2</v>
      </c>
      <c r="EV211" s="1">
        <v>16.2</v>
      </c>
      <c r="EW211" s="1">
        <v>16.600000000000001</v>
      </c>
      <c r="EX211" s="1">
        <v>17</v>
      </c>
      <c r="EY211" s="1">
        <v>16.399999999999999</v>
      </c>
      <c r="EZ211" s="1">
        <v>17.399999999999999</v>
      </c>
      <c r="FA211" s="1">
        <v>16</v>
      </c>
      <c r="FB211" s="1">
        <v>16.399999999999999</v>
      </c>
      <c r="FC211" s="1">
        <v>17.399999999999999</v>
      </c>
      <c r="FD211" s="1">
        <v>16.8</v>
      </c>
      <c r="FE211" s="1">
        <v>15.4</v>
      </c>
      <c r="FF211" s="1">
        <v>14.8</v>
      </c>
      <c r="FG211" s="1">
        <v>14.8</v>
      </c>
      <c r="FH211" s="1">
        <v>14.2</v>
      </c>
      <c r="FI211" s="1">
        <v>15.6</v>
      </c>
      <c r="FJ211" s="1">
        <v>17.2</v>
      </c>
      <c r="FK211" s="1">
        <v>15</v>
      </c>
      <c r="FL211" s="1">
        <v>65535</v>
      </c>
      <c r="FM211" s="1">
        <v>15.8</v>
      </c>
      <c r="FN211" s="1">
        <v>16.2</v>
      </c>
      <c r="FO211" s="1">
        <v>17.2</v>
      </c>
      <c r="FP211" s="1">
        <v>65535</v>
      </c>
      <c r="FQ211" s="1">
        <v>15.4</v>
      </c>
      <c r="FR211" s="1">
        <v>16.8</v>
      </c>
      <c r="FS211" s="1">
        <v>13.8</v>
      </c>
      <c r="FT211" s="1">
        <v>14</v>
      </c>
      <c r="FU211" s="1">
        <v>14</v>
      </c>
      <c r="FV211" s="1">
        <v>16.2</v>
      </c>
      <c r="FW211" s="1">
        <v>14.6</v>
      </c>
      <c r="FX211" s="1">
        <v>14.8</v>
      </c>
      <c r="FY211" s="1">
        <v>15</v>
      </c>
      <c r="FZ211" s="1">
        <v>17</v>
      </c>
      <c r="GA211" s="1">
        <v>65535</v>
      </c>
      <c r="GB211" s="1">
        <v>16.8</v>
      </c>
      <c r="GC211" s="1">
        <v>18.2</v>
      </c>
      <c r="GD211" s="1">
        <v>12</v>
      </c>
      <c r="GE211" s="1">
        <v>12.6</v>
      </c>
      <c r="GF211" s="1">
        <v>15.2</v>
      </c>
      <c r="GG211" s="1">
        <v>17</v>
      </c>
      <c r="GH211" s="1">
        <v>65535</v>
      </c>
      <c r="GI211" s="1">
        <v>16.399999999999999</v>
      </c>
      <c r="GJ211" s="1">
        <v>16.600000000000001</v>
      </c>
      <c r="GK211" s="1">
        <v>13.4</v>
      </c>
      <c r="GL211" s="1">
        <v>65535</v>
      </c>
      <c r="GM211" s="1">
        <v>65535</v>
      </c>
      <c r="GN211" s="1">
        <v>12.8</v>
      </c>
      <c r="GO211" s="1">
        <v>14.4</v>
      </c>
      <c r="GP211" s="1">
        <v>15.4</v>
      </c>
      <c r="GQ211" s="1">
        <v>12.6</v>
      </c>
      <c r="GR211" s="1">
        <v>16</v>
      </c>
      <c r="GS211" s="1">
        <v>13.2</v>
      </c>
      <c r="GT211" s="1">
        <v>15.6</v>
      </c>
      <c r="GU211" s="1">
        <v>15.6</v>
      </c>
      <c r="GV211" s="1">
        <v>14.2</v>
      </c>
      <c r="GW211" s="1">
        <v>13.8</v>
      </c>
      <c r="GX211" s="1">
        <v>14.2</v>
      </c>
      <c r="GY211" s="1">
        <v>13.6</v>
      </c>
      <c r="GZ211" s="1">
        <v>13.6</v>
      </c>
      <c r="HA211" s="1">
        <v>15.4</v>
      </c>
      <c r="HB211" s="1">
        <v>16.8</v>
      </c>
      <c r="HC211" s="1">
        <v>14.6</v>
      </c>
      <c r="HD211" s="1">
        <v>14.8</v>
      </c>
      <c r="HE211" s="1">
        <v>14</v>
      </c>
      <c r="HF211" s="1">
        <v>14</v>
      </c>
      <c r="HG211" s="1">
        <v>14</v>
      </c>
      <c r="HH211" s="1">
        <v>16</v>
      </c>
      <c r="HI211" s="1">
        <v>15.8</v>
      </c>
      <c r="HJ211" s="1">
        <v>15</v>
      </c>
      <c r="HK211" s="1">
        <v>16</v>
      </c>
      <c r="HL211" s="1">
        <v>14.6</v>
      </c>
      <c r="HM211" s="1">
        <v>12.8</v>
      </c>
      <c r="HN211" s="1">
        <v>15.8</v>
      </c>
      <c r="HO211" s="1">
        <v>16.399999999999999</v>
      </c>
      <c r="HP211" s="1">
        <v>14</v>
      </c>
      <c r="HQ211" s="1">
        <v>16.2</v>
      </c>
      <c r="HR211" s="1">
        <v>65535</v>
      </c>
      <c r="HS211" s="1">
        <v>65535</v>
      </c>
      <c r="HT211" s="1">
        <v>65535</v>
      </c>
      <c r="HU211" s="1">
        <v>13.2</v>
      </c>
      <c r="HV211" s="1">
        <v>13</v>
      </c>
      <c r="HW211" s="1">
        <v>14</v>
      </c>
      <c r="HX211" s="1">
        <v>14</v>
      </c>
      <c r="HY211" s="1">
        <v>15.4</v>
      </c>
      <c r="HZ211" s="1">
        <v>16</v>
      </c>
      <c r="IA211" s="1">
        <v>14.4</v>
      </c>
      <c r="IB211" s="1">
        <v>16.2</v>
      </c>
      <c r="IC211" s="1">
        <v>16.600000000000001</v>
      </c>
      <c r="ID211" s="1">
        <v>15.2</v>
      </c>
      <c r="IE211" s="1">
        <v>15</v>
      </c>
      <c r="IF211" s="1">
        <v>15</v>
      </c>
      <c r="IG211" s="1">
        <v>15.2</v>
      </c>
      <c r="IH211" s="1">
        <v>14.2</v>
      </c>
      <c r="II211" s="1">
        <v>14</v>
      </c>
      <c r="IJ211" s="1">
        <v>13.4</v>
      </c>
      <c r="IK211" s="1">
        <v>15.8</v>
      </c>
      <c r="IL211" s="1">
        <v>12.4</v>
      </c>
      <c r="IM211" s="1">
        <v>13.8</v>
      </c>
      <c r="IN211" s="1">
        <v>15.2</v>
      </c>
      <c r="IO211" s="1">
        <v>13.8</v>
      </c>
      <c r="IP211" s="1">
        <v>11.8</v>
      </c>
      <c r="IQ211" s="1">
        <v>65535</v>
      </c>
      <c r="IR211" s="1">
        <v>14.8</v>
      </c>
      <c r="IS211" s="1">
        <v>14</v>
      </c>
      <c r="IT211" s="1">
        <v>14</v>
      </c>
      <c r="IU211" s="1">
        <v>14</v>
      </c>
      <c r="IV211" s="1">
        <v>14.4</v>
      </c>
      <c r="IW211" s="1">
        <v>14.8</v>
      </c>
      <c r="IX211" s="1">
        <v>12.4</v>
      </c>
      <c r="IY211" s="1">
        <v>13.8</v>
      </c>
      <c r="IZ211" s="1">
        <v>14.8</v>
      </c>
      <c r="JA211" s="1">
        <v>13.4</v>
      </c>
      <c r="JB211" s="1">
        <v>15.2</v>
      </c>
      <c r="JC211" s="1">
        <v>16.600000000000001</v>
      </c>
      <c r="JD211" s="1">
        <v>15</v>
      </c>
      <c r="JE211" s="1">
        <v>16</v>
      </c>
      <c r="JF211" s="1">
        <v>14.4</v>
      </c>
      <c r="JG211" s="1">
        <v>16.2</v>
      </c>
      <c r="JH211" s="1">
        <v>16</v>
      </c>
      <c r="JI211" s="1">
        <v>16.2</v>
      </c>
      <c r="JJ211" s="1">
        <v>16.399999999999999</v>
      </c>
      <c r="JK211" s="1">
        <v>15.8</v>
      </c>
      <c r="JL211" s="1">
        <v>16.2</v>
      </c>
      <c r="JM211" s="1">
        <v>65535</v>
      </c>
      <c r="JN211" s="1">
        <v>14.6</v>
      </c>
      <c r="JO211" s="1">
        <v>16</v>
      </c>
      <c r="JP211" s="1">
        <v>15.6</v>
      </c>
      <c r="JQ211" s="1">
        <v>16.2</v>
      </c>
      <c r="JR211" s="1">
        <v>13.6</v>
      </c>
      <c r="JS211" s="1">
        <v>17</v>
      </c>
      <c r="JT211" s="1">
        <v>16</v>
      </c>
      <c r="JU211" s="1">
        <v>15</v>
      </c>
      <c r="JV211" s="1">
        <v>16.8</v>
      </c>
      <c r="JW211" s="1">
        <v>16</v>
      </c>
      <c r="JX211" s="1">
        <v>15.8</v>
      </c>
      <c r="JY211" s="1">
        <v>14.4</v>
      </c>
      <c r="JZ211" s="1">
        <v>16.2</v>
      </c>
      <c r="KA211" s="1">
        <v>16.8</v>
      </c>
      <c r="KB211" s="1">
        <v>15.2</v>
      </c>
      <c r="KC211" s="1">
        <v>14.4</v>
      </c>
      <c r="KD211" s="1">
        <v>15.8</v>
      </c>
      <c r="KE211" s="1">
        <v>17</v>
      </c>
      <c r="KF211" s="1">
        <v>14.6</v>
      </c>
      <c r="KG211" s="1">
        <v>15.6</v>
      </c>
      <c r="KH211" s="1">
        <v>15.2</v>
      </c>
      <c r="KI211" s="1">
        <v>13.6</v>
      </c>
      <c r="KJ211" s="1">
        <v>14.4</v>
      </c>
      <c r="KK211" s="1">
        <v>14</v>
      </c>
      <c r="KL211" s="1">
        <v>14</v>
      </c>
      <c r="KM211" s="1">
        <v>15.6</v>
      </c>
      <c r="KN211" s="1">
        <v>16.2</v>
      </c>
      <c r="KO211" s="1">
        <v>65535</v>
      </c>
      <c r="KP211" s="1">
        <v>15.8</v>
      </c>
      <c r="KQ211" s="1">
        <v>65535</v>
      </c>
      <c r="KR211" s="1">
        <v>16.399999999999999</v>
      </c>
      <c r="KS211" s="1">
        <v>16</v>
      </c>
      <c r="KT211" s="1">
        <v>65535</v>
      </c>
      <c r="KU211" s="1">
        <v>15</v>
      </c>
      <c r="KV211" s="1">
        <v>15.6</v>
      </c>
      <c r="KW211" s="1">
        <v>13.4</v>
      </c>
      <c r="KX211" s="1">
        <v>65535</v>
      </c>
      <c r="KY211" s="1">
        <v>16.399999999999999</v>
      </c>
      <c r="KZ211" s="1">
        <v>17</v>
      </c>
      <c r="LA211" s="1">
        <v>17.8</v>
      </c>
      <c r="LB211" s="1">
        <v>15.6</v>
      </c>
      <c r="LC211" s="1">
        <v>15.4</v>
      </c>
      <c r="LD211" s="1">
        <v>17.399999999999999</v>
      </c>
      <c r="LE211" s="1">
        <v>17.2</v>
      </c>
      <c r="LF211" s="1">
        <v>17.399999999999999</v>
      </c>
      <c r="LG211" s="1">
        <v>16.2</v>
      </c>
      <c r="LH211" s="1">
        <v>65535</v>
      </c>
      <c r="LI211" s="1">
        <v>15.2</v>
      </c>
      <c r="LJ211" s="1">
        <v>15.6</v>
      </c>
      <c r="LK211" s="1">
        <v>16.600000000000001</v>
      </c>
      <c r="LL211" s="1">
        <v>16.2</v>
      </c>
      <c r="LM211" s="1">
        <v>15.4</v>
      </c>
      <c r="LN211" s="1">
        <v>65535</v>
      </c>
      <c r="LO211" s="1">
        <v>14.2</v>
      </c>
      <c r="LP211" s="1">
        <v>13.8</v>
      </c>
      <c r="LQ211" s="1">
        <v>11.8</v>
      </c>
      <c r="LR211" s="1">
        <v>13.4</v>
      </c>
      <c r="LS211" s="1">
        <v>16.2</v>
      </c>
      <c r="LT211" s="1">
        <v>16.8</v>
      </c>
      <c r="LU211" s="1">
        <v>65535</v>
      </c>
      <c r="LV211" s="1">
        <v>16.8</v>
      </c>
      <c r="LW211" s="1">
        <v>16.8</v>
      </c>
      <c r="LX211" s="1">
        <v>16.8</v>
      </c>
      <c r="LY211" s="1">
        <v>65535</v>
      </c>
      <c r="LZ211" s="1">
        <v>16.600000000000001</v>
      </c>
      <c r="MA211" s="1">
        <v>16.2</v>
      </c>
      <c r="MB211" s="1">
        <v>65535</v>
      </c>
      <c r="MC211" s="1">
        <v>17.600000000000001</v>
      </c>
      <c r="MD211" s="1">
        <v>17</v>
      </c>
      <c r="ME211" s="1">
        <v>16.2</v>
      </c>
      <c r="MF211" s="1">
        <v>13</v>
      </c>
      <c r="MG211" s="1">
        <v>14.6</v>
      </c>
      <c r="MH211" s="1">
        <v>14.6</v>
      </c>
      <c r="MI211" s="1">
        <v>65535</v>
      </c>
      <c r="MJ211" s="1">
        <v>13</v>
      </c>
      <c r="MK211" s="1">
        <v>65535</v>
      </c>
      <c r="ML211" s="1">
        <v>15</v>
      </c>
      <c r="MM211" s="1">
        <v>15.6</v>
      </c>
      <c r="MN211" s="1">
        <v>15</v>
      </c>
      <c r="MO211" s="1">
        <v>13.8</v>
      </c>
      <c r="MP211" s="1">
        <v>13.8</v>
      </c>
      <c r="MQ211" s="1">
        <v>14.8</v>
      </c>
      <c r="MR211" s="1">
        <v>65535</v>
      </c>
      <c r="MS211" s="1">
        <v>65535</v>
      </c>
      <c r="MT211" s="1">
        <v>65535</v>
      </c>
      <c r="MU211" s="1">
        <v>65535</v>
      </c>
      <c r="MV211" s="1">
        <v>65535</v>
      </c>
      <c r="MW211" s="1">
        <v>65535</v>
      </c>
      <c r="MX211" s="1">
        <v>65535</v>
      </c>
      <c r="MY211" s="1">
        <v>65535</v>
      </c>
      <c r="MZ211" s="1">
        <v>65535</v>
      </c>
      <c r="NA211" s="1">
        <v>65535</v>
      </c>
      <c r="NB211" s="1">
        <v>65535</v>
      </c>
      <c r="NC211" s="1">
        <v>65535</v>
      </c>
      <c r="ND211" s="1">
        <v>65535</v>
      </c>
      <c r="NE211" s="1">
        <v>65535</v>
      </c>
      <c r="NF211" s="1">
        <v>65535</v>
      </c>
      <c r="NG211" s="1">
        <v>65535</v>
      </c>
      <c r="NH211" s="1">
        <v>65535</v>
      </c>
      <c r="NI211" s="1">
        <v>65535</v>
      </c>
      <c r="NJ211" s="6">
        <f t="shared" si="160"/>
        <v>0.90322580645161288</v>
      </c>
      <c r="NK211" s="3">
        <f t="shared" si="161"/>
        <v>1</v>
      </c>
      <c r="NL211" s="3">
        <f t="shared" si="162"/>
        <v>0.93548387096774188</v>
      </c>
      <c r="NM211" s="3">
        <f t="shared" si="163"/>
        <v>0.8</v>
      </c>
      <c r="NN211" s="3">
        <f t="shared" si="164"/>
        <v>1</v>
      </c>
      <c r="NO211" s="3">
        <f t="shared" si="165"/>
        <v>0.9</v>
      </c>
      <c r="NP211" s="3">
        <f t="shared" si="166"/>
        <v>0.90322580645161288</v>
      </c>
      <c r="NQ211" s="3">
        <f t="shared" si="167"/>
        <v>0.87096774193548387</v>
      </c>
      <c r="NR211" s="3">
        <f t="shared" si="168"/>
        <v>0.96666666666666667</v>
      </c>
      <c r="NS211" s="3">
        <f t="shared" si="169"/>
        <v>0.87096774193548387</v>
      </c>
      <c r="NT211" s="3">
        <f t="shared" si="170"/>
        <v>0.83333333333333337</v>
      </c>
      <c r="NU211" s="3">
        <f t="shared" si="171"/>
        <v>0.35483870967741937</v>
      </c>
      <c r="NV211" s="3">
        <f t="shared" si="172"/>
        <v>0.86027397260273974</v>
      </c>
      <c r="NW211" s="5">
        <f t="shared" si="173"/>
        <v>13.799999999999997</v>
      </c>
      <c r="NX211" s="1">
        <f t="shared" si="174"/>
        <v>14.278571428571427</v>
      </c>
      <c r="NY211" s="1">
        <f t="shared" si="175"/>
        <v>16.303448275862067</v>
      </c>
      <c r="NZ211" s="1">
        <f t="shared" si="176"/>
        <v>16.108333333333331</v>
      </c>
      <c r="OA211" s="1">
        <f t="shared" si="177"/>
        <v>15.980645161290319</v>
      </c>
      <c r="OB211" s="1">
        <f t="shared" si="178"/>
        <v>15.422222222222224</v>
      </c>
      <c r="OC211" s="1">
        <f t="shared" si="179"/>
        <v>14.72857142857143</v>
      </c>
      <c r="OD211" s="1">
        <f t="shared" si="180"/>
        <v>14.548148148148146</v>
      </c>
      <c r="OE211" s="1">
        <f t="shared" si="181"/>
        <v>15.117241379310347</v>
      </c>
      <c r="OF211" s="1">
        <f t="shared" si="182"/>
        <v>15.451851851851849</v>
      </c>
      <c r="OG211" s="1">
        <f t="shared" si="183"/>
        <v>16.000000000000004</v>
      </c>
      <c r="OH211" s="1" t="e">
        <f t="shared" si="184"/>
        <v>#N/A</v>
      </c>
      <c r="OI211" s="111">
        <v>14.054166666666665</v>
      </c>
      <c r="OJ211" s="112">
        <v>14.704166666666671</v>
      </c>
      <c r="OK211" s="112">
        <v>15.137500000000001</v>
      </c>
      <c r="OL211" s="112">
        <v>15.975999999999999</v>
      </c>
      <c r="OM211" s="112">
        <v>15.740000000000002</v>
      </c>
      <c r="ON211" s="112">
        <v>15.091304347826087</v>
      </c>
      <c r="OO211" s="112">
        <v>14.820833333333335</v>
      </c>
      <c r="OP211" s="112">
        <v>14.837499999999999</v>
      </c>
      <c r="OQ211" s="112">
        <v>15.120833333333335</v>
      </c>
      <c r="OR211" s="112">
        <v>15.5</v>
      </c>
      <c r="OS211" s="112">
        <v>15.345833333333331</v>
      </c>
      <c r="OT211" s="112">
        <v>14.643478260869566</v>
      </c>
      <c r="OU211" s="5">
        <f t="shared" si="148"/>
        <v>-0.25416666666666821</v>
      </c>
      <c r="OV211" s="1">
        <f t="shared" si="149"/>
        <v>-0.42559523809524435</v>
      </c>
      <c r="OW211" s="1">
        <f t="shared" si="150"/>
        <v>1.1659482758620658</v>
      </c>
      <c r="OX211" s="1">
        <f t="shared" si="151"/>
        <v>0.13233333333333164</v>
      </c>
      <c r="OY211" s="1">
        <f t="shared" si="152"/>
        <v>0.24064516129031688</v>
      </c>
      <c r="OZ211" s="1">
        <f t="shared" si="153"/>
        <v>0.33091787439613718</v>
      </c>
      <c r="PA211" s="1">
        <f t="shared" si="154"/>
        <v>-9.22619047619051E-2</v>
      </c>
      <c r="PB211" s="1">
        <f t="shared" si="155"/>
        <v>-0.28935185185185297</v>
      </c>
      <c r="PC211" s="1">
        <f t="shared" si="156"/>
        <v>-3.5919540229887303E-3</v>
      </c>
      <c r="PD211" s="1">
        <f t="shared" si="157"/>
        <v>-4.8148148148150938E-2</v>
      </c>
      <c r="PE211" s="1">
        <f t="shared" si="158"/>
        <v>0.65416666666667211</v>
      </c>
      <c r="PF211" s="1" t="e">
        <f t="shared" si="159"/>
        <v>#N/A</v>
      </c>
      <c r="PG211" s="111">
        <v>9</v>
      </c>
      <c r="PH211" s="112">
        <v>9</v>
      </c>
      <c r="PI211" s="112">
        <v>9.1999999999999993</v>
      </c>
      <c r="PJ211" s="112">
        <v>10.199999999999999</v>
      </c>
      <c r="PK211" s="112">
        <v>10.199999999999999</v>
      </c>
      <c r="PL211" s="112">
        <v>10.199999999999999</v>
      </c>
      <c r="PM211" s="112">
        <v>10</v>
      </c>
      <c r="PN211" s="112">
        <v>10</v>
      </c>
      <c r="PO211" s="112">
        <v>10.4</v>
      </c>
      <c r="PP211" s="112">
        <v>9.4</v>
      </c>
      <c r="PQ211" s="112">
        <v>9.8000000000000007</v>
      </c>
      <c r="PR211" s="137">
        <v>9</v>
      </c>
      <c r="PS211" s="5">
        <f t="array" ref="PS211">+IF(ISERROR($NW211)=FALSE,MIN(IF($H211:$AL211&lt;65534,$H211:$AL211,"")),NA())</f>
        <v>10</v>
      </c>
      <c r="PT211" s="1">
        <f t="array" ref="PT211">+IF(ISERROR($NX211)=FALSE,MIN(IF($AM211:$BN211&lt;65534,$AM211:$BN211,"")),NA())</f>
        <v>10</v>
      </c>
      <c r="PU211" s="1">
        <f t="array" ref="PU211">+IF(ISERROR($NY211)=FALSE,MIN(IF($BP211:$CT211&lt;65534,$BP211:$CT211,"")),NA())</f>
        <v>13</v>
      </c>
      <c r="PV211" s="1">
        <f t="array" ref="PV211">+IF(ISERROR($NZ211)=FALSE,MIN(IF($CU211:$DX211&lt;65534,$CU211:$DX211,"")),NA())</f>
        <v>13</v>
      </c>
      <c r="PW211" s="1">
        <f t="array" ref="PW211">+IF(ISERROR($OA211)=FALSE,MIN(IF($DY211:$FC211&lt;65534,$DY211:$FC211,"")),NA())</f>
        <v>11.6</v>
      </c>
      <c r="PX211" s="1">
        <f t="array" ref="PX211">+IF(ISERROR($OB211)=FALSE,MIN(IF($FD211:$GG211&lt;65534,$FD211:$GG211,"")),NA())</f>
        <v>12</v>
      </c>
      <c r="PY211" s="1">
        <f t="array" ref="PY211">+IF(ISERROR($OC211)=FALSE,MIN(IF($GH211:$HL211&lt;65534,$GH211:$HL211,"")),NA())</f>
        <v>12.6</v>
      </c>
      <c r="PZ211" s="1">
        <f t="array" ref="PZ211">+IF(ISERROR($OD211)=FALSE,MIN(IF($HM211:$IQ211&lt;65534,$HM211:$IQ211,"")),NA())</f>
        <v>11.8</v>
      </c>
      <c r="QA211" s="1">
        <f t="array" ref="QA211">+IF(ISERROR($OE211)=FALSE,MIN(IF($IR211:$JU211&lt;65534,$IR211:$JU211,"")),NA())</f>
        <v>12.4</v>
      </c>
      <c r="QB211" s="1">
        <f t="array" ref="QB211">+IF(ISERROR($OF211)=FALSE,MIN(IF($JV211:$KZ211&lt;65534,$JV211:$KZ211,"")),NA())</f>
        <v>13.4</v>
      </c>
      <c r="QC211" s="1">
        <f t="array" ref="QC211">+IF(ISERROR($OG211)=FALSE,MIN(IF($LA211:$MD211&lt;65534,$LA211:$MD211,"")),NA())</f>
        <v>11.8</v>
      </c>
      <c r="QD211" s="1" t="e">
        <f t="array" ref="QD211">+IF(ISERROR($OH211)=FALSE,MIN(IF($ME211:$NI211&lt;65534,$ME211:$NI211,"")),NA())</f>
        <v>#N/A</v>
      </c>
      <c r="QE211" s="5">
        <f t="shared" si="185"/>
        <v>-1</v>
      </c>
      <c r="QF211" s="1">
        <f t="shared" si="186"/>
        <v>-1</v>
      </c>
      <c r="QG211" s="1">
        <f t="shared" si="187"/>
        <v>-3.8000000000000007</v>
      </c>
      <c r="QH211" s="1">
        <f t="shared" si="188"/>
        <v>-2.8000000000000007</v>
      </c>
      <c r="QI211" s="1">
        <f t="shared" si="189"/>
        <v>-1.4000000000000004</v>
      </c>
      <c r="QJ211" s="1">
        <f t="shared" si="190"/>
        <v>-1.8000000000000007</v>
      </c>
      <c r="QK211" s="1">
        <f t="shared" si="191"/>
        <v>-2.5999999999999996</v>
      </c>
      <c r="QL211" s="1">
        <f t="shared" si="192"/>
        <v>-1.8000000000000007</v>
      </c>
      <c r="QM211" s="1">
        <f t="shared" si="193"/>
        <v>-2</v>
      </c>
      <c r="QN211" s="1">
        <f t="shared" si="194"/>
        <v>-4</v>
      </c>
      <c r="QO211" s="1">
        <f t="shared" si="195"/>
        <v>-2</v>
      </c>
      <c r="QP211" s="1" t="e">
        <f t="shared" si="196"/>
        <v>#N/A</v>
      </c>
      <c r="QQ211" s="5" t="s">
        <v>892</v>
      </c>
    </row>
    <row r="212" spans="1:459" s="1" customFormat="1" x14ac:dyDescent="0.2">
      <c r="A212" s="79">
        <v>16055100</v>
      </c>
      <c r="B212" s="106">
        <v>-73.322222222222223</v>
      </c>
      <c r="C212" s="106">
        <v>8.2377777777777776</v>
      </c>
      <c r="D212" s="105">
        <v>1150</v>
      </c>
      <c r="E212" s="97" t="s">
        <v>527</v>
      </c>
      <c r="F212" s="97" t="s">
        <v>528</v>
      </c>
      <c r="G212" s="97" t="s">
        <v>17</v>
      </c>
      <c r="H212" s="1">
        <v>65535</v>
      </c>
      <c r="I212" s="1">
        <v>65535</v>
      </c>
      <c r="J212" s="1">
        <v>65535</v>
      </c>
      <c r="K212" s="1">
        <v>11.8</v>
      </c>
      <c r="L212" s="1">
        <v>13.6</v>
      </c>
      <c r="M212" s="1">
        <v>14.2</v>
      </c>
      <c r="N212" s="1">
        <v>14.2</v>
      </c>
      <c r="O212" s="1">
        <v>13.8</v>
      </c>
      <c r="P212" s="1">
        <v>13.8</v>
      </c>
      <c r="Q212" s="1">
        <v>15</v>
      </c>
      <c r="R212" s="1">
        <v>14.6</v>
      </c>
      <c r="S212" s="1">
        <v>12.6</v>
      </c>
      <c r="T212" s="1">
        <v>13.8</v>
      </c>
      <c r="U212" s="1">
        <v>15.2</v>
      </c>
      <c r="V212" s="1">
        <v>13.4</v>
      </c>
      <c r="W212" s="1">
        <v>15.2</v>
      </c>
      <c r="X212" s="1">
        <v>14.6</v>
      </c>
      <c r="Y212" s="1">
        <v>13.4</v>
      </c>
      <c r="Z212" s="1">
        <v>14.2</v>
      </c>
      <c r="AA212" s="1">
        <v>13.6</v>
      </c>
      <c r="AB212" s="1">
        <v>14.8</v>
      </c>
      <c r="AC212" s="1">
        <v>14.4</v>
      </c>
      <c r="AD212" s="1">
        <v>14.4</v>
      </c>
      <c r="AE212" s="1">
        <v>14.8</v>
      </c>
      <c r="AF212" s="1">
        <v>15</v>
      </c>
      <c r="AG212" s="1">
        <v>15</v>
      </c>
      <c r="AH212" s="1">
        <v>15.8</v>
      </c>
      <c r="AI212" s="1">
        <v>15.8</v>
      </c>
      <c r="AJ212" s="1">
        <v>15</v>
      </c>
      <c r="AK212" s="1">
        <v>65535</v>
      </c>
      <c r="AL212" s="1">
        <v>13.6</v>
      </c>
      <c r="AM212" s="1">
        <v>14.2</v>
      </c>
      <c r="AN212" s="1">
        <v>14</v>
      </c>
      <c r="AO212" s="1">
        <v>15.4</v>
      </c>
      <c r="AP212" s="1">
        <v>15.2</v>
      </c>
      <c r="AQ212" s="1">
        <v>14.8</v>
      </c>
      <c r="AR212" s="1">
        <v>15</v>
      </c>
      <c r="AS212" s="1">
        <v>13.6</v>
      </c>
      <c r="AT212" s="1">
        <v>14.2</v>
      </c>
      <c r="AU212" s="1">
        <v>14</v>
      </c>
      <c r="AV212" s="1">
        <v>16.399999999999999</v>
      </c>
      <c r="AW212" s="1">
        <v>15.6</v>
      </c>
      <c r="AX212" s="1">
        <v>12</v>
      </c>
      <c r="AY212" s="1">
        <v>12.2</v>
      </c>
      <c r="AZ212" s="1">
        <v>15.8</v>
      </c>
      <c r="BA212" s="1">
        <v>14.2</v>
      </c>
      <c r="BB212" s="1">
        <v>14.6</v>
      </c>
      <c r="BC212" s="1">
        <v>14.6</v>
      </c>
      <c r="BD212" s="1">
        <v>15.6</v>
      </c>
      <c r="BE212" s="1">
        <v>15.6</v>
      </c>
      <c r="BF212" s="1">
        <v>16.600000000000001</v>
      </c>
      <c r="BG212" s="1">
        <v>16</v>
      </c>
      <c r="BH212" s="1">
        <v>15.6</v>
      </c>
      <c r="BI212" s="1">
        <v>14.2</v>
      </c>
      <c r="BJ212" s="1">
        <v>15.2</v>
      </c>
      <c r="BK212" s="1">
        <v>11.8</v>
      </c>
      <c r="BL212" s="1">
        <v>12.2</v>
      </c>
      <c r="BM212" s="1">
        <v>12.2</v>
      </c>
      <c r="BN212" s="1">
        <v>14.6</v>
      </c>
      <c r="BO212" s="102"/>
      <c r="BP212" s="1">
        <v>14.8</v>
      </c>
      <c r="BQ212" s="1">
        <v>15.2</v>
      </c>
      <c r="BR212" s="1">
        <v>17.2</v>
      </c>
      <c r="BS212" s="1">
        <v>16.2</v>
      </c>
      <c r="BT212" s="1">
        <v>17.600000000000001</v>
      </c>
      <c r="BU212" s="1">
        <v>17.600000000000001</v>
      </c>
      <c r="BV212" s="1">
        <v>17.399999999999999</v>
      </c>
      <c r="BW212" s="1">
        <v>17.600000000000001</v>
      </c>
      <c r="BX212" s="1">
        <v>16.8</v>
      </c>
      <c r="BY212" s="1">
        <v>16</v>
      </c>
      <c r="BZ212" s="1">
        <v>17</v>
      </c>
      <c r="CA212" s="1">
        <v>16.8</v>
      </c>
      <c r="CB212" s="1">
        <v>17</v>
      </c>
      <c r="CC212" s="1">
        <v>16.600000000000001</v>
      </c>
      <c r="CD212" s="1">
        <v>16.2</v>
      </c>
      <c r="CE212" s="1">
        <v>16.600000000000001</v>
      </c>
      <c r="CF212" s="1">
        <v>17</v>
      </c>
      <c r="CG212" s="1">
        <v>15.2</v>
      </c>
      <c r="CH212" s="1">
        <v>15.8</v>
      </c>
      <c r="CI212" s="1">
        <v>16.2</v>
      </c>
      <c r="CJ212" s="1">
        <v>16.600000000000001</v>
      </c>
      <c r="CK212" s="1">
        <v>17.2</v>
      </c>
      <c r="CL212" s="1">
        <v>17.600000000000001</v>
      </c>
      <c r="CM212" s="1">
        <v>15</v>
      </c>
      <c r="CN212" s="1">
        <v>16</v>
      </c>
      <c r="CO212" s="1">
        <v>15.4</v>
      </c>
      <c r="CP212" s="1">
        <v>15.6</v>
      </c>
      <c r="CQ212" s="1">
        <v>16.399999999999999</v>
      </c>
      <c r="CR212" s="1">
        <v>15.8</v>
      </c>
      <c r="CS212" s="1">
        <v>18</v>
      </c>
      <c r="CT212" s="1">
        <v>19.2</v>
      </c>
      <c r="CU212" s="1">
        <v>18.8</v>
      </c>
      <c r="CV212" s="1">
        <v>17.8</v>
      </c>
      <c r="CW212" s="1">
        <v>14.2</v>
      </c>
      <c r="CX212" s="1">
        <v>14.2</v>
      </c>
      <c r="CY212" s="1">
        <v>13.8</v>
      </c>
      <c r="CZ212" s="1">
        <v>14.8</v>
      </c>
      <c r="DA212" s="1">
        <v>16.600000000000001</v>
      </c>
      <c r="DB212" s="1">
        <v>14.8</v>
      </c>
      <c r="DC212" s="1">
        <v>14</v>
      </c>
      <c r="DD212" s="1">
        <v>16.600000000000001</v>
      </c>
      <c r="DE212" s="1">
        <v>18</v>
      </c>
      <c r="DF212" s="1">
        <v>15.4</v>
      </c>
      <c r="DG212" s="1">
        <v>16.2</v>
      </c>
      <c r="DH212" s="1">
        <v>17.8</v>
      </c>
      <c r="DI212" s="1">
        <v>17.8</v>
      </c>
      <c r="DJ212" s="1">
        <v>65535</v>
      </c>
      <c r="DK212" s="1">
        <v>65535</v>
      </c>
      <c r="DL212" s="1">
        <v>18.399999999999999</v>
      </c>
      <c r="DM212" s="1">
        <v>19.2</v>
      </c>
      <c r="DN212" s="1">
        <v>65535</v>
      </c>
      <c r="DO212" s="1">
        <v>18</v>
      </c>
      <c r="DP212" s="1">
        <v>18.2</v>
      </c>
      <c r="DQ212" s="1">
        <v>16.8</v>
      </c>
      <c r="DR212" s="1">
        <v>17.8</v>
      </c>
      <c r="DS212" s="1">
        <v>17.8</v>
      </c>
      <c r="DT212" s="1">
        <v>65535</v>
      </c>
      <c r="DU212" s="1">
        <v>65535</v>
      </c>
      <c r="DV212" s="1">
        <v>16.600000000000001</v>
      </c>
      <c r="DW212" s="1">
        <v>15.8</v>
      </c>
      <c r="DX212" s="1">
        <v>15.6</v>
      </c>
      <c r="DY212" s="1">
        <v>14.6</v>
      </c>
      <c r="DZ212" s="1">
        <v>13.4</v>
      </c>
      <c r="EA212" s="1">
        <v>15</v>
      </c>
      <c r="EB212" s="1">
        <v>18</v>
      </c>
      <c r="EC212" s="1">
        <v>16</v>
      </c>
      <c r="ED212" s="1">
        <v>16.600000000000001</v>
      </c>
      <c r="EE212" s="1">
        <v>17.2</v>
      </c>
      <c r="EF212" s="1">
        <v>14.8</v>
      </c>
      <c r="EG212" s="1">
        <v>18.600000000000001</v>
      </c>
      <c r="EH212" s="1">
        <v>65535</v>
      </c>
      <c r="EI212" s="1">
        <v>18.2</v>
      </c>
      <c r="EJ212" s="1">
        <v>19</v>
      </c>
      <c r="EK212" s="1">
        <v>18.2</v>
      </c>
      <c r="EL212" s="1">
        <v>18.2</v>
      </c>
      <c r="EM212" s="1">
        <v>17.8</v>
      </c>
      <c r="EN212" s="1">
        <v>16.600000000000001</v>
      </c>
      <c r="EO212" s="1">
        <v>16.600000000000001</v>
      </c>
      <c r="EP212" s="1">
        <v>16.600000000000001</v>
      </c>
      <c r="EQ212" s="1">
        <v>18.8</v>
      </c>
      <c r="ER212" s="1">
        <v>19</v>
      </c>
      <c r="ES212" s="1">
        <v>19.399999999999999</v>
      </c>
      <c r="ET212" s="1">
        <v>18.600000000000001</v>
      </c>
      <c r="EU212" s="1">
        <v>19.399999999999999</v>
      </c>
      <c r="EV212" s="1">
        <v>18.8</v>
      </c>
      <c r="EW212" s="1">
        <v>19.2</v>
      </c>
      <c r="EX212" s="1">
        <v>18.8</v>
      </c>
      <c r="EY212" s="1">
        <v>19</v>
      </c>
      <c r="EZ212" s="1">
        <v>20.2</v>
      </c>
      <c r="FA212" s="1">
        <v>18.8</v>
      </c>
      <c r="FB212" s="1">
        <v>18.8</v>
      </c>
      <c r="FC212" s="1">
        <v>20.6</v>
      </c>
      <c r="FD212" s="1">
        <v>19.399999999999999</v>
      </c>
      <c r="FE212" s="1">
        <v>18.600000000000001</v>
      </c>
      <c r="FF212" s="1">
        <v>19.8</v>
      </c>
      <c r="FG212" s="1">
        <v>18.8</v>
      </c>
      <c r="FH212" s="1">
        <v>65535</v>
      </c>
      <c r="FI212" s="1">
        <v>19.2</v>
      </c>
      <c r="FJ212" s="1">
        <v>19.600000000000001</v>
      </c>
      <c r="FK212" s="1">
        <v>18.8</v>
      </c>
      <c r="FL212" s="1">
        <v>18.8</v>
      </c>
      <c r="FM212" s="1">
        <v>18.600000000000001</v>
      </c>
      <c r="FN212" s="1">
        <v>18.2</v>
      </c>
      <c r="FO212" s="1">
        <v>18.2</v>
      </c>
      <c r="FP212" s="1">
        <v>19.399999999999999</v>
      </c>
      <c r="FQ212" s="1">
        <v>17.399999999999999</v>
      </c>
      <c r="FR212" s="1">
        <v>18.600000000000001</v>
      </c>
      <c r="FS212" s="1">
        <v>17</v>
      </c>
      <c r="FT212" s="1">
        <v>15.8</v>
      </c>
      <c r="FU212" s="1">
        <v>65535</v>
      </c>
      <c r="FV212" s="1">
        <v>17.600000000000001</v>
      </c>
      <c r="FW212" s="1">
        <v>17</v>
      </c>
      <c r="FX212" s="1">
        <v>65535</v>
      </c>
      <c r="FY212" s="1">
        <v>20</v>
      </c>
      <c r="FZ212" s="1">
        <v>65535</v>
      </c>
      <c r="GA212" s="1">
        <v>17.600000000000001</v>
      </c>
      <c r="GB212" s="1">
        <v>19</v>
      </c>
      <c r="GC212" s="1">
        <v>18.600000000000001</v>
      </c>
      <c r="GD212" s="1">
        <v>14.2</v>
      </c>
      <c r="GE212" s="1">
        <v>15.4</v>
      </c>
      <c r="GF212" s="1">
        <v>19</v>
      </c>
      <c r="GG212" s="1">
        <v>18.399999999999999</v>
      </c>
      <c r="GH212" s="1">
        <v>18.600000000000001</v>
      </c>
      <c r="GI212" s="1">
        <v>65535</v>
      </c>
      <c r="GJ212" s="1">
        <v>65535</v>
      </c>
      <c r="GK212" s="1">
        <v>65535</v>
      </c>
      <c r="GL212" s="1">
        <v>65535</v>
      </c>
      <c r="GM212" s="1">
        <v>16.2</v>
      </c>
      <c r="GN212" s="1">
        <v>16.399999999999999</v>
      </c>
      <c r="GO212" s="1">
        <v>65535</v>
      </c>
      <c r="GP212" s="1">
        <v>65535</v>
      </c>
      <c r="GQ212" s="1">
        <v>65535</v>
      </c>
      <c r="GR212" s="1">
        <v>65535</v>
      </c>
      <c r="GS212" s="1">
        <v>65535</v>
      </c>
      <c r="GT212" s="1">
        <v>65535</v>
      </c>
      <c r="GU212" s="1">
        <v>65535</v>
      </c>
      <c r="GV212" s="1">
        <v>65535</v>
      </c>
      <c r="GW212" s="1">
        <v>65535</v>
      </c>
      <c r="GX212" s="1">
        <v>17.600000000000001</v>
      </c>
      <c r="GY212" s="1">
        <v>65535</v>
      </c>
      <c r="GZ212" s="1">
        <v>65535</v>
      </c>
      <c r="HA212" s="1">
        <v>16.600000000000001</v>
      </c>
      <c r="HB212" s="1">
        <v>65535</v>
      </c>
      <c r="HC212" s="1">
        <v>65535</v>
      </c>
      <c r="HD212" s="1">
        <v>65535</v>
      </c>
      <c r="HE212" s="1">
        <v>65535</v>
      </c>
      <c r="HF212" s="1">
        <v>65535</v>
      </c>
      <c r="HG212" s="1">
        <v>65535</v>
      </c>
      <c r="HH212" s="1">
        <v>65535</v>
      </c>
      <c r="HI212" s="1">
        <v>16.2</v>
      </c>
      <c r="HJ212" s="1">
        <v>65535</v>
      </c>
      <c r="HK212" s="1">
        <v>65535</v>
      </c>
      <c r="HL212" s="1">
        <v>65535</v>
      </c>
      <c r="HM212" s="1">
        <v>65535</v>
      </c>
      <c r="HN212" s="1">
        <v>65535</v>
      </c>
      <c r="HO212" s="1">
        <v>65535</v>
      </c>
      <c r="HP212" s="1">
        <v>65535</v>
      </c>
      <c r="HQ212" s="1">
        <v>65535</v>
      </c>
      <c r="HR212" s="1">
        <v>65535</v>
      </c>
      <c r="HS212" s="1">
        <v>65535</v>
      </c>
      <c r="HT212" s="1">
        <v>65535</v>
      </c>
      <c r="HU212" s="1">
        <v>65535</v>
      </c>
      <c r="HV212" s="1">
        <v>65535</v>
      </c>
      <c r="HW212" s="1">
        <v>65535</v>
      </c>
      <c r="HX212" s="1">
        <v>65535</v>
      </c>
      <c r="HY212" s="1">
        <v>65535</v>
      </c>
      <c r="HZ212" s="1">
        <v>65535</v>
      </c>
      <c r="IA212" s="1">
        <v>65535</v>
      </c>
      <c r="IB212" s="1">
        <v>65535</v>
      </c>
      <c r="IC212" s="1">
        <v>65535</v>
      </c>
      <c r="ID212" s="1">
        <v>65535</v>
      </c>
      <c r="IE212" s="1">
        <v>65535</v>
      </c>
      <c r="IF212" s="1">
        <v>65535</v>
      </c>
      <c r="IG212" s="1">
        <v>65535</v>
      </c>
      <c r="IH212" s="1">
        <v>65535</v>
      </c>
      <c r="II212" s="1">
        <v>65535</v>
      </c>
      <c r="IJ212" s="1">
        <v>65535</v>
      </c>
      <c r="IK212" s="1">
        <v>65535</v>
      </c>
      <c r="IL212" s="1">
        <v>65535</v>
      </c>
      <c r="IM212" s="1">
        <v>65535</v>
      </c>
      <c r="IN212" s="1">
        <v>65535</v>
      </c>
      <c r="IO212" s="1">
        <v>65535</v>
      </c>
      <c r="IP212" s="1">
        <v>65535</v>
      </c>
      <c r="IQ212" s="1">
        <v>65535</v>
      </c>
      <c r="IR212" s="1">
        <v>65535</v>
      </c>
      <c r="IS212" s="1">
        <v>65535</v>
      </c>
      <c r="IT212" s="1">
        <v>65535</v>
      </c>
      <c r="IU212" s="1">
        <v>65535</v>
      </c>
      <c r="IV212" s="1">
        <v>65535</v>
      </c>
      <c r="IW212" s="1">
        <v>65535</v>
      </c>
      <c r="IX212" s="1">
        <v>65535</v>
      </c>
      <c r="IY212" s="1">
        <v>65535</v>
      </c>
      <c r="IZ212" s="1">
        <v>65535</v>
      </c>
      <c r="JA212" s="1">
        <v>65535</v>
      </c>
      <c r="JB212" s="1">
        <v>65535</v>
      </c>
      <c r="JC212" s="1">
        <v>65535</v>
      </c>
      <c r="JD212" s="1">
        <v>65535</v>
      </c>
      <c r="JE212" s="1">
        <v>65535</v>
      </c>
      <c r="JF212" s="1">
        <v>65535</v>
      </c>
      <c r="JG212" s="1">
        <v>65535</v>
      </c>
      <c r="JH212" s="1">
        <v>65535</v>
      </c>
      <c r="JI212" s="1">
        <v>65535</v>
      </c>
      <c r="JJ212" s="1">
        <v>65535</v>
      </c>
      <c r="JK212" s="1">
        <v>65535</v>
      </c>
      <c r="JL212" s="1">
        <v>65535</v>
      </c>
      <c r="JM212" s="1">
        <v>65535</v>
      </c>
      <c r="JN212" s="1">
        <v>65535</v>
      </c>
      <c r="JO212" s="1">
        <v>65535</v>
      </c>
      <c r="JP212" s="1">
        <v>65535</v>
      </c>
      <c r="JQ212" s="1">
        <v>65535</v>
      </c>
      <c r="JR212" s="1">
        <v>65535</v>
      </c>
      <c r="JS212" s="1">
        <v>65535</v>
      </c>
      <c r="JT212" s="1">
        <v>65535</v>
      </c>
      <c r="JU212" s="1">
        <v>65535</v>
      </c>
      <c r="JV212" s="1">
        <v>65535</v>
      </c>
      <c r="JW212" s="1">
        <v>65535</v>
      </c>
      <c r="JX212" s="1">
        <v>65535</v>
      </c>
      <c r="JY212" s="1">
        <v>65535</v>
      </c>
      <c r="JZ212" s="1">
        <v>65535</v>
      </c>
      <c r="KA212" s="1">
        <v>65535</v>
      </c>
      <c r="KB212" s="1">
        <v>65535</v>
      </c>
      <c r="KC212" s="1">
        <v>65535</v>
      </c>
      <c r="KD212" s="1">
        <v>65535</v>
      </c>
      <c r="KE212" s="1">
        <v>17.600000000000001</v>
      </c>
      <c r="KF212" s="1">
        <v>16.2</v>
      </c>
      <c r="KG212" s="1">
        <v>17.2</v>
      </c>
      <c r="KH212" s="1">
        <v>17</v>
      </c>
      <c r="KI212" s="1">
        <v>15</v>
      </c>
      <c r="KJ212" s="1">
        <v>15.8</v>
      </c>
      <c r="KK212" s="1">
        <v>16.600000000000001</v>
      </c>
      <c r="KL212" s="1">
        <v>17.2</v>
      </c>
      <c r="KM212" s="1">
        <v>17.2</v>
      </c>
      <c r="KN212" s="1">
        <v>18.2</v>
      </c>
      <c r="KO212" s="1">
        <v>18.2</v>
      </c>
      <c r="KP212" s="1">
        <v>18.2</v>
      </c>
      <c r="KQ212" s="1">
        <v>17.8</v>
      </c>
      <c r="KR212" s="1">
        <v>18</v>
      </c>
      <c r="KS212" s="1">
        <v>17.600000000000001</v>
      </c>
      <c r="KT212" s="1">
        <v>65535</v>
      </c>
      <c r="KU212" s="1">
        <v>65535</v>
      </c>
      <c r="KV212" s="1">
        <v>65535</v>
      </c>
      <c r="KW212" s="1">
        <v>15.8</v>
      </c>
      <c r="KX212" s="1">
        <v>17.399999999999999</v>
      </c>
      <c r="KY212" s="1">
        <v>17</v>
      </c>
      <c r="KZ212" s="1">
        <v>18</v>
      </c>
      <c r="LA212" s="1">
        <v>18</v>
      </c>
      <c r="LB212" s="1">
        <v>17.8</v>
      </c>
      <c r="LC212" s="1">
        <v>17.600000000000001</v>
      </c>
      <c r="LD212" s="1">
        <v>17.2</v>
      </c>
      <c r="LE212" s="1">
        <v>17.600000000000001</v>
      </c>
      <c r="LF212" s="1">
        <v>15.2</v>
      </c>
      <c r="LG212" s="1">
        <v>17</v>
      </c>
      <c r="LH212" s="1">
        <v>15.4</v>
      </c>
      <c r="LI212" s="1">
        <v>65535</v>
      </c>
      <c r="LJ212" s="1">
        <v>65535</v>
      </c>
      <c r="LK212" s="1">
        <v>65535</v>
      </c>
      <c r="LL212" s="1">
        <v>16.2</v>
      </c>
      <c r="LM212" s="1">
        <v>17.600000000000001</v>
      </c>
      <c r="LN212" s="1">
        <v>17.8</v>
      </c>
      <c r="LO212" s="1">
        <v>15</v>
      </c>
      <c r="LP212" s="1">
        <v>13.6</v>
      </c>
      <c r="LQ212" s="1">
        <v>13.6</v>
      </c>
      <c r="LR212" s="1">
        <v>14.2</v>
      </c>
      <c r="LS212" s="1">
        <v>15.2</v>
      </c>
      <c r="LT212" s="1">
        <v>15.8</v>
      </c>
      <c r="LU212" s="1">
        <v>16.2</v>
      </c>
      <c r="LV212" s="1">
        <v>15</v>
      </c>
      <c r="LW212" s="1">
        <v>15.2</v>
      </c>
      <c r="LX212" s="1">
        <v>17.2</v>
      </c>
      <c r="LY212" s="1">
        <v>17.2</v>
      </c>
      <c r="LZ212" s="1">
        <v>15.4</v>
      </c>
      <c r="MA212" s="1">
        <v>15.4</v>
      </c>
      <c r="MB212" s="1">
        <v>15.6</v>
      </c>
      <c r="MC212" s="1">
        <v>65535</v>
      </c>
      <c r="MD212" s="1">
        <v>65535</v>
      </c>
      <c r="ME212" s="1">
        <v>65535</v>
      </c>
      <c r="MF212" s="1">
        <v>15.8</v>
      </c>
      <c r="MG212" s="1">
        <v>16.8</v>
      </c>
      <c r="MH212" s="1">
        <v>15.6</v>
      </c>
      <c r="MI212" s="1">
        <v>17.600000000000001</v>
      </c>
      <c r="MJ212" s="1">
        <v>13.4</v>
      </c>
      <c r="MK212" s="1">
        <v>13.8</v>
      </c>
      <c r="ML212" s="1">
        <v>14.2</v>
      </c>
      <c r="MM212" s="1">
        <v>16</v>
      </c>
      <c r="MN212" s="1">
        <v>19.8</v>
      </c>
      <c r="MO212" s="1">
        <v>13.8</v>
      </c>
      <c r="MP212" s="1">
        <v>15.2</v>
      </c>
      <c r="MQ212" s="1">
        <v>13</v>
      </c>
      <c r="MR212" s="1">
        <v>14.4</v>
      </c>
      <c r="MS212" s="1">
        <v>65535</v>
      </c>
      <c r="MT212" s="1">
        <v>65535</v>
      </c>
      <c r="MU212" s="1">
        <v>15.4</v>
      </c>
      <c r="MV212" s="1">
        <v>14.8</v>
      </c>
      <c r="MW212" s="1">
        <v>14.8</v>
      </c>
      <c r="MX212" s="1">
        <v>65535</v>
      </c>
      <c r="MY212" s="1">
        <v>65535</v>
      </c>
      <c r="MZ212" s="1">
        <v>65535</v>
      </c>
      <c r="NA212" s="1">
        <v>14.2</v>
      </c>
      <c r="NB212" s="1">
        <v>15</v>
      </c>
      <c r="NC212" s="1">
        <v>16</v>
      </c>
      <c r="ND212" s="1">
        <v>65535</v>
      </c>
      <c r="NE212" s="1">
        <v>65535</v>
      </c>
      <c r="NF212" s="1">
        <v>17</v>
      </c>
      <c r="NG212" s="1">
        <v>17.600000000000001</v>
      </c>
      <c r="NH212" s="1">
        <v>16.8</v>
      </c>
      <c r="NI212" s="1">
        <v>17.8</v>
      </c>
      <c r="NJ212" s="6">
        <f t="shared" si="160"/>
        <v>0.87096774193548387</v>
      </c>
      <c r="NK212" s="3">
        <f t="shared" si="161"/>
        <v>1</v>
      </c>
      <c r="NL212" s="3">
        <f t="shared" si="162"/>
        <v>1</v>
      </c>
      <c r="NM212" s="3">
        <f t="shared" si="163"/>
        <v>0.83333333333333337</v>
      </c>
      <c r="NN212" s="3">
        <f t="shared" si="164"/>
        <v>0.967741935483871</v>
      </c>
      <c r="NO212" s="3">
        <f t="shared" si="165"/>
        <v>0.8666666666666667</v>
      </c>
      <c r="NP212" s="3">
        <f t="shared" si="166"/>
        <v>0.19354838709677419</v>
      </c>
      <c r="NQ212" s="3">
        <f t="shared" si="167"/>
        <v>0</v>
      </c>
      <c r="NR212" s="3">
        <f t="shared" si="168"/>
        <v>0</v>
      </c>
      <c r="NS212" s="3">
        <f t="shared" si="169"/>
        <v>0.61290322580645162</v>
      </c>
      <c r="NT212" s="3">
        <f t="shared" si="170"/>
        <v>0.83333333333333337</v>
      </c>
      <c r="NU212" s="3">
        <f t="shared" si="171"/>
        <v>0.74193548387096775</v>
      </c>
      <c r="NV212" s="3">
        <f t="shared" si="172"/>
        <v>0.65753424657534243</v>
      </c>
      <c r="NW212" s="5">
        <f t="shared" si="173"/>
        <v>14.28148148148148</v>
      </c>
      <c r="NX212" s="1">
        <f t="shared" si="174"/>
        <v>14.47857142857143</v>
      </c>
      <c r="NY212" s="1">
        <f t="shared" si="175"/>
        <v>16.567741935483873</v>
      </c>
      <c r="NZ212" s="1">
        <f t="shared" si="176"/>
        <v>16.600000000000001</v>
      </c>
      <c r="OA212" s="1">
        <f t="shared" si="177"/>
        <v>17.826666666666664</v>
      </c>
      <c r="OB212" s="1">
        <f t="shared" si="178"/>
        <v>18.192307692307693</v>
      </c>
      <c r="OC212" s="1" t="e">
        <f t="shared" si="179"/>
        <v>#N/A</v>
      </c>
      <c r="OD212" s="1" t="e">
        <f t="shared" si="180"/>
        <v>#N/A</v>
      </c>
      <c r="OE212" s="1" t="e">
        <f t="shared" si="181"/>
        <v>#N/A</v>
      </c>
      <c r="OF212" s="1">
        <f t="shared" si="182"/>
        <v>17.157894736842103</v>
      </c>
      <c r="OG212" s="1">
        <f t="shared" si="183"/>
        <v>16.079999999999995</v>
      </c>
      <c r="OH212" s="1">
        <f t="shared" si="184"/>
        <v>15.600000000000005</v>
      </c>
      <c r="OI212" s="111">
        <v>13.711764705882354</v>
      </c>
      <c r="OJ212" s="112">
        <v>14.2</v>
      </c>
      <c r="OK212" s="112">
        <v>15.247058823529414</v>
      </c>
      <c r="OL212" s="112">
        <v>16.306250000000002</v>
      </c>
      <c r="OM212" s="112">
        <v>16.900000000000002</v>
      </c>
      <c r="ON212" s="112">
        <v>16.188235294117646</v>
      </c>
      <c r="OO212" s="112">
        <v>15.258823529411767</v>
      </c>
      <c r="OP212" s="112">
        <v>15.594117647058825</v>
      </c>
      <c r="OQ212" s="112">
        <v>16.13529411764706</v>
      </c>
      <c r="OR212" s="112">
        <v>16.294117647058822</v>
      </c>
      <c r="OS212" s="112">
        <v>16.068749999999998</v>
      </c>
      <c r="OT212" s="112">
        <v>14.905882352941173</v>
      </c>
      <c r="OU212" s="5">
        <f t="shared" si="148"/>
        <v>0.56971677559912592</v>
      </c>
      <c r="OV212" s="1">
        <f t="shared" si="149"/>
        <v>0.27857142857143025</v>
      </c>
      <c r="OW212" s="1">
        <f t="shared" si="150"/>
        <v>1.3206831119544589</v>
      </c>
      <c r="OX212" s="1">
        <f t="shared" si="151"/>
        <v>0.29374999999999929</v>
      </c>
      <c r="OY212" s="1">
        <f t="shared" si="152"/>
        <v>0.92666666666666231</v>
      </c>
      <c r="OZ212" s="1">
        <f t="shared" si="153"/>
        <v>2.004072398190047</v>
      </c>
      <c r="PA212" s="1" t="e">
        <f t="shared" si="154"/>
        <v>#N/A</v>
      </c>
      <c r="PB212" s="1" t="e">
        <f t="shared" si="155"/>
        <v>#N/A</v>
      </c>
      <c r="PC212" s="1" t="e">
        <f t="shared" si="156"/>
        <v>#N/A</v>
      </c>
      <c r="PD212" s="1">
        <f t="shared" si="157"/>
        <v>0.86377708978328016</v>
      </c>
      <c r="PE212" s="1">
        <f t="shared" si="158"/>
        <v>1.1249999999996874E-2</v>
      </c>
      <c r="PF212" s="1">
        <f t="shared" si="159"/>
        <v>0.69411764705883172</v>
      </c>
      <c r="PG212" s="111">
        <v>9</v>
      </c>
      <c r="PH212" s="112">
        <v>9.1999999999999993</v>
      </c>
      <c r="PI212" s="112">
        <v>9.1999999999999993</v>
      </c>
      <c r="PJ212" s="112">
        <v>10</v>
      </c>
      <c r="PK212" s="112">
        <v>11.4</v>
      </c>
      <c r="PL212" s="112">
        <v>9.6</v>
      </c>
      <c r="PM212" s="112">
        <v>10</v>
      </c>
      <c r="PN212" s="112">
        <v>10.6</v>
      </c>
      <c r="PO212" s="112">
        <v>11</v>
      </c>
      <c r="PP212" s="112">
        <v>10</v>
      </c>
      <c r="PQ212" s="112">
        <v>10</v>
      </c>
      <c r="PR212" s="137">
        <v>9.1999999999999993</v>
      </c>
      <c r="PS212" s="5">
        <f t="array" ref="PS212">+IF(ISERROR($NW212)=FALSE,MIN(IF($H212:$AL212&lt;65534,$H212:$AL212,"")),NA())</f>
        <v>11.8</v>
      </c>
      <c r="PT212" s="1">
        <f t="array" ref="PT212">+IF(ISERROR($NX212)=FALSE,MIN(IF($AM212:$BN212&lt;65534,$AM212:$BN212,"")),NA())</f>
        <v>11.8</v>
      </c>
      <c r="PU212" s="1">
        <f t="array" ref="PU212">+IF(ISERROR($NY212)=FALSE,MIN(IF($BP212:$CT212&lt;65534,$BP212:$CT212,"")),NA())</f>
        <v>14.8</v>
      </c>
      <c r="PV212" s="1">
        <f t="array" ref="PV212">+IF(ISERROR($NZ212)=FALSE,MIN(IF($CU212:$DX212&lt;65534,$CU212:$DX212,"")),NA())</f>
        <v>13.8</v>
      </c>
      <c r="PW212" s="1">
        <f t="array" ref="PW212">+IF(ISERROR($OA212)=FALSE,MIN(IF($DY212:$FC212&lt;65534,$DY212:$FC212,"")),NA())</f>
        <v>13.4</v>
      </c>
      <c r="PX212" s="1">
        <f t="array" ref="PX212">+IF(ISERROR($OB212)=FALSE,MIN(IF($FD212:$GG212&lt;65534,$FD212:$GG212,"")),NA())</f>
        <v>14.2</v>
      </c>
      <c r="PY212" s="1" t="e">
        <f t="array" ref="PY212">+IF(ISERROR($OC212)=FALSE,MIN(IF($GH212:$HL212&lt;65534,$GH212:$HL212,"")),NA())</f>
        <v>#N/A</v>
      </c>
      <c r="PZ212" s="1" t="e">
        <f t="array" ref="PZ212">+IF(ISERROR($OD212)=FALSE,MIN(IF($HM212:$IQ212&lt;65534,$HM212:$IQ212,"")),NA())</f>
        <v>#N/A</v>
      </c>
      <c r="QA212" s="1" t="e">
        <f t="array" ref="QA212">+IF(ISERROR($OE212)=FALSE,MIN(IF($IR212:$JU212&lt;65534,$IR212:$JU212,"")),NA())</f>
        <v>#N/A</v>
      </c>
      <c r="QB212" s="1">
        <f t="array" ref="QB212">+IF(ISERROR($OF212)=FALSE,MIN(IF($JV212:$KZ212&lt;65534,$JV212:$KZ212,"")),NA())</f>
        <v>15</v>
      </c>
      <c r="QC212" s="1">
        <f t="array" ref="QC212">+IF(ISERROR($OG212)=FALSE,MIN(IF($LA212:$MD212&lt;65534,$LA212:$MD212,"")),NA())</f>
        <v>13.6</v>
      </c>
      <c r="QD212" s="1">
        <f t="array" ref="QD212">+IF(ISERROR($OH212)=FALSE,MIN(IF($ME212:$NI212&lt;65534,$ME212:$NI212,"")),NA())</f>
        <v>13</v>
      </c>
      <c r="QE212" s="5">
        <f t="shared" si="185"/>
        <v>-2.8000000000000007</v>
      </c>
      <c r="QF212" s="1">
        <f t="shared" si="186"/>
        <v>-2.6000000000000014</v>
      </c>
      <c r="QG212" s="1">
        <f t="shared" si="187"/>
        <v>-5.6000000000000014</v>
      </c>
      <c r="QH212" s="1">
        <f t="shared" si="188"/>
        <v>-3.8000000000000007</v>
      </c>
      <c r="QI212" s="1">
        <f t="shared" si="189"/>
        <v>-2</v>
      </c>
      <c r="QJ212" s="1">
        <f t="shared" si="190"/>
        <v>-4.5999999999999996</v>
      </c>
      <c r="QK212" s="1" t="e">
        <f t="shared" si="191"/>
        <v>#N/A</v>
      </c>
      <c r="QL212" s="1" t="e">
        <f t="shared" si="192"/>
        <v>#N/A</v>
      </c>
      <c r="QM212" s="1" t="e">
        <f t="shared" si="193"/>
        <v>#N/A</v>
      </c>
      <c r="QN212" s="1">
        <f t="shared" si="194"/>
        <v>-5</v>
      </c>
      <c r="QO212" s="1">
        <f t="shared" si="195"/>
        <v>-3.5999999999999996</v>
      </c>
      <c r="QP212" s="1">
        <f t="shared" si="196"/>
        <v>-3.8000000000000007</v>
      </c>
      <c r="QQ212" s="5" t="s">
        <v>892</v>
      </c>
    </row>
    <row r="213" spans="1:459" s="1" customFormat="1" x14ac:dyDescent="0.2">
      <c r="A213" s="79">
        <v>23195180</v>
      </c>
      <c r="B213" s="106">
        <v>-73.051666666666662</v>
      </c>
      <c r="C213" s="106">
        <v>7.7352777777777781</v>
      </c>
      <c r="D213" s="105">
        <v>1882</v>
      </c>
      <c r="E213" s="97" t="s">
        <v>563</v>
      </c>
      <c r="F213" s="97" t="s">
        <v>564</v>
      </c>
      <c r="G213" s="97" t="s">
        <v>17</v>
      </c>
      <c r="H213" s="1">
        <v>65535</v>
      </c>
      <c r="I213" s="1">
        <v>10.199999999999999</v>
      </c>
      <c r="J213" s="1">
        <v>11.2</v>
      </c>
      <c r="K213" s="1">
        <v>10.8</v>
      </c>
      <c r="L213" s="1">
        <v>11.2</v>
      </c>
      <c r="M213" s="1">
        <v>11.6</v>
      </c>
      <c r="N213" s="1">
        <v>13</v>
      </c>
      <c r="O213" s="1">
        <v>10.199999999999999</v>
      </c>
      <c r="P213" s="1">
        <v>10.4</v>
      </c>
      <c r="Q213" s="1">
        <v>65535</v>
      </c>
      <c r="R213" s="1">
        <v>65535</v>
      </c>
      <c r="S213" s="1">
        <v>65535</v>
      </c>
      <c r="T213" s="1">
        <v>65535</v>
      </c>
      <c r="U213" s="1">
        <v>10.6</v>
      </c>
      <c r="V213" s="1">
        <v>10.8</v>
      </c>
      <c r="W213" s="1">
        <v>11.4</v>
      </c>
      <c r="X213" s="1">
        <v>10.8</v>
      </c>
      <c r="Y213" s="1">
        <v>10.6</v>
      </c>
      <c r="Z213" s="1">
        <v>11.6</v>
      </c>
      <c r="AA213" s="1">
        <v>11.4</v>
      </c>
      <c r="AB213" s="1">
        <v>11.4</v>
      </c>
      <c r="AC213" s="1">
        <v>10.8</v>
      </c>
      <c r="AD213" s="1">
        <v>11.2</v>
      </c>
      <c r="AE213" s="1">
        <v>12.8</v>
      </c>
      <c r="AF213" s="1">
        <v>13</v>
      </c>
      <c r="AG213" s="1">
        <v>11.4</v>
      </c>
      <c r="AH213" s="1">
        <v>12.2</v>
      </c>
      <c r="AI213" s="1">
        <v>12.4</v>
      </c>
      <c r="AJ213" s="1">
        <v>11.4</v>
      </c>
      <c r="AK213" s="1">
        <v>65535</v>
      </c>
      <c r="AL213" s="1">
        <v>65535</v>
      </c>
      <c r="AM213" s="1">
        <v>11</v>
      </c>
      <c r="AN213" s="1">
        <v>11.2</v>
      </c>
      <c r="AO213" s="1">
        <v>9.8000000000000007</v>
      </c>
      <c r="AP213" s="1">
        <v>10.4</v>
      </c>
      <c r="AQ213" s="1">
        <v>10.6</v>
      </c>
      <c r="AR213" s="1">
        <v>11.2</v>
      </c>
      <c r="AS213" s="1">
        <v>11.2</v>
      </c>
      <c r="AT213" s="1">
        <v>11.4</v>
      </c>
      <c r="AU213" s="1">
        <v>13.6</v>
      </c>
      <c r="AV213" s="1">
        <v>13</v>
      </c>
      <c r="AW213" s="1">
        <v>11.4</v>
      </c>
      <c r="AX213" s="1">
        <v>11.6</v>
      </c>
      <c r="AY213" s="1">
        <v>12.4</v>
      </c>
      <c r="AZ213" s="1">
        <v>14</v>
      </c>
      <c r="BA213" s="1">
        <v>11.8</v>
      </c>
      <c r="BB213" s="1">
        <v>11.8</v>
      </c>
      <c r="BC213" s="1">
        <v>11.2</v>
      </c>
      <c r="BD213" s="1">
        <v>12.2</v>
      </c>
      <c r="BE213" s="1">
        <v>14</v>
      </c>
      <c r="BF213" s="1">
        <v>14.2</v>
      </c>
      <c r="BG213" s="1">
        <v>13.4</v>
      </c>
      <c r="BH213" s="1">
        <v>12.4</v>
      </c>
      <c r="BI213" s="1">
        <v>11.8</v>
      </c>
      <c r="BJ213" s="1">
        <v>11.6</v>
      </c>
      <c r="BK213" s="1">
        <v>7.2</v>
      </c>
      <c r="BL213" s="1">
        <v>11.6</v>
      </c>
      <c r="BM213" s="1">
        <v>10.4</v>
      </c>
      <c r="BN213" s="1">
        <v>12.8</v>
      </c>
      <c r="BO213" s="102"/>
      <c r="BP213" s="1">
        <v>13.2</v>
      </c>
      <c r="BQ213" s="1">
        <v>13.4</v>
      </c>
      <c r="BR213" s="1">
        <v>13.4</v>
      </c>
      <c r="BS213" s="1">
        <v>13.4</v>
      </c>
      <c r="BT213" s="1">
        <v>13.2</v>
      </c>
      <c r="BU213" s="1">
        <v>13.2</v>
      </c>
      <c r="BV213" s="1">
        <v>12.4</v>
      </c>
      <c r="BW213" s="1">
        <v>12.4</v>
      </c>
      <c r="BX213" s="1">
        <v>12.6</v>
      </c>
      <c r="BY213" s="1">
        <v>13.8</v>
      </c>
      <c r="BZ213" s="1">
        <v>12.8</v>
      </c>
      <c r="CA213" s="1">
        <v>12.2</v>
      </c>
      <c r="CB213" s="1">
        <v>12.2</v>
      </c>
      <c r="CC213" s="1">
        <v>12.4</v>
      </c>
      <c r="CD213" s="1">
        <v>12.8</v>
      </c>
      <c r="CE213" s="1">
        <v>12.4</v>
      </c>
      <c r="CF213" s="1">
        <v>11.6</v>
      </c>
      <c r="CG213" s="1">
        <v>12.2</v>
      </c>
      <c r="CH213" s="1">
        <v>13.4</v>
      </c>
      <c r="CI213" s="1">
        <v>14.2</v>
      </c>
      <c r="CJ213" s="1">
        <v>13</v>
      </c>
      <c r="CK213" s="1">
        <v>13</v>
      </c>
      <c r="CL213" s="1">
        <v>13</v>
      </c>
      <c r="CM213" s="1">
        <v>12.4</v>
      </c>
      <c r="CN213" s="1">
        <v>12.6</v>
      </c>
      <c r="CO213" s="1">
        <v>12.4</v>
      </c>
      <c r="CP213" s="1">
        <v>11.6</v>
      </c>
      <c r="CQ213" s="1">
        <v>12.2</v>
      </c>
      <c r="CR213" s="1">
        <v>13.8</v>
      </c>
      <c r="CS213" s="1">
        <v>15.6</v>
      </c>
      <c r="CT213" s="1">
        <v>14.2</v>
      </c>
      <c r="CU213" s="1">
        <v>14.6</v>
      </c>
      <c r="CV213" s="1">
        <v>14.2</v>
      </c>
      <c r="CW213" s="1">
        <v>9.4</v>
      </c>
      <c r="CX213" s="1">
        <v>12.2</v>
      </c>
      <c r="CY213" s="1">
        <v>11.2</v>
      </c>
      <c r="CZ213" s="1">
        <v>12.4</v>
      </c>
      <c r="DA213" s="1">
        <v>13.6</v>
      </c>
      <c r="DB213" s="1">
        <v>12.6</v>
      </c>
      <c r="DC213" s="1">
        <v>12.4</v>
      </c>
      <c r="DD213" s="1">
        <v>14</v>
      </c>
      <c r="DE213" s="1">
        <v>14.6</v>
      </c>
      <c r="DF213" s="1">
        <v>13.2</v>
      </c>
      <c r="DG213" s="1">
        <v>13.8</v>
      </c>
      <c r="DH213" s="1">
        <v>13.4</v>
      </c>
      <c r="DI213" s="1">
        <v>65535</v>
      </c>
      <c r="DJ213" s="1">
        <v>14.6</v>
      </c>
      <c r="DK213" s="1">
        <v>13.2</v>
      </c>
      <c r="DL213" s="1">
        <v>65535</v>
      </c>
      <c r="DM213" s="1">
        <v>65535</v>
      </c>
      <c r="DN213" s="1">
        <v>14.6</v>
      </c>
      <c r="DO213" s="1">
        <v>13.4</v>
      </c>
      <c r="DP213" s="1">
        <v>14.8</v>
      </c>
      <c r="DQ213" s="1">
        <v>14</v>
      </c>
      <c r="DR213" s="1">
        <v>13.4</v>
      </c>
      <c r="DS213" s="1">
        <v>14.6</v>
      </c>
      <c r="DT213" s="1">
        <v>15.4</v>
      </c>
      <c r="DU213" s="1">
        <v>14.8</v>
      </c>
      <c r="DV213" s="1">
        <v>15.2</v>
      </c>
      <c r="DW213" s="1">
        <v>65535</v>
      </c>
      <c r="DX213" s="1">
        <v>65535</v>
      </c>
      <c r="DY213" s="1">
        <v>65535</v>
      </c>
      <c r="DZ213" s="1">
        <v>11.4</v>
      </c>
      <c r="EA213" s="1">
        <v>12.4</v>
      </c>
      <c r="EB213" s="1">
        <v>15.4</v>
      </c>
      <c r="EC213" s="1">
        <v>14</v>
      </c>
      <c r="ED213" s="1">
        <v>13.2</v>
      </c>
      <c r="EE213" s="1">
        <v>14.4</v>
      </c>
      <c r="EF213" s="1">
        <v>14.6</v>
      </c>
      <c r="EG213" s="1">
        <v>13.8</v>
      </c>
      <c r="EH213" s="1">
        <v>15.4</v>
      </c>
      <c r="EI213" s="1">
        <v>14.8</v>
      </c>
      <c r="EJ213" s="1">
        <v>14.8</v>
      </c>
      <c r="EK213" s="1">
        <v>65535</v>
      </c>
      <c r="EL213" s="1">
        <v>65535</v>
      </c>
      <c r="EM213" s="1">
        <v>65535</v>
      </c>
      <c r="EN213" s="1">
        <v>13.2</v>
      </c>
      <c r="EO213" s="1">
        <v>14.4</v>
      </c>
      <c r="EP213" s="1">
        <v>12.2</v>
      </c>
      <c r="EQ213" s="1">
        <v>65535</v>
      </c>
      <c r="ER213" s="1">
        <v>13.4</v>
      </c>
      <c r="ES213" s="1">
        <v>14.6</v>
      </c>
      <c r="ET213" s="1">
        <v>13.4</v>
      </c>
      <c r="EU213" s="1">
        <v>14.2</v>
      </c>
      <c r="EV213" s="1">
        <v>13.6</v>
      </c>
      <c r="EW213" s="1">
        <v>14.2</v>
      </c>
      <c r="EX213" s="1">
        <v>12.6</v>
      </c>
      <c r="EY213" s="1">
        <v>15.4</v>
      </c>
      <c r="EZ213" s="1">
        <v>14.6</v>
      </c>
      <c r="FA213" s="1">
        <v>13.4</v>
      </c>
      <c r="FB213" s="1">
        <v>12.8</v>
      </c>
      <c r="FC213" s="1">
        <v>14</v>
      </c>
      <c r="FD213" s="1">
        <v>14.6</v>
      </c>
      <c r="FE213" s="1">
        <v>13.6</v>
      </c>
      <c r="FF213" s="1">
        <v>13.4</v>
      </c>
      <c r="FG213" s="1">
        <v>13.6</v>
      </c>
      <c r="FH213" s="1">
        <v>13.8</v>
      </c>
      <c r="FI213" s="1">
        <v>13.2</v>
      </c>
      <c r="FJ213" s="1">
        <v>14.8</v>
      </c>
      <c r="FK213" s="1">
        <v>13.2</v>
      </c>
      <c r="FL213" s="1">
        <v>14.4</v>
      </c>
      <c r="FM213" s="1">
        <v>65535</v>
      </c>
      <c r="FN213" s="1">
        <v>15.6</v>
      </c>
      <c r="FO213" s="1">
        <v>15.2</v>
      </c>
      <c r="FP213" s="1">
        <v>65535</v>
      </c>
      <c r="FQ213" s="1">
        <v>15.4</v>
      </c>
      <c r="FR213" s="1">
        <v>13.8</v>
      </c>
      <c r="FS213" s="1">
        <v>12.4</v>
      </c>
      <c r="FT213" s="1">
        <v>14</v>
      </c>
      <c r="FU213" s="1">
        <v>15.2</v>
      </c>
      <c r="FV213" s="1">
        <v>14.6</v>
      </c>
      <c r="FW213" s="1">
        <v>14.2</v>
      </c>
      <c r="FX213" s="1">
        <v>15.8</v>
      </c>
      <c r="FY213" s="1">
        <v>14.6</v>
      </c>
      <c r="FZ213" s="1">
        <v>14.6</v>
      </c>
      <c r="GA213" s="1">
        <v>65535</v>
      </c>
      <c r="GB213" s="1">
        <v>14.4</v>
      </c>
      <c r="GC213" s="1">
        <v>15.2</v>
      </c>
      <c r="GD213" s="1">
        <v>18</v>
      </c>
      <c r="GE213" s="1">
        <v>12.4</v>
      </c>
      <c r="GF213" s="1">
        <v>65535</v>
      </c>
      <c r="GG213" s="1">
        <v>15.2</v>
      </c>
      <c r="GH213" s="1">
        <v>14.4</v>
      </c>
      <c r="GI213" s="1">
        <v>14.4</v>
      </c>
      <c r="GJ213" s="1">
        <v>13.4</v>
      </c>
      <c r="GK213" s="1">
        <v>11.2</v>
      </c>
      <c r="GL213" s="1">
        <v>12.6</v>
      </c>
      <c r="GM213" s="1">
        <v>13.2</v>
      </c>
      <c r="GN213" s="1">
        <v>12.2</v>
      </c>
      <c r="GO213" s="1">
        <v>13.4</v>
      </c>
      <c r="GP213" s="1">
        <v>14.4</v>
      </c>
      <c r="GQ213" s="1">
        <v>12.6</v>
      </c>
      <c r="GR213" s="1">
        <v>13.2</v>
      </c>
      <c r="GS213" s="1">
        <v>11.6</v>
      </c>
      <c r="GT213" s="1">
        <v>13.6</v>
      </c>
      <c r="GU213" s="1">
        <v>13.4</v>
      </c>
      <c r="GV213" s="1">
        <v>12.4</v>
      </c>
      <c r="GW213" s="1">
        <v>10.8</v>
      </c>
      <c r="GX213" s="1">
        <v>12</v>
      </c>
      <c r="GY213" s="1">
        <v>12.2</v>
      </c>
      <c r="GZ213" s="1">
        <v>13.4</v>
      </c>
      <c r="HA213" s="1">
        <v>15</v>
      </c>
      <c r="HB213" s="1">
        <v>65535</v>
      </c>
      <c r="HC213" s="1">
        <v>13.2</v>
      </c>
      <c r="HD213" s="1">
        <v>14.4</v>
      </c>
      <c r="HE213" s="1">
        <v>14.6</v>
      </c>
      <c r="HF213" s="1">
        <v>11</v>
      </c>
      <c r="HG213" s="1">
        <v>65535</v>
      </c>
      <c r="HH213" s="1">
        <v>15</v>
      </c>
      <c r="HI213" s="1">
        <v>12.2</v>
      </c>
      <c r="HJ213" s="1">
        <v>12</v>
      </c>
      <c r="HK213" s="1">
        <v>13.6</v>
      </c>
      <c r="HL213" s="1">
        <v>12.2</v>
      </c>
      <c r="HM213" s="1">
        <v>13.2</v>
      </c>
      <c r="HN213" s="1">
        <v>13.8</v>
      </c>
      <c r="HO213" s="1">
        <v>13.4</v>
      </c>
      <c r="HP213" s="1">
        <v>12.4</v>
      </c>
      <c r="HQ213" s="1">
        <v>13.4</v>
      </c>
      <c r="HR213" s="1">
        <v>12.6</v>
      </c>
      <c r="HS213" s="1">
        <v>12.4</v>
      </c>
      <c r="HT213" s="1">
        <v>12.2</v>
      </c>
      <c r="HU213" s="1">
        <v>12.4</v>
      </c>
      <c r="HV213" s="1">
        <v>12.6</v>
      </c>
      <c r="HW213" s="1">
        <v>12.8</v>
      </c>
      <c r="HX213" s="1">
        <v>13.2</v>
      </c>
      <c r="HY213" s="1">
        <v>15.4</v>
      </c>
      <c r="HZ213" s="1">
        <v>14.2</v>
      </c>
      <c r="IA213" s="1">
        <v>12.4</v>
      </c>
      <c r="IB213" s="1">
        <v>14.2</v>
      </c>
      <c r="IC213" s="1">
        <v>14.2</v>
      </c>
      <c r="ID213" s="1">
        <v>12.6</v>
      </c>
      <c r="IE213" s="1">
        <v>13.8</v>
      </c>
      <c r="IF213" s="1">
        <v>13.2</v>
      </c>
      <c r="IG213" s="1">
        <v>13.8</v>
      </c>
      <c r="IH213" s="1">
        <v>12.4</v>
      </c>
      <c r="II213" s="1">
        <v>13.2</v>
      </c>
      <c r="IJ213" s="1">
        <v>65535</v>
      </c>
      <c r="IK213" s="1">
        <v>13.4</v>
      </c>
      <c r="IL213" s="1">
        <v>12.2</v>
      </c>
      <c r="IM213" s="1">
        <v>13.2</v>
      </c>
      <c r="IN213" s="1">
        <v>14.4</v>
      </c>
      <c r="IO213" s="1">
        <v>12</v>
      </c>
      <c r="IP213" s="1">
        <v>12.2</v>
      </c>
      <c r="IQ213" s="1">
        <v>12.6</v>
      </c>
      <c r="IR213" s="1">
        <v>13.4</v>
      </c>
      <c r="IS213" s="1">
        <v>12.6</v>
      </c>
      <c r="IT213" s="1">
        <v>13</v>
      </c>
      <c r="IU213" s="1">
        <v>12.8</v>
      </c>
      <c r="IV213" s="1">
        <v>12.4</v>
      </c>
      <c r="IW213" s="1">
        <v>12.2</v>
      </c>
      <c r="IX213" s="1">
        <v>12.2</v>
      </c>
      <c r="IY213" s="1">
        <v>13.4</v>
      </c>
      <c r="IZ213" s="1">
        <v>13.4</v>
      </c>
      <c r="JA213" s="1">
        <v>13.2</v>
      </c>
      <c r="JB213" s="1">
        <v>14.2</v>
      </c>
      <c r="JC213" s="1">
        <v>14.8</v>
      </c>
      <c r="JD213" s="1">
        <v>13.2</v>
      </c>
      <c r="JE213" s="1">
        <v>13.6</v>
      </c>
      <c r="JF213" s="1">
        <v>13.4</v>
      </c>
      <c r="JG213" s="1">
        <v>14.4</v>
      </c>
      <c r="JH213" s="1">
        <v>15.2</v>
      </c>
      <c r="JI213" s="1">
        <v>14.4</v>
      </c>
      <c r="JJ213" s="1">
        <v>13.4</v>
      </c>
      <c r="JK213" s="1">
        <v>13.2</v>
      </c>
      <c r="JL213" s="1">
        <v>14.8</v>
      </c>
      <c r="JM213" s="1">
        <v>11.8</v>
      </c>
      <c r="JN213" s="1">
        <v>13.2</v>
      </c>
      <c r="JO213" s="1">
        <v>14.2</v>
      </c>
      <c r="JP213" s="1">
        <v>13.6</v>
      </c>
      <c r="JQ213" s="1">
        <v>13.4</v>
      </c>
      <c r="JR213" s="1">
        <v>12.2</v>
      </c>
      <c r="JS213" s="1">
        <v>12.4</v>
      </c>
      <c r="JT213" s="1">
        <v>65535</v>
      </c>
      <c r="JU213" s="1">
        <v>14.4</v>
      </c>
      <c r="JV213" s="1">
        <v>12.2</v>
      </c>
      <c r="JW213" s="1">
        <v>13</v>
      </c>
      <c r="JX213" s="1">
        <v>13.8</v>
      </c>
      <c r="JY213" s="1">
        <v>12.4</v>
      </c>
      <c r="JZ213" s="1">
        <v>13.4</v>
      </c>
      <c r="KA213" s="1">
        <v>13</v>
      </c>
      <c r="KB213" s="1">
        <v>14.4</v>
      </c>
      <c r="KC213" s="1">
        <v>12.6</v>
      </c>
      <c r="KD213" s="1">
        <v>12.6</v>
      </c>
      <c r="KE213" s="1">
        <v>13.4</v>
      </c>
      <c r="KF213" s="1">
        <v>12.8</v>
      </c>
      <c r="KG213" s="1">
        <v>13.8</v>
      </c>
      <c r="KH213" s="1">
        <v>13.8</v>
      </c>
      <c r="KI213" s="1">
        <v>12.2</v>
      </c>
      <c r="KJ213" s="1">
        <v>12.4</v>
      </c>
      <c r="KK213" s="1">
        <v>12.8</v>
      </c>
      <c r="KL213" s="1">
        <v>12.8</v>
      </c>
      <c r="KM213" s="1">
        <v>13.8</v>
      </c>
      <c r="KN213" s="1">
        <v>14.2</v>
      </c>
      <c r="KO213" s="1">
        <v>12.8</v>
      </c>
      <c r="KP213" s="1">
        <v>13.2</v>
      </c>
      <c r="KQ213" s="1">
        <v>65535</v>
      </c>
      <c r="KR213" s="1">
        <v>65535</v>
      </c>
      <c r="KS213" s="1">
        <v>65535</v>
      </c>
      <c r="KT213" s="1">
        <v>14.4</v>
      </c>
      <c r="KU213" s="1">
        <v>13.8</v>
      </c>
      <c r="KV213" s="1">
        <v>65535</v>
      </c>
      <c r="KW213" s="1">
        <v>65535</v>
      </c>
      <c r="KX213" s="1">
        <v>12.8</v>
      </c>
      <c r="KY213" s="1">
        <v>13</v>
      </c>
      <c r="KZ213" s="1">
        <v>14.2</v>
      </c>
      <c r="LA213" s="1">
        <v>12.4</v>
      </c>
      <c r="LB213" s="1">
        <v>13.4</v>
      </c>
      <c r="LC213" s="1">
        <v>13.4</v>
      </c>
      <c r="LD213" s="1">
        <v>13.2</v>
      </c>
      <c r="LE213" s="1">
        <v>14.4</v>
      </c>
      <c r="LF213" s="1">
        <v>12.6</v>
      </c>
      <c r="LG213" s="1">
        <v>65535</v>
      </c>
      <c r="LH213" s="1">
        <v>65535</v>
      </c>
      <c r="LI213" s="1">
        <v>14.2</v>
      </c>
      <c r="LJ213" s="1">
        <v>13.4</v>
      </c>
      <c r="LK213" s="1">
        <v>14.4</v>
      </c>
      <c r="LL213" s="1">
        <v>15.2</v>
      </c>
      <c r="LM213" s="1">
        <v>14</v>
      </c>
      <c r="LN213" s="1">
        <v>13.8</v>
      </c>
      <c r="LO213" s="1">
        <v>12.6</v>
      </c>
      <c r="LP213" s="1">
        <v>11.2</v>
      </c>
      <c r="LQ213" s="1">
        <v>11.2</v>
      </c>
      <c r="LR213" s="1">
        <v>11.4</v>
      </c>
      <c r="LS213" s="1">
        <v>12.2</v>
      </c>
      <c r="LT213" s="1">
        <v>12</v>
      </c>
      <c r="LU213" s="1">
        <v>12.4</v>
      </c>
      <c r="LV213" s="1">
        <v>12.4</v>
      </c>
      <c r="LW213" s="1">
        <v>12.4</v>
      </c>
      <c r="LX213" s="1">
        <v>11.2</v>
      </c>
      <c r="LY213" s="1">
        <v>12.8</v>
      </c>
      <c r="LZ213" s="1">
        <v>15</v>
      </c>
      <c r="MA213" s="1">
        <v>14.4</v>
      </c>
      <c r="MB213" s="1">
        <v>65535</v>
      </c>
      <c r="MC213" s="1">
        <v>65535</v>
      </c>
      <c r="MD213" s="1">
        <v>12.2</v>
      </c>
      <c r="ME213" s="1">
        <v>12.2</v>
      </c>
      <c r="MF213" s="1">
        <v>12.4</v>
      </c>
      <c r="MG213" s="1">
        <v>12.2</v>
      </c>
      <c r="MH213" s="1">
        <v>13</v>
      </c>
      <c r="MI213" s="1">
        <v>65535</v>
      </c>
      <c r="MJ213" s="1">
        <v>65535</v>
      </c>
      <c r="MK213" s="1">
        <v>13.2</v>
      </c>
      <c r="ML213" s="1">
        <v>65535</v>
      </c>
      <c r="MM213" s="1">
        <v>65535</v>
      </c>
      <c r="MN213" s="1">
        <v>65535</v>
      </c>
      <c r="MO213" s="1">
        <v>11.4</v>
      </c>
      <c r="MP213" s="1">
        <v>12</v>
      </c>
      <c r="MQ213" s="1">
        <v>10.4</v>
      </c>
      <c r="MR213" s="1">
        <v>10.6</v>
      </c>
      <c r="MS213" s="1">
        <v>13.2</v>
      </c>
      <c r="MT213" s="1">
        <v>12.4</v>
      </c>
      <c r="MU213" s="1">
        <v>11.4</v>
      </c>
      <c r="MV213" s="1">
        <v>12.8</v>
      </c>
      <c r="MW213" s="1">
        <v>12.8</v>
      </c>
      <c r="MX213" s="1">
        <v>12.4</v>
      </c>
      <c r="MY213" s="1">
        <v>13.6</v>
      </c>
      <c r="MZ213" s="1">
        <v>12.8</v>
      </c>
      <c r="NA213" s="1">
        <v>12.6</v>
      </c>
      <c r="NB213" s="1">
        <v>12.4</v>
      </c>
      <c r="NC213" s="1">
        <v>65535</v>
      </c>
      <c r="ND213" s="1">
        <v>13.4</v>
      </c>
      <c r="NE213" s="1">
        <v>14.4</v>
      </c>
      <c r="NF213" s="1">
        <v>12.8</v>
      </c>
      <c r="NG213" s="1">
        <v>65535</v>
      </c>
      <c r="NH213" s="1">
        <v>13.4</v>
      </c>
      <c r="NI213" s="1">
        <v>11.8</v>
      </c>
      <c r="NJ213" s="6">
        <f t="shared" si="160"/>
        <v>0.77419354838709675</v>
      </c>
      <c r="NK213" s="3">
        <f t="shared" si="161"/>
        <v>1</v>
      </c>
      <c r="NL213" s="3">
        <f t="shared" si="162"/>
        <v>1</v>
      </c>
      <c r="NM213" s="3">
        <f t="shared" si="163"/>
        <v>0.83333333333333337</v>
      </c>
      <c r="NN213" s="3">
        <f t="shared" si="164"/>
        <v>0.83870967741935487</v>
      </c>
      <c r="NO213" s="3">
        <f t="shared" si="165"/>
        <v>0.8666666666666667</v>
      </c>
      <c r="NP213" s="3">
        <f t="shared" si="166"/>
        <v>0.93548387096774188</v>
      </c>
      <c r="NQ213" s="3">
        <f t="shared" si="167"/>
        <v>0.967741935483871</v>
      </c>
      <c r="NR213" s="3">
        <f t="shared" si="168"/>
        <v>0.96666666666666667</v>
      </c>
      <c r="NS213" s="3">
        <f t="shared" si="169"/>
        <v>0.83870967741935487</v>
      </c>
      <c r="NT213" s="3">
        <f t="shared" si="170"/>
        <v>0.8666666666666667</v>
      </c>
      <c r="NU213" s="3">
        <f t="shared" si="171"/>
        <v>0.77419354838709675</v>
      </c>
      <c r="NV213" s="3">
        <f t="shared" si="172"/>
        <v>0.88767123287671235</v>
      </c>
      <c r="NW213" s="5">
        <f t="shared" si="173"/>
        <v>11.35</v>
      </c>
      <c r="NX213" s="1">
        <f t="shared" si="174"/>
        <v>11.757142857142858</v>
      </c>
      <c r="NY213" s="1">
        <f t="shared" si="175"/>
        <v>12.935483870967742</v>
      </c>
      <c r="NZ213" s="1">
        <f t="shared" si="176"/>
        <v>13.583999999999998</v>
      </c>
      <c r="OA213" s="1">
        <f t="shared" si="177"/>
        <v>13.853846153846153</v>
      </c>
      <c r="OB213" s="1">
        <f t="shared" si="178"/>
        <v>14.430769230769231</v>
      </c>
      <c r="OC213" s="1">
        <f t="shared" si="179"/>
        <v>13.020689655172413</v>
      </c>
      <c r="OD213" s="1">
        <f t="shared" si="180"/>
        <v>13.126666666666663</v>
      </c>
      <c r="OE213" s="1">
        <f t="shared" si="181"/>
        <v>13.393103448275861</v>
      </c>
      <c r="OF213" s="1">
        <f t="shared" si="182"/>
        <v>13.215384615384616</v>
      </c>
      <c r="OG213" s="1">
        <f t="shared" si="183"/>
        <v>12.992307692307691</v>
      </c>
      <c r="OH213" s="1">
        <f t="shared" si="184"/>
        <v>12.483333333333334</v>
      </c>
      <c r="OI213" s="111">
        <v>10.467857142857145</v>
      </c>
      <c r="OJ213" s="112">
        <v>11.142857142857144</v>
      </c>
      <c r="OK213" s="112">
        <v>11.739285714285716</v>
      </c>
      <c r="OL213" s="112">
        <v>13.035714285714286</v>
      </c>
      <c r="OM213" s="112">
        <v>13.442857142857141</v>
      </c>
      <c r="ON213" s="112">
        <v>13.155555555555551</v>
      </c>
      <c r="OO213" s="112">
        <v>12.657142857142857</v>
      </c>
      <c r="OP213" s="112">
        <v>12.581481481481479</v>
      </c>
      <c r="OQ213" s="112">
        <v>12.577777777777779</v>
      </c>
      <c r="OR213" s="112">
        <v>12.885185185185184</v>
      </c>
      <c r="OS213" s="112">
        <v>12.485185185185186</v>
      </c>
      <c r="OT213" s="112">
        <v>11.292592592592589</v>
      </c>
      <c r="OU213" s="5">
        <f t="shared" si="148"/>
        <v>0.88214285714285445</v>
      </c>
      <c r="OV213" s="1">
        <f t="shared" si="149"/>
        <v>0.61428571428571388</v>
      </c>
      <c r="OW213" s="1">
        <f t="shared" si="150"/>
        <v>1.1961981566820263</v>
      </c>
      <c r="OX213" s="1">
        <f t="shared" si="151"/>
        <v>0.54828571428571138</v>
      </c>
      <c r="OY213" s="1">
        <f t="shared" si="152"/>
        <v>0.41098901098901131</v>
      </c>
      <c r="OZ213" s="1">
        <f t="shared" si="153"/>
        <v>1.2752136752136796</v>
      </c>
      <c r="PA213" s="1">
        <f t="shared" si="154"/>
        <v>0.36354679802955658</v>
      </c>
      <c r="PB213" s="1">
        <f t="shared" si="155"/>
        <v>0.54518518518518455</v>
      </c>
      <c r="PC213" s="1">
        <f t="shared" si="156"/>
        <v>0.81532567049808158</v>
      </c>
      <c r="PD213" s="1">
        <f t="shared" si="157"/>
        <v>0.33019943019943199</v>
      </c>
      <c r="PE213" s="1">
        <f t="shared" si="158"/>
        <v>0.50712250712250473</v>
      </c>
      <c r="PF213" s="1">
        <f t="shared" si="159"/>
        <v>1.1907407407407451</v>
      </c>
      <c r="PG213" s="111">
        <v>4.5999999999999996</v>
      </c>
      <c r="PH213" s="112">
        <v>4.5999999999999996</v>
      </c>
      <c r="PI213" s="112">
        <v>6.2</v>
      </c>
      <c r="PJ213" s="112">
        <v>1.4</v>
      </c>
      <c r="PK213" s="112">
        <v>9.4</v>
      </c>
      <c r="PL213" s="112">
        <v>7.2</v>
      </c>
      <c r="PM213" s="112">
        <v>7</v>
      </c>
      <c r="PN213" s="112">
        <v>6.4</v>
      </c>
      <c r="PO213" s="112">
        <v>9.8000000000000007</v>
      </c>
      <c r="PP213" s="112">
        <v>9</v>
      </c>
      <c r="PQ213" s="112">
        <v>8.6</v>
      </c>
      <c r="PR213" s="137">
        <v>5.2</v>
      </c>
      <c r="PS213" s="5">
        <f t="array" ref="PS213">+IF(ISERROR($NW213)=FALSE,MIN(IF($H213:$AL213&lt;65534,$H213:$AL213,"")),NA())</f>
        <v>10.199999999999999</v>
      </c>
      <c r="PT213" s="1">
        <f t="array" ref="PT213">+IF(ISERROR($NX213)=FALSE,MIN(IF($AM213:$BN213&lt;65534,$AM213:$BN213,"")),NA())</f>
        <v>7.2</v>
      </c>
      <c r="PU213" s="1">
        <f t="array" ref="PU213">+IF(ISERROR($NY213)=FALSE,MIN(IF($BP213:$CT213&lt;65534,$BP213:$CT213,"")),NA())</f>
        <v>11.6</v>
      </c>
      <c r="PV213" s="1">
        <f t="array" ref="PV213">+IF(ISERROR($NZ213)=FALSE,MIN(IF($CU213:$DX213&lt;65534,$CU213:$DX213,"")),NA())</f>
        <v>9.4</v>
      </c>
      <c r="PW213" s="1">
        <f t="array" ref="PW213">+IF(ISERROR($OA213)=FALSE,MIN(IF($DY213:$FC213&lt;65534,$DY213:$FC213,"")),NA())</f>
        <v>11.4</v>
      </c>
      <c r="PX213" s="1">
        <f t="array" ref="PX213">+IF(ISERROR($OB213)=FALSE,MIN(IF($FD213:$GG213&lt;65534,$FD213:$GG213,"")),NA())</f>
        <v>12.4</v>
      </c>
      <c r="PY213" s="1">
        <f t="array" ref="PY213">+IF(ISERROR($OC213)=FALSE,MIN(IF($GH213:$HL213&lt;65534,$GH213:$HL213,"")),NA())</f>
        <v>10.8</v>
      </c>
      <c r="PZ213" s="1">
        <f t="array" ref="PZ213">+IF(ISERROR($OD213)=FALSE,MIN(IF($HM213:$IQ213&lt;65534,$HM213:$IQ213,"")),NA())</f>
        <v>12</v>
      </c>
      <c r="QA213" s="1">
        <f t="array" ref="QA213">+IF(ISERROR($OE213)=FALSE,MIN(IF($IR213:$JU213&lt;65534,$IR213:$JU213,"")),NA())</f>
        <v>11.8</v>
      </c>
      <c r="QB213" s="1">
        <f t="array" ref="QB213">+IF(ISERROR($OF213)=FALSE,MIN(IF($JV213:$KZ213&lt;65534,$JV213:$KZ213,"")),NA())</f>
        <v>12.2</v>
      </c>
      <c r="QC213" s="1">
        <f t="array" ref="QC213">+IF(ISERROR($OG213)=FALSE,MIN(IF($LA213:$MD213&lt;65534,$LA213:$MD213,"")),NA())</f>
        <v>11.2</v>
      </c>
      <c r="QD213" s="1">
        <f t="array" ref="QD213">+IF(ISERROR($OH213)=FALSE,MIN(IF($ME213:$NI213&lt;65534,$ME213:$NI213,"")),NA())</f>
        <v>10.4</v>
      </c>
      <c r="QE213" s="5">
        <f t="shared" si="185"/>
        <v>-5.6</v>
      </c>
      <c r="QF213" s="1">
        <f t="shared" si="186"/>
        <v>-2.6000000000000005</v>
      </c>
      <c r="QG213" s="1">
        <f t="shared" si="187"/>
        <v>-5.3999999999999995</v>
      </c>
      <c r="QH213" s="1">
        <f t="shared" si="188"/>
        <v>-8</v>
      </c>
      <c r="QI213" s="1">
        <f t="shared" si="189"/>
        <v>-2</v>
      </c>
      <c r="QJ213" s="1">
        <f t="shared" si="190"/>
        <v>-5.2</v>
      </c>
      <c r="QK213" s="1">
        <f t="shared" si="191"/>
        <v>-3.8000000000000007</v>
      </c>
      <c r="QL213" s="1">
        <f t="shared" si="192"/>
        <v>-5.6</v>
      </c>
      <c r="QM213" s="1">
        <f t="shared" si="193"/>
        <v>-2</v>
      </c>
      <c r="QN213" s="1">
        <f t="shared" si="194"/>
        <v>-3.1999999999999993</v>
      </c>
      <c r="QO213" s="1">
        <f t="shared" si="195"/>
        <v>-2.5999999999999996</v>
      </c>
      <c r="QP213" s="1">
        <f t="shared" si="196"/>
        <v>-5.2</v>
      </c>
      <c r="QQ213" s="5" t="s">
        <v>892</v>
      </c>
    </row>
    <row r="214" spans="1:459" s="1" customFormat="1" x14ac:dyDescent="0.2">
      <c r="A214" s="79">
        <v>44015010</v>
      </c>
      <c r="B214" s="106">
        <v>-76.619249999999994</v>
      </c>
      <c r="C214" s="106">
        <v>1.0342500000000001</v>
      </c>
      <c r="D214" s="105">
        <v>440</v>
      </c>
      <c r="E214" s="97" t="s">
        <v>354</v>
      </c>
      <c r="F214" s="97" t="s">
        <v>354</v>
      </c>
      <c r="G214" s="97" t="s">
        <v>141</v>
      </c>
      <c r="H214" s="1">
        <v>20.9</v>
      </c>
      <c r="I214" s="1">
        <v>21</v>
      </c>
      <c r="J214" s="1">
        <v>22.2</v>
      </c>
      <c r="K214" s="1">
        <v>21.8</v>
      </c>
      <c r="L214" s="1">
        <v>21.9</v>
      </c>
      <c r="M214" s="1">
        <v>22</v>
      </c>
      <c r="N214" s="1">
        <v>21.8</v>
      </c>
      <c r="O214" s="1">
        <v>22</v>
      </c>
      <c r="P214" s="1">
        <v>20.9</v>
      </c>
      <c r="Q214" s="1">
        <v>21.8</v>
      </c>
      <c r="R214" s="1">
        <v>21.4</v>
      </c>
      <c r="S214" s="1">
        <v>22.2</v>
      </c>
      <c r="T214" s="1">
        <v>21.2</v>
      </c>
      <c r="U214" s="1">
        <v>21.6</v>
      </c>
      <c r="V214" s="1">
        <v>21</v>
      </c>
      <c r="W214" s="1">
        <v>21.2</v>
      </c>
      <c r="X214" s="1">
        <v>21.2</v>
      </c>
      <c r="Y214" s="1">
        <v>21.8</v>
      </c>
      <c r="Z214" s="1">
        <v>21.2</v>
      </c>
      <c r="AA214" s="1">
        <v>20.6</v>
      </c>
      <c r="AB214" s="1">
        <v>21</v>
      </c>
      <c r="AC214" s="1">
        <v>21.2</v>
      </c>
      <c r="AD214" s="1">
        <v>21.4</v>
      </c>
      <c r="AE214" s="1">
        <v>21</v>
      </c>
      <c r="AF214" s="1">
        <v>21.6</v>
      </c>
      <c r="AG214" s="1">
        <v>65535</v>
      </c>
      <c r="AH214" s="1">
        <v>22</v>
      </c>
      <c r="AI214" s="1">
        <v>22.4</v>
      </c>
      <c r="AJ214" s="1">
        <v>22</v>
      </c>
      <c r="AK214" s="1">
        <v>22.3</v>
      </c>
      <c r="AL214" s="1">
        <v>22</v>
      </c>
      <c r="AM214" s="1">
        <v>20.8</v>
      </c>
      <c r="AN214" s="1">
        <v>65535</v>
      </c>
      <c r="AO214" s="1">
        <v>21</v>
      </c>
      <c r="AP214" s="1">
        <v>21.3</v>
      </c>
      <c r="AQ214" s="1">
        <v>21.6</v>
      </c>
      <c r="AR214" s="1">
        <v>21.2</v>
      </c>
      <c r="AS214" s="1">
        <v>21</v>
      </c>
      <c r="AT214" s="1">
        <v>20.8</v>
      </c>
      <c r="AU214" s="1">
        <v>21.8</v>
      </c>
      <c r="AV214" s="1">
        <v>21.8</v>
      </c>
      <c r="AW214" s="1">
        <v>22</v>
      </c>
      <c r="AX214" s="1">
        <v>22.8</v>
      </c>
      <c r="AY214" s="1">
        <v>22.6</v>
      </c>
      <c r="AZ214" s="1">
        <v>22.2</v>
      </c>
      <c r="BA214" s="1">
        <v>22.4</v>
      </c>
      <c r="BB214" s="1">
        <v>21.8</v>
      </c>
      <c r="BC214" s="1">
        <v>22.4</v>
      </c>
      <c r="BD214" s="1">
        <v>22</v>
      </c>
      <c r="BE214" s="1">
        <v>21.8</v>
      </c>
      <c r="BF214" s="1">
        <v>65535</v>
      </c>
      <c r="BG214" s="1">
        <v>22</v>
      </c>
      <c r="BH214" s="1">
        <v>21</v>
      </c>
      <c r="BI214" s="1">
        <v>21.8</v>
      </c>
      <c r="BJ214" s="1">
        <v>22.2</v>
      </c>
      <c r="BK214" s="1">
        <v>21.8</v>
      </c>
      <c r="BL214" s="1">
        <v>21.6</v>
      </c>
      <c r="BM214" s="1">
        <v>65535</v>
      </c>
      <c r="BN214" s="1">
        <v>65535</v>
      </c>
      <c r="BO214" s="102"/>
      <c r="BP214" s="1">
        <v>23</v>
      </c>
      <c r="BQ214" s="1">
        <v>20.399999999999999</v>
      </c>
      <c r="BR214" s="1">
        <v>20.2</v>
      </c>
      <c r="BS214" s="1">
        <v>21.4</v>
      </c>
      <c r="BT214" s="1">
        <v>21.6</v>
      </c>
      <c r="BU214" s="1">
        <v>22.2</v>
      </c>
      <c r="BV214" s="1">
        <v>22</v>
      </c>
      <c r="BW214" s="1">
        <v>21.6</v>
      </c>
      <c r="BX214" s="1">
        <v>22</v>
      </c>
      <c r="BY214" s="1">
        <v>21</v>
      </c>
      <c r="BZ214" s="1">
        <v>20.8</v>
      </c>
      <c r="CA214" s="1">
        <v>20.399999999999999</v>
      </c>
      <c r="CB214" s="1">
        <v>20.6</v>
      </c>
      <c r="CC214" s="1">
        <v>22</v>
      </c>
      <c r="CD214" s="1">
        <v>20.6</v>
      </c>
      <c r="CE214" s="1">
        <v>20.6</v>
      </c>
      <c r="CF214" s="1">
        <v>21.4</v>
      </c>
      <c r="CG214" s="1">
        <v>21.4</v>
      </c>
      <c r="CH214" s="1">
        <v>21.8</v>
      </c>
      <c r="CI214" s="1">
        <v>21.6</v>
      </c>
      <c r="CJ214" s="1">
        <v>21.8</v>
      </c>
      <c r="CK214" s="1">
        <v>21.4</v>
      </c>
      <c r="CL214" s="1">
        <v>20.6</v>
      </c>
      <c r="CM214" s="1">
        <v>21</v>
      </c>
      <c r="CN214" s="1">
        <v>65535</v>
      </c>
      <c r="CO214" s="1">
        <v>21.4</v>
      </c>
      <c r="CP214" s="1">
        <v>21.8</v>
      </c>
      <c r="CQ214" s="1">
        <v>21</v>
      </c>
      <c r="CR214" s="1">
        <v>21.6</v>
      </c>
      <c r="CS214" s="1">
        <v>20.399999999999999</v>
      </c>
      <c r="CT214" s="1">
        <v>65535</v>
      </c>
      <c r="CU214" s="1">
        <v>21.23</v>
      </c>
      <c r="CV214" s="1">
        <v>22.2</v>
      </c>
      <c r="CW214" s="1">
        <v>22.6</v>
      </c>
      <c r="CX214" s="1">
        <v>22</v>
      </c>
      <c r="CY214" s="1">
        <v>22.2</v>
      </c>
      <c r="CZ214" s="1">
        <v>21.9</v>
      </c>
      <c r="DA214" s="1">
        <v>21.8</v>
      </c>
      <c r="DB214" s="1">
        <v>21.4</v>
      </c>
      <c r="DC214" s="1">
        <v>20.399999999999999</v>
      </c>
      <c r="DD214" s="1">
        <v>20.9</v>
      </c>
      <c r="DE214" s="1">
        <v>22.6</v>
      </c>
      <c r="DF214" s="1">
        <v>21.9</v>
      </c>
      <c r="DG214" s="1">
        <v>65535</v>
      </c>
      <c r="DH214" s="1">
        <v>21</v>
      </c>
      <c r="DI214" s="1">
        <v>21</v>
      </c>
      <c r="DJ214" s="1">
        <v>20.8</v>
      </c>
      <c r="DK214" s="1">
        <v>21</v>
      </c>
      <c r="DL214" s="1">
        <v>22</v>
      </c>
      <c r="DM214" s="1">
        <v>65535</v>
      </c>
      <c r="DN214" s="1">
        <v>65535</v>
      </c>
      <c r="DO214" s="1">
        <v>21.6</v>
      </c>
      <c r="DP214" s="1">
        <v>21.2</v>
      </c>
      <c r="DQ214" s="1">
        <v>21.4</v>
      </c>
      <c r="DR214" s="1">
        <v>21.4</v>
      </c>
      <c r="DS214" s="1">
        <v>20.399999999999999</v>
      </c>
      <c r="DT214" s="1">
        <v>20.8</v>
      </c>
      <c r="DU214" s="1">
        <v>65535</v>
      </c>
      <c r="DV214" s="1">
        <v>19.899999999999999</v>
      </c>
      <c r="DW214" s="1">
        <v>21.2</v>
      </c>
      <c r="DX214" s="1">
        <v>21.8</v>
      </c>
      <c r="DY214" s="1">
        <v>21.6</v>
      </c>
      <c r="DZ214" s="1">
        <v>65535</v>
      </c>
      <c r="EA214" s="1">
        <v>21</v>
      </c>
      <c r="EB214" s="1">
        <v>20.8</v>
      </c>
      <c r="EC214" s="1">
        <v>20.399999999999999</v>
      </c>
      <c r="ED214" s="1">
        <v>21.2</v>
      </c>
      <c r="EE214" s="1">
        <v>21.4</v>
      </c>
      <c r="EF214" s="1">
        <v>21.2</v>
      </c>
      <c r="EG214" s="1">
        <v>19.8</v>
      </c>
      <c r="EH214" s="1">
        <v>19.399999999999999</v>
      </c>
      <c r="EI214" s="1">
        <v>21.6</v>
      </c>
      <c r="EJ214" s="1">
        <v>22.2</v>
      </c>
      <c r="EK214" s="1">
        <v>21.8</v>
      </c>
      <c r="EL214" s="1">
        <v>65535</v>
      </c>
      <c r="EM214" s="1">
        <v>20.6</v>
      </c>
      <c r="EN214" s="1">
        <v>20.2</v>
      </c>
      <c r="EO214" s="1">
        <v>20.8</v>
      </c>
      <c r="EP214" s="1">
        <v>21.2</v>
      </c>
      <c r="EQ214" s="1">
        <v>21.2</v>
      </c>
      <c r="ER214" s="1">
        <v>21</v>
      </c>
      <c r="ES214" s="1">
        <v>20.8</v>
      </c>
      <c r="ET214" s="1">
        <v>18.600000000000001</v>
      </c>
      <c r="EU214" s="1">
        <v>18.8</v>
      </c>
      <c r="EV214" s="1">
        <v>21.8</v>
      </c>
      <c r="EW214" s="1">
        <v>65535</v>
      </c>
      <c r="EX214" s="1">
        <v>21.2</v>
      </c>
      <c r="EY214" s="1">
        <v>20</v>
      </c>
      <c r="EZ214" s="1">
        <v>22.2</v>
      </c>
      <c r="FA214" s="1">
        <v>20</v>
      </c>
      <c r="FB214" s="1">
        <v>20.8</v>
      </c>
      <c r="FC214" s="1">
        <v>21.2</v>
      </c>
      <c r="FD214" s="1">
        <v>20.399999999999999</v>
      </c>
      <c r="FE214" s="1">
        <v>22</v>
      </c>
      <c r="FF214" s="1">
        <v>21.8</v>
      </c>
      <c r="FG214" s="1">
        <v>65535</v>
      </c>
      <c r="FH214" s="1">
        <v>20</v>
      </c>
      <c r="FI214" s="1">
        <v>20.399999999999999</v>
      </c>
      <c r="FJ214" s="1">
        <v>20.6</v>
      </c>
      <c r="FK214" s="1">
        <v>20.8</v>
      </c>
      <c r="FL214" s="1">
        <v>21.2</v>
      </c>
      <c r="FM214" s="1">
        <v>21.2</v>
      </c>
      <c r="FN214" s="1">
        <v>21</v>
      </c>
      <c r="FO214" s="1">
        <v>20.6</v>
      </c>
      <c r="FP214" s="1">
        <v>21.2</v>
      </c>
      <c r="FQ214" s="1">
        <v>65535</v>
      </c>
      <c r="FR214" s="1">
        <v>20.8</v>
      </c>
      <c r="FS214" s="1">
        <v>20.9</v>
      </c>
      <c r="FT214" s="1">
        <v>21</v>
      </c>
      <c r="FU214" s="1">
        <v>20</v>
      </c>
      <c r="FV214" s="1">
        <v>20.399999999999999</v>
      </c>
      <c r="FW214" s="1">
        <v>20.9</v>
      </c>
      <c r="FX214" s="1">
        <v>20</v>
      </c>
      <c r="FY214" s="1">
        <v>20</v>
      </c>
      <c r="FZ214" s="1">
        <v>19.8</v>
      </c>
      <c r="GA214" s="1">
        <v>19.899999999999999</v>
      </c>
      <c r="GB214" s="1">
        <v>19.899999999999999</v>
      </c>
      <c r="GC214" s="1">
        <v>20</v>
      </c>
      <c r="GD214" s="1">
        <v>21.2</v>
      </c>
      <c r="GE214" s="1">
        <v>20.9</v>
      </c>
      <c r="GF214" s="1">
        <v>21</v>
      </c>
      <c r="GG214" s="1">
        <v>19.899999999999999</v>
      </c>
      <c r="GH214" s="1">
        <v>20.399999999999999</v>
      </c>
      <c r="GI214" s="1">
        <v>65535</v>
      </c>
      <c r="GJ214" s="1">
        <v>20.399999999999999</v>
      </c>
      <c r="GK214" s="1">
        <v>20</v>
      </c>
      <c r="GL214" s="1">
        <v>21</v>
      </c>
      <c r="GM214" s="1">
        <v>19.899999999999999</v>
      </c>
      <c r="GN214" s="1">
        <v>20.399999999999999</v>
      </c>
      <c r="GO214" s="1">
        <v>19</v>
      </c>
      <c r="GP214" s="1">
        <v>19.2</v>
      </c>
      <c r="GQ214" s="1">
        <v>19.399999999999999</v>
      </c>
      <c r="GR214" s="1">
        <v>19.399999999999999</v>
      </c>
      <c r="GS214" s="1">
        <v>20.2</v>
      </c>
      <c r="GT214" s="1">
        <v>20</v>
      </c>
      <c r="GU214" s="1">
        <v>21</v>
      </c>
      <c r="GV214" s="1">
        <v>19.8</v>
      </c>
      <c r="GW214" s="1">
        <v>20</v>
      </c>
      <c r="GX214" s="1">
        <v>20.2</v>
      </c>
      <c r="GY214" s="1">
        <v>20.9</v>
      </c>
      <c r="GZ214" s="1">
        <v>20.399999999999999</v>
      </c>
      <c r="HA214" s="1">
        <v>20.2</v>
      </c>
      <c r="HB214" s="1">
        <v>19.3</v>
      </c>
      <c r="HC214" s="1">
        <v>19.8</v>
      </c>
      <c r="HD214" s="1">
        <v>20.399999999999999</v>
      </c>
      <c r="HE214" s="1">
        <v>65535</v>
      </c>
      <c r="HF214" s="1">
        <v>20.399999999999999</v>
      </c>
      <c r="HG214" s="1">
        <v>19</v>
      </c>
      <c r="HH214" s="1">
        <v>19.399999999999999</v>
      </c>
      <c r="HI214" s="1">
        <v>65535</v>
      </c>
      <c r="HJ214" s="1">
        <v>19.399999999999999</v>
      </c>
      <c r="HK214" s="1">
        <v>20.8</v>
      </c>
      <c r="HL214" s="1">
        <v>20.399999999999999</v>
      </c>
      <c r="HM214" s="1">
        <v>20.6</v>
      </c>
      <c r="HN214" s="1">
        <v>21</v>
      </c>
      <c r="HO214" s="1">
        <v>21</v>
      </c>
      <c r="HP214" s="1">
        <v>65535</v>
      </c>
      <c r="HQ214" s="1">
        <v>16.2</v>
      </c>
      <c r="HR214" s="1">
        <v>18.899999999999999</v>
      </c>
      <c r="HS214" s="1">
        <v>19</v>
      </c>
      <c r="HT214" s="1">
        <v>20.8</v>
      </c>
      <c r="HU214" s="1">
        <v>20</v>
      </c>
      <c r="HV214" s="1">
        <v>20.6</v>
      </c>
      <c r="HW214" s="1">
        <v>65535</v>
      </c>
      <c r="HX214" s="1">
        <v>19</v>
      </c>
      <c r="HY214" s="1">
        <v>20.399999999999999</v>
      </c>
      <c r="HZ214" s="1">
        <v>19</v>
      </c>
      <c r="IA214" s="1">
        <v>20.2</v>
      </c>
      <c r="IB214" s="1">
        <v>17.399999999999999</v>
      </c>
      <c r="IC214" s="1">
        <v>65535</v>
      </c>
      <c r="ID214" s="1">
        <v>19.899999999999999</v>
      </c>
      <c r="IE214" s="1">
        <v>65535</v>
      </c>
      <c r="IF214" s="1">
        <v>65535</v>
      </c>
      <c r="IG214" s="1">
        <v>21</v>
      </c>
      <c r="IH214" s="1">
        <v>19.399999999999999</v>
      </c>
      <c r="II214" s="1">
        <v>20</v>
      </c>
      <c r="IJ214" s="1">
        <v>20.399999999999999</v>
      </c>
      <c r="IK214" s="1">
        <v>21</v>
      </c>
      <c r="IL214" s="1">
        <v>21</v>
      </c>
      <c r="IM214" s="1">
        <v>20</v>
      </c>
      <c r="IN214" s="1">
        <v>21.2</v>
      </c>
      <c r="IO214" s="1">
        <v>20.399999999999999</v>
      </c>
      <c r="IP214" s="1">
        <v>20</v>
      </c>
      <c r="IQ214" s="1">
        <v>20.2</v>
      </c>
      <c r="IR214" s="1">
        <v>19.8</v>
      </c>
      <c r="IS214" s="1">
        <v>21.4</v>
      </c>
      <c r="IT214" s="1">
        <v>21</v>
      </c>
      <c r="IU214" s="1">
        <v>20.9</v>
      </c>
      <c r="IV214" s="1">
        <v>20.7</v>
      </c>
      <c r="IW214" s="1">
        <v>20.399999999999999</v>
      </c>
      <c r="IX214" s="1">
        <v>20.6</v>
      </c>
      <c r="IY214" s="1">
        <v>21.2</v>
      </c>
      <c r="IZ214" s="1">
        <v>20.6</v>
      </c>
      <c r="JA214" s="1">
        <v>20.9</v>
      </c>
      <c r="JB214" s="1">
        <v>21</v>
      </c>
      <c r="JC214" s="1">
        <v>20.8</v>
      </c>
      <c r="JD214" s="1">
        <v>20.399999999999999</v>
      </c>
      <c r="JE214" s="1">
        <v>19.7</v>
      </c>
      <c r="JF214" s="1">
        <v>19.899999999999999</v>
      </c>
      <c r="JG214" s="1">
        <v>21.6</v>
      </c>
      <c r="JH214" s="1">
        <v>21.2</v>
      </c>
      <c r="JI214" s="1">
        <v>20.2</v>
      </c>
      <c r="JJ214" s="1">
        <v>20</v>
      </c>
      <c r="JK214" s="1">
        <v>65535</v>
      </c>
      <c r="JL214" s="1">
        <v>21.6</v>
      </c>
      <c r="JM214" s="1">
        <v>20</v>
      </c>
      <c r="JN214" s="1">
        <v>20.9</v>
      </c>
      <c r="JO214" s="1">
        <v>21.2</v>
      </c>
      <c r="JP214" s="1">
        <v>20.9</v>
      </c>
      <c r="JQ214" s="1">
        <v>21.2</v>
      </c>
      <c r="JR214" s="1">
        <v>20.6</v>
      </c>
      <c r="JS214" s="1">
        <v>20</v>
      </c>
      <c r="JT214" s="1">
        <v>20.6</v>
      </c>
      <c r="JU214" s="1">
        <v>21</v>
      </c>
      <c r="JV214" s="1">
        <v>21.4</v>
      </c>
      <c r="JW214" s="1">
        <v>21.8</v>
      </c>
      <c r="JX214" s="1">
        <v>21.4</v>
      </c>
      <c r="JY214" s="1">
        <v>20.2</v>
      </c>
      <c r="JZ214" s="1">
        <v>20.8</v>
      </c>
      <c r="KA214" s="1">
        <v>21.6</v>
      </c>
      <c r="KB214" s="1">
        <v>21.2</v>
      </c>
      <c r="KC214" s="1">
        <v>20.399999999999999</v>
      </c>
      <c r="KD214" s="1">
        <v>19.2</v>
      </c>
      <c r="KE214" s="1">
        <v>19.399999999999999</v>
      </c>
      <c r="KF214" s="1">
        <v>19</v>
      </c>
      <c r="KG214" s="1">
        <v>20.2</v>
      </c>
      <c r="KH214" s="1">
        <v>21</v>
      </c>
      <c r="KI214" s="1">
        <v>20.399999999999999</v>
      </c>
      <c r="KJ214" s="1">
        <v>20.6</v>
      </c>
      <c r="KK214" s="1">
        <v>21.2</v>
      </c>
      <c r="KL214" s="1">
        <v>20.8</v>
      </c>
      <c r="KM214" s="1">
        <v>21.4</v>
      </c>
      <c r="KN214" s="1">
        <v>22.1</v>
      </c>
      <c r="KO214" s="1">
        <v>19</v>
      </c>
      <c r="KP214" s="1">
        <v>19.2</v>
      </c>
      <c r="KQ214" s="1">
        <v>21.6</v>
      </c>
      <c r="KR214" s="1">
        <v>21.6</v>
      </c>
      <c r="KS214" s="1">
        <v>20.9</v>
      </c>
      <c r="KT214" s="1">
        <v>20.6</v>
      </c>
      <c r="KU214" s="1">
        <v>21.2</v>
      </c>
      <c r="KV214" s="1">
        <v>20.399999999999999</v>
      </c>
      <c r="KW214" s="1">
        <v>21.2</v>
      </c>
      <c r="KX214" s="1">
        <v>21.4</v>
      </c>
      <c r="KY214" s="1">
        <v>21</v>
      </c>
      <c r="KZ214" s="1">
        <v>20</v>
      </c>
      <c r="LA214" s="1">
        <v>20.2</v>
      </c>
      <c r="LB214" s="1">
        <v>22</v>
      </c>
      <c r="LC214" s="1">
        <v>21.4</v>
      </c>
      <c r="LD214" s="1">
        <v>21.8</v>
      </c>
      <c r="LE214" s="1">
        <v>21.2</v>
      </c>
      <c r="LF214" s="1">
        <v>21.4</v>
      </c>
      <c r="LG214" s="1">
        <v>21</v>
      </c>
      <c r="LH214" s="1">
        <v>20.8</v>
      </c>
      <c r="LI214" s="1">
        <v>20.9</v>
      </c>
      <c r="LJ214" s="1">
        <v>21.2</v>
      </c>
      <c r="LK214" s="1">
        <v>21.8</v>
      </c>
      <c r="LL214" s="1">
        <v>21</v>
      </c>
      <c r="LM214" s="1">
        <v>21.2</v>
      </c>
      <c r="LN214" s="1">
        <v>22</v>
      </c>
      <c r="LO214" s="1">
        <v>22.2</v>
      </c>
      <c r="LP214" s="1">
        <v>22</v>
      </c>
      <c r="LQ214" s="1">
        <v>20.2</v>
      </c>
      <c r="LR214" s="1">
        <v>21.6</v>
      </c>
      <c r="LS214" s="1">
        <v>21.2</v>
      </c>
      <c r="LT214" s="1">
        <v>20.2</v>
      </c>
      <c r="LU214" s="1">
        <v>20.6</v>
      </c>
      <c r="LV214" s="1">
        <v>21.4</v>
      </c>
      <c r="LW214" s="1">
        <v>22.2</v>
      </c>
      <c r="LX214" s="1">
        <v>21</v>
      </c>
      <c r="LY214" s="1">
        <v>21</v>
      </c>
      <c r="LZ214" s="1">
        <v>21.4</v>
      </c>
      <c r="MA214" s="1">
        <v>21.4</v>
      </c>
      <c r="MB214" s="1">
        <v>65535</v>
      </c>
      <c r="MC214" s="1">
        <v>21.8</v>
      </c>
      <c r="MD214" s="1">
        <v>22</v>
      </c>
      <c r="ME214" s="1">
        <v>23.2</v>
      </c>
      <c r="MF214" s="1">
        <v>21</v>
      </c>
      <c r="MG214" s="1">
        <v>21.2</v>
      </c>
      <c r="MH214" s="1">
        <v>21</v>
      </c>
      <c r="MI214" s="1">
        <v>22</v>
      </c>
      <c r="MJ214" s="1">
        <v>20.399999999999999</v>
      </c>
      <c r="MK214" s="1">
        <v>20.2</v>
      </c>
      <c r="ML214" s="1">
        <v>21.4</v>
      </c>
      <c r="MM214" s="1">
        <v>21.8</v>
      </c>
      <c r="MN214" s="1">
        <v>21.4</v>
      </c>
      <c r="MO214" s="1">
        <v>21.2</v>
      </c>
      <c r="MP214" s="1">
        <v>65535</v>
      </c>
      <c r="MQ214" s="1">
        <v>22.2</v>
      </c>
      <c r="MR214" s="1">
        <v>21.9</v>
      </c>
      <c r="MS214" s="1">
        <v>21.6</v>
      </c>
      <c r="MT214" s="1">
        <v>20.399999999999999</v>
      </c>
      <c r="MU214" s="1">
        <v>20.399999999999999</v>
      </c>
      <c r="MV214" s="1">
        <v>21.6</v>
      </c>
      <c r="MW214" s="1">
        <v>22</v>
      </c>
      <c r="MX214" s="1">
        <v>20.8</v>
      </c>
      <c r="MY214" s="1">
        <v>20.8</v>
      </c>
      <c r="MZ214" s="1">
        <v>21.2</v>
      </c>
      <c r="NA214" s="1">
        <v>65535</v>
      </c>
      <c r="NB214" s="1">
        <v>21.2</v>
      </c>
      <c r="NC214" s="1">
        <v>65535</v>
      </c>
      <c r="ND214" s="1">
        <v>21.6</v>
      </c>
      <c r="NE214" s="1">
        <v>22</v>
      </c>
      <c r="NF214" s="1">
        <v>22</v>
      </c>
      <c r="NG214" s="1">
        <v>20</v>
      </c>
      <c r="NH214" s="1">
        <v>21.2</v>
      </c>
      <c r="NI214" s="1">
        <v>21.8</v>
      </c>
      <c r="NJ214" s="6">
        <f t="shared" si="160"/>
        <v>0.967741935483871</v>
      </c>
      <c r="NK214" s="3">
        <f t="shared" si="161"/>
        <v>0.8571428571428571</v>
      </c>
      <c r="NL214" s="3">
        <f t="shared" si="162"/>
        <v>0.93548387096774188</v>
      </c>
      <c r="NM214" s="3">
        <f t="shared" si="163"/>
        <v>0.8666666666666667</v>
      </c>
      <c r="NN214" s="3">
        <f t="shared" si="164"/>
        <v>0.90322580645161288</v>
      </c>
      <c r="NO214" s="3">
        <f t="shared" si="165"/>
        <v>0.93333333333333335</v>
      </c>
      <c r="NP214" s="3">
        <f t="shared" si="166"/>
        <v>0.90322580645161288</v>
      </c>
      <c r="NQ214" s="3">
        <f t="shared" si="167"/>
        <v>0.83870967741935487</v>
      </c>
      <c r="NR214" s="3">
        <f t="shared" si="168"/>
        <v>0.96666666666666667</v>
      </c>
      <c r="NS214" s="3">
        <f t="shared" si="169"/>
        <v>1</v>
      </c>
      <c r="NT214" s="3">
        <f t="shared" si="170"/>
        <v>0.96666666666666667</v>
      </c>
      <c r="NU214" s="3">
        <f t="shared" si="171"/>
        <v>0.90322580645161288</v>
      </c>
      <c r="NV214" s="3">
        <f t="shared" si="172"/>
        <v>0.92054794520547945</v>
      </c>
      <c r="NW214" s="5">
        <f t="shared" si="173"/>
        <v>21.553333333333331</v>
      </c>
      <c r="NX214" s="1">
        <f t="shared" si="174"/>
        <v>21.737500000000001</v>
      </c>
      <c r="NY214" s="1">
        <f t="shared" si="175"/>
        <v>21.296551724137931</v>
      </c>
      <c r="NZ214" s="1">
        <f t="shared" si="176"/>
        <v>21.408846153846152</v>
      </c>
      <c r="OA214" s="1">
        <f t="shared" si="177"/>
        <v>20.814285714285717</v>
      </c>
      <c r="OB214" s="1">
        <f t="shared" si="178"/>
        <v>20.635714285714279</v>
      </c>
      <c r="OC214" s="1">
        <f t="shared" si="179"/>
        <v>20.024999999999995</v>
      </c>
      <c r="OD214" s="1">
        <f t="shared" si="180"/>
        <v>19.946153846153841</v>
      </c>
      <c r="OE214" s="1">
        <f t="shared" si="181"/>
        <v>20.7</v>
      </c>
      <c r="OF214" s="1">
        <f t="shared" si="182"/>
        <v>20.716129032258067</v>
      </c>
      <c r="OG214" s="1">
        <f t="shared" si="183"/>
        <v>21.313793103448273</v>
      </c>
      <c r="OH214" s="1">
        <f t="shared" si="184"/>
        <v>21.339285714285715</v>
      </c>
      <c r="OI214" s="111">
        <v>21.036363636363635</v>
      </c>
      <c r="OJ214" s="112">
        <v>20.999999999999996</v>
      </c>
      <c r="OK214" s="112">
        <v>21.009090909090908</v>
      </c>
      <c r="OL214" s="112">
        <v>20.382608695652177</v>
      </c>
      <c r="OM214" s="112">
        <v>20.559090909090909</v>
      </c>
      <c r="ON214" s="112">
        <v>20.309999999999999</v>
      </c>
      <c r="OO214" s="112">
        <v>20.009523809523809</v>
      </c>
      <c r="OP214" s="112">
        <v>20.121052631578944</v>
      </c>
      <c r="OQ214" s="112">
        <v>20.142857142857139</v>
      </c>
      <c r="OR214" s="112">
        <v>20.581818181818178</v>
      </c>
      <c r="OS214" s="112">
        <v>21.07</v>
      </c>
      <c r="OT214" s="112">
        <v>20.64782608695652</v>
      </c>
      <c r="OU214" s="5">
        <f t="shared" si="148"/>
        <v>0.51696969696969575</v>
      </c>
      <c r="OV214" s="1">
        <f t="shared" si="149"/>
        <v>0.73750000000000426</v>
      </c>
      <c r="OW214" s="1">
        <f t="shared" si="150"/>
        <v>0.28746081504702303</v>
      </c>
      <c r="OX214" s="1">
        <f t="shared" si="151"/>
        <v>1.0262374581939753</v>
      </c>
      <c r="OY214" s="1">
        <f t="shared" si="152"/>
        <v>0.25519480519480808</v>
      </c>
      <c r="OZ214" s="1">
        <f t="shared" si="153"/>
        <v>0.32571428571428029</v>
      </c>
      <c r="PA214" s="1">
        <f t="shared" si="154"/>
        <v>1.5476190476185536E-2</v>
      </c>
      <c r="PB214" s="1">
        <f t="shared" si="155"/>
        <v>-0.1748987854251034</v>
      </c>
      <c r="PC214" s="1">
        <f t="shared" si="156"/>
        <v>0.55714285714286049</v>
      </c>
      <c r="PD214" s="1">
        <f t="shared" si="157"/>
        <v>0.13431085043988844</v>
      </c>
      <c r="PE214" s="1">
        <f t="shared" si="158"/>
        <v>0.24379310344827232</v>
      </c>
      <c r="PF214" s="1">
        <f t="shared" si="159"/>
        <v>0.69145962732919486</v>
      </c>
      <c r="PG214" s="111">
        <v>14.6</v>
      </c>
      <c r="PH214" s="112">
        <v>12.2</v>
      </c>
      <c r="PI214" s="112">
        <v>15</v>
      </c>
      <c r="PJ214" s="112">
        <v>10.6</v>
      </c>
      <c r="PK214" s="112">
        <v>10.8</v>
      </c>
      <c r="PL214" s="112">
        <v>10.8</v>
      </c>
      <c r="PM214" s="112">
        <v>10</v>
      </c>
      <c r="PN214" s="112">
        <v>10.8</v>
      </c>
      <c r="PO214" s="112">
        <v>16.2</v>
      </c>
      <c r="PP214" s="112">
        <v>15.8</v>
      </c>
      <c r="PQ214" s="112">
        <v>14.2</v>
      </c>
      <c r="PR214" s="137">
        <v>14.2</v>
      </c>
      <c r="PS214" s="5">
        <f t="array" ref="PS214">+IF(ISERROR($NW214)=FALSE,MIN(IF($H214:$AL214&lt;65534,$H214:$AL214,"")),NA())</f>
        <v>20.6</v>
      </c>
      <c r="PT214" s="1">
        <f t="array" ref="PT214">+IF(ISERROR($NX214)=FALSE,MIN(IF($AM214:$BN214&lt;65534,$AM214:$BN214,"")),NA())</f>
        <v>20.8</v>
      </c>
      <c r="PU214" s="1">
        <f t="array" ref="PU214">+IF(ISERROR($NY214)=FALSE,MIN(IF($BP214:$CT214&lt;65534,$BP214:$CT214,"")),NA())</f>
        <v>20.2</v>
      </c>
      <c r="PV214" s="1">
        <f t="array" ref="PV214">+IF(ISERROR($NZ214)=FALSE,MIN(IF($CU214:$DX214&lt;65534,$CU214:$DX214,"")),NA())</f>
        <v>19.899999999999999</v>
      </c>
      <c r="PW214" s="1">
        <f t="array" ref="PW214">+IF(ISERROR($OA214)=FALSE,MIN(IF($DY214:$FC214&lt;65534,$DY214:$FC214,"")),NA())</f>
        <v>18.600000000000001</v>
      </c>
      <c r="PX214" s="1">
        <f t="array" ref="PX214">+IF(ISERROR($OB214)=FALSE,MIN(IF($FD214:$GG214&lt;65534,$FD214:$GG214,"")),NA())</f>
        <v>19.8</v>
      </c>
      <c r="PY214" s="1">
        <f t="array" ref="PY214">+IF(ISERROR($OC214)=FALSE,MIN(IF($GH214:$HL214&lt;65534,$GH214:$HL214,"")),NA())</f>
        <v>19</v>
      </c>
      <c r="PZ214" s="1">
        <f t="array" ref="PZ214">+IF(ISERROR($OD214)=FALSE,MIN(IF($HM214:$IQ214&lt;65534,$HM214:$IQ214,"")),NA())</f>
        <v>16.2</v>
      </c>
      <c r="QA214" s="1">
        <f t="array" ref="QA214">+IF(ISERROR($OE214)=FALSE,MIN(IF($IR214:$JU214&lt;65534,$IR214:$JU214,"")),NA())</f>
        <v>19.7</v>
      </c>
      <c r="QB214" s="1">
        <f t="array" ref="QB214">+IF(ISERROR($OF214)=FALSE,MIN(IF($JV214:$KZ214&lt;65534,$JV214:$KZ214,"")),NA())</f>
        <v>19</v>
      </c>
      <c r="QC214" s="1">
        <f t="array" ref="QC214">+IF(ISERROR($OG214)=FALSE,MIN(IF($LA214:$MD214&lt;65534,$LA214:$MD214,"")),NA())</f>
        <v>20.2</v>
      </c>
      <c r="QD214" s="1">
        <f t="array" ref="QD214">+IF(ISERROR($OH214)=FALSE,MIN(IF($ME214:$NI214&lt;65534,$ME214:$NI214,"")),NA())</f>
        <v>20</v>
      </c>
      <c r="QE214" s="5">
        <f t="shared" si="185"/>
        <v>-6.0000000000000018</v>
      </c>
      <c r="QF214" s="1">
        <f t="shared" si="186"/>
        <v>-8.6000000000000014</v>
      </c>
      <c r="QG214" s="1">
        <f t="shared" si="187"/>
        <v>-5.1999999999999993</v>
      </c>
      <c r="QH214" s="1">
        <f t="shared" si="188"/>
        <v>-9.2999999999999989</v>
      </c>
      <c r="QI214" s="1">
        <f t="shared" si="189"/>
        <v>-7.8000000000000007</v>
      </c>
      <c r="QJ214" s="1">
        <f t="shared" si="190"/>
        <v>-9</v>
      </c>
      <c r="QK214" s="1">
        <f t="shared" si="191"/>
        <v>-9</v>
      </c>
      <c r="QL214" s="1">
        <f t="shared" si="192"/>
        <v>-5.3999999999999986</v>
      </c>
      <c r="QM214" s="1">
        <f t="shared" si="193"/>
        <v>-3.5</v>
      </c>
      <c r="QN214" s="1">
        <f t="shared" si="194"/>
        <v>-3.1999999999999993</v>
      </c>
      <c r="QO214" s="1">
        <f t="shared" si="195"/>
        <v>-6</v>
      </c>
      <c r="QP214" s="1">
        <f t="shared" si="196"/>
        <v>-5.8000000000000007</v>
      </c>
      <c r="QQ214" s="5" t="s">
        <v>892</v>
      </c>
    </row>
    <row r="215" spans="1:459" s="1" customFormat="1" x14ac:dyDescent="0.2">
      <c r="A215" s="79">
        <v>44015040</v>
      </c>
      <c r="B215" s="106">
        <v>-76.651833333333343</v>
      </c>
      <c r="C215" s="106">
        <v>1.1573333333333333</v>
      </c>
      <c r="D215" s="105">
        <v>650</v>
      </c>
      <c r="E215" s="97" t="s">
        <v>142</v>
      </c>
      <c r="F215" s="97" t="s">
        <v>143</v>
      </c>
      <c r="G215" s="97" t="s">
        <v>141</v>
      </c>
      <c r="H215" s="1">
        <v>20.399999999999999</v>
      </c>
      <c r="I215" s="1">
        <v>20.6</v>
      </c>
      <c r="J215" s="1">
        <v>21.2</v>
      </c>
      <c r="K215" s="1">
        <v>20.6</v>
      </c>
      <c r="L215" s="1">
        <v>20.8</v>
      </c>
      <c r="M215" s="1">
        <v>20.8</v>
      </c>
      <c r="N215" s="1">
        <v>21.2</v>
      </c>
      <c r="O215" s="1">
        <v>20.8</v>
      </c>
      <c r="P215" s="1">
        <v>20.2</v>
      </c>
      <c r="Q215" s="1">
        <v>20.399999999999999</v>
      </c>
      <c r="R215" s="1">
        <v>21.6</v>
      </c>
      <c r="S215" s="1">
        <v>21.2</v>
      </c>
      <c r="T215" s="1">
        <v>19.600000000000001</v>
      </c>
      <c r="U215" s="1">
        <v>20.6</v>
      </c>
      <c r="V215" s="1">
        <v>20.399999999999999</v>
      </c>
      <c r="W215" s="1">
        <v>20.6</v>
      </c>
      <c r="X215" s="1">
        <v>21</v>
      </c>
      <c r="Y215" s="1">
        <v>20.2</v>
      </c>
      <c r="Z215" s="1">
        <v>20.6</v>
      </c>
      <c r="AA215" s="1">
        <v>20</v>
      </c>
      <c r="AB215" s="1">
        <v>20.2</v>
      </c>
      <c r="AC215" s="1">
        <v>20.399999999999999</v>
      </c>
      <c r="AD215" s="1">
        <v>21.2</v>
      </c>
      <c r="AE215" s="1">
        <v>20.399999999999999</v>
      </c>
      <c r="AF215" s="1">
        <v>20.85</v>
      </c>
      <c r="AG215" s="1">
        <v>21.6</v>
      </c>
      <c r="AH215" s="1">
        <v>21.4</v>
      </c>
      <c r="AI215" s="1">
        <v>21.8</v>
      </c>
      <c r="AJ215" s="1">
        <v>21.2</v>
      </c>
      <c r="AK215" s="1">
        <v>21.2</v>
      </c>
      <c r="AL215" s="1">
        <v>21.4</v>
      </c>
      <c r="AM215" s="1">
        <v>20.6</v>
      </c>
      <c r="AN215" s="1">
        <v>20.8</v>
      </c>
      <c r="AO215" s="1">
        <v>21.4</v>
      </c>
      <c r="AP215" s="1">
        <v>22.2</v>
      </c>
      <c r="AQ215" s="1">
        <v>20.6</v>
      </c>
      <c r="AR215" s="1">
        <v>20.8</v>
      </c>
      <c r="AS215" s="1">
        <v>20.8</v>
      </c>
      <c r="AT215" s="1">
        <v>21.2</v>
      </c>
      <c r="AU215" s="1">
        <v>20</v>
      </c>
      <c r="AV215" s="1">
        <v>21.8</v>
      </c>
      <c r="AW215" s="1">
        <v>22</v>
      </c>
      <c r="AX215" s="1">
        <v>22</v>
      </c>
      <c r="AY215" s="1">
        <v>21.8</v>
      </c>
      <c r="AZ215" s="1">
        <v>21.2</v>
      </c>
      <c r="BA215" s="1">
        <v>21.6</v>
      </c>
      <c r="BB215" s="1">
        <v>21.6</v>
      </c>
      <c r="BC215" s="1">
        <v>21.4</v>
      </c>
      <c r="BD215" s="1">
        <v>21.6</v>
      </c>
      <c r="BE215" s="1">
        <v>21.4</v>
      </c>
      <c r="BF215" s="1">
        <v>21.4</v>
      </c>
      <c r="BG215" s="1">
        <v>22</v>
      </c>
      <c r="BH215" s="1">
        <v>21.6</v>
      </c>
      <c r="BI215" s="1">
        <v>21.6</v>
      </c>
      <c r="BJ215" s="1">
        <v>21.4</v>
      </c>
      <c r="BK215" s="1">
        <v>21.4</v>
      </c>
      <c r="BL215" s="1">
        <v>21.8</v>
      </c>
      <c r="BM215" s="1">
        <v>22.2</v>
      </c>
      <c r="BN215" s="1">
        <v>22.4</v>
      </c>
      <c r="BO215" s="102"/>
      <c r="BP215" s="1">
        <v>21.6</v>
      </c>
      <c r="BQ215" s="1">
        <v>19.600000000000001</v>
      </c>
      <c r="BR215" s="1">
        <v>20</v>
      </c>
      <c r="BS215" s="1">
        <v>20.8</v>
      </c>
      <c r="BT215" s="1">
        <v>21</v>
      </c>
      <c r="BU215" s="1">
        <v>21</v>
      </c>
      <c r="BV215" s="1">
        <v>22.2</v>
      </c>
      <c r="BW215" s="1">
        <v>21.2</v>
      </c>
      <c r="BX215" s="1">
        <v>21.2</v>
      </c>
      <c r="BY215" s="1">
        <v>65535</v>
      </c>
      <c r="BZ215" s="1">
        <v>20.2</v>
      </c>
      <c r="CA215" s="1">
        <v>20.6</v>
      </c>
      <c r="CB215" s="1">
        <v>20.6</v>
      </c>
      <c r="CC215" s="1">
        <v>21</v>
      </c>
      <c r="CD215" s="1">
        <v>20.2</v>
      </c>
      <c r="CE215" s="1">
        <v>20.399999999999999</v>
      </c>
      <c r="CF215" s="1">
        <v>21</v>
      </c>
      <c r="CG215" s="1">
        <v>21.2</v>
      </c>
      <c r="CH215" s="1">
        <v>20.8</v>
      </c>
      <c r="CI215" s="1">
        <v>21</v>
      </c>
      <c r="CJ215" s="1">
        <v>21.2</v>
      </c>
      <c r="CK215" s="1">
        <v>21</v>
      </c>
      <c r="CL215" s="1">
        <v>65535</v>
      </c>
      <c r="CM215" s="1">
        <v>20.8</v>
      </c>
      <c r="CN215" s="1">
        <v>22.2</v>
      </c>
      <c r="CO215" s="1">
        <v>21.2</v>
      </c>
      <c r="CP215" s="1">
        <v>21.4</v>
      </c>
      <c r="CQ215" s="1">
        <v>21</v>
      </c>
      <c r="CR215" s="1">
        <v>21.2</v>
      </c>
      <c r="CS215" s="1">
        <v>20.6</v>
      </c>
      <c r="CT215" s="1">
        <v>20</v>
      </c>
      <c r="CU215" s="1">
        <v>20.8</v>
      </c>
      <c r="CV215" s="1">
        <v>21.6</v>
      </c>
      <c r="CW215" s="1">
        <v>22.6</v>
      </c>
      <c r="CX215" s="1">
        <v>21.2</v>
      </c>
      <c r="CY215" s="1">
        <v>21.2</v>
      </c>
      <c r="CZ215" s="1">
        <v>21.2</v>
      </c>
      <c r="DA215" s="1">
        <v>22</v>
      </c>
      <c r="DB215" s="1">
        <v>20.6</v>
      </c>
      <c r="DC215" s="1">
        <v>19.2</v>
      </c>
      <c r="DD215" s="1">
        <v>20.399999999999999</v>
      </c>
      <c r="DE215" s="1">
        <v>21.8</v>
      </c>
      <c r="DF215" s="1">
        <v>22</v>
      </c>
      <c r="DG215" s="1">
        <v>21.4</v>
      </c>
      <c r="DH215" s="1">
        <v>21.2</v>
      </c>
      <c r="DI215" s="1">
        <v>20.8</v>
      </c>
      <c r="DJ215" s="1">
        <v>20.2</v>
      </c>
      <c r="DK215" s="1">
        <v>21.2</v>
      </c>
      <c r="DL215" s="1">
        <v>21</v>
      </c>
      <c r="DM215" s="1">
        <v>21.2</v>
      </c>
      <c r="DN215" s="1">
        <v>20.2</v>
      </c>
      <c r="DO215" s="1">
        <v>21.2</v>
      </c>
      <c r="DP215" s="1">
        <v>20.2</v>
      </c>
      <c r="DQ215" s="1">
        <v>21.8</v>
      </c>
      <c r="DR215" s="1">
        <v>21.6</v>
      </c>
      <c r="DS215" s="1">
        <v>20.6</v>
      </c>
      <c r="DT215" s="1">
        <v>20.8</v>
      </c>
      <c r="DU215" s="1">
        <v>21</v>
      </c>
      <c r="DV215" s="1">
        <v>65535</v>
      </c>
      <c r="DW215" s="1">
        <v>20.8</v>
      </c>
      <c r="DX215" s="1">
        <v>21</v>
      </c>
      <c r="DY215" s="1">
        <v>20.6</v>
      </c>
      <c r="DZ215" s="1">
        <v>20.2</v>
      </c>
      <c r="EA215" s="1">
        <v>20.8</v>
      </c>
      <c r="EB215" s="1">
        <v>21</v>
      </c>
      <c r="EC215" s="1">
        <v>20.399999999999999</v>
      </c>
      <c r="ED215" s="1">
        <v>21</v>
      </c>
      <c r="EE215" s="1">
        <v>21.2</v>
      </c>
      <c r="EF215" s="1">
        <v>20.6</v>
      </c>
      <c r="EG215" s="1">
        <v>20.6</v>
      </c>
      <c r="EH215" s="1">
        <v>21</v>
      </c>
      <c r="EI215" s="1">
        <v>21.4</v>
      </c>
      <c r="EJ215" s="1">
        <v>21</v>
      </c>
      <c r="EK215" s="1">
        <v>21.2</v>
      </c>
      <c r="EL215" s="1">
        <v>20.2</v>
      </c>
      <c r="EM215" s="1">
        <v>19.8</v>
      </c>
      <c r="EN215" s="1">
        <v>19.8</v>
      </c>
      <c r="EO215" s="1">
        <v>19.8</v>
      </c>
      <c r="EP215" s="1">
        <v>21</v>
      </c>
      <c r="EQ215" s="1">
        <v>21.6</v>
      </c>
      <c r="ER215" s="1">
        <v>20.6</v>
      </c>
      <c r="ES215" s="1">
        <v>19.600000000000001</v>
      </c>
      <c r="ET215" s="1">
        <v>19.8</v>
      </c>
      <c r="EU215" s="1">
        <v>20.399999999999999</v>
      </c>
      <c r="EV215" s="1">
        <v>21</v>
      </c>
      <c r="EW215" s="1">
        <v>21.6</v>
      </c>
      <c r="EX215" s="1">
        <v>20.399999999999999</v>
      </c>
      <c r="EY215" s="1">
        <v>19.399999999999999</v>
      </c>
      <c r="EZ215" s="1">
        <v>20.399999999999999</v>
      </c>
      <c r="FA215" s="1">
        <v>20.399999999999999</v>
      </c>
      <c r="FB215" s="1">
        <v>20.6</v>
      </c>
      <c r="FC215" s="1">
        <v>20.6</v>
      </c>
      <c r="FD215" s="1">
        <v>20.6</v>
      </c>
      <c r="FE215" s="1">
        <v>21.8</v>
      </c>
      <c r="FF215" s="1">
        <v>20.6</v>
      </c>
      <c r="FG215" s="1">
        <v>19.600000000000001</v>
      </c>
      <c r="FH215" s="1">
        <v>19.2</v>
      </c>
      <c r="FI215" s="1">
        <v>19.600000000000001</v>
      </c>
      <c r="FJ215" s="1">
        <v>19.8</v>
      </c>
      <c r="FK215" s="1">
        <v>19.8</v>
      </c>
      <c r="FL215" s="1">
        <v>20</v>
      </c>
      <c r="FM215" s="1">
        <v>20.2</v>
      </c>
      <c r="FN215" s="1">
        <v>20.399999999999999</v>
      </c>
      <c r="FO215" s="1">
        <v>20.399999999999999</v>
      </c>
      <c r="FP215" s="1">
        <v>20.8</v>
      </c>
      <c r="FQ215" s="1">
        <v>20</v>
      </c>
      <c r="FR215" s="1">
        <v>20.2</v>
      </c>
      <c r="FS215" s="1">
        <v>20</v>
      </c>
      <c r="FT215" s="1">
        <v>20.399999999999999</v>
      </c>
      <c r="FU215" s="1">
        <v>19.8</v>
      </c>
      <c r="FV215" s="1">
        <v>20.399999999999999</v>
      </c>
      <c r="FW215" s="1">
        <v>20.399999999999999</v>
      </c>
      <c r="FX215" s="1">
        <v>19.600000000000001</v>
      </c>
      <c r="FY215" s="1">
        <v>19.399999999999999</v>
      </c>
      <c r="FZ215" s="1">
        <v>19.2</v>
      </c>
      <c r="GA215" s="1">
        <v>19.2</v>
      </c>
      <c r="GB215" s="1">
        <v>18.600000000000001</v>
      </c>
      <c r="GC215" s="1">
        <v>20</v>
      </c>
      <c r="GD215" s="1">
        <v>20.2</v>
      </c>
      <c r="GE215" s="1">
        <v>20.399999999999999</v>
      </c>
      <c r="GF215" s="1">
        <v>20.6</v>
      </c>
      <c r="GG215" s="1">
        <v>19.399999999999999</v>
      </c>
      <c r="GH215" s="1">
        <v>20.2</v>
      </c>
      <c r="GI215" s="1">
        <v>20</v>
      </c>
      <c r="GJ215" s="1">
        <v>20.2</v>
      </c>
      <c r="GK215" s="1">
        <v>20.399999999999999</v>
      </c>
      <c r="GL215" s="1">
        <v>20.2</v>
      </c>
      <c r="GM215" s="1">
        <v>20.399999999999999</v>
      </c>
      <c r="GN215" s="1">
        <v>19.8</v>
      </c>
      <c r="GO215" s="1">
        <v>19</v>
      </c>
      <c r="GP215" s="1">
        <v>18.600000000000001</v>
      </c>
      <c r="GQ215" s="1">
        <v>18.600000000000001</v>
      </c>
      <c r="GR215" s="1">
        <v>20</v>
      </c>
      <c r="GS215" s="1">
        <v>19.8</v>
      </c>
      <c r="GT215" s="1">
        <v>19.600000000000001</v>
      </c>
      <c r="GU215" s="1">
        <v>20</v>
      </c>
      <c r="GV215" s="1">
        <v>19.2</v>
      </c>
      <c r="GW215" s="1">
        <v>19.8</v>
      </c>
      <c r="GX215" s="1">
        <v>19.8</v>
      </c>
      <c r="GY215" s="1">
        <v>19.600000000000001</v>
      </c>
      <c r="GZ215" s="1">
        <v>19.600000000000001</v>
      </c>
      <c r="HA215" s="1">
        <v>19.399999999999999</v>
      </c>
      <c r="HB215" s="1">
        <v>19.8</v>
      </c>
      <c r="HC215" s="1">
        <v>19.8</v>
      </c>
      <c r="HD215" s="1">
        <v>20.2</v>
      </c>
      <c r="HE215" s="1">
        <v>20.2</v>
      </c>
      <c r="HF215" s="1">
        <v>20.2</v>
      </c>
      <c r="HG215" s="1">
        <v>18.8</v>
      </c>
      <c r="HH215" s="1">
        <v>19.600000000000001</v>
      </c>
      <c r="HI215" s="1">
        <v>19</v>
      </c>
      <c r="HJ215" s="1">
        <v>19.2</v>
      </c>
      <c r="HK215" s="1">
        <v>20</v>
      </c>
      <c r="HL215" s="1">
        <v>19.600000000000001</v>
      </c>
      <c r="HM215" s="1">
        <v>20.2</v>
      </c>
      <c r="HN215" s="1">
        <v>20</v>
      </c>
      <c r="HO215" s="1">
        <v>19.8</v>
      </c>
      <c r="HP215" s="1">
        <v>19.600000000000001</v>
      </c>
      <c r="HQ215" s="1">
        <v>16</v>
      </c>
      <c r="HR215" s="1">
        <v>18.600000000000001</v>
      </c>
      <c r="HS215" s="1">
        <v>19</v>
      </c>
      <c r="HT215" s="1">
        <v>20</v>
      </c>
      <c r="HU215" s="1">
        <v>19.8</v>
      </c>
      <c r="HV215" s="1">
        <v>20</v>
      </c>
      <c r="HW215" s="1">
        <v>19.8</v>
      </c>
      <c r="HX215" s="1">
        <v>20</v>
      </c>
      <c r="HY215" s="1">
        <v>19.8</v>
      </c>
      <c r="HZ215" s="1">
        <v>19.2</v>
      </c>
      <c r="IA215" s="1">
        <v>19.399999999999999</v>
      </c>
      <c r="IB215" s="1">
        <v>17.600000000000001</v>
      </c>
      <c r="IC215" s="1">
        <v>19.2</v>
      </c>
      <c r="ID215" s="1">
        <v>19.399999999999999</v>
      </c>
      <c r="IE215" s="1">
        <v>19</v>
      </c>
      <c r="IF215" s="1">
        <v>19.600000000000001</v>
      </c>
      <c r="IG215" s="1">
        <v>20.399999999999999</v>
      </c>
      <c r="IH215" s="1">
        <v>19.2</v>
      </c>
      <c r="II215" s="1">
        <v>19.600000000000001</v>
      </c>
      <c r="IJ215" s="1">
        <v>20</v>
      </c>
      <c r="IK215" s="1">
        <v>20.399999999999999</v>
      </c>
      <c r="IL215" s="1">
        <v>19.2</v>
      </c>
      <c r="IM215" s="1">
        <v>20</v>
      </c>
      <c r="IN215" s="1">
        <v>20</v>
      </c>
      <c r="IO215" s="1">
        <v>19.600000000000001</v>
      </c>
      <c r="IP215" s="1">
        <v>18.8</v>
      </c>
      <c r="IQ215" s="1">
        <v>19</v>
      </c>
      <c r="IR215" s="1">
        <v>65535</v>
      </c>
      <c r="IS215" s="1">
        <v>20.399999999999999</v>
      </c>
      <c r="IT215" s="1">
        <v>20.6</v>
      </c>
      <c r="IU215" s="1">
        <v>21</v>
      </c>
      <c r="IV215" s="1">
        <v>20.6</v>
      </c>
      <c r="IW215" s="1">
        <v>20.399999999999999</v>
      </c>
      <c r="IX215" s="1">
        <v>20.8</v>
      </c>
      <c r="IY215" s="1">
        <v>21.4</v>
      </c>
      <c r="IZ215" s="1">
        <v>19.8</v>
      </c>
      <c r="JA215" s="1">
        <v>21</v>
      </c>
      <c r="JB215" s="1">
        <v>20</v>
      </c>
      <c r="JC215" s="1">
        <v>20.399999999999999</v>
      </c>
      <c r="JD215" s="1">
        <v>19.8</v>
      </c>
      <c r="JE215" s="1">
        <v>19.600000000000001</v>
      </c>
      <c r="JF215" s="1">
        <v>19.8</v>
      </c>
      <c r="JG215" s="1">
        <v>21</v>
      </c>
      <c r="JH215" s="1">
        <v>20.6</v>
      </c>
      <c r="JI215" s="1">
        <v>19.8</v>
      </c>
      <c r="JJ215" s="1">
        <v>20.399999999999999</v>
      </c>
      <c r="JK215" s="1">
        <v>21.8</v>
      </c>
      <c r="JL215" s="1">
        <v>21.8</v>
      </c>
      <c r="JM215" s="1">
        <v>20</v>
      </c>
      <c r="JN215" s="1">
        <v>20.8</v>
      </c>
      <c r="JO215" s="1">
        <v>21.2</v>
      </c>
      <c r="JP215" s="1">
        <v>20.2</v>
      </c>
      <c r="JQ215" s="1">
        <v>21.6</v>
      </c>
      <c r="JR215" s="1">
        <v>20.6</v>
      </c>
      <c r="JS215" s="1">
        <v>19.399999999999999</v>
      </c>
      <c r="JT215" s="1">
        <v>20</v>
      </c>
      <c r="JU215" s="1">
        <v>65535</v>
      </c>
      <c r="JV215" s="1">
        <v>20.8</v>
      </c>
      <c r="JW215" s="1">
        <v>21.4</v>
      </c>
      <c r="JX215" s="1">
        <v>21</v>
      </c>
      <c r="JY215" s="1">
        <v>20.6</v>
      </c>
      <c r="JZ215" s="1">
        <v>20</v>
      </c>
      <c r="KA215" s="1">
        <v>20.6</v>
      </c>
      <c r="KB215" s="1">
        <v>21</v>
      </c>
      <c r="KC215" s="1">
        <v>20</v>
      </c>
      <c r="KD215" s="1">
        <v>18.600000000000001</v>
      </c>
      <c r="KE215" s="1">
        <v>20</v>
      </c>
      <c r="KF215" s="1">
        <v>19.8</v>
      </c>
      <c r="KG215" s="1">
        <v>20.399999999999999</v>
      </c>
      <c r="KH215" s="1">
        <v>20.399999999999999</v>
      </c>
      <c r="KI215" s="1">
        <v>20.2</v>
      </c>
      <c r="KJ215" s="1">
        <v>20.399999999999999</v>
      </c>
      <c r="KK215" s="1">
        <v>21.4</v>
      </c>
      <c r="KL215" s="1">
        <v>20.399999999999999</v>
      </c>
      <c r="KM215" s="1">
        <v>21</v>
      </c>
      <c r="KN215" s="1">
        <v>21.1</v>
      </c>
      <c r="KO215" s="1">
        <v>65535</v>
      </c>
      <c r="KP215" s="1">
        <v>65535</v>
      </c>
      <c r="KQ215" s="1">
        <v>65535</v>
      </c>
      <c r="KR215" s="1">
        <v>65535</v>
      </c>
      <c r="KS215" s="1">
        <v>20.2</v>
      </c>
      <c r="KT215" s="1">
        <v>21.2</v>
      </c>
      <c r="KU215" s="1">
        <v>20.8</v>
      </c>
      <c r="KV215" s="1">
        <v>20.8</v>
      </c>
      <c r="KW215" s="1">
        <v>65535</v>
      </c>
      <c r="KX215" s="1">
        <v>65535</v>
      </c>
      <c r="KY215" s="1">
        <v>65535</v>
      </c>
      <c r="KZ215" s="1">
        <v>65535</v>
      </c>
      <c r="LA215" s="1">
        <v>20.8</v>
      </c>
      <c r="LB215" s="1">
        <v>21.4</v>
      </c>
      <c r="LC215" s="1">
        <v>20.8</v>
      </c>
      <c r="LD215" s="1">
        <v>21.4</v>
      </c>
      <c r="LE215" s="1">
        <v>21</v>
      </c>
      <c r="LF215" s="1">
        <v>21.2</v>
      </c>
      <c r="LG215" s="1">
        <v>20.8</v>
      </c>
      <c r="LH215" s="1">
        <v>21.2</v>
      </c>
      <c r="LI215" s="1">
        <v>21</v>
      </c>
      <c r="LJ215" s="1">
        <v>21.6</v>
      </c>
      <c r="LK215" s="1">
        <v>21.6</v>
      </c>
      <c r="LL215" s="1">
        <v>20.2</v>
      </c>
      <c r="LM215" s="1">
        <v>20.8</v>
      </c>
      <c r="LN215" s="1">
        <v>21.2</v>
      </c>
      <c r="LO215" s="1">
        <v>21.4</v>
      </c>
      <c r="LP215" s="1">
        <v>21.2</v>
      </c>
      <c r="LQ215" s="1">
        <v>19.2</v>
      </c>
      <c r="LR215" s="1">
        <v>20.6</v>
      </c>
      <c r="LS215" s="1">
        <v>20.6</v>
      </c>
      <c r="LT215" s="1">
        <v>20.2</v>
      </c>
      <c r="LU215" s="1">
        <v>19.600000000000001</v>
      </c>
      <c r="LV215" s="1">
        <v>21.6</v>
      </c>
      <c r="LW215" s="1">
        <v>22</v>
      </c>
      <c r="LX215" s="1">
        <v>20.6</v>
      </c>
      <c r="LY215" s="1">
        <v>21.4</v>
      </c>
      <c r="LZ215" s="1">
        <v>20.6</v>
      </c>
      <c r="MA215" s="1">
        <v>21.2</v>
      </c>
      <c r="MB215" s="1">
        <v>21.2</v>
      </c>
      <c r="MC215" s="1">
        <v>21.2</v>
      </c>
      <c r="MD215" s="1">
        <v>21.8</v>
      </c>
      <c r="ME215" s="1">
        <v>21.6</v>
      </c>
      <c r="MF215" s="1">
        <v>20.6</v>
      </c>
      <c r="MG215" s="1">
        <v>20.8</v>
      </c>
      <c r="MH215" s="1">
        <v>21.2</v>
      </c>
      <c r="MI215" s="1">
        <v>22.2</v>
      </c>
      <c r="MJ215" s="1">
        <v>21</v>
      </c>
      <c r="MK215" s="1">
        <v>19.8</v>
      </c>
      <c r="ML215" s="1">
        <v>20.6</v>
      </c>
      <c r="MM215" s="1">
        <v>21.2</v>
      </c>
      <c r="MN215" s="1">
        <v>21.4</v>
      </c>
      <c r="MO215" s="1">
        <v>22.2</v>
      </c>
      <c r="MP215" s="1">
        <v>22</v>
      </c>
      <c r="MQ215" s="1">
        <v>22</v>
      </c>
      <c r="MR215" s="1">
        <v>21.4</v>
      </c>
      <c r="MS215" s="1">
        <v>19.2</v>
      </c>
      <c r="MT215" s="1">
        <v>20</v>
      </c>
      <c r="MU215" s="1">
        <v>20.399999999999999</v>
      </c>
      <c r="MV215" s="1">
        <v>20.399999999999999</v>
      </c>
      <c r="MW215" s="1">
        <v>20.6</v>
      </c>
      <c r="MX215" s="1">
        <v>20.6</v>
      </c>
      <c r="MY215" s="1">
        <v>65535</v>
      </c>
      <c r="MZ215" s="1">
        <v>65535</v>
      </c>
      <c r="NA215" s="1">
        <v>65535</v>
      </c>
      <c r="NB215" s="1">
        <v>65535</v>
      </c>
      <c r="NC215" s="1">
        <v>65535</v>
      </c>
      <c r="ND215" s="1">
        <v>65535</v>
      </c>
      <c r="NE215" s="1">
        <v>65535</v>
      </c>
      <c r="NF215" s="1">
        <v>65535</v>
      </c>
      <c r="NG215" s="1">
        <v>65535</v>
      </c>
      <c r="NH215" s="1">
        <v>20.9</v>
      </c>
      <c r="NI215" s="1">
        <v>21.1</v>
      </c>
      <c r="NJ215" s="6">
        <f t="shared" si="160"/>
        <v>1</v>
      </c>
      <c r="NK215" s="3">
        <f t="shared" si="161"/>
        <v>1</v>
      </c>
      <c r="NL215" s="3">
        <f t="shared" si="162"/>
        <v>0.93548387096774188</v>
      </c>
      <c r="NM215" s="3">
        <f t="shared" si="163"/>
        <v>0.96666666666666667</v>
      </c>
      <c r="NN215" s="3">
        <f t="shared" si="164"/>
        <v>1</v>
      </c>
      <c r="NO215" s="3">
        <f t="shared" si="165"/>
        <v>1</v>
      </c>
      <c r="NP215" s="3">
        <f t="shared" si="166"/>
        <v>1</v>
      </c>
      <c r="NQ215" s="3">
        <f t="shared" si="167"/>
        <v>1</v>
      </c>
      <c r="NR215" s="3">
        <f t="shared" si="168"/>
        <v>0.93333333333333335</v>
      </c>
      <c r="NS215" s="3">
        <f t="shared" si="169"/>
        <v>0.74193548387096775</v>
      </c>
      <c r="NT215" s="3">
        <f t="shared" si="170"/>
        <v>1</v>
      </c>
      <c r="NU215" s="3">
        <f t="shared" si="171"/>
        <v>0.70967741935483875</v>
      </c>
      <c r="NV215" s="3">
        <f t="shared" si="172"/>
        <v>0.9397260273972603</v>
      </c>
      <c r="NW215" s="5">
        <f t="shared" si="173"/>
        <v>20.788709677419352</v>
      </c>
      <c r="NX215" s="1">
        <f t="shared" si="174"/>
        <v>21.45</v>
      </c>
      <c r="NY215" s="1">
        <f t="shared" si="175"/>
        <v>20.903448275862068</v>
      </c>
      <c r="NZ215" s="1">
        <f t="shared" si="176"/>
        <v>21.062068965517234</v>
      </c>
      <c r="OA215" s="1">
        <f t="shared" si="177"/>
        <v>20.580645161290324</v>
      </c>
      <c r="OB215" s="1">
        <f t="shared" si="178"/>
        <v>20.02</v>
      </c>
      <c r="OC215" s="1">
        <f t="shared" si="179"/>
        <v>19.696774193548393</v>
      </c>
      <c r="OD215" s="1">
        <f t="shared" si="180"/>
        <v>19.4258064516129</v>
      </c>
      <c r="OE215" s="1">
        <f t="shared" si="181"/>
        <v>20.528571428571432</v>
      </c>
      <c r="OF215" s="1">
        <f t="shared" si="182"/>
        <v>20.526086956521738</v>
      </c>
      <c r="OG215" s="1">
        <f t="shared" si="183"/>
        <v>20.980000000000004</v>
      </c>
      <c r="OH215" s="1">
        <f t="shared" si="184"/>
        <v>20.963636363636365</v>
      </c>
      <c r="OI215" s="111">
        <v>20.324999999999996</v>
      </c>
      <c r="OJ215" s="112">
        <v>20.537499999999994</v>
      </c>
      <c r="OK215" s="112">
        <v>20.368749999999999</v>
      </c>
      <c r="OL215" s="112">
        <v>20.362500000000004</v>
      </c>
      <c r="OM215" s="112">
        <v>20.2</v>
      </c>
      <c r="ON215" s="112">
        <v>19.670588235294115</v>
      </c>
      <c r="OO215" s="112">
        <v>19.253333333333334</v>
      </c>
      <c r="OP215" s="112">
        <v>19.41764705882353</v>
      </c>
      <c r="OQ215" s="112">
        <v>19.805882352941179</v>
      </c>
      <c r="OR215" s="112">
        <v>20.288235294117648</v>
      </c>
      <c r="OS215" s="112">
        <v>20.506249999999998</v>
      </c>
      <c r="OT215" s="112">
        <v>20.570588235294117</v>
      </c>
      <c r="OU215" s="5">
        <f t="shared" si="148"/>
        <v>0.46370967741935587</v>
      </c>
      <c r="OV215" s="1">
        <f t="shared" si="149"/>
        <v>0.91250000000000497</v>
      </c>
      <c r="OW215" s="1">
        <f t="shared" si="150"/>
        <v>0.53469827586206975</v>
      </c>
      <c r="OX215" s="1">
        <f t="shared" si="151"/>
        <v>0.69956896551722991</v>
      </c>
      <c r="OY215" s="1">
        <f t="shared" si="152"/>
        <v>0.38064516129032455</v>
      </c>
      <c r="OZ215" s="1">
        <f t="shared" si="153"/>
        <v>0.34941176470588431</v>
      </c>
      <c r="PA215" s="1">
        <f t="shared" si="154"/>
        <v>0.44344086021505902</v>
      </c>
      <c r="PB215" s="1">
        <f t="shared" si="155"/>
        <v>8.1593927893699458E-3</v>
      </c>
      <c r="PC215" s="1">
        <f t="shared" si="156"/>
        <v>0.72268907563025309</v>
      </c>
      <c r="PD215" s="1">
        <f t="shared" si="157"/>
        <v>0.23785166240408984</v>
      </c>
      <c r="PE215" s="1">
        <f t="shared" si="158"/>
        <v>0.47375000000000611</v>
      </c>
      <c r="PF215" s="1">
        <f t="shared" si="159"/>
        <v>0.39304812834224734</v>
      </c>
      <c r="PG215" s="111">
        <v>15</v>
      </c>
      <c r="PH215" s="112">
        <v>16.399999999999999</v>
      </c>
      <c r="PI215" s="112">
        <v>15.9</v>
      </c>
      <c r="PJ215" s="112">
        <v>16.600000000000001</v>
      </c>
      <c r="PK215" s="112">
        <v>16.5</v>
      </c>
      <c r="PL215" s="112">
        <v>15</v>
      </c>
      <c r="PM215" s="112">
        <v>15.4</v>
      </c>
      <c r="PN215" s="112">
        <v>15</v>
      </c>
      <c r="PO215" s="112">
        <v>16</v>
      </c>
      <c r="PP215" s="112">
        <v>15.2</v>
      </c>
      <c r="PQ215" s="112">
        <v>15.5</v>
      </c>
      <c r="PR215" s="137">
        <v>16.5</v>
      </c>
      <c r="PS215" s="5">
        <f t="array" ref="PS215">+IF(ISERROR($NW215)=FALSE,MIN(IF($H215:$AL215&lt;65534,$H215:$AL215,"")),NA())</f>
        <v>19.600000000000001</v>
      </c>
      <c r="PT215" s="1">
        <f t="array" ref="PT215">+IF(ISERROR($NX215)=FALSE,MIN(IF($AM215:$BN215&lt;65534,$AM215:$BN215,"")),NA())</f>
        <v>20</v>
      </c>
      <c r="PU215" s="1">
        <f t="array" ref="PU215">+IF(ISERROR($NY215)=FALSE,MIN(IF($BP215:$CT215&lt;65534,$BP215:$CT215,"")),NA())</f>
        <v>19.600000000000001</v>
      </c>
      <c r="PV215" s="1">
        <f t="array" ref="PV215">+IF(ISERROR($NZ215)=FALSE,MIN(IF($CU215:$DX215&lt;65534,$CU215:$DX215,"")),NA())</f>
        <v>19.2</v>
      </c>
      <c r="PW215" s="1">
        <f t="array" ref="PW215">+IF(ISERROR($OA215)=FALSE,MIN(IF($DY215:$FC215&lt;65534,$DY215:$FC215,"")),NA())</f>
        <v>19.399999999999999</v>
      </c>
      <c r="PX215" s="1">
        <f t="array" ref="PX215">+IF(ISERROR($OB215)=FALSE,MIN(IF($FD215:$GG215&lt;65534,$FD215:$GG215,"")),NA())</f>
        <v>18.600000000000001</v>
      </c>
      <c r="PY215" s="1">
        <f t="array" ref="PY215">+IF(ISERROR($OC215)=FALSE,MIN(IF($GH215:$HL215&lt;65534,$GH215:$HL215,"")),NA())</f>
        <v>18.600000000000001</v>
      </c>
      <c r="PZ215" s="1">
        <f t="array" ref="PZ215">+IF(ISERROR($OD215)=FALSE,MIN(IF($HM215:$IQ215&lt;65534,$HM215:$IQ215,"")),NA())</f>
        <v>16</v>
      </c>
      <c r="QA215" s="1">
        <f t="array" ref="QA215">+IF(ISERROR($OE215)=FALSE,MIN(IF($IR215:$JU215&lt;65534,$IR215:$JU215,"")),NA())</f>
        <v>19.399999999999999</v>
      </c>
      <c r="QB215" s="1">
        <f t="array" ref="QB215">+IF(ISERROR($OF215)=FALSE,MIN(IF($JV215:$KZ215&lt;65534,$JV215:$KZ215,"")),NA())</f>
        <v>18.600000000000001</v>
      </c>
      <c r="QC215" s="1">
        <f t="array" ref="QC215">+IF(ISERROR($OG215)=FALSE,MIN(IF($LA215:$MD215&lt;65534,$LA215:$MD215,"")),NA())</f>
        <v>19.2</v>
      </c>
      <c r="QD215" s="1">
        <f t="array" ref="QD215">+IF(ISERROR($OH215)=FALSE,MIN(IF($ME215:$NI215&lt;65534,$ME215:$NI215,"")),NA())</f>
        <v>19.2</v>
      </c>
      <c r="QE215" s="5">
        <f t="shared" si="185"/>
        <v>-4.6000000000000014</v>
      </c>
      <c r="QF215" s="1">
        <f t="shared" si="186"/>
        <v>-3.6000000000000014</v>
      </c>
      <c r="QG215" s="1">
        <f t="shared" si="187"/>
        <v>-3.7000000000000011</v>
      </c>
      <c r="QH215" s="1">
        <f t="shared" si="188"/>
        <v>-2.5999999999999979</v>
      </c>
      <c r="QI215" s="1">
        <f t="shared" si="189"/>
        <v>-2.8999999999999986</v>
      </c>
      <c r="QJ215" s="1">
        <f t="shared" si="190"/>
        <v>-3.6000000000000014</v>
      </c>
      <c r="QK215" s="1">
        <f t="shared" si="191"/>
        <v>-3.2000000000000011</v>
      </c>
      <c r="QL215" s="1">
        <f t="shared" si="192"/>
        <v>-1</v>
      </c>
      <c r="QM215" s="1">
        <f t="shared" si="193"/>
        <v>-3.3999999999999986</v>
      </c>
      <c r="QN215" s="1">
        <f t="shared" si="194"/>
        <v>-3.4000000000000021</v>
      </c>
      <c r="QO215" s="1">
        <f t="shared" si="195"/>
        <v>-3.6999999999999993</v>
      </c>
      <c r="QP215" s="1">
        <f t="shared" si="196"/>
        <v>-2.6999999999999993</v>
      </c>
      <c r="QQ215" s="5" t="s">
        <v>892</v>
      </c>
    </row>
    <row r="216" spans="1:459" s="1" customFormat="1" x14ac:dyDescent="0.2">
      <c r="A216" s="79">
        <v>47015040</v>
      </c>
      <c r="B216" s="106">
        <v>-76.960972222222225</v>
      </c>
      <c r="C216" s="106">
        <v>1.1982777777777778</v>
      </c>
      <c r="D216" s="105">
        <v>2100</v>
      </c>
      <c r="E216" s="97" t="s">
        <v>370</v>
      </c>
      <c r="F216" s="97" t="s">
        <v>355</v>
      </c>
      <c r="G216" s="97" t="s">
        <v>141</v>
      </c>
      <c r="H216" s="1">
        <v>65535</v>
      </c>
      <c r="I216" s="1">
        <v>65535</v>
      </c>
      <c r="J216" s="1">
        <v>65535</v>
      </c>
      <c r="K216" s="1">
        <v>12.7</v>
      </c>
      <c r="L216" s="1">
        <v>65535</v>
      </c>
      <c r="M216" s="1">
        <v>65535</v>
      </c>
      <c r="N216" s="1">
        <v>65535</v>
      </c>
      <c r="O216" s="1">
        <v>12.7</v>
      </c>
      <c r="P216" s="1">
        <v>13.1</v>
      </c>
      <c r="Q216" s="1">
        <v>13.4</v>
      </c>
      <c r="R216" s="1">
        <v>12.7</v>
      </c>
      <c r="S216" s="1">
        <v>65535</v>
      </c>
      <c r="T216" s="1">
        <v>65535</v>
      </c>
      <c r="U216" s="1">
        <v>13.4</v>
      </c>
      <c r="V216" s="1">
        <v>11.5</v>
      </c>
      <c r="W216" s="1">
        <v>13.4</v>
      </c>
      <c r="X216" s="1">
        <v>13.5</v>
      </c>
      <c r="Y216" s="1">
        <v>12.7</v>
      </c>
      <c r="Z216" s="1">
        <v>65535</v>
      </c>
      <c r="AA216" s="1">
        <v>65535</v>
      </c>
      <c r="AB216" s="1">
        <v>13.3</v>
      </c>
      <c r="AC216" s="1">
        <v>12.5</v>
      </c>
      <c r="AD216" s="1">
        <v>13.9</v>
      </c>
      <c r="AE216" s="1">
        <v>13.5</v>
      </c>
      <c r="AF216" s="1">
        <v>13.6</v>
      </c>
      <c r="AG216" s="1">
        <v>65535</v>
      </c>
      <c r="AH216" s="1">
        <v>65535</v>
      </c>
      <c r="AI216" s="1">
        <v>12.3</v>
      </c>
      <c r="AJ216" s="1">
        <v>12.4</v>
      </c>
      <c r="AK216" s="1">
        <v>14.5</v>
      </c>
      <c r="AL216" s="1">
        <v>14.1</v>
      </c>
      <c r="AM216" s="1">
        <v>14</v>
      </c>
      <c r="AN216" s="1">
        <v>65535</v>
      </c>
      <c r="AO216" s="1">
        <v>65535</v>
      </c>
      <c r="AP216" s="1">
        <v>12.8</v>
      </c>
      <c r="AQ216" s="1">
        <v>13.3</v>
      </c>
      <c r="AR216" s="1">
        <v>13.9</v>
      </c>
      <c r="AS216" s="1">
        <v>13.5</v>
      </c>
      <c r="AT216" s="1">
        <v>13.1</v>
      </c>
      <c r="AU216" s="1">
        <v>65535</v>
      </c>
      <c r="AV216" s="1">
        <v>65535</v>
      </c>
      <c r="AW216" s="1">
        <v>14.3</v>
      </c>
      <c r="AX216" s="1">
        <v>13.7</v>
      </c>
      <c r="AY216" s="1">
        <v>13.5</v>
      </c>
      <c r="AZ216" s="1">
        <v>13.4</v>
      </c>
      <c r="BA216" s="1">
        <v>8.6999999999999993</v>
      </c>
      <c r="BB216" s="1">
        <v>65535</v>
      </c>
      <c r="BC216" s="1">
        <v>65535</v>
      </c>
      <c r="BD216" s="1">
        <v>13.5</v>
      </c>
      <c r="BE216" s="1">
        <v>14.2</v>
      </c>
      <c r="BF216" s="1">
        <v>14.7</v>
      </c>
      <c r="BG216" s="1">
        <v>13.9</v>
      </c>
      <c r="BH216" s="1">
        <v>11.8</v>
      </c>
      <c r="BI216" s="1">
        <v>65535</v>
      </c>
      <c r="BJ216" s="1">
        <v>65535</v>
      </c>
      <c r="BK216" s="1">
        <v>12.9</v>
      </c>
      <c r="BL216" s="1">
        <v>13.5</v>
      </c>
      <c r="BM216" s="1">
        <v>13.2</v>
      </c>
      <c r="BN216" s="1">
        <v>13.1</v>
      </c>
      <c r="BO216" s="102"/>
      <c r="BP216" s="1">
        <v>11.4</v>
      </c>
      <c r="BQ216" s="1">
        <v>65535</v>
      </c>
      <c r="BR216" s="1">
        <v>65535</v>
      </c>
      <c r="BS216" s="1">
        <v>11</v>
      </c>
      <c r="BT216" s="1">
        <v>11.7</v>
      </c>
      <c r="BU216" s="1">
        <v>10.9</v>
      </c>
      <c r="BV216" s="1">
        <v>12.7</v>
      </c>
      <c r="BW216" s="1">
        <v>12.9</v>
      </c>
      <c r="BX216" s="1">
        <v>65535</v>
      </c>
      <c r="BY216" s="1">
        <v>65535</v>
      </c>
      <c r="BZ216" s="1">
        <v>13.1</v>
      </c>
      <c r="CA216" s="1">
        <v>10.7</v>
      </c>
      <c r="CB216" s="1">
        <v>12.7</v>
      </c>
      <c r="CC216" s="1">
        <v>13.5</v>
      </c>
      <c r="CD216" s="1">
        <v>13.4</v>
      </c>
      <c r="CE216" s="1">
        <v>65535</v>
      </c>
      <c r="CF216" s="1">
        <v>65535</v>
      </c>
      <c r="CG216" s="1">
        <v>14.1</v>
      </c>
      <c r="CH216" s="1">
        <v>13.7</v>
      </c>
      <c r="CI216" s="1">
        <v>14.1</v>
      </c>
      <c r="CJ216" s="1">
        <v>12.7</v>
      </c>
      <c r="CK216" s="1">
        <v>13.3</v>
      </c>
      <c r="CL216" s="1">
        <v>65535</v>
      </c>
      <c r="CM216" s="1">
        <v>65535</v>
      </c>
      <c r="CN216" s="1">
        <v>65535</v>
      </c>
      <c r="CO216" s="1">
        <v>14.2</v>
      </c>
      <c r="CP216" s="1">
        <v>13.6</v>
      </c>
      <c r="CQ216" s="1">
        <v>13.3</v>
      </c>
      <c r="CR216" s="1">
        <v>12.6</v>
      </c>
      <c r="CS216" s="1">
        <v>65535</v>
      </c>
      <c r="CT216" s="1">
        <v>65535</v>
      </c>
      <c r="CU216" s="1">
        <v>12.3</v>
      </c>
      <c r="CV216" s="1">
        <v>13.9</v>
      </c>
      <c r="CW216" s="1">
        <v>13.7</v>
      </c>
      <c r="CX216" s="1">
        <v>12.3</v>
      </c>
      <c r="CY216" s="1">
        <v>13.6</v>
      </c>
      <c r="CZ216" s="1">
        <v>65535</v>
      </c>
      <c r="DA216" s="1">
        <v>65535</v>
      </c>
      <c r="DB216" s="1">
        <v>65535</v>
      </c>
      <c r="DC216" s="1">
        <v>12</v>
      </c>
      <c r="DD216" s="1">
        <v>12.5</v>
      </c>
      <c r="DE216" s="1">
        <v>11.7</v>
      </c>
      <c r="DF216" s="1">
        <v>12.3</v>
      </c>
      <c r="DG216" s="1">
        <v>65535</v>
      </c>
      <c r="DH216" s="1">
        <v>65535</v>
      </c>
      <c r="DI216" s="1">
        <v>10.7</v>
      </c>
      <c r="DJ216" s="1">
        <v>65535</v>
      </c>
      <c r="DK216" s="1">
        <v>10.9</v>
      </c>
      <c r="DL216" s="1">
        <v>65535</v>
      </c>
      <c r="DM216" s="1">
        <v>65535</v>
      </c>
      <c r="DN216" s="1">
        <v>65535</v>
      </c>
      <c r="DO216" s="1">
        <v>65535</v>
      </c>
      <c r="DP216" s="1">
        <v>11.9</v>
      </c>
      <c r="DQ216" s="1">
        <v>12.7</v>
      </c>
      <c r="DR216" s="1">
        <v>13.4</v>
      </c>
      <c r="DS216" s="1">
        <v>12.5</v>
      </c>
      <c r="DT216" s="1">
        <v>13.5</v>
      </c>
      <c r="DU216" s="1">
        <v>65535</v>
      </c>
      <c r="DV216" s="1">
        <v>65535</v>
      </c>
      <c r="DW216" s="1">
        <v>12.3</v>
      </c>
      <c r="DX216" s="1">
        <v>13.5</v>
      </c>
      <c r="DY216" s="1">
        <v>65535</v>
      </c>
      <c r="DZ216" s="1">
        <v>9.3000000000000007</v>
      </c>
      <c r="EA216" s="1">
        <v>13.5</v>
      </c>
      <c r="EB216" s="1">
        <v>65535</v>
      </c>
      <c r="EC216" s="1">
        <v>65535</v>
      </c>
      <c r="ED216" s="1">
        <v>14.4</v>
      </c>
      <c r="EE216" s="1">
        <v>14.1</v>
      </c>
      <c r="EF216" s="1">
        <v>65535</v>
      </c>
      <c r="EG216" s="1">
        <v>12.2</v>
      </c>
      <c r="EH216" s="1">
        <v>12.7</v>
      </c>
      <c r="EI216" s="1">
        <v>65535</v>
      </c>
      <c r="EJ216" s="1">
        <v>65535</v>
      </c>
      <c r="EK216" s="1">
        <v>14.5</v>
      </c>
      <c r="EL216" s="1">
        <v>13.5</v>
      </c>
      <c r="EM216" s="1">
        <v>13.3</v>
      </c>
      <c r="EN216" s="1">
        <v>13</v>
      </c>
      <c r="EO216" s="1">
        <v>13.2</v>
      </c>
      <c r="EP216" s="1">
        <v>65535</v>
      </c>
      <c r="EQ216" s="1">
        <v>65535</v>
      </c>
      <c r="ER216" s="1">
        <v>11.6</v>
      </c>
      <c r="ES216" s="1">
        <v>13.3</v>
      </c>
      <c r="ET216" s="1">
        <v>9.5</v>
      </c>
      <c r="EU216" s="1">
        <v>11.4</v>
      </c>
      <c r="EV216" s="1">
        <v>13.7</v>
      </c>
      <c r="EW216" s="1">
        <v>65535</v>
      </c>
      <c r="EX216" s="1">
        <v>65535</v>
      </c>
      <c r="EY216" s="1">
        <v>7</v>
      </c>
      <c r="EZ216" s="1">
        <v>9.1999999999999993</v>
      </c>
      <c r="FA216" s="1">
        <v>12.9</v>
      </c>
      <c r="FB216" s="1">
        <v>13.8</v>
      </c>
      <c r="FC216" s="1">
        <v>13.4</v>
      </c>
      <c r="FD216" s="1">
        <v>9</v>
      </c>
      <c r="FE216" s="1">
        <v>11</v>
      </c>
      <c r="FF216" s="1">
        <v>13.1</v>
      </c>
      <c r="FG216" s="1">
        <v>10.1</v>
      </c>
      <c r="FH216" s="1">
        <v>12.5</v>
      </c>
      <c r="FI216" s="1">
        <v>12.4</v>
      </c>
      <c r="FJ216" s="1">
        <v>9.5</v>
      </c>
      <c r="FK216" s="1">
        <v>8.4</v>
      </c>
      <c r="FL216" s="1">
        <v>8.6999999999999993</v>
      </c>
      <c r="FM216" s="1">
        <v>13.9</v>
      </c>
      <c r="FN216" s="1">
        <v>13.5</v>
      </c>
      <c r="FO216" s="1">
        <v>13.4</v>
      </c>
      <c r="FP216" s="1">
        <v>13.9</v>
      </c>
      <c r="FQ216" s="1">
        <v>12.8</v>
      </c>
      <c r="FR216" s="1">
        <v>12</v>
      </c>
      <c r="FS216" s="1">
        <v>13.4</v>
      </c>
      <c r="FT216" s="1">
        <v>12.1</v>
      </c>
      <c r="FU216" s="1">
        <v>13</v>
      </c>
      <c r="FV216" s="1">
        <v>13</v>
      </c>
      <c r="FW216" s="1">
        <v>13.2</v>
      </c>
      <c r="FX216" s="1">
        <v>13</v>
      </c>
      <c r="FY216" s="1">
        <v>13.2</v>
      </c>
      <c r="FZ216" s="1">
        <v>12.4</v>
      </c>
      <c r="GA216" s="1">
        <v>12.9</v>
      </c>
      <c r="GB216" s="1">
        <v>11.4</v>
      </c>
      <c r="GC216" s="1">
        <v>13</v>
      </c>
      <c r="GD216" s="1">
        <v>14.2</v>
      </c>
      <c r="GE216" s="1">
        <v>65535</v>
      </c>
      <c r="GF216" s="1">
        <v>13.2</v>
      </c>
      <c r="GG216" s="1">
        <v>11.1</v>
      </c>
      <c r="GH216" s="1">
        <v>11.8</v>
      </c>
      <c r="GI216" s="1">
        <v>11.1</v>
      </c>
      <c r="GJ216" s="1">
        <v>10.3</v>
      </c>
      <c r="GK216" s="1">
        <v>11.2</v>
      </c>
      <c r="GL216" s="1">
        <v>13.2</v>
      </c>
      <c r="GM216" s="1">
        <v>11.2</v>
      </c>
      <c r="GN216" s="1">
        <v>12.3</v>
      </c>
      <c r="GO216" s="1">
        <v>11.9</v>
      </c>
      <c r="GP216" s="1">
        <v>12.3</v>
      </c>
      <c r="GQ216" s="1">
        <v>11.4</v>
      </c>
      <c r="GR216" s="1">
        <v>11</v>
      </c>
      <c r="GS216" s="1">
        <v>10.9</v>
      </c>
      <c r="GT216" s="1">
        <v>12.2</v>
      </c>
      <c r="GU216" s="1">
        <v>13.2</v>
      </c>
      <c r="GV216" s="1">
        <v>11.4</v>
      </c>
      <c r="GW216" s="1">
        <v>12.2</v>
      </c>
      <c r="GX216" s="1">
        <v>12.4</v>
      </c>
      <c r="GY216" s="1">
        <v>12.5</v>
      </c>
      <c r="GZ216" s="1">
        <v>12.3</v>
      </c>
      <c r="HA216" s="1">
        <v>12.8</v>
      </c>
      <c r="HB216" s="1">
        <v>65535</v>
      </c>
      <c r="HC216" s="1">
        <v>13.2</v>
      </c>
      <c r="HD216" s="1">
        <v>12.4</v>
      </c>
      <c r="HE216" s="1">
        <v>12.8</v>
      </c>
      <c r="HF216" s="1">
        <v>13.1</v>
      </c>
      <c r="HG216" s="1">
        <v>12.3</v>
      </c>
      <c r="HH216" s="1">
        <v>12.2</v>
      </c>
      <c r="HI216" s="1">
        <v>65535</v>
      </c>
      <c r="HJ216" s="1">
        <v>11.2</v>
      </c>
      <c r="HK216" s="1">
        <v>9.4</v>
      </c>
      <c r="HL216" s="1">
        <v>10.8</v>
      </c>
      <c r="HM216" s="1">
        <v>12.2</v>
      </c>
      <c r="HN216" s="1">
        <v>9.1999999999999993</v>
      </c>
      <c r="HO216" s="1">
        <v>11.2</v>
      </c>
      <c r="HP216" s="1">
        <v>65535</v>
      </c>
      <c r="HQ216" s="1">
        <v>11.3</v>
      </c>
      <c r="HR216" s="1">
        <v>10.4</v>
      </c>
      <c r="HS216" s="1">
        <v>11</v>
      </c>
      <c r="HT216" s="1">
        <v>11.3</v>
      </c>
      <c r="HU216" s="1">
        <v>12.3</v>
      </c>
      <c r="HV216" s="1">
        <v>12.2</v>
      </c>
      <c r="HW216" s="1">
        <v>65535</v>
      </c>
      <c r="HX216" s="1">
        <v>65535</v>
      </c>
      <c r="HY216" s="1">
        <v>12.1</v>
      </c>
      <c r="HZ216" s="1">
        <v>10.199999999999999</v>
      </c>
      <c r="IA216" s="1">
        <v>11.2</v>
      </c>
      <c r="IB216" s="1">
        <v>8.3000000000000007</v>
      </c>
      <c r="IC216" s="1">
        <v>8.1999999999999993</v>
      </c>
      <c r="ID216" s="1">
        <v>65535</v>
      </c>
      <c r="IE216" s="1">
        <v>65535</v>
      </c>
      <c r="IF216" s="1">
        <v>11.3</v>
      </c>
      <c r="IG216" s="1">
        <v>12.3</v>
      </c>
      <c r="IH216" s="1">
        <v>11.2</v>
      </c>
      <c r="II216" s="1">
        <v>9</v>
      </c>
      <c r="IJ216" s="1">
        <v>11</v>
      </c>
      <c r="IK216" s="1">
        <v>65535</v>
      </c>
      <c r="IL216" s="1">
        <v>65535</v>
      </c>
      <c r="IM216" s="1">
        <v>9.3000000000000007</v>
      </c>
      <c r="IN216" s="1">
        <v>12.3</v>
      </c>
      <c r="IO216" s="1">
        <v>65535</v>
      </c>
      <c r="IP216" s="1">
        <v>6.1</v>
      </c>
      <c r="IQ216" s="1">
        <v>65535</v>
      </c>
      <c r="IR216" s="1">
        <v>65535</v>
      </c>
      <c r="IS216" s="1">
        <v>11.4</v>
      </c>
      <c r="IT216" s="1">
        <v>8.4</v>
      </c>
      <c r="IU216" s="1">
        <v>9.3000000000000007</v>
      </c>
      <c r="IV216" s="1">
        <v>13</v>
      </c>
      <c r="IW216" s="1">
        <v>12.1</v>
      </c>
      <c r="IX216" s="1">
        <v>7.1</v>
      </c>
      <c r="IY216" s="1">
        <v>9.4</v>
      </c>
      <c r="IZ216" s="1">
        <v>9.1</v>
      </c>
      <c r="JA216" s="1">
        <v>9.5</v>
      </c>
      <c r="JB216" s="1">
        <v>10.5</v>
      </c>
      <c r="JC216" s="1">
        <v>12.3</v>
      </c>
      <c r="JD216" s="1">
        <v>12.4</v>
      </c>
      <c r="JE216" s="1">
        <v>13.2</v>
      </c>
      <c r="JF216" s="1">
        <v>65535</v>
      </c>
      <c r="JG216" s="1">
        <v>8.3000000000000007</v>
      </c>
      <c r="JH216" s="1">
        <v>9.1999999999999993</v>
      </c>
      <c r="JI216" s="1">
        <v>8.3000000000000007</v>
      </c>
      <c r="JJ216" s="1">
        <v>11</v>
      </c>
      <c r="JK216" s="1">
        <v>10</v>
      </c>
      <c r="JL216" s="1">
        <v>11.1</v>
      </c>
      <c r="JM216" s="1">
        <v>11</v>
      </c>
      <c r="JN216" s="1">
        <v>8.4</v>
      </c>
      <c r="JO216" s="1">
        <v>10.4</v>
      </c>
      <c r="JP216" s="1">
        <v>11.4</v>
      </c>
      <c r="JQ216" s="1">
        <v>9.3000000000000007</v>
      </c>
      <c r="JR216" s="1">
        <v>12.1</v>
      </c>
      <c r="JS216" s="1">
        <v>10.1</v>
      </c>
      <c r="JT216" s="1">
        <v>10.4</v>
      </c>
      <c r="JU216" s="1">
        <v>10.3</v>
      </c>
      <c r="JV216" s="1">
        <v>10.199999999999999</v>
      </c>
      <c r="JW216" s="1">
        <v>12.2</v>
      </c>
      <c r="JX216" s="1">
        <v>12.6</v>
      </c>
      <c r="JY216" s="1">
        <v>11.21</v>
      </c>
      <c r="JZ216" s="1">
        <v>10.3</v>
      </c>
      <c r="KA216" s="1">
        <v>65535</v>
      </c>
      <c r="KB216" s="1">
        <v>11.32</v>
      </c>
      <c r="KC216" s="1">
        <v>13.1</v>
      </c>
      <c r="KD216" s="1">
        <v>9.4</v>
      </c>
      <c r="KE216" s="1">
        <v>12</v>
      </c>
      <c r="KF216" s="1">
        <v>9.3000000000000007</v>
      </c>
      <c r="KG216" s="1">
        <v>8.3000000000000007</v>
      </c>
      <c r="KH216" s="1">
        <v>10.199999999999999</v>
      </c>
      <c r="KI216" s="1">
        <v>7</v>
      </c>
      <c r="KJ216" s="1">
        <v>9</v>
      </c>
      <c r="KK216" s="1">
        <v>12.1</v>
      </c>
      <c r="KL216" s="1">
        <v>12</v>
      </c>
      <c r="KM216" s="1">
        <v>13.4</v>
      </c>
      <c r="KN216" s="1">
        <v>13</v>
      </c>
      <c r="KO216" s="1">
        <v>11.2</v>
      </c>
      <c r="KP216" s="1">
        <v>65535</v>
      </c>
      <c r="KQ216" s="1">
        <v>8.4</v>
      </c>
      <c r="KR216" s="1">
        <v>13</v>
      </c>
      <c r="KS216" s="1">
        <v>12.7</v>
      </c>
      <c r="KT216" s="1">
        <v>12.4</v>
      </c>
      <c r="KU216" s="1">
        <v>13.2</v>
      </c>
      <c r="KV216" s="1">
        <v>65535</v>
      </c>
      <c r="KW216" s="1">
        <v>11.1</v>
      </c>
      <c r="KX216" s="1">
        <v>13.2</v>
      </c>
      <c r="KY216" s="1">
        <v>12.9</v>
      </c>
      <c r="KZ216" s="1">
        <v>12</v>
      </c>
      <c r="LA216" s="1">
        <v>11.3</v>
      </c>
      <c r="LB216" s="1">
        <v>13.1</v>
      </c>
      <c r="LC216" s="1">
        <v>13.4</v>
      </c>
      <c r="LD216" s="1">
        <v>14.1</v>
      </c>
      <c r="LE216" s="1">
        <v>13.6</v>
      </c>
      <c r="LF216" s="1">
        <v>65535</v>
      </c>
      <c r="LG216" s="1">
        <v>12.2</v>
      </c>
      <c r="LH216" s="1">
        <v>12.3</v>
      </c>
      <c r="LI216" s="1">
        <v>13.2</v>
      </c>
      <c r="LJ216" s="1">
        <v>65535</v>
      </c>
      <c r="LK216" s="1">
        <v>13.9</v>
      </c>
      <c r="LL216" s="1">
        <v>13.3</v>
      </c>
      <c r="LM216" s="1">
        <v>13.6</v>
      </c>
      <c r="LN216" s="1">
        <v>13.4</v>
      </c>
      <c r="LO216" s="1">
        <v>12.9</v>
      </c>
      <c r="LP216" s="1">
        <v>13.5</v>
      </c>
      <c r="LQ216" s="1">
        <v>12.3</v>
      </c>
      <c r="LR216" s="1">
        <v>11.3</v>
      </c>
      <c r="LS216" s="1">
        <v>10.1</v>
      </c>
      <c r="LT216" s="1">
        <v>12</v>
      </c>
      <c r="LU216" s="1">
        <v>12.4</v>
      </c>
      <c r="LV216" s="1">
        <v>11.4</v>
      </c>
      <c r="LW216" s="1">
        <v>12.4</v>
      </c>
      <c r="LX216" s="1">
        <v>65535</v>
      </c>
      <c r="LY216" s="1">
        <v>14</v>
      </c>
      <c r="LZ216" s="1">
        <v>13.3</v>
      </c>
      <c r="MA216" s="1">
        <v>14.2</v>
      </c>
      <c r="MB216" s="1">
        <v>12.4</v>
      </c>
      <c r="MC216" s="1">
        <v>11.1</v>
      </c>
      <c r="MD216" s="1">
        <v>12.3</v>
      </c>
      <c r="ME216" s="1">
        <v>14.2</v>
      </c>
      <c r="MF216" s="1">
        <v>13.3</v>
      </c>
      <c r="MG216" s="1">
        <v>13.4</v>
      </c>
      <c r="MH216" s="1">
        <v>12.2</v>
      </c>
      <c r="MI216" s="1">
        <v>13.2</v>
      </c>
      <c r="MJ216" s="1">
        <v>14</v>
      </c>
      <c r="MK216" s="1">
        <v>13.3</v>
      </c>
      <c r="ML216" s="1">
        <v>65535</v>
      </c>
      <c r="MM216" s="1">
        <v>10.3</v>
      </c>
      <c r="MN216" s="1">
        <v>14</v>
      </c>
      <c r="MO216" s="1">
        <v>13.1</v>
      </c>
      <c r="MP216" s="1">
        <v>14.4</v>
      </c>
      <c r="MQ216" s="1">
        <v>14.1</v>
      </c>
      <c r="MR216" s="1">
        <v>13.3</v>
      </c>
      <c r="MS216" s="1">
        <v>13.9</v>
      </c>
      <c r="MT216" s="1">
        <v>12</v>
      </c>
      <c r="MU216" s="1">
        <v>12.4</v>
      </c>
      <c r="MV216" s="1">
        <v>12.1</v>
      </c>
      <c r="MW216" s="1">
        <v>11.9</v>
      </c>
      <c r="MX216" s="1">
        <v>14.2</v>
      </c>
      <c r="MY216" s="1">
        <v>13.9</v>
      </c>
      <c r="MZ216" s="1">
        <v>12.4</v>
      </c>
      <c r="NA216" s="1">
        <v>14.1</v>
      </c>
      <c r="NB216" s="1">
        <v>13.4</v>
      </c>
      <c r="NC216" s="1">
        <v>14.2</v>
      </c>
      <c r="ND216" s="1">
        <v>11.3</v>
      </c>
      <c r="NE216" s="1">
        <v>13.5</v>
      </c>
      <c r="NF216" s="1">
        <v>13.9</v>
      </c>
      <c r="NG216" s="1">
        <v>13</v>
      </c>
      <c r="NH216" s="1">
        <v>65535</v>
      </c>
      <c r="NI216" s="1">
        <v>14</v>
      </c>
      <c r="NJ216" s="6">
        <f t="shared" si="160"/>
        <v>0.61290322580645162</v>
      </c>
      <c r="NK216" s="3">
        <f t="shared" si="161"/>
        <v>0.7142857142857143</v>
      </c>
      <c r="NL216" s="3">
        <f t="shared" si="162"/>
        <v>0.64516129032258063</v>
      </c>
      <c r="NM216" s="3">
        <f t="shared" si="163"/>
        <v>0.6</v>
      </c>
      <c r="NN216" s="3">
        <f t="shared" si="164"/>
        <v>0.67741935483870963</v>
      </c>
      <c r="NO216" s="3">
        <f t="shared" si="165"/>
        <v>0.96666666666666667</v>
      </c>
      <c r="NP216" s="3">
        <f t="shared" si="166"/>
        <v>0.93548387096774188</v>
      </c>
      <c r="NQ216" s="3">
        <f t="shared" si="167"/>
        <v>0.70967741935483875</v>
      </c>
      <c r="NR216" s="3">
        <f t="shared" si="168"/>
        <v>0.93333333333333335</v>
      </c>
      <c r="NS216" s="3">
        <f t="shared" si="169"/>
        <v>0.90322580645161288</v>
      </c>
      <c r="NT216" s="3">
        <f t="shared" si="170"/>
        <v>0.9</v>
      </c>
      <c r="NU216" s="3">
        <f t="shared" si="171"/>
        <v>0.93548387096774188</v>
      </c>
      <c r="NV216" s="3">
        <f t="shared" si="172"/>
        <v>0.79452054794520544</v>
      </c>
      <c r="NW216" s="5">
        <f t="shared" si="173"/>
        <v>13.115789473684211</v>
      </c>
      <c r="NX216" s="1">
        <f t="shared" si="174"/>
        <v>13.25</v>
      </c>
      <c r="NY216" s="1">
        <f t="shared" si="175"/>
        <v>12.779999999999998</v>
      </c>
      <c r="NZ216" s="1">
        <f t="shared" si="176"/>
        <v>12.53888888888889</v>
      </c>
      <c r="OA216" s="1">
        <f t="shared" si="177"/>
        <v>12.357142857142858</v>
      </c>
      <c r="OB216" s="1">
        <f t="shared" si="178"/>
        <v>12.182758620689654</v>
      </c>
      <c r="OC216" s="1">
        <f t="shared" si="179"/>
        <v>11.896551724137931</v>
      </c>
      <c r="OD216" s="1">
        <f t="shared" si="180"/>
        <v>10.618181818181817</v>
      </c>
      <c r="OE216" s="1">
        <f t="shared" si="181"/>
        <v>10.321428571428573</v>
      </c>
      <c r="OF216" s="1">
        <f t="shared" si="182"/>
        <v>11.311785714285714</v>
      </c>
      <c r="OG216" s="1">
        <f t="shared" si="183"/>
        <v>12.703703703703706</v>
      </c>
      <c r="OH216" s="1">
        <f t="shared" si="184"/>
        <v>13.206896551724135</v>
      </c>
      <c r="OI216" s="111">
        <v>11.2</v>
      </c>
      <c r="OJ216" s="112">
        <v>11.319999999999999</v>
      </c>
      <c r="OK216" s="112">
        <v>11.344444444444447</v>
      </c>
      <c r="OL216" s="112">
        <v>11.646153846153847</v>
      </c>
      <c r="OM216" s="112">
        <v>11.613043478260874</v>
      </c>
      <c r="ON216" s="112">
        <v>12.034782608695652</v>
      </c>
      <c r="OO216" s="112">
        <v>10.827999999999998</v>
      </c>
      <c r="OP216" s="112">
        <v>10.695652173913043</v>
      </c>
      <c r="OQ216" s="112">
        <v>10.566666666666665</v>
      </c>
      <c r="OR216" s="112">
        <v>11.061538461538463</v>
      </c>
      <c r="OS216" s="112">
        <v>11.549999999999999</v>
      </c>
      <c r="OT216" s="112">
        <v>11.461538461538465</v>
      </c>
      <c r="OU216" s="5">
        <f t="shared" si="148"/>
        <v>1.915789473684212</v>
      </c>
      <c r="OV216" s="1">
        <f t="shared" si="149"/>
        <v>1.9300000000000015</v>
      </c>
      <c r="OW216" s="1">
        <f t="shared" si="150"/>
        <v>1.4355555555555508</v>
      </c>
      <c r="OX216" s="1">
        <f t="shared" si="151"/>
        <v>0.89273504273504223</v>
      </c>
      <c r="OY216" s="1">
        <f t="shared" si="152"/>
        <v>0.74409937888198385</v>
      </c>
      <c r="OZ216" s="1">
        <f t="shared" si="153"/>
        <v>0.14797601199400212</v>
      </c>
      <c r="PA216" s="1">
        <f t="shared" si="154"/>
        <v>1.068551724137933</v>
      </c>
      <c r="PB216" s="1">
        <f t="shared" si="155"/>
        <v>-7.7470355731225737E-2</v>
      </c>
      <c r="PC216" s="1">
        <f t="shared" si="156"/>
        <v>-0.2452380952380917</v>
      </c>
      <c r="PD216" s="1">
        <f t="shared" si="157"/>
        <v>0.25024725274725057</v>
      </c>
      <c r="PE216" s="1">
        <f t="shared" si="158"/>
        <v>1.153703703703707</v>
      </c>
      <c r="PF216" s="1">
        <f t="shared" si="159"/>
        <v>1.74535809018567</v>
      </c>
      <c r="PG216" s="111">
        <v>2.2999999999999998</v>
      </c>
      <c r="PH216" s="112">
        <v>2.2000000000000002</v>
      </c>
      <c r="PI216" s="112">
        <v>2.1</v>
      </c>
      <c r="PJ216" s="112">
        <v>2.4</v>
      </c>
      <c r="PK216" s="112">
        <v>5</v>
      </c>
      <c r="PL216" s="112">
        <v>4.2</v>
      </c>
      <c r="PM216" s="112">
        <v>2.5</v>
      </c>
      <c r="PN216" s="112">
        <v>1.8</v>
      </c>
      <c r="PO216" s="112">
        <v>3.4</v>
      </c>
      <c r="PP216" s="112">
        <v>4.5999999999999996</v>
      </c>
      <c r="PQ216" s="112">
        <v>1.6</v>
      </c>
      <c r="PR216" s="137">
        <v>2.8</v>
      </c>
      <c r="PS216" s="5">
        <f t="array" ref="PS216">+IF(ISERROR($NW216)=FALSE,MIN(IF($H216:$AL216&lt;65534,$H216:$AL216,"")),NA())</f>
        <v>11.5</v>
      </c>
      <c r="PT216" s="1">
        <f t="array" ref="PT216">+IF(ISERROR($NX216)=FALSE,MIN(IF($AM216:$BN216&lt;65534,$AM216:$BN216,"")),NA())</f>
        <v>8.6999999999999993</v>
      </c>
      <c r="PU216" s="1">
        <f t="array" ref="PU216">+IF(ISERROR($NY216)=FALSE,MIN(IF($BP216:$CT216&lt;65534,$BP216:$CT216,"")),NA())</f>
        <v>10.7</v>
      </c>
      <c r="PV216" s="1">
        <f t="array" ref="PV216">+IF(ISERROR($NZ216)=FALSE,MIN(IF($CU216:$DX216&lt;65534,$CU216:$DX216,"")),NA())</f>
        <v>10.7</v>
      </c>
      <c r="PW216" s="1">
        <f t="array" ref="PW216">+IF(ISERROR($OA216)=FALSE,MIN(IF($DY216:$FC216&lt;65534,$DY216:$FC216,"")),NA())</f>
        <v>7</v>
      </c>
      <c r="PX216" s="1">
        <f t="array" ref="PX216">+IF(ISERROR($OB216)=FALSE,MIN(IF($FD216:$GG216&lt;65534,$FD216:$GG216,"")),NA())</f>
        <v>8.4</v>
      </c>
      <c r="PY216" s="1">
        <f t="array" ref="PY216">+IF(ISERROR($OC216)=FALSE,MIN(IF($GH216:$HL216&lt;65534,$GH216:$HL216,"")),NA())</f>
        <v>9.4</v>
      </c>
      <c r="PZ216" s="1">
        <f t="array" ref="PZ216">+IF(ISERROR($OD216)=FALSE,MIN(IF($HM216:$IQ216&lt;65534,$HM216:$IQ216,"")),NA())</f>
        <v>6.1</v>
      </c>
      <c r="QA216" s="1">
        <f t="array" ref="QA216">+IF(ISERROR($OE216)=FALSE,MIN(IF($IR216:$JU216&lt;65534,$IR216:$JU216,"")),NA())</f>
        <v>7.1</v>
      </c>
      <c r="QB216" s="1">
        <f t="array" ref="QB216">+IF(ISERROR($OF216)=FALSE,MIN(IF($JV216:$KZ216&lt;65534,$JV216:$KZ216,"")),NA())</f>
        <v>7</v>
      </c>
      <c r="QC216" s="1">
        <f t="array" ref="QC216">+IF(ISERROR($OG216)=FALSE,MIN(IF($LA216:$MD216&lt;65534,$LA216:$MD216,"")),NA())</f>
        <v>10.1</v>
      </c>
      <c r="QD216" s="1">
        <f t="array" ref="QD216">+IF(ISERROR($OH216)=FALSE,MIN(IF($ME216:$NI216&lt;65534,$ME216:$NI216,"")),NA())</f>
        <v>10.3</v>
      </c>
      <c r="QE216" s="5">
        <f t="shared" si="185"/>
        <v>-9.1999999999999993</v>
      </c>
      <c r="QF216" s="1">
        <f t="shared" si="186"/>
        <v>-6.4999999999999991</v>
      </c>
      <c r="QG216" s="1">
        <f t="shared" si="187"/>
        <v>-8.6</v>
      </c>
      <c r="QH216" s="1">
        <f t="shared" si="188"/>
        <v>-8.2999999999999989</v>
      </c>
      <c r="QI216" s="1">
        <f t="shared" si="189"/>
        <v>-2</v>
      </c>
      <c r="QJ216" s="1">
        <f t="shared" si="190"/>
        <v>-4.2</v>
      </c>
      <c r="QK216" s="1">
        <f t="shared" si="191"/>
        <v>-6.9</v>
      </c>
      <c r="QL216" s="1">
        <f t="shared" si="192"/>
        <v>-4.3</v>
      </c>
      <c r="QM216" s="1">
        <f t="shared" si="193"/>
        <v>-3.6999999999999997</v>
      </c>
      <c r="QN216" s="1">
        <f t="shared" si="194"/>
        <v>-2.4000000000000004</v>
      </c>
      <c r="QO216" s="1">
        <f t="shared" si="195"/>
        <v>-8.5</v>
      </c>
      <c r="QP216" s="1">
        <f t="shared" si="196"/>
        <v>-7.5000000000000009</v>
      </c>
      <c r="QQ216" s="5" t="s">
        <v>892</v>
      </c>
    </row>
    <row r="217" spans="1:459" s="1" customFormat="1" x14ac:dyDescent="0.2">
      <c r="A217" s="79">
        <v>47015070</v>
      </c>
      <c r="B217" s="106">
        <v>-76.570444444444448</v>
      </c>
      <c r="C217" s="106">
        <v>0.83897222222222223</v>
      </c>
      <c r="D217" s="105">
        <v>362</v>
      </c>
      <c r="E217" s="97" t="s">
        <v>589</v>
      </c>
      <c r="F217" s="97" t="s">
        <v>590</v>
      </c>
      <c r="G217" s="97" t="s">
        <v>141</v>
      </c>
      <c r="H217" s="1">
        <v>65535</v>
      </c>
      <c r="I217" s="1">
        <v>65535</v>
      </c>
      <c r="J217" s="1">
        <v>65535</v>
      </c>
      <c r="K217" s="1">
        <v>65535</v>
      </c>
      <c r="L217" s="1">
        <v>65535</v>
      </c>
      <c r="M217" s="1">
        <v>65535</v>
      </c>
      <c r="N217" s="1">
        <v>65535</v>
      </c>
      <c r="O217" s="1">
        <v>65535</v>
      </c>
      <c r="P217" s="1">
        <v>65535</v>
      </c>
      <c r="Q217" s="1">
        <v>65535</v>
      </c>
      <c r="R217" s="1">
        <v>65535</v>
      </c>
      <c r="S217" s="1">
        <v>65535</v>
      </c>
      <c r="T217" s="1">
        <v>65535</v>
      </c>
      <c r="U217" s="1">
        <v>65535</v>
      </c>
      <c r="V217" s="1">
        <v>65535</v>
      </c>
      <c r="W217" s="1">
        <v>65535</v>
      </c>
      <c r="X217" s="1">
        <v>65535</v>
      </c>
      <c r="Y217" s="1">
        <v>65535</v>
      </c>
      <c r="Z217" s="1">
        <v>65535</v>
      </c>
      <c r="AA217" s="1">
        <v>65535</v>
      </c>
      <c r="AB217" s="1">
        <v>65535</v>
      </c>
      <c r="AC217" s="1">
        <v>65535</v>
      </c>
      <c r="AD217" s="1">
        <v>65535</v>
      </c>
      <c r="AE217" s="1">
        <v>65535</v>
      </c>
      <c r="AF217" s="1">
        <v>65535</v>
      </c>
      <c r="AG217" s="1">
        <v>65535</v>
      </c>
      <c r="AH217" s="1">
        <v>65535</v>
      </c>
      <c r="AI217" s="1">
        <v>65535</v>
      </c>
      <c r="AJ217" s="1">
        <v>65535</v>
      </c>
      <c r="AK217" s="1">
        <v>65535</v>
      </c>
      <c r="AL217" s="1">
        <v>65535</v>
      </c>
      <c r="AM217" s="1">
        <v>65535</v>
      </c>
      <c r="AN217" s="1">
        <v>65535</v>
      </c>
      <c r="AO217" s="1">
        <v>65535</v>
      </c>
      <c r="AP217" s="1">
        <v>65535</v>
      </c>
      <c r="AQ217" s="1">
        <v>65535</v>
      </c>
      <c r="AR217" s="1">
        <v>65535</v>
      </c>
      <c r="AS217" s="1">
        <v>65535</v>
      </c>
      <c r="AT217" s="1">
        <v>65535</v>
      </c>
      <c r="AU217" s="1">
        <v>65535</v>
      </c>
      <c r="AV217" s="1">
        <v>65535</v>
      </c>
      <c r="AW217" s="1">
        <v>65535</v>
      </c>
      <c r="AX217" s="1">
        <v>65535</v>
      </c>
      <c r="AY217" s="1">
        <v>65535</v>
      </c>
      <c r="AZ217" s="1">
        <v>65535</v>
      </c>
      <c r="BA217" s="1">
        <v>65535</v>
      </c>
      <c r="BB217" s="1">
        <v>65535</v>
      </c>
      <c r="BC217" s="1">
        <v>65535</v>
      </c>
      <c r="BD217" s="1">
        <v>65535</v>
      </c>
      <c r="BE217" s="1">
        <v>65535</v>
      </c>
      <c r="BF217" s="1">
        <v>65535</v>
      </c>
      <c r="BG217" s="1">
        <v>65535</v>
      </c>
      <c r="BH217" s="1">
        <v>65535</v>
      </c>
      <c r="BI217" s="1">
        <v>65535</v>
      </c>
      <c r="BJ217" s="1">
        <v>65535</v>
      </c>
      <c r="BK217" s="1">
        <v>65535</v>
      </c>
      <c r="BL217" s="1">
        <v>65535</v>
      </c>
      <c r="BM217" s="1">
        <v>65535</v>
      </c>
      <c r="BN217" s="1">
        <v>65535</v>
      </c>
      <c r="BO217" s="102"/>
      <c r="BP217" s="1">
        <v>65535</v>
      </c>
      <c r="BQ217" s="1">
        <v>65535</v>
      </c>
      <c r="BR217" s="1">
        <v>65535</v>
      </c>
      <c r="BS217" s="1">
        <v>65535</v>
      </c>
      <c r="BT217" s="1">
        <v>65535</v>
      </c>
      <c r="BU217" s="1">
        <v>65535</v>
      </c>
      <c r="BV217" s="1">
        <v>65535</v>
      </c>
      <c r="BW217" s="1">
        <v>65535</v>
      </c>
      <c r="BX217" s="1">
        <v>65535</v>
      </c>
      <c r="BY217" s="1">
        <v>65535</v>
      </c>
      <c r="BZ217" s="1">
        <v>65535</v>
      </c>
      <c r="CA217" s="1">
        <v>65535</v>
      </c>
      <c r="CB217" s="1">
        <v>65535</v>
      </c>
      <c r="CC217" s="1">
        <v>65535</v>
      </c>
      <c r="CD217" s="1">
        <v>65535</v>
      </c>
      <c r="CE217" s="1">
        <v>65535</v>
      </c>
      <c r="CF217" s="1">
        <v>65535</v>
      </c>
      <c r="CG217" s="1">
        <v>65535</v>
      </c>
      <c r="CH217" s="1">
        <v>65535</v>
      </c>
      <c r="CI217" s="1">
        <v>65535</v>
      </c>
      <c r="CJ217" s="1">
        <v>65535</v>
      </c>
      <c r="CK217" s="1">
        <v>65535</v>
      </c>
      <c r="CL217" s="1">
        <v>65535</v>
      </c>
      <c r="CM217" s="1">
        <v>65535</v>
      </c>
      <c r="CN217" s="1">
        <v>65535</v>
      </c>
      <c r="CO217" s="1">
        <v>65535</v>
      </c>
      <c r="CP217" s="1">
        <v>65535</v>
      </c>
      <c r="CQ217" s="1">
        <v>65535</v>
      </c>
      <c r="CR217" s="1">
        <v>65535</v>
      </c>
      <c r="CS217" s="1">
        <v>65535</v>
      </c>
      <c r="CT217" s="1">
        <v>65535</v>
      </c>
      <c r="CU217" s="1">
        <v>65535</v>
      </c>
      <c r="CV217" s="1">
        <v>65535</v>
      </c>
      <c r="CW217" s="1">
        <v>65535</v>
      </c>
      <c r="CX217" s="1">
        <v>65535</v>
      </c>
      <c r="CY217" s="1">
        <v>65535</v>
      </c>
      <c r="CZ217" s="1">
        <v>65535</v>
      </c>
      <c r="DA217" s="1">
        <v>65535</v>
      </c>
      <c r="DB217" s="1">
        <v>65535</v>
      </c>
      <c r="DC217" s="1">
        <v>65535</v>
      </c>
      <c r="DD217" s="1">
        <v>65535</v>
      </c>
      <c r="DE217" s="1">
        <v>65535</v>
      </c>
      <c r="DF217" s="1">
        <v>65535</v>
      </c>
      <c r="DG217" s="1">
        <v>65535</v>
      </c>
      <c r="DH217" s="1">
        <v>65535</v>
      </c>
      <c r="DI217" s="1">
        <v>65535</v>
      </c>
      <c r="DJ217" s="1">
        <v>65535</v>
      </c>
      <c r="DK217" s="1">
        <v>65535</v>
      </c>
      <c r="DL217" s="1">
        <v>65535</v>
      </c>
      <c r="DM217" s="1">
        <v>65535</v>
      </c>
      <c r="DN217" s="1">
        <v>65535</v>
      </c>
      <c r="DO217" s="1">
        <v>65535</v>
      </c>
      <c r="DP217" s="1">
        <v>65535</v>
      </c>
      <c r="DQ217" s="1">
        <v>65535</v>
      </c>
      <c r="DR217" s="1">
        <v>65535</v>
      </c>
      <c r="DS217" s="1">
        <v>65535</v>
      </c>
      <c r="DT217" s="1">
        <v>65535</v>
      </c>
      <c r="DU217" s="1">
        <v>65535</v>
      </c>
      <c r="DV217" s="1">
        <v>65535</v>
      </c>
      <c r="DW217" s="1">
        <v>65535</v>
      </c>
      <c r="DX217" s="1">
        <v>65535</v>
      </c>
      <c r="DY217" s="1">
        <v>65535</v>
      </c>
      <c r="DZ217" s="1">
        <v>65535</v>
      </c>
      <c r="EA217" s="1">
        <v>65535</v>
      </c>
      <c r="EB217" s="1">
        <v>65535</v>
      </c>
      <c r="EC217" s="1">
        <v>65535</v>
      </c>
      <c r="ED217" s="1">
        <v>65535</v>
      </c>
      <c r="EE217" s="1">
        <v>65535</v>
      </c>
      <c r="EF217" s="1">
        <v>65535</v>
      </c>
      <c r="EG217" s="1">
        <v>65535</v>
      </c>
      <c r="EH217" s="1">
        <v>65535</v>
      </c>
      <c r="EI217" s="1">
        <v>65535</v>
      </c>
      <c r="EJ217" s="1">
        <v>65535</v>
      </c>
      <c r="EK217" s="1">
        <v>65535</v>
      </c>
      <c r="EL217" s="1">
        <v>65535</v>
      </c>
      <c r="EM217" s="1">
        <v>65535</v>
      </c>
      <c r="EN217" s="1">
        <v>65535</v>
      </c>
      <c r="EO217" s="1">
        <v>65535</v>
      </c>
      <c r="EP217" s="1">
        <v>65535</v>
      </c>
      <c r="EQ217" s="1">
        <v>65535</v>
      </c>
      <c r="ER217" s="1">
        <v>65535</v>
      </c>
      <c r="ES217" s="1">
        <v>65535</v>
      </c>
      <c r="ET217" s="1">
        <v>65535</v>
      </c>
      <c r="EU217" s="1">
        <v>65535</v>
      </c>
      <c r="EV217" s="1">
        <v>65535</v>
      </c>
      <c r="EW217" s="1">
        <v>65535</v>
      </c>
      <c r="EX217" s="1">
        <v>65535</v>
      </c>
      <c r="EY217" s="1">
        <v>65535</v>
      </c>
      <c r="EZ217" s="1">
        <v>65535</v>
      </c>
      <c r="FA217" s="1">
        <v>65535</v>
      </c>
      <c r="FB217" s="1">
        <v>65535</v>
      </c>
      <c r="FC217" s="1">
        <v>65535</v>
      </c>
      <c r="FD217" s="1">
        <v>65535</v>
      </c>
      <c r="FE217" s="1">
        <v>65535</v>
      </c>
      <c r="FF217" s="1">
        <v>65535</v>
      </c>
      <c r="FG217" s="1">
        <v>65535</v>
      </c>
      <c r="FH217" s="1">
        <v>65535</v>
      </c>
      <c r="FI217" s="1">
        <v>65535</v>
      </c>
      <c r="FJ217" s="1">
        <v>65535</v>
      </c>
      <c r="FK217" s="1">
        <v>65535</v>
      </c>
      <c r="FL217" s="1">
        <v>65535</v>
      </c>
      <c r="FM217" s="1">
        <v>65535</v>
      </c>
      <c r="FN217" s="1">
        <v>65535</v>
      </c>
      <c r="FO217" s="1">
        <v>65535</v>
      </c>
      <c r="FP217" s="1">
        <v>65535</v>
      </c>
      <c r="FQ217" s="1">
        <v>65535</v>
      </c>
      <c r="FR217" s="1">
        <v>65535</v>
      </c>
      <c r="FS217" s="1">
        <v>65535</v>
      </c>
      <c r="FT217" s="1">
        <v>65535</v>
      </c>
      <c r="FU217" s="1">
        <v>65535</v>
      </c>
      <c r="FV217" s="1">
        <v>65535</v>
      </c>
      <c r="FW217" s="1">
        <v>65535</v>
      </c>
      <c r="FX217" s="1">
        <v>65535</v>
      </c>
      <c r="FY217" s="1">
        <v>65535</v>
      </c>
      <c r="FZ217" s="1">
        <v>65535</v>
      </c>
      <c r="GA217" s="1">
        <v>65535</v>
      </c>
      <c r="GB217" s="1">
        <v>65535</v>
      </c>
      <c r="GC217" s="1">
        <v>65535</v>
      </c>
      <c r="GD217" s="1">
        <v>65535</v>
      </c>
      <c r="GE217" s="1">
        <v>65535</v>
      </c>
      <c r="GF217" s="1">
        <v>65535</v>
      </c>
      <c r="GG217" s="1">
        <v>65535</v>
      </c>
      <c r="GH217" s="1">
        <v>65535</v>
      </c>
      <c r="GI217" s="1">
        <v>65535</v>
      </c>
      <c r="GJ217" s="1">
        <v>65535</v>
      </c>
      <c r="GK217" s="1">
        <v>65535</v>
      </c>
      <c r="GL217" s="1">
        <v>65535</v>
      </c>
      <c r="GM217" s="1">
        <v>65535</v>
      </c>
      <c r="GN217" s="1">
        <v>65535</v>
      </c>
      <c r="GO217" s="1">
        <v>65535</v>
      </c>
      <c r="GP217" s="1">
        <v>65535</v>
      </c>
      <c r="GQ217" s="1">
        <v>65535</v>
      </c>
      <c r="GR217" s="1">
        <v>65535</v>
      </c>
      <c r="GS217" s="1">
        <v>65535</v>
      </c>
      <c r="GT217" s="1">
        <v>65535</v>
      </c>
      <c r="GU217" s="1">
        <v>65535</v>
      </c>
      <c r="GV217" s="1">
        <v>65535</v>
      </c>
      <c r="GW217" s="1">
        <v>65535</v>
      </c>
      <c r="GX217" s="1">
        <v>65535</v>
      </c>
      <c r="GY217" s="1">
        <v>65535</v>
      </c>
      <c r="GZ217" s="1">
        <v>65535</v>
      </c>
      <c r="HA217" s="1">
        <v>65535</v>
      </c>
      <c r="HB217" s="1">
        <v>65535</v>
      </c>
      <c r="HC217" s="1">
        <v>65535</v>
      </c>
      <c r="HD217" s="1">
        <v>65535</v>
      </c>
      <c r="HE217" s="1">
        <v>65535</v>
      </c>
      <c r="HF217" s="1">
        <v>65535</v>
      </c>
      <c r="HG217" s="1">
        <v>65535</v>
      </c>
      <c r="HH217" s="1">
        <v>65535</v>
      </c>
      <c r="HI217" s="1">
        <v>65535</v>
      </c>
      <c r="HJ217" s="1">
        <v>65535</v>
      </c>
      <c r="HK217" s="1">
        <v>65535</v>
      </c>
      <c r="HL217" s="1">
        <v>65535</v>
      </c>
      <c r="HM217" s="1">
        <v>65535</v>
      </c>
      <c r="HN217" s="1">
        <v>65535</v>
      </c>
      <c r="HO217" s="1">
        <v>65535</v>
      </c>
      <c r="HP217" s="1">
        <v>65535</v>
      </c>
      <c r="HQ217" s="1">
        <v>65535</v>
      </c>
      <c r="HR217" s="1">
        <v>65535</v>
      </c>
      <c r="HS217" s="1">
        <v>65535</v>
      </c>
      <c r="HT217" s="1">
        <v>65535</v>
      </c>
      <c r="HU217" s="1">
        <v>65535</v>
      </c>
      <c r="HV217" s="1">
        <v>65535</v>
      </c>
      <c r="HW217" s="1">
        <v>65535</v>
      </c>
      <c r="HX217" s="1">
        <v>65535</v>
      </c>
      <c r="HY217" s="1">
        <v>65535</v>
      </c>
      <c r="HZ217" s="1">
        <v>65535</v>
      </c>
      <c r="IA217" s="1">
        <v>65535</v>
      </c>
      <c r="IB217" s="1">
        <v>65535</v>
      </c>
      <c r="IC217" s="1">
        <v>65535</v>
      </c>
      <c r="ID217" s="1">
        <v>65535</v>
      </c>
      <c r="IE217" s="1">
        <v>65535</v>
      </c>
      <c r="IF217" s="1">
        <v>65535</v>
      </c>
      <c r="IG217" s="1">
        <v>65535</v>
      </c>
      <c r="IH217" s="1">
        <v>65535</v>
      </c>
      <c r="II217" s="1">
        <v>65535</v>
      </c>
      <c r="IJ217" s="1">
        <v>65535</v>
      </c>
      <c r="IK217" s="1">
        <v>65535</v>
      </c>
      <c r="IL217" s="1">
        <v>65535</v>
      </c>
      <c r="IM217" s="1">
        <v>65535</v>
      </c>
      <c r="IN217" s="1">
        <v>65535</v>
      </c>
      <c r="IO217" s="1">
        <v>65535</v>
      </c>
      <c r="IP217" s="1">
        <v>65535</v>
      </c>
      <c r="IQ217" s="1">
        <v>65535</v>
      </c>
      <c r="IR217" s="1">
        <v>65535</v>
      </c>
      <c r="IS217" s="1">
        <v>65535</v>
      </c>
      <c r="IT217" s="1">
        <v>65535</v>
      </c>
      <c r="IU217" s="1">
        <v>65535</v>
      </c>
      <c r="IV217" s="1">
        <v>65535</v>
      </c>
      <c r="IW217" s="1">
        <v>65535</v>
      </c>
      <c r="IX217" s="1">
        <v>65535</v>
      </c>
      <c r="IY217" s="1">
        <v>65535</v>
      </c>
      <c r="IZ217" s="1">
        <v>65535</v>
      </c>
      <c r="JA217" s="1">
        <v>65535</v>
      </c>
      <c r="JB217" s="1">
        <v>65535</v>
      </c>
      <c r="JC217" s="1">
        <v>65535</v>
      </c>
      <c r="JD217" s="1">
        <v>65535</v>
      </c>
      <c r="JE217" s="1">
        <v>65535</v>
      </c>
      <c r="JF217" s="1">
        <v>65535</v>
      </c>
      <c r="JG217" s="1">
        <v>65535</v>
      </c>
      <c r="JH217" s="1">
        <v>65535</v>
      </c>
      <c r="JI217" s="1">
        <v>65535</v>
      </c>
      <c r="JJ217" s="1">
        <v>65535</v>
      </c>
      <c r="JK217" s="1">
        <v>65535</v>
      </c>
      <c r="JL217" s="1">
        <v>65535</v>
      </c>
      <c r="JM217" s="1">
        <v>65535</v>
      </c>
      <c r="JN217" s="1">
        <v>65535</v>
      </c>
      <c r="JO217" s="1">
        <v>65535</v>
      </c>
      <c r="JP217" s="1">
        <v>65535</v>
      </c>
      <c r="JQ217" s="1">
        <v>65535</v>
      </c>
      <c r="JR217" s="1">
        <v>65535</v>
      </c>
      <c r="JS217" s="1">
        <v>65535</v>
      </c>
      <c r="JT217" s="1">
        <v>65535</v>
      </c>
      <c r="JU217" s="1">
        <v>65535</v>
      </c>
      <c r="JV217" s="1">
        <v>65535</v>
      </c>
      <c r="JW217" s="1">
        <v>65535</v>
      </c>
      <c r="JX217" s="1">
        <v>65535</v>
      </c>
      <c r="JY217" s="1">
        <v>65535</v>
      </c>
      <c r="JZ217" s="1">
        <v>65535</v>
      </c>
      <c r="KA217" s="1">
        <v>65535</v>
      </c>
      <c r="KB217" s="1">
        <v>65535</v>
      </c>
      <c r="KC217" s="1">
        <v>65535</v>
      </c>
      <c r="KD217" s="1">
        <v>65535</v>
      </c>
      <c r="KE217" s="1">
        <v>65535</v>
      </c>
      <c r="KF217" s="1">
        <v>65535</v>
      </c>
      <c r="KG217" s="1">
        <v>65535</v>
      </c>
      <c r="KH217" s="1">
        <v>65535</v>
      </c>
      <c r="KI217" s="1">
        <v>65535</v>
      </c>
      <c r="KJ217" s="1">
        <v>65535</v>
      </c>
      <c r="KK217" s="1">
        <v>65535</v>
      </c>
      <c r="KL217" s="1">
        <v>65535</v>
      </c>
      <c r="KM217" s="1">
        <v>65535</v>
      </c>
      <c r="KN217" s="1">
        <v>65535</v>
      </c>
      <c r="KO217" s="1">
        <v>65535</v>
      </c>
      <c r="KP217" s="1">
        <v>65535</v>
      </c>
      <c r="KQ217" s="1">
        <v>65535</v>
      </c>
      <c r="KR217" s="1">
        <v>65535</v>
      </c>
      <c r="KS217" s="1">
        <v>65535</v>
      </c>
      <c r="KT217" s="1">
        <v>65535</v>
      </c>
      <c r="KU217" s="1">
        <v>65535</v>
      </c>
      <c r="KV217" s="1">
        <v>65535</v>
      </c>
      <c r="KW217" s="1">
        <v>65535</v>
      </c>
      <c r="KX217" s="1">
        <v>65535</v>
      </c>
      <c r="KY217" s="1">
        <v>65535</v>
      </c>
      <c r="KZ217" s="1">
        <v>65535</v>
      </c>
      <c r="LA217" s="1">
        <v>65535</v>
      </c>
      <c r="LB217" s="1">
        <v>65535</v>
      </c>
      <c r="LC217" s="1">
        <v>65535</v>
      </c>
      <c r="LD217" s="1">
        <v>65535</v>
      </c>
      <c r="LE217" s="1">
        <v>65535</v>
      </c>
      <c r="LF217" s="1">
        <v>65535</v>
      </c>
      <c r="LG217" s="1">
        <v>65535</v>
      </c>
      <c r="LH217" s="1">
        <v>65535</v>
      </c>
      <c r="LI217" s="1">
        <v>65535</v>
      </c>
      <c r="LJ217" s="1">
        <v>65535</v>
      </c>
      <c r="LK217" s="1">
        <v>65535</v>
      </c>
      <c r="LL217" s="1">
        <v>65535</v>
      </c>
      <c r="LM217" s="1">
        <v>65535</v>
      </c>
      <c r="LN217" s="1">
        <v>65535</v>
      </c>
      <c r="LO217" s="1">
        <v>65535</v>
      </c>
      <c r="LP217" s="1">
        <v>65535</v>
      </c>
      <c r="LQ217" s="1">
        <v>65535</v>
      </c>
      <c r="LR217" s="1">
        <v>65535</v>
      </c>
      <c r="LS217" s="1">
        <v>65535</v>
      </c>
      <c r="LT217" s="1">
        <v>65535</v>
      </c>
      <c r="LU217" s="1">
        <v>65535</v>
      </c>
      <c r="LV217" s="1">
        <v>65535</v>
      </c>
      <c r="LW217" s="1">
        <v>65535</v>
      </c>
      <c r="LX217" s="1">
        <v>65535</v>
      </c>
      <c r="LY217" s="1">
        <v>65535</v>
      </c>
      <c r="LZ217" s="1">
        <v>65535</v>
      </c>
      <c r="MA217" s="1">
        <v>65535</v>
      </c>
      <c r="MB217" s="1">
        <v>65535</v>
      </c>
      <c r="MC217" s="1">
        <v>65535</v>
      </c>
      <c r="MD217" s="1">
        <v>65535</v>
      </c>
      <c r="ME217" s="1">
        <v>65535</v>
      </c>
      <c r="MF217" s="1">
        <v>65535</v>
      </c>
      <c r="MG217" s="1">
        <v>65535</v>
      </c>
      <c r="MH217" s="1">
        <v>65535</v>
      </c>
      <c r="MI217" s="1">
        <v>65535</v>
      </c>
      <c r="MJ217" s="1">
        <v>65535</v>
      </c>
      <c r="MK217" s="1">
        <v>65535</v>
      </c>
      <c r="ML217" s="1">
        <v>65535</v>
      </c>
      <c r="MM217" s="1">
        <v>65535</v>
      </c>
      <c r="MN217" s="1">
        <v>65535</v>
      </c>
      <c r="MO217" s="1">
        <v>65535</v>
      </c>
      <c r="MP217" s="1">
        <v>65535</v>
      </c>
      <c r="MQ217" s="1">
        <v>65535</v>
      </c>
      <c r="MR217" s="1">
        <v>65535</v>
      </c>
      <c r="MS217" s="1">
        <v>65535</v>
      </c>
      <c r="MT217" s="1">
        <v>65535</v>
      </c>
      <c r="MU217" s="1">
        <v>65535</v>
      </c>
      <c r="MV217" s="1">
        <v>65535</v>
      </c>
      <c r="MW217" s="1">
        <v>65535</v>
      </c>
      <c r="MX217" s="1">
        <v>65535</v>
      </c>
      <c r="MY217" s="1">
        <v>65535</v>
      </c>
      <c r="MZ217" s="1">
        <v>65535</v>
      </c>
      <c r="NA217" s="1">
        <v>65535</v>
      </c>
      <c r="NB217" s="1">
        <v>65535</v>
      </c>
      <c r="NC217" s="1">
        <v>65535</v>
      </c>
      <c r="ND217" s="1">
        <v>65535</v>
      </c>
      <c r="NE217" s="1">
        <v>65535</v>
      </c>
      <c r="NF217" s="1">
        <v>65535</v>
      </c>
      <c r="NG217" s="1">
        <v>65535</v>
      </c>
      <c r="NH217" s="1">
        <v>65535</v>
      </c>
      <c r="NI217" s="1">
        <v>65535</v>
      </c>
      <c r="NJ217" s="6">
        <f t="shared" si="160"/>
        <v>0</v>
      </c>
      <c r="NK217" s="3">
        <f t="shared" si="161"/>
        <v>0</v>
      </c>
      <c r="NL217" s="3">
        <f t="shared" si="162"/>
        <v>0</v>
      </c>
      <c r="NM217" s="3">
        <f t="shared" si="163"/>
        <v>0</v>
      </c>
      <c r="NN217" s="3">
        <f t="shared" si="164"/>
        <v>0</v>
      </c>
      <c r="NO217" s="3">
        <f t="shared" si="165"/>
        <v>0</v>
      </c>
      <c r="NP217" s="3">
        <f t="shared" si="166"/>
        <v>0</v>
      </c>
      <c r="NQ217" s="3">
        <f t="shared" si="167"/>
        <v>0</v>
      </c>
      <c r="NR217" s="3">
        <f t="shared" si="168"/>
        <v>0</v>
      </c>
      <c r="NS217" s="3">
        <f t="shared" si="169"/>
        <v>0</v>
      </c>
      <c r="NT217" s="3">
        <f t="shared" si="170"/>
        <v>0</v>
      </c>
      <c r="NU217" s="3">
        <f t="shared" si="171"/>
        <v>0</v>
      </c>
      <c r="NV217" s="3">
        <f t="shared" si="172"/>
        <v>0</v>
      </c>
      <c r="NW217" s="5" t="e">
        <f t="shared" si="173"/>
        <v>#N/A</v>
      </c>
      <c r="NX217" s="1" t="e">
        <f t="shared" si="174"/>
        <v>#N/A</v>
      </c>
      <c r="NY217" s="1" t="e">
        <f t="shared" si="175"/>
        <v>#N/A</v>
      </c>
      <c r="NZ217" s="1" t="e">
        <f t="shared" si="176"/>
        <v>#N/A</v>
      </c>
      <c r="OA217" s="1" t="e">
        <f t="shared" si="177"/>
        <v>#N/A</v>
      </c>
      <c r="OB217" s="1" t="e">
        <f t="shared" si="178"/>
        <v>#N/A</v>
      </c>
      <c r="OC217" s="1" t="e">
        <f t="shared" si="179"/>
        <v>#N/A</v>
      </c>
      <c r="OD217" s="1" t="e">
        <f t="shared" si="180"/>
        <v>#N/A</v>
      </c>
      <c r="OE217" s="1" t="e">
        <f t="shared" si="181"/>
        <v>#N/A</v>
      </c>
      <c r="OF217" s="1" t="e">
        <f t="shared" si="182"/>
        <v>#N/A</v>
      </c>
      <c r="OG217" s="1" t="e">
        <f t="shared" si="183"/>
        <v>#N/A</v>
      </c>
      <c r="OH217" s="1" t="e">
        <f t="shared" si="184"/>
        <v>#N/A</v>
      </c>
      <c r="OI217" s="111">
        <v>21.52</v>
      </c>
      <c r="OJ217" s="112">
        <v>21.486666666666665</v>
      </c>
      <c r="OK217" s="112">
        <v>21.27333333333333</v>
      </c>
      <c r="OL217" s="112">
        <v>21.228571428571428</v>
      </c>
      <c r="OM217" s="112">
        <v>21</v>
      </c>
      <c r="ON217" s="112">
        <v>20.65</v>
      </c>
      <c r="OO217" s="112">
        <v>20.505882352941178</v>
      </c>
      <c r="OP217" s="112">
        <v>20.737499999999997</v>
      </c>
      <c r="OQ217" s="112">
        <v>20.625</v>
      </c>
      <c r="OR217" s="112">
        <v>21.064705882352943</v>
      </c>
      <c r="OS217" s="112">
        <v>21.300000000000004</v>
      </c>
      <c r="OT217" s="112">
        <v>21.329411764705888</v>
      </c>
      <c r="OU217" s="5" t="e">
        <f t="shared" si="148"/>
        <v>#N/A</v>
      </c>
      <c r="OV217" s="1" t="e">
        <f t="shared" si="149"/>
        <v>#N/A</v>
      </c>
      <c r="OW217" s="1" t="e">
        <f t="shared" si="150"/>
        <v>#N/A</v>
      </c>
      <c r="OX217" s="1" t="e">
        <f t="shared" si="151"/>
        <v>#N/A</v>
      </c>
      <c r="OY217" s="1" t="e">
        <f t="shared" si="152"/>
        <v>#N/A</v>
      </c>
      <c r="OZ217" s="1" t="e">
        <f t="shared" si="153"/>
        <v>#N/A</v>
      </c>
      <c r="PA217" s="1" t="e">
        <f t="shared" si="154"/>
        <v>#N/A</v>
      </c>
      <c r="PB217" s="1" t="e">
        <f t="shared" si="155"/>
        <v>#N/A</v>
      </c>
      <c r="PC217" s="1" t="e">
        <f t="shared" si="156"/>
        <v>#N/A</v>
      </c>
      <c r="PD217" s="1" t="e">
        <f t="shared" si="157"/>
        <v>#N/A</v>
      </c>
      <c r="PE217" s="1" t="e">
        <f t="shared" si="158"/>
        <v>#N/A</v>
      </c>
      <c r="PF217" s="1" t="e">
        <f t="shared" si="159"/>
        <v>#N/A</v>
      </c>
      <c r="PG217" s="111">
        <v>18</v>
      </c>
      <c r="PH217" s="112">
        <v>16.2</v>
      </c>
      <c r="PI217" s="112">
        <v>17.8</v>
      </c>
      <c r="PJ217" s="112">
        <v>17.899999999999999</v>
      </c>
      <c r="PK217" s="112">
        <v>17.3</v>
      </c>
      <c r="PL217" s="112">
        <v>16</v>
      </c>
      <c r="PM217" s="112">
        <v>16.2</v>
      </c>
      <c r="PN217" s="112">
        <v>16.899999999999999</v>
      </c>
      <c r="PO217" s="112">
        <v>16.8</v>
      </c>
      <c r="PP217" s="112">
        <v>18</v>
      </c>
      <c r="PQ217" s="112">
        <v>16.8</v>
      </c>
      <c r="PR217" s="137">
        <v>17.399999999999999</v>
      </c>
      <c r="PS217" s="5" t="e">
        <f t="array" ref="PS217">+IF(ISERROR($NW217)=FALSE,MIN(IF($H217:$AL217&lt;65534,$H217:$AL217,"")),NA())</f>
        <v>#N/A</v>
      </c>
      <c r="PT217" s="1" t="e">
        <f t="array" ref="PT217">+IF(ISERROR($NX217)=FALSE,MIN(IF($AM217:$BN217&lt;65534,$AM217:$BN217,"")),NA())</f>
        <v>#N/A</v>
      </c>
      <c r="PU217" s="1" t="e">
        <f t="array" ref="PU217">+IF(ISERROR($NY217)=FALSE,MIN(IF($BP217:$CT217&lt;65534,$BP217:$CT217,"")),NA())</f>
        <v>#N/A</v>
      </c>
      <c r="PV217" s="1" t="e">
        <f t="array" ref="PV217">+IF(ISERROR($NZ217)=FALSE,MIN(IF($CU217:$DX217&lt;65534,$CU217:$DX217,"")),NA())</f>
        <v>#N/A</v>
      </c>
      <c r="PW217" s="1" t="e">
        <f t="array" ref="PW217">+IF(ISERROR($OA217)=FALSE,MIN(IF($DY217:$FC217&lt;65534,$DY217:$FC217,"")),NA())</f>
        <v>#N/A</v>
      </c>
      <c r="PX217" s="1" t="e">
        <f t="array" ref="PX217">+IF(ISERROR($OB217)=FALSE,MIN(IF($FD217:$GG217&lt;65534,$FD217:$GG217,"")),NA())</f>
        <v>#N/A</v>
      </c>
      <c r="PY217" s="1" t="e">
        <f t="array" ref="PY217">+IF(ISERROR($OC217)=FALSE,MIN(IF($GH217:$HL217&lt;65534,$GH217:$HL217,"")),NA())</f>
        <v>#N/A</v>
      </c>
      <c r="PZ217" s="1" t="e">
        <f t="array" ref="PZ217">+IF(ISERROR($OD217)=FALSE,MIN(IF($HM217:$IQ217&lt;65534,$HM217:$IQ217,"")),NA())</f>
        <v>#N/A</v>
      </c>
      <c r="QA217" s="1" t="e">
        <f t="array" ref="QA217">+IF(ISERROR($OE217)=FALSE,MIN(IF($IR217:$JU217&lt;65534,$IR217:$JU217,"")),NA())</f>
        <v>#N/A</v>
      </c>
      <c r="QB217" s="1" t="e">
        <f t="array" ref="QB217">+IF(ISERROR($OF217)=FALSE,MIN(IF($JV217:$KZ217&lt;65534,$JV217:$KZ217,"")),NA())</f>
        <v>#N/A</v>
      </c>
      <c r="QC217" s="1" t="e">
        <f t="array" ref="QC217">+IF(ISERROR($OG217)=FALSE,MIN(IF($LA217:$MD217&lt;65534,$LA217:$MD217,"")),NA())</f>
        <v>#N/A</v>
      </c>
      <c r="QD217" s="1" t="e">
        <f t="array" ref="QD217">+IF(ISERROR($OH217)=FALSE,MIN(IF($ME217:$NI217&lt;65534,$ME217:$NI217,"")),NA())</f>
        <v>#N/A</v>
      </c>
      <c r="QE217" s="5" t="e">
        <f t="shared" si="185"/>
        <v>#N/A</v>
      </c>
      <c r="QF217" s="1" t="e">
        <f t="shared" si="186"/>
        <v>#N/A</v>
      </c>
      <c r="QG217" s="1" t="e">
        <f t="shared" si="187"/>
        <v>#N/A</v>
      </c>
      <c r="QH217" s="1" t="e">
        <f t="shared" si="188"/>
        <v>#N/A</v>
      </c>
      <c r="QI217" s="1" t="e">
        <f t="shared" si="189"/>
        <v>#N/A</v>
      </c>
      <c r="QJ217" s="1" t="e">
        <f t="shared" si="190"/>
        <v>#N/A</v>
      </c>
      <c r="QK217" s="1" t="e">
        <f t="shared" si="191"/>
        <v>#N/A</v>
      </c>
      <c r="QL217" s="1" t="e">
        <f t="shared" si="192"/>
        <v>#N/A</v>
      </c>
      <c r="QM217" s="1" t="e">
        <f t="shared" si="193"/>
        <v>#N/A</v>
      </c>
      <c r="QN217" s="1" t="e">
        <f t="shared" si="194"/>
        <v>#N/A</v>
      </c>
      <c r="QO217" s="1" t="e">
        <f t="shared" si="195"/>
        <v>#N/A</v>
      </c>
      <c r="QP217" s="1" t="e">
        <f t="shared" si="196"/>
        <v>#N/A</v>
      </c>
      <c r="QQ217" s="5" t="s">
        <v>892</v>
      </c>
    </row>
    <row r="218" spans="1:459" s="1" customFormat="1" x14ac:dyDescent="0.2">
      <c r="A218" s="79">
        <v>47035020</v>
      </c>
      <c r="B218" s="106">
        <v>-75.851111111111109</v>
      </c>
      <c r="C218" s="106">
        <v>0.13286111111111112</v>
      </c>
      <c r="D218" s="105">
        <v>190</v>
      </c>
      <c r="E218" s="97" t="s">
        <v>457</v>
      </c>
      <c r="F218" s="97" t="s">
        <v>458</v>
      </c>
      <c r="G218" s="97" t="s">
        <v>141</v>
      </c>
      <c r="H218" s="1">
        <v>21.6</v>
      </c>
      <c r="I218" s="1">
        <v>20.8</v>
      </c>
      <c r="J218" s="1">
        <v>22</v>
      </c>
      <c r="K218" s="1">
        <v>23.2</v>
      </c>
      <c r="L218" s="1">
        <v>22.4</v>
      </c>
      <c r="M218" s="1">
        <v>22</v>
      </c>
      <c r="N218" s="1">
        <v>21.6</v>
      </c>
      <c r="O218" s="1">
        <v>22.8</v>
      </c>
      <c r="P218" s="1">
        <v>21.8</v>
      </c>
      <c r="Q218" s="1">
        <v>22</v>
      </c>
      <c r="R218" s="1">
        <v>22.6</v>
      </c>
      <c r="S218" s="1">
        <v>22.8</v>
      </c>
      <c r="T218" s="1">
        <v>21.4</v>
      </c>
      <c r="U218" s="1">
        <v>21.8</v>
      </c>
      <c r="V218" s="1">
        <v>22.2</v>
      </c>
      <c r="W218" s="1">
        <v>21.4</v>
      </c>
      <c r="X218" s="1">
        <v>22</v>
      </c>
      <c r="Y218" s="1">
        <v>22.4</v>
      </c>
      <c r="Z218" s="1">
        <v>22.2</v>
      </c>
      <c r="AA218" s="1">
        <v>21.4</v>
      </c>
      <c r="AB218" s="1">
        <v>22.2</v>
      </c>
      <c r="AC218" s="1">
        <v>22</v>
      </c>
      <c r="AD218" s="1">
        <v>21.6</v>
      </c>
      <c r="AE218" s="1">
        <v>21.8</v>
      </c>
      <c r="AF218" s="1">
        <v>22</v>
      </c>
      <c r="AG218" s="1">
        <v>22.6</v>
      </c>
      <c r="AH218" s="1">
        <v>22.4</v>
      </c>
      <c r="AI218" s="1">
        <v>22.6</v>
      </c>
      <c r="AJ218" s="1">
        <v>22.4</v>
      </c>
      <c r="AK218" s="1">
        <v>21.6</v>
      </c>
      <c r="AL218" s="1">
        <v>22.2</v>
      </c>
      <c r="AM218" s="1">
        <v>22.6</v>
      </c>
      <c r="AN218" s="1">
        <v>22.4</v>
      </c>
      <c r="AO218" s="1">
        <v>22.2</v>
      </c>
      <c r="AP218" s="1">
        <v>22</v>
      </c>
      <c r="AQ218" s="1">
        <v>21</v>
      </c>
      <c r="AR218" s="1">
        <v>65535</v>
      </c>
      <c r="AS218" s="1">
        <v>65535</v>
      </c>
      <c r="AT218" s="1">
        <v>65535</v>
      </c>
      <c r="AU218" s="1">
        <v>65535</v>
      </c>
      <c r="AV218" s="1">
        <v>65535</v>
      </c>
      <c r="AW218" s="1">
        <v>65535</v>
      </c>
      <c r="AX218" s="1">
        <v>65535</v>
      </c>
      <c r="AY218" s="1">
        <v>65535</v>
      </c>
      <c r="AZ218" s="1">
        <v>65535</v>
      </c>
      <c r="BA218" s="1">
        <v>65535</v>
      </c>
      <c r="BB218" s="1">
        <v>65535</v>
      </c>
      <c r="BC218" s="1">
        <v>65535</v>
      </c>
      <c r="BD218" s="1">
        <v>65535</v>
      </c>
      <c r="BE218" s="1">
        <v>65535</v>
      </c>
      <c r="BF218" s="1">
        <v>65535</v>
      </c>
      <c r="BG218" s="1">
        <v>65535</v>
      </c>
      <c r="BH218" s="1">
        <v>65535</v>
      </c>
      <c r="BI218" s="1">
        <v>65535</v>
      </c>
      <c r="BJ218" s="1">
        <v>65535</v>
      </c>
      <c r="BK218" s="1">
        <v>65535</v>
      </c>
      <c r="BL218" s="1">
        <v>65535</v>
      </c>
      <c r="BM218" s="1">
        <v>65535</v>
      </c>
      <c r="BN218" s="1">
        <v>65535</v>
      </c>
      <c r="BO218" s="102"/>
      <c r="BP218" s="1">
        <v>65535</v>
      </c>
      <c r="BQ218" s="1">
        <v>65535</v>
      </c>
      <c r="BR218" s="1">
        <v>65535</v>
      </c>
      <c r="BS218" s="1">
        <v>65535</v>
      </c>
      <c r="BT218" s="1">
        <v>65535</v>
      </c>
      <c r="BU218" s="1">
        <v>65535</v>
      </c>
      <c r="BV218" s="1">
        <v>65535</v>
      </c>
      <c r="BW218" s="1">
        <v>65535</v>
      </c>
      <c r="BX218" s="1">
        <v>65535</v>
      </c>
      <c r="BY218" s="1">
        <v>65535</v>
      </c>
      <c r="BZ218" s="1">
        <v>65535</v>
      </c>
      <c r="CA218" s="1">
        <v>65535</v>
      </c>
      <c r="CB218" s="1">
        <v>65535</v>
      </c>
      <c r="CC218" s="1">
        <v>65535</v>
      </c>
      <c r="CD218" s="1">
        <v>65535</v>
      </c>
      <c r="CE218" s="1">
        <v>65535</v>
      </c>
      <c r="CF218" s="1">
        <v>65535</v>
      </c>
      <c r="CG218" s="1">
        <v>65535</v>
      </c>
      <c r="CH218" s="1">
        <v>65535</v>
      </c>
      <c r="CI218" s="1">
        <v>65535</v>
      </c>
      <c r="CJ218" s="1">
        <v>65535</v>
      </c>
      <c r="CK218" s="1">
        <v>65535</v>
      </c>
      <c r="CL218" s="1">
        <v>65535</v>
      </c>
      <c r="CM218" s="1">
        <v>65535</v>
      </c>
      <c r="CN218" s="1">
        <v>65535</v>
      </c>
      <c r="CO218" s="1">
        <v>65535</v>
      </c>
      <c r="CP218" s="1">
        <v>65535</v>
      </c>
      <c r="CQ218" s="1">
        <v>65535</v>
      </c>
      <c r="CR218" s="1">
        <v>65535</v>
      </c>
      <c r="CS218" s="1">
        <v>65535</v>
      </c>
      <c r="CT218" s="1">
        <v>65535</v>
      </c>
      <c r="CU218" s="1">
        <v>65535</v>
      </c>
      <c r="CV218" s="1">
        <v>65535</v>
      </c>
      <c r="CW218" s="1">
        <v>65535</v>
      </c>
      <c r="CX218" s="1">
        <v>65535</v>
      </c>
      <c r="CY218" s="1">
        <v>65535</v>
      </c>
      <c r="CZ218" s="1">
        <v>65535</v>
      </c>
      <c r="DA218" s="1">
        <v>65535</v>
      </c>
      <c r="DB218" s="1">
        <v>65535</v>
      </c>
      <c r="DC218" s="1">
        <v>65535</v>
      </c>
      <c r="DD218" s="1">
        <v>65535</v>
      </c>
      <c r="DE218" s="1">
        <v>65535</v>
      </c>
      <c r="DF218" s="1">
        <v>65535</v>
      </c>
      <c r="DG218" s="1">
        <v>65535</v>
      </c>
      <c r="DH218" s="1">
        <v>65535</v>
      </c>
      <c r="DI218" s="1">
        <v>65535</v>
      </c>
      <c r="DJ218" s="1">
        <v>65535</v>
      </c>
      <c r="DK218" s="1">
        <v>65535</v>
      </c>
      <c r="DL218" s="1">
        <v>65535</v>
      </c>
      <c r="DM218" s="1">
        <v>65535</v>
      </c>
      <c r="DN218" s="1">
        <v>65535</v>
      </c>
      <c r="DO218" s="1">
        <v>65535</v>
      </c>
      <c r="DP218" s="1">
        <v>65535</v>
      </c>
      <c r="DQ218" s="1">
        <v>65535</v>
      </c>
      <c r="DR218" s="1">
        <v>65535</v>
      </c>
      <c r="DS218" s="1">
        <v>65535</v>
      </c>
      <c r="DT218" s="1">
        <v>65535</v>
      </c>
      <c r="DU218" s="1">
        <v>65535</v>
      </c>
      <c r="DV218" s="1">
        <v>65535</v>
      </c>
      <c r="DW218" s="1">
        <v>65535</v>
      </c>
      <c r="DX218" s="1">
        <v>65535</v>
      </c>
      <c r="DY218" s="1">
        <v>65535</v>
      </c>
      <c r="DZ218" s="1">
        <v>65535</v>
      </c>
      <c r="EA218" s="1">
        <v>65535</v>
      </c>
      <c r="EB218" s="1">
        <v>65535</v>
      </c>
      <c r="EC218" s="1">
        <v>65535</v>
      </c>
      <c r="ED218" s="1">
        <v>65535</v>
      </c>
      <c r="EE218" s="1">
        <v>65535</v>
      </c>
      <c r="EF218" s="1">
        <v>65535</v>
      </c>
      <c r="EG218" s="1">
        <v>65535</v>
      </c>
      <c r="EH218" s="1">
        <v>65535</v>
      </c>
      <c r="EI218" s="1">
        <v>65535</v>
      </c>
      <c r="EJ218" s="1">
        <v>65535</v>
      </c>
      <c r="EK218" s="1">
        <v>65535</v>
      </c>
      <c r="EL218" s="1">
        <v>65535</v>
      </c>
      <c r="EM218" s="1">
        <v>65535</v>
      </c>
      <c r="EN218" s="1">
        <v>65535</v>
      </c>
      <c r="EO218" s="1">
        <v>65535</v>
      </c>
      <c r="EP218" s="1">
        <v>65535</v>
      </c>
      <c r="EQ218" s="1">
        <v>65535</v>
      </c>
      <c r="ER218" s="1">
        <v>65535</v>
      </c>
      <c r="ES218" s="1">
        <v>65535</v>
      </c>
      <c r="ET218" s="1">
        <v>65535</v>
      </c>
      <c r="EU218" s="1">
        <v>65535</v>
      </c>
      <c r="EV218" s="1">
        <v>65535</v>
      </c>
      <c r="EW218" s="1">
        <v>65535</v>
      </c>
      <c r="EX218" s="1">
        <v>65535</v>
      </c>
      <c r="EY218" s="1">
        <v>65535</v>
      </c>
      <c r="EZ218" s="1">
        <v>65535</v>
      </c>
      <c r="FA218" s="1">
        <v>65535</v>
      </c>
      <c r="FB218" s="1">
        <v>65535</v>
      </c>
      <c r="FC218" s="1">
        <v>65535</v>
      </c>
      <c r="FD218" s="1">
        <v>65535</v>
      </c>
      <c r="FE218" s="1">
        <v>65535</v>
      </c>
      <c r="FF218" s="1">
        <v>65535</v>
      </c>
      <c r="FG218" s="1">
        <v>65535</v>
      </c>
      <c r="FH218" s="1">
        <v>65535</v>
      </c>
      <c r="FI218" s="1">
        <v>65535</v>
      </c>
      <c r="FJ218" s="1">
        <v>65535</v>
      </c>
      <c r="FK218" s="1">
        <v>65535</v>
      </c>
      <c r="FL218" s="1">
        <v>65535</v>
      </c>
      <c r="FM218" s="1">
        <v>65535</v>
      </c>
      <c r="FN218" s="1">
        <v>65535</v>
      </c>
      <c r="FO218" s="1">
        <v>65535</v>
      </c>
      <c r="FP218" s="1">
        <v>65535</v>
      </c>
      <c r="FQ218" s="1">
        <v>65535</v>
      </c>
      <c r="FR218" s="1">
        <v>22.4</v>
      </c>
      <c r="FS218" s="1">
        <v>22.2</v>
      </c>
      <c r="FT218" s="1">
        <v>22.6</v>
      </c>
      <c r="FU218" s="1">
        <v>22.2</v>
      </c>
      <c r="FV218" s="1">
        <v>22</v>
      </c>
      <c r="FW218" s="1">
        <v>22.4</v>
      </c>
      <c r="FX218" s="1">
        <v>22.2</v>
      </c>
      <c r="FY218" s="1">
        <v>22</v>
      </c>
      <c r="FZ218" s="1">
        <v>65535</v>
      </c>
      <c r="GA218" s="1">
        <v>65535</v>
      </c>
      <c r="GB218" s="1">
        <v>65535</v>
      </c>
      <c r="GC218" s="1">
        <v>65535</v>
      </c>
      <c r="GD218" s="1">
        <v>23</v>
      </c>
      <c r="GE218" s="1">
        <v>22.6</v>
      </c>
      <c r="GF218" s="1">
        <v>22.8</v>
      </c>
      <c r="GG218" s="1">
        <v>21.8</v>
      </c>
      <c r="GH218" s="1">
        <v>21.2</v>
      </c>
      <c r="GI218" s="1">
        <v>65535</v>
      </c>
      <c r="GJ218" s="1">
        <v>65535</v>
      </c>
      <c r="GK218" s="1">
        <v>65535</v>
      </c>
      <c r="GL218" s="1">
        <v>65535</v>
      </c>
      <c r="GM218" s="1">
        <v>65535</v>
      </c>
      <c r="GN218" s="1">
        <v>65535</v>
      </c>
      <c r="GO218" s="1">
        <v>65535</v>
      </c>
      <c r="GP218" s="1">
        <v>65535</v>
      </c>
      <c r="GQ218" s="1">
        <v>65535</v>
      </c>
      <c r="GR218" s="1">
        <v>65535</v>
      </c>
      <c r="GS218" s="1">
        <v>65535</v>
      </c>
      <c r="GT218" s="1">
        <v>65535</v>
      </c>
      <c r="GU218" s="1">
        <v>65535</v>
      </c>
      <c r="GV218" s="1">
        <v>65535</v>
      </c>
      <c r="GW218" s="1">
        <v>65535</v>
      </c>
      <c r="GX218" s="1">
        <v>65535</v>
      </c>
      <c r="GY218" s="1">
        <v>65535</v>
      </c>
      <c r="GZ218" s="1">
        <v>65535</v>
      </c>
      <c r="HA218" s="1">
        <v>65535</v>
      </c>
      <c r="HB218" s="1">
        <v>65535</v>
      </c>
      <c r="HC218" s="1">
        <v>65535</v>
      </c>
      <c r="HD218" s="1">
        <v>65535</v>
      </c>
      <c r="HE218" s="1">
        <v>65535</v>
      </c>
      <c r="HF218" s="1">
        <v>65535</v>
      </c>
      <c r="HG218" s="1">
        <v>65535</v>
      </c>
      <c r="HH218" s="1">
        <v>65535</v>
      </c>
      <c r="HI218" s="1">
        <v>65535</v>
      </c>
      <c r="HJ218" s="1">
        <v>65535</v>
      </c>
      <c r="HK218" s="1">
        <v>65535</v>
      </c>
      <c r="HL218" s="1">
        <v>65535</v>
      </c>
      <c r="HM218" s="1">
        <v>65535</v>
      </c>
      <c r="HN218" s="1">
        <v>65535</v>
      </c>
      <c r="HO218" s="1">
        <v>65535</v>
      </c>
      <c r="HP218" s="1">
        <v>65535</v>
      </c>
      <c r="HQ218" s="1">
        <v>65535</v>
      </c>
      <c r="HR218" s="1">
        <v>65535</v>
      </c>
      <c r="HS218" s="1">
        <v>65535</v>
      </c>
      <c r="HT218" s="1">
        <v>65535</v>
      </c>
      <c r="HU218" s="1">
        <v>65535</v>
      </c>
      <c r="HV218" s="1">
        <v>65535</v>
      </c>
      <c r="HW218" s="1">
        <v>65535</v>
      </c>
      <c r="HX218" s="1">
        <v>65535</v>
      </c>
      <c r="HY218" s="1">
        <v>65535</v>
      </c>
      <c r="HZ218" s="1">
        <v>65535</v>
      </c>
      <c r="IA218" s="1">
        <v>65535</v>
      </c>
      <c r="IB218" s="1">
        <v>65535</v>
      </c>
      <c r="IC218" s="1">
        <v>65535</v>
      </c>
      <c r="ID218" s="1">
        <v>65535</v>
      </c>
      <c r="IE218" s="1">
        <v>65535</v>
      </c>
      <c r="IF218" s="1">
        <v>65535</v>
      </c>
      <c r="IG218" s="1">
        <v>65535</v>
      </c>
      <c r="IH218" s="1">
        <v>65535</v>
      </c>
      <c r="II218" s="1">
        <v>65535</v>
      </c>
      <c r="IJ218" s="1">
        <v>65535</v>
      </c>
      <c r="IK218" s="1">
        <v>65535</v>
      </c>
      <c r="IL218" s="1">
        <v>65535</v>
      </c>
      <c r="IM218" s="1">
        <v>65535</v>
      </c>
      <c r="IN218" s="1">
        <v>65535</v>
      </c>
      <c r="IO218" s="1">
        <v>65535</v>
      </c>
      <c r="IP218" s="1">
        <v>65535</v>
      </c>
      <c r="IQ218" s="1">
        <v>65535</v>
      </c>
      <c r="IR218" s="1">
        <v>65535</v>
      </c>
      <c r="IS218" s="1">
        <v>65535</v>
      </c>
      <c r="IT218" s="1">
        <v>65535</v>
      </c>
      <c r="IU218" s="1">
        <v>65535</v>
      </c>
      <c r="IV218" s="1">
        <v>65535</v>
      </c>
      <c r="IW218" s="1">
        <v>65535</v>
      </c>
      <c r="IX218" s="1">
        <v>65535</v>
      </c>
      <c r="IY218" s="1">
        <v>65535</v>
      </c>
      <c r="IZ218" s="1">
        <v>65535</v>
      </c>
      <c r="JA218" s="1">
        <v>65535</v>
      </c>
      <c r="JB218" s="1">
        <v>65535</v>
      </c>
      <c r="JC218" s="1">
        <v>65535</v>
      </c>
      <c r="JD218" s="1">
        <v>65535</v>
      </c>
      <c r="JE218" s="1">
        <v>65535</v>
      </c>
      <c r="JF218" s="1">
        <v>65535</v>
      </c>
      <c r="JG218" s="1">
        <v>65535</v>
      </c>
      <c r="JH218" s="1">
        <v>65535</v>
      </c>
      <c r="JI218" s="1">
        <v>65535</v>
      </c>
      <c r="JJ218" s="1">
        <v>65535</v>
      </c>
      <c r="JK218" s="1">
        <v>65535</v>
      </c>
      <c r="JL218" s="1">
        <v>65535</v>
      </c>
      <c r="JM218" s="1">
        <v>65535</v>
      </c>
      <c r="JN218" s="1">
        <v>65535</v>
      </c>
      <c r="JO218" s="1">
        <v>65535</v>
      </c>
      <c r="JP218" s="1">
        <v>65535</v>
      </c>
      <c r="JQ218" s="1">
        <v>65535</v>
      </c>
      <c r="JR218" s="1">
        <v>65535</v>
      </c>
      <c r="JS218" s="1">
        <v>65535</v>
      </c>
      <c r="JT218" s="1">
        <v>65535</v>
      </c>
      <c r="JU218" s="1">
        <v>65535</v>
      </c>
      <c r="JV218" s="1">
        <v>65535</v>
      </c>
      <c r="JW218" s="1">
        <v>65535</v>
      </c>
      <c r="JX218" s="1">
        <v>65535</v>
      </c>
      <c r="JY218" s="1">
        <v>65535</v>
      </c>
      <c r="JZ218" s="1">
        <v>65535</v>
      </c>
      <c r="KA218" s="1">
        <v>65535</v>
      </c>
      <c r="KB218" s="1">
        <v>65535</v>
      </c>
      <c r="KC218" s="1">
        <v>65535</v>
      </c>
      <c r="KD218" s="1">
        <v>65535</v>
      </c>
      <c r="KE218" s="1">
        <v>65535</v>
      </c>
      <c r="KF218" s="1">
        <v>65535</v>
      </c>
      <c r="KG218" s="1">
        <v>65535</v>
      </c>
      <c r="KH218" s="1">
        <v>65535</v>
      </c>
      <c r="KI218" s="1">
        <v>65535</v>
      </c>
      <c r="KJ218" s="1">
        <v>65535</v>
      </c>
      <c r="KK218" s="1">
        <v>65535</v>
      </c>
      <c r="KL218" s="1">
        <v>65535</v>
      </c>
      <c r="KM218" s="1">
        <v>65535</v>
      </c>
      <c r="KN218" s="1">
        <v>65535</v>
      </c>
      <c r="KO218" s="1">
        <v>65535</v>
      </c>
      <c r="KP218" s="1">
        <v>65535</v>
      </c>
      <c r="KQ218" s="1">
        <v>65535</v>
      </c>
      <c r="KR218" s="1">
        <v>65535</v>
      </c>
      <c r="KS218" s="1">
        <v>65535</v>
      </c>
      <c r="KT218" s="1">
        <v>65535</v>
      </c>
      <c r="KU218" s="1">
        <v>65535</v>
      </c>
      <c r="KV218" s="1">
        <v>65535</v>
      </c>
      <c r="KW218" s="1">
        <v>65535</v>
      </c>
      <c r="KX218" s="1">
        <v>65535</v>
      </c>
      <c r="KY218" s="1">
        <v>65535</v>
      </c>
      <c r="KZ218" s="1">
        <v>65535</v>
      </c>
      <c r="LA218" s="1">
        <v>65535</v>
      </c>
      <c r="LB218" s="1">
        <v>65535</v>
      </c>
      <c r="LC218" s="1">
        <v>65535</v>
      </c>
      <c r="LD218" s="1">
        <v>65535</v>
      </c>
      <c r="LE218" s="1">
        <v>65535</v>
      </c>
      <c r="LF218" s="1">
        <v>65535</v>
      </c>
      <c r="LG218" s="1">
        <v>65535</v>
      </c>
      <c r="LH218" s="1">
        <v>65535</v>
      </c>
      <c r="LI218" s="1">
        <v>65535</v>
      </c>
      <c r="LJ218" s="1">
        <v>65535</v>
      </c>
      <c r="LK218" s="1">
        <v>65535</v>
      </c>
      <c r="LL218" s="1">
        <v>65535</v>
      </c>
      <c r="LM218" s="1">
        <v>65535</v>
      </c>
      <c r="LN218" s="1">
        <v>65535</v>
      </c>
      <c r="LO218" s="1">
        <v>65535</v>
      </c>
      <c r="LP218" s="1">
        <v>65535</v>
      </c>
      <c r="LQ218" s="1">
        <v>65535</v>
      </c>
      <c r="LR218" s="1">
        <v>65535</v>
      </c>
      <c r="LS218" s="1">
        <v>65535</v>
      </c>
      <c r="LT218" s="1">
        <v>65535</v>
      </c>
      <c r="LU218" s="1">
        <v>65535</v>
      </c>
      <c r="LV218" s="1">
        <v>65535</v>
      </c>
      <c r="LW218" s="1">
        <v>65535</v>
      </c>
      <c r="LX218" s="1">
        <v>65535</v>
      </c>
      <c r="LY218" s="1">
        <v>65535</v>
      </c>
      <c r="LZ218" s="1">
        <v>65535</v>
      </c>
      <c r="MA218" s="1">
        <v>65535</v>
      </c>
      <c r="MB218" s="1">
        <v>65535</v>
      </c>
      <c r="MC218" s="1">
        <v>65535</v>
      </c>
      <c r="MD218" s="1">
        <v>65535</v>
      </c>
      <c r="ME218" s="1">
        <v>65535</v>
      </c>
      <c r="MF218" s="1">
        <v>65535</v>
      </c>
      <c r="MG218" s="1">
        <v>65535</v>
      </c>
      <c r="MH218" s="1">
        <v>65535</v>
      </c>
      <c r="MI218" s="1">
        <v>65535</v>
      </c>
      <c r="MJ218" s="1">
        <v>65535</v>
      </c>
      <c r="MK218" s="1">
        <v>65535</v>
      </c>
      <c r="ML218" s="1">
        <v>65535</v>
      </c>
      <c r="MM218" s="1">
        <v>65535</v>
      </c>
      <c r="MN218" s="1">
        <v>65535</v>
      </c>
      <c r="MO218" s="1">
        <v>65535</v>
      </c>
      <c r="MP218" s="1">
        <v>65535</v>
      </c>
      <c r="MQ218" s="1">
        <v>65535</v>
      </c>
      <c r="MR218" s="1">
        <v>65535</v>
      </c>
      <c r="MS218" s="1">
        <v>65535</v>
      </c>
      <c r="MT218" s="1">
        <v>65535</v>
      </c>
      <c r="MU218" s="1">
        <v>65535</v>
      </c>
      <c r="MV218" s="1">
        <v>65535</v>
      </c>
      <c r="MW218" s="1">
        <v>65535</v>
      </c>
      <c r="MX218" s="1">
        <v>65535</v>
      </c>
      <c r="MY218" s="1">
        <v>65535</v>
      </c>
      <c r="MZ218" s="1">
        <v>65535</v>
      </c>
      <c r="NA218" s="1">
        <v>65535</v>
      </c>
      <c r="NB218" s="1">
        <v>65535</v>
      </c>
      <c r="NC218" s="1">
        <v>65535</v>
      </c>
      <c r="ND218" s="1">
        <v>65535</v>
      </c>
      <c r="NE218" s="1">
        <v>65535</v>
      </c>
      <c r="NF218" s="1">
        <v>65535</v>
      </c>
      <c r="NG218" s="1">
        <v>65535</v>
      </c>
      <c r="NH218" s="1">
        <v>65535</v>
      </c>
      <c r="NI218" s="1">
        <v>65535</v>
      </c>
      <c r="NJ218" s="6">
        <f t="shared" si="160"/>
        <v>1</v>
      </c>
      <c r="NK218" s="3">
        <f t="shared" si="161"/>
        <v>0.17857142857142858</v>
      </c>
      <c r="NL218" s="3">
        <f t="shared" si="162"/>
        <v>0</v>
      </c>
      <c r="NM218" s="3">
        <f t="shared" si="163"/>
        <v>0</v>
      </c>
      <c r="NN218" s="3">
        <f t="shared" si="164"/>
        <v>0</v>
      </c>
      <c r="NO218" s="3">
        <f t="shared" si="165"/>
        <v>0.4</v>
      </c>
      <c r="NP218" s="3">
        <f t="shared" si="166"/>
        <v>3.2258064516129031E-2</v>
      </c>
      <c r="NQ218" s="3">
        <f t="shared" si="167"/>
        <v>0</v>
      </c>
      <c r="NR218" s="3">
        <f t="shared" si="168"/>
        <v>0</v>
      </c>
      <c r="NS218" s="3">
        <f t="shared" si="169"/>
        <v>0</v>
      </c>
      <c r="NT218" s="3">
        <f t="shared" si="170"/>
        <v>0</v>
      </c>
      <c r="NU218" s="3">
        <f t="shared" si="171"/>
        <v>0</v>
      </c>
      <c r="NV218" s="3">
        <f t="shared" si="172"/>
        <v>0.13424657534246576</v>
      </c>
      <c r="NW218" s="5">
        <f t="shared" si="173"/>
        <v>22.058064516129029</v>
      </c>
      <c r="NX218" s="1" t="e">
        <f t="shared" si="174"/>
        <v>#N/A</v>
      </c>
      <c r="NY218" s="1" t="e">
        <f t="shared" si="175"/>
        <v>#N/A</v>
      </c>
      <c r="NZ218" s="1" t="e">
        <f t="shared" si="176"/>
        <v>#N/A</v>
      </c>
      <c r="OA218" s="1" t="e">
        <f t="shared" si="177"/>
        <v>#N/A</v>
      </c>
      <c r="OB218" s="1" t="e">
        <f t="shared" si="178"/>
        <v>#N/A</v>
      </c>
      <c r="OC218" s="1" t="e">
        <f t="shared" si="179"/>
        <v>#N/A</v>
      </c>
      <c r="OD218" s="1" t="e">
        <f t="shared" si="180"/>
        <v>#N/A</v>
      </c>
      <c r="OE218" s="1" t="e">
        <f t="shared" si="181"/>
        <v>#N/A</v>
      </c>
      <c r="OF218" s="1" t="e">
        <f t="shared" si="182"/>
        <v>#N/A</v>
      </c>
      <c r="OG218" s="1" t="e">
        <f t="shared" si="183"/>
        <v>#N/A</v>
      </c>
      <c r="OH218" s="1" t="e">
        <f t="shared" si="184"/>
        <v>#N/A</v>
      </c>
      <c r="OI218" s="111">
        <v>20.941176470588236</v>
      </c>
      <c r="OJ218" s="112">
        <v>21.141176470588235</v>
      </c>
      <c r="OK218" s="112">
        <v>21.4</v>
      </c>
      <c r="OL218" s="112">
        <v>21.675000000000001</v>
      </c>
      <c r="OM218" s="112">
        <v>21.694444444444443</v>
      </c>
      <c r="ON218" s="112">
        <v>21.173684210526318</v>
      </c>
      <c r="OO218" s="112">
        <v>20.757894736842104</v>
      </c>
      <c r="OP218" s="112">
        <v>20.742105263157896</v>
      </c>
      <c r="OQ218" s="112">
        <v>21.042105263157897</v>
      </c>
      <c r="OR218" s="112">
        <v>21.272222222222226</v>
      </c>
      <c r="OS218" s="112">
        <v>21.442105263157895</v>
      </c>
      <c r="OT218" s="112">
        <v>21.331578947368421</v>
      </c>
      <c r="OU218" s="5">
        <f t="shared" si="148"/>
        <v>1.1168880455407937</v>
      </c>
      <c r="OV218" s="1" t="e">
        <f t="shared" si="149"/>
        <v>#N/A</v>
      </c>
      <c r="OW218" s="1" t="e">
        <f t="shared" si="150"/>
        <v>#N/A</v>
      </c>
      <c r="OX218" s="1" t="e">
        <f t="shared" si="151"/>
        <v>#N/A</v>
      </c>
      <c r="OY218" s="1" t="e">
        <f t="shared" si="152"/>
        <v>#N/A</v>
      </c>
      <c r="OZ218" s="1" t="e">
        <f t="shared" si="153"/>
        <v>#N/A</v>
      </c>
      <c r="PA218" s="1" t="e">
        <f t="shared" si="154"/>
        <v>#N/A</v>
      </c>
      <c r="PB218" s="1" t="e">
        <f t="shared" si="155"/>
        <v>#N/A</v>
      </c>
      <c r="PC218" s="1" t="e">
        <f t="shared" si="156"/>
        <v>#N/A</v>
      </c>
      <c r="PD218" s="1" t="e">
        <f t="shared" si="157"/>
        <v>#N/A</v>
      </c>
      <c r="PE218" s="1" t="e">
        <f t="shared" si="158"/>
        <v>#N/A</v>
      </c>
      <c r="PF218" s="1" t="e">
        <f t="shared" si="159"/>
        <v>#N/A</v>
      </c>
      <c r="PG218" s="111">
        <v>16.5</v>
      </c>
      <c r="PH218" s="112">
        <v>13.5</v>
      </c>
      <c r="PI218" s="112">
        <v>18.5</v>
      </c>
      <c r="PJ218" s="112">
        <v>19</v>
      </c>
      <c r="PK218" s="112">
        <v>18.5</v>
      </c>
      <c r="PL218" s="112">
        <v>16.7</v>
      </c>
      <c r="PM218" s="112">
        <v>16.5</v>
      </c>
      <c r="PN218" s="112">
        <v>17.2</v>
      </c>
      <c r="PO218" s="112">
        <v>17.399999999999999</v>
      </c>
      <c r="PP218" s="112">
        <v>17.5</v>
      </c>
      <c r="PQ218" s="112">
        <v>17</v>
      </c>
      <c r="PR218" s="137">
        <v>16.8</v>
      </c>
      <c r="PS218" s="5">
        <f t="array" ref="PS218">+IF(ISERROR($NW218)=FALSE,MIN(IF($H218:$AL218&lt;65534,$H218:$AL218,"")),NA())</f>
        <v>20.8</v>
      </c>
      <c r="PT218" s="1" t="e">
        <f t="array" ref="PT218">+IF(ISERROR($NX218)=FALSE,MIN(IF($AM218:$BN218&lt;65534,$AM218:$BN218,"")),NA())</f>
        <v>#N/A</v>
      </c>
      <c r="PU218" s="1" t="e">
        <f t="array" ref="PU218">+IF(ISERROR($NY218)=FALSE,MIN(IF($BP218:$CT218&lt;65534,$BP218:$CT218,"")),NA())</f>
        <v>#N/A</v>
      </c>
      <c r="PV218" s="1" t="e">
        <f t="array" ref="PV218">+IF(ISERROR($NZ218)=FALSE,MIN(IF($CU218:$DX218&lt;65534,$CU218:$DX218,"")),NA())</f>
        <v>#N/A</v>
      </c>
      <c r="PW218" s="1" t="e">
        <f t="array" ref="PW218">+IF(ISERROR($OA218)=FALSE,MIN(IF($DY218:$FC218&lt;65534,$DY218:$FC218,"")),NA())</f>
        <v>#N/A</v>
      </c>
      <c r="PX218" s="1" t="e">
        <f t="array" ref="PX218">+IF(ISERROR($OB218)=FALSE,MIN(IF($FD218:$GG218&lt;65534,$FD218:$GG218,"")),NA())</f>
        <v>#N/A</v>
      </c>
      <c r="PY218" s="1" t="e">
        <f t="array" ref="PY218">+IF(ISERROR($OC218)=FALSE,MIN(IF($GH218:$HL218&lt;65534,$GH218:$HL218,"")),NA())</f>
        <v>#N/A</v>
      </c>
      <c r="PZ218" s="1" t="e">
        <f t="array" ref="PZ218">+IF(ISERROR($OD218)=FALSE,MIN(IF($HM218:$IQ218&lt;65534,$HM218:$IQ218,"")),NA())</f>
        <v>#N/A</v>
      </c>
      <c r="QA218" s="1" t="e">
        <f t="array" ref="QA218">+IF(ISERROR($OE218)=FALSE,MIN(IF($IR218:$JU218&lt;65534,$IR218:$JU218,"")),NA())</f>
        <v>#N/A</v>
      </c>
      <c r="QB218" s="1" t="e">
        <f t="array" ref="QB218">+IF(ISERROR($OF218)=FALSE,MIN(IF($JV218:$KZ218&lt;65534,$JV218:$KZ218,"")),NA())</f>
        <v>#N/A</v>
      </c>
      <c r="QC218" s="1" t="e">
        <f t="array" ref="QC218">+IF(ISERROR($OG218)=FALSE,MIN(IF($LA218:$MD218&lt;65534,$LA218:$MD218,"")),NA())</f>
        <v>#N/A</v>
      </c>
      <c r="QD218" s="1" t="e">
        <f t="array" ref="QD218">+IF(ISERROR($OH218)=FALSE,MIN(IF($ME218:$NI218&lt;65534,$ME218:$NI218,"")),NA())</f>
        <v>#N/A</v>
      </c>
      <c r="QE218" s="5">
        <f t="shared" si="185"/>
        <v>-4.3000000000000007</v>
      </c>
      <c r="QF218" s="1" t="e">
        <f t="shared" si="186"/>
        <v>#N/A</v>
      </c>
      <c r="QG218" s="1" t="e">
        <f t="shared" si="187"/>
        <v>#N/A</v>
      </c>
      <c r="QH218" s="1" t="e">
        <f t="shared" si="188"/>
        <v>#N/A</v>
      </c>
      <c r="QI218" s="1" t="e">
        <f t="shared" si="189"/>
        <v>#N/A</v>
      </c>
      <c r="QJ218" s="1" t="e">
        <f t="shared" si="190"/>
        <v>#N/A</v>
      </c>
      <c r="QK218" s="1" t="e">
        <f t="shared" si="191"/>
        <v>#N/A</v>
      </c>
      <c r="QL218" s="1" t="e">
        <f t="shared" si="192"/>
        <v>#N/A</v>
      </c>
      <c r="QM218" s="1" t="e">
        <f t="shared" si="193"/>
        <v>#N/A</v>
      </c>
      <c r="QN218" s="1" t="e">
        <f t="shared" si="194"/>
        <v>#N/A</v>
      </c>
      <c r="QO218" s="1" t="e">
        <f t="shared" si="195"/>
        <v>#N/A</v>
      </c>
      <c r="QP218" s="1" t="e">
        <f t="shared" si="196"/>
        <v>#N/A</v>
      </c>
      <c r="QQ218" s="5" t="s">
        <v>892</v>
      </c>
    </row>
    <row r="219" spans="1:459" s="1" customFormat="1" x14ac:dyDescent="0.2">
      <c r="A219" s="79">
        <v>47045010</v>
      </c>
      <c r="B219" s="106">
        <v>-74.776277777777779</v>
      </c>
      <c r="C219" s="106">
        <v>-0.18061111111111111</v>
      </c>
      <c r="D219" s="105">
        <v>147</v>
      </c>
      <c r="E219" s="97" t="s">
        <v>459</v>
      </c>
      <c r="F219" s="97" t="s">
        <v>459</v>
      </c>
      <c r="G219" s="97" t="s">
        <v>141</v>
      </c>
      <c r="H219" s="1">
        <v>65535</v>
      </c>
      <c r="I219" s="1">
        <v>21.6</v>
      </c>
      <c r="J219" s="1">
        <v>65535</v>
      </c>
      <c r="K219" s="1">
        <v>23.4</v>
      </c>
      <c r="L219" s="1">
        <v>22</v>
      </c>
      <c r="M219" s="1">
        <v>22.6</v>
      </c>
      <c r="N219" s="1">
        <v>21.8</v>
      </c>
      <c r="O219" s="1">
        <v>23.4</v>
      </c>
      <c r="P219" s="1">
        <v>22.8</v>
      </c>
      <c r="Q219" s="1">
        <v>65535</v>
      </c>
      <c r="R219" s="1">
        <v>22.6</v>
      </c>
      <c r="S219" s="1">
        <v>23.4</v>
      </c>
      <c r="T219" s="1">
        <v>21.8</v>
      </c>
      <c r="U219" s="1">
        <v>21.9</v>
      </c>
      <c r="V219" s="1">
        <v>22.4</v>
      </c>
      <c r="W219" s="1">
        <v>23.2</v>
      </c>
      <c r="X219" s="1">
        <v>22.8</v>
      </c>
      <c r="Y219" s="1">
        <v>22.1</v>
      </c>
      <c r="Z219" s="1">
        <v>22.6</v>
      </c>
      <c r="AA219" s="1">
        <v>22.8</v>
      </c>
      <c r="AB219" s="1">
        <v>22.9</v>
      </c>
      <c r="AC219" s="1">
        <v>22.6</v>
      </c>
      <c r="AD219" s="1">
        <v>65535</v>
      </c>
      <c r="AE219" s="1">
        <v>22.4</v>
      </c>
      <c r="AF219" s="1">
        <v>22.8</v>
      </c>
      <c r="AG219" s="1">
        <v>22.4</v>
      </c>
      <c r="AH219" s="1">
        <v>22.2</v>
      </c>
      <c r="AI219" s="1">
        <v>23.4</v>
      </c>
      <c r="AJ219" s="1">
        <v>23.4</v>
      </c>
      <c r="AK219" s="1">
        <v>23</v>
      </c>
      <c r="AL219" s="1">
        <v>23</v>
      </c>
      <c r="AM219" s="1">
        <v>22.6</v>
      </c>
      <c r="AN219" s="1">
        <v>22.8</v>
      </c>
      <c r="AO219" s="1">
        <v>23.4</v>
      </c>
      <c r="AP219" s="1">
        <v>23.9</v>
      </c>
      <c r="AQ219" s="1">
        <v>23.3</v>
      </c>
      <c r="AR219" s="1">
        <v>22.8</v>
      </c>
      <c r="AS219" s="1">
        <v>22.4</v>
      </c>
      <c r="AT219" s="1">
        <v>22.8</v>
      </c>
      <c r="AU219" s="1">
        <v>22.8</v>
      </c>
      <c r="AV219" s="1">
        <v>23.4</v>
      </c>
      <c r="AW219" s="1">
        <v>23.6</v>
      </c>
      <c r="AX219" s="1">
        <v>23.8</v>
      </c>
      <c r="AY219" s="1">
        <v>23.6</v>
      </c>
      <c r="AZ219" s="1">
        <v>23.2</v>
      </c>
      <c r="BA219" s="1">
        <v>23.4</v>
      </c>
      <c r="BB219" s="1">
        <v>23.2</v>
      </c>
      <c r="BC219" s="1">
        <v>65535</v>
      </c>
      <c r="BD219" s="1">
        <v>23.8</v>
      </c>
      <c r="BE219" s="1">
        <v>24</v>
      </c>
      <c r="BF219" s="1">
        <v>24.2</v>
      </c>
      <c r="BG219" s="1">
        <v>23.8</v>
      </c>
      <c r="BH219" s="1">
        <v>23.8</v>
      </c>
      <c r="BI219" s="1">
        <v>23</v>
      </c>
      <c r="BJ219" s="1">
        <v>22.9</v>
      </c>
      <c r="BK219" s="1">
        <v>22.6</v>
      </c>
      <c r="BL219" s="1">
        <v>21.2</v>
      </c>
      <c r="BM219" s="1">
        <v>22</v>
      </c>
      <c r="BN219" s="1">
        <v>23</v>
      </c>
      <c r="BO219" s="102"/>
      <c r="BP219" s="1">
        <v>23</v>
      </c>
      <c r="BQ219" s="1">
        <v>23.4</v>
      </c>
      <c r="BR219" s="1">
        <v>65535</v>
      </c>
      <c r="BS219" s="1">
        <v>23.8</v>
      </c>
      <c r="BT219" s="1">
        <v>23.6</v>
      </c>
      <c r="BU219" s="1">
        <v>23.4</v>
      </c>
      <c r="BV219" s="1">
        <v>22.2</v>
      </c>
      <c r="BW219" s="1">
        <v>22.8</v>
      </c>
      <c r="BX219" s="1">
        <v>22.2</v>
      </c>
      <c r="BY219" s="1">
        <v>22.4</v>
      </c>
      <c r="BZ219" s="1">
        <v>22</v>
      </c>
      <c r="CA219" s="1">
        <v>22.8</v>
      </c>
      <c r="CB219" s="1">
        <v>21.8</v>
      </c>
      <c r="CC219" s="1">
        <v>22.8</v>
      </c>
      <c r="CD219" s="1">
        <v>22.8</v>
      </c>
      <c r="CE219" s="1">
        <v>23</v>
      </c>
      <c r="CF219" s="1">
        <v>65535</v>
      </c>
      <c r="CG219" s="1">
        <v>23.2</v>
      </c>
      <c r="CH219" s="1">
        <v>22.1</v>
      </c>
      <c r="CI219" s="1">
        <v>22.4</v>
      </c>
      <c r="CJ219" s="1">
        <v>22.7</v>
      </c>
      <c r="CK219" s="1">
        <v>23.8</v>
      </c>
      <c r="CL219" s="1">
        <v>23.2</v>
      </c>
      <c r="CM219" s="1">
        <v>23.4</v>
      </c>
      <c r="CN219" s="1">
        <v>23.4</v>
      </c>
      <c r="CO219" s="1">
        <v>23</v>
      </c>
      <c r="CP219" s="1">
        <v>24</v>
      </c>
      <c r="CQ219" s="1">
        <v>23</v>
      </c>
      <c r="CR219" s="1">
        <v>23.7</v>
      </c>
      <c r="CS219" s="1">
        <v>23.8</v>
      </c>
      <c r="CT219" s="1">
        <v>23.6</v>
      </c>
      <c r="CU219" s="1">
        <v>23.4</v>
      </c>
      <c r="CV219" s="1">
        <v>23</v>
      </c>
      <c r="CW219" s="1">
        <v>22</v>
      </c>
      <c r="CX219" s="1">
        <v>23.4</v>
      </c>
      <c r="CY219" s="1">
        <v>23.8</v>
      </c>
      <c r="CZ219" s="1">
        <v>24.2</v>
      </c>
      <c r="DA219" s="1">
        <v>23.8</v>
      </c>
      <c r="DB219" s="1">
        <v>22.4</v>
      </c>
      <c r="DC219" s="1">
        <v>22.6</v>
      </c>
      <c r="DD219" s="1">
        <v>22.8</v>
      </c>
      <c r="DE219" s="1">
        <v>23.8</v>
      </c>
      <c r="DF219" s="1">
        <v>22.8</v>
      </c>
      <c r="DG219" s="1">
        <v>23</v>
      </c>
      <c r="DH219" s="1">
        <v>22.2</v>
      </c>
      <c r="DI219" s="1">
        <v>22.8</v>
      </c>
      <c r="DJ219" s="1">
        <v>23</v>
      </c>
      <c r="DK219" s="1">
        <v>21.6</v>
      </c>
      <c r="DL219" s="1">
        <v>22.8</v>
      </c>
      <c r="DM219" s="1">
        <v>23.8</v>
      </c>
      <c r="DN219" s="1">
        <v>23</v>
      </c>
      <c r="DO219" s="1">
        <v>22.6</v>
      </c>
      <c r="DP219" s="1">
        <v>22.4</v>
      </c>
      <c r="DQ219" s="1">
        <v>23.2</v>
      </c>
      <c r="DR219" s="1">
        <v>24.2</v>
      </c>
      <c r="DS219" s="1">
        <v>22.4</v>
      </c>
      <c r="DT219" s="1">
        <v>21.9</v>
      </c>
      <c r="DU219" s="1">
        <v>23.2</v>
      </c>
      <c r="DV219" s="1">
        <v>22.4</v>
      </c>
      <c r="DW219" s="1">
        <v>22.8</v>
      </c>
      <c r="DX219" s="1">
        <v>23.4</v>
      </c>
      <c r="DY219" s="1">
        <v>23</v>
      </c>
      <c r="DZ219" s="1">
        <v>23</v>
      </c>
      <c r="EA219" s="1">
        <v>21.8</v>
      </c>
      <c r="EB219" s="1">
        <v>22.2</v>
      </c>
      <c r="EC219" s="1">
        <v>21.4</v>
      </c>
      <c r="ED219" s="1">
        <v>22.6</v>
      </c>
      <c r="EE219" s="1">
        <v>65535</v>
      </c>
      <c r="EF219" s="1">
        <v>22.9</v>
      </c>
      <c r="EG219" s="1">
        <v>23</v>
      </c>
      <c r="EH219" s="1">
        <v>22.8</v>
      </c>
      <c r="EI219" s="1">
        <v>23.4</v>
      </c>
      <c r="EJ219" s="1">
        <v>22.8</v>
      </c>
      <c r="EK219" s="1">
        <v>23.2</v>
      </c>
      <c r="EL219" s="1">
        <v>23</v>
      </c>
      <c r="EM219" s="1">
        <v>22.2</v>
      </c>
      <c r="EN219" s="1">
        <v>22.7</v>
      </c>
      <c r="EO219" s="1">
        <v>22.8</v>
      </c>
      <c r="EP219" s="1">
        <v>23</v>
      </c>
      <c r="EQ219" s="1">
        <v>22</v>
      </c>
      <c r="ER219" s="1">
        <v>22.4</v>
      </c>
      <c r="ES219" s="1">
        <v>22.8</v>
      </c>
      <c r="ET219" s="1">
        <v>22.8</v>
      </c>
      <c r="EU219" s="1">
        <v>22.6</v>
      </c>
      <c r="EV219" s="1">
        <v>22.8</v>
      </c>
      <c r="EW219" s="1">
        <v>23.6</v>
      </c>
      <c r="EX219" s="1">
        <v>22.8</v>
      </c>
      <c r="EY219" s="1">
        <v>22.7</v>
      </c>
      <c r="EZ219" s="1">
        <v>23.4</v>
      </c>
      <c r="FA219" s="1">
        <v>23</v>
      </c>
      <c r="FB219" s="1">
        <v>22.2</v>
      </c>
      <c r="FC219" s="1">
        <v>23.2</v>
      </c>
      <c r="FD219" s="1">
        <v>23.5</v>
      </c>
      <c r="FE219" s="1">
        <v>23.4</v>
      </c>
      <c r="FF219" s="1">
        <v>65535</v>
      </c>
      <c r="FG219" s="1">
        <v>65535</v>
      </c>
      <c r="FH219" s="1">
        <v>22.6</v>
      </c>
      <c r="FI219" s="1">
        <v>22.9</v>
      </c>
      <c r="FJ219" s="1">
        <v>22</v>
      </c>
      <c r="FK219" s="1">
        <v>21.4</v>
      </c>
      <c r="FL219" s="1">
        <v>22.4</v>
      </c>
      <c r="FM219" s="1">
        <v>22.6</v>
      </c>
      <c r="FN219" s="1">
        <v>22.3</v>
      </c>
      <c r="FO219" s="1">
        <v>22.6</v>
      </c>
      <c r="FP219" s="1">
        <v>22.8</v>
      </c>
      <c r="FQ219" s="1">
        <v>22.6</v>
      </c>
      <c r="FR219" s="1">
        <v>23</v>
      </c>
      <c r="FS219" s="1">
        <v>22.4</v>
      </c>
      <c r="FT219" s="1">
        <v>22.8</v>
      </c>
      <c r="FU219" s="1">
        <v>22.2</v>
      </c>
      <c r="FV219" s="1">
        <v>22.2</v>
      </c>
      <c r="FW219" s="1">
        <v>22.4</v>
      </c>
      <c r="FX219" s="1">
        <v>22.6</v>
      </c>
      <c r="FY219" s="1">
        <v>22.4</v>
      </c>
      <c r="FZ219" s="1">
        <v>21.8</v>
      </c>
      <c r="GA219" s="1">
        <v>21.6</v>
      </c>
      <c r="GB219" s="1">
        <v>65535</v>
      </c>
      <c r="GC219" s="1">
        <v>21.2</v>
      </c>
      <c r="GD219" s="1">
        <v>22.6</v>
      </c>
      <c r="GE219" s="1">
        <v>22.4</v>
      </c>
      <c r="GF219" s="1">
        <v>65535</v>
      </c>
      <c r="GG219" s="1">
        <v>21.9</v>
      </c>
      <c r="GH219" s="1">
        <v>22.2</v>
      </c>
      <c r="GI219" s="1">
        <v>22.3</v>
      </c>
      <c r="GJ219" s="1">
        <v>21.2</v>
      </c>
      <c r="GK219" s="1">
        <v>22</v>
      </c>
      <c r="GL219" s="1">
        <v>23.1</v>
      </c>
      <c r="GM219" s="1">
        <v>21.9</v>
      </c>
      <c r="GN219" s="1">
        <v>22.2</v>
      </c>
      <c r="GO219" s="1">
        <v>19.600000000000001</v>
      </c>
      <c r="GP219" s="1">
        <v>19.8</v>
      </c>
      <c r="GQ219" s="1">
        <v>20</v>
      </c>
      <c r="GR219" s="1">
        <v>21.3</v>
      </c>
      <c r="GS219" s="1">
        <v>21.2</v>
      </c>
      <c r="GT219" s="1">
        <v>22.6</v>
      </c>
      <c r="GU219" s="1">
        <v>22.3</v>
      </c>
      <c r="GV219" s="1">
        <v>22.6</v>
      </c>
      <c r="GW219" s="1">
        <v>22</v>
      </c>
      <c r="GX219" s="1">
        <v>22.6</v>
      </c>
      <c r="GY219" s="1">
        <v>22.6</v>
      </c>
      <c r="GZ219" s="1">
        <v>22.8</v>
      </c>
      <c r="HA219" s="1">
        <v>22</v>
      </c>
      <c r="HB219" s="1">
        <v>65535</v>
      </c>
      <c r="HC219" s="1">
        <v>22.8</v>
      </c>
      <c r="HD219" s="1">
        <v>22.8</v>
      </c>
      <c r="HE219" s="1">
        <v>22.6</v>
      </c>
      <c r="HF219" s="1">
        <v>22.2</v>
      </c>
      <c r="HG219" s="1">
        <v>21.2</v>
      </c>
      <c r="HH219" s="1">
        <v>21.6</v>
      </c>
      <c r="HI219" s="1">
        <v>65535</v>
      </c>
      <c r="HJ219" s="1">
        <v>19.899999999999999</v>
      </c>
      <c r="HK219" s="1">
        <v>21.6</v>
      </c>
      <c r="HL219" s="1">
        <v>22.6</v>
      </c>
      <c r="HM219" s="1">
        <v>21.9</v>
      </c>
      <c r="HN219" s="1">
        <v>22.8</v>
      </c>
      <c r="HO219" s="1">
        <v>23.4</v>
      </c>
      <c r="HP219" s="1">
        <v>22.2</v>
      </c>
      <c r="HQ219" s="1">
        <v>17.899999999999999</v>
      </c>
      <c r="HR219" s="1">
        <v>18.8</v>
      </c>
      <c r="HS219" s="1">
        <v>21.2</v>
      </c>
      <c r="HT219" s="1">
        <v>21.6</v>
      </c>
      <c r="HU219" s="1">
        <v>22.8</v>
      </c>
      <c r="HV219" s="1">
        <v>22</v>
      </c>
      <c r="HW219" s="1">
        <v>22.6</v>
      </c>
      <c r="HX219" s="1">
        <v>22.4</v>
      </c>
      <c r="HY219" s="1">
        <v>22.4</v>
      </c>
      <c r="HZ219" s="1">
        <v>21.6</v>
      </c>
      <c r="IA219" s="1">
        <v>22</v>
      </c>
      <c r="IB219" s="1">
        <v>20.8</v>
      </c>
      <c r="IC219" s="1">
        <v>21</v>
      </c>
      <c r="ID219" s="1">
        <v>21.4</v>
      </c>
      <c r="IE219" s="1">
        <v>21.6</v>
      </c>
      <c r="IF219" s="1">
        <v>22.8</v>
      </c>
      <c r="IG219" s="1">
        <v>21.7</v>
      </c>
      <c r="IH219" s="1">
        <v>21.8</v>
      </c>
      <c r="II219" s="1">
        <v>22.8</v>
      </c>
      <c r="IJ219" s="1">
        <v>21.6</v>
      </c>
      <c r="IK219" s="1">
        <v>22.4</v>
      </c>
      <c r="IL219" s="1">
        <v>23.2</v>
      </c>
      <c r="IM219" s="1">
        <v>21.2</v>
      </c>
      <c r="IN219" s="1">
        <v>22.6</v>
      </c>
      <c r="IO219" s="1">
        <v>22</v>
      </c>
      <c r="IP219" s="1">
        <v>65535</v>
      </c>
      <c r="IQ219" s="1">
        <v>23.8</v>
      </c>
      <c r="IR219" s="1">
        <v>65535</v>
      </c>
      <c r="IS219" s="1">
        <v>23.2</v>
      </c>
      <c r="IT219" s="1">
        <v>22.4</v>
      </c>
      <c r="IU219" s="1">
        <v>22.4</v>
      </c>
      <c r="IV219" s="1">
        <v>21.2</v>
      </c>
      <c r="IW219" s="1">
        <v>21.2</v>
      </c>
      <c r="IX219" s="1">
        <v>21.4</v>
      </c>
      <c r="IY219" s="1">
        <v>65535</v>
      </c>
      <c r="IZ219" s="1">
        <v>21.6</v>
      </c>
      <c r="JA219" s="1">
        <v>21.6</v>
      </c>
      <c r="JB219" s="1">
        <v>23</v>
      </c>
      <c r="JC219" s="1">
        <v>22.6</v>
      </c>
      <c r="JD219" s="1">
        <v>22.6</v>
      </c>
      <c r="JE219" s="1">
        <v>22.2</v>
      </c>
      <c r="JF219" s="1">
        <v>22</v>
      </c>
      <c r="JG219" s="1">
        <v>22.4</v>
      </c>
      <c r="JH219" s="1">
        <v>23.6</v>
      </c>
      <c r="JI219" s="1">
        <v>22.6</v>
      </c>
      <c r="JJ219" s="1">
        <v>23.6</v>
      </c>
      <c r="JK219" s="1">
        <v>24.6</v>
      </c>
      <c r="JL219" s="1">
        <v>20.8</v>
      </c>
      <c r="JM219" s="1">
        <v>21.4</v>
      </c>
      <c r="JN219" s="1">
        <v>22.6</v>
      </c>
      <c r="JO219" s="1">
        <v>22.6</v>
      </c>
      <c r="JP219" s="1">
        <v>22.5</v>
      </c>
      <c r="JQ219" s="1">
        <v>23.4</v>
      </c>
      <c r="JR219" s="1">
        <v>23.5</v>
      </c>
      <c r="JS219" s="1">
        <v>23</v>
      </c>
      <c r="JT219" s="1">
        <v>65535</v>
      </c>
      <c r="JU219" s="1">
        <v>65535</v>
      </c>
      <c r="JV219" s="1">
        <v>65535</v>
      </c>
      <c r="JW219" s="1">
        <v>65535</v>
      </c>
      <c r="JX219" s="1">
        <v>21</v>
      </c>
      <c r="JY219" s="1">
        <v>22</v>
      </c>
      <c r="JZ219" s="1">
        <v>22</v>
      </c>
      <c r="KA219" s="1">
        <v>22</v>
      </c>
      <c r="KB219" s="1">
        <v>22.8</v>
      </c>
      <c r="KC219" s="1">
        <v>22</v>
      </c>
      <c r="KD219" s="1">
        <v>21.4</v>
      </c>
      <c r="KE219" s="1">
        <v>21.2</v>
      </c>
      <c r="KF219" s="1">
        <v>65535</v>
      </c>
      <c r="KG219" s="1">
        <v>22.4</v>
      </c>
      <c r="KH219" s="1">
        <v>21.2</v>
      </c>
      <c r="KI219" s="1">
        <v>22.4</v>
      </c>
      <c r="KJ219" s="1">
        <v>21.8</v>
      </c>
      <c r="KK219" s="1">
        <v>22.6</v>
      </c>
      <c r="KL219" s="1">
        <v>22.8</v>
      </c>
      <c r="KM219" s="1">
        <v>22.6</v>
      </c>
      <c r="KN219" s="1">
        <v>23.4</v>
      </c>
      <c r="KO219" s="1">
        <v>22</v>
      </c>
      <c r="KP219" s="1">
        <v>21.2</v>
      </c>
      <c r="KQ219" s="1">
        <v>22.4</v>
      </c>
      <c r="KR219" s="1">
        <v>23</v>
      </c>
      <c r="KS219" s="1">
        <v>22.2</v>
      </c>
      <c r="KT219" s="1">
        <v>22</v>
      </c>
      <c r="KU219" s="1">
        <v>22.8</v>
      </c>
      <c r="KV219" s="1">
        <v>23</v>
      </c>
      <c r="KW219" s="1">
        <v>22</v>
      </c>
      <c r="KX219" s="1">
        <v>22.4</v>
      </c>
      <c r="KY219" s="1">
        <v>22.6</v>
      </c>
      <c r="KZ219" s="1">
        <v>23</v>
      </c>
      <c r="LA219" s="1">
        <v>23.8</v>
      </c>
      <c r="LB219" s="1">
        <v>65535</v>
      </c>
      <c r="LC219" s="1">
        <v>22</v>
      </c>
      <c r="LD219" s="1">
        <v>22.8</v>
      </c>
      <c r="LE219" s="1">
        <v>22</v>
      </c>
      <c r="LF219" s="1">
        <v>23.2</v>
      </c>
      <c r="LG219" s="1">
        <v>23</v>
      </c>
      <c r="LH219" s="1">
        <v>22.4</v>
      </c>
      <c r="LI219" s="1">
        <v>65535</v>
      </c>
      <c r="LJ219" s="1">
        <v>22.4</v>
      </c>
      <c r="LK219" s="1">
        <v>23</v>
      </c>
      <c r="LL219" s="1">
        <v>23.6</v>
      </c>
      <c r="LM219" s="1">
        <v>21.8</v>
      </c>
      <c r="LN219" s="1">
        <v>22</v>
      </c>
      <c r="LO219" s="1">
        <v>23.6</v>
      </c>
      <c r="LP219" s="1">
        <v>21.5</v>
      </c>
      <c r="LQ219" s="1">
        <v>21.4</v>
      </c>
      <c r="LR219" s="1">
        <v>22.8</v>
      </c>
      <c r="LS219" s="1">
        <v>21.6</v>
      </c>
      <c r="LT219" s="1">
        <v>21.4</v>
      </c>
      <c r="LU219" s="1">
        <v>22.2</v>
      </c>
      <c r="LV219" s="1">
        <v>22.8</v>
      </c>
      <c r="LW219" s="1">
        <v>24</v>
      </c>
      <c r="LX219" s="1">
        <v>65535</v>
      </c>
      <c r="LY219" s="1">
        <v>21.8</v>
      </c>
      <c r="LZ219" s="1">
        <v>22.8</v>
      </c>
      <c r="MA219" s="1">
        <v>22.4</v>
      </c>
      <c r="MB219" s="1">
        <v>22.6</v>
      </c>
      <c r="MC219" s="1">
        <v>23.6</v>
      </c>
      <c r="MD219" s="1">
        <v>23</v>
      </c>
      <c r="ME219" s="1">
        <v>23.6</v>
      </c>
      <c r="MF219" s="1">
        <v>22.4</v>
      </c>
      <c r="MG219" s="1">
        <v>23.4</v>
      </c>
      <c r="MH219" s="1">
        <v>22.8</v>
      </c>
      <c r="MI219" s="1">
        <v>23</v>
      </c>
      <c r="MJ219" s="1">
        <v>22.4</v>
      </c>
      <c r="MK219" s="1">
        <v>65535</v>
      </c>
      <c r="ML219" s="1">
        <v>22.4</v>
      </c>
      <c r="MM219" s="1">
        <v>22.9</v>
      </c>
      <c r="MN219" s="1">
        <v>22.8</v>
      </c>
      <c r="MO219" s="1">
        <v>24.1</v>
      </c>
      <c r="MP219" s="1">
        <v>22.6</v>
      </c>
      <c r="MQ219" s="1">
        <v>23.2</v>
      </c>
      <c r="MR219" s="1">
        <v>22.8</v>
      </c>
      <c r="MS219" s="1">
        <v>65535</v>
      </c>
      <c r="MT219" s="1">
        <v>22.4</v>
      </c>
      <c r="MU219" s="1">
        <v>20.9</v>
      </c>
      <c r="MV219" s="1">
        <v>22.6</v>
      </c>
      <c r="MW219" s="1">
        <v>23.8</v>
      </c>
      <c r="MX219" s="1">
        <v>22.4</v>
      </c>
      <c r="MY219" s="1">
        <v>23.4</v>
      </c>
      <c r="MZ219" s="1">
        <v>65535</v>
      </c>
      <c r="NA219" s="1">
        <v>22.2</v>
      </c>
      <c r="NB219" s="1">
        <v>21.8</v>
      </c>
      <c r="NC219" s="1">
        <v>65535</v>
      </c>
      <c r="ND219" s="1">
        <v>21.8</v>
      </c>
      <c r="NE219" s="1">
        <v>23.2</v>
      </c>
      <c r="NF219" s="1">
        <v>23.8</v>
      </c>
      <c r="NG219" s="1">
        <v>65535</v>
      </c>
      <c r="NH219" s="1">
        <v>23.6</v>
      </c>
      <c r="NI219" s="1">
        <v>21.6</v>
      </c>
      <c r="NJ219" s="6">
        <f t="shared" si="160"/>
        <v>0.87096774193548387</v>
      </c>
      <c r="NK219" s="3">
        <f t="shared" si="161"/>
        <v>0.9642857142857143</v>
      </c>
      <c r="NL219" s="3">
        <f t="shared" si="162"/>
        <v>0.93548387096774188</v>
      </c>
      <c r="NM219" s="3">
        <f t="shared" si="163"/>
        <v>1</v>
      </c>
      <c r="NN219" s="3">
        <f t="shared" si="164"/>
        <v>0.967741935483871</v>
      </c>
      <c r="NO219" s="3">
        <f t="shared" si="165"/>
        <v>0.8666666666666667</v>
      </c>
      <c r="NP219" s="3">
        <f t="shared" si="166"/>
        <v>0.93548387096774188</v>
      </c>
      <c r="NQ219" s="3">
        <f t="shared" si="167"/>
        <v>0.967741935483871</v>
      </c>
      <c r="NR219" s="3">
        <f t="shared" si="168"/>
        <v>0.8666666666666667</v>
      </c>
      <c r="NS219" s="3">
        <f t="shared" si="169"/>
        <v>0.90322580645161288</v>
      </c>
      <c r="NT219" s="3">
        <f t="shared" si="170"/>
        <v>0.9</v>
      </c>
      <c r="NU219" s="3">
        <f t="shared" si="171"/>
        <v>0.83870967741935487</v>
      </c>
      <c r="NV219" s="3">
        <f t="shared" si="172"/>
        <v>0.9178082191780822</v>
      </c>
      <c r="NW219" s="5">
        <f t="shared" si="173"/>
        <v>22.640740740740739</v>
      </c>
      <c r="NX219" s="1">
        <f t="shared" si="174"/>
        <v>23.159259259259262</v>
      </c>
      <c r="NY219" s="1">
        <f t="shared" si="175"/>
        <v>23.010344827586209</v>
      </c>
      <c r="NZ219" s="1">
        <f t="shared" si="176"/>
        <v>22.956666666666667</v>
      </c>
      <c r="OA219" s="1">
        <f t="shared" si="177"/>
        <v>22.736666666666672</v>
      </c>
      <c r="OB219" s="1">
        <f t="shared" si="178"/>
        <v>22.407692307692308</v>
      </c>
      <c r="OC219" s="1">
        <f t="shared" si="179"/>
        <v>21.848275862068974</v>
      </c>
      <c r="OD219" s="1">
        <f t="shared" si="180"/>
        <v>21.876666666666669</v>
      </c>
      <c r="OE219" s="1">
        <f t="shared" si="181"/>
        <v>22.461538461538467</v>
      </c>
      <c r="OF219" s="1">
        <f t="shared" si="182"/>
        <v>22.221428571428572</v>
      </c>
      <c r="OG219" s="1">
        <f t="shared" si="183"/>
        <v>22.574074074074073</v>
      </c>
      <c r="OH219" s="1">
        <f t="shared" si="184"/>
        <v>22.765384615384615</v>
      </c>
      <c r="OI219" s="111">
        <v>22.705555555555556</v>
      </c>
      <c r="OJ219" s="112">
        <v>22.694736842105261</v>
      </c>
      <c r="OK219" s="112">
        <v>22.652631578947371</v>
      </c>
      <c r="OL219" s="112">
        <v>22.794736842105262</v>
      </c>
      <c r="OM219" s="112">
        <v>22.647619047619052</v>
      </c>
      <c r="ON219" s="112">
        <v>22.145000000000003</v>
      </c>
      <c r="OO219" s="112">
        <v>21.709999999999997</v>
      </c>
      <c r="OP219" s="112">
        <v>21.905263157894737</v>
      </c>
      <c r="OQ219" s="112">
        <v>22.294117647058819</v>
      </c>
      <c r="OR219" s="112">
        <v>22.516666666666666</v>
      </c>
      <c r="OS219" s="112">
        <v>22.727777777777781</v>
      </c>
      <c r="OT219" s="112">
        <v>22.666666666666668</v>
      </c>
      <c r="OU219" s="5">
        <f t="shared" si="148"/>
        <v>-6.4814814814816657E-2</v>
      </c>
      <c r="OV219" s="1">
        <f t="shared" si="149"/>
        <v>0.46452241715400078</v>
      </c>
      <c r="OW219" s="1">
        <f t="shared" si="150"/>
        <v>0.35771324863883791</v>
      </c>
      <c r="OX219" s="1">
        <f t="shared" si="151"/>
        <v>0.1619298245614047</v>
      </c>
      <c r="OY219" s="1">
        <f t="shared" si="152"/>
        <v>8.9047619047619264E-2</v>
      </c>
      <c r="OZ219" s="1">
        <f t="shared" si="153"/>
        <v>0.26269230769230489</v>
      </c>
      <c r="PA219" s="1">
        <f t="shared" si="154"/>
        <v>0.13827586206897635</v>
      </c>
      <c r="PB219" s="1">
        <f t="shared" si="155"/>
        <v>-2.8596491228068288E-2</v>
      </c>
      <c r="PC219" s="1">
        <f t="shared" si="156"/>
        <v>0.16742081447964807</v>
      </c>
      <c r="PD219" s="1">
        <f t="shared" si="157"/>
        <v>-0.29523809523809419</v>
      </c>
      <c r="PE219" s="1">
        <f t="shared" si="158"/>
        <v>-0.15370370370370878</v>
      </c>
      <c r="PF219" s="1">
        <f t="shared" si="159"/>
        <v>9.8717948717947479E-2</v>
      </c>
      <c r="PG219" s="111">
        <v>15.8</v>
      </c>
      <c r="PH219" s="112">
        <v>16.8</v>
      </c>
      <c r="PI219" s="112">
        <v>15.4</v>
      </c>
      <c r="PJ219" s="112">
        <v>19.3</v>
      </c>
      <c r="PK219" s="112">
        <v>19.8</v>
      </c>
      <c r="PL219" s="112">
        <v>17.399999999999999</v>
      </c>
      <c r="PM219" s="112">
        <v>15.8</v>
      </c>
      <c r="PN219" s="112">
        <v>15.2</v>
      </c>
      <c r="PO219" s="112">
        <v>17.600000000000001</v>
      </c>
      <c r="PP219" s="112">
        <v>17</v>
      </c>
      <c r="PQ219" s="112">
        <v>18</v>
      </c>
      <c r="PR219" s="137">
        <v>18.600000000000001</v>
      </c>
      <c r="PS219" s="5">
        <f t="array" ref="PS219">+IF(ISERROR($NW219)=FALSE,MIN(IF($H219:$AL219&lt;65534,$H219:$AL219,"")),NA())</f>
        <v>21.6</v>
      </c>
      <c r="PT219" s="1">
        <f t="array" ref="PT219">+IF(ISERROR($NX219)=FALSE,MIN(IF($AM219:$BN219&lt;65534,$AM219:$BN219,"")),NA())</f>
        <v>21.2</v>
      </c>
      <c r="PU219" s="1">
        <f t="array" ref="PU219">+IF(ISERROR($NY219)=FALSE,MIN(IF($BP219:$CT219&lt;65534,$BP219:$CT219,"")),NA())</f>
        <v>21.8</v>
      </c>
      <c r="PV219" s="1">
        <f t="array" ref="PV219">+IF(ISERROR($NZ219)=FALSE,MIN(IF($CU219:$DX219&lt;65534,$CU219:$DX219,"")),NA())</f>
        <v>21.6</v>
      </c>
      <c r="PW219" s="1">
        <f t="array" ref="PW219">+IF(ISERROR($OA219)=FALSE,MIN(IF($DY219:$FC219&lt;65534,$DY219:$FC219,"")),NA())</f>
        <v>21.4</v>
      </c>
      <c r="PX219" s="1">
        <f t="array" ref="PX219">+IF(ISERROR($OB219)=FALSE,MIN(IF($FD219:$GG219&lt;65534,$FD219:$GG219,"")),NA())</f>
        <v>21.2</v>
      </c>
      <c r="PY219" s="1">
        <f t="array" ref="PY219">+IF(ISERROR($OC219)=FALSE,MIN(IF($GH219:$HL219&lt;65534,$GH219:$HL219,"")),NA())</f>
        <v>19.600000000000001</v>
      </c>
      <c r="PZ219" s="1">
        <f t="array" ref="PZ219">+IF(ISERROR($OD219)=FALSE,MIN(IF($HM219:$IQ219&lt;65534,$HM219:$IQ219,"")),NA())</f>
        <v>17.899999999999999</v>
      </c>
      <c r="QA219" s="1">
        <f t="array" ref="QA219">+IF(ISERROR($OE219)=FALSE,MIN(IF($IR219:$JU219&lt;65534,$IR219:$JU219,"")),NA())</f>
        <v>20.8</v>
      </c>
      <c r="QB219" s="1">
        <f t="array" ref="QB219">+IF(ISERROR($OF219)=FALSE,MIN(IF($JV219:$KZ219&lt;65534,$JV219:$KZ219,"")),NA())</f>
        <v>21</v>
      </c>
      <c r="QC219" s="1">
        <f t="array" ref="QC219">+IF(ISERROR($OG219)=FALSE,MIN(IF($LA219:$MD219&lt;65534,$LA219:$MD219,"")),NA())</f>
        <v>21.4</v>
      </c>
      <c r="QD219" s="1">
        <f t="array" ref="QD219">+IF(ISERROR($OH219)=FALSE,MIN(IF($ME219:$NI219&lt;65534,$ME219:$NI219,"")),NA())</f>
        <v>20.9</v>
      </c>
      <c r="QE219" s="5">
        <f t="shared" si="185"/>
        <v>-5.8000000000000007</v>
      </c>
      <c r="QF219" s="1">
        <f t="shared" si="186"/>
        <v>-4.3999999999999986</v>
      </c>
      <c r="QG219" s="1">
        <f t="shared" si="187"/>
        <v>-6.4</v>
      </c>
      <c r="QH219" s="1">
        <f t="shared" si="188"/>
        <v>-2.3000000000000007</v>
      </c>
      <c r="QI219" s="1">
        <f t="shared" si="189"/>
        <v>-1.5999999999999979</v>
      </c>
      <c r="QJ219" s="1">
        <f t="shared" si="190"/>
        <v>-3.8000000000000007</v>
      </c>
      <c r="QK219" s="1">
        <f t="shared" si="191"/>
        <v>-3.8000000000000007</v>
      </c>
      <c r="QL219" s="1">
        <f t="shared" si="192"/>
        <v>-2.6999999999999993</v>
      </c>
      <c r="QM219" s="1">
        <f t="shared" si="193"/>
        <v>-3.1999999999999993</v>
      </c>
      <c r="QN219" s="1">
        <f t="shared" si="194"/>
        <v>-4</v>
      </c>
      <c r="QO219" s="1">
        <f t="shared" si="195"/>
        <v>-3.3999999999999986</v>
      </c>
      <c r="QP219" s="1">
        <f t="shared" si="196"/>
        <v>-2.2999999999999972</v>
      </c>
      <c r="QQ219" s="5" t="s">
        <v>892</v>
      </c>
    </row>
    <row r="220" spans="1:459" s="1" customFormat="1" x14ac:dyDescent="0.2">
      <c r="A220" s="126">
        <v>26125060</v>
      </c>
      <c r="B220" s="127">
        <v>-75.766388888888883</v>
      </c>
      <c r="C220" s="127">
        <v>4.4547222222222222</v>
      </c>
      <c r="D220" s="128">
        <v>1229</v>
      </c>
      <c r="E220" s="129" t="s">
        <v>385</v>
      </c>
      <c r="F220" s="129" t="s">
        <v>25</v>
      </c>
      <c r="G220" s="129" t="s">
        <v>313</v>
      </c>
      <c r="H220" s="1">
        <v>14.7</v>
      </c>
      <c r="I220" s="1">
        <v>15.1</v>
      </c>
      <c r="J220" s="1">
        <v>14.9</v>
      </c>
      <c r="K220" s="1">
        <v>14.6</v>
      </c>
      <c r="L220" s="1">
        <v>15.1</v>
      </c>
      <c r="M220" s="1">
        <v>17.399999999999999</v>
      </c>
      <c r="N220" s="1">
        <v>19</v>
      </c>
      <c r="O220" s="1">
        <v>16.399999999999999</v>
      </c>
      <c r="P220" s="1">
        <v>16.899999999999999</v>
      </c>
      <c r="Q220" s="1">
        <v>17.100000000000001</v>
      </c>
      <c r="R220" s="1">
        <v>16.600000000000001</v>
      </c>
      <c r="S220" s="1">
        <v>16.2</v>
      </c>
      <c r="T220" s="1">
        <v>17.5</v>
      </c>
      <c r="U220" s="1">
        <v>18.7</v>
      </c>
      <c r="V220" s="1">
        <v>17.7</v>
      </c>
      <c r="W220" s="1">
        <v>18.5</v>
      </c>
      <c r="X220" s="1">
        <v>16.7</v>
      </c>
      <c r="Y220" s="1">
        <v>17.2</v>
      </c>
      <c r="Z220" s="1">
        <v>17.8</v>
      </c>
      <c r="AA220" s="1">
        <v>19.100000000000001</v>
      </c>
      <c r="AB220" s="1">
        <v>18.899999999999999</v>
      </c>
      <c r="AC220" s="1">
        <v>17.3</v>
      </c>
      <c r="AD220" s="1">
        <v>16.2</v>
      </c>
      <c r="AE220" s="1">
        <v>18</v>
      </c>
      <c r="AF220" s="1">
        <v>17.100000000000001</v>
      </c>
      <c r="AG220" s="1">
        <v>17.600000000000001</v>
      </c>
      <c r="AH220" s="1">
        <v>18</v>
      </c>
      <c r="AI220" s="1">
        <v>18.2</v>
      </c>
      <c r="AJ220" s="1">
        <v>17.899999999999999</v>
      </c>
      <c r="AK220" s="1">
        <v>18.600000000000001</v>
      </c>
      <c r="AL220" s="1">
        <v>19.7</v>
      </c>
      <c r="AM220" s="1">
        <v>20.100000000000001</v>
      </c>
      <c r="AN220" s="1">
        <v>18.600000000000001</v>
      </c>
      <c r="AO220" s="1">
        <v>19.2</v>
      </c>
      <c r="AP220" s="1">
        <v>18.7</v>
      </c>
      <c r="AQ220" s="1">
        <v>19.399999999999999</v>
      </c>
      <c r="AR220" s="1">
        <v>19</v>
      </c>
      <c r="AS220" s="1">
        <v>18.600000000000001</v>
      </c>
      <c r="AT220" s="1">
        <v>18.399999999999999</v>
      </c>
      <c r="AU220" s="1">
        <v>18.8</v>
      </c>
      <c r="AV220" s="1">
        <v>18.100000000000001</v>
      </c>
      <c r="AW220" s="1">
        <v>18.8</v>
      </c>
      <c r="AX220" s="1">
        <v>19.600000000000001</v>
      </c>
      <c r="AY220" s="1">
        <v>17.5</v>
      </c>
      <c r="AZ220" s="1">
        <v>18.2</v>
      </c>
      <c r="BA220" s="1">
        <v>16.600000000000001</v>
      </c>
      <c r="BB220" s="1">
        <v>17.5</v>
      </c>
      <c r="BC220" s="1">
        <v>19.3</v>
      </c>
      <c r="BD220" s="1">
        <v>19.399999999999999</v>
      </c>
      <c r="BE220" s="1">
        <v>18.8</v>
      </c>
      <c r="BF220" s="1">
        <v>18.600000000000001</v>
      </c>
      <c r="BG220" s="1">
        <v>19.100000000000001</v>
      </c>
      <c r="BH220" s="1">
        <v>18.8</v>
      </c>
      <c r="BI220" s="1">
        <v>19.100000000000001</v>
      </c>
      <c r="BJ220" s="1">
        <v>17.7</v>
      </c>
      <c r="BK220" s="1">
        <v>17.899999999999999</v>
      </c>
      <c r="BL220" s="1">
        <v>19.3</v>
      </c>
      <c r="BM220" s="1">
        <v>18.2</v>
      </c>
      <c r="BN220" s="1">
        <v>18.2</v>
      </c>
      <c r="BO220" s="102"/>
      <c r="BP220" s="1">
        <v>19.2</v>
      </c>
      <c r="BQ220" s="1">
        <v>17.600000000000001</v>
      </c>
      <c r="BR220" s="1">
        <v>16.399999999999999</v>
      </c>
      <c r="BS220" s="1">
        <v>16.399999999999999</v>
      </c>
      <c r="BT220" s="1">
        <v>17.899999999999999</v>
      </c>
      <c r="BU220" s="1">
        <v>17.100000000000001</v>
      </c>
      <c r="BV220" s="1">
        <v>18.600000000000001</v>
      </c>
      <c r="BW220" s="1">
        <v>18.2</v>
      </c>
      <c r="BX220" s="1">
        <v>18.2</v>
      </c>
      <c r="BY220" s="1">
        <v>19</v>
      </c>
      <c r="BZ220" s="1">
        <v>18.8</v>
      </c>
      <c r="CA220" s="1">
        <v>17.5</v>
      </c>
      <c r="CB220" s="1">
        <v>17.100000000000001</v>
      </c>
      <c r="CC220" s="1">
        <v>18.399999999999999</v>
      </c>
      <c r="CD220" s="1">
        <v>17.600000000000001</v>
      </c>
      <c r="CE220" s="1">
        <v>19</v>
      </c>
      <c r="CF220" s="1">
        <v>20.2</v>
      </c>
      <c r="CG220" s="1">
        <v>19.100000000000001</v>
      </c>
      <c r="CH220" s="1">
        <v>18.600000000000001</v>
      </c>
      <c r="CI220" s="1">
        <v>17.5</v>
      </c>
      <c r="CJ220" s="1">
        <v>17.8</v>
      </c>
      <c r="CK220" s="1">
        <v>17</v>
      </c>
      <c r="CL220" s="1">
        <v>18</v>
      </c>
      <c r="CM220" s="1">
        <v>18.399999999999999</v>
      </c>
      <c r="CN220" s="1">
        <v>16.399999999999999</v>
      </c>
      <c r="CO220" s="1">
        <v>17.2</v>
      </c>
      <c r="CP220" s="1">
        <v>18.600000000000001</v>
      </c>
      <c r="CQ220" s="1">
        <v>18.3</v>
      </c>
      <c r="CR220" s="1">
        <v>18.5</v>
      </c>
      <c r="CS220" s="1">
        <v>16.899999999999999</v>
      </c>
      <c r="CT220" s="1">
        <v>17.399999999999999</v>
      </c>
      <c r="CU220" s="1">
        <v>18.600000000000001</v>
      </c>
      <c r="CV220" s="1">
        <v>18.399999999999999</v>
      </c>
      <c r="CW220" s="1">
        <v>16.399999999999999</v>
      </c>
      <c r="CX220" s="1">
        <v>17.8</v>
      </c>
      <c r="CY220" s="1">
        <v>19.3</v>
      </c>
      <c r="CZ220" s="1">
        <v>17.8</v>
      </c>
      <c r="DA220" s="1">
        <v>17.899999999999999</v>
      </c>
      <c r="DB220" s="1">
        <v>17.899999999999999</v>
      </c>
      <c r="DC220" s="1">
        <v>19.3</v>
      </c>
      <c r="DD220" s="1">
        <v>18.5</v>
      </c>
      <c r="DE220" s="1">
        <v>18.5</v>
      </c>
      <c r="DF220" s="1">
        <v>18.3</v>
      </c>
      <c r="DG220" s="1">
        <v>19.3</v>
      </c>
      <c r="DH220" s="1">
        <v>18.100000000000001</v>
      </c>
      <c r="DI220" s="1">
        <v>18.600000000000001</v>
      </c>
      <c r="DJ220" s="1">
        <v>17.399999999999999</v>
      </c>
      <c r="DK220" s="1">
        <v>18.5</v>
      </c>
      <c r="DL220" s="1">
        <v>18.899999999999999</v>
      </c>
      <c r="DM220" s="1">
        <v>19.3</v>
      </c>
      <c r="DN220" s="1">
        <v>17.8</v>
      </c>
      <c r="DO220" s="1">
        <v>18.2</v>
      </c>
      <c r="DP220" s="1">
        <v>18.3</v>
      </c>
      <c r="DQ220" s="1">
        <v>17.600000000000001</v>
      </c>
      <c r="DR220" s="1">
        <v>17.8</v>
      </c>
      <c r="DS220" s="1">
        <v>17.399999999999999</v>
      </c>
      <c r="DT220" s="1">
        <v>18.3</v>
      </c>
      <c r="DU220" s="1">
        <v>18</v>
      </c>
      <c r="DV220" s="1">
        <v>17.5</v>
      </c>
      <c r="DW220" s="1">
        <v>18.100000000000001</v>
      </c>
      <c r="DX220" s="1">
        <v>18</v>
      </c>
      <c r="DY220" s="1">
        <v>17.3</v>
      </c>
      <c r="DZ220" s="1">
        <v>16.399999999999999</v>
      </c>
      <c r="EA220" s="1">
        <v>17.899999999999999</v>
      </c>
      <c r="EB220" s="1">
        <v>19.3</v>
      </c>
      <c r="EC220" s="1">
        <v>19</v>
      </c>
      <c r="ED220" s="1">
        <v>19.8</v>
      </c>
      <c r="EE220" s="1">
        <v>19.399999999999999</v>
      </c>
      <c r="EF220" s="1">
        <v>19.7</v>
      </c>
      <c r="EG220" s="1">
        <v>18.899999999999999</v>
      </c>
      <c r="EH220" s="1">
        <v>19.399999999999999</v>
      </c>
      <c r="EI220" s="1">
        <v>17.399999999999999</v>
      </c>
      <c r="EJ220" s="1">
        <v>18.600000000000001</v>
      </c>
      <c r="EK220" s="1">
        <v>18.3</v>
      </c>
      <c r="EL220" s="1">
        <v>18.8</v>
      </c>
      <c r="EM220" s="1">
        <v>19</v>
      </c>
      <c r="EN220" s="1">
        <v>18.899999999999999</v>
      </c>
      <c r="EO220" s="1">
        <v>18.100000000000001</v>
      </c>
      <c r="EP220" s="1">
        <v>17.899999999999999</v>
      </c>
      <c r="EQ220" s="1">
        <v>18</v>
      </c>
      <c r="ER220" s="1">
        <v>17.600000000000001</v>
      </c>
      <c r="ES220" s="1">
        <v>16.2</v>
      </c>
      <c r="ET220" s="1">
        <v>18.600000000000001</v>
      </c>
      <c r="EU220" s="1">
        <v>18.8</v>
      </c>
      <c r="EV220" s="1">
        <v>17.5</v>
      </c>
      <c r="EW220" s="1">
        <v>19</v>
      </c>
      <c r="EX220" s="1">
        <v>17</v>
      </c>
      <c r="EY220" s="1">
        <v>18.399999999999999</v>
      </c>
      <c r="EZ220" s="1">
        <v>18.399999999999999</v>
      </c>
      <c r="FA220" s="1">
        <v>17.2</v>
      </c>
      <c r="FB220" s="1">
        <v>18.5</v>
      </c>
      <c r="FC220" s="1">
        <v>18.3</v>
      </c>
      <c r="FD220" s="1">
        <v>18.2</v>
      </c>
      <c r="FE220" s="1">
        <v>17.5</v>
      </c>
      <c r="FF220" s="1">
        <v>17.8</v>
      </c>
      <c r="FG220" s="1">
        <v>16.899999999999999</v>
      </c>
      <c r="FH220" s="1">
        <v>18.600000000000001</v>
      </c>
      <c r="FI220" s="1">
        <v>18.3</v>
      </c>
      <c r="FJ220" s="1">
        <v>18.8</v>
      </c>
      <c r="FK220" s="1">
        <v>16.399999999999999</v>
      </c>
      <c r="FL220" s="1">
        <v>16.7</v>
      </c>
      <c r="FM220" s="1">
        <v>18.100000000000001</v>
      </c>
      <c r="FN220" s="1">
        <v>18.399999999999999</v>
      </c>
      <c r="FO220" s="1">
        <v>19.100000000000001</v>
      </c>
      <c r="FP220" s="1">
        <v>19.600000000000001</v>
      </c>
      <c r="FQ220" s="1">
        <v>17.7</v>
      </c>
      <c r="FR220" s="1">
        <v>17.8</v>
      </c>
      <c r="FS220" s="1">
        <v>19.2</v>
      </c>
      <c r="FT220" s="1">
        <v>16.100000000000001</v>
      </c>
      <c r="FU220" s="1">
        <v>17.8</v>
      </c>
      <c r="FV220" s="1">
        <v>18.8</v>
      </c>
      <c r="FW220" s="1">
        <v>17.8</v>
      </c>
      <c r="FX220" s="1">
        <v>18.100000000000001</v>
      </c>
      <c r="FY220" s="1">
        <v>17.899999999999999</v>
      </c>
      <c r="FZ220" s="1">
        <v>17.399999999999999</v>
      </c>
      <c r="GA220" s="1">
        <v>19.8</v>
      </c>
      <c r="GB220" s="1">
        <v>19.100000000000001</v>
      </c>
      <c r="GC220" s="1">
        <v>14.9</v>
      </c>
      <c r="GD220" s="1">
        <v>18</v>
      </c>
      <c r="GE220" s="1">
        <v>18.600000000000001</v>
      </c>
      <c r="GF220" s="1">
        <v>16.600000000000001</v>
      </c>
      <c r="GG220" s="1">
        <v>17.2</v>
      </c>
      <c r="GH220" s="1">
        <v>18.399999999999999</v>
      </c>
      <c r="GI220" s="1">
        <v>18.399999999999999</v>
      </c>
      <c r="GJ220" s="1">
        <v>18.3</v>
      </c>
      <c r="GK220" s="1">
        <v>16.899999999999999</v>
      </c>
      <c r="GL220" s="1">
        <v>17.5</v>
      </c>
      <c r="GM220" s="1">
        <v>16.100000000000001</v>
      </c>
      <c r="GN220" s="1">
        <v>15</v>
      </c>
      <c r="GO220" s="1">
        <v>18.5</v>
      </c>
      <c r="GP220" s="1">
        <v>17.899999999999999</v>
      </c>
      <c r="GQ220" s="1">
        <v>17.399999999999999</v>
      </c>
      <c r="GR220" s="1">
        <v>17.600000000000001</v>
      </c>
      <c r="GS220" s="1">
        <v>18.600000000000001</v>
      </c>
      <c r="GT220" s="1">
        <v>18.5</v>
      </c>
      <c r="GU220" s="1">
        <v>19.100000000000001</v>
      </c>
      <c r="GV220" s="1">
        <v>17.8</v>
      </c>
      <c r="GW220" s="1">
        <v>17</v>
      </c>
      <c r="GX220" s="1">
        <v>16.399999999999999</v>
      </c>
      <c r="GY220" s="1">
        <v>16.5</v>
      </c>
      <c r="GZ220" s="1">
        <v>18.399999999999999</v>
      </c>
      <c r="HA220" s="1">
        <v>16.7</v>
      </c>
      <c r="HB220" s="1">
        <v>17.100000000000001</v>
      </c>
      <c r="HC220" s="1">
        <v>18.399999999999999</v>
      </c>
      <c r="HD220" s="1">
        <v>18</v>
      </c>
      <c r="HE220" s="1">
        <v>18.899999999999999</v>
      </c>
      <c r="HF220" s="1">
        <v>18.399999999999999</v>
      </c>
      <c r="HG220" s="1">
        <v>17.5</v>
      </c>
      <c r="HH220" s="1">
        <v>18.5</v>
      </c>
      <c r="HI220" s="1">
        <v>16.7</v>
      </c>
      <c r="HJ220" s="1">
        <v>17</v>
      </c>
      <c r="HK220" s="1">
        <v>16.899999999999999</v>
      </c>
      <c r="HL220" s="1">
        <v>15.8</v>
      </c>
      <c r="HM220" s="1">
        <v>15.4</v>
      </c>
      <c r="HN220" s="1">
        <v>17.600000000000001</v>
      </c>
      <c r="HO220" s="1">
        <v>17.7</v>
      </c>
      <c r="HP220" s="1">
        <v>18.399999999999999</v>
      </c>
      <c r="HQ220" s="1">
        <v>16.3</v>
      </c>
      <c r="HR220" s="1">
        <v>16</v>
      </c>
      <c r="HS220" s="1">
        <v>18.399999999999999</v>
      </c>
      <c r="HT220" s="1">
        <v>17.399999999999999</v>
      </c>
      <c r="HU220" s="1">
        <v>16.3</v>
      </c>
      <c r="HV220" s="1">
        <v>15.5</v>
      </c>
      <c r="HW220" s="1">
        <v>16.3</v>
      </c>
      <c r="HX220" s="1">
        <v>16.399999999999999</v>
      </c>
      <c r="HY220" s="1">
        <v>18.600000000000001</v>
      </c>
      <c r="HZ220" s="1">
        <v>17.7</v>
      </c>
      <c r="IA220" s="1">
        <v>16.100000000000001</v>
      </c>
      <c r="IB220" s="1">
        <v>16.3</v>
      </c>
      <c r="IC220" s="1">
        <v>17.5</v>
      </c>
      <c r="ID220" s="1">
        <v>16.5</v>
      </c>
      <c r="IE220" s="1">
        <v>15.2</v>
      </c>
      <c r="IF220" s="1">
        <v>16</v>
      </c>
      <c r="IG220" s="1">
        <v>17.3</v>
      </c>
      <c r="IH220" s="1">
        <v>14</v>
      </c>
      <c r="II220" s="1">
        <v>15.3</v>
      </c>
      <c r="IJ220" s="1">
        <v>16.2</v>
      </c>
      <c r="IK220" s="1">
        <v>14.8</v>
      </c>
      <c r="IL220" s="1">
        <v>15.5</v>
      </c>
      <c r="IM220" s="1">
        <v>14.4</v>
      </c>
      <c r="IN220" s="1">
        <v>16.600000000000001</v>
      </c>
      <c r="IO220" s="1">
        <v>14.3</v>
      </c>
      <c r="IP220" s="1">
        <v>14.2</v>
      </c>
      <c r="IQ220" s="1">
        <v>16.5</v>
      </c>
      <c r="IR220" s="1">
        <v>17.100000000000001</v>
      </c>
      <c r="IS220" s="1">
        <v>17.600000000000001</v>
      </c>
      <c r="IT220" s="1">
        <v>15.4</v>
      </c>
      <c r="IU220" s="1">
        <v>16.899999999999999</v>
      </c>
      <c r="IV220" s="1">
        <v>16.5</v>
      </c>
      <c r="IW220" s="1">
        <v>17.2</v>
      </c>
      <c r="IX220" s="1">
        <v>15.3</v>
      </c>
      <c r="IY220" s="1">
        <v>16.3</v>
      </c>
      <c r="IZ220" s="1">
        <v>15.5</v>
      </c>
      <c r="JA220" s="1">
        <v>15.4</v>
      </c>
      <c r="JB220" s="1">
        <v>16.5</v>
      </c>
      <c r="JC220" s="1">
        <v>17.7</v>
      </c>
      <c r="JD220" s="1">
        <v>18.8</v>
      </c>
      <c r="JE220" s="1">
        <v>18.3</v>
      </c>
      <c r="JF220" s="1">
        <v>17.899999999999999</v>
      </c>
      <c r="JG220" s="1">
        <v>17.2</v>
      </c>
      <c r="JH220" s="1">
        <v>18.399999999999999</v>
      </c>
      <c r="JI220" s="1">
        <v>17.399999999999999</v>
      </c>
      <c r="JJ220" s="1">
        <v>17.399999999999999</v>
      </c>
      <c r="JK220" s="1">
        <v>17</v>
      </c>
      <c r="JL220" s="1">
        <v>17.8</v>
      </c>
      <c r="JM220" s="1">
        <v>17.399999999999999</v>
      </c>
      <c r="JN220" s="1">
        <v>18.899999999999999</v>
      </c>
      <c r="JO220" s="1">
        <v>16.7</v>
      </c>
      <c r="JP220" s="1">
        <v>16.600000000000001</v>
      </c>
      <c r="JQ220" s="1">
        <v>17.899999999999999</v>
      </c>
      <c r="JR220" s="1">
        <v>16.5</v>
      </c>
      <c r="JS220" s="1">
        <v>17.8</v>
      </c>
      <c r="JT220" s="1">
        <v>18.3</v>
      </c>
      <c r="JU220" s="1">
        <v>18</v>
      </c>
      <c r="JV220" s="1">
        <v>16.399999999999999</v>
      </c>
      <c r="JW220" s="1">
        <v>16.600000000000001</v>
      </c>
      <c r="JX220" s="1">
        <v>18.3</v>
      </c>
      <c r="JY220" s="1">
        <v>16.8</v>
      </c>
      <c r="JZ220" s="1">
        <v>17.399999999999999</v>
      </c>
      <c r="KA220" s="1">
        <v>18.600000000000001</v>
      </c>
      <c r="KB220" s="1">
        <v>17.8</v>
      </c>
      <c r="KC220" s="1">
        <v>17.2</v>
      </c>
      <c r="KD220" s="1">
        <v>18</v>
      </c>
      <c r="KE220" s="1">
        <v>17.2</v>
      </c>
      <c r="KF220" s="1">
        <v>18.2</v>
      </c>
      <c r="KG220" s="1">
        <v>17.5</v>
      </c>
      <c r="KH220" s="1">
        <v>18</v>
      </c>
      <c r="KI220" s="1">
        <v>17.399999999999999</v>
      </c>
      <c r="KJ220" s="1">
        <v>17.2</v>
      </c>
      <c r="KK220" s="1">
        <v>17.8</v>
      </c>
      <c r="KL220" s="1">
        <v>17</v>
      </c>
      <c r="KM220" s="1">
        <v>18</v>
      </c>
      <c r="KN220" s="1">
        <v>16.600000000000001</v>
      </c>
      <c r="KO220" s="1">
        <v>17</v>
      </c>
      <c r="KP220" s="1">
        <v>17.399999999999999</v>
      </c>
      <c r="KQ220" s="1">
        <v>16.7</v>
      </c>
      <c r="KR220" s="1">
        <v>17.2</v>
      </c>
      <c r="KS220" s="1">
        <v>18</v>
      </c>
      <c r="KT220" s="1">
        <v>17.2</v>
      </c>
      <c r="KU220" s="1">
        <v>17.2</v>
      </c>
      <c r="KV220" s="1">
        <v>17.8</v>
      </c>
      <c r="KW220" s="1">
        <v>15.8</v>
      </c>
      <c r="KX220" s="1">
        <v>19</v>
      </c>
      <c r="KY220" s="1">
        <v>17.8</v>
      </c>
      <c r="KZ220" s="1">
        <v>18.600000000000001</v>
      </c>
      <c r="LA220" s="1">
        <v>17</v>
      </c>
      <c r="LB220" s="1">
        <v>15.8</v>
      </c>
      <c r="LC220" s="1">
        <v>16</v>
      </c>
      <c r="LD220" s="1">
        <v>17.5</v>
      </c>
      <c r="LE220" s="1">
        <v>19.399999999999999</v>
      </c>
      <c r="LF220" s="1">
        <v>17.8</v>
      </c>
      <c r="LG220" s="1">
        <v>18.7</v>
      </c>
      <c r="LH220" s="1">
        <v>18.8</v>
      </c>
      <c r="LI220" s="1">
        <v>17.600000000000001</v>
      </c>
      <c r="LJ220" s="1">
        <v>16.399999999999999</v>
      </c>
      <c r="LK220" s="1">
        <v>17.8</v>
      </c>
      <c r="LL220" s="1">
        <v>17.7</v>
      </c>
      <c r="LM220" s="1">
        <v>17.3</v>
      </c>
      <c r="LN220" s="1">
        <v>16.2</v>
      </c>
      <c r="LO220" s="1">
        <v>17.8</v>
      </c>
      <c r="LP220" s="1">
        <v>16.5</v>
      </c>
      <c r="LQ220" s="1">
        <v>18</v>
      </c>
      <c r="LR220" s="1">
        <v>18.3</v>
      </c>
      <c r="LS220" s="1">
        <v>17.600000000000001</v>
      </c>
      <c r="LT220" s="1">
        <v>17</v>
      </c>
      <c r="LU220" s="1">
        <v>17.3</v>
      </c>
      <c r="LV220" s="1">
        <v>17</v>
      </c>
      <c r="LW220" s="1">
        <v>15.1</v>
      </c>
      <c r="LX220" s="1">
        <v>17.7</v>
      </c>
      <c r="LY220" s="1">
        <v>16.7</v>
      </c>
      <c r="LZ220" s="1">
        <v>18.100000000000001</v>
      </c>
      <c r="MA220" s="1">
        <v>17.3</v>
      </c>
      <c r="MB220" s="1">
        <v>17.600000000000001</v>
      </c>
      <c r="MC220" s="1">
        <v>18.2</v>
      </c>
      <c r="MD220" s="1">
        <v>17.600000000000001</v>
      </c>
      <c r="ME220" s="1">
        <v>19.100000000000001</v>
      </c>
      <c r="MF220" s="1">
        <v>18</v>
      </c>
      <c r="MG220" s="1">
        <v>17.8</v>
      </c>
      <c r="MH220" s="1">
        <v>17.5</v>
      </c>
      <c r="MI220" s="1">
        <v>17.899999999999999</v>
      </c>
      <c r="MJ220" s="1">
        <v>18.5</v>
      </c>
      <c r="MK220" s="1">
        <v>17.3</v>
      </c>
      <c r="ML220" s="1">
        <v>17.3</v>
      </c>
      <c r="MM220" s="1">
        <v>16.600000000000001</v>
      </c>
      <c r="MN220" s="1">
        <v>17.100000000000001</v>
      </c>
      <c r="MO220" s="1">
        <v>18</v>
      </c>
      <c r="MP220" s="1">
        <v>18</v>
      </c>
      <c r="MQ220" s="1">
        <v>17.8</v>
      </c>
      <c r="MR220" s="1">
        <v>17.899999999999999</v>
      </c>
      <c r="MS220" s="1">
        <v>17.2</v>
      </c>
      <c r="MT220" s="1">
        <v>17.2</v>
      </c>
      <c r="MU220" s="1">
        <v>16.600000000000001</v>
      </c>
      <c r="MV220" s="1">
        <v>17.8</v>
      </c>
      <c r="MW220" s="1">
        <v>16.600000000000001</v>
      </c>
      <c r="MX220" s="1">
        <v>18.399999999999999</v>
      </c>
      <c r="MY220" s="1">
        <v>17.600000000000001</v>
      </c>
      <c r="MZ220" s="1">
        <v>18.2</v>
      </c>
      <c r="NA220" s="1">
        <v>19.899999999999999</v>
      </c>
      <c r="NB220" s="1">
        <v>18</v>
      </c>
      <c r="NC220" s="1">
        <v>18.8</v>
      </c>
      <c r="ND220" s="1">
        <v>17.600000000000001</v>
      </c>
      <c r="NE220" s="1">
        <v>18.899999999999999</v>
      </c>
      <c r="NF220" s="1">
        <v>16.8</v>
      </c>
      <c r="NG220" s="1">
        <v>17.8</v>
      </c>
      <c r="NH220" s="1">
        <v>19.2</v>
      </c>
      <c r="NI220" s="1">
        <v>18</v>
      </c>
      <c r="NJ220" s="6">
        <f t="shared" si="160"/>
        <v>1</v>
      </c>
      <c r="NK220" s="3">
        <f t="shared" si="161"/>
        <v>1</v>
      </c>
      <c r="NL220" s="3">
        <f t="shared" si="162"/>
        <v>1</v>
      </c>
      <c r="NM220" s="3">
        <f t="shared" si="163"/>
        <v>1</v>
      </c>
      <c r="NN220" s="3">
        <f t="shared" si="164"/>
        <v>1</v>
      </c>
      <c r="NO220" s="3">
        <f t="shared" si="165"/>
        <v>1</v>
      </c>
      <c r="NP220" s="3">
        <f t="shared" si="166"/>
        <v>1</v>
      </c>
      <c r="NQ220" s="3">
        <f t="shared" si="167"/>
        <v>1</v>
      </c>
      <c r="NR220" s="3">
        <f t="shared" si="168"/>
        <v>1</v>
      </c>
      <c r="NS220" s="3">
        <f t="shared" si="169"/>
        <v>1</v>
      </c>
      <c r="NT220" s="3">
        <f t="shared" si="170"/>
        <v>1</v>
      </c>
      <c r="NU220" s="3">
        <f t="shared" si="171"/>
        <v>1</v>
      </c>
      <c r="NV220" s="3">
        <f t="shared" si="172"/>
        <v>1</v>
      </c>
      <c r="NW220" s="5">
        <f t="shared" si="173"/>
        <v>17.248387096774195</v>
      </c>
      <c r="NX220" s="1">
        <f t="shared" si="174"/>
        <v>18.625000000000004</v>
      </c>
      <c r="NY220" s="1">
        <f t="shared" si="175"/>
        <v>17.964516129032258</v>
      </c>
      <c r="NZ220" s="1">
        <f t="shared" si="176"/>
        <v>18.193333333333335</v>
      </c>
      <c r="OA220" s="1">
        <f t="shared" si="177"/>
        <v>18.309677419354838</v>
      </c>
      <c r="OB220" s="1">
        <f t="shared" si="178"/>
        <v>17.90666666666667</v>
      </c>
      <c r="OC220" s="1">
        <f t="shared" si="179"/>
        <v>17.554838709677412</v>
      </c>
      <c r="OD220" s="1">
        <f t="shared" si="180"/>
        <v>16.280645161290323</v>
      </c>
      <c r="OE220" s="1">
        <f t="shared" si="181"/>
        <v>17.189999999999998</v>
      </c>
      <c r="OF220" s="1">
        <f t="shared" si="182"/>
        <v>17.474193548387095</v>
      </c>
      <c r="OG220" s="1">
        <f t="shared" si="183"/>
        <v>17.393333333333334</v>
      </c>
      <c r="OH220" s="1">
        <f t="shared" si="184"/>
        <v>17.85161290322581</v>
      </c>
      <c r="OI220" s="111">
        <v>16.593333333333334</v>
      </c>
      <c r="OJ220" s="112">
        <v>16.683333333333334</v>
      </c>
      <c r="OK220" s="112">
        <v>16.770000000000003</v>
      </c>
      <c r="OL220" s="112">
        <v>17.096666666666671</v>
      </c>
      <c r="OM220" s="112">
        <v>17.25333333333333</v>
      </c>
      <c r="ON220" s="112">
        <v>16.943333333333332</v>
      </c>
      <c r="OO220" s="112">
        <v>16.600000000000005</v>
      </c>
      <c r="OP220" s="112">
        <v>16.483333333333334</v>
      </c>
      <c r="OQ220" s="112">
        <v>16.516666666666666</v>
      </c>
      <c r="OR220" s="112">
        <v>16.549999999999997</v>
      </c>
      <c r="OS220" s="112">
        <v>16.65666666666667</v>
      </c>
      <c r="OT220" s="112">
        <v>16.806666666666668</v>
      </c>
      <c r="OU220" s="5">
        <f t="shared" si="148"/>
        <v>0.6550537634408613</v>
      </c>
      <c r="OV220" s="1">
        <f t="shared" si="149"/>
        <v>1.94166666666667</v>
      </c>
      <c r="OW220" s="1">
        <f t="shared" si="150"/>
        <v>1.1945161290322552</v>
      </c>
      <c r="OX220" s="1">
        <f t="shared" si="151"/>
        <v>1.096666666666664</v>
      </c>
      <c r="OY220" s="1">
        <f t="shared" si="152"/>
        <v>1.0563440860215074</v>
      </c>
      <c r="OZ220" s="1">
        <f t="shared" si="153"/>
        <v>0.96333333333333826</v>
      </c>
      <c r="PA220" s="1">
        <f t="shared" si="154"/>
        <v>0.95483870967740714</v>
      </c>
      <c r="PB220" s="1">
        <f t="shared" si="155"/>
        <v>-0.20268817204301115</v>
      </c>
      <c r="PC220" s="1">
        <f t="shared" si="156"/>
        <v>0.67333333333333201</v>
      </c>
      <c r="PD220" s="1">
        <f t="shared" si="157"/>
        <v>0.92419354838709822</v>
      </c>
      <c r="PE220" s="1">
        <f t="shared" si="158"/>
        <v>0.73666666666666458</v>
      </c>
      <c r="PF220" s="1">
        <f t="shared" si="159"/>
        <v>1.0449462365591415</v>
      </c>
      <c r="PG220" s="111">
        <v>11</v>
      </c>
      <c r="PH220" s="112">
        <v>12.6</v>
      </c>
      <c r="PI220" s="112">
        <v>11</v>
      </c>
      <c r="PJ220" s="112">
        <v>12.6</v>
      </c>
      <c r="PK220" s="112">
        <v>13.2</v>
      </c>
      <c r="PL220" s="112">
        <v>11.8</v>
      </c>
      <c r="PM220" s="112">
        <v>12.4</v>
      </c>
      <c r="PN220" s="112">
        <v>11.4</v>
      </c>
      <c r="PO220" s="112">
        <v>12.2</v>
      </c>
      <c r="PP220" s="112">
        <v>13</v>
      </c>
      <c r="PQ220" s="112">
        <v>11.8</v>
      </c>
      <c r="PR220" s="137">
        <v>12</v>
      </c>
      <c r="PS220" s="5">
        <f t="array" ref="PS220">+IF(ISERROR($NW220)=FALSE,MIN(IF($H220:$AL220&lt;65534,$H220:$AL220,"")),NA())</f>
        <v>14.6</v>
      </c>
      <c r="PT220" s="1">
        <f t="array" ref="PT220">+IF(ISERROR($NX220)=FALSE,MIN(IF($AM220:$BN220&lt;65534,$AM220:$BN220,"")),NA())</f>
        <v>16.600000000000001</v>
      </c>
      <c r="PU220" s="1">
        <f t="array" ref="PU220">+IF(ISERROR($NY220)=FALSE,MIN(IF($BP220:$CT220&lt;65534,$BP220:$CT220,"")),NA())</f>
        <v>16.399999999999999</v>
      </c>
      <c r="PV220" s="1">
        <f t="array" ref="PV220">+IF(ISERROR($NZ220)=FALSE,MIN(IF($CU220:$DX220&lt;65534,$CU220:$DX220,"")),NA())</f>
        <v>16.399999999999999</v>
      </c>
      <c r="PW220" s="1">
        <f t="array" ref="PW220">+IF(ISERROR($OA220)=FALSE,MIN(IF($DY220:$FC220&lt;65534,$DY220:$FC220,"")),NA())</f>
        <v>16.2</v>
      </c>
      <c r="PX220" s="1">
        <f t="array" ref="PX220">+IF(ISERROR($OB220)=FALSE,MIN(IF($FD220:$GG220&lt;65534,$FD220:$GG220,"")),NA())</f>
        <v>14.9</v>
      </c>
      <c r="PY220" s="1">
        <f t="array" ref="PY220">+IF(ISERROR($OC220)=FALSE,MIN(IF($GH220:$HL220&lt;65534,$GH220:$HL220,"")),NA())</f>
        <v>15</v>
      </c>
      <c r="PZ220" s="1">
        <f t="array" ref="PZ220">+IF(ISERROR($OD220)=FALSE,MIN(IF($HM220:$IQ220&lt;65534,$HM220:$IQ220,"")),NA())</f>
        <v>14</v>
      </c>
      <c r="QA220" s="1">
        <f t="array" ref="QA220">+IF(ISERROR($OE220)=FALSE,MIN(IF($IR220:$JU220&lt;65534,$IR220:$JU220,"")),NA())</f>
        <v>15.3</v>
      </c>
      <c r="QB220" s="1">
        <f t="array" ref="QB220">+IF(ISERROR($OF220)=FALSE,MIN(IF($JV220:$KZ220&lt;65534,$JV220:$KZ220,"")),NA())</f>
        <v>15.8</v>
      </c>
      <c r="QC220" s="1">
        <f t="array" ref="QC220">+IF(ISERROR($OG220)=FALSE,MIN(IF($LA220:$MD220&lt;65534,$LA220:$MD220,"")),NA())</f>
        <v>15.1</v>
      </c>
      <c r="QD220" s="1">
        <f t="array" ref="QD220">+IF(ISERROR($OH220)=FALSE,MIN(IF($ME220:$NI220&lt;65534,$ME220:$NI220,"")),NA())</f>
        <v>16.600000000000001</v>
      </c>
      <c r="QE220" s="5">
        <f t="shared" si="185"/>
        <v>-3.5999999999999996</v>
      </c>
      <c r="QF220" s="1">
        <f t="shared" si="186"/>
        <v>-4.0000000000000018</v>
      </c>
      <c r="QG220" s="1">
        <f t="shared" si="187"/>
        <v>-5.3999999999999986</v>
      </c>
      <c r="QH220" s="1">
        <f t="shared" si="188"/>
        <v>-3.7999999999999989</v>
      </c>
      <c r="QI220" s="1">
        <f t="shared" si="189"/>
        <v>-3</v>
      </c>
      <c r="QJ220" s="1">
        <f t="shared" si="190"/>
        <v>-3.0999999999999996</v>
      </c>
      <c r="QK220" s="1">
        <f t="shared" si="191"/>
        <v>-2.5999999999999996</v>
      </c>
      <c r="QL220" s="1">
        <f t="shared" si="192"/>
        <v>-2.5999999999999996</v>
      </c>
      <c r="QM220" s="1">
        <f t="shared" si="193"/>
        <v>-3.1000000000000014</v>
      </c>
      <c r="QN220" s="1">
        <f t="shared" si="194"/>
        <v>-2.8000000000000007</v>
      </c>
      <c r="QO220" s="1">
        <f t="shared" si="195"/>
        <v>-3.2999999999999989</v>
      </c>
      <c r="QP220" s="1">
        <f t="shared" si="196"/>
        <v>-4.6000000000000014</v>
      </c>
      <c r="QQ220" s="5" t="s">
        <v>892</v>
      </c>
    </row>
    <row r="221" spans="1:459" s="1" customFormat="1" x14ac:dyDescent="0.2">
      <c r="A221" s="126">
        <v>26135040</v>
      </c>
      <c r="B221" s="127">
        <v>-75.737222222222229</v>
      </c>
      <c r="C221" s="127">
        <v>4.8158611111111114</v>
      </c>
      <c r="D221" s="128">
        <v>1199</v>
      </c>
      <c r="E221" s="129" t="s">
        <v>224</v>
      </c>
      <c r="F221" s="129" t="s">
        <v>23</v>
      </c>
      <c r="G221" s="129" t="s">
        <v>24</v>
      </c>
      <c r="H221" s="1">
        <v>17</v>
      </c>
      <c r="I221" s="1">
        <v>17.5</v>
      </c>
      <c r="J221" s="1">
        <v>17.600000000000001</v>
      </c>
      <c r="K221" s="1">
        <v>17.3</v>
      </c>
      <c r="L221" s="1">
        <v>18</v>
      </c>
      <c r="M221" s="1">
        <v>19.7</v>
      </c>
      <c r="N221" s="1">
        <v>17.2</v>
      </c>
      <c r="O221" s="1">
        <v>16.7</v>
      </c>
      <c r="P221" s="1">
        <v>16.899999999999999</v>
      </c>
      <c r="Q221" s="1">
        <v>17.5</v>
      </c>
      <c r="R221" s="1">
        <v>17</v>
      </c>
      <c r="S221" s="1">
        <v>16.8</v>
      </c>
      <c r="T221" s="1">
        <v>17.8</v>
      </c>
      <c r="U221" s="1">
        <v>17.899999999999999</v>
      </c>
      <c r="V221" s="1">
        <v>17.2</v>
      </c>
      <c r="W221" s="1">
        <v>18.2</v>
      </c>
      <c r="X221" s="1">
        <v>18.8</v>
      </c>
      <c r="Y221" s="1">
        <v>17.399999999999999</v>
      </c>
      <c r="Z221" s="1">
        <v>18</v>
      </c>
      <c r="AA221" s="1">
        <v>19</v>
      </c>
      <c r="AB221" s="1">
        <v>19.600000000000001</v>
      </c>
      <c r="AC221" s="1">
        <v>17.8</v>
      </c>
      <c r="AD221" s="1">
        <v>18</v>
      </c>
      <c r="AE221" s="1">
        <v>18.8</v>
      </c>
      <c r="AF221" s="1">
        <v>18.5</v>
      </c>
      <c r="AG221" s="1">
        <v>19.100000000000001</v>
      </c>
      <c r="AH221" s="1">
        <v>19.2</v>
      </c>
      <c r="AI221" s="1">
        <v>18.399999999999999</v>
      </c>
      <c r="AJ221" s="1">
        <v>17.8</v>
      </c>
      <c r="AK221" s="1">
        <v>18.600000000000001</v>
      </c>
      <c r="AL221" s="1">
        <v>19.3</v>
      </c>
      <c r="AM221" s="1">
        <v>19.399999999999999</v>
      </c>
      <c r="AN221" s="1">
        <v>17.2</v>
      </c>
      <c r="AO221" s="1">
        <v>18</v>
      </c>
      <c r="AP221" s="1">
        <v>19.399999999999999</v>
      </c>
      <c r="AQ221" s="1">
        <v>20</v>
      </c>
      <c r="AR221" s="1">
        <v>18.7</v>
      </c>
      <c r="AS221" s="1">
        <v>18.899999999999999</v>
      </c>
      <c r="AT221" s="1">
        <v>18.3</v>
      </c>
      <c r="AU221" s="1">
        <v>18.7</v>
      </c>
      <c r="AV221" s="1">
        <v>18.600000000000001</v>
      </c>
      <c r="AW221" s="1">
        <v>18.7</v>
      </c>
      <c r="AX221" s="1">
        <v>19.899999999999999</v>
      </c>
      <c r="AY221" s="1">
        <v>19.3</v>
      </c>
      <c r="AZ221" s="1">
        <v>19.399999999999999</v>
      </c>
      <c r="BA221" s="1">
        <v>18.5</v>
      </c>
      <c r="BB221" s="1">
        <v>18.8</v>
      </c>
      <c r="BC221" s="1">
        <v>19.5</v>
      </c>
      <c r="BD221" s="1">
        <v>19.2</v>
      </c>
      <c r="BE221" s="1">
        <v>19.399999999999999</v>
      </c>
      <c r="BF221" s="1">
        <v>18.5</v>
      </c>
      <c r="BG221" s="1">
        <v>18.8</v>
      </c>
      <c r="BH221" s="1">
        <v>18.7</v>
      </c>
      <c r="BI221" s="1">
        <v>17.8</v>
      </c>
      <c r="BJ221" s="1">
        <v>17.600000000000001</v>
      </c>
      <c r="BK221" s="1">
        <v>18</v>
      </c>
      <c r="BL221" s="1">
        <v>18.5</v>
      </c>
      <c r="BM221" s="1">
        <v>17.7</v>
      </c>
      <c r="BN221" s="1">
        <v>17.899999999999999</v>
      </c>
      <c r="BO221" s="102"/>
      <c r="BP221" s="1">
        <v>19</v>
      </c>
      <c r="BQ221" s="1">
        <v>16.399999999999999</v>
      </c>
      <c r="BR221" s="1">
        <v>17</v>
      </c>
      <c r="BS221" s="1">
        <v>17.600000000000001</v>
      </c>
      <c r="BT221" s="1">
        <v>17.2</v>
      </c>
      <c r="BU221" s="1">
        <v>17.399999999999999</v>
      </c>
      <c r="BV221" s="1">
        <v>19.899999999999999</v>
      </c>
      <c r="BW221" s="1">
        <v>18.2</v>
      </c>
      <c r="BX221" s="1">
        <v>18.399999999999999</v>
      </c>
      <c r="BY221" s="1">
        <v>19.2</v>
      </c>
      <c r="BZ221" s="1">
        <v>18.5</v>
      </c>
      <c r="CA221" s="1">
        <v>18.8</v>
      </c>
      <c r="CB221" s="1">
        <v>19.100000000000001</v>
      </c>
      <c r="CC221" s="1">
        <v>19.8</v>
      </c>
      <c r="CD221" s="1">
        <v>18.899999999999999</v>
      </c>
      <c r="CE221" s="1">
        <v>18.100000000000001</v>
      </c>
      <c r="CF221" s="1">
        <v>19</v>
      </c>
      <c r="CG221" s="1">
        <v>19.899999999999999</v>
      </c>
      <c r="CH221" s="1">
        <v>17.899999999999999</v>
      </c>
      <c r="CI221" s="1">
        <v>17.600000000000001</v>
      </c>
      <c r="CJ221" s="1">
        <v>18.2</v>
      </c>
      <c r="CK221" s="1">
        <v>18</v>
      </c>
      <c r="CL221" s="1">
        <v>17.899999999999999</v>
      </c>
      <c r="CM221" s="1">
        <v>17</v>
      </c>
      <c r="CN221" s="1">
        <v>17.399999999999999</v>
      </c>
      <c r="CO221" s="1">
        <v>17.8</v>
      </c>
      <c r="CP221" s="1">
        <v>18.600000000000001</v>
      </c>
      <c r="CQ221" s="1">
        <v>19.2</v>
      </c>
      <c r="CR221" s="1">
        <v>19.3</v>
      </c>
      <c r="CS221" s="1">
        <v>17.600000000000001</v>
      </c>
      <c r="CT221" s="1">
        <v>18.2</v>
      </c>
      <c r="CU221" s="1">
        <v>18</v>
      </c>
      <c r="CV221" s="1">
        <v>18.2</v>
      </c>
      <c r="CW221" s="1">
        <v>17.3</v>
      </c>
      <c r="CX221" s="1">
        <v>18.2</v>
      </c>
      <c r="CY221" s="1">
        <v>18.8</v>
      </c>
      <c r="CZ221" s="1">
        <v>17.2</v>
      </c>
      <c r="DA221" s="1">
        <v>17.399999999999999</v>
      </c>
      <c r="DB221" s="1">
        <v>19</v>
      </c>
      <c r="DC221" s="1">
        <v>19.3</v>
      </c>
      <c r="DD221" s="1">
        <v>17.7</v>
      </c>
      <c r="DE221" s="1">
        <v>17.600000000000001</v>
      </c>
      <c r="DF221" s="1">
        <v>17.8</v>
      </c>
      <c r="DG221" s="1">
        <v>19.600000000000001</v>
      </c>
      <c r="DH221" s="1">
        <v>19.3</v>
      </c>
      <c r="DI221" s="1">
        <v>17.8</v>
      </c>
      <c r="DJ221" s="1">
        <v>17.399999999999999</v>
      </c>
      <c r="DK221" s="1">
        <v>18.8</v>
      </c>
      <c r="DL221" s="1">
        <v>18.600000000000001</v>
      </c>
      <c r="DM221" s="1">
        <v>18.8</v>
      </c>
      <c r="DN221" s="1">
        <v>18</v>
      </c>
      <c r="DO221" s="1">
        <v>18.3</v>
      </c>
      <c r="DP221" s="1">
        <v>17.600000000000001</v>
      </c>
      <c r="DQ221" s="1">
        <v>17.100000000000001</v>
      </c>
      <c r="DR221" s="1">
        <v>17.600000000000001</v>
      </c>
      <c r="DS221" s="1">
        <v>18.2</v>
      </c>
      <c r="DT221" s="1">
        <v>18.399999999999999</v>
      </c>
      <c r="DU221" s="1">
        <v>19.2</v>
      </c>
      <c r="DV221" s="1">
        <v>17.8</v>
      </c>
      <c r="DW221" s="1">
        <v>18.5</v>
      </c>
      <c r="DX221" s="1">
        <v>18.7</v>
      </c>
      <c r="DY221" s="1">
        <v>18</v>
      </c>
      <c r="DZ221" s="1">
        <v>18.5</v>
      </c>
      <c r="EA221" s="1">
        <v>20.100000000000001</v>
      </c>
      <c r="EB221" s="1">
        <v>20.100000000000001</v>
      </c>
      <c r="EC221" s="1">
        <v>19.100000000000001</v>
      </c>
      <c r="ED221" s="1">
        <v>20.399999999999999</v>
      </c>
      <c r="EE221" s="1">
        <v>19.5</v>
      </c>
      <c r="EF221" s="1">
        <v>19.399999999999999</v>
      </c>
      <c r="EG221" s="1">
        <v>18.899999999999999</v>
      </c>
      <c r="EH221" s="1">
        <v>17.399999999999999</v>
      </c>
      <c r="EI221" s="1">
        <v>17.7</v>
      </c>
      <c r="EJ221" s="1">
        <v>18.5</v>
      </c>
      <c r="EK221" s="1">
        <v>18.600000000000001</v>
      </c>
      <c r="EL221" s="1">
        <v>18.3</v>
      </c>
      <c r="EM221" s="1">
        <v>18.600000000000001</v>
      </c>
      <c r="EN221" s="1">
        <v>18.7</v>
      </c>
      <c r="EO221" s="1">
        <v>18.2</v>
      </c>
      <c r="EP221" s="1">
        <v>18.100000000000001</v>
      </c>
      <c r="EQ221" s="1">
        <v>17.600000000000001</v>
      </c>
      <c r="ER221" s="1">
        <v>17.399999999999999</v>
      </c>
      <c r="ES221" s="1">
        <v>17.3</v>
      </c>
      <c r="ET221" s="1">
        <v>18.8</v>
      </c>
      <c r="EU221" s="1">
        <v>17.100000000000001</v>
      </c>
      <c r="EV221" s="1">
        <v>18.2</v>
      </c>
      <c r="EW221" s="1">
        <v>17.5</v>
      </c>
      <c r="EX221" s="1">
        <v>17.8</v>
      </c>
      <c r="EY221" s="1">
        <v>18.399999999999999</v>
      </c>
      <c r="EZ221" s="1">
        <v>18.8</v>
      </c>
      <c r="FA221" s="1">
        <v>18.100000000000001</v>
      </c>
      <c r="FB221" s="1">
        <v>17.3</v>
      </c>
      <c r="FC221" s="1">
        <v>17.8</v>
      </c>
      <c r="FD221" s="1">
        <v>18.100000000000001</v>
      </c>
      <c r="FE221" s="1">
        <v>17.5</v>
      </c>
      <c r="FF221" s="1">
        <v>17.899999999999999</v>
      </c>
      <c r="FG221" s="1">
        <v>17.600000000000001</v>
      </c>
      <c r="FH221" s="1">
        <v>18.8</v>
      </c>
      <c r="FI221" s="1">
        <v>18.2</v>
      </c>
      <c r="FJ221" s="1">
        <v>17.8</v>
      </c>
      <c r="FK221" s="1">
        <v>15.4</v>
      </c>
      <c r="FL221" s="1">
        <v>17</v>
      </c>
      <c r="FM221" s="1">
        <v>19</v>
      </c>
      <c r="FN221" s="1">
        <v>18.2</v>
      </c>
      <c r="FO221" s="1">
        <v>18</v>
      </c>
      <c r="FP221" s="1">
        <v>19.2</v>
      </c>
      <c r="FQ221" s="1">
        <v>17.5</v>
      </c>
      <c r="FR221" s="1">
        <v>18.8</v>
      </c>
      <c r="FS221" s="1">
        <v>18.399999999999999</v>
      </c>
      <c r="FT221" s="1">
        <v>17.7</v>
      </c>
      <c r="FU221" s="1">
        <v>18.2</v>
      </c>
      <c r="FV221" s="1">
        <v>19.600000000000001</v>
      </c>
      <c r="FW221" s="1">
        <v>19.600000000000001</v>
      </c>
      <c r="FX221" s="1">
        <v>19.100000000000001</v>
      </c>
      <c r="FY221" s="1">
        <v>18.899999999999999</v>
      </c>
      <c r="FZ221" s="1">
        <v>19.100000000000001</v>
      </c>
      <c r="GA221" s="1">
        <v>18.5</v>
      </c>
      <c r="GB221" s="1">
        <v>18.399999999999999</v>
      </c>
      <c r="GC221" s="1">
        <v>16.399999999999999</v>
      </c>
      <c r="GD221" s="1">
        <v>17.7</v>
      </c>
      <c r="GE221" s="1">
        <v>19.2</v>
      </c>
      <c r="GF221" s="1">
        <v>19.3</v>
      </c>
      <c r="GG221" s="1">
        <v>18.600000000000001</v>
      </c>
      <c r="GH221" s="1">
        <v>18.100000000000001</v>
      </c>
      <c r="GI221" s="1">
        <v>18.5</v>
      </c>
      <c r="GJ221" s="1">
        <v>17.2</v>
      </c>
      <c r="GK221" s="1">
        <v>17.600000000000001</v>
      </c>
      <c r="GL221" s="1">
        <v>17</v>
      </c>
      <c r="GM221" s="1">
        <v>16</v>
      </c>
      <c r="GN221" s="1">
        <v>17.399999999999999</v>
      </c>
      <c r="GO221" s="1">
        <v>18.3</v>
      </c>
      <c r="GP221" s="1">
        <v>18</v>
      </c>
      <c r="GQ221" s="1">
        <v>18.100000000000001</v>
      </c>
      <c r="GR221" s="1">
        <v>18.3</v>
      </c>
      <c r="GS221" s="1">
        <v>18.600000000000001</v>
      </c>
      <c r="GT221" s="1">
        <v>19</v>
      </c>
      <c r="GU221" s="1">
        <v>18.7</v>
      </c>
      <c r="GV221" s="1">
        <v>17.8</v>
      </c>
      <c r="GW221" s="1">
        <v>17.399999999999999</v>
      </c>
      <c r="GX221" s="1">
        <v>18.399999999999999</v>
      </c>
      <c r="GY221" s="1">
        <v>18</v>
      </c>
      <c r="GZ221" s="1">
        <v>19.2</v>
      </c>
      <c r="HA221" s="1">
        <v>18.399999999999999</v>
      </c>
      <c r="HB221" s="1">
        <v>18.899999999999999</v>
      </c>
      <c r="HC221" s="1">
        <v>19.399999999999999</v>
      </c>
      <c r="HD221" s="1">
        <v>18.600000000000001</v>
      </c>
      <c r="HE221" s="1">
        <v>17.899999999999999</v>
      </c>
      <c r="HF221" s="1">
        <v>18.600000000000001</v>
      </c>
      <c r="HG221" s="1">
        <v>17.7</v>
      </c>
      <c r="HH221" s="1">
        <v>17</v>
      </c>
      <c r="HI221" s="1">
        <v>17</v>
      </c>
      <c r="HJ221" s="1">
        <v>17.5</v>
      </c>
      <c r="HK221" s="1">
        <v>18.100000000000001</v>
      </c>
      <c r="HL221" s="1">
        <v>17.8</v>
      </c>
      <c r="HM221" s="1">
        <v>18</v>
      </c>
      <c r="HN221" s="1">
        <v>18.7</v>
      </c>
      <c r="HO221" s="1">
        <v>18.3</v>
      </c>
      <c r="HP221" s="1">
        <v>18</v>
      </c>
      <c r="HQ221" s="1">
        <v>18.7</v>
      </c>
      <c r="HR221" s="1">
        <v>18.399999999999999</v>
      </c>
      <c r="HS221" s="1">
        <v>18.5</v>
      </c>
      <c r="HT221" s="1">
        <v>19.3</v>
      </c>
      <c r="HU221" s="1">
        <v>19.100000000000001</v>
      </c>
      <c r="HV221" s="1">
        <v>18.2</v>
      </c>
      <c r="HW221" s="1">
        <v>18.399999999999999</v>
      </c>
      <c r="HX221" s="1">
        <v>19</v>
      </c>
      <c r="HY221" s="1">
        <v>20</v>
      </c>
      <c r="HZ221" s="1">
        <v>18.7</v>
      </c>
      <c r="IA221" s="1">
        <v>18.100000000000001</v>
      </c>
      <c r="IB221" s="1">
        <v>17</v>
      </c>
      <c r="IC221" s="1">
        <v>16.7</v>
      </c>
      <c r="ID221" s="1">
        <v>17</v>
      </c>
      <c r="IE221" s="1">
        <v>16.8</v>
      </c>
      <c r="IF221" s="1">
        <v>17.399999999999999</v>
      </c>
      <c r="IG221" s="1">
        <v>18.5</v>
      </c>
      <c r="IH221" s="1">
        <v>16.399999999999999</v>
      </c>
      <c r="II221" s="1">
        <v>17.600000000000001</v>
      </c>
      <c r="IJ221" s="1">
        <v>17.8</v>
      </c>
      <c r="IK221" s="1">
        <v>17.899999999999999</v>
      </c>
      <c r="IL221" s="1">
        <v>18</v>
      </c>
      <c r="IM221" s="1">
        <v>17.3</v>
      </c>
      <c r="IN221" s="1">
        <v>18.600000000000001</v>
      </c>
      <c r="IO221" s="1">
        <v>17.3</v>
      </c>
      <c r="IP221" s="1">
        <v>17.2</v>
      </c>
      <c r="IQ221" s="1">
        <v>18.600000000000001</v>
      </c>
      <c r="IR221" s="1">
        <v>18.399999999999999</v>
      </c>
      <c r="IS221" s="1">
        <v>19</v>
      </c>
      <c r="IT221" s="1">
        <v>17.899999999999999</v>
      </c>
      <c r="IU221" s="1">
        <v>19.100000000000001</v>
      </c>
      <c r="IV221" s="1">
        <v>18.2</v>
      </c>
      <c r="IW221" s="1">
        <v>18.899999999999999</v>
      </c>
      <c r="IX221" s="1">
        <v>17</v>
      </c>
      <c r="IY221" s="1">
        <v>18.5</v>
      </c>
      <c r="IZ221" s="1">
        <v>17.399999999999999</v>
      </c>
      <c r="JA221" s="1">
        <v>17.8</v>
      </c>
      <c r="JB221" s="1">
        <v>19.5</v>
      </c>
      <c r="JC221" s="1">
        <v>18.3</v>
      </c>
      <c r="JD221" s="1">
        <v>19.3</v>
      </c>
      <c r="JE221" s="1">
        <v>19.399999999999999</v>
      </c>
      <c r="JF221" s="1">
        <v>18.5</v>
      </c>
      <c r="JG221" s="1">
        <v>18.600000000000001</v>
      </c>
      <c r="JH221" s="1">
        <v>19.3</v>
      </c>
      <c r="JI221" s="1">
        <v>17.399999999999999</v>
      </c>
      <c r="JJ221" s="1">
        <v>17.100000000000001</v>
      </c>
      <c r="JK221" s="1">
        <v>17.2</v>
      </c>
      <c r="JL221" s="1">
        <v>17.5</v>
      </c>
      <c r="JM221" s="1">
        <v>18</v>
      </c>
      <c r="JN221" s="1">
        <v>18.2</v>
      </c>
      <c r="JO221" s="1">
        <v>17.7</v>
      </c>
      <c r="JP221" s="1">
        <v>16.600000000000001</v>
      </c>
      <c r="JQ221" s="1">
        <v>17.2</v>
      </c>
      <c r="JR221" s="1">
        <v>17.2</v>
      </c>
      <c r="JS221" s="1">
        <v>18.8</v>
      </c>
      <c r="JT221" s="1">
        <v>18.2</v>
      </c>
      <c r="JU221" s="1">
        <v>17.2</v>
      </c>
      <c r="JV221" s="1">
        <v>16.2</v>
      </c>
      <c r="JW221" s="1">
        <v>16.399999999999999</v>
      </c>
      <c r="JX221" s="1">
        <v>17.2</v>
      </c>
      <c r="JY221" s="1">
        <v>17.5</v>
      </c>
      <c r="JZ221" s="1">
        <v>18</v>
      </c>
      <c r="KA221" s="1">
        <v>17.2</v>
      </c>
      <c r="KB221" s="1">
        <v>16.2</v>
      </c>
      <c r="KC221" s="1">
        <v>17.600000000000001</v>
      </c>
      <c r="KD221" s="1">
        <v>17.2</v>
      </c>
      <c r="KE221" s="1">
        <v>18.2</v>
      </c>
      <c r="KF221" s="1">
        <v>18.3</v>
      </c>
      <c r="KG221" s="1">
        <v>17.399999999999999</v>
      </c>
      <c r="KH221" s="1">
        <v>17</v>
      </c>
      <c r="KI221" s="1">
        <v>17.600000000000001</v>
      </c>
      <c r="KJ221" s="1">
        <v>18</v>
      </c>
      <c r="KK221" s="1">
        <v>17.2</v>
      </c>
      <c r="KL221" s="1">
        <v>17.3</v>
      </c>
      <c r="KM221" s="1">
        <v>17.399999999999999</v>
      </c>
      <c r="KN221" s="1">
        <v>16.3</v>
      </c>
      <c r="KO221" s="1">
        <v>17</v>
      </c>
      <c r="KP221" s="1">
        <v>17.600000000000001</v>
      </c>
      <c r="KQ221" s="1">
        <v>17.399999999999999</v>
      </c>
      <c r="KR221" s="1">
        <v>16.8</v>
      </c>
      <c r="KS221" s="1">
        <v>17.8</v>
      </c>
      <c r="KT221" s="1">
        <v>17.7</v>
      </c>
      <c r="KU221" s="1">
        <v>18.100000000000001</v>
      </c>
      <c r="KV221" s="1">
        <v>17.8</v>
      </c>
      <c r="KW221" s="1">
        <v>18</v>
      </c>
      <c r="KX221" s="1">
        <v>18</v>
      </c>
      <c r="KY221" s="1">
        <v>18.399999999999999</v>
      </c>
      <c r="KZ221" s="1">
        <v>17.8</v>
      </c>
      <c r="LA221" s="1">
        <v>18.600000000000001</v>
      </c>
      <c r="LB221" s="1">
        <v>17.2</v>
      </c>
      <c r="LC221" s="1">
        <v>17.899999999999999</v>
      </c>
      <c r="LD221" s="1">
        <v>17.8</v>
      </c>
      <c r="LE221" s="1">
        <v>18.3</v>
      </c>
      <c r="LF221" s="1">
        <v>18</v>
      </c>
      <c r="LG221" s="1">
        <v>17.2</v>
      </c>
      <c r="LH221" s="1">
        <v>18.600000000000001</v>
      </c>
      <c r="LI221" s="1">
        <v>18.2</v>
      </c>
      <c r="LJ221" s="1">
        <v>17.899999999999999</v>
      </c>
      <c r="LK221" s="1">
        <v>17.5</v>
      </c>
      <c r="LL221" s="1">
        <v>18</v>
      </c>
      <c r="LM221" s="1">
        <v>17.8</v>
      </c>
      <c r="LN221" s="1">
        <v>17.600000000000001</v>
      </c>
      <c r="LO221" s="1">
        <v>18.100000000000001</v>
      </c>
      <c r="LP221" s="1">
        <v>16.7</v>
      </c>
      <c r="LQ221" s="1">
        <v>17.899999999999999</v>
      </c>
      <c r="LR221" s="1">
        <v>18.5</v>
      </c>
      <c r="LS221" s="1">
        <v>17.399999999999999</v>
      </c>
      <c r="LT221" s="1">
        <v>18</v>
      </c>
      <c r="LU221" s="1">
        <v>18.100000000000001</v>
      </c>
      <c r="LV221" s="1">
        <v>16.8</v>
      </c>
      <c r="LW221" s="1">
        <v>16.8</v>
      </c>
      <c r="LX221" s="1">
        <v>18.2</v>
      </c>
      <c r="LY221" s="1">
        <v>18.399999999999999</v>
      </c>
      <c r="LZ221" s="1">
        <v>18.8</v>
      </c>
      <c r="MA221" s="1">
        <v>19.8</v>
      </c>
      <c r="MB221" s="1">
        <v>19.899999999999999</v>
      </c>
      <c r="MC221" s="1">
        <v>19.100000000000001</v>
      </c>
      <c r="MD221" s="1">
        <v>18</v>
      </c>
      <c r="ME221" s="1">
        <v>18.8</v>
      </c>
      <c r="MF221" s="1">
        <v>19.399999999999999</v>
      </c>
      <c r="MG221" s="1">
        <v>19.100000000000001</v>
      </c>
      <c r="MH221" s="1">
        <v>18.8</v>
      </c>
      <c r="MI221" s="1">
        <v>17.7</v>
      </c>
      <c r="MJ221" s="1">
        <v>18.7</v>
      </c>
      <c r="MK221" s="1">
        <v>16.899999999999999</v>
      </c>
      <c r="ML221" s="1">
        <v>17</v>
      </c>
      <c r="MM221" s="1">
        <v>18.2</v>
      </c>
      <c r="MN221" s="1">
        <v>19</v>
      </c>
      <c r="MO221" s="1">
        <v>18.3</v>
      </c>
      <c r="MP221" s="1">
        <v>17.899999999999999</v>
      </c>
      <c r="MQ221" s="1">
        <v>17.8</v>
      </c>
      <c r="MR221" s="1">
        <v>18</v>
      </c>
      <c r="MS221" s="1">
        <v>17.7</v>
      </c>
      <c r="MT221" s="1">
        <v>18.3</v>
      </c>
      <c r="MU221" s="1">
        <v>17.899999999999999</v>
      </c>
      <c r="MV221" s="1">
        <v>17.899999999999999</v>
      </c>
      <c r="MW221" s="1">
        <v>18.7</v>
      </c>
      <c r="MX221" s="1">
        <v>18.8</v>
      </c>
      <c r="MY221" s="1">
        <v>19.399999999999999</v>
      </c>
      <c r="MZ221" s="1">
        <v>19.2</v>
      </c>
      <c r="NA221" s="1">
        <v>19.600000000000001</v>
      </c>
      <c r="NB221" s="1">
        <v>18.600000000000001</v>
      </c>
      <c r="NC221" s="1">
        <v>19.5</v>
      </c>
      <c r="ND221" s="1">
        <v>18.7</v>
      </c>
      <c r="NE221" s="1">
        <v>19.7</v>
      </c>
      <c r="NF221" s="1">
        <v>17.7</v>
      </c>
      <c r="NG221" s="1">
        <v>18.899999999999999</v>
      </c>
      <c r="NH221" s="1">
        <v>18.5</v>
      </c>
      <c r="NI221" s="1">
        <v>18.8</v>
      </c>
      <c r="NJ221" s="6">
        <f t="shared" si="160"/>
        <v>1</v>
      </c>
      <c r="NK221" s="3">
        <f t="shared" si="161"/>
        <v>1</v>
      </c>
      <c r="NL221" s="3">
        <f t="shared" si="162"/>
        <v>1</v>
      </c>
      <c r="NM221" s="3">
        <f t="shared" si="163"/>
        <v>1</v>
      </c>
      <c r="NN221" s="3">
        <f t="shared" si="164"/>
        <v>1</v>
      </c>
      <c r="NO221" s="3">
        <f t="shared" si="165"/>
        <v>1</v>
      </c>
      <c r="NP221" s="3">
        <f t="shared" si="166"/>
        <v>1</v>
      </c>
      <c r="NQ221" s="3">
        <f t="shared" si="167"/>
        <v>1</v>
      </c>
      <c r="NR221" s="3">
        <f t="shared" si="168"/>
        <v>1</v>
      </c>
      <c r="NS221" s="3">
        <f t="shared" si="169"/>
        <v>1</v>
      </c>
      <c r="NT221" s="3">
        <f t="shared" si="170"/>
        <v>1</v>
      </c>
      <c r="NU221" s="3">
        <f t="shared" si="171"/>
        <v>1</v>
      </c>
      <c r="NV221" s="3">
        <f t="shared" si="172"/>
        <v>1</v>
      </c>
      <c r="NW221" s="5">
        <f t="shared" si="173"/>
        <v>18.019354838709678</v>
      </c>
      <c r="NX221" s="1">
        <f t="shared" si="174"/>
        <v>18.692857142857143</v>
      </c>
      <c r="NY221" s="1">
        <f t="shared" si="175"/>
        <v>18.293548387096774</v>
      </c>
      <c r="NZ221" s="1">
        <f t="shared" si="176"/>
        <v>18.206666666666667</v>
      </c>
      <c r="OA221" s="1">
        <f t="shared" si="177"/>
        <v>18.393548387096772</v>
      </c>
      <c r="OB221" s="1">
        <f t="shared" si="178"/>
        <v>18.256666666666664</v>
      </c>
      <c r="OC221" s="1">
        <f t="shared" si="179"/>
        <v>18.016129032258061</v>
      </c>
      <c r="OD221" s="1">
        <f t="shared" si="180"/>
        <v>18.048387096774196</v>
      </c>
      <c r="OE221" s="1">
        <f t="shared" si="181"/>
        <v>18.113333333333337</v>
      </c>
      <c r="OF221" s="1">
        <f t="shared" si="182"/>
        <v>17.438709677419357</v>
      </c>
      <c r="OG221" s="1">
        <f t="shared" si="183"/>
        <v>18.036666666666665</v>
      </c>
      <c r="OH221" s="1">
        <f t="shared" si="184"/>
        <v>18.499999999999996</v>
      </c>
      <c r="OI221" s="111">
        <v>17.40666666666667</v>
      </c>
      <c r="OJ221" s="112">
        <v>17.526666666666664</v>
      </c>
      <c r="OK221" s="112">
        <v>17.639999999999997</v>
      </c>
      <c r="OL221" s="112">
        <v>17.639999999999997</v>
      </c>
      <c r="OM221" s="112">
        <v>17.579999999999998</v>
      </c>
      <c r="ON221" s="112">
        <v>17.416666666666668</v>
      </c>
      <c r="OO221" s="112">
        <v>17.173333333333332</v>
      </c>
      <c r="OP221" s="112">
        <v>17.190000000000001</v>
      </c>
      <c r="OQ221" s="112">
        <v>17.09666666666666</v>
      </c>
      <c r="OR221" s="112">
        <v>17.043333333333333</v>
      </c>
      <c r="OS221" s="112">
        <v>17.236666666666668</v>
      </c>
      <c r="OT221" s="112">
        <v>17.40666666666667</v>
      </c>
      <c r="OU221" s="5">
        <f t="shared" si="148"/>
        <v>0.61268817204300774</v>
      </c>
      <c r="OV221" s="1">
        <f t="shared" si="149"/>
        <v>1.1661904761904793</v>
      </c>
      <c r="OW221" s="1">
        <f t="shared" si="150"/>
        <v>0.65354838709677665</v>
      </c>
      <c r="OX221" s="1">
        <f t="shared" si="151"/>
        <v>0.56666666666666998</v>
      </c>
      <c r="OY221" s="1">
        <f t="shared" si="152"/>
        <v>0.81354838709677324</v>
      </c>
      <c r="OZ221" s="1">
        <f t="shared" si="153"/>
        <v>0.83999999999999631</v>
      </c>
      <c r="PA221" s="1">
        <f t="shared" si="154"/>
        <v>0.8427956989247285</v>
      </c>
      <c r="PB221" s="1">
        <f t="shared" si="155"/>
        <v>0.85838709677419445</v>
      </c>
      <c r="PC221" s="1">
        <f t="shared" si="156"/>
        <v>1.0166666666666764</v>
      </c>
      <c r="PD221" s="1">
        <f t="shared" si="157"/>
        <v>0.39537634408602429</v>
      </c>
      <c r="PE221" s="1">
        <f t="shared" si="158"/>
        <v>0.79999999999999716</v>
      </c>
      <c r="PF221" s="1">
        <f t="shared" si="159"/>
        <v>1.0933333333333266</v>
      </c>
      <c r="PG221" s="111">
        <v>13.8</v>
      </c>
      <c r="PH221" s="112">
        <v>14.4</v>
      </c>
      <c r="PI221" s="112">
        <v>14.2</v>
      </c>
      <c r="PJ221" s="112">
        <v>13</v>
      </c>
      <c r="PK221" s="112">
        <v>14.4</v>
      </c>
      <c r="PL221" s="112">
        <v>13.3</v>
      </c>
      <c r="PM221" s="112">
        <v>13.4</v>
      </c>
      <c r="PN221" s="112">
        <v>13.2</v>
      </c>
      <c r="PO221" s="112">
        <v>13.2</v>
      </c>
      <c r="PP221" s="112">
        <v>14</v>
      </c>
      <c r="PQ221" s="112">
        <v>13.4</v>
      </c>
      <c r="PR221" s="137">
        <v>14.4</v>
      </c>
      <c r="PS221" s="5">
        <f t="array" ref="PS221">+IF(ISERROR($NW221)=FALSE,MIN(IF($H221:$AL221&lt;65534,$H221:$AL221,"")),NA())</f>
        <v>16.7</v>
      </c>
      <c r="PT221" s="1">
        <f t="array" ref="PT221">+IF(ISERROR($NX221)=FALSE,MIN(IF($AM221:$BN221&lt;65534,$AM221:$BN221,"")),NA())</f>
        <v>17.2</v>
      </c>
      <c r="PU221" s="1">
        <f t="array" ref="PU221">+IF(ISERROR($NY221)=FALSE,MIN(IF($BP221:$CT221&lt;65534,$BP221:$CT221,"")),NA())</f>
        <v>16.399999999999999</v>
      </c>
      <c r="PV221" s="1">
        <f t="array" ref="PV221">+IF(ISERROR($NZ221)=FALSE,MIN(IF($CU221:$DX221&lt;65534,$CU221:$DX221,"")),NA())</f>
        <v>17.100000000000001</v>
      </c>
      <c r="PW221" s="1">
        <f t="array" ref="PW221">+IF(ISERROR($OA221)=FALSE,MIN(IF($DY221:$FC221&lt;65534,$DY221:$FC221,"")),NA())</f>
        <v>17.100000000000001</v>
      </c>
      <c r="PX221" s="1">
        <f t="array" ref="PX221">+IF(ISERROR($OB221)=FALSE,MIN(IF($FD221:$GG221&lt;65534,$FD221:$GG221,"")),NA())</f>
        <v>15.4</v>
      </c>
      <c r="PY221" s="1">
        <f t="array" ref="PY221">+IF(ISERROR($OC221)=FALSE,MIN(IF($GH221:$HL221&lt;65534,$GH221:$HL221,"")),NA())</f>
        <v>16</v>
      </c>
      <c r="PZ221" s="1">
        <f t="array" ref="PZ221">+IF(ISERROR($OD221)=FALSE,MIN(IF($HM221:$IQ221&lt;65534,$HM221:$IQ221,"")),NA())</f>
        <v>16.399999999999999</v>
      </c>
      <c r="QA221" s="1">
        <f t="array" ref="QA221">+IF(ISERROR($OE221)=FALSE,MIN(IF($IR221:$JU221&lt;65534,$IR221:$JU221,"")),NA())</f>
        <v>16.600000000000001</v>
      </c>
      <c r="QB221" s="1">
        <f t="array" ref="QB221">+IF(ISERROR($OF221)=FALSE,MIN(IF($JV221:$KZ221&lt;65534,$JV221:$KZ221,"")),NA())</f>
        <v>16.2</v>
      </c>
      <c r="QC221" s="1">
        <f t="array" ref="QC221">+IF(ISERROR($OG221)=FALSE,MIN(IF($LA221:$MD221&lt;65534,$LA221:$MD221,"")),NA())</f>
        <v>16.7</v>
      </c>
      <c r="QD221" s="1">
        <f t="array" ref="QD221">+IF(ISERROR($OH221)=FALSE,MIN(IF($ME221:$NI221&lt;65534,$ME221:$NI221,"")),NA())</f>
        <v>16.899999999999999</v>
      </c>
      <c r="QE221" s="5">
        <f t="shared" si="185"/>
        <v>-2.8999999999999986</v>
      </c>
      <c r="QF221" s="1">
        <f t="shared" si="186"/>
        <v>-2.7999999999999989</v>
      </c>
      <c r="QG221" s="1">
        <f t="shared" si="187"/>
        <v>-2.1999999999999993</v>
      </c>
      <c r="QH221" s="1">
        <f t="shared" si="188"/>
        <v>-4.1000000000000014</v>
      </c>
      <c r="QI221" s="1">
        <f t="shared" si="189"/>
        <v>-2.7000000000000011</v>
      </c>
      <c r="QJ221" s="1">
        <f t="shared" si="190"/>
        <v>-2.0999999999999996</v>
      </c>
      <c r="QK221" s="1">
        <f t="shared" si="191"/>
        <v>-2.5999999999999996</v>
      </c>
      <c r="QL221" s="1">
        <f t="shared" si="192"/>
        <v>-3.1999999999999993</v>
      </c>
      <c r="QM221" s="1">
        <f t="shared" si="193"/>
        <v>-3.4000000000000021</v>
      </c>
      <c r="QN221" s="1">
        <f t="shared" si="194"/>
        <v>-2.1999999999999993</v>
      </c>
      <c r="QO221" s="1">
        <f t="shared" si="195"/>
        <v>-3.2999999999999989</v>
      </c>
      <c r="QP221" s="1">
        <f t="shared" si="196"/>
        <v>-2.4999999999999982</v>
      </c>
      <c r="QQ221" s="5" t="s">
        <v>892</v>
      </c>
    </row>
    <row r="222" spans="1:459" s="1" customFormat="1" x14ac:dyDescent="0.2">
      <c r="A222" s="79">
        <v>26135100</v>
      </c>
      <c r="B222" s="106">
        <v>-75.877555555555546</v>
      </c>
      <c r="C222" s="106">
        <v>4.8780277777777785</v>
      </c>
      <c r="D222" s="105">
        <v>995</v>
      </c>
      <c r="E222" s="97" t="s">
        <v>386</v>
      </c>
      <c r="F222" s="97" t="s">
        <v>446</v>
      </c>
      <c r="G222" s="97" t="s">
        <v>24</v>
      </c>
      <c r="H222" s="1">
        <v>65535</v>
      </c>
      <c r="I222" s="1">
        <v>17</v>
      </c>
      <c r="J222" s="1">
        <v>65535</v>
      </c>
      <c r="K222" s="1">
        <v>65535</v>
      </c>
      <c r="L222" s="1">
        <v>65535</v>
      </c>
      <c r="M222" s="1">
        <v>65535</v>
      </c>
      <c r="N222" s="1">
        <v>65535</v>
      </c>
      <c r="O222" s="1">
        <v>65535</v>
      </c>
      <c r="P222" s="1">
        <v>65535</v>
      </c>
      <c r="Q222" s="1">
        <v>65535</v>
      </c>
      <c r="R222" s="1">
        <v>65535</v>
      </c>
      <c r="S222" s="1">
        <v>65535</v>
      </c>
      <c r="T222" s="1">
        <v>65535</v>
      </c>
      <c r="U222" s="1">
        <v>65535</v>
      </c>
      <c r="V222" s="1">
        <v>65535</v>
      </c>
      <c r="W222" s="1">
        <v>65535</v>
      </c>
      <c r="X222" s="1">
        <v>65535</v>
      </c>
      <c r="Y222" s="1">
        <v>65535</v>
      </c>
      <c r="Z222" s="1">
        <v>65535</v>
      </c>
      <c r="AA222" s="1">
        <v>65535</v>
      </c>
      <c r="AB222" s="1">
        <v>65535</v>
      </c>
      <c r="AC222" s="1">
        <v>65535</v>
      </c>
      <c r="AD222" s="1">
        <v>65535</v>
      </c>
      <c r="AE222" s="1">
        <v>65535</v>
      </c>
      <c r="AF222" s="1">
        <v>65535</v>
      </c>
      <c r="AG222" s="1">
        <v>65535</v>
      </c>
      <c r="AH222" s="1">
        <v>65535</v>
      </c>
      <c r="AI222" s="1">
        <v>65535</v>
      </c>
      <c r="AJ222" s="1">
        <v>65535</v>
      </c>
      <c r="AK222" s="1">
        <v>65535</v>
      </c>
      <c r="AL222" s="1">
        <v>65535</v>
      </c>
      <c r="AM222" s="1">
        <v>65535</v>
      </c>
      <c r="AN222" s="1">
        <v>65535</v>
      </c>
      <c r="AO222" s="1">
        <v>65535</v>
      </c>
      <c r="AP222" s="1">
        <v>65535</v>
      </c>
      <c r="AQ222" s="1">
        <v>65535</v>
      </c>
      <c r="AR222" s="1">
        <v>65535</v>
      </c>
      <c r="AS222" s="1">
        <v>65535</v>
      </c>
      <c r="AT222" s="1">
        <v>65535</v>
      </c>
      <c r="AU222" s="1">
        <v>65535</v>
      </c>
      <c r="AV222" s="1">
        <v>65535</v>
      </c>
      <c r="AW222" s="1">
        <v>65535</v>
      </c>
      <c r="AX222" s="1">
        <v>65535</v>
      </c>
      <c r="AY222" s="1">
        <v>65535</v>
      </c>
      <c r="AZ222" s="1">
        <v>65535</v>
      </c>
      <c r="BA222" s="1">
        <v>65535</v>
      </c>
      <c r="BB222" s="1">
        <v>65535</v>
      </c>
      <c r="BC222" s="1">
        <v>65535</v>
      </c>
      <c r="BD222" s="1">
        <v>65535</v>
      </c>
      <c r="BE222" s="1">
        <v>65535</v>
      </c>
      <c r="BF222" s="1">
        <v>65535</v>
      </c>
      <c r="BG222" s="1">
        <v>65535</v>
      </c>
      <c r="BH222" s="1">
        <v>65535</v>
      </c>
      <c r="BI222" s="1">
        <v>65535</v>
      </c>
      <c r="BJ222" s="1">
        <v>65535</v>
      </c>
      <c r="BK222" s="1">
        <v>65535</v>
      </c>
      <c r="BL222" s="1">
        <v>65535</v>
      </c>
      <c r="BM222" s="1">
        <v>65535</v>
      </c>
      <c r="BN222" s="1">
        <v>65535</v>
      </c>
      <c r="BO222" s="102"/>
      <c r="BP222" s="1">
        <v>65535</v>
      </c>
      <c r="BQ222" s="1">
        <v>65535</v>
      </c>
      <c r="BR222" s="1">
        <v>65535</v>
      </c>
      <c r="BS222" s="1">
        <v>65535</v>
      </c>
      <c r="BT222" s="1">
        <v>65535</v>
      </c>
      <c r="BU222" s="1">
        <v>65535</v>
      </c>
      <c r="BV222" s="1">
        <v>65535</v>
      </c>
      <c r="BW222" s="1">
        <v>65535</v>
      </c>
      <c r="BX222" s="1">
        <v>65535</v>
      </c>
      <c r="BY222" s="1">
        <v>65535</v>
      </c>
      <c r="BZ222" s="1">
        <v>65535</v>
      </c>
      <c r="CA222" s="1">
        <v>65535</v>
      </c>
      <c r="CB222" s="1">
        <v>65535</v>
      </c>
      <c r="CC222" s="1">
        <v>65535</v>
      </c>
      <c r="CD222" s="1">
        <v>65535</v>
      </c>
      <c r="CE222" s="1">
        <v>65535</v>
      </c>
      <c r="CF222" s="1">
        <v>65535</v>
      </c>
      <c r="CG222" s="1">
        <v>65535</v>
      </c>
      <c r="CH222" s="1">
        <v>65535</v>
      </c>
      <c r="CI222" s="1">
        <v>65535</v>
      </c>
      <c r="CJ222" s="1">
        <v>65535</v>
      </c>
      <c r="CK222" s="1">
        <v>65535</v>
      </c>
      <c r="CL222" s="1">
        <v>65535</v>
      </c>
      <c r="CM222" s="1">
        <v>65535</v>
      </c>
      <c r="CN222" s="1">
        <v>65535</v>
      </c>
      <c r="CO222" s="1">
        <v>65535</v>
      </c>
      <c r="CP222" s="1">
        <v>65535</v>
      </c>
      <c r="CQ222" s="1">
        <v>65535</v>
      </c>
      <c r="CR222" s="1">
        <v>65535</v>
      </c>
      <c r="CS222" s="1">
        <v>65535</v>
      </c>
      <c r="CT222" s="1">
        <v>65535</v>
      </c>
      <c r="CU222" s="1">
        <v>65535</v>
      </c>
      <c r="CV222" s="1">
        <v>65535</v>
      </c>
      <c r="CW222" s="1">
        <v>65535</v>
      </c>
      <c r="CX222" s="1">
        <v>65535</v>
      </c>
      <c r="CY222" s="1">
        <v>65535</v>
      </c>
      <c r="CZ222" s="1">
        <v>65535</v>
      </c>
      <c r="DA222" s="1">
        <v>65535</v>
      </c>
      <c r="DB222" s="1">
        <v>65535</v>
      </c>
      <c r="DC222" s="1">
        <v>65535</v>
      </c>
      <c r="DD222" s="1">
        <v>65535</v>
      </c>
      <c r="DE222" s="1">
        <v>65535</v>
      </c>
      <c r="DF222" s="1">
        <v>65535</v>
      </c>
      <c r="DG222" s="1">
        <v>65535</v>
      </c>
      <c r="DH222" s="1">
        <v>65535</v>
      </c>
      <c r="DI222" s="1">
        <v>65535</v>
      </c>
      <c r="DJ222" s="1">
        <v>65535</v>
      </c>
      <c r="DK222" s="1">
        <v>65535</v>
      </c>
      <c r="DL222" s="1">
        <v>65535</v>
      </c>
      <c r="DM222" s="1">
        <v>65535</v>
      </c>
      <c r="DN222" s="1">
        <v>65535</v>
      </c>
      <c r="DO222" s="1">
        <v>65535</v>
      </c>
      <c r="DP222" s="1">
        <v>65535</v>
      </c>
      <c r="DQ222" s="1">
        <v>65535</v>
      </c>
      <c r="DR222" s="1">
        <v>65535</v>
      </c>
      <c r="DS222" s="1">
        <v>65535</v>
      </c>
      <c r="DT222" s="1">
        <v>65535</v>
      </c>
      <c r="DU222" s="1">
        <v>65535</v>
      </c>
      <c r="DV222" s="1">
        <v>65535</v>
      </c>
      <c r="DW222" s="1">
        <v>65535</v>
      </c>
      <c r="DX222" s="1">
        <v>65535</v>
      </c>
      <c r="DY222" s="1">
        <v>65535</v>
      </c>
      <c r="DZ222" s="1">
        <v>65535</v>
      </c>
      <c r="EA222" s="1">
        <v>65535</v>
      </c>
      <c r="EB222" s="1">
        <v>65535</v>
      </c>
      <c r="EC222" s="1">
        <v>65535</v>
      </c>
      <c r="ED222" s="1">
        <v>65535</v>
      </c>
      <c r="EE222" s="1">
        <v>65535</v>
      </c>
      <c r="EF222" s="1">
        <v>21</v>
      </c>
      <c r="EG222" s="1">
        <v>21</v>
      </c>
      <c r="EH222" s="1">
        <v>65535</v>
      </c>
      <c r="EI222" s="1">
        <v>19.899999999999999</v>
      </c>
      <c r="EJ222" s="1">
        <v>65535</v>
      </c>
      <c r="EK222" s="1">
        <v>65535</v>
      </c>
      <c r="EL222" s="1">
        <v>21.3</v>
      </c>
      <c r="EM222" s="1">
        <v>21.1</v>
      </c>
      <c r="EN222" s="1">
        <v>20.9</v>
      </c>
      <c r="EO222" s="1">
        <v>20.3</v>
      </c>
      <c r="EP222" s="1">
        <v>20.100000000000001</v>
      </c>
      <c r="EQ222" s="1">
        <v>65535</v>
      </c>
      <c r="ER222" s="1">
        <v>20</v>
      </c>
      <c r="ES222" s="1">
        <v>65535</v>
      </c>
      <c r="ET222" s="1">
        <v>20.6</v>
      </c>
      <c r="EU222" s="1">
        <v>20.100000000000001</v>
      </c>
      <c r="EV222" s="1">
        <v>65535</v>
      </c>
      <c r="EW222" s="1">
        <v>19.899999999999999</v>
      </c>
      <c r="EX222" s="1">
        <v>65535</v>
      </c>
      <c r="EY222" s="1">
        <v>65535</v>
      </c>
      <c r="EZ222" s="1">
        <v>65535</v>
      </c>
      <c r="FA222" s="1">
        <v>65535</v>
      </c>
      <c r="FB222" s="1">
        <v>20</v>
      </c>
      <c r="FC222" s="1">
        <v>20.399999999999999</v>
      </c>
      <c r="FD222" s="1">
        <v>20</v>
      </c>
      <c r="FE222" s="1">
        <v>20</v>
      </c>
      <c r="FF222" s="1">
        <v>20.6</v>
      </c>
      <c r="FG222" s="1">
        <v>65535</v>
      </c>
      <c r="FH222" s="1">
        <v>20</v>
      </c>
      <c r="FI222" s="1">
        <v>19.600000000000001</v>
      </c>
      <c r="FJ222" s="1">
        <v>20</v>
      </c>
      <c r="FK222" s="1">
        <v>65535</v>
      </c>
      <c r="FL222" s="1">
        <v>65535</v>
      </c>
      <c r="FM222" s="1">
        <v>21</v>
      </c>
      <c r="FN222" s="1">
        <v>21</v>
      </c>
      <c r="FO222" s="1">
        <v>20.5</v>
      </c>
      <c r="FP222" s="1">
        <v>21</v>
      </c>
      <c r="FQ222" s="1">
        <v>19.399999999999999</v>
      </c>
      <c r="FR222" s="1">
        <v>20.6</v>
      </c>
      <c r="FS222" s="1">
        <v>65535</v>
      </c>
      <c r="FT222" s="1">
        <v>19</v>
      </c>
      <c r="FU222" s="1">
        <v>65535</v>
      </c>
      <c r="FV222" s="1">
        <v>21.2</v>
      </c>
      <c r="FW222" s="1">
        <v>21</v>
      </c>
      <c r="FX222" s="1">
        <v>20.100000000000001</v>
      </c>
      <c r="FY222" s="1">
        <v>20</v>
      </c>
      <c r="FZ222" s="1">
        <v>21</v>
      </c>
      <c r="GA222" s="1">
        <v>20.2</v>
      </c>
      <c r="GB222" s="1">
        <v>20</v>
      </c>
      <c r="GC222" s="1">
        <v>19</v>
      </c>
      <c r="GD222" s="1">
        <v>65535</v>
      </c>
      <c r="GE222" s="1">
        <v>20</v>
      </c>
      <c r="GF222" s="1">
        <v>19.8</v>
      </c>
      <c r="GG222" s="1">
        <v>19.5</v>
      </c>
      <c r="GH222" s="1">
        <v>20</v>
      </c>
      <c r="GI222" s="1">
        <v>20.3</v>
      </c>
      <c r="GJ222" s="1">
        <v>65535</v>
      </c>
      <c r="GK222" s="1">
        <v>65535</v>
      </c>
      <c r="GL222" s="1">
        <v>19</v>
      </c>
      <c r="GM222" s="1">
        <v>19</v>
      </c>
      <c r="GN222" s="1">
        <v>18.3</v>
      </c>
      <c r="GO222" s="1">
        <v>19.8</v>
      </c>
      <c r="GP222" s="1">
        <v>19.7</v>
      </c>
      <c r="GQ222" s="1">
        <v>20</v>
      </c>
      <c r="GR222" s="1">
        <v>20</v>
      </c>
      <c r="GS222" s="1">
        <v>20.2</v>
      </c>
      <c r="GT222" s="1">
        <v>65535</v>
      </c>
      <c r="GU222" s="1">
        <v>20</v>
      </c>
      <c r="GV222" s="1">
        <v>65535</v>
      </c>
      <c r="GW222" s="1">
        <v>18.100000000000001</v>
      </c>
      <c r="GX222" s="1">
        <v>19.399999999999999</v>
      </c>
      <c r="GY222" s="1">
        <v>19</v>
      </c>
      <c r="GZ222" s="1">
        <v>20</v>
      </c>
      <c r="HA222" s="1">
        <v>19.399999999999999</v>
      </c>
      <c r="HB222" s="1">
        <v>20</v>
      </c>
      <c r="HC222" s="1">
        <v>20.2</v>
      </c>
      <c r="HD222" s="1">
        <v>20.2</v>
      </c>
      <c r="HE222" s="1">
        <v>20</v>
      </c>
      <c r="HF222" s="1">
        <v>20</v>
      </c>
      <c r="HG222" s="1">
        <v>19.3</v>
      </c>
      <c r="HH222" s="1">
        <v>19.3</v>
      </c>
      <c r="HI222" s="1">
        <v>19</v>
      </c>
      <c r="HJ222" s="1">
        <v>19.2</v>
      </c>
      <c r="HK222" s="1">
        <v>19.399999999999999</v>
      </c>
      <c r="HL222" s="1">
        <v>19.3</v>
      </c>
      <c r="HM222" s="1">
        <v>65535</v>
      </c>
      <c r="HN222" s="1">
        <v>65535</v>
      </c>
      <c r="HO222" s="1">
        <v>65535</v>
      </c>
      <c r="HP222" s="1">
        <v>65535</v>
      </c>
      <c r="HQ222" s="1">
        <v>65535</v>
      </c>
      <c r="HR222" s="1">
        <v>65535</v>
      </c>
      <c r="HS222" s="1">
        <v>65535</v>
      </c>
      <c r="HT222" s="1">
        <v>65535</v>
      </c>
      <c r="HU222" s="1">
        <v>65535</v>
      </c>
      <c r="HV222" s="1">
        <v>65535</v>
      </c>
      <c r="HW222" s="1">
        <v>65535</v>
      </c>
      <c r="HX222" s="1">
        <v>65535</v>
      </c>
      <c r="HY222" s="1">
        <v>65535</v>
      </c>
      <c r="HZ222" s="1">
        <v>65535</v>
      </c>
      <c r="IA222" s="1">
        <v>65535</v>
      </c>
      <c r="IB222" s="1">
        <v>65535</v>
      </c>
      <c r="IC222" s="1">
        <v>65535</v>
      </c>
      <c r="ID222" s="1">
        <v>65535</v>
      </c>
      <c r="IE222" s="1">
        <v>65535</v>
      </c>
      <c r="IF222" s="1">
        <v>65535</v>
      </c>
      <c r="IG222" s="1">
        <v>65535</v>
      </c>
      <c r="IH222" s="1">
        <v>65535</v>
      </c>
      <c r="II222" s="1">
        <v>65535</v>
      </c>
      <c r="IJ222" s="1">
        <v>65535</v>
      </c>
      <c r="IK222" s="1">
        <v>65535</v>
      </c>
      <c r="IL222" s="1">
        <v>65535</v>
      </c>
      <c r="IM222" s="1">
        <v>65535</v>
      </c>
      <c r="IN222" s="1">
        <v>65535</v>
      </c>
      <c r="IO222" s="1">
        <v>65535</v>
      </c>
      <c r="IP222" s="1">
        <v>65535</v>
      </c>
      <c r="IQ222" s="1">
        <v>19.8</v>
      </c>
      <c r="IR222" s="1">
        <v>20</v>
      </c>
      <c r="IS222" s="1">
        <v>20</v>
      </c>
      <c r="IT222" s="1">
        <v>65535</v>
      </c>
      <c r="IU222" s="1">
        <v>19.600000000000001</v>
      </c>
      <c r="IV222" s="1">
        <v>20</v>
      </c>
      <c r="IW222" s="1">
        <v>19.600000000000001</v>
      </c>
      <c r="IX222" s="1">
        <v>19.600000000000001</v>
      </c>
      <c r="IY222" s="1">
        <v>20</v>
      </c>
      <c r="IZ222" s="1">
        <v>19</v>
      </c>
      <c r="JA222" s="1">
        <v>65535</v>
      </c>
      <c r="JB222" s="1">
        <v>19.8</v>
      </c>
      <c r="JC222" s="1">
        <v>65535</v>
      </c>
      <c r="JD222" s="1">
        <v>65535</v>
      </c>
      <c r="JE222" s="1">
        <v>21.8</v>
      </c>
      <c r="JF222" s="1">
        <v>65535</v>
      </c>
      <c r="JG222" s="1">
        <v>21.4</v>
      </c>
      <c r="JH222" s="1">
        <v>22</v>
      </c>
      <c r="JI222" s="1">
        <v>20.6</v>
      </c>
      <c r="JJ222" s="1">
        <v>19.8</v>
      </c>
      <c r="JK222" s="1">
        <v>65535</v>
      </c>
      <c r="JL222" s="1">
        <v>21</v>
      </c>
      <c r="JM222" s="1">
        <v>65535</v>
      </c>
      <c r="JN222" s="1">
        <v>20</v>
      </c>
      <c r="JO222" s="1">
        <v>65535</v>
      </c>
      <c r="JP222" s="1">
        <v>65535</v>
      </c>
      <c r="JQ222" s="1">
        <v>65535</v>
      </c>
      <c r="JR222" s="1">
        <v>65535</v>
      </c>
      <c r="JS222" s="1">
        <v>22.8</v>
      </c>
      <c r="JT222" s="1">
        <v>65535</v>
      </c>
      <c r="JU222" s="1">
        <v>65535</v>
      </c>
      <c r="JV222" s="1">
        <v>65535</v>
      </c>
      <c r="JW222" s="1">
        <v>21.8</v>
      </c>
      <c r="JX222" s="1">
        <v>65535</v>
      </c>
      <c r="JY222" s="1">
        <v>65535</v>
      </c>
      <c r="JZ222" s="1">
        <v>65535</v>
      </c>
      <c r="KA222" s="1">
        <v>65535</v>
      </c>
      <c r="KB222" s="1">
        <v>23</v>
      </c>
      <c r="KC222" s="1">
        <v>65535</v>
      </c>
      <c r="KD222" s="1">
        <v>65535</v>
      </c>
      <c r="KE222" s="1">
        <v>65535</v>
      </c>
      <c r="KF222" s="1">
        <v>65535</v>
      </c>
      <c r="KG222" s="1">
        <v>65535</v>
      </c>
      <c r="KH222" s="1">
        <v>65535</v>
      </c>
      <c r="KI222" s="1">
        <v>65535</v>
      </c>
      <c r="KJ222" s="1">
        <v>65535</v>
      </c>
      <c r="KK222" s="1">
        <v>65535</v>
      </c>
      <c r="KL222" s="1">
        <v>65535</v>
      </c>
      <c r="KM222" s="1">
        <v>65535</v>
      </c>
      <c r="KN222" s="1">
        <v>65535</v>
      </c>
      <c r="KO222" s="1">
        <v>65535</v>
      </c>
      <c r="KP222" s="1">
        <v>65535</v>
      </c>
      <c r="KQ222" s="1">
        <v>65535</v>
      </c>
      <c r="KR222" s="1">
        <v>65535</v>
      </c>
      <c r="KS222" s="1">
        <v>65535</v>
      </c>
      <c r="KT222" s="1">
        <v>65535</v>
      </c>
      <c r="KU222" s="1">
        <v>65535</v>
      </c>
      <c r="KV222" s="1">
        <v>65535</v>
      </c>
      <c r="KW222" s="1">
        <v>65535</v>
      </c>
      <c r="KX222" s="1">
        <v>65535</v>
      </c>
      <c r="KY222" s="1">
        <v>65535</v>
      </c>
      <c r="KZ222" s="1">
        <v>65535</v>
      </c>
      <c r="LA222" s="1">
        <v>65535</v>
      </c>
      <c r="LB222" s="1">
        <v>65535</v>
      </c>
      <c r="LC222" s="1">
        <v>65535</v>
      </c>
      <c r="LD222" s="1">
        <v>65535</v>
      </c>
      <c r="LE222" s="1">
        <v>65535</v>
      </c>
      <c r="LF222" s="1">
        <v>65535</v>
      </c>
      <c r="LG222" s="1">
        <v>65535</v>
      </c>
      <c r="LH222" s="1">
        <v>65535</v>
      </c>
      <c r="LI222" s="1">
        <v>65535</v>
      </c>
      <c r="LJ222" s="1">
        <v>65535</v>
      </c>
      <c r="LK222" s="1">
        <v>65535</v>
      </c>
      <c r="LL222" s="1">
        <v>65535</v>
      </c>
      <c r="LM222" s="1">
        <v>65535</v>
      </c>
      <c r="LN222" s="1">
        <v>65535</v>
      </c>
      <c r="LO222" s="1">
        <v>65535</v>
      </c>
      <c r="LP222" s="1">
        <v>65535</v>
      </c>
      <c r="LQ222" s="1">
        <v>65535</v>
      </c>
      <c r="LR222" s="1">
        <v>65535</v>
      </c>
      <c r="LS222" s="1">
        <v>65535</v>
      </c>
      <c r="LT222" s="1">
        <v>65535</v>
      </c>
      <c r="LU222" s="1">
        <v>65535</v>
      </c>
      <c r="LV222" s="1">
        <v>65535</v>
      </c>
      <c r="LW222" s="1">
        <v>65535</v>
      </c>
      <c r="LX222" s="1">
        <v>65535</v>
      </c>
      <c r="LY222" s="1">
        <v>65535</v>
      </c>
      <c r="LZ222" s="1">
        <v>65535</v>
      </c>
      <c r="MA222" s="1">
        <v>65535</v>
      </c>
      <c r="MB222" s="1">
        <v>65535</v>
      </c>
      <c r="MC222" s="1">
        <v>65535</v>
      </c>
      <c r="MD222" s="1">
        <v>65535</v>
      </c>
      <c r="ME222" s="1">
        <v>65535</v>
      </c>
      <c r="MF222" s="1">
        <v>65535</v>
      </c>
      <c r="MG222" s="1">
        <v>65535</v>
      </c>
      <c r="MH222" s="1">
        <v>65535</v>
      </c>
      <c r="MI222" s="1">
        <v>65535</v>
      </c>
      <c r="MJ222" s="1">
        <v>65535</v>
      </c>
      <c r="MK222" s="1">
        <v>65535</v>
      </c>
      <c r="ML222" s="1">
        <v>65535</v>
      </c>
      <c r="MM222" s="1">
        <v>65535</v>
      </c>
      <c r="MN222" s="1">
        <v>65535</v>
      </c>
      <c r="MO222" s="1">
        <v>65535</v>
      </c>
      <c r="MP222" s="1">
        <v>65535</v>
      </c>
      <c r="MQ222" s="1">
        <v>65535</v>
      </c>
      <c r="MR222" s="1">
        <v>65535</v>
      </c>
      <c r="MS222" s="1">
        <v>65535</v>
      </c>
      <c r="MT222" s="1">
        <v>65535</v>
      </c>
      <c r="MU222" s="1">
        <v>65535</v>
      </c>
      <c r="MV222" s="1">
        <v>65535</v>
      </c>
      <c r="MW222" s="1">
        <v>65535</v>
      </c>
      <c r="MX222" s="1">
        <v>65535</v>
      </c>
      <c r="MY222" s="1">
        <v>65535</v>
      </c>
      <c r="MZ222" s="1">
        <v>65535</v>
      </c>
      <c r="NA222" s="1">
        <v>65535</v>
      </c>
      <c r="NB222" s="1">
        <v>65535</v>
      </c>
      <c r="NC222" s="1">
        <v>65535</v>
      </c>
      <c r="ND222" s="1">
        <v>65535</v>
      </c>
      <c r="NE222" s="1">
        <v>65535</v>
      </c>
      <c r="NF222" s="1">
        <v>65535</v>
      </c>
      <c r="NG222" s="1">
        <v>65535</v>
      </c>
      <c r="NH222" s="1">
        <v>65535</v>
      </c>
      <c r="NI222" s="1">
        <v>65535</v>
      </c>
      <c r="NJ222" s="6">
        <f t="shared" si="160"/>
        <v>3.2258064516129031E-2</v>
      </c>
      <c r="NK222" s="3">
        <f t="shared" si="161"/>
        <v>0</v>
      </c>
      <c r="NL222" s="3">
        <f t="shared" si="162"/>
        <v>0</v>
      </c>
      <c r="NM222" s="3">
        <f t="shared" si="163"/>
        <v>0</v>
      </c>
      <c r="NN222" s="3">
        <f t="shared" si="164"/>
        <v>0.45161290322580644</v>
      </c>
      <c r="NO222" s="3">
        <f t="shared" si="165"/>
        <v>0.8</v>
      </c>
      <c r="NP222" s="3">
        <f t="shared" si="166"/>
        <v>0.87096774193548387</v>
      </c>
      <c r="NQ222" s="3">
        <f t="shared" si="167"/>
        <v>3.2258064516129031E-2</v>
      </c>
      <c r="NR222" s="3">
        <f t="shared" si="168"/>
        <v>0.56666666666666665</v>
      </c>
      <c r="NS222" s="3">
        <f t="shared" si="169"/>
        <v>6.4516129032258063E-2</v>
      </c>
      <c r="NT222" s="3">
        <f t="shared" si="170"/>
        <v>0</v>
      </c>
      <c r="NU222" s="3">
        <f t="shared" si="171"/>
        <v>0</v>
      </c>
      <c r="NV222" s="3">
        <f t="shared" si="172"/>
        <v>0.23561643835616439</v>
      </c>
      <c r="NW222" s="5" t="e">
        <f t="shared" si="173"/>
        <v>#N/A</v>
      </c>
      <c r="NX222" s="1" t="e">
        <f t="shared" si="174"/>
        <v>#N/A</v>
      </c>
      <c r="NY222" s="1" t="e">
        <f t="shared" si="175"/>
        <v>#N/A</v>
      </c>
      <c r="NZ222" s="1" t="e">
        <f t="shared" si="176"/>
        <v>#N/A</v>
      </c>
      <c r="OA222" s="1" t="e">
        <f t="shared" si="177"/>
        <v>#N/A</v>
      </c>
      <c r="OB222" s="1">
        <f t="shared" si="178"/>
        <v>20.1875</v>
      </c>
      <c r="OC222" s="1">
        <f t="shared" si="179"/>
        <v>19.559259259259257</v>
      </c>
      <c r="OD222" s="1" t="e">
        <f t="shared" si="180"/>
        <v>#N/A</v>
      </c>
      <c r="OE222" s="1">
        <f t="shared" si="181"/>
        <v>20.411764705882355</v>
      </c>
      <c r="OF222" s="1" t="e">
        <f t="shared" si="182"/>
        <v>#N/A</v>
      </c>
      <c r="OG222" s="1" t="e">
        <f t="shared" si="183"/>
        <v>#N/A</v>
      </c>
      <c r="OH222" s="1" t="e">
        <f t="shared" si="184"/>
        <v>#N/A</v>
      </c>
      <c r="OI222" s="111">
        <v>19.063333333333333</v>
      </c>
      <c r="OJ222" s="112">
        <v>19.303333333333338</v>
      </c>
      <c r="OK222" s="112">
        <v>19.346666666666671</v>
      </c>
      <c r="OL222" s="112">
        <v>19.506666666666668</v>
      </c>
      <c r="OM222" s="112">
        <v>19.45</v>
      </c>
      <c r="ON222" s="112">
        <v>19.130000000000003</v>
      </c>
      <c r="OO222" s="112">
        <v>18.750000000000004</v>
      </c>
      <c r="OP222" s="112">
        <v>18.723333333333336</v>
      </c>
      <c r="OQ222" s="112">
        <v>18.810000000000002</v>
      </c>
      <c r="OR222" s="112">
        <v>18.886666666666667</v>
      </c>
      <c r="OS222" s="112">
        <v>19.060000000000002</v>
      </c>
      <c r="OT222" s="112">
        <v>19.099999999999998</v>
      </c>
      <c r="OU222" s="5" t="e">
        <f t="shared" si="148"/>
        <v>#N/A</v>
      </c>
      <c r="OV222" s="1" t="e">
        <f t="shared" si="149"/>
        <v>#N/A</v>
      </c>
      <c r="OW222" s="1" t="e">
        <f t="shared" si="150"/>
        <v>#N/A</v>
      </c>
      <c r="OX222" s="1" t="e">
        <f t="shared" si="151"/>
        <v>#N/A</v>
      </c>
      <c r="OY222" s="1" t="e">
        <f t="shared" si="152"/>
        <v>#N/A</v>
      </c>
      <c r="OZ222" s="1">
        <f t="shared" si="153"/>
        <v>1.0574999999999974</v>
      </c>
      <c r="PA222" s="1">
        <f t="shared" si="154"/>
        <v>0.80925925925925313</v>
      </c>
      <c r="PB222" s="1" t="e">
        <f t="shared" si="155"/>
        <v>#N/A</v>
      </c>
      <c r="PC222" s="1">
        <f t="shared" si="156"/>
        <v>1.6017647058823528</v>
      </c>
      <c r="PD222" s="1" t="e">
        <f t="shared" si="157"/>
        <v>#N/A</v>
      </c>
      <c r="PE222" s="1" t="e">
        <f t="shared" si="158"/>
        <v>#N/A</v>
      </c>
      <c r="PF222" s="1" t="e">
        <f t="shared" si="159"/>
        <v>#N/A</v>
      </c>
      <c r="PG222" s="111">
        <v>15.2</v>
      </c>
      <c r="PH222" s="112">
        <v>15.4</v>
      </c>
      <c r="PI222" s="112">
        <v>15.2</v>
      </c>
      <c r="PJ222" s="112">
        <v>15.6</v>
      </c>
      <c r="PK222" s="112">
        <v>16.399999999999999</v>
      </c>
      <c r="PL222" s="112">
        <v>15.8</v>
      </c>
      <c r="PM222" s="112">
        <v>15</v>
      </c>
      <c r="PN222" s="112">
        <v>15</v>
      </c>
      <c r="PO222" s="112">
        <v>15</v>
      </c>
      <c r="PP222" s="112">
        <v>15</v>
      </c>
      <c r="PQ222" s="112">
        <v>11.2</v>
      </c>
      <c r="PR222" s="137">
        <v>16</v>
      </c>
      <c r="PS222" s="5" t="e">
        <f t="array" ref="PS222">+IF(ISERROR($NW222)=FALSE,MIN(IF($H222:$AL222&lt;65534,$H222:$AL222,"")),NA())</f>
        <v>#N/A</v>
      </c>
      <c r="PT222" s="1" t="e">
        <f t="array" ref="PT222">+IF(ISERROR($NX222)=FALSE,MIN(IF($AM222:$BN222&lt;65534,$AM222:$BN222,"")),NA())</f>
        <v>#N/A</v>
      </c>
      <c r="PU222" s="1" t="e">
        <f t="array" ref="PU222">+IF(ISERROR($NY222)=FALSE,MIN(IF($BP222:$CT222&lt;65534,$BP222:$CT222,"")),NA())</f>
        <v>#N/A</v>
      </c>
      <c r="PV222" s="1" t="e">
        <f t="array" ref="PV222">+IF(ISERROR($NZ222)=FALSE,MIN(IF($CU222:$DX222&lt;65534,$CU222:$DX222,"")),NA())</f>
        <v>#N/A</v>
      </c>
      <c r="PW222" s="1" t="e">
        <f t="array" ref="PW222">+IF(ISERROR($OA222)=FALSE,MIN(IF($DY222:$FC222&lt;65534,$DY222:$FC222,"")),NA())</f>
        <v>#N/A</v>
      </c>
      <c r="PX222" s="1">
        <f t="array" ref="PX222">+IF(ISERROR($OB222)=FALSE,MIN(IF($FD222:$GG222&lt;65534,$FD222:$GG222,"")),NA())</f>
        <v>19</v>
      </c>
      <c r="PY222" s="1">
        <f t="array" ref="PY222">+IF(ISERROR($OC222)=FALSE,MIN(IF($GH222:$HL222&lt;65534,$GH222:$HL222,"")),NA())</f>
        <v>18.100000000000001</v>
      </c>
      <c r="PZ222" s="1" t="e">
        <f t="array" ref="PZ222">+IF(ISERROR($OD222)=FALSE,MIN(IF($HM222:$IQ222&lt;65534,$HM222:$IQ222,"")),NA())</f>
        <v>#N/A</v>
      </c>
      <c r="QA222" s="1">
        <f t="array" ref="QA222">+IF(ISERROR($OE222)=FALSE,MIN(IF($IR222:$JU222&lt;65534,$IR222:$JU222,"")),NA())</f>
        <v>19</v>
      </c>
      <c r="QB222" s="1" t="e">
        <f t="array" ref="QB222">+IF(ISERROR($OF222)=FALSE,MIN(IF($JV222:$KZ222&lt;65534,$JV222:$KZ222,"")),NA())</f>
        <v>#N/A</v>
      </c>
      <c r="QC222" s="1" t="e">
        <f t="array" ref="QC222">+IF(ISERROR($OG222)=FALSE,MIN(IF($LA222:$MD222&lt;65534,$LA222:$MD222,"")),NA())</f>
        <v>#N/A</v>
      </c>
      <c r="QD222" s="1" t="e">
        <f t="array" ref="QD222">+IF(ISERROR($OH222)=FALSE,MIN(IF($ME222:$NI222&lt;65534,$ME222:$NI222,"")),NA())</f>
        <v>#N/A</v>
      </c>
      <c r="QE222" s="5" t="e">
        <f t="shared" si="185"/>
        <v>#N/A</v>
      </c>
      <c r="QF222" s="1" t="e">
        <f t="shared" si="186"/>
        <v>#N/A</v>
      </c>
      <c r="QG222" s="1" t="e">
        <f t="shared" si="187"/>
        <v>#N/A</v>
      </c>
      <c r="QH222" s="1" t="e">
        <f t="shared" si="188"/>
        <v>#N/A</v>
      </c>
      <c r="QI222" s="1" t="e">
        <f t="shared" si="189"/>
        <v>#N/A</v>
      </c>
      <c r="QJ222" s="1">
        <f t="shared" si="190"/>
        <v>-3.1999999999999993</v>
      </c>
      <c r="QK222" s="1">
        <f t="shared" si="191"/>
        <v>-3.1000000000000014</v>
      </c>
      <c r="QL222" s="1" t="e">
        <f t="shared" si="192"/>
        <v>#N/A</v>
      </c>
      <c r="QM222" s="1">
        <f t="shared" si="193"/>
        <v>-4</v>
      </c>
      <c r="QN222" s="1" t="e">
        <f t="shared" si="194"/>
        <v>#N/A</v>
      </c>
      <c r="QO222" s="1" t="e">
        <f t="shared" si="195"/>
        <v>#N/A</v>
      </c>
      <c r="QP222" s="1" t="e">
        <f t="shared" si="196"/>
        <v>#N/A</v>
      </c>
      <c r="QQ222" s="5" t="s">
        <v>892</v>
      </c>
    </row>
    <row r="223" spans="1:459" s="1" customFormat="1" x14ac:dyDescent="0.2">
      <c r="A223" s="79">
        <v>26145030</v>
      </c>
      <c r="B223" s="106">
        <v>-75.967055555555561</v>
      </c>
      <c r="C223" s="106">
        <v>5.079361111111111</v>
      </c>
      <c r="D223" s="105">
        <v>1736</v>
      </c>
      <c r="E223" s="97" t="s">
        <v>578</v>
      </c>
      <c r="F223" s="97" t="s">
        <v>579</v>
      </c>
      <c r="G223" s="97" t="s">
        <v>24</v>
      </c>
      <c r="H223" s="1">
        <v>17.8</v>
      </c>
      <c r="I223" s="1">
        <v>17.399999999999999</v>
      </c>
      <c r="J223" s="1">
        <v>17.600000000000001</v>
      </c>
      <c r="K223" s="1">
        <v>17.8</v>
      </c>
      <c r="L223" s="1">
        <v>18.2</v>
      </c>
      <c r="M223" s="1">
        <v>18</v>
      </c>
      <c r="N223" s="1">
        <v>17.2</v>
      </c>
      <c r="O223" s="1">
        <v>15.8</v>
      </c>
      <c r="P223" s="1">
        <v>15.6</v>
      </c>
      <c r="Q223" s="1">
        <v>15.4</v>
      </c>
      <c r="R223" s="1">
        <v>15.2</v>
      </c>
      <c r="S223" s="1">
        <v>15.8</v>
      </c>
      <c r="T223" s="1">
        <v>16.399999999999999</v>
      </c>
      <c r="U223" s="1">
        <v>16.399999999999999</v>
      </c>
      <c r="V223" s="1">
        <v>16</v>
      </c>
      <c r="W223" s="1">
        <v>16.399999999999999</v>
      </c>
      <c r="X223" s="1">
        <v>17.2</v>
      </c>
      <c r="Y223" s="1">
        <v>17.2</v>
      </c>
      <c r="Z223" s="1">
        <v>17.399999999999999</v>
      </c>
      <c r="AA223" s="1">
        <v>65535</v>
      </c>
      <c r="AB223" s="1">
        <v>16.399999999999999</v>
      </c>
      <c r="AC223" s="1">
        <v>16</v>
      </c>
      <c r="AD223" s="1">
        <v>17.600000000000001</v>
      </c>
      <c r="AE223" s="1">
        <v>17.2</v>
      </c>
      <c r="AF223" s="1">
        <v>17.399999999999999</v>
      </c>
      <c r="AG223" s="1">
        <v>18.2</v>
      </c>
      <c r="AH223" s="1">
        <v>17.600000000000001</v>
      </c>
      <c r="AI223" s="1">
        <v>17.2</v>
      </c>
      <c r="AJ223" s="1">
        <v>16.399999999999999</v>
      </c>
      <c r="AK223" s="1">
        <v>16.2</v>
      </c>
      <c r="AL223" s="1">
        <v>17.399999999999999</v>
      </c>
      <c r="AM223" s="1">
        <v>17.2</v>
      </c>
      <c r="AN223" s="1">
        <v>17.2</v>
      </c>
      <c r="AO223" s="1">
        <v>15.2</v>
      </c>
      <c r="AP223" s="1">
        <v>17.2</v>
      </c>
      <c r="AQ223" s="1">
        <v>15.6</v>
      </c>
      <c r="AR223" s="1">
        <v>65535</v>
      </c>
      <c r="AS223" s="1">
        <v>65535</v>
      </c>
      <c r="AT223" s="1">
        <v>14.2</v>
      </c>
      <c r="AU223" s="1">
        <v>65535</v>
      </c>
      <c r="AV223" s="1">
        <v>65535</v>
      </c>
      <c r="AW223" s="1">
        <v>65535</v>
      </c>
      <c r="AX223" s="1">
        <v>65535</v>
      </c>
      <c r="AY223" s="1">
        <v>65535</v>
      </c>
      <c r="AZ223" s="1">
        <v>65535</v>
      </c>
      <c r="BA223" s="1">
        <v>65535</v>
      </c>
      <c r="BB223" s="1">
        <v>65535</v>
      </c>
      <c r="BC223" s="1">
        <v>65535</v>
      </c>
      <c r="BD223" s="1">
        <v>65535</v>
      </c>
      <c r="BE223" s="1">
        <v>65535</v>
      </c>
      <c r="BF223" s="1">
        <v>65535</v>
      </c>
      <c r="BG223" s="1">
        <v>65535</v>
      </c>
      <c r="BH223" s="1">
        <v>65535</v>
      </c>
      <c r="BI223" s="1">
        <v>17.399999999999999</v>
      </c>
      <c r="BJ223" s="1">
        <v>16.600000000000001</v>
      </c>
      <c r="BK223" s="1">
        <v>17</v>
      </c>
      <c r="BL223" s="1">
        <v>16.399999999999999</v>
      </c>
      <c r="BM223" s="1">
        <v>15.8</v>
      </c>
      <c r="BN223" s="1">
        <v>15.4</v>
      </c>
      <c r="BO223" s="102"/>
      <c r="BP223" s="1">
        <v>17</v>
      </c>
      <c r="BQ223" s="1">
        <v>16.600000000000001</v>
      </c>
      <c r="BR223" s="1">
        <v>15.2</v>
      </c>
      <c r="BS223" s="1">
        <v>17</v>
      </c>
      <c r="BT223" s="1">
        <v>15.8</v>
      </c>
      <c r="BU223" s="1">
        <v>16.399999999999999</v>
      </c>
      <c r="BV223" s="1">
        <v>18.2</v>
      </c>
      <c r="BW223" s="1">
        <v>17.2</v>
      </c>
      <c r="BX223" s="1">
        <v>17.399999999999999</v>
      </c>
      <c r="BY223" s="1">
        <v>65535</v>
      </c>
      <c r="BZ223" s="1">
        <v>16.600000000000001</v>
      </c>
      <c r="CA223" s="1">
        <v>17</v>
      </c>
      <c r="CB223" s="1">
        <v>17.2</v>
      </c>
      <c r="CC223" s="1">
        <v>17.8</v>
      </c>
      <c r="CD223" s="1">
        <v>17.399999999999999</v>
      </c>
      <c r="CE223" s="1">
        <v>16.399999999999999</v>
      </c>
      <c r="CF223" s="1">
        <v>17</v>
      </c>
      <c r="CG223" s="1">
        <v>17.8</v>
      </c>
      <c r="CH223" s="1">
        <v>16.600000000000001</v>
      </c>
      <c r="CI223" s="1">
        <v>15</v>
      </c>
      <c r="CJ223" s="1">
        <v>16.8</v>
      </c>
      <c r="CK223" s="1">
        <v>17</v>
      </c>
      <c r="CL223" s="1">
        <v>16.8</v>
      </c>
      <c r="CM223" s="1">
        <v>17.399999999999999</v>
      </c>
      <c r="CN223" s="1">
        <v>15.6</v>
      </c>
      <c r="CO223" s="1">
        <v>65535</v>
      </c>
      <c r="CP223" s="1">
        <v>14.8</v>
      </c>
      <c r="CQ223" s="1">
        <v>14.6</v>
      </c>
      <c r="CR223" s="1">
        <v>17.2</v>
      </c>
      <c r="CS223" s="1">
        <v>17</v>
      </c>
      <c r="CT223" s="1">
        <v>17.399999999999999</v>
      </c>
      <c r="CU223" s="1">
        <v>16.8</v>
      </c>
      <c r="CV223" s="1">
        <v>16.8</v>
      </c>
      <c r="CW223" s="1">
        <v>16.2</v>
      </c>
      <c r="CX223" s="1">
        <v>15.8</v>
      </c>
      <c r="CY223" s="1">
        <v>15.4</v>
      </c>
      <c r="CZ223" s="1">
        <v>17</v>
      </c>
      <c r="DA223" s="1">
        <v>16.2</v>
      </c>
      <c r="DB223" s="1">
        <v>17.399999999999999</v>
      </c>
      <c r="DC223" s="1">
        <v>16.8</v>
      </c>
      <c r="DD223" s="1">
        <v>16.2</v>
      </c>
      <c r="DE223" s="1">
        <v>16.8</v>
      </c>
      <c r="DF223" s="1">
        <v>17.8</v>
      </c>
      <c r="DG223" s="1">
        <v>17.399999999999999</v>
      </c>
      <c r="DH223" s="1">
        <v>65535</v>
      </c>
      <c r="DI223" s="1">
        <v>16</v>
      </c>
      <c r="DJ223" s="1">
        <v>17.600000000000001</v>
      </c>
      <c r="DK223" s="1">
        <v>17.600000000000001</v>
      </c>
      <c r="DL223" s="1">
        <v>16.8</v>
      </c>
      <c r="DM223" s="1">
        <v>17.2</v>
      </c>
      <c r="DN223" s="1">
        <v>16.8</v>
      </c>
      <c r="DO223" s="1">
        <v>16.399999999999999</v>
      </c>
      <c r="DP223" s="1">
        <v>16.8</v>
      </c>
      <c r="DQ223" s="1">
        <v>15.6</v>
      </c>
      <c r="DR223" s="1">
        <v>17.8</v>
      </c>
      <c r="DS223" s="1">
        <v>18.2</v>
      </c>
      <c r="DT223" s="1">
        <v>17.8</v>
      </c>
      <c r="DU223" s="1">
        <v>17.399999999999999</v>
      </c>
      <c r="DV223" s="1">
        <v>17.600000000000001</v>
      </c>
      <c r="DW223" s="1">
        <v>18.2</v>
      </c>
      <c r="DX223" s="1">
        <v>18</v>
      </c>
      <c r="DY223" s="1">
        <v>17.600000000000001</v>
      </c>
      <c r="DZ223" s="1">
        <v>18.2</v>
      </c>
      <c r="EA223" s="1">
        <v>17.399999999999999</v>
      </c>
      <c r="EB223" s="1">
        <v>18</v>
      </c>
      <c r="EC223" s="1">
        <v>18.600000000000001</v>
      </c>
      <c r="ED223" s="1">
        <v>18.2</v>
      </c>
      <c r="EE223" s="1">
        <v>17.8</v>
      </c>
      <c r="EF223" s="1">
        <v>16.8</v>
      </c>
      <c r="EG223" s="1">
        <v>17</v>
      </c>
      <c r="EH223" s="1">
        <v>15.8</v>
      </c>
      <c r="EI223" s="1">
        <v>16.399999999999999</v>
      </c>
      <c r="EJ223" s="1">
        <v>65535</v>
      </c>
      <c r="EK223" s="1">
        <v>16.8</v>
      </c>
      <c r="EL223" s="1">
        <v>16.8</v>
      </c>
      <c r="EM223" s="1">
        <v>16.8</v>
      </c>
      <c r="EN223" s="1">
        <v>17.2</v>
      </c>
      <c r="EO223" s="1">
        <v>16.399999999999999</v>
      </c>
      <c r="EP223" s="1">
        <v>16.8</v>
      </c>
      <c r="EQ223" s="1">
        <v>16.2</v>
      </c>
      <c r="ER223" s="1">
        <v>16.2</v>
      </c>
      <c r="ES223" s="1">
        <v>15.8</v>
      </c>
      <c r="ET223" s="1">
        <v>17.600000000000001</v>
      </c>
      <c r="EU223" s="1">
        <v>17.2</v>
      </c>
      <c r="EV223" s="1">
        <v>16.399999999999999</v>
      </c>
      <c r="EW223" s="1">
        <v>16.2</v>
      </c>
      <c r="EX223" s="1">
        <v>16.399999999999999</v>
      </c>
      <c r="EY223" s="1">
        <v>14.2</v>
      </c>
      <c r="EZ223" s="1">
        <v>16.8</v>
      </c>
      <c r="FA223" s="1">
        <v>16.399999999999999</v>
      </c>
      <c r="FB223" s="1">
        <v>16.2</v>
      </c>
      <c r="FC223" s="1">
        <v>16.399999999999999</v>
      </c>
      <c r="FD223" s="1">
        <v>16.600000000000001</v>
      </c>
      <c r="FE223" s="1">
        <v>15.8</v>
      </c>
      <c r="FF223" s="1">
        <v>16.8</v>
      </c>
      <c r="FG223" s="1">
        <v>17.2</v>
      </c>
      <c r="FH223" s="1">
        <v>15.8</v>
      </c>
      <c r="FI223" s="1">
        <v>17.399999999999999</v>
      </c>
      <c r="FJ223" s="1">
        <v>15.8</v>
      </c>
      <c r="FK223" s="1">
        <v>15.2</v>
      </c>
      <c r="FL223" s="1">
        <v>16.399999999999999</v>
      </c>
      <c r="FM223" s="1">
        <v>17</v>
      </c>
      <c r="FN223" s="1">
        <v>16.399999999999999</v>
      </c>
      <c r="FO223" s="1">
        <v>65535</v>
      </c>
      <c r="FP223" s="1">
        <v>17.399999999999999</v>
      </c>
      <c r="FQ223" s="1">
        <v>16.399999999999999</v>
      </c>
      <c r="FR223" s="1">
        <v>16.8</v>
      </c>
      <c r="FS223" s="1">
        <v>16.399999999999999</v>
      </c>
      <c r="FT223" s="1">
        <v>17.600000000000001</v>
      </c>
      <c r="FU223" s="1">
        <v>65535</v>
      </c>
      <c r="FV223" s="1">
        <v>17.600000000000001</v>
      </c>
      <c r="FW223" s="1">
        <v>17.600000000000001</v>
      </c>
      <c r="FX223" s="1">
        <v>18.600000000000001</v>
      </c>
      <c r="FY223" s="1">
        <v>17.8</v>
      </c>
      <c r="FZ223" s="1">
        <v>18.2</v>
      </c>
      <c r="GA223" s="1">
        <v>17.8</v>
      </c>
      <c r="GB223" s="1">
        <v>16.2</v>
      </c>
      <c r="GC223" s="1">
        <v>16.600000000000001</v>
      </c>
      <c r="GD223" s="1">
        <v>17.399999999999999</v>
      </c>
      <c r="GE223" s="1">
        <v>16</v>
      </c>
      <c r="GF223" s="1">
        <v>17.600000000000001</v>
      </c>
      <c r="GG223" s="1">
        <v>16.399999999999999</v>
      </c>
      <c r="GH223" s="1">
        <v>16.399999999999999</v>
      </c>
      <c r="GI223" s="1">
        <v>16</v>
      </c>
      <c r="GJ223" s="1">
        <v>65535</v>
      </c>
      <c r="GK223" s="1">
        <v>15</v>
      </c>
      <c r="GL223" s="1">
        <v>16.600000000000001</v>
      </c>
      <c r="GM223" s="1">
        <v>16.399999999999999</v>
      </c>
      <c r="GN223" s="1">
        <v>17.2</v>
      </c>
      <c r="GO223" s="1">
        <v>17</v>
      </c>
      <c r="GP223" s="1">
        <v>16.399999999999999</v>
      </c>
      <c r="GQ223" s="1">
        <v>16.2</v>
      </c>
      <c r="GR223" s="1">
        <v>16.600000000000001</v>
      </c>
      <c r="GS223" s="1">
        <v>16</v>
      </c>
      <c r="GT223" s="1">
        <v>16.399999999999999</v>
      </c>
      <c r="GU223" s="1">
        <v>16.399999999999999</v>
      </c>
      <c r="GV223" s="1">
        <v>65535</v>
      </c>
      <c r="GW223" s="1">
        <v>15.4</v>
      </c>
      <c r="GX223" s="1">
        <v>14.8</v>
      </c>
      <c r="GY223" s="1">
        <v>17.2</v>
      </c>
      <c r="GZ223" s="1">
        <v>17.399999999999999</v>
      </c>
      <c r="HA223" s="1">
        <v>17.8</v>
      </c>
      <c r="HB223" s="1">
        <v>18.2</v>
      </c>
      <c r="HC223" s="1">
        <v>17.399999999999999</v>
      </c>
      <c r="HD223" s="1">
        <v>16.399999999999999</v>
      </c>
      <c r="HE223" s="1">
        <v>16</v>
      </c>
      <c r="HF223" s="1">
        <v>16.600000000000001</v>
      </c>
      <c r="HG223" s="1">
        <v>15</v>
      </c>
      <c r="HH223" s="1">
        <v>15</v>
      </c>
      <c r="HI223" s="1">
        <v>16.399999999999999</v>
      </c>
      <c r="HJ223" s="1">
        <v>16.2</v>
      </c>
      <c r="HK223" s="1">
        <v>17.2</v>
      </c>
      <c r="HL223" s="1">
        <v>17</v>
      </c>
      <c r="HM223" s="1">
        <v>65535</v>
      </c>
      <c r="HN223" s="1">
        <v>16.2</v>
      </c>
      <c r="HO223" s="1">
        <v>16.8</v>
      </c>
      <c r="HP223" s="1">
        <v>17.2</v>
      </c>
      <c r="HQ223" s="1">
        <v>18</v>
      </c>
      <c r="HR223" s="1">
        <v>17.2</v>
      </c>
      <c r="HS223" s="1">
        <v>17.2</v>
      </c>
      <c r="HT223" s="1">
        <v>17</v>
      </c>
      <c r="HU223" s="1">
        <v>17.2</v>
      </c>
      <c r="HV223" s="1">
        <v>17.8</v>
      </c>
      <c r="HW223" s="1">
        <v>17.399999999999999</v>
      </c>
      <c r="HX223" s="1">
        <v>17.2</v>
      </c>
      <c r="HY223" s="1">
        <v>18.2</v>
      </c>
      <c r="HZ223" s="1">
        <v>17.8</v>
      </c>
      <c r="IA223" s="1">
        <v>17.399999999999999</v>
      </c>
      <c r="IB223" s="1">
        <v>16.2</v>
      </c>
      <c r="IC223" s="1">
        <v>14.8</v>
      </c>
      <c r="ID223" s="1">
        <v>15.8</v>
      </c>
      <c r="IE223" s="1">
        <v>17.8</v>
      </c>
      <c r="IF223" s="1">
        <v>17.399999999999999</v>
      </c>
      <c r="IG223" s="1">
        <v>17.399999999999999</v>
      </c>
      <c r="IH223" s="1">
        <v>65535</v>
      </c>
      <c r="II223" s="1">
        <v>16.600000000000001</v>
      </c>
      <c r="IJ223" s="1">
        <v>17</v>
      </c>
      <c r="IK223" s="1">
        <v>17</v>
      </c>
      <c r="IL223" s="1">
        <v>17.2</v>
      </c>
      <c r="IM223" s="1">
        <v>16.399999999999999</v>
      </c>
      <c r="IN223" s="1">
        <v>17.399999999999999</v>
      </c>
      <c r="IO223" s="1">
        <v>17</v>
      </c>
      <c r="IP223" s="1">
        <v>17.8</v>
      </c>
      <c r="IQ223" s="1">
        <v>17.2</v>
      </c>
      <c r="IR223" s="1">
        <v>17.8</v>
      </c>
      <c r="IS223" s="1">
        <v>17.399999999999999</v>
      </c>
      <c r="IT223" s="1">
        <v>17.8</v>
      </c>
      <c r="IU223" s="1">
        <v>17.399999999999999</v>
      </c>
      <c r="IV223" s="1">
        <v>16.8</v>
      </c>
      <c r="IW223" s="1">
        <v>17.2</v>
      </c>
      <c r="IX223" s="1">
        <v>16.600000000000001</v>
      </c>
      <c r="IY223" s="1">
        <v>17</v>
      </c>
      <c r="IZ223" s="1">
        <v>17.8</v>
      </c>
      <c r="JA223" s="1">
        <v>17.399999999999999</v>
      </c>
      <c r="JB223" s="1">
        <v>18</v>
      </c>
      <c r="JC223" s="1">
        <v>65535</v>
      </c>
      <c r="JD223" s="1">
        <v>17.2</v>
      </c>
      <c r="JE223" s="1">
        <v>17</v>
      </c>
      <c r="JF223" s="1">
        <v>17.8</v>
      </c>
      <c r="JG223" s="1">
        <v>17.399999999999999</v>
      </c>
      <c r="JH223" s="1">
        <v>65535</v>
      </c>
      <c r="JI223" s="1">
        <v>16.399999999999999</v>
      </c>
      <c r="JJ223" s="1">
        <v>15</v>
      </c>
      <c r="JK223" s="1">
        <v>15.4</v>
      </c>
      <c r="JL223" s="1">
        <v>16.2</v>
      </c>
      <c r="JM223" s="1">
        <v>16.8</v>
      </c>
      <c r="JN223" s="1">
        <v>16</v>
      </c>
      <c r="JO223" s="1">
        <v>17</v>
      </c>
      <c r="JP223" s="1">
        <v>15.8</v>
      </c>
      <c r="JQ223" s="1">
        <v>15.4</v>
      </c>
      <c r="JR223" s="1">
        <v>15.4</v>
      </c>
      <c r="JS223" s="1">
        <v>17.2</v>
      </c>
      <c r="JT223" s="1">
        <v>16.2</v>
      </c>
      <c r="JU223" s="1">
        <v>15.8</v>
      </c>
      <c r="JV223" s="1">
        <v>15.4</v>
      </c>
      <c r="JW223" s="1">
        <v>15</v>
      </c>
      <c r="JX223" s="1">
        <v>15.2</v>
      </c>
      <c r="JY223" s="1">
        <v>15.8</v>
      </c>
      <c r="JZ223" s="1">
        <v>16.600000000000001</v>
      </c>
      <c r="KA223" s="1">
        <v>16.2</v>
      </c>
      <c r="KB223" s="1">
        <v>5.4</v>
      </c>
      <c r="KC223" s="1">
        <v>16.8</v>
      </c>
      <c r="KD223" s="1">
        <v>15.6</v>
      </c>
      <c r="KE223" s="1">
        <v>16.2</v>
      </c>
      <c r="KF223" s="1">
        <v>16.399999999999999</v>
      </c>
      <c r="KG223" s="1">
        <v>16.399999999999999</v>
      </c>
      <c r="KH223" s="1">
        <v>65535</v>
      </c>
      <c r="KI223" s="1">
        <v>15.2</v>
      </c>
      <c r="KJ223" s="1">
        <v>16.600000000000001</v>
      </c>
      <c r="KK223" s="1">
        <v>15.4</v>
      </c>
      <c r="KL223" s="1">
        <v>15.6</v>
      </c>
      <c r="KM223" s="1">
        <v>16.2</v>
      </c>
      <c r="KN223" s="1">
        <v>14.8</v>
      </c>
      <c r="KO223" s="1">
        <v>15.2</v>
      </c>
      <c r="KP223" s="1">
        <v>16</v>
      </c>
      <c r="KQ223" s="1">
        <v>15.4</v>
      </c>
      <c r="KR223" s="1">
        <v>15</v>
      </c>
      <c r="KS223" s="1">
        <v>15.4</v>
      </c>
      <c r="KT223" s="1">
        <v>16.399999999999999</v>
      </c>
      <c r="KU223" s="1">
        <v>16.399999999999999</v>
      </c>
      <c r="KV223" s="1">
        <v>16</v>
      </c>
      <c r="KW223" s="1">
        <v>17</v>
      </c>
      <c r="KX223" s="1">
        <v>16.399999999999999</v>
      </c>
      <c r="KY223" s="1">
        <v>16</v>
      </c>
      <c r="KZ223" s="1">
        <v>16.2</v>
      </c>
      <c r="LA223" s="1">
        <v>17</v>
      </c>
      <c r="LB223" s="1">
        <v>16.2</v>
      </c>
      <c r="LC223" s="1">
        <v>16</v>
      </c>
      <c r="LD223" s="1">
        <v>16.8</v>
      </c>
      <c r="LE223" s="1">
        <v>16.399999999999999</v>
      </c>
      <c r="LF223" s="1">
        <v>16</v>
      </c>
      <c r="LG223" s="1">
        <v>17.2</v>
      </c>
      <c r="LH223" s="1">
        <v>17.2</v>
      </c>
      <c r="LI223" s="1">
        <v>16.8</v>
      </c>
      <c r="LJ223" s="1">
        <v>16.2</v>
      </c>
      <c r="LK223" s="1">
        <v>15.8</v>
      </c>
      <c r="LL223" s="1">
        <v>16.600000000000001</v>
      </c>
      <c r="LM223" s="1">
        <v>15.8</v>
      </c>
      <c r="LN223" s="1">
        <v>16</v>
      </c>
      <c r="LO223" s="1">
        <v>14.2</v>
      </c>
      <c r="LP223" s="1">
        <v>15.2</v>
      </c>
      <c r="LQ223" s="1">
        <v>15</v>
      </c>
      <c r="LR223" s="1">
        <v>15.6</v>
      </c>
      <c r="LS223" s="1">
        <v>15.6</v>
      </c>
      <c r="LT223" s="1">
        <v>16.399999999999999</v>
      </c>
      <c r="LU223" s="1">
        <v>15</v>
      </c>
      <c r="LV223" s="1">
        <v>16</v>
      </c>
      <c r="LW223" s="1">
        <v>15.4</v>
      </c>
      <c r="LX223" s="1">
        <v>15.6</v>
      </c>
      <c r="LY223" s="1">
        <v>16.2</v>
      </c>
      <c r="LZ223" s="1">
        <v>17</v>
      </c>
      <c r="MA223" s="1">
        <v>17.2</v>
      </c>
      <c r="MB223" s="1">
        <v>16.8</v>
      </c>
      <c r="MC223" s="1">
        <v>17.2</v>
      </c>
      <c r="MD223" s="1">
        <v>16.399999999999999</v>
      </c>
      <c r="ME223" s="1">
        <v>17</v>
      </c>
      <c r="MF223" s="1">
        <v>16.8</v>
      </c>
      <c r="MG223" s="1">
        <v>17.399999999999999</v>
      </c>
      <c r="MH223" s="1">
        <v>17.2</v>
      </c>
      <c r="MI223" s="1">
        <v>17.600000000000001</v>
      </c>
      <c r="MJ223" s="1">
        <v>17.600000000000001</v>
      </c>
      <c r="MK223" s="1">
        <v>16.600000000000001</v>
      </c>
      <c r="ML223" s="1">
        <v>17.2</v>
      </c>
      <c r="MM223" s="1">
        <v>16.600000000000001</v>
      </c>
      <c r="MN223" s="1">
        <v>17.2</v>
      </c>
      <c r="MO223" s="1">
        <v>16.399999999999999</v>
      </c>
      <c r="MP223" s="1">
        <v>16.2</v>
      </c>
      <c r="MQ223" s="1">
        <v>16.2</v>
      </c>
      <c r="MR223" s="1">
        <v>16.399999999999999</v>
      </c>
      <c r="MS223" s="1">
        <v>16</v>
      </c>
      <c r="MT223" s="1">
        <v>17.2</v>
      </c>
      <c r="MU223" s="1">
        <v>16.8</v>
      </c>
      <c r="MV223" s="1">
        <v>16.2</v>
      </c>
      <c r="MW223" s="1">
        <v>16.399999999999999</v>
      </c>
      <c r="MX223" s="1">
        <v>17.399999999999999</v>
      </c>
      <c r="MY223" s="1">
        <v>17.2</v>
      </c>
      <c r="MZ223" s="1">
        <v>65535</v>
      </c>
      <c r="NA223" s="1">
        <v>17.399999999999999</v>
      </c>
      <c r="NB223" s="1">
        <v>17.2</v>
      </c>
      <c r="NC223" s="1">
        <v>17.8</v>
      </c>
      <c r="ND223" s="1">
        <v>17.8</v>
      </c>
      <c r="NE223" s="1">
        <v>18.399999999999999</v>
      </c>
      <c r="NF223" s="1">
        <v>17.2</v>
      </c>
      <c r="NG223" s="1">
        <v>18.2</v>
      </c>
      <c r="NH223" s="1">
        <v>17.2</v>
      </c>
      <c r="NI223" s="1">
        <v>16.2</v>
      </c>
      <c r="NJ223" s="6">
        <f t="shared" si="160"/>
        <v>0.967741935483871</v>
      </c>
      <c r="NK223" s="3">
        <f t="shared" si="161"/>
        <v>0.42857142857142855</v>
      </c>
      <c r="NL223" s="3">
        <f t="shared" si="162"/>
        <v>0.93548387096774188</v>
      </c>
      <c r="NM223" s="3">
        <f t="shared" si="163"/>
        <v>0.96666666666666667</v>
      </c>
      <c r="NN223" s="3">
        <f t="shared" si="164"/>
        <v>0.967741935483871</v>
      </c>
      <c r="NO223" s="3">
        <f t="shared" si="165"/>
        <v>0.93333333333333335</v>
      </c>
      <c r="NP223" s="3">
        <f t="shared" si="166"/>
        <v>0.93548387096774188</v>
      </c>
      <c r="NQ223" s="3">
        <f t="shared" si="167"/>
        <v>0.93548387096774188</v>
      </c>
      <c r="NR223" s="3">
        <f t="shared" si="168"/>
        <v>0.93333333333333335</v>
      </c>
      <c r="NS223" s="3">
        <f t="shared" si="169"/>
        <v>0.967741935483871</v>
      </c>
      <c r="NT223" s="3">
        <f t="shared" si="170"/>
        <v>1</v>
      </c>
      <c r="NU223" s="3">
        <f t="shared" si="171"/>
        <v>0.967741935483871</v>
      </c>
      <c r="NV223" s="3">
        <f t="shared" si="172"/>
        <v>0.91506849315068495</v>
      </c>
      <c r="NW223" s="5">
        <f t="shared" si="173"/>
        <v>16.879999999999995</v>
      </c>
      <c r="NX223" s="1" t="e">
        <f t="shared" si="174"/>
        <v>#N/A</v>
      </c>
      <c r="NY223" s="1">
        <f t="shared" si="175"/>
        <v>16.696551724137933</v>
      </c>
      <c r="NZ223" s="1">
        <f t="shared" si="176"/>
        <v>16.979310344827589</v>
      </c>
      <c r="OA223" s="1">
        <f t="shared" si="177"/>
        <v>16.819999999999997</v>
      </c>
      <c r="OB223" s="1">
        <f t="shared" si="178"/>
        <v>16.88571428571429</v>
      </c>
      <c r="OC223" s="1">
        <f t="shared" si="179"/>
        <v>16.434482758620685</v>
      </c>
      <c r="OD223" s="1">
        <f t="shared" si="180"/>
        <v>17.089655172413792</v>
      </c>
      <c r="OE223" s="1">
        <f t="shared" si="181"/>
        <v>16.757142857142856</v>
      </c>
      <c r="OF223" s="1">
        <f t="shared" si="182"/>
        <v>15.539999999999996</v>
      </c>
      <c r="OG223" s="1">
        <f t="shared" si="183"/>
        <v>16.16</v>
      </c>
      <c r="OH223" s="1">
        <f t="shared" si="184"/>
        <v>17.033333333333328</v>
      </c>
      <c r="OI223" s="111">
        <v>16.124000000000002</v>
      </c>
      <c r="OJ223" s="112">
        <v>16.200000000000003</v>
      </c>
      <c r="OK223" s="112">
        <v>16.315384615384616</v>
      </c>
      <c r="OL223" s="112">
        <v>16.338461538461541</v>
      </c>
      <c r="OM223" s="112">
        <v>16.419230769230772</v>
      </c>
      <c r="ON223" s="112">
        <v>16.338461538461541</v>
      </c>
      <c r="OO223" s="112">
        <v>16.218518518518518</v>
      </c>
      <c r="OP223" s="112">
        <v>16.270370370370372</v>
      </c>
      <c r="OQ223" s="112">
        <v>16.066666666666666</v>
      </c>
      <c r="OR223" s="112">
        <v>15.87777777777778</v>
      </c>
      <c r="OS223" s="112">
        <v>15.887500000000001</v>
      </c>
      <c r="OT223" s="112">
        <v>16.05185185185185</v>
      </c>
      <c r="OU223" s="5">
        <f t="shared" si="148"/>
        <v>0.75599999999999312</v>
      </c>
      <c r="OV223" s="1" t="e">
        <f t="shared" si="149"/>
        <v>#N/A</v>
      </c>
      <c r="OW223" s="1">
        <f t="shared" si="150"/>
        <v>0.38116710875331705</v>
      </c>
      <c r="OX223" s="1">
        <f t="shared" si="151"/>
        <v>0.6408488063660478</v>
      </c>
      <c r="OY223" s="1">
        <f t="shared" si="152"/>
        <v>0.40076923076922455</v>
      </c>
      <c r="OZ223" s="1">
        <f t="shared" si="153"/>
        <v>0.54725274725274886</v>
      </c>
      <c r="PA223" s="1">
        <f t="shared" si="154"/>
        <v>0.21596424010216708</v>
      </c>
      <c r="PB223" s="1">
        <f t="shared" si="155"/>
        <v>0.8192848020434198</v>
      </c>
      <c r="PC223" s="1">
        <f t="shared" si="156"/>
        <v>0.6904761904761898</v>
      </c>
      <c r="PD223" s="1">
        <f t="shared" si="157"/>
        <v>-0.33777777777778439</v>
      </c>
      <c r="PE223" s="1">
        <f t="shared" si="158"/>
        <v>0.27249999999999908</v>
      </c>
      <c r="PF223" s="1">
        <f t="shared" si="159"/>
        <v>0.9814814814814774</v>
      </c>
      <c r="PG223" s="111">
        <v>12.4</v>
      </c>
      <c r="PH223" s="112">
        <v>13</v>
      </c>
      <c r="PI223" s="112">
        <v>12.6</v>
      </c>
      <c r="PJ223" s="112">
        <v>13.4</v>
      </c>
      <c r="PK223" s="112">
        <v>11.2</v>
      </c>
      <c r="PL223" s="112">
        <v>12.2</v>
      </c>
      <c r="PM223" s="112">
        <v>13.4</v>
      </c>
      <c r="PN223" s="112">
        <v>13.6</v>
      </c>
      <c r="PO223" s="112">
        <v>13.6</v>
      </c>
      <c r="PP223" s="112">
        <v>5.4</v>
      </c>
      <c r="PQ223" s="112">
        <v>11.2</v>
      </c>
      <c r="PR223" s="137">
        <v>13</v>
      </c>
      <c r="PS223" s="5">
        <f t="array" ref="PS223">+IF(ISERROR($NW223)=FALSE,MIN(IF($H223:$AL223&lt;65534,$H223:$AL223,"")),NA())</f>
        <v>15.2</v>
      </c>
      <c r="PT223" s="1" t="e">
        <f t="array" ref="PT223">+IF(ISERROR($NX223)=FALSE,MIN(IF($AM223:$BN223&lt;65534,$AM223:$BN223,"")),NA())</f>
        <v>#N/A</v>
      </c>
      <c r="PU223" s="1">
        <f t="array" ref="PU223">+IF(ISERROR($NY223)=FALSE,MIN(IF($BP223:$CT223&lt;65534,$BP223:$CT223,"")),NA())</f>
        <v>14.6</v>
      </c>
      <c r="PV223" s="1">
        <f t="array" ref="PV223">+IF(ISERROR($NZ223)=FALSE,MIN(IF($CU223:$DX223&lt;65534,$CU223:$DX223,"")),NA())</f>
        <v>15.4</v>
      </c>
      <c r="PW223" s="1">
        <f t="array" ref="PW223">+IF(ISERROR($OA223)=FALSE,MIN(IF($DY223:$FC223&lt;65534,$DY223:$FC223,"")),NA())</f>
        <v>14.2</v>
      </c>
      <c r="PX223" s="1">
        <f t="array" ref="PX223">+IF(ISERROR($OB223)=FALSE,MIN(IF($FD223:$GG223&lt;65534,$FD223:$GG223,"")),NA())</f>
        <v>15.2</v>
      </c>
      <c r="PY223" s="1">
        <f t="array" ref="PY223">+IF(ISERROR($OC223)=FALSE,MIN(IF($GH223:$HL223&lt;65534,$GH223:$HL223,"")),NA())</f>
        <v>14.8</v>
      </c>
      <c r="PZ223" s="1">
        <f t="array" ref="PZ223">+IF(ISERROR($OD223)=FALSE,MIN(IF($HM223:$IQ223&lt;65534,$HM223:$IQ223,"")),NA())</f>
        <v>14.8</v>
      </c>
      <c r="QA223" s="1">
        <f t="array" ref="QA223">+IF(ISERROR($OE223)=FALSE,MIN(IF($IR223:$JU223&lt;65534,$IR223:$JU223,"")),NA())</f>
        <v>15</v>
      </c>
      <c r="QB223" s="1">
        <f t="array" ref="QB223">+IF(ISERROR($OF223)=FALSE,MIN(IF($JV223:$KZ223&lt;65534,$JV223:$KZ223,"")),NA())</f>
        <v>5.4</v>
      </c>
      <c r="QC223" s="1">
        <f t="array" ref="QC223">+IF(ISERROR($OG223)=FALSE,MIN(IF($LA223:$MD223&lt;65534,$LA223:$MD223,"")),NA())</f>
        <v>14.2</v>
      </c>
      <c r="QD223" s="1">
        <f t="array" ref="QD223">+IF(ISERROR($OH223)=FALSE,MIN(IF($ME223:$NI223&lt;65534,$ME223:$NI223,"")),NA())</f>
        <v>16</v>
      </c>
      <c r="QE223" s="5">
        <f t="shared" si="185"/>
        <v>-2.7999999999999989</v>
      </c>
      <c r="QF223" s="1" t="e">
        <f t="shared" si="186"/>
        <v>#N/A</v>
      </c>
      <c r="QG223" s="1">
        <f t="shared" si="187"/>
        <v>-2</v>
      </c>
      <c r="QH223" s="1">
        <f t="shared" si="188"/>
        <v>-2</v>
      </c>
      <c r="QI223" s="1">
        <f t="shared" si="189"/>
        <v>-3</v>
      </c>
      <c r="QJ223" s="1">
        <f t="shared" si="190"/>
        <v>-3</v>
      </c>
      <c r="QK223" s="1">
        <f t="shared" si="191"/>
        <v>-1.4000000000000004</v>
      </c>
      <c r="QL223" s="1">
        <f t="shared" si="192"/>
        <v>-1.2000000000000011</v>
      </c>
      <c r="QM223" s="1">
        <f t="shared" si="193"/>
        <v>-1.4000000000000004</v>
      </c>
      <c r="QN223" s="1">
        <f t="shared" si="194"/>
        <v>0</v>
      </c>
      <c r="QO223" s="1">
        <f t="shared" si="195"/>
        <v>-3</v>
      </c>
      <c r="QP223" s="1">
        <f t="shared" si="196"/>
        <v>-3</v>
      </c>
      <c r="QQ223" s="5" t="s">
        <v>892</v>
      </c>
    </row>
    <row r="224" spans="1:459" s="1" customFormat="1" x14ac:dyDescent="0.2">
      <c r="A224" s="126">
        <v>17015010</v>
      </c>
      <c r="B224" s="127">
        <v>-81.73096944444444</v>
      </c>
      <c r="C224" s="127">
        <v>12.542183333333334</v>
      </c>
      <c r="D224" s="128">
        <v>1</v>
      </c>
      <c r="E224" s="129" t="s">
        <v>227</v>
      </c>
      <c r="F224" s="129" t="s">
        <v>356</v>
      </c>
      <c r="G224" s="129" t="s">
        <v>314</v>
      </c>
      <c r="H224" s="1">
        <v>26.6</v>
      </c>
      <c r="I224" s="1">
        <v>25.3</v>
      </c>
      <c r="J224" s="1">
        <v>23.5</v>
      </c>
      <c r="K224" s="1">
        <v>26.2</v>
      </c>
      <c r="L224" s="1">
        <v>26.1</v>
      </c>
      <c r="M224" s="1">
        <v>25.8</v>
      </c>
      <c r="N224" s="1">
        <v>25.1</v>
      </c>
      <c r="O224" s="1">
        <v>25.4</v>
      </c>
      <c r="P224" s="1">
        <v>24.4</v>
      </c>
      <c r="Q224" s="1">
        <v>24</v>
      </c>
      <c r="R224" s="1">
        <v>24.7</v>
      </c>
      <c r="S224" s="1">
        <v>24.7</v>
      </c>
      <c r="T224" s="1">
        <v>22.5</v>
      </c>
      <c r="U224" s="1">
        <v>24.3</v>
      </c>
      <c r="V224" s="1">
        <v>23.3</v>
      </c>
      <c r="W224" s="1">
        <v>24.8</v>
      </c>
      <c r="X224" s="1">
        <v>25.7</v>
      </c>
      <c r="Y224" s="1">
        <v>25.8</v>
      </c>
      <c r="Z224" s="1">
        <v>24.2</v>
      </c>
      <c r="AA224" s="1">
        <v>24.1</v>
      </c>
      <c r="AB224" s="1">
        <v>25.8</v>
      </c>
      <c r="AC224" s="1">
        <v>24.9</v>
      </c>
      <c r="AD224" s="1">
        <v>26.2</v>
      </c>
      <c r="AE224" s="1">
        <v>25.3</v>
      </c>
      <c r="AF224" s="1">
        <v>26.3</v>
      </c>
      <c r="AG224" s="1">
        <v>25</v>
      </c>
      <c r="AH224" s="1">
        <v>24.3</v>
      </c>
      <c r="AI224" s="1">
        <v>23.1</v>
      </c>
      <c r="AJ224" s="1">
        <v>23.1</v>
      </c>
      <c r="AK224" s="1">
        <v>23.5</v>
      </c>
      <c r="AL224" s="1">
        <v>24.9</v>
      </c>
      <c r="AM224" s="1">
        <v>25.6</v>
      </c>
      <c r="AN224" s="1">
        <v>25.8</v>
      </c>
      <c r="AO224" s="1">
        <v>26</v>
      </c>
      <c r="AP224" s="1">
        <v>25.5</v>
      </c>
      <c r="AQ224" s="1">
        <v>25.7</v>
      </c>
      <c r="AR224" s="1">
        <v>26</v>
      </c>
      <c r="AS224" s="1">
        <v>25.5</v>
      </c>
      <c r="AT224" s="1">
        <v>26</v>
      </c>
      <c r="AU224" s="1">
        <v>24.8</v>
      </c>
      <c r="AV224" s="1">
        <v>26</v>
      </c>
      <c r="AW224" s="1">
        <v>26</v>
      </c>
      <c r="AX224" s="1">
        <v>24.6</v>
      </c>
      <c r="AY224" s="1">
        <v>26</v>
      </c>
      <c r="AZ224" s="1">
        <v>25.7</v>
      </c>
      <c r="BA224" s="1">
        <v>24</v>
      </c>
      <c r="BB224" s="1">
        <v>25.4</v>
      </c>
      <c r="BC224" s="1">
        <v>25.6</v>
      </c>
      <c r="BD224" s="1">
        <v>26.1</v>
      </c>
      <c r="BE224" s="1">
        <v>65535</v>
      </c>
      <c r="BF224" s="1">
        <v>22.7</v>
      </c>
      <c r="BG224" s="1">
        <v>24.8</v>
      </c>
      <c r="BH224" s="1">
        <v>26.5</v>
      </c>
      <c r="BI224" s="1">
        <v>26.5</v>
      </c>
      <c r="BJ224" s="1">
        <v>25.3</v>
      </c>
      <c r="BK224" s="1">
        <v>26.2</v>
      </c>
      <c r="BL224" s="1">
        <v>25.6</v>
      </c>
      <c r="BM224" s="1">
        <v>24.6</v>
      </c>
      <c r="BN224" s="1">
        <v>24.4</v>
      </c>
      <c r="BO224" s="102"/>
      <c r="BP224" s="1">
        <v>25.6</v>
      </c>
      <c r="BQ224" s="1">
        <v>26.21</v>
      </c>
      <c r="BR224" s="1">
        <v>26</v>
      </c>
      <c r="BS224" s="1">
        <v>25.7</v>
      </c>
      <c r="BT224" s="1">
        <v>25.9</v>
      </c>
      <c r="BU224" s="1">
        <v>23.1</v>
      </c>
      <c r="BV224" s="1">
        <v>24</v>
      </c>
      <c r="BW224" s="1">
        <v>25.7</v>
      </c>
      <c r="BX224" s="1">
        <v>22.9</v>
      </c>
      <c r="BY224" s="1">
        <v>25.9</v>
      </c>
      <c r="BZ224" s="1">
        <v>26.4</v>
      </c>
      <c r="CA224" s="1">
        <v>25.9</v>
      </c>
      <c r="CB224" s="1">
        <v>24.8</v>
      </c>
      <c r="CC224" s="1">
        <v>25.3</v>
      </c>
      <c r="CD224" s="1">
        <v>25.9</v>
      </c>
      <c r="CE224" s="1">
        <v>26.2</v>
      </c>
      <c r="CF224" s="1">
        <v>25.7</v>
      </c>
      <c r="CG224" s="1">
        <v>25.9</v>
      </c>
      <c r="CH224" s="1">
        <v>25.8</v>
      </c>
      <c r="CI224" s="1">
        <v>26.1</v>
      </c>
      <c r="CJ224" s="1">
        <v>25.8</v>
      </c>
      <c r="CK224" s="1">
        <v>25.5</v>
      </c>
      <c r="CL224" s="1">
        <v>23.7</v>
      </c>
      <c r="CM224" s="1">
        <v>25.5</v>
      </c>
      <c r="CN224" s="1">
        <v>24.4</v>
      </c>
      <c r="CO224" s="1">
        <v>25.8</v>
      </c>
      <c r="CP224" s="1">
        <v>26</v>
      </c>
      <c r="CQ224" s="1">
        <v>26</v>
      </c>
      <c r="CR224" s="1">
        <v>24.7</v>
      </c>
      <c r="CS224" s="1">
        <v>25.7</v>
      </c>
      <c r="CT224" s="1">
        <v>25.4</v>
      </c>
      <c r="CU224" s="1">
        <v>25.3</v>
      </c>
      <c r="CV224" s="1">
        <v>24.7</v>
      </c>
      <c r="CW224" s="1">
        <v>26.4</v>
      </c>
      <c r="CX224" s="1">
        <v>25.3</v>
      </c>
      <c r="CY224" s="1">
        <v>24.1</v>
      </c>
      <c r="CZ224" s="1">
        <v>26.4</v>
      </c>
      <c r="DA224" s="1">
        <v>26.2</v>
      </c>
      <c r="DB224" s="1">
        <v>26.6</v>
      </c>
      <c r="DC224" s="1">
        <v>26.1</v>
      </c>
      <c r="DD224" s="1">
        <v>25.5</v>
      </c>
      <c r="DE224" s="1">
        <v>24.8</v>
      </c>
      <c r="DF224" s="1">
        <v>26.5</v>
      </c>
      <c r="DG224" s="1">
        <v>26.6</v>
      </c>
      <c r="DH224" s="1">
        <v>26.6</v>
      </c>
      <c r="DI224" s="1">
        <v>26.6</v>
      </c>
      <c r="DJ224" s="1">
        <v>26.5</v>
      </c>
      <c r="DK224" s="1">
        <v>24</v>
      </c>
      <c r="DL224" s="1">
        <v>26.4</v>
      </c>
      <c r="DM224" s="1">
        <v>26.3</v>
      </c>
      <c r="DN224" s="1">
        <v>26.6</v>
      </c>
      <c r="DO224" s="1">
        <v>26.8</v>
      </c>
      <c r="DP224" s="1">
        <v>26.6</v>
      </c>
      <c r="DQ224" s="1">
        <v>26.5</v>
      </c>
      <c r="DR224" s="1">
        <v>26.2</v>
      </c>
      <c r="DS224" s="1">
        <v>26.4</v>
      </c>
      <c r="DT224" s="1">
        <v>26.7</v>
      </c>
      <c r="DU224" s="1">
        <v>27.1</v>
      </c>
      <c r="DV224" s="1">
        <v>27.5</v>
      </c>
      <c r="DW224" s="1">
        <v>27.5</v>
      </c>
      <c r="DX224" s="1">
        <v>27.1</v>
      </c>
      <c r="DY224" s="1">
        <v>26.3</v>
      </c>
      <c r="DZ224" s="1">
        <v>25.4</v>
      </c>
      <c r="EA224" s="1">
        <v>27.3</v>
      </c>
      <c r="EB224" s="1">
        <v>27.1</v>
      </c>
      <c r="EC224" s="1">
        <v>27.3</v>
      </c>
      <c r="ED224" s="1">
        <v>26.2</v>
      </c>
      <c r="EE224" s="1">
        <v>26.8</v>
      </c>
      <c r="EF224" s="1">
        <v>25</v>
      </c>
      <c r="EG224" s="1">
        <v>27.4</v>
      </c>
      <c r="EH224" s="1">
        <v>27.2</v>
      </c>
      <c r="EI224" s="1">
        <v>27.5</v>
      </c>
      <c r="EJ224" s="1">
        <v>27.5</v>
      </c>
      <c r="EK224" s="1">
        <v>25.2</v>
      </c>
      <c r="EL224" s="1">
        <v>27.6</v>
      </c>
      <c r="EM224" s="1">
        <v>27.6</v>
      </c>
      <c r="EN224" s="1">
        <v>27.6</v>
      </c>
      <c r="EO224" s="1">
        <v>27.4</v>
      </c>
      <c r="EP224" s="1">
        <v>27.9</v>
      </c>
      <c r="EQ224" s="1">
        <v>27.8</v>
      </c>
      <c r="ER224" s="1">
        <v>23.8</v>
      </c>
      <c r="ES224" s="1">
        <v>24.3</v>
      </c>
      <c r="ET224" s="1">
        <v>25.8</v>
      </c>
      <c r="EU224" s="1">
        <v>25.4</v>
      </c>
      <c r="EV224" s="1">
        <v>23.8</v>
      </c>
      <c r="EW224" s="1">
        <v>26.1</v>
      </c>
      <c r="EX224" s="1">
        <v>23.3</v>
      </c>
      <c r="EY224" s="1">
        <v>23.5</v>
      </c>
      <c r="EZ224" s="1">
        <v>24.1</v>
      </c>
      <c r="FA224" s="1">
        <v>25.9</v>
      </c>
      <c r="FB224" s="1">
        <v>26</v>
      </c>
      <c r="FC224" s="1">
        <v>26.1</v>
      </c>
      <c r="FD224" s="1">
        <v>27.3</v>
      </c>
      <c r="FE224" s="1">
        <v>26.4</v>
      </c>
      <c r="FF224" s="1">
        <v>27.6</v>
      </c>
      <c r="FG224" s="1">
        <v>26.4</v>
      </c>
      <c r="FH224" s="1">
        <v>28</v>
      </c>
      <c r="FI224" s="1">
        <v>28.1</v>
      </c>
      <c r="FJ224" s="1">
        <v>25.4</v>
      </c>
      <c r="FK224" s="1">
        <v>26.3</v>
      </c>
      <c r="FL224" s="1">
        <v>25.9</v>
      </c>
      <c r="FM224" s="1">
        <v>28.3</v>
      </c>
      <c r="FN224" s="1">
        <v>26.8</v>
      </c>
      <c r="FO224" s="1">
        <v>26.6</v>
      </c>
      <c r="FP224" s="1">
        <v>25.3</v>
      </c>
      <c r="FQ224" s="1">
        <v>27.9</v>
      </c>
      <c r="FR224" s="1">
        <v>27.9</v>
      </c>
      <c r="FS224" s="1">
        <v>28</v>
      </c>
      <c r="FT224" s="1">
        <v>27.2</v>
      </c>
      <c r="FU224" s="1">
        <v>27.9</v>
      </c>
      <c r="FV224" s="1">
        <v>27.6</v>
      </c>
      <c r="FW224" s="1">
        <v>27.6</v>
      </c>
      <c r="FX224" s="1">
        <v>27.9</v>
      </c>
      <c r="FY224" s="1">
        <v>28</v>
      </c>
      <c r="FZ224" s="1">
        <v>28.1</v>
      </c>
      <c r="GA224" s="1">
        <v>28.1</v>
      </c>
      <c r="GB224" s="1">
        <v>28.1</v>
      </c>
      <c r="GC224" s="1">
        <v>23.1</v>
      </c>
      <c r="GD224" s="1">
        <v>28</v>
      </c>
      <c r="GE224" s="1">
        <v>27.1</v>
      </c>
      <c r="GF224" s="1">
        <v>26.9</v>
      </c>
      <c r="GG224" s="1">
        <v>26.9</v>
      </c>
      <c r="GH224" s="1">
        <v>27.9</v>
      </c>
      <c r="GI224" s="1">
        <v>27.9</v>
      </c>
      <c r="GJ224" s="1">
        <v>25.4</v>
      </c>
      <c r="GK224" s="1">
        <v>27.2</v>
      </c>
      <c r="GL224" s="1">
        <v>25.1</v>
      </c>
      <c r="GM224" s="1">
        <v>26.7</v>
      </c>
      <c r="GN224" s="1">
        <v>27.7</v>
      </c>
      <c r="GO224" s="1">
        <v>25.7</v>
      </c>
      <c r="GP224" s="1">
        <v>27.3</v>
      </c>
      <c r="GQ224" s="1">
        <v>25.1</v>
      </c>
      <c r="GR224" s="1">
        <v>27.4</v>
      </c>
      <c r="GS224" s="1">
        <v>27.5</v>
      </c>
      <c r="GT224" s="1">
        <v>27.5</v>
      </c>
      <c r="GU224" s="1">
        <v>26.6</v>
      </c>
      <c r="GV224" s="1">
        <v>25</v>
      </c>
      <c r="GW224" s="1">
        <v>25.5</v>
      </c>
      <c r="GX224" s="1">
        <v>27.4</v>
      </c>
      <c r="GY224" s="1">
        <v>27.7</v>
      </c>
      <c r="GZ224" s="1">
        <v>24.6</v>
      </c>
      <c r="HA224" s="1">
        <v>26.3</v>
      </c>
      <c r="HB224" s="1">
        <v>27.2</v>
      </c>
      <c r="HC224" s="1">
        <v>27.5</v>
      </c>
      <c r="HD224" s="1">
        <v>25.4</v>
      </c>
      <c r="HE224" s="1">
        <v>26.1</v>
      </c>
      <c r="HF224" s="1">
        <v>27.6</v>
      </c>
      <c r="HG224" s="1">
        <v>65535</v>
      </c>
      <c r="HH224" s="1">
        <v>25.4</v>
      </c>
      <c r="HI224" s="1">
        <v>25.5</v>
      </c>
      <c r="HJ224" s="1">
        <v>27.5</v>
      </c>
      <c r="HK224" s="1">
        <v>23.5</v>
      </c>
      <c r="HL224" s="1">
        <v>26.9</v>
      </c>
      <c r="HM224" s="1">
        <v>27.4</v>
      </c>
      <c r="HN224" s="1">
        <v>27.1</v>
      </c>
      <c r="HO224" s="1">
        <v>27.9</v>
      </c>
      <c r="HP224" s="1">
        <v>28</v>
      </c>
      <c r="HQ224" s="1">
        <v>26.7</v>
      </c>
      <c r="HR224" s="1">
        <v>27.8</v>
      </c>
      <c r="HS224" s="1">
        <v>26</v>
      </c>
      <c r="HT224" s="1">
        <v>26.5</v>
      </c>
      <c r="HU224" s="1">
        <v>27.7</v>
      </c>
      <c r="HV224" s="1">
        <v>28.3</v>
      </c>
      <c r="HW224" s="1">
        <v>28.4</v>
      </c>
      <c r="HX224" s="1">
        <v>28.2</v>
      </c>
      <c r="HY224" s="1">
        <v>27.6</v>
      </c>
      <c r="HZ224" s="1">
        <v>28.4</v>
      </c>
      <c r="IA224" s="1">
        <v>27.8</v>
      </c>
      <c r="IB224" s="1">
        <v>23.9</v>
      </c>
      <c r="IC224" s="1">
        <v>25.9</v>
      </c>
      <c r="ID224" s="1">
        <v>25</v>
      </c>
      <c r="IE224" s="1">
        <v>24.6</v>
      </c>
      <c r="IF224" s="1">
        <v>25.4</v>
      </c>
      <c r="IG224" s="1">
        <v>28</v>
      </c>
      <c r="IH224" s="1">
        <v>27.3</v>
      </c>
      <c r="II224" s="1">
        <v>27.6</v>
      </c>
      <c r="IJ224" s="1">
        <v>26.2</v>
      </c>
      <c r="IK224" s="1">
        <v>28</v>
      </c>
      <c r="IL224" s="1">
        <v>28.2</v>
      </c>
      <c r="IM224" s="1">
        <v>27.1</v>
      </c>
      <c r="IN224" s="1">
        <v>28.1</v>
      </c>
      <c r="IO224" s="1">
        <v>28</v>
      </c>
      <c r="IP224" s="1">
        <v>27.7</v>
      </c>
      <c r="IQ224" s="1">
        <v>27.8</v>
      </c>
      <c r="IR224" s="1">
        <v>27.2</v>
      </c>
      <c r="IS224" s="1">
        <v>27.9</v>
      </c>
      <c r="IT224" s="1">
        <v>27.7</v>
      </c>
      <c r="IU224" s="1">
        <v>25.9</v>
      </c>
      <c r="IV224" s="1">
        <v>24.5</v>
      </c>
      <c r="IW224" s="1">
        <v>24.5</v>
      </c>
      <c r="IX224" s="1">
        <v>27.6</v>
      </c>
      <c r="IY224" s="1">
        <v>65535</v>
      </c>
      <c r="IZ224" s="1">
        <v>27.7</v>
      </c>
      <c r="JA224" s="1">
        <v>25.9</v>
      </c>
      <c r="JB224" s="1">
        <v>28.2</v>
      </c>
      <c r="JC224" s="1">
        <v>28.3</v>
      </c>
      <c r="JD224" s="1">
        <v>65535</v>
      </c>
      <c r="JE224" s="1">
        <v>23.8</v>
      </c>
      <c r="JF224" s="1">
        <v>24.4</v>
      </c>
      <c r="JG224" s="1">
        <v>24.1</v>
      </c>
      <c r="JH224" s="1">
        <v>25.9</v>
      </c>
      <c r="JI224" s="1">
        <v>27.8</v>
      </c>
      <c r="JJ224" s="1">
        <v>24.6</v>
      </c>
      <c r="JK224" s="1">
        <v>25.2</v>
      </c>
      <c r="JL224" s="1">
        <v>24.7</v>
      </c>
      <c r="JM224" s="1">
        <v>24.7</v>
      </c>
      <c r="JN224" s="1">
        <v>25</v>
      </c>
      <c r="JO224" s="1">
        <v>25.2</v>
      </c>
      <c r="JP224" s="1">
        <v>25.7</v>
      </c>
      <c r="JQ224" s="1">
        <v>25.9</v>
      </c>
      <c r="JR224" s="1">
        <v>25.3</v>
      </c>
      <c r="JS224" s="1">
        <v>25.1</v>
      </c>
      <c r="JT224" s="1">
        <v>25.3</v>
      </c>
      <c r="JU224" s="1">
        <v>26.2</v>
      </c>
      <c r="JV224" s="1">
        <v>23.8</v>
      </c>
      <c r="JW224" s="1">
        <v>23.9</v>
      </c>
      <c r="JX224" s="1">
        <v>24.1</v>
      </c>
      <c r="JY224" s="1">
        <v>24.9</v>
      </c>
      <c r="JZ224" s="1">
        <v>25.8</v>
      </c>
      <c r="KA224" s="1">
        <v>25.4</v>
      </c>
      <c r="KB224" s="1">
        <v>25.7</v>
      </c>
      <c r="KC224" s="1">
        <v>26.3</v>
      </c>
      <c r="KD224" s="1">
        <v>28</v>
      </c>
      <c r="KE224" s="1">
        <v>25.2</v>
      </c>
      <c r="KF224" s="1">
        <v>23.3</v>
      </c>
      <c r="KG224" s="1">
        <v>24.1</v>
      </c>
      <c r="KH224" s="1">
        <v>23.7</v>
      </c>
      <c r="KI224" s="1">
        <v>25.3</v>
      </c>
      <c r="KJ224" s="1">
        <v>24.2</v>
      </c>
      <c r="KK224" s="1">
        <v>24.8</v>
      </c>
      <c r="KL224" s="1">
        <v>25.7</v>
      </c>
      <c r="KM224" s="1">
        <v>25</v>
      </c>
      <c r="KN224" s="1">
        <v>23.7</v>
      </c>
      <c r="KO224" s="1">
        <v>24.4</v>
      </c>
      <c r="KP224" s="1">
        <v>27.9</v>
      </c>
      <c r="KQ224" s="1">
        <v>24.7</v>
      </c>
      <c r="KR224" s="1">
        <v>23.7</v>
      </c>
      <c r="KS224" s="1">
        <v>24.4</v>
      </c>
      <c r="KT224" s="1">
        <v>26.1</v>
      </c>
      <c r="KU224" s="1">
        <v>24.4</v>
      </c>
      <c r="KV224" s="1">
        <v>24.6</v>
      </c>
      <c r="KW224" s="1">
        <v>24.8</v>
      </c>
      <c r="KX224" s="1">
        <v>27.5</v>
      </c>
      <c r="KY224" s="1">
        <v>26.9</v>
      </c>
      <c r="KZ224" s="1">
        <v>23.2</v>
      </c>
      <c r="LA224" s="1">
        <v>24</v>
      </c>
      <c r="LB224" s="1">
        <v>27.5</v>
      </c>
      <c r="LC224" s="1">
        <v>26.1</v>
      </c>
      <c r="LD224" s="1">
        <v>27.6</v>
      </c>
      <c r="LE224" s="1">
        <v>25.1</v>
      </c>
      <c r="LF224" s="1">
        <v>26.2</v>
      </c>
      <c r="LG224" s="1">
        <v>25.5</v>
      </c>
      <c r="LH224" s="1">
        <v>26.2</v>
      </c>
      <c r="LI224" s="1">
        <v>27</v>
      </c>
      <c r="LJ224" s="1">
        <v>25.7</v>
      </c>
      <c r="LK224" s="1">
        <v>27.6</v>
      </c>
      <c r="LL224" s="1">
        <v>27</v>
      </c>
      <c r="LM224" s="1">
        <v>24.4</v>
      </c>
      <c r="LN224" s="1">
        <v>25.5</v>
      </c>
      <c r="LO224" s="1">
        <v>25.1</v>
      </c>
      <c r="LP224" s="1">
        <v>26.2</v>
      </c>
      <c r="LQ224" s="1">
        <v>25.3</v>
      </c>
      <c r="LR224" s="1">
        <v>23.3</v>
      </c>
      <c r="LS224" s="1">
        <v>27.7</v>
      </c>
      <c r="LT224" s="1">
        <v>25.3</v>
      </c>
      <c r="LU224" s="1">
        <v>24.4</v>
      </c>
      <c r="LV224" s="1">
        <v>24.3</v>
      </c>
      <c r="LW224" s="1">
        <v>23.8</v>
      </c>
      <c r="LX224" s="1">
        <v>24.1</v>
      </c>
      <c r="LY224" s="1">
        <v>27.3</v>
      </c>
      <c r="LZ224" s="1">
        <v>24.1</v>
      </c>
      <c r="MA224" s="1">
        <v>26.7</v>
      </c>
      <c r="MB224" s="1">
        <v>27.4</v>
      </c>
      <c r="MC224" s="1">
        <v>25.4</v>
      </c>
      <c r="MD224" s="1">
        <v>27.4</v>
      </c>
      <c r="ME224" s="1">
        <v>26.2</v>
      </c>
      <c r="MF224" s="1">
        <v>25.9</v>
      </c>
      <c r="MG224" s="1">
        <v>24.5</v>
      </c>
      <c r="MH224" s="1">
        <v>65535</v>
      </c>
      <c r="MI224" s="1">
        <v>27</v>
      </c>
      <c r="MJ224" s="1">
        <v>25</v>
      </c>
      <c r="MK224" s="1">
        <v>23.8</v>
      </c>
      <c r="ML224" s="1">
        <v>24.1</v>
      </c>
      <c r="MM224" s="1">
        <v>23.8</v>
      </c>
      <c r="MN224" s="1">
        <v>25.7</v>
      </c>
      <c r="MO224" s="1">
        <v>25.3</v>
      </c>
      <c r="MP224" s="1">
        <v>25.7</v>
      </c>
      <c r="MQ224" s="1">
        <v>26.7</v>
      </c>
      <c r="MR224" s="1">
        <v>24.4</v>
      </c>
      <c r="MS224" s="1">
        <v>26.1</v>
      </c>
      <c r="MT224" s="1">
        <v>26.9</v>
      </c>
      <c r="MU224" s="1">
        <v>26.7</v>
      </c>
      <c r="MV224" s="1">
        <v>23.5</v>
      </c>
      <c r="MW224" s="1">
        <v>26.7</v>
      </c>
      <c r="MX224" s="1">
        <v>25.9</v>
      </c>
      <c r="MY224" s="1">
        <v>24.8</v>
      </c>
      <c r="MZ224" s="1">
        <v>25.1</v>
      </c>
      <c r="NA224" s="1">
        <v>27.3</v>
      </c>
      <c r="NB224" s="1">
        <v>25</v>
      </c>
      <c r="NC224" s="1">
        <v>24.8</v>
      </c>
      <c r="ND224" s="1">
        <v>27</v>
      </c>
      <c r="NE224" s="1">
        <v>25.8</v>
      </c>
      <c r="NF224" s="1">
        <v>27.2</v>
      </c>
      <c r="NG224" s="1">
        <v>25.8</v>
      </c>
      <c r="NH224" s="1">
        <v>27.2</v>
      </c>
      <c r="NI224" s="1">
        <v>26.8</v>
      </c>
      <c r="NJ224" s="6">
        <f t="shared" si="160"/>
        <v>1</v>
      </c>
      <c r="NK224" s="3">
        <f t="shared" si="161"/>
        <v>0.9642857142857143</v>
      </c>
      <c r="NL224" s="3">
        <f t="shared" si="162"/>
        <v>1</v>
      </c>
      <c r="NM224" s="3">
        <f t="shared" si="163"/>
        <v>1</v>
      </c>
      <c r="NN224" s="3">
        <f t="shared" si="164"/>
        <v>1</v>
      </c>
      <c r="NO224" s="3">
        <f t="shared" si="165"/>
        <v>1</v>
      </c>
      <c r="NP224" s="3">
        <f t="shared" si="166"/>
        <v>0.967741935483871</v>
      </c>
      <c r="NQ224" s="3">
        <f t="shared" si="167"/>
        <v>1</v>
      </c>
      <c r="NR224" s="3">
        <f t="shared" si="168"/>
        <v>0.93333333333333335</v>
      </c>
      <c r="NS224" s="3">
        <f t="shared" si="169"/>
        <v>1</v>
      </c>
      <c r="NT224" s="3">
        <f t="shared" si="170"/>
        <v>1</v>
      </c>
      <c r="NU224" s="3">
        <f t="shared" si="171"/>
        <v>0.967741935483871</v>
      </c>
      <c r="NV224" s="3">
        <f t="shared" si="172"/>
        <v>0.98630136986301364</v>
      </c>
      <c r="NW224" s="5">
        <f t="shared" si="173"/>
        <v>24.803225806451611</v>
      </c>
      <c r="NX224" s="1">
        <f t="shared" si="174"/>
        <v>25.44074074074074</v>
      </c>
      <c r="NY224" s="1">
        <f t="shared" si="175"/>
        <v>25.403548387096773</v>
      </c>
      <c r="NZ224" s="1">
        <f t="shared" si="176"/>
        <v>26.196666666666673</v>
      </c>
      <c r="OA224" s="1">
        <f t="shared" si="177"/>
        <v>26.135483870967736</v>
      </c>
      <c r="OB224" s="1">
        <f t="shared" si="178"/>
        <v>27.15666666666667</v>
      </c>
      <c r="OC224" s="1">
        <f t="shared" si="179"/>
        <v>26.470000000000002</v>
      </c>
      <c r="OD224" s="1">
        <f t="shared" si="180"/>
        <v>27.180645161290322</v>
      </c>
      <c r="OE224" s="1">
        <f t="shared" si="181"/>
        <v>25.867857142857144</v>
      </c>
      <c r="OF224" s="1">
        <f t="shared" si="182"/>
        <v>25.016129032258064</v>
      </c>
      <c r="OG224" s="1">
        <f t="shared" si="183"/>
        <v>25.773333333333326</v>
      </c>
      <c r="OH224" s="1">
        <f t="shared" si="184"/>
        <v>25.689999999999994</v>
      </c>
      <c r="OI224" s="111">
        <v>25.182142857142857</v>
      </c>
      <c r="OJ224" s="112">
        <v>25.139285714285709</v>
      </c>
      <c r="OK224" s="112">
        <v>25.475000000000001</v>
      </c>
      <c r="OL224" s="112">
        <v>26.171428571428571</v>
      </c>
      <c r="OM224" s="112">
        <v>26.478571428571431</v>
      </c>
      <c r="ON224" s="112">
        <v>26.482142857142858</v>
      </c>
      <c r="OO224" s="112">
        <v>26.335714285714285</v>
      </c>
      <c r="OP224" s="112">
        <v>26.307692307692307</v>
      </c>
      <c r="OQ224" s="112">
        <v>26.046153846153842</v>
      </c>
      <c r="OR224" s="112">
        <v>25.744444444444451</v>
      </c>
      <c r="OS224" s="112">
        <v>25.677777777777774</v>
      </c>
      <c r="OT224" s="112">
        <v>25.514814814814812</v>
      </c>
      <c r="OU224" s="5">
        <f t="shared" si="148"/>
        <v>-0.37891705069124626</v>
      </c>
      <c r="OV224" s="1">
        <f t="shared" si="149"/>
        <v>0.30145502645503086</v>
      </c>
      <c r="OW224" s="1">
        <f t="shared" si="150"/>
        <v>-7.1451612903228323E-2</v>
      </c>
      <c r="OX224" s="1">
        <f t="shared" si="151"/>
        <v>2.5238095238101721E-2</v>
      </c>
      <c r="OY224" s="1">
        <f t="shared" si="152"/>
        <v>-0.34308755760369536</v>
      </c>
      <c r="OZ224" s="1">
        <f t="shared" si="153"/>
        <v>0.67452380952381219</v>
      </c>
      <c r="PA224" s="1">
        <f t="shared" si="154"/>
        <v>0.13428571428571701</v>
      </c>
      <c r="PB224" s="1">
        <f t="shared" si="155"/>
        <v>0.87295285359801511</v>
      </c>
      <c r="PC224" s="1">
        <f t="shared" si="156"/>
        <v>-0.17829670329669867</v>
      </c>
      <c r="PD224" s="1">
        <f t="shared" si="157"/>
        <v>-0.72831541218638662</v>
      </c>
      <c r="PE224" s="1">
        <f t="shared" si="158"/>
        <v>9.5555555555552729E-2</v>
      </c>
      <c r="PF224" s="1">
        <f t="shared" si="159"/>
        <v>0.17518518518518178</v>
      </c>
      <c r="PG224" s="111">
        <v>21.2</v>
      </c>
      <c r="PH224" s="112">
        <v>21.7</v>
      </c>
      <c r="PI224" s="112">
        <v>21.8</v>
      </c>
      <c r="PJ224" s="112">
        <v>22.8</v>
      </c>
      <c r="PK224" s="112">
        <v>21.9</v>
      </c>
      <c r="PL224" s="112">
        <v>21.8</v>
      </c>
      <c r="PM224" s="112">
        <v>21.1</v>
      </c>
      <c r="PN224" s="112">
        <v>21</v>
      </c>
      <c r="PO224" s="112">
        <v>21.2</v>
      </c>
      <c r="PP224" s="112">
        <v>21.1</v>
      </c>
      <c r="PQ224" s="112">
        <v>21.8</v>
      </c>
      <c r="PR224" s="137">
        <v>21.4</v>
      </c>
      <c r="PS224" s="5">
        <f t="array" ref="PS224">+IF(ISERROR($NW224)=FALSE,MIN(IF($H224:$AL224&lt;65534,$H224:$AL224,"")),NA())</f>
        <v>22.5</v>
      </c>
      <c r="PT224" s="1">
        <f t="array" ref="PT224">+IF(ISERROR($NX224)=FALSE,MIN(IF($AM224:$BN224&lt;65534,$AM224:$BN224,"")),NA())</f>
        <v>22.7</v>
      </c>
      <c r="PU224" s="1">
        <f t="array" ref="PU224">+IF(ISERROR($NY224)=FALSE,MIN(IF($BP224:$CT224&lt;65534,$BP224:$CT224,"")),NA())</f>
        <v>22.9</v>
      </c>
      <c r="PV224" s="1">
        <f t="array" ref="PV224">+IF(ISERROR($NZ224)=FALSE,MIN(IF($CU224:$DX224&lt;65534,$CU224:$DX224,"")),NA())</f>
        <v>24</v>
      </c>
      <c r="PW224" s="1">
        <f t="array" ref="PW224">+IF(ISERROR($OA224)=FALSE,MIN(IF($DY224:$FC224&lt;65534,$DY224:$FC224,"")),NA())</f>
        <v>23.3</v>
      </c>
      <c r="PX224" s="1">
        <f t="array" ref="PX224">+IF(ISERROR($OB224)=FALSE,MIN(IF($FD224:$GG224&lt;65534,$FD224:$GG224,"")),NA())</f>
        <v>23.1</v>
      </c>
      <c r="PY224" s="1">
        <f t="array" ref="PY224">+IF(ISERROR($OC224)=FALSE,MIN(IF($GH224:$HL224&lt;65534,$GH224:$HL224,"")),NA())</f>
        <v>23.5</v>
      </c>
      <c r="PZ224" s="1">
        <f t="array" ref="PZ224">+IF(ISERROR($OD224)=FALSE,MIN(IF($HM224:$IQ224&lt;65534,$HM224:$IQ224,"")),NA())</f>
        <v>23.9</v>
      </c>
      <c r="QA224" s="1">
        <f t="array" ref="QA224">+IF(ISERROR($OE224)=FALSE,MIN(IF($IR224:$JU224&lt;65534,$IR224:$JU224,"")),NA())</f>
        <v>23.8</v>
      </c>
      <c r="QB224" s="1">
        <f t="array" ref="QB224">+IF(ISERROR($OF224)=FALSE,MIN(IF($JV224:$KZ224&lt;65534,$JV224:$KZ224,"")),NA())</f>
        <v>23.2</v>
      </c>
      <c r="QC224" s="1">
        <f t="array" ref="QC224">+IF(ISERROR($OG224)=FALSE,MIN(IF($LA224:$MD224&lt;65534,$LA224:$MD224,"")),NA())</f>
        <v>23.3</v>
      </c>
      <c r="QD224" s="1">
        <f t="array" ref="QD224">+IF(ISERROR($OH224)=FALSE,MIN(IF($ME224:$NI224&lt;65534,$ME224:$NI224,"")),NA())</f>
        <v>23.5</v>
      </c>
      <c r="QE224" s="5">
        <f t="shared" si="185"/>
        <v>-1.3000000000000007</v>
      </c>
      <c r="QF224" s="1">
        <f t="shared" si="186"/>
        <v>-1</v>
      </c>
      <c r="QG224" s="1">
        <f t="shared" si="187"/>
        <v>-1.0999999999999979</v>
      </c>
      <c r="QH224" s="1">
        <f t="shared" si="188"/>
        <v>-1.1999999999999993</v>
      </c>
      <c r="QI224" s="1">
        <f t="shared" si="189"/>
        <v>-1.4000000000000021</v>
      </c>
      <c r="QJ224" s="1">
        <f t="shared" si="190"/>
        <v>-1.3000000000000007</v>
      </c>
      <c r="QK224" s="1">
        <f t="shared" si="191"/>
        <v>-2.3999999999999986</v>
      </c>
      <c r="QL224" s="1">
        <f t="shared" si="192"/>
        <v>-2.8999999999999986</v>
      </c>
      <c r="QM224" s="1">
        <f t="shared" si="193"/>
        <v>-2.6000000000000014</v>
      </c>
      <c r="QN224" s="1">
        <f t="shared" si="194"/>
        <v>-2.0999999999999979</v>
      </c>
      <c r="QO224" s="1">
        <f t="shared" si="195"/>
        <v>-1.5</v>
      </c>
      <c r="QP224" s="1">
        <f t="shared" si="196"/>
        <v>-2.1000000000000014</v>
      </c>
      <c r="QQ224" s="5" t="s">
        <v>892</v>
      </c>
    </row>
    <row r="225" spans="1:459" s="1" customFormat="1" x14ac:dyDescent="0.2">
      <c r="A225" s="126">
        <v>17025020</v>
      </c>
      <c r="B225" s="127">
        <v>-81.357722222222222</v>
      </c>
      <c r="C225" s="127">
        <v>13.359499999999999</v>
      </c>
      <c r="D225" s="128">
        <v>7</v>
      </c>
      <c r="E225" s="129" t="s">
        <v>0</v>
      </c>
      <c r="F225" s="129" t="s">
        <v>1</v>
      </c>
      <c r="G225" s="129" t="s">
        <v>314</v>
      </c>
      <c r="H225" s="1">
        <v>25</v>
      </c>
      <c r="I225" s="1">
        <v>25</v>
      </c>
      <c r="J225" s="1">
        <v>25.7</v>
      </c>
      <c r="K225" s="1">
        <v>25.5</v>
      </c>
      <c r="L225" s="1">
        <v>25.9</v>
      </c>
      <c r="M225" s="1">
        <v>25.3</v>
      </c>
      <c r="N225" s="1">
        <v>24.9</v>
      </c>
      <c r="O225" s="1">
        <v>23</v>
      </c>
      <c r="P225" s="1">
        <v>22.7</v>
      </c>
      <c r="Q225" s="1">
        <v>22.2</v>
      </c>
      <c r="R225" s="1">
        <v>21.9</v>
      </c>
      <c r="S225" s="1">
        <v>21.7</v>
      </c>
      <c r="T225" s="1">
        <v>22.8</v>
      </c>
      <c r="U225" s="1">
        <v>22.5</v>
      </c>
      <c r="V225" s="1">
        <v>24.3</v>
      </c>
      <c r="W225" s="1">
        <v>25</v>
      </c>
      <c r="X225" s="1">
        <v>25.6</v>
      </c>
      <c r="Y225" s="1">
        <v>25.6</v>
      </c>
      <c r="Z225" s="1">
        <v>25.3</v>
      </c>
      <c r="AA225" s="1">
        <v>24.2</v>
      </c>
      <c r="AB225" s="1">
        <v>25.8</v>
      </c>
      <c r="AC225" s="1">
        <v>25.8</v>
      </c>
      <c r="AD225" s="1">
        <v>25.4</v>
      </c>
      <c r="AE225" s="1">
        <v>24.6</v>
      </c>
      <c r="AF225" s="1">
        <v>25.4</v>
      </c>
      <c r="AG225" s="1">
        <v>25.9</v>
      </c>
      <c r="AH225" s="1">
        <v>25.1</v>
      </c>
      <c r="AI225" s="1">
        <v>22.2</v>
      </c>
      <c r="AJ225" s="1">
        <v>22.5</v>
      </c>
      <c r="AK225" s="1">
        <v>23.4</v>
      </c>
      <c r="AL225" s="1">
        <v>22.2</v>
      </c>
      <c r="AM225" s="1">
        <v>25.3</v>
      </c>
      <c r="AN225" s="1">
        <v>25.2</v>
      </c>
      <c r="AO225" s="1">
        <v>25.4</v>
      </c>
      <c r="AP225" s="1">
        <v>25.5</v>
      </c>
      <c r="AQ225" s="1">
        <v>23.7</v>
      </c>
      <c r="AR225" s="1">
        <v>24.3</v>
      </c>
      <c r="AS225" s="1">
        <v>25</v>
      </c>
      <c r="AT225" s="1">
        <v>25.3</v>
      </c>
      <c r="AU225" s="1">
        <v>24.1</v>
      </c>
      <c r="AV225" s="1">
        <v>25.5</v>
      </c>
      <c r="AW225" s="1">
        <v>25.4</v>
      </c>
      <c r="AX225" s="1">
        <v>24.6</v>
      </c>
      <c r="AY225" s="1">
        <v>25.9</v>
      </c>
      <c r="AZ225" s="1">
        <v>24.3</v>
      </c>
      <c r="BA225" s="1">
        <v>21.9</v>
      </c>
      <c r="BB225" s="1">
        <v>22.2</v>
      </c>
      <c r="BC225" s="1">
        <v>22.8</v>
      </c>
      <c r="BD225" s="1">
        <v>26.2</v>
      </c>
      <c r="BE225" s="1">
        <v>24.9</v>
      </c>
      <c r="BF225" s="1">
        <v>23.6</v>
      </c>
      <c r="BG225" s="1">
        <v>24.9</v>
      </c>
      <c r="BH225" s="1">
        <v>26.2</v>
      </c>
      <c r="BI225" s="1">
        <v>26.1</v>
      </c>
      <c r="BJ225" s="1">
        <v>25.6</v>
      </c>
      <c r="BK225" s="1">
        <v>25.9</v>
      </c>
      <c r="BL225" s="1">
        <v>25.5</v>
      </c>
      <c r="BM225" s="1">
        <v>25</v>
      </c>
      <c r="BN225" s="1">
        <v>23.2</v>
      </c>
      <c r="BO225" s="102"/>
      <c r="BP225" s="1">
        <v>25.5</v>
      </c>
      <c r="BQ225" s="1">
        <v>25.8</v>
      </c>
      <c r="BR225" s="1">
        <v>25.5</v>
      </c>
      <c r="BS225" s="1">
        <v>25.4</v>
      </c>
      <c r="BT225" s="1">
        <v>25.5</v>
      </c>
      <c r="BU225" s="1">
        <v>23.2</v>
      </c>
      <c r="BV225" s="1">
        <v>23.1</v>
      </c>
      <c r="BW225" s="1">
        <v>25.5</v>
      </c>
      <c r="BX225" s="1">
        <v>24.3</v>
      </c>
      <c r="BY225" s="1">
        <v>25.5</v>
      </c>
      <c r="BZ225" s="1">
        <v>25.9</v>
      </c>
      <c r="CA225" s="1">
        <v>24.5</v>
      </c>
      <c r="CB225" s="1">
        <v>25.6</v>
      </c>
      <c r="CC225" s="1">
        <v>25.3</v>
      </c>
      <c r="CD225" s="1">
        <v>25.6</v>
      </c>
      <c r="CE225" s="1">
        <v>65535</v>
      </c>
      <c r="CF225" s="1">
        <v>25.6</v>
      </c>
      <c r="CG225" s="1">
        <v>25.2</v>
      </c>
      <c r="CH225" s="1">
        <v>25.3</v>
      </c>
      <c r="CI225" s="1">
        <v>25.2</v>
      </c>
      <c r="CJ225" s="1">
        <v>25.4</v>
      </c>
      <c r="CK225" s="1">
        <v>22.7</v>
      </c>
      <c r="CL225" s="1">
        <v>23</v>
      </c>
      <c r="CM225" s="1">
        <v>24.8</v>
      </c>
      <c r="CN225" s="1">
        <v>25.2</v>
      </c>
      <c r="CO225" s="1">
        <v>25.8</v>
      </c>
      <c r="CP225" s="1">
        <v>25.8</v>
      </c>
      <c r="CQ225" s="1">
        <v>25.9</v>
      </c>
      <c r="CR225" s="1">
        <v>25.5</v>
      </c>
      <c r="CS225" s="1">
        <v>24.1</v>
      </c>
      <c r="CT225" s="1">
        <v>65535</v>
      </c>
      <c r="CU225" s="1">
        <v>24.6</v>
      </c>
      <c r="CV225" s="1">
        <v>26.4</v>
      </c>
      <c r="CW225" s="1">
        <v>26.3</v>
      </c>
      <c r="CX225" s="1">
        <v>24.6</v>
      </c>
      <c r="CY225" s="1">
        <v>26</v>
      </c>
      <c r="CZ225" s="1">
        <v>26.2</v>
      </c>
      <c r="DA225" s="1">
        <v>26.3</v>
      </c>
      <c r="DB225" s="1">
        <v>24.8</v>
      </c>
      <c r="DC225" s="1">
        <v>26.2</v>
      </c>
      <c r="DD225" s="1">
        <v>24.1</v>
      </c>
      <c r="DE225" s="1">
        <v>23.6</v>
      </c>
      <c r="DF225" s="1">
        <v>24.5</v>
      </c>
      <c r="DG225" s="1">
        <v>26.5</v>
      </c>
      <c r="DH225" s="1">
        <v>26.5</v>
      </c>
      <c r="DI225" s="1">
        <v>26.7</v>
      </c>
      <c r="DJ225" s="1">
        <v>26.5</v>
      </c>
      <c r="DK225" s="1">
        <v>25.9</v>
      </c>
      <c r="DL225" s="1">
        <v>26.2</v>
      </c>
      <c r="DM225" s="1">
        <v>26.1</v>
      </c>
      <c r="DN225" s="1">
        <v>26.4</v>
      </c>
      <c r="DO225" s="1">
        <v>26.3</v>
      </c>
      <c r="DP225" s="1">
        <v>26</v>
      </c>
      <c r="DQ225" s="1">
        <v>26.1</v>
      </c>
      <c r="DR225" s="1">
        <v>26.1</v>
      </c>
      <c r="DS225" s="1">
        <v>26.2</v>
      </c>
      <c r="DT225" s="1">
        <v>26.7</v>
      </c>
      <c r="DU225" s="1">
        <v>26.9</v>
      </c>
      <c r="DV225" s="1">
        <v>26.9</v>
      </c>
      <c r="DW225" s="1">
        <v>27.2</v>
      </c>
      <c r="DX225" s="1">
        <v>26.5</v>
      </c>
      <c r="DY225" s="1">
        <v>27.2</v>
      </c>
      <c r="DZ225" s="1">
        <v>27.1</v>
      </c>
      <c r="EA225" s="1">
        <v>27.3</v>
      </c>
      <c r="EB225" s="1">
        <v>27.3</v>
      </c>
      <c r="EC225" s="1">
        <v>27.3</v>
      </c>
      <c r="ED225" s="1">
        <v>27.2</v>
      </c>
      <c r="EE225" s="1">
        <v>26.8</v>
      </c>
      <c r="EF225" s="1">
        <v>27.2</v>
      </c>
      <c r="EG225" s="1">
        <v>27</v>
      </c>
      <c r="EH225" s="1">
        <v>27.2</v>
      </c>
      <c r="EI225" s="1">
        <v>27</v>
      </c>
      <c r="EJ225" s="1">
        <v>26.6</v>
      </c>
      <c r="EK225" s="1">
        <v>26.2</v>
      </c>
      <c r="EL225" s="1">
        <v>27.3</v>
      </c>
      <c r="EM225" s="1">
        <v>27.5</v>
      </c>
      <c r="EN225" s="1">
        <v>25.5</v>
      </c>
      <c r="EO225" s="1">
        <v>26.7</v>
      </c>
      <c r="EP225" s="1">
        <v>27.4</v>
      </c>
      <c r="EQ225" s="1">
        <v>27.4</v>
      </c>
      <c r="ER225" s="1">
        <v>25.2</v>
      </c>
      <c r="ES225" s="1">
        <v>23.8</v>
      </c>
      <c r="ET225" s="1">
        <v>24.2</v>
      </c>
      <c r="EU225" s="1">
        <v>24.8</v>
      </c>
      <c r="EV225" s="1">
        <v>24.2</v>
      </c>
      <c r="EW225" s="1">
        <v>24.2</v>
      </c>
      <c r="EX225" s="1">
        <v>23.8</v>
      </c>
      <c r="EY225" s="1">
        <v>23.2</v>
      </c>
      <c r="EZ225" s="1">
        <v>24.8</v>
      </c>
      <c r="FA225" s="1">
        <v>25.1</v>
      </c>
      <c r="FB225" s="1">
        <v>26</v>
      </c>
      <c r="FC225" s="1">
        <v>26.9</v>
      </c>
      <c r="FD225" s="1">
        <v>27.7</v>
      </c>
      <c r="FE225" s="1">
        <v>27.7</v>
      </c>
      <c r="FF225" s="1">
        <v>27.5</v>
      </c>
      <c r="FG225" s="1">
        <v>27.8</v>
      </c>
      <c r="FH225" s="1">
        <v>27.9</v>
      </c>
      <c r="FI225" s="1">
        <v>27.9</v>
      </c>
      <c r="FJ225" s="1">
        <v>27.2</v>
      </c>
      <c r="FK225" s="1">
        <v>26.7</v>
      </c>
      <c r="FL225" s="1">
        <v>26</v>
      </c>
      <c r="FM225" s="1">
        <v>28</v>
      </c>
      <c r="FN225" s="1">
        <v>26.9</v>
      </c>
      <c r="FO225" s="1">
        <v>28.1</v>
      </c>
      <c r="FP225" s="1">
        <v>27.8</v>
      </c>
      <c r="FQ225" s="1">
        <v>26.2</v>
      </c>
      <c r="FR225" s="1">
        <v>27.7</v>
      </c>
      <c r="FS225" s="1">
        <v>27.5</v>
      </c>
      <c r="FT225" s="1">
        <v>27.1</v>
      </c>
      <c r="FU225" s="1">
        <v>27</v>
      </c>
      <c r="FV225" s="1">
        <v>27.5</v>
      </c>
      <c r="FW225" s="1">
        <v>27.6</v>
      </c>
      <c r="FX225" s="1">
        <v>27.6</v>
      </c>
      <c r="FY225" s="1">
        <v>27.5</v>
      </c>
      <c r="FZ225" s="1">
        <v>28</v>
      </c>
      <c r="GA225" s="1">
        <v>27.6</v>
      </c>
      <c r="GB225" s="1">
        <v>27.2</v>
      </c>
      <c r="GC225" s="1">
        <v>26.7</v>
      </c>
      <c r="GD225" s="1">
        <v>27.7</v>
      </c>
      <c r="GE225" s="1">
        <v>27.7</v>
      </c>
      <c r="GF225" s="1">
        <v>25.8</v>
      </c>
      <c r="GG225" s="1">
        <v>26.8</v>
      </c>
      <c r="GH225" s="1">
        <v>27.5</v>
      </c>
      <c r="GI225" s="1">
        <v>27.4</v>
      </c>
      <c r="GJ225" s="1">
        <v>27.3</v>
      </c>
      <c r="GK225" s="1">
        <v>27.1</v>
      </c>
      <c r="GL225" s="1">
        <v>27.3</v>
      </c>
      <c r="GM225" s="1">
        <v>25.6</v>
      </c>
      <c r="GN225" s="1">
        <v>27.1</v>
      </c>
      <c r="GO225" s="1">
        <v>25.8</v>
      </c>
      <c r="GP225" s="1">
        <v>27.1</v>
      </c>
      <c r="GQ225" s="1">
        <v>26.5</v>
      </c>
      <c r="GR225" s="1">
        <v>25.5</v>
      </c>
      <c r="GS225" s="1">
        <v>27.2</v>
      </c>
      <c r="GT225" s="1">
        <v>27.2</v>
      </c>
      <c r="GU225" s="1">
        <v>26.6</v>
      </c>
      <c r="GV225" s="1">
        <v>25.4</v>
      </c>
      <c r="GW225" s="1">
        <v>27</v>
      </c>
      <c r="GX225" s="1">
        <v>25.1</v>
      </c>
      <c r="GY225" s="1">
        <v>27.1</v>
      </c>
      <c r="GZ225" s="1">
        <v>25.2</v>
      </c>
      <c r="HA225" s="1">
        <v>27.5</v>
      </c>
      <c r="HB225" s="1">
        <v>27</v>
      </c>
      <c r="HC225" s="1">
        <v>27.2</v>
      </c>
      <c r="HD225" s="1">
        <v>27.4</v>
      </c>
      <c r="HE225" s="1">
        <v>25.6</v>
      </c>
      <c r="HF225" s="1">
        <v>27.6</v>
      </c>
      <c r="HG225" s="1">
        <v>27.3</v>
      </c>
      <c r="HH225" s="1">
        <v>25.8</v>
      </c>
      <c r="HI225" s="1">
        <v>26.8</v>
      </c>
      <c r="HJ225" s="1">
        <v>27.5</v>
      </c>
      <c r="HK225" s="1">
        <v>27.2</v>
      </c>
      <c r="HL225" s="1">
        <v>26.3</v>
      </c>
      <c r="HM225" s="1">
        <v>25.5</v>
      </c>
      <c r="HN225" s="1">
        <v>26.5</v>
      </c>
      <c r="HO225" s="1">
        <v>27.7</v>
      </c>
      <c r="HP225" s="1">
        <v>26.7</v>
      </c>
      <c r="HQ225" s="1">
        <v>27.8</v>
      </c>
      <c r="HR225" s="1">
        <v>27.6</v>
      </c>
      <c r="HS225" s="1">
        <v>26.7</v>
      </c>
      <c r="HT225" s="1">
        <v>25.7</v>
      </c>
      <c r="HU225" s="1">
        <v>27.9</v>
      </c>
      <c r="HV225" s="1">
        <v>26</v>
      </c>
      <c r="HW225" s="1">
        <v>28.2</v>
      </c>
      <c r="HX225" s="1">
        <v>27.6</v>
      </c>
      <c r="HY225" s="1">
        <v>27.4</v>
      </c>
      <c r="HZ225" s="1">
        <v>26.8</v>
      </c>
      <c r="IA225" s="1">
        <v>27.2</v>
      </c>
      <c r="IB225" s="1">
        <v>24</v>
      </c>
      <c r="IC225" s="1">
        <v>24.2</v>
      </c>
      <c r="ID225" s="1">
        <v>24.6</v>
      </c>
      <c r="IE225" s="1">
        <v>27</v>
      </c>
      <c r="IF225" s="1">
        <v>25.5</v>
      </c>
      <c r="IG225" s="1">
        <v>27.9</v>
      </c>
      <c r="IH225" s="1">
        <v>27.6</v>
      </c>
      <c r="II225" s="1">
        <v>27.4</v>
      </c>
      <c r="IJ225" s="1">
        <v>25.4</v>
      </c>
      <c r="IK225" s="1">
        <v>28</v>
      </c>
      <c r="IL225" s="1">
        <v>28.1</v>
      </c>
      <c r="IM225" s="1">
        <v>28.1</v>
      </c>
      <c r="IN225" s="1">
        <v>27.8</v>
      </c>
      <c r="IO225" s="1">
        <v>27.7</v>
      </c>
      <c r="IP225" s="1">
        <v>27.4</v>
      </c>
      <c r="IQ225" s="1">
        <v>26.7</v>
      </c>
      <c r="IR225" s="1">
        <v>27.5</v>
      </c>
      <c r="IS225" s="1">
        <v>27.5</v>
      </c>
      <c r="IT225" s="1">
        <v>27.4</v>
      </c>
      <c r="IU225" s="1">
        <v>27.9</v>
      </c>
      <c r="IV225" s="1">
        <v>26.3</v>
      </c>
      <c r="IW225" s="1">
        <v>26.6</v>
      </c>
      <c r="IX225" s="1">
        <v>27.9</v>
      </c>
      <c r="IY225" s="1">
        <v>26.3</v>
      </c>
      <c r="IZ225" s="1">
        <v>27.7</v>
      </c>
      <c r="JA225" s="1">
        <v>28.3</v>
      </c>
      <c r="JB225" s="1">
        <v>28.4</v>
      </c>
      <c r="JC225" s="1">
        <v>28.2</v>
      </c>
      <c r="JD225" s="1">
        <v>28</v>
      </c>
      <c r="JE225" s="1">
        <v>26.5</v>
      </c>
      <c r="JF225" s="1">
        <v>25.4</v>
      </c>
      <c r="JG225" s="1">
        <v>24.8</v>
      </c>
      <c r="JH225" s="1">
        <v>26.2</v>
      </c>
      <c r="JI225" s="1">
        <v>24.9</v>
      </c>
      <c r="JJ225" s="1">
        <v>24.7</v>
      </c>
      <c r="JK225" s="1">
        <v>24.7</v>
      </c>
      <c r="JL225" s="1">
        <v>24.3</v>
      </c>
      <c r="JM225" s="1">
        <v>25</v>
      </c>
      <c r="JN225" s="1">
        <v>24.7</v>
      </c>
      <c r="JO225" s="1">
        <v>24.6</v>
      </c>
      <c r="JP225" s="1">
        <v>25.4</v>
      </c>
      <c r="JQ225" s="1">
        <v>26.7</v>
      </c>
      <c r="JR225" s="1">
        <v>25.4</v>
      </c>
      <c r="JS225" s="1">
        <v>27.9</v>
      </c>
      <c r="JT225" s="1">
        <v>28.6</v>
      </c>
      <c r="JU225" s="1">
        <v>25</v>
      </c>
      <c r="JV225" s="1">
        <v>24.4</v>
      </c>
      <c r="JW225" s="1">
        <v>25</v>
      </c>
      <c r="JX225" s="1">
        <v>24.6</v>
      </c>
      <c r="JY225" s="1">
        <v>25.3</v>
      </c>
      <c r="JZ225" s="1">
        <v>25.4</v>
      </c>
      <c r="KA225" s="1">
        <v>25.5</v>
      </c>
      <c r="KB225" s="1">
        <v>24.4</v>
      </c>
      <c r="KC225" s="1">
        <v>25.4</v>
      </c>
      <c r="KD225" s="1">
        <v>24.8</v>
      </c>
      <c r="KE225" s="1">
        <v>26.3</v>
      </c>
      <c r="KF225" s="1">
        <v>23.8</v>
      </c>
      <c r="KG225" s="1">
        <v>22.6</v>
      </c>
      <c r="KH225" s="1">
        <v>23.7</v>
      </c>
      <c r="KI225" s="1">
        <v>23.4</v>
      </c>
      <c r="KJ225" s="1">
        <v>65535</v>
      </c>
      <c r="KK225" s="1">
        <v>24.2</v>
      </c>
      <c r="KL225" s="1">
        <v>24.7</v>
      </c>
      <c r="KM225" s="1">
        <v>24.9</v>
      </c>
      <c r="KN225" s="1">
        <v>23.5</v>
      </c>
      <c r="KO225" s="1">
        <v>24.5</v>
      </c>
      <c r="KP225" s="1">
        <v>27.3</v>
      </c>
      <c r="KQ225" s="1">
        <v>24.4</v>
      </c>
      <c r="KR225" s="1">
        <v>24</v>
      </c>
      <c r="KS225" s="1">
        <v>23.9</v>
      </c>
      <c r="KT225" s="1">
        <v>23.7</v>
      </c>
      <c r="KU225" s="1">
        <v>23.6</v>
      </c>
      <c r="KV225" s="1">
        <v>24.7</v>
      </c>
      <c r="KW225" s="1">
        <v>25.4</v>
      </c>
      <c r="KX225" s="1">
        <v>26.7</v>
      </c>
      <c r="KY225" s="1">
        <v>24.2</v>
      </c>
      <c r="KZ225" s="1">
        <v>27.3</v>
      </c>
      <c r="LA225" s="1">
        <v>24.8</v>
      </c>
      <c r="LB225" s="1">
        <v>25.4</v>
      </c>
      <c r="LC225" s="1">
        <v>25.4</v>
      </c>
      <c r="LD225" s="1">
        <v>65535</v>
      </c>
      <c r="LE225" s="1">
        <v>24.7</v>
      </c>
      <c r="LF225" s="1">
        <v>28.1</v>
      </c>
      <c r="LG225" s="1">
        <v>25.7</v>
      </c>
      <c r="LH225" s="1">
        <v>28</v>
      </c>
      <c r="LI225" s="1">
        <v>26</v>
      </c>
      <c r="LJ225" s="1">
        <v>27.4</v>
      </c>
      <c r="LK225" s="1">
        <v>27.6</v>
      </c>
      <c r="LL225" s="1">
        <v>25.1</v>
      </c>
      <c r="LM225" s="1">
        <v>26.7</v>
      </c>
      <c r="LN225" s="1">
        <v>24.6</v>
      </c>
      <c r="LO225" s="1">
        <v>24.3</v>
      </c>
      <c r="LP225" s="1">
        <v>65535</v>
      </c>
      <c r="LQ225" s="1">
        <v>23.7</v>
      </c>
      <c r="LR225" s="1">
        <v>24.3</v>
      </c>
      <c r="LS225" s="1">
        <v>24.8</v>
      </c>
      <c r="LT225" s="1">
        <v>23.3</v>
      </c>
      <c r="LU225" s="1">
        <v>24.7</v>
      </c>
      <c r="LV225" s="1">
        <v>24.5</v>
      </c>
      <c r="LW225" s="1">
        <v>24.2</v>
      </c>
      <c r="LX225" s="1">
        <v>23.2</v>
      </c>
      <c r="LY225" s="1">
        <v>26.3</v>
      </c>
      <c r="LZ225" s="1">
        <v>25.5</v>
      </c>
      <c r="MA225" s="1">
        <v>27.4</v>
      </c>
      <c r="MB225" s="1">
        <v>27.8</v>
      </c>
      <c r="MC225" s="1">
        <v>25.8</v>
      </c>
      <c r="MD225" s="1">
        <v>27.4</v>
      </c>
      <c r="ME225" s="1">
        <v>25.1</v>
      </c>
      <c r="MF225" s="1">
        <v>25.9</v>
      </c>
      <c r="MG225" s="1">
        <v>25.1</v>
      </c>
      <c r="MH225" s="1">
        <v>26.7</v>
      </c>
      <c r="MI225" s="1">
        <v>27.6</v>
      </c>
      <c r="MJ225" s="1">
        <v>25.6</v>
      </c>
      <c r="MK225" s="1">
        <v>26.3</v>
      </c>
      <c r="ML225" s="1">
        <v>65535</v>
      </c>
      <c r="MM225" s="1">
        <v>23.8</v>
      </c>
      <c r="MN225" s="1">
        <v>24.7</v>
      </c>
      <c r="MO225" s="1">
        <v>24.6</v>
      </c>
      <c r="MP225" s="1">
        <v>24.5</v>
      </c>
      <c r="MQ225" s="1">
        <v>25.1</v>
      </c>
      <c r="MR225" s="1">
        <v>22.8</v>
      </c>
      <c r="MS225" s="1">
        <v>23.9</v>
      </c>
      <c r="MT225" s="1">
        <v>25.4</v>
      </c>
      <c r="MU225" s="1">
        <v>27.4</v>
      </c>
      <c r="MV225" s="1">
        <v>25</v>
      </c>
      <c r="MW225" s="1">
        <v>26</v>
      </c>
      <c r="MX225" s="1">
        <v>26.1</v>
      </c>
      <c r="MY225" s="1">
        <v>26.4</v>
      </c>
      <c r="MZ225" s="1">
        <v>27.4</v>
      </c>
      <c r="NA225" s="1">
        <v>27.2</v>
      </c>
      <c r="NB225" s="1">
        <v>65535</v>
      </c>
      <c r="NC225" s="1">
        <v>25</v>
      </c>
      <c r="ND225" s="1">
        <v>65535</v>
      </c>
      <c r="NE225" s="1">
        <v>26.3</v>
      </c>
      <c r="NF225" s="1">
        <v>65535</v>
      </c>
      <c r="NG225" s="1">
        <v>27.1</v>
      </c>
      <c r="NH225" s="1">
        <v>25.7</v>
      </c>
      <c r="NI225" s="1">
        <v>26.8</v>
      </c>
      <c r="NJ225" s="6">
        <f t="shared" si="160"/>
        <v>1</v>
      </c>
      <c r="NK225" s="3">
        <f t="shared" si="161"/>
        <v>1</v>
      </c>
      <c r="NL225" s="3">
        <f t="shared" si="162"/>
        <v>0.93548387096774188</v>
      </c>
      <c r="NM225" s="3">
        <f t="shared" si="163"/>
        <v>1</v>
      </c>
      <c r="NN225" s="3">
        <f t="shared" si="164"/>
        <v>1</v>
      </c>
      <c r="NO225" s="3">
        <f t="shared" si="165"/>
        <v>1</v>
      </c>
      <c r="NP225" s="3">
        <f t="shared" si="166"/>
        <v>1</v>
      </c>
      <c r="NQ225" s="3">
        <f t="shared" si="167"/>
        <v>1</v>
      </c>
      <c r="NR225" s="3">
        <f t="shared" si="168"/>
        <v>1</v>
      </c>
      <c r="NS225" s="3">
        <f t="shared" si="169"/>
        <v>0.967741935483871</v>
      </c>
      <c r="NT225" s="3">
        <f t="shared" si="170"/>
        <v>0.93333333333333335</v>
      </c>
      <c r="NU225" s="3">
        <f t="shared" si="171"/>
        <v>0.87096774193548387</v>
      </c>
      <c r="NV225" s="3">
        <f t="shared" si="172"/>
        <v>0.97534246575342465</v>
      </c>
      <c r="NW225" s="5">
        <f t="shared" si="173"/>
        <v>24.270967741935486</v>
      </c>
      <c r="NX225" s="1">
        <f t="shared" si="174"/>
        <v>24.767857142857146</v>
      </c>
      <c r="NY225" s="1">
        <f t="shared" si="175"/>
        <v>25.024137931034481</v>
      </c>
      <c r="NZ225" s="1">
        <f t="shared" si="176"/>
        <v>25.97666666666667</v>
      </c>
      <c r="OA225" s="1">
        <f t="shared" si="177"/>
        <v>26.109677419354838</v>
      </c>
      <c r="OB225" s="1">
        <f t="shared" si="178"/>
        <v>27.346666666666675</v>
      </c>
      <c r="OC225" s="1">
        <f t="shared" si="179"/>
        <v>26.716129032258063</v>
      </c>
      <c r="OD225" s="1">
        <f t="shared" si="180"/>
        <v>26.861290322580647</v>
      </c>
      <c r="OE225" s="1">
        <f t="shared" si="181"/>
        <v>26.426666666666666</v>
      </c>
      <c r="OF225" s="1">
        <f t="shared" si="182"/>
        <v>24.720000000000006</v>
      </c>
      <c r="OG225" s="1">
        <f t="shared" si="183"/>
        <v>25.596428571428568</v>
      </c>
      <c r="OH225" s="1">
        <f t="shared" si="184"/>
        <v>25.685185185185187</v>
      </c>
      <c r="OI225" s="111">
        <v>24.895454545454541</v>
      </c>
      <c r="OJ225" s="112">
        <v>24.775000000000006</v>
      </c>
      <c r="OK225" s="112">
        <v>25.104347826086961</v>
      </c>
      <c r="OL225" s="112">
        <v>25.9304347826087</v>
      </c>
      <c r="OM225" s="112">
        <v>26.283333333333331</v>
      </c>
      <c r="ON225" s="112">
        <v>26.488461538461539</v>
      </c>
      <c r="OO225" s="112">
        <v>26.346153846153847</v>
      </c>
      <c r="OP225" s="112">
        <v>26.262499999999999</v>
      </c>
      <c r="OQ225" s="112">
        <v>25.724999999999998</v>
      </c>
      <c r="OR225" s="112">
        <v>25.191999999999997</v>
      </c>
      <c r="OS225" s="112">
        <v>25.279166666666669</v>
      </c>
      <c r="OT225" s="112">
        <v>25.108695652173918</v>
      </c>
      <c r="OU225" s="5">
        <f t="shared" si="148"/>
        <v>-0.62448680351905494</v>
      </c>
      <c r="OV225" s="1">
        <f t="shared" si="149"/>
        <v>-7.142857142859782E-3</v>
      </c>
      <c r="OW225" s="1">
        <f t="shared" si="150"/>
        <v>-8.0209895052480107E-2</v>
      </c>
      <c r="OX225" s="1">
        <f t="shared" si="151"/>
        <v>4.6231884057970518E-2</v>
      </c>
      <c r="OY225" s="1">
        <f t="shared" si="152"/>
        <v>-0.173655913978493</v>
      </c>
      <c r="OZ225" s="1">
        <f t="shared" si="153"/>
        <v>0.85820512820513528</v>
      </c>
      <c r="PA225" s="1">
        <f t="shared" si="154"/>
        <v>0.36997518610421665</v>
      </c>
      <c r="PB225" s="1">
        <f t="shared" si="155"/>
        <v>0.59879032258064768</v>
      </c>
      <c r="PC225" s="1">
        <f t="shared" si="156"/>
        <v>0.70166666666666799</v>
      </c>
      <c r="PD225" s="1">
        <f t="shared" si="157"/>
        <v>-0.47199999999999065</v>
      </c>
      <c r="PE225" s="1">
        <f t="shared" si="158"/>
        <v>0.31726190476189942</v>
      </c>
      <c r="PF225" s="1">
        <f t="shared" si="159"/>
        <v>0.57648953301126937</v>
      </c>
      <c r="PG225" s="111">
        <v>20.2</v>
      </c>
      <c r="PH225" s="112">
        <v>19.399999999999999</v>
      </c>
      <c r="PI225" s="112">
        <v>19.2</v>
      </c>
      <c r="PJ225" s="112">
        <v>21</v>
      </c>
      <c r="PK225" s="112">
        <v>20.8</v>
      </c>
      <c r="PL225" s="112">
        <v>21</v>
      </c>
      <c r="PM225" s="112">
        <v>21</v>
      </c>
      <c r="PN225" s="112">
        <v>20.399999999999999</v>
      </c>
      <c r="PO225" s="112">
        <v>22</v>
      </c>
      <c r="PP225" s="112">
        <v>21.6</v>
      </c>
      <c r="PQ225" s="112">
        <v>20.399999999999999</v>
      </c>
      <c r="PR225" s="137">
        <v>20.2</v>
      </c>
      <c r="PS225" s="5">
        <f t="array" ref="PS225">+IF(ISERROR($NW225)=FALSE,MIN(IF($H225:$AL225&lt;65534,$H225:$AL225,"")),NA())</f>
        <v>21.7</v>
      </c>
      <c r="PT225" s="1">
        <f t="array" ref="PT225">+IF(ISERROR($NX225)=FALSE,MIN(IF($AM225:$BN225&lt;65534,$AM225:$BN225,"")),NA())</f>
        <v>21.9</v>
      </c>
      <c r="PU225" s="1">
        <f t="array" ref="PU225">+IF(ISERROR($NY225)=FALSE,MIN(IF($BP225:$CT225&lt;65534,$BP225:$CT225,"")),NA())</f>
        <v>22.7</v>
      </c>
      <c r="PV225" s="1">
        <f t="array" ref="PV225">+IF(ISERROR($NZ225)=FALSE,MIN(IF($CU225:$DX225&lt;65534,$CU225:$DX225,"")),NA())</f>
        <v>23.6</v>
      </c>
      <c r="PW225" s="1">
        <f t="array" ref="PW225">+IF(ISERROR($OA225)=FALSE,MIN(IF($DY225:$FC225&lt;65534,$DY225:$FC225,"")),NA())</f>
        <v>23.2</v>
      </c>
      <c r="PX225" s="1">
        <f t="array" ref="PX225">+IF(ISERROR($OB225)=FALSE,MIN(IF($FD225:$GG225&lt;65534,$FD225:$GG225,"")),NA())</f>
        <v>25.8</v>
      </c>
      <c r="PY225" s="1">
        <f t="array" ref="PY225">+IF(ISERROR($OC225)=FALSE,MIN(IF($GH225:$HL225&lt;65534,$GH225:$HL225,"")),NA())</f>
        <v>25.1</v>
      </c>
      <c r="PZ225" s="1">
        <f t="array" ref="PZ225">+IF(ISERROR($OD225)=FALSE,MIN(IF($HM225:$IQ225&lt;65534,$HM225:$IQ225,"")),NA())</f>
        <v>24</v>
      </c>
      <c r="QA225" s="1">
        <f t="array" ref="QA225">+IF(ISERROR($OE225)=FALSE,MIN(IF($IR225:$JU225&lt;65534,$IR225:$JU225,"")),NA())</f>
        <v>24.3</v>
      </c>
      <c r="QB225" s="1">
        <f t="array" ref="QB225">+IF(ISERROR($OF225)=FALSE,MIN(IF($JV225:$KZ225&lt;65534,$JV225:$KZ225,"")),NA())</f>
        <v>22.6</v>
      </c>
      <c r="QC225" s="1">
        <f t="array" ref="QC225">+IF(ISERROR($OG225)=FALSE,MIN(IF($LA225:$MD225&lt;65534,$LA225:$MD225,"")),NA())</f>
        <v>23.2</v>
      </c>
      <c r="QD225" s="1">
        <f t="array" ref="QD225">+IF(ISERROR($OH225)=FALSE,MIN(IF($ME225:$NI225&lt;65534,$ME225:$NI225,"")),NA())</f>
        <v>22.8</v>
      </c>
      <c r="QE225" s="5">
        <f t="shared" si="185"/>
        <v>-1.5</v>
      </c>
      <c r="QF225" s="1">
        <f t="shared" si="186"/>
        <v>-2.5</v>
      </c>
      <c r="QG225" s="1">
        <f t="shared" si="187"/>
        <v>-3.5</v>
      </c>
      <c r="QH225" s="1">
        <f t="shared" si="188"/>
        <v>-2.6000000000000014</v>
      </c>
      <c r="QI225" s="1">
        <f t="shared" si="189"/>
        <v>-2.3999999999999986</v>
      </c>
      <c r="QJ225" s="1">
        <f t="shared" si="190"/>
        <v>-4.8000000000000007</v>
      </c>
      <c r="QK225" s="1">
        <f t="shared" si="191"/>
        <v>-4.1000000000000014</v>
      </c>
      <c r="QL225" s="1">
        <f t="shared" si="192"/>
        <v>-3.6000000000000014</v>
      </c>
      <c r="QM225" s="1">
        <f t="shared" si="193"/>
        <v>-2.3000000000000007</v>
      </c>
      <c r="QN225" s="1">
        <f t="shared" si="194"/>
        <v>-1</v>
      </c>
      <c r="QO225" s="1">
        <f t="shared" si="195"/>
        <v>-2.8000000000000007</v>
      </c>
      <c r="QP225" s="1">
        <f t="shared" si="196"/>
        <v>-2.6000000000000014</v>
      </c>
      <c r="QQ225" s="5" t="s">
        <v>892</v>
      </c>
    </row>
    <row r="226" spans="1:459" s="1" customFormat="1" x14ac:dyDescent="0.2">
      <c r="A226" s="79">
        <v>23125050</v>
      </c>
      <c r="B226" s="106">
        <v>-74.061388888888885</v>
      </c>
      <c r="C226" s="106">
        <v>6.6494444444444438</v>
      </c>
      <c r="D226" s="105">
        <v>168</v>
      </c>
      <c r="E226" s="97" t="s">
        <v>83</v>
      </c>
      <c r="F226" s="97" t="s">
        <v>559</v>
      </c>
      <c r="G226" s="97" t="s">
        <v>15</v>
      </c>
      <c r="H226" s="1">
        <v>65535</v>
      </c>
      <c r="I226" s="1">
        <v>65535</v>
      </c>
      <c r="J226" s="1">
        <v>65535</v>
      </c>
      <c r="K226" s="1">
        <v>65535</v>
      </c>
      <c r="L226" s="1">
        <v>65535</v>
      </c>
      <c r="M226" s="1">
        <v>65535</v>
      </c>
      <c r="N226" s="1">
        <v>65535</v>
      </c>
      <c r="O226" s="1">
        <v>65535</v>
      </c>
      <c r="P226" s="1">
        <v>65535</v>
      </c>
      <c r="Q226" s="1">
        <v>65535</v>
      </c>
      <c r="R226" s="1">
        <v>65535</v>
      </c>
      <c r="S226" s="1">
        <v>65535</v>
      </c>
      <c r="T226" s="1">
        <v>65535</v>
      </c>
      <c r="U226" s="1">
        <v>65535</v>
      </c>
      <c r="V226" s="1">
        <v>65535</v>
      </c>
      <c r="W226" s="1">
        <v>65535</v>
      </c>
      <c r="X226" s="1">
        <v>65535</v>
      </c>
      <c r="Y226" s="1">
        <v>65535</v>
      </c>
      <c r="Z226" s="1">
        <v>65535</v>
      </c>
      <c r="AA226" s="1">
        <v>65535</v>
      </c>
      <c r="AB226" s="1">
        <v>65535</v>
      </c>
      <c r="AC226" s="1">
        <v>65535</v>
      </c>
      <c r="AD226" s="1">
        <v>65535</v>
      </c>
      <c r="AE226" s="1">
        <v>65535</v>
      </c>
      <c r="AF226" s="1">
        <v>65535</v>
      </c>
      <c r="AG226" s="1">
        <v>65535</v>
      </c>
      <c r="AH226" s="1">
        <v>65535</v>
      </c>
      <c r="AI226" s="1">
        <v>65535</v>
      </c>
      <c r="AJ226" s="1">
        <v>65535</v>
      </c>
      <c r="AK226" s="1">
        <v>65535</v>
      </c>
      <c r="AL226" s="1">
        <v>65535</v>
      </c>
      <c r="AM226" s="1">
        <v>65535</v>
      </c>
      <c r="AN226" s="1">
        <v>65535</v>
      </c>
      <c r="AO226" s="1">
        <v>65535</v>
      </c>
      <c r="AP226" s="1">
        <v>65535</v>
      </c>
      <c r="AQ226" s="1">
        <v>65535</v>
      </c>
      <c r="AR226" s="1">
        <v>65535</v>
      </c>
      <c r="AS226" s="1">
        <v>65535</v>
      </c>
      <c r="AT226" s="1">
        <v>65535</v>
      </c>
      <c r="AU226" s="1">
        <v>65535</v>
      </c>
      <c r="AV226" s="1">
        <v>65535</v>
      </c>
      <c r="AW226" s="1">
        <v>65535</v>
      </c>
      <c r="AX226" s="1">
        <v>65535</v>
      </c>
      <c r="AY226" s="1">
        <v>65535</v>
      </c>
      <c r="AZ226" s="1">
        <v>65535</v>
      </c>
      <c r="BA226" s="1">
        <v>65535</v>
      </c>
      <c r="BB226" s="1">
        <v>65535</v>
      </c>
      <c r="BC226" s="1">
        <v>65535</v>
      </c>
      <c r="BD226" s="1">
        <v>65535</v>
      </c>
      <c r="BE226" s="1">
        <v>65535</v>
      </c>
      <c r="BF226" s="1">
        <v>65535</v>
      </c>
      <c r="BG226" s="1">
        <v>65535</v>
      </c>
      <c r="BH226" s="1">
        <v>65535</v>
      </c>
      <c r="BI226" s="1">
        <v>65535</v>
      </c>
      <c r="BJ226" s="1">
        <v>65535</v>
      </c>
      <c r="BK226" s="1">
        <v>65535</v>
      </c>
      <c r="BL226" s="1">
        <v>65535</v>
      </c>
      <c r="BM226" s="1">
        <v>65535</v>
      </c>
      <c r="BN226" s="1">
        <v>65535</v>
      </c>
      <c r="BO226" s="102"/>
      <c r="BP226" s="1">
        <v>65535</v>
      </c>
      <c r="BQ226" s="1">
        <v>65535</v>
      </c>
      <c r="BR226" s="1">
        <v>65535</v>
      </c>
      <c r="BS226" s="1">
        <v>65535</v>
      </c>
      <c r="BT226" s="1">
        <v>65535</v>
      </c>
      <c r="BU226" s="1">
        <v>65535</v>
      </c>
      <c r="BV226" s="1">
        <v>65535</v>
      </c>
      <c r="BW226" s="1">
        <v>65535</v>
      </c>
      <c r="BX226" s="1">
        <v>65535</v>
      </c>
      <c r="BY226" s="1">
        <v>65535</v>
      </c>
      <c r="BZ226" s="1">
        <v>65535</v>
      </c>
      <c r="CA226" s="1">
        <v>65535</v>
      </c>
      <c r="CB226" s="1">
        <v>65535</v>
      </c>
      <c r="CC226" s="1">
        <v>65535</v>
      </c>
      <c r="CD226" s="1">
        <v>65535</v>
      </c>
      <c r="CE226" s="1">
        <v>65535</v>
      </c>
      <c r="CF226" s="1">
        <v>65535</v>
      </c>
      <c r="CG226" s="1">
        <v>65535</v>
      </c>
      <c r="CH226" s="1">
        <v>65535</v>
      </c>
      <c r="CI226" s="1">
        <v>65535</v>
      </c>
      <c r="CJ226" s="1">
        <v>65535</v>
      </c>
      <c r="CK226" s="1">
        <v>65535</v>
      </c>
      <c r="CL226" s="1">
        <v>65535</v>
      </c>
      <c r="CM226" s="1">
        <v>65535</v>
      </c>
      <c r="CN226" s="1">
        <v>65535</v>
      </c>
      <c r="CO226" s="1">
        <v>65535</v>
      </c>
      <c r="CP226" s="1">
        <v>65535</v>
      </c>
      <c r="CQ226" s="1">
        <v>65535</v>
      </c>
      <c r="CR226" s="1">
        <v>65535</v>
      </c>
      <c r="CS226" s="1">
        <v>65535</v>
      </c>
      <c r="CT226" s="1">
        <v>65535</v>
      </c>
      <c r="CU226" s="1">
        <v>65535</v>
      </c>
      <c r="CV226" s="1">
        <v>65535</v>
      </c>
      <c r="CW226" s="1">
        <v>65535</v>
      </c>
      <c r="CX226" s="1">
        <v>65535</v>
      </c>
      <c r="CY226" s="1">
        <v>65535</v>
      </c>
      <c r="CZ226" s="1">
        <v>65535</v>
      </c>
      <c r="DA226" s="1">
        <v>65535</v>
      </c>
      <c r="DB226" s="1">
        <v>65535</v>
      </c>
      <c r="DC226" s="1">
        <v>65535</v>
      </c>
      <c r="DD226" s="1">
        <v>65535</v>
      </c>
      <c r="DE226" s="1">
        <v>65535</v>
      </c>
      <c r="DF226" s="1">
        <v>65535</v>
      </c>
      <c r="DG226" s="1">
        <v>65535</v>
      </c>
      <c r="DH226" s="1">
        <v>65535</v>
      </c>
      <c r="DI226" s="1">
        <v>65535</v>
      </c>
      <c r="DJ226" s="1">
        <v>65535</v>
      </c>
      <c r="DK226" s="1">
        <v>65535</v>
      </c>
      <c r="DL226" s="1">
        <v>65535</v>
      </c>
      <c r="DM226" s="1">
        <v>65535</v>
      </c>
      <c r="DN226" s="1">
        <v>65535</v>
      </c>
      <c r="DO226" s="1">
        <v>65535</v>
      </c>
      <c r="DP226" s="1">
        <v>65535</v>
      </c>
      <c r="DQ226" s="1">
        <v>65535</v>
      </c>
      <c r="DR226" s="1">
        <v>65535</v>
      </c>
      <c r="DS226" s="1">
        <v>65535</v>
      </c>
      <c r="DT226" s="1">
        <v>65535</v>
      </c>
      <c r="DU226" s="1">
        <v>65535</v>
      </c>
      <c r="DV226" s="1">
        <v>65535</v>
      </c>
      <c r="DW226" s="1">
        <v>65535</v>
      </c>
      <c r="DX226" s="1">
        <v>65535</v>
      </c>
      <c r="DY226" s="1">
        <v>65535</v>
      </c>
      <c r="DZ226" s="1">
        <v>65535</v>
      </c>
      <c r="EA226" s="1">
        <v>65535</v>
      </c>
      <c r="EB226" s="1">
        <v>65535</v>
      </c>
      <c r="EC226" s="1">
        <v>65535</v>
      </c>
      <c r="ED226" s="1">
        <v>65535</v>
      </c>
      <c r="EE226" s="1">
        <v>65535</v>
      </c>
      <c r="EF226" s="1">
        <v>65535</v>
      </c>
      <c r="EG226" s="1">
        <v>65535</v>
      </c>
      <c r="EH226" s="1">
        <v>65535</v>
      </c>
      <c r="EI226" s="1">
        <v>65535</v>
      </c>
      <c r="EJ226" s="1">
        <v>65535</v>
      </c>
      <c r="EK226" s="1">
        <v>65535</v>
      </c>
      <c r="EL226" s="1">
        <v>65535</v>
      </c>
      <c r="EM226" s="1">
        <v>65535</v>
      </c>
      <c r="EN226" s="1">
        <v>65535</v>
      </c>
      <c r="EO226" s="1">
        <v>65535</v>
      </c>
      <c r="EP226" s="1">
        <v>65535</v>
      </c>
      <c r="EQ226" s="1">
        <v>65535</v>
      </c>
      <c r="ER226" s="1">
        <v>65535</v>
      </c>
      <c r="ES226" s="1">
        <v>65535</v>
      </c>
      <c r="ET226" s="1">
        <v>65535</v>
      </c>
      <c r="EU226" s="1">
        <v>65535</v>
      </c>
      <c r="EV226" s="1">
        <v>65535</v>
      </c>
      <c r="EW226" s="1">
        <v>65535</v>
      </c>
      <c r="EX226" s="1">
        <v>65535</v>
      </c>
      <c r="EY226" s="1">
        <v>65535</v>
      </c>
      <c r="EZ226" s="1">
        <v>65535</v>
      </c>
      <c r="FA226" s="1">
        <v>65535</v>
      </c>
      <c r="FB226" s="1">
        <v>65535</v>
      </c>
      <c r="FC226" s="1">
        <v>65535</v>
      </c>
      <c r="FD226" s="1">
        <v>65535</v>
      </c>
      <c r="FE226" s="1">
        <v>65535</v>
      </c>
      <c r="FF226" s="1">
        <v>65535</v>
      </c>
      <c r="FG226" s="1">
        <v>65535</v>
      </c>
      <c r="FH226" s="1">
        <v>65535</v>
      </c>
      <c r="FI226" s="1">
        <v>65535</v>
      </c>
      <c r="FJ226" s="1">
        <v>65535</v>
      </c>
      <c r="FK226" s="1">
        <v>65535</v>
      </c>
      <c r="FL226" s="1">
        <v>65535</v>
      </c>
      <c r="FM226" s="1">
        <v>65535</v>
      </c>
      <c r="FN226" s="1">
        <v>65535</v>
      </c>
      <c r="FO226" s="1">
        <v>65535</v>
      </c>
      <c r="FP226" s="1">
        <v>65535</v>
      </c>
      <c r="FQ226" s="1">
        <v>65535</v>
      </c>
      <c r="FR226" s="1">
        <v>65535</v>
      </c>
      <c r="FS226" s="1">
        <v>65535</v>
      </c>
      <c r="FT226" s="1">
        <v>65535</v>
      </c>
      <c r="FU226" s="1">
        <v>65535</v>
      </c>
      <c r="FV226" s="1">
        <v>65535</v>
      </c>
      <c r="FW226" s="1">
        <v>65535</v>
      </c>
      <c r="FX226" s="1">
        <v>65535</v>
      </c>
      <c r="FY226" s="1">
        <v>65535</v>
      </c>
      <c r="FZ226" s="1">
        <v>65535</v>
      </c>
      <c r="GA226" s="1">
        <v>65535</v>
      </c>
      <c r="GB226" s="1">
        <v>65535</v>
      </c>
      <c r="GC226" s="1">
        <v>65535</v>
      </c>
      <c r="GD226" s="1">
        <v>65535</v>
      </c>
      <c r="GE226" s="1">
        <v>65535</v>
      </c>
      <c r="GF226" s="1">
        <v>65535</v>
      </c>
      <c r="GG226" s="1">
        <v>65535</v>
      </c>
      <c r="GH226" s="1">
        <v>65535</v>
      </c>
      <c r="GI226" s="1">
        <v>65535</v>
      </c>
      <c r="GJ226" s="1">
        <v>65535</v>
      </c>
      <c r="GK226" s="1">
        <v>65535</v>
      </c>
      <c r="GL226" s="1">
        <v>65535</v>
      </c>
      <c r="GM226" s="1">
        <v>65535</v>
      </c>
      <c r="GN226" s="1">
        <v>65535</v>
      </c>
      <c r="GO226" s="1">
        <v>65535</v>
      </c>
      <c r="GP226" s="1">
        <v>65535</v>
      </c>
      <c r="GQ226" s="1">
        <v>65535</v>
      </c>
      <c r="GR226" s="1">
        <v>65535</v>
      </c>
      <c r="GS226" s="1">
        <v>65535</v>
      </c>
      <c r="GT226" s="1">
        <v>65535</v>
      </c>
      <c r="GU226" s="1">
        <v>65535</v>
      </c>
      <c r="GV226" s="1">
        <v>65535</v>
      </c>
      <c r="GW226" s="1">
        <v>65535</v>
      </c>
      <c r="GX226" s="1">
        <v>65535</v>
      </c>
      <c r="GY226" s="1">
        <v>65535</v>
      </c>
      <c r="GZ226" s="1">
        <v>65535</v>
      </c>
      <c r="HA226" s="1">
        <v>65535</v>
      </c>
      <c r="HB226" s="1">
        <v>65535</v>
      </c>
      <c r="HC226" s="1">
        <v>65535</v>
      </c>
      <c r="HD226" s="1">
        <v>65535</v>
      </c>
      <c r="HE226" s="1">
        <v>65535</v>
      </c>
      <c r="HF226" s="1">
        <v>65535</v>
      </c>
      <c r="HG226" s="1">
        <v>65535</v>
      </c>
      <c r="HH226" s="1">
        <v>65535</v>
      </c>
      <c r="HI226" s="1">
        <v>65535</v>
      </c>
      <c r="HJ226" s="1">
        <v>65535</v>
      </c>
      <c r="HK226" s="1">
        <v>65535</v>
      </c>
      <c r="HL226" s="1">
        <v>65535</v>
      </c>
      <c r="HM226" s="1">
        <v>65535</v>
      </c>
      <c r="HN226" s="1">
        <v>65535</v>
      </c>
      <c r="HO226" s="1">
        <v>65535</v>
      </c>
      <c r="HP226" s="1">
        <v>65535</v>
      </c>
      <c r="HQ226" s="1">
        <v>65535</v>
      </c>
      <c r="HR226" s="1">
        <v>65535</v>
      </c>
      <c r="HS226" s="1">
        <v>65535</v>
      </c>
      <c r="HT226" s="1">
        <v>65535</v>
      </c>
      <c r="HU226" s="1">
        <v>65535</v>
      </c>
      <c r="HV226" s="1">
        <v>65535</v>
      </c>
      <c r="HW226" s="1">
        <v>65535</v>
      </c>
      <c r="HX226" s="1">
        <v>65535</v>
      </c>
      <c r="HY226" s="1">
        <v>65535</v>
      </c>
      <c r="HZ226" s="1">
        <v>65535</v>
      </c>
      <c r="IA226" s="1">
        <v>65535</v>
      </c>
      <c r="IB226" s="1">
        <v>65535</v>
      </c>
      <c r="IC226" s="1">
        <v>65535</v>
      </c>
      <c r="ID226" s="1">
        <v>65535</v>
      </c>
      <c r="IE226" s="1">
        <v>65535</v>
      </c>
      <c r="IF226" s="1">
        <v>65535</v>
      </c>
      <c r="IG226" s="1">
        <v>65535</v>
      </c>
      <c r="IH226" s="1">
        <v>65535</v>
      </c>
      <c r="II226" s="1">
        <v>65535</v>
      </c>
      <c r="IJ226" s="1">
        <v>65535</v>
      </c>
      <c r="IK226" s="1">
        <v>65535</v>
      </c>
      <c r="IL226" s="1">
        <v>65535</v>
      </c>
      <c r="IM226" s="1">
        <v>65535</v>
      </c>
      <c r="IN226" s="1">
        <v>65535</v>
      </c>
      <c r="IO226" s="1">
        <v>65535</v>
      </c>
      <c r="IP226" s="1">
        <v>65535</v>
      </c>
      <c r="IQ226" s="1">
        <v>65535</v>
      </c>
      <c r="IR226" s="1">
        <v>65535</v>
      </c>
      <c r="IS226" s="1">
        <v>65535</v>
      </c>
      <c r="IT226" s="1">
        <v>65535</v>
      </c>
      <c r="IU226" s="1">
        <v>65535</v>
      </c>
      <c r="IV226" s="1">
        <v>65535</v>
      </c>
      <c r="IW226" s="1">
        <v>65535</v>
      </c>
      <c r="IX226" s="1">
        <v>65535</v>
      </c>
      <c r="IY226" s="1">
        <v>65535</v>
      </c>
      <c r="IZ226" s="1">
        <v>65535</v>
      </c>
      <c r="JA226" s="1">
        <v>65535</v>
      </c>
      <c r="JB226" s="1">
        <v>65535</v>
      </c>
      <c r="JC226" s="1">
        <v>65535</v>
      </c>
      <c r="JD226" s="1">
        <v>65535</v>
      </c>
      <c r="JE226" s="1">
        <v>65535</v>
      </c>
      <c r="JF226" s="1">
        <v>65535</v>
      </c>
      <c r="JG226" s="1">
        <v>65535</v>
      </c>
      <c r="JH226" s="1">
        <v>65535</v>
      </c>
      <c r="JI226" s="1">
        <v>65535</v>
      </c>
      <c r="JJ226" s="1">
        <v>65535</v>
      </c>
      <c r="JK226" s="1">
        <v>65535</v>
      </c>
      <c r="JL226" s="1">
        <v>65535</v>
      </c>
      <c r="JM226" s="1">
        <v>65535</v>
      </c>
      <c r="JN226" s="1">
        <v>65535</v>
      </c>
      <c r="JO226" s="1">
        <v>65535</v>
      </c>
      <c r="JP226" s="1">
        <v>65535</v>
      </c>
      <c r="JQ226" s="1">
        <v>65535</v>
      </c>
      <c r="JR226" s="1">
        <v>65535</v>
      </c>
      <c r="JS226" s="1">
        <v>65535</v>
      </c>
      <c r="JT226" s="1">
        <v>65535</v>
      </c>
      <c r="JU226" s="1">
        <v>65535</v>
      </c>
      <c r="JV226" s="1">
        <v>65535</v>
      </c>
      <c r="JW226" s="1">
        <v>65535</v>
      </c>
      <c r="JX226" s="1">
        <v>65535</v>
      </c>
      <c r="JY226" s="1">
        <v>65535</v>
      </c>
      <c r="JZ226" s="1">
        <v>65535</v>
      </c>
      <c r="KA226" s="1">
        <v>65535</v>
      </c>
      <c r="KB226" s="1">
        <v>65535</v>
      </c>
      <c r="KC226" s="1">
        <v>65535</v>
      </c>
      <c r="KD226" s="1">
        <v>65535</v>
      </c>
      <c r="KE226" s="1">
        <v>65535</v>
      </c>
      <c r="KF226" s="1">
        <v>65535</v>
      </c>
      <c r="KG226" s="1">
        <v>65535</v>
      </c>
      <c r="KH226" s="1">
        <v>65535</v>
      </c>
      <c r="KI226" s="1">
        <v>65535</v>
      </c>
      <c r="KJ226" s="1">
        <v>65535</v>
      </c>
      <c r="KK226" s="1">
        <v>65535</v>
      </c>
      <c r="KL226" s="1">
        <v>65535</v>
      </c>
      <c r="KM226" s="1">
        <v>32.799999999999997</v>
      </c>
      <c r="KN226" s="1">
        <v>65535</v>
      </c>
      <c r="KO226" s="1">
        <v>65535</v>
      </c>
      <c r="KP226" s="1">
        <v>65535</v>
      </c>
      <c r="KQ226" s="1">
        <v>65535</v>
      </c>
      <c r="KR226" s="1">
        <v>65535</v>
      </c>
      <c r="KS226" s="1">
        <v>65535</v>
      </c>
      <c r="KT226" s="1">
        <v>65535</v>
      </c>
      <c r="KU226" s="1">
        <v>65535</v>
      </c>
      <c r="KV226" s="1">
        <v>65535</v>
      </c>
      <c r="KW226" s="1">
        <v>65535</v>
      </c>
      <c r="KX226" s="1">
        <v>65535</v>
      </c>
      <c r="KY226" s="1">
        <v>65535</v>
      </c>
      <c r="KZ226" s="1">
        <v>65535</v>
      </c>
      <c r="LA226" s="1">
        <v>65535</v>
      </c>
      <c r="LB226" s="1">
        <v>65535</v>
      </c>
      <c r="LC226" s="1">
        <v>65535</v>
      </c>
      <c r="LD226" s="1">
        <v>65535</v>
      </c>
      <c r="LE226" s="1">
        <v>65535</v>
      </c>
      <c r="LF226" s="1">
        <v>65535</v>
      </c>
      <c r="LG226" s="1">
        <v>65535</v>
      </c>
      <c r="LH226" s="1">
        <v>65535</v>
      </c>
      <c r="LI226" s="1">
        <v>65535</v>
      </c>
      <c r="LJ226" s="1">
        <v>65535</v>
      </c>
      <c r="LK226" s="1">
        <v>65535</v>
      </c>
      <c r="LL226" s="1">
        <v>65535</v>
      </c>
      <c r="LM226" s="1">
        <v>65535</v>
      </c>
      <c r="LN226" s="1">
        <v>65535</v>
      </c>
      <c r="LO226" s="1">
        <v>65535</v>
      </c>
      <c r="LP226" s="1">
        <v>65535</v>
      </c>
      <c r="LQ226" s="1">
        <v>65535</v>
      </c>
      <c r="LR226" s="1">
        <v>65535</v>
      </c>
      <c r="LS226" s="1">
        <v>65535</v>
      </c>
      <c r="LT226" s="1">
        <v>65535</v>
      </c>
      <c r="LU226" s="1">
        <v>65535</v>
      </c>
      <c r="LV226" s="1">
        <v>65535</v>
      </c>
      <c r="LW226" s="1">
        <v>65535</v>
      </c>
      <c r="LX226" s="1">
        <v>65535</v>
      </c>
      <c r="LY226" s="1">
        <v>65535</v>
      </c>
      <c r="LZ226" s="1">
        <v>65535</v>
      </c>
      <c r="MA226" s="1">
        <v>65535</v>
      </c>
      <c r="MB226" s="1">
        <v>65535</v>
      </c>
      <c r="MC226" s="1">
        <v>65535</v>
      </c>
      <c r="MD226" s="1">
        <v>65535</v>
      </c>
      <c r="ME226" s="1">
        <v>65535</v>
      </c>
      <c r="MF226" s="1">
        <v>65535</v>
      </c>
      <c r="MG226" s="1">
        <v>65535</v>
      </c>
      <c r="MH226" s="1">
        <v>65535</v>
      </c>
      <c r="MI226" s="1">
        <v>65535</v>
      </c>
      <c r="MJ226" s="1">
        <v>65535</v>
      </c>
      <c r="MK226" s="1">
        <v>65535</v>
      </c>
      <c r="ML226" s="1">
        <v>65535</v>
      </c>
      <c r="MM226" s="1">
        <v>65535</v>
      </c>
      <c r="MN226" s="1">
        <v>65535</v>
      </c>
      <c r="MO226" s="1">
        <v>65535</v>
      </c>
      <c r="MP226" s="1">
        <v>65535</v>
      </c>
      <c r="MQ226" s="1">
        <v>65535</v>
      </c>
      <c r="MR226" s="1">
        <v>65535</v>
      </c>
      <c r="MS226" s="1">
        <v>65535</v>
      </c>
      <c r="MT226" s="1">
        <v>65535</v>
      </c>
      <c r="MU226" s="1">
        <v>65535</v>
      </c>
      <c r="MV226" s="1">
        <v>65535</v>
      </c>
      <c r="MW226" s="1">
        <v>65535</v>
      </c>
      <c r="MX226" s="1">
        <v>65535</v>
      </c>
      <c r="MY226" s="1">
        <v>65535</v>
      </c>
      <c r="MZ226" s="1">
        <v>65535</v>
      </c>
      <c r="NA226" s="1">
        <v>65535</v>
      </c>
      <c r="NB226" s="1">
        <v>65535</v>
      </c>
      <c r="NC226" s="1">
        <v>65535</v>
      </c>
      <c r="ND226" s="1">
        <v>65535</v>
      </c>
      <c r="NE226" s="1">
        <v>65535</v>
      </c>
      <c r="NF226" s="1">
        <v>65535</v>
      </c>
      <c r="NG226" s="1">
        <v>65535</v>
      </c>
      <c r="NH226" s="1">
        <v>65535</v>
      </c>
      <c r="NI226" s="1">
        <v>65535</v>
      </c>
      <c r="NJ226" s="6">
        <f t="shared" si="160"/>
        <v>0</v>
      </c>
      <c r="NK226" s="3">
        <f t="shared" si="161"/>
        <v>0</v>
      </c>
      <c r="NL226" s="3">
        <f t="shared" si="162"/>
        <v>0</v>
      </c>
      <c r="NM226" s="3">
        <f t="shared" si="163"/>
        <v>0</v>
      </c>
      <c r="NN226" s="3">
        <f t="shared" si="164"/>
        <v>0</v>
      </c>
      <c r="NO226" s="3">
        <f t="shared" si="165"/>
        <v>0</v>
      </c>
      <c r="NP226" s="3">
        <f t="shared" si="166"/>
        <v>0</v>
      </c>
      <c r="NQ226" s="3">
        <f t="shared" si="167"/>
        <v>0</v>
      </c>
      <c r="NR226" s="3">
        <f t="shared" si="168"/>
        <v>0</v>
      </c>
      <c r="NS226" s="3">
        <f t="shared" si="169"/>
        <v>3.2258064516129031E-2</v>
      </c>
      <c r="NT226" s="3">
        <f t="shared" si="170"/>
        <v>0</v>
      </c>
      <c r="NU226" s="3">
        <f t="shared" si="171"/>
        <v>0</v>
      </c>
      <c r="NV226" s="3">
        <f t="shared" si="172"/>
        <v>2.7397260273972603E-3</v>
      </c>
      <c r="NW226" s="5" t="e">
        <f t="shared" si="173"/>
        <v>#N/A</v>
      </c>
      <c r="NX226" s="1" t="e">
        <f t="shared" si="174"/>
        <v>#N/A</v>
      </c>
      <c r="NY226" s="1" t="e">
        <f t="shared" si="175"/>
        <v>#N/A</v>
      </c>
      <c r="NZ226" s="1" t="e">
        <f t="shared" si="176"/>
        <v>#N/A</v>
      </c>
      <c r="OA226" s="1" t="e">
        <f t="shared" si="177"/>
        <v>#N/A</v>
      </c>
      <c r="OB226" s="1" t="e">
        <f t="shared" si="178"/>
        <v>#N/A</v>
      </c>
      <c r="OC226" s="1" t="e">
        <f t="shared" si="179"/>
        <v>#N/A</v>
      </c>
      <c r="OD226" s="1" t="e">
        <f t="shared" si="180"/>
        <v>#N/A</v>
      </c>
      <c r="OE226" s="1" t="e">
        <f t="shared" si="181"/>
        <v>#N/A</v>
      </c>
      <c r="OF226" s="1" t="e">
        <f t="shared" si="182"/>
        <v>#N/A</v>
      </c>
      <c r="OG226" s="1" t="e">
        <f t="shared" si="183"/>
        <v>#N/A</v>
      </c>
      <c r="OH226" s="1" t="e">
        <f t="shared" si="184"/>
        <v>#N/A</v>
      </c>
      <c r="OI226" s="111">
        <v>22.823809523809526</v>
      </c>
      <c r="OJ226" s="112">
        <v>23.238095238095237</v>
      </c>
      <c r="OK226" s="112">
        <v>23.245454545454546</v>
      </c>
      <c r="OL226" s="112">
        <v>23.208695652173915</v>
      </c>
      <c r="OM226" s="112">
        <v>23.126086956521743</v>
      </c>
      <c r="ON226" s="112">
        <v>23.08421052631579</v>
      </c>
      <c r="OO226" s="112">
        <v>22.828571428571426</v>
      </c>
      <c r="OP226" s="112">
        <v>22.8</v>
      </c>
      <c r="OQ226" s="112">
        <v>22.577272727272728</v>
      </c>
      <c r="OR226" s="112">
        <v>22.72608695652174</v>
      </c>
      <c r="OS226" s="112">
        <v>23.068181818181817</v>
      </c>
      <c r="OT226" s="112">
        <v>23.225000000000001</v>
      </c>
      <c r="OU226" s="5" t="e">
        <f t="shared" si="148"/>
        <v>#N/A</v>
      </c>
      <c r="OV226" s="1" t="e">
        <f t="shared" si="149"/>
        <v>#N/A</v>
      </c>
      <c r="OW226" s="1" t="e">
        <f t="shared" si="150"/>
        <v>#N/A</v>
      </c>
      <c r="OX226" s="1" t="e">
        <f t="shared" si="151"/>
        <v>#N/A</v>
      </c>
      <c r="OY226" s="1" t="e">
        <f t="shared" si="152"/>
        <v>#N/A</v>
      </c>
      <c r="OZ226" s="1" t="e">
        <f t="shared" si="153"/>
        <v>#N/A</v>
      </c>
      <c r="PA226" s="1" t="e">
        <f t="shared" si="154"/>
        <v>#N/A</v>
      </c>
      <c r="PB226" s="1" t="e">
        <f t="shared" si="155"/>
        <v>#N/A</v>
      </c>
      <c r="PC226" s="1" t="e">
        <f t="shared" si="156"/>
        <v>#N/A</v>
      </c>
      <c r="PD226" s="1" t="e">
        <f t="shared" si="157"/>
        <v>#N/A</v>
      </c>
      <c r="PE226" s="1" t="e">
        <f t="shared" si="158"/>
        <v>#N/A</v>
      </c>
      <c r="PF226" s="1" t="e">
        <f t="shared" si="159"/>
        <v>#N/A</v>
      </c>
      <c r="PG226" s="111">
        <v>19</v>
      </c>
      <c r="PH226" s="112">
        <v>19.2</v>
      </c>
      <c r="PI226" s="112">
        <v>19.600000000000001</v>
      </c>
      <c r="PJ226" s="112">
        <v>19</v>
      </c>
      <c r="PK226" s="112">
        <v>18.399999999999999</v>
      </c>
      <c r="PL226" s="112">
        <v>19.2</v>
      </c>
      <c r="PM226" s="112">
        <v>20.2</v>
      </c>
      <c r="PN226" s="112">
        <v>20</v>
      </c>
      <c r="PO226" s="112">
        <v>19.399999999999999</v>
      </c>
      <c r="PP226" s="112">
        <v>19</v>
      </c>
      <c r="PQ226" s="112">
        <v>20</v>
      </c>
      <c r="PR226" s="137">
        <v>20</v>
      </c>
      <c r="PS226" s="5" t="e">
        <f t="array" ref="PS226">+IF(ISERROR($NW226)=FALSE,MIN(IF($H226:$AL226&lt;65534,$H226:$AL226,"")),NA())</f>
        <v>#N/A</v>
      </c>
      <c r="PT226" s="1" t="e">
        <f t="array" ref="PT226">+IF(ISERROR($NX226)=FALSE,MIN(IF($AM226:$BN226&lt;65534,$AM226:$BN226,"")),NA())</f>
        <v>#N/A</v>
      </c>
      <c r="PU226" s="1" t="e">
        <f t="array" ref="PU226">+IF(ISERROR($NY226)=FALSE,MIN(IF($BP226:$CT226&lt;65534,$BP226:$CT226,"")),NA())</f>
        <v>#N/A</v>
      </c>
      <c r="PV226" s="1" t="e">
        <f t="array" ref="PV226">+IF(ISERROR($NZ226)=FALSE,MIN(IF($CU226:$DX226&lt;65534,$CU226:$DX226,"")),NA())</f>
        <v>#N/A</v>
      </c>
      <c r="PW226" s="1" t="e">
        <f t="array" ref="PW226">+IF(ISERROR($OA226)=FALSE,MIN(IF($DY226:$FC226&lt;65534,$DY226:$FC226,"")),NA())</f>
        <v>#N/A</v>
      </c>
      <c r="PX226" s="1" t="e">
        <f t="array" ref="PX226">+IF(ISERROR($OB226)=FALSE,MIN(IF($FD226:$GG226&lt;65534,$FD226:$GG226,"")),NA())</f>
        <v>#N/A</v>
      </c>
      <c r="PY226" s="1" t="e">
        <f t="array" ref="PY226">+IF(ISERROR($OC226)=FALSE,MIN(IF($GH226:$HL226&lt;65534,$GH226:$HL226,"")),NA())</f>
        <v>#N/A</v>
      </c>
      <c r="PZ226" s="1" t="e">
        <f t="array" ref="PZ226">+IF(ISERROR($OD226)=FALSE,MIN(IF($HM226:$IQ226&lt;65534,$HM226:$IQ226,"")),NA())</f>
        <v>#N/A</v>
      </c>
      <c r="QA226" s="1" t="e">
        <f t="array" ref="QA226">+IF(ISERROR($OE226)=FALSE,MIN(IF($IR226:$JU226&lt;65534,$IR226:$JU226,"")),NA())</f>
        <v>#N/A</v>
      </c>
      <c r="QB226" s="1" t="e">
        <f t="array" ref="QB226">+IF(ISERROR($OF226)=FALSE,MIN(IF($JV226:$KZ226&lt;65534,$JV226:$KZ226,"")),NA())</f>
        <v>#N/A</v>
      </c>
      <c r="QC226" s="1" t="e">
        <f t="array" ref="QC226">+IF(ISERROR($OG226)=FALSE,MIN(IF($LA226:$MD226&lt;65534,$LA226:$MD226,"")),NA())</f>
        <v>#N/A</v>
      </c>
      <c r="QD226" s="1" t="e">
        <f t="array" ref="QD226">+IF(ISERROR($OH226)=FALSE,MIN(IF($ME226:$NI226&lt;65534,$ME226:$NI226,"")),NA())</f>
        <v>#N/A</v>
      </c>
      <c r="QE226" s="5" t="e">
        <f t="shared" si="185"/>
        <v>#N/A</v>
      </c>
      <c r="QF226" s="1" t="e">
        <f t="shared" si="186"/>
        <v>#N/A</v>
      </c>
      <c r="QG226" s="1" t="e">
        <f t="shared" si="187"/>
        <v>#N/A</v>
      </c>
      <c r="QH226" s="1" t="e">
        <f t="shared" si="188"/>
        <v>#N/A</v>
      </c>
      <c r="QI226" s="1" t="e">
        <f t="shared" si="189"/>
        <v>#N/A</v>
      </c>
      <c r="QJ226" s="1" t="e">
        <f t="shared" si="190"/>
        <v>#N/A</v>
      </c>
      <c r="QK226" s="1" t="e">
        <f t="shared" si="191"/>
        <v>#N/A</v>
      </c>
      <c r="QL226" s="1" t="e">
        <f t="shared" si="192"/>
        <v>#N/A</v>
      </c>
      <c r="QM226" s="1" t="e">
        <f t="shared" si="193"/>
        <v>#N/A</v>
      </c>
      <c r="QN226" s="1" t="e">
        <f t="shared" si="194"/>
        <v>#N/A</v>
      </c>
      <c r="QO226" s="1" t="e">
        <f t="shared" si="195"/>
        <v>#N/A</v>
      </c>
      <c r="QP226" s="1" t="e">
        <f t="shared" si="196"/>
        <v>#N/A</v>
      </c>
      <c r="QQ226" s="5" t="s">
        <v>892</v>
      </c>
    </row>
    <row r="227" spans="1:459" s="1" customFormat="1" x14ac:dyDescent="0.2">
      <c r="A227" s="79">
        <v>23125060</v>
      </c>
      <c r="B227" s="106">
        <v>-73.913333333333341</v>
      </c>
      <c r="C227" s="106">
        <v>5.7583333333333337</v>
      </c>
      <c r="D227" s="105">
        <v>1690</v>
      </c>
      <c r="E227" s="97" t="s">
        <v>77</v>
      </c>
      <c r="F227" s="97" t="s">
        <v>77</v>
      </c>
      <c r="G227" s="97" t="s">
        <v>15</v>
      </c>
      <c r="H227" s="1">
        <v>12</v>
      </c>
      <c r="I227" s="1">
        <v>12.8</v>
      </c>
      <c r="J227" s="1">
        <v>14.4</v>
      </c>
      <c r="K227" s="1">
        <v>14</v>
      </c>
      <c r="L227" s="1">
        <v>15.4</v>
      </c>
      <c r="M227" s="1">
        <v>15.4</v>
      </c>
      <c r="N227" s="1">
        <v>15.2</v>
      </c>
      <c r="O227" s="1">
        <v>14.6</v>
      </c>
      <c r="P227" s="1">
        <v>15</v>
      </c>
      <c r="Q227" s="1">
        <v>16</v>
      </c>
      <c r="R227" s="1">
        <v>15.4</v>
      </c>
      <c r="S227" s="1">
        <v>15</v>
      </c>
      <c r="T227" s="1">
        <v>15.6</v>
      </c>
      <c r="U227" s="1">
        <v>15.8</v>
      </c>
      <c r="V227" s="1">
        <v>13.6</v>
      </c>
      <c r="W227" s="1">
        <v>14</v>
      </c>
      <c r="X227" s="1">
        <v>15</v>
      </c>
      <c r="Y227" s="1">
        <v>14.6</v>
      </c>
      <c r="Z227" s="1">
        <v>15.2</v>
      </c>
      <c r="AA227" s="1">
        <v>15.4</v>
      </c>
      <c r="AB227" s="1">
        <v>14.6</v>
      </c>
      <c r="AC227" s="1">
        <v>15</v>
      </c>
      <c r="AD227" s="1">
        <v>14.8</v>
      </c>
      <c r="AE227" s="1">
        <v>15.4</v>
      </c>
      <c r="AF227" s="1">
        <v>15.6</v>
      </c>
      <c r="AG227" s="1">
        <v>15.8</v>
      </c>
      <c r="AH227" s="1">
        <v>15</v>
      </c>
      <c r="AI227" s="1">
        <v>65535</v>
      </c>
      <c r="AJ227" s="1">
        <v>16.399999999999999</v>
      </c>
      <c r="AK227" s="1">
        <v>14</v>
      </c>
      <c r="AL227" s="1">
        <v>14.4</v>
      </c>
      <c r="AM227" s="1">
        <v>15.4</v>
      </c>
      <c r="AN227" s="1">
        <v>15</v>
      </c>
      <c r="AO227" s="1">
        <v>15</v>
      </c>
      <c r="AP227" s="1">
        <v>14.6</v>
      </c>
      <c r="AQ227" s="1">
        <v>15.8</v>
      </c>
      <c r="AR227" s="1">
        <v>16</v>
      </c>
      <c r="AS227" s="1">
        <v>15.8</v>
      </c>
      <c r="AT227" s="1">
        <v>16.600000000000001</v>
      </c>
      <c r="AU227" s="1">
        <v>16.399999999999999</v>
      </c>
      <c r="AV227" s="1">
        <v>15</v>
      </c>
      <c r="AW227" s="1">
        <v>15.6</v>
      </c>
      <c r="AX227" s="1">
        <v>15.4</v>
      </c>
      <c r="AY227" s="1">
        <v>16.2</v>
      </c>
      <c r="AZ227" s="1">
        <v>16.399999999999999</v>
      </c>
      <c r="BA227" s="1">
        <v>15</v>
      </c>
      <c r="BB227" s="1">
        <v>15.4</v>
      </c>
      <c r="BC227" s="1">
        <v>15.8</v>
      </c>
      <c r="BD227" s="1">
        <v>16.2</v>
      </c>
      <c r="BE227" s="1">
        <v>17.2</v>
      </c>
      <c r="BF227" s="1">
        <v>17.2</v>
      </c>
      <c r="BG227" s="1">
        <v>15.6</v>
      </c>
      <c r="BH227" s="1">
        <v>15.4</v>
      </c>
      <c r="BI227" s="1">
        <v>16.2</v>
      </c>
      <c r="BJ227" s="1">
        <v>16</v>
      </c>
      <c r="BK227" s="1">
        <v>15.8</v>
      </c>
      <c r="BL227" s="1">
        <v>17</v>
      </c>
      <c r="BM227" s="1">
        <v>16</v>
      </c>
      <c r="BN227" s="1">
        <v>16.399999999999999</v>
      </c>
      <c r="BO227" s="102"/>
      <c r="BP227" s="1">
        <v>15.6</v>
      </c>
      <c r="BQ227" s="1">
        <v>16</v>
      </c>
      <c r="BR227" s="1">
        <v>14.2</v>
      </c>
      <c r="BS227" s="1">
        <v>65535</v>
      </c>
      <c r="BT227" s="1">
        <v>17</v>
      </c>
      <c r="BU227" s="1">
        <v>17.399999999999999</v>
      </c>
      <c r="BV227" s="1">
        <v>17</v>
      </c>
      <c r="BW227" s="1">
        <v>15.6</v>
      </c>
      <c r="BX227" s="1">
        <v>15.6</v>
      </c>
      <c r="BY227" s="1">
        <v>65535</v>
      </c>
      <c r="BZ227" s="1">
        <v>16.399999999999999</v>
      </c>
      <c r="CA227" s="1">
        <v>16.2</v>
      </c>
      <c r="CB227" s="1">
        <v>17.399999999999999</v>
      </c>
      <c r="CC227" s="1">
        <v>17.600000000000001</v>
      </c>
      <c r="CD227" s="1">
        <v>16.8</v>
      </c>
      <c r="CE227" s="1">
        <v>17</v>
      </c>
      <c r="CF227" s="1">
        <v>65535</v>
      </c>
      <c r="CG227" s="1">
        <v>16.2</v>
      </c>
      <c r="CH227" s="1">
        <v>16.399999999999999</v>
      </c>
      <c r="CI227" s="1">
        <v>17</v>
      </c>
      <c r="CJ227" s="1">
        <v>17.399999999999999</v>
      </c>
      <c r="CK227" s="1">
        <v>16</v>
      </c>
      <c r="CL227" s="1">
        <v>15.8</v>
      </c>
      <c r="CM227" s="1">
        <v>16.2</v>
      </c>
      <c r="CN227" s="1">
        <v>15</v>
      </c>
      <c r="CO227" s="1">
        <v>16</v>
      </c>
      <c r="CP227" s="1">
        <v>16.8</v>
      </c>
      <c r="CQ227" s="1">
        <v>15.6</v>
      </c>
      <c r="CR227" s="1">
        <v>16.2</v>
      </c>
      <c r="CS227" s="1">
        <v>17</v>
      </c>
      <c r="CT227" s="1">
        <v>17.399999999999999</v>
      </c>
      <c r="CU227" s="1">
        <v>16.8</v>
      </c>
      <c r="CV227" s="1">
        <v>17.2</v>
      </c>
      <c r="CW227" s="1">
        <v>15.6</v>
      </c>
      <c r="CX227" s="1">
        <v>15</v>
      </c>
      <c r="CY227" s="1">
        <v>16.2</v>
      </c>
      <c r="CZ227" s="1">
        <v>17</v>
      </c>
      <c r="DA227" s="1">
        <v>16.399999999999999</v>
      </c>
      <c r="DB227" s="1">
        <v>16</v>
      </c>
      <c r="DC227" s="1">
        <v>15.8</v>
      </c>
      <c r="DD227" s="1">
        <v>15.4</v>
      </c>
      <c r="DE227" s="1">
        <v>15.6</v>
      </c>
      <c r="DF227" s="1">
        <v>16.2</v>
      </c>
      <c r="DG227" s="1">
        <v>16.8</v>
      </c>
      <c r="DH227" s="1">
        <v>17.2</v>
      </c>
      <c r="DI227" s="1">
        <v>16</v>
      </c>
      <c r="DJ227" s="1">
        <v>15.6</v>
      </c>
      <c r="DK227" s="1">
        <v>16</v>
      </c>
      <c r="DL227" s="1">
        <v>17.399999999999999</v>
      </c>
      <c r="DM227" s="1">
        <v>15.4</v>
      </c>
      <c r="DN227" s="1">
        <v>16.600000000000001</v>
      </c>
      <c r="DO227" s="1">
        <v>16.399999999999999</v>
      </c>
      <c r="DP227" s="1">
        <v>16.8</v>
      </c>
      <c r="DQ227" s="1">
        <v>16</v>
      </c>
      <c r="DR227" s="1">
        <v>15.6</v>
      </c>
      <c r="DS227" s="1">
        <v>15.4</v>
      </c>
      <c r="DT227" s="1">
        <v>16.399999999999999</v>
      </c>
      <c r="DU227" s="1">
        <v>16.8</v>
      </c>
      <c r="DV227" s="1">
        <v>16.600000000000001</v>
      </c>
      <c r="DW227" s="1">
        <v>15.6</v>
      </c>
      <c r="DX227" s="1">
        <v>15.4</v>
      </c>
      <c r="DY227" s="1">
        <v>15</v>
      </c>
      <c r="DZ227" s="1">
        <v>16</v>
      </c>
      <c r="EA227" s="1">
        <v>16</v>
      </c>
      <c r="EB227" s="1">
        <v>15.4</v>
      </c>
      <c r="EC227" s="1">
        <v>17</v>
      </c>
      <c r="ED227" s="1">
        <v>17</v>
      </c>
      <c r="EE227" s="1">
        <v>16.8</v>
      </c>
      <c r="EF227" s="1">
        <v>17</v>
      </c>
      <c r="EG227" s="1">
        <v>16.399999999999999</v>
      </c>
      <c r="EH227" s="1">
        <v>16</v>
      </c>
      <c r="EI227" s="1">
        <v>16.600000000000001</v>
      </c>
      <c r="EJ227" s="1">
        <v>16.8</v>
      </c>
      <c r="EK227" s="1">
        <v>17.2</v>
      </c>
      <c r="EL227" s="1">
        <v>16</v>
      </c>
      <c r="EM227" s="1">
        <v>17</v>
      </c>
      <c r="EN227" s="1">
        <v>15.8</v>
      </c>
      <c r="EO227" s="1">
        <v>16.600000000000001</v>
      </c>
      <c r="EP227" s="1">
        <v>17.600000000000001</v>
      </c>
      <c r="EQ227" s="1">
        <v>16.399999999999999</v>
      </c>
      <c r="ER227" s="1">
        <v>16.2</v>
      </c>
      <c r="ES227" s="1">
        <v>17</v>
      </c>
      <c r="ET227" s="1">
        <v>16</v>
      </c>
      <c r="EU227" s="1">
        <v>17.2</v>
      </c>
      <c r="EV227" s="1">
        <v>16.2</v>
      </c>
      <c r="EW227" s="1">
        <v>16.8</v>
      </c>
      <c r="EX227" s="1">
        <v>15.8</v>
      </c>
      <c r="EY227" s="1">
        <v>17</v>
      </c>
      <c r="EZ227" s="1">
        <v>16.399999999999999</v>
      </c>
      <c r="FA227" s="1">
        <v>15.8</v>
      </c>
      <c r="FB227" s="1">
        <v>16.8</v>
      </c>
      <c r="FC227" s="1">
        <v>16</v>
      </c>
      <c r="FD227" s="1">
        <v>16.2</v>
      </c>
      <c r="FE227" s="1">
        <v>16.600000000000001</v>
      </c>
      <c r="FF227" s="1">
        <v>16.399999999999999</v>
      </c>
      <c r="FG227" s="1">
        <v>15.8</v>
      </c>
      <c r="FH227" s="1">
        <v>16.600000000000001</v>
      </c>
      <c r="FI227" s="1">
        <v>15</v>
      </c>
      <c r="FJ227" s="1">
        <v>15.6</v>
      </c>
      <c r="FK227" s="1">
        <v>15</v>
      </c>
      <c r="FL227" s="1">
        <v>16</v>
      </c>
      <c r="FM227" s="1">
        <v>16.8</v>
      </c>
      <c r="FN227" s="1">
        <v>15.2</v>
      </c>
      <c r="FO227" s="1">
        <v>16.8</v>
      </c>
      <c r="FP227" s="1">
        <v>17.399999999999999</v>
      </c>
      <c r="FQ227" s="1">
        <v>15.6</v>
      </c>
      <c r="FR227" s="1">
        <v>15.8</v>
      </c>
      <c r="FS227" s="1">
        <v>16.399999999999999</v>
      </c>
      <c r="FT227" s="1">
        <v>17</v>
      </c>
      <c r="FU227" s="1">
        <v>65535</v>
      </c>
      <c r="FV227" s="1">
        <v>65535</v>
      </c>
      <c r="FW227" s="1">
        <v>65535</v>
      </c>
      <c r="FX227" s="1">
        <v>16.2</v>
      </c>
      <c r="FY227" s="1">
        <v>16</v>
      </c>
      <c r="FZ227" s="1">
        <v>17</v>
      </c>
      <c r="GA227" s="1">
        <v>16.8</v>
      </c>
      <c r="GB227" s="1">
        <v>15.6</v>
      </c>
      <c r="GC227" s="1">
        <v>16.399999999999999</v>
      </c>
      <c r="GD227" s="1">
        <v>16</v>
      </c>
      <c r="GE227" s="1">
        <v>16</v>
      </c>
      <c r="GF227" s="1">
        <v>15</v>
      </c>
      <c r="GG227" s="1">
        <v>15.2</v>
      </c>
      <c r="GH227" s="1">
        <v>16</v>
      </c>
      <c r="GI227" s="1">
        <v>15.8</v>
      </c>
      <c r="GJ227" s="1">
        <v>14.8</v>
      </c>
      <c r="GK227" s="1">
        <v>15</v>
      </c>
      <c r="GL227" s="1">
        <v>15.8</v>
      </c>
      <c r="GM227" s="1">
        <v>15.4</v>
      </c>
      <c r="GN227" s="1">
        <v>15.2</v>
      </c>
      <c r="GO227" s="1">
        <v>15</v>
      </c>
      <c r="GP227" s="1">
        <v>16</v>
      </c>
      <c r="GQ227" s="1">
        <v>14.8</v>
      </c>
      <c r="GR227" s="1">
        <v>15.2</v>
      </c>
      <c r="GS227" s="1">
        <v>14.8</v>
      </c>
      <c r="GT227" s="1">
        <v>15.4</v>
      </c>
      <c r="GU227" s="1">
        <v>16.2</v>
      </c>
      <c r="GV227" s="1">
        <v>15.8</v>
      </c>
      <c r="GW227" s="1">
        <v>15</v>
      </c>
      <c r="GX227" s="1">
        <v>14.4</v>
      </c>
      <c r="GY227" s="1">
        <v>15.4</v>
      </c>
      <c r="GZ227" s="1">
        <v>16</v>
      </c>
      <c r="HA227" s="1">
        <v>14.8</v>
      </c>
      <c r="HB227" s="1">
        <v>16.600000000000001</v>
      </c>
      <c r="HC227" s="1">
        <v>17</v>
      </c>
      <c r="HD227" s="1">
        <v>16.8</v>
      </c>
      <c r="HE227" s="1">
        <v>15.4</v>
      </c>
      <c r="HF227" s="1">
        <v>14.2</v>
      </c>
      <c r="HG227" s="1">
        <v>15</v>
      </c>
      <c r="HH227" s="1">
        <v>15.6</v>
      </c>
      <c r="HI227" s="1">
        <v>14.6</v>
      </c>
      <c r="HJ227" s="1">
        <v>14.4</v>
      </c>
      <c r="HK227" s="1">
        <v>15.4</v>
      </c>
      <c r="HL227" s="1">
        <v>15.6</v>
      </c>
      <c r="HM227" s="1">
        <v>15.4</v>
      </c>
      <c r="HN227" s="1">
        <v>15</v>
      </c>
      <c r="HO227" s="1">
        <v>15.6</v>
      </c>
      <c r="HP227" s="1">
        <v>14.6</v>
      </c>
      <c r="HQ227" s="1">
        <v>65535</v>
      </c>
      <c r="HR227" s="1">
        <v>17.2</v>
      </c>
      <c r="HS227" s="1">
        <v>15.4</v>
      </c>
      <c r="HT227" s="1">
        <v>15.2</v>
      </c>
      <c r="HU227" s="1">
        <v>14.6</v>
      </c>
      <c r="HV227" s="1">
        <v>15</v>
      </c>
      <c r="HW227" s="1">
        <v>16.2</v>
      </c>
      <c r="HX227" s="1">
        <v>15.4</v>
      </c>
      <c r="HY227" s="1">
        <v>16.600000000000001</v>
      </c>
      <c r="HZ227" s="1">
        <v>17</v>
      </c>
      <c r="IA227" s="1">
        <v>15</v>
      </c>
      <c r="IB227" s="1">
        <v>15</v>
      </c>
      <c r="IC227" s="1">
        <v>14</v>
      </c>
      <c r="ID227" s="1">
        <v>15.4</v>
      </c>
      <c r="IE227" s="1">
        <v>15</v>
      </c>
      <c r="IF227" s="1">
        <v>15.6</v>
      </c>
      <c r="IG227" s="1">
        <v>15.2</v>
      </c>
      <c r="IH227" s="1">
        <v>14</v>
      </c>
      <c r="II227" s="1">
        <v>16</v>
      </c>
      <c r="IJ227" s="1">
        <v>15.4</v>
      </c>
      <c r="IK227" s="1">
        <v>16</v>
      </c>
      <c r="IL227" s="1">
        <v>15.8</v>
      </c>
      <c r="IM227" s="1">
        <v>15.6</v>
      </c>
      <c r="IN227" s="1">
        <v>65535</v>
      </c>
      <c r="IO227" s="1">
        <v>16</v>
      </c>
      <c r="IP227" s="1">
        <v>14.4</v>
      </c>
      <c r="IQ227" s="1">
        <v>15.2</v>
      </c>
      <c r="IR227" s="1">
        <v>16</v>
      </c>
      <c r="IS227" s="1">
        <v>15.6</v>
      </c>
      <c r="IT227" s="1">
        <v>15</v>
      </c>
      <c r="IU227" s="1">
        <v>15.8</v>
      </c>
      <c r="IV227" s="1">
        <v>15</v>
      </c>
      <c r="IW227" s="1">
        <v>15.4</v>
      </c>
      <c r="IX227" s="1">
        <v>14.6</v>
      </c>
      <c r="IY227" s="1">
        <v>15.6</v>
      </c>
      <c r="IZ227" s="1">
        <v>15.2</v>
      </c>
      <c r="JA227" s="1">
        <v>14.6</v>
      </c>
      <c r="JB227" s="1">
        <v>15</v>
      </c>
      <c r="JC227" s="1">
        <v>16</v>
      </c>
      <c r="JD227" s="1">
        <v>17</v>
      </c>
      <c r="JE227" s="1">
        <v>17.2</v>
      </c>
      <c r="JF227" s="1">
        <v>15.6</v>
      </c>
      <c r="JG227" s="1">
        <v>16.8</v>
      </c>
      <c r="JH227" s="1">
        <v>15.8</v>
      </c>
      <c r="JI227" s="1">
        <v>16.8</v>
      </c>
      <c r="JJ227" s="1">
        <v>16</v>
      </c>
      <c r="JK227" s="1">
        <v>16.2</v>
      </c>
      <c r="JL227" s="1">
        <v>15</v>
      </c>
      <c r="JM227" s="1">
        <v>14.6</v>
      </c>
      <c r="JN227" s="1">
        <v>15.4</v>
      </c>
      <c r="JO227" s="1">
        <v>15.6</v>
      </c>
      <c r="JP227" s="1">
        <v>16.8</v>
      </c>
      <c r="JQ227" s="1">
        <v>16</v>
      </c>
      <c r="JR227" s="1">
        <v>15</v>
      </c>
      <c r="JS227" s="1">
        <v>14.4</v>
      </c>
      <c r="JT227" s="1">
        <v>15.6</v>
      </c>
      <c r="JU227" s="1">
        <v>65535</v>
      </c>
      <c r="JV227" s="1">
        <v>65535</v>
      </c>
      <c r="JW227" s="1">
        <v>16</v>
      </c>
      <c r="JX227" s="1">
        <v>16.2</v>
      </c>
      <c r="JY227" s="1">
        <v>13.6</v>
      </c>
      <c r="JZ227" s="1">
        <v>14</v>
      </c>
      <c r="KA227" s="1">
        <v>14</v>
      </c>
      <c r="KB227" s="1">
        <v>14.4</v>
      </c>
      <c r="KC227" s="1">
        <v>15</v>
      </c>
      <c r="KD227" s="1">
        <v>14.2</v>
      </c>
      <c r="KE227" s="1">
        <v>14.2</v>
      </c>
      <c r="KF227" s="1">
        <v>15.4</v>
      </c>
      <c r="KG227" s="1">
        <v>16</v>
      </c>
      <c r="KH227" s="1">
        <v>15.8</v>
      </c>
      <c r="KI227" s="1">
        <v>15.6</v>
      </c>
      <c r="KJ227" s="1">
        <v>14</v>
      </c>
      <c r="KK227" s="1">
        <v>14.6</v>
      </c>
      <c r="KL227" s="1">
        <v>16.2</v>
      </c>
      <c r="KM227" s="1">
        <v>15.8</v>
      </c>
      <c r="KN227" s="1">
        <v>16.399999999999999</v>
      </c>
      <c r="KO227" s="1">
        <v>14.2</v>
      </c>
      <c r="KP227" s="1">
        <v>15</v>
      </c>
      <c r="KQ227" s="1">
        <v>14.6</v>
      </c>
      <c r="KR227" s="1">
        <v>15.2</v>
      </c>
      <c r="KS227" s="1">
        <v>16</v>
      </c>
      <c r="KT227" s="1">
        <v>16.600000000000001</v>
      </c>
      <c r="KU227" s="1">
        <v>15</v>
      </c>
      <c r="KV227" s="1">
        <v>15.4</v>
      </c>
      <c r="KW227" s="1">
        <v>15.2</v>
      </c>
      <c r="KX227" s="1">
        <v>15</v>
      </c>
      <c r="KY227" s="1">
        <v>14.8</v>
      </c>
      <c r="KZ227" s="1">
        <v>14.6</v>
      </c>
      <c r="LA227" s="1">
        <v>16</v>
      </c>
      <c r="LB227" s="1">
        <v>15.6</v>
      </c>
      <c r="LC227" s="1">
        <v>15.8</v>
      </c>
      <c r="LD227" s="1">
        <v>16.600000000000001</v>
      </c>
      <c r="LE227" s="1">
        <v>17</v>
      </c>
      <c r="LF227" s="1">
        <v>15</v>
      </c>
      <c r="LG227" s="1">
        <v>15</v>
      </c>
      <c r="LH227" s="1">
        <v>16</v>
      </c>
      <c r="LI227" s="1">
        <v>16.2</v>
      </c>
      <c r="LJ227" s="1">
        <v>17.2</v>
      </c>
      <c r="LK227" s="1">
        <v>16</v>
      </c>
      <c r="LL227" s="1">
        <v>16.399999999999999</v>
      </c>
      <c r="LM227" s="1">
        <v>15</v>
      </c>
      <c r="LN227" s="1">
        <v>16.600000000000001</v>
      </c>
      <c r="LO227" s="1">
        <v>16.2</v>
      </c>
      <c r="LP227" s="1">
        <v>14</v>
      </c>
      <c r="LQ227" s="1">
        <v>14.2</v>
      </c>
      <c r="LR227" s="1">
        <v>15.4</v>
      </c>
      <c r="LS227" s="1">
        <v>16</v>
      </c>
      <c r="LT227" s="1">
        <v>17</v>
      </c>
      <c r="LU227" s="1">
        <v>14.4</v>
      </c>
      <c r="LV227" s="1">
        <v>14.6</v>
      </c>
      <c r="LW227" s="1">
        <v>15</v>
      </c>
      <c r="LX227" s="1">
        <v>15.6</v>
      </c>
      <c r="LY227" s="1">
        <v>17</v>
      </c>
      <c r="LZ227" s="1">
        <v>16.2</v>
      </c>
      <c r="MA227" s="1">
        <v>15.4</v>
      </c>
      <c r="MB227" s="1">
        <v>65535</v>
      </c>
      <c r="MC227" s="1">
        <v>16.600000000000001</v>
      </c>
      <c r="MD227" s="1">
        <v>15.6</v>
      </c>
      <c r="ME227" s="1">
        <v>16.399999999999999</v>
      </c>
      <c r="MF227" s="1">
        <v>16</v>
      </c>
      <c r="MG227" s="1">
        <v>15</v>
      </c>
      <c r="MH227" s="1">
        <v>15.4</v>
      </c>
      <c r="MI227" s="1">
        <v>15.6</v>
      </c>
      <c r="MJ227" s="1">
        <v>14.8</v>
      </c>
      <c r="MK227" s="1">
        <v>15.8</v>
      </c>
      <c r="ML227" s="1">
        <v>16</v>
      </c>
      <c r="MM227" s="1">
        <v>14.2</v>
      </c>
      <c r="MN227" s="1">
        <v>14.6</v>
      </c>
      <c r="MO227" s="1">
        <v>65535</v>
      </c>
      <c r="MP227" s="1">
        <v>15.2</v>
      </c>
      <c r="MQ227" s="1">
        <v>15</v>
      </c>
      <c r="MR227" s="1">
        <v>16.2</v>
      </c>
      <c r="MS227" s="1">
        <v>16.600000000000001</v>
      </c>
      <c r="MT227" s="1">
        <v>17</v>
      </c>
      <c r="MU227" s="1">
        <v>17.2</v>
      </c>
      <c r="MV227" s="1">
        <v>15</v>
      </c>
      <c r="MW227" s="1">
        <v>15.6</v>
      </c>
      <c r="MX227" s="1">
        <v>15.8</v>
      </c>
      <c r="MY227" s="1">
        <v>15.4</v>
      </c>
      <c r="MZ227" s="1">
        <v>16</v>
      </c>
      <c r="NA227" s="1">
        <v>15.2</v>
      </c>
      <c r="NB227" s="1">
        <v>16</v>
      </c>
      <c r="NC227" s="1">
        <v>16.2</v>
      </c>
      <c r="ND227" s="1">
        <v>17</v>
      </c>
      <c r="NE227" s="1">
        <v>16</v>
      </c>
      <c r="NF227" s="1">
        <v>16.2</v>
      </c>
      <c r="NG227" s="1">
        <v>15.8</v>
      </c>
      <c r="NH227" s="1">
        <v>16.399999999999999</v>
      </c>
      <c r="NI227" s="1">
        <v>16.600000000000001</v>
      </c>
      <c r="NJ227" s="6">
        <f t="shared" si="160"/>
        <v>0.967741935483871</v>
      </c>
      <c r="NK227" s="3">
        <f t="shared" si="161"/>
        <v>1</v>
      </c>
      <c r="NL227" s="3">
        <f t="shared" si="162"/>
        <v>0.90322580645161288</v>
      </c>
      <c r="NM227" s="3">
        <f t="shared" si="163"/>
        <v>1</v>
      </c>
      <c r="NN227" s="3">
        <f t="shared" si="164"/>
        <v>1</v>
      </c>
      <c r="NO227" s="3">
        <f t="shared" si="165"/>
        <v>0.9</v>
      </c>
      <c r="NP227" s="3">
        <f t="shared" si="166"/>
        <v>1</v>
      </c>
      <c r="NQ227" s="3">
        <f t="shared" si="167"/>
        <v>0.93548387096774188</v>
      </c>
      <c r="NR227" s="3">
        <f t="shared" si="168"/>
        <v>0.96666666666666667</v>
      </c>
      <c r="NS227" s="3">
        <f t="shared" si="169"/>
        <v>0.967741935483871</v>
      </c>
      <c r="NT227" s="3">
        <f t="shared" si="170"/>
        <v>0.96666666666666667</v>
      </c>
      <c r="NU227" s="3">
        <f t="shared" si="171"/>
        <v>0.967741935483871</v>
      </c>
      <c r="NV227" s="3">
        <f t="shared" si="172"/>
        <v>0.96438356164383565</v>
      </c>
      <c r="NW227" s="5">
        <f t="shared" si="173"/>
        <v>14.846666666666666</v>
      </c>
      <c r="NX227" s="1">
        <f t="shared" si="174"/>
        <v>15.871428571428568</v>
      </c>
      <c r="NY227" s="1">
        <f t="shared" si="175"/>
        <v>16.385714285714283</v>
      </c>
      <c r="NZ227" s="1">
        <f t="shared" si="176"/>
        <v>16.173333333333332</v>
      </c>
      <c r="OA227" s="1">
        <f t="shared" si="177"/>
        <v>16.445161290322581</v>
      </c>
      <c r="OB227" s="1">
        <f t="shared" si="178"/>
        <v>16.088888888888889</v>
      </c>
      <c r="OC227" s="1">
        <f t="shared" si="179"/>
        <v>15.4</v>
      </c>
      <c r="OD227" s="1">
        <f t="shared" si="180"/>
        <v>15.406896551724136</v>
      </c>
      <c r="OE227" s="1">
        <f t="shared" si="181"/>
        <v>15.641379310344828</v>
      </c>
      <c r="OF227" s="1">
        <f t="shared" si="182"/>
        <v>15.100000000000001</v>
      </c>
      <c r="OG227" s="1">
        <f t="shared" si="183"/>
        <v>15.779310344827586</v>
      </c>
      <c r="OH227" s="1">
        <f t="shared" si="184"/>
        <v>15.806666666666665</v>
      </c>
      <c r="OI227" s="111">
        <v>14.265384615384615</v>
      </c>
      <c r="OJ227" s="112">
        <v>14.626923076923077</v>
      </c>
      <c r="OK227" s="112">
        <v>14.921428571428573</v>
      </c>
      <c r="OL227" s="112">
        <v>15.282142857142857</v>
      </c>
      <c r="OM227" s="112">
        <v>15.264285714285711</v>
      </c>
      <c r="ON227" s="112">
        <v>14.781481481481482</v>
      </c>
      <c r="OO227" s="112">
        <v>14.481481481481483</v>
      </c>
      <c r="OP227" s="112">
        <v>14.603846153846153</v>
      </c>
      <c r="OQ227" s="112">
        <v>14.60416666666667</v>
      </c>
      <c r="OR227" s="112">
        <v>14.800000000000004</v>
      </c>
      <c r="OS227" s="112">
        <v>14.941666666666665</v>
      </c>
      <c r="OT227" s="112">
        <v>14.670833333333333</v>
      </c>
      <c r="OU227" s="5">
        <f t="shared" si="148"/>
        <v>0.58128205128205046</v>
      </c>
      <c r="OV227" s="1">
        <f t="shared" si="149"/>
        <v>1.244505494505491</v>
      </c>
      <c r="OW227" s="1">
        <f t="shared" si="150"/>
        <v>1.46428571428571</v>
      </c>
      <c r="OX227" s="1">
        <f t="shared" si="151"/>
        <v>0.89119047619047542</v>
      </c>
      <c r="OY227" s="1">
        <f t="shared" si="152"/>
        <v>1.1808755760368701</v>
      </c>
      <c r="OZ227" s="1">
        <f t="shared" si="153"/>
        <v>1.3074074074074069</v>
      </c>
      <c r="PA227" s="1">
        <f t="shared" si="154"/>
        <v>0.91851851851851762</v>
      </c>
      <c r="PB227" s="1">
        <f t="shared" si="155"/>
        <v>0.80305039787798371</v>
      </c>
      <c r="PC227" s="1">
        <f t="shared" si="156"/>
        <v>1.0372126436781581</v>
      </c>
      <c r="PD227" s="1">
        <f t="shared" si="157"/>
        <v>0.29999999999999716</v>
      </c>
      <c r="PE227" s="1">
        <f t="shared" si="158"/>
        <v>0.83764367816092111</v>
      </c>
      <c r="PF227" s="1">
        <f t="shared" si="159"/>
        <v>1.1358333333333324</v>
      </c>
      <c r="PG227" s="111">
        <v>10.4</v>
      </c>
      <c r="PH227" s="112">
        <v>10.4</v>
      </c>
      <c r="PI227" s="112">
        <v>11.4</v>
      </c>
      <c r="PJ227" s="112">
        <v>10.8</v>
      </c>
      <c r="PK227" s="112">
        <v>10.6</v>
      </c>
      <c r="PL227" s="112">
        <v>10.199999999999999</v>
      </c>
      <c r="PM227" s="112">
        <v>10.4</v>
      </c>
      <c r="PN227" s="112">
        <v>10.4</v>
      </c>
      <c r="PO227" s="112">
        <v>10.4</v>
      </c>
      <c r="PP227" s="112">
        <v>12</v>
      </c>
      <c r="PQ227" s="112">
        <v>11.6</v>
      </c>
      <c r="PR227" s="137">
        <v>10.8</v>
      </c>
      <c r="PS227" s="5">
        <f t="array" ref="PS227">+IF(ISERROR($NW227)=FALSE,MIN(IF($H227:$AL227&lt;65534,$H227:$AL227,"")),NA())</f>
        <v>12</v>
      </c>
      <c r="PT227" s="1">
        <f t="array" ref="PT227">+IF(ISERROR($NX227)=FALSE,MIN(IF($AM227:$BN227&lt;65534,$AM227:$BN227,"")),NA())</f>
        <v>14.6</v>
      </c>
      <c r="PU227" s="1">
        <f t="array" ref="PU227">+IF(ISERROR($NY227)=FALSE,MIN(IF($BP227:$CT227&lt;65534,$BP227:$CT227,"")),NA())</f>
        <v>14.2</v>
      </c>
      <c r="PV227" s="1">
        <f t="array" ref="PV227">+IF(ISERROR($NZ227)=FALSE,MIN(IF($CU227:$DX227&lt;65534,$CU227:$DX227,"")),NA())</f>
        <v>15</v>
      </c>
      <c r="PW227" s="1">
        <f t="array" ref="PW227">+IF(ISERROR($OA227)=FALSE,MIN(IF($DY227:$FC227&lt;65534,$DY227:$FC227,"")),NA())</f>
        <v>15</v>
      </c>
      <c r="PX227" s="1">
        <f t="array" ref="PX227">+IF(ISERROR($OB227)=FALSE,MIN(IF($FD227:$GG227&lt;65534,$FD227:$GG227,"")),NA())</f>
        <v>15</v>
      </c>
      <c r="PY227" s="1">
        <f t="array" ref="PY227">+IF(ISERROR($OC227)=FALSE,MIN(IF($GH227:$HL227&lt;65534,$GH227:$HL227,"")),NA())</f>
        <v>14.2</v>
      </c>
      <c r="PZ227" s="1">
        <f t="array" ref="PZ227">+IF(ISERROR($OD227)=FALSE,MIN(IF($HM227:$IQ227&lt;65534,$HM227:$IQ227,"")),NA())</f>
        <v>14</v>
      </c>
      <c r="QA227" s="1">
        <f t="array" ref="QA227">+IF(ISERROR($OE227)=FALSE,MIN(IF($IR227:$JU227&lt;65534,$IR227:$JU227,"")),NA())</f>
        <v>14.4</v>
      </c>
      <c r="QB227" s="1">
        <f t="array" ref="QB227">+IF(ISERROR($OF227)=FALSE,MIN(IF($JV227:$KZ227&lt;65534,$JV227:$KZ227,"")),NA())</f>
        <v>13.6</v>
      </c>
      <c r="QC227" s="1">
        <f t="array" ref="QC227">+IF(ISERROR($OG227)=FALSE,MIN(IF($LA227:$MD227&lt;65534,$LA227:$MD227,"")),NA())</f>
        <v>14</v>
      </c>
      <c r="QD227" s="1">
        <f t="array" ref="QD227">+IF(ISERROR($OH227)=FALSE,MIN(IF($ME227:$NI227&lt;65534,$ME227:$NI227,"")),NA())</f>
        <v>14.2</v>
      </c>
      <c r="QE227" s="5">
        <f t="shared" si="185"/>
        <v>-1.5999999999999996</v>
      </c>
      <c r="QF227" s="1">
        <f t="shared" si="186"/>
        <v>-4.1999999999999993</v>
      </c>
      <c r="QG227" s="1">
        <f t="shared" si="187"/>
        <v>-2.7999999999999989</v>
      </c>
      <c r="QH227" s="1">
        <f t="shared" si="188"/>
        <v>-4.1999999999999993</v>
      </c>
      <c r="QI227" s="1">
        <f t="shared" si="189"/>
        <v>-4.4000000000000004</v>
      </c>
      <c r="QJ227" s="1">
        <f t="shared" si="190"/>
        <v>-4.8000000000000007</v>
      </c>
      <c r="QK227" s="1">
        <f t="shared" si="191"/>
        <v>-3.7999999999999989</v>
      </c>
      <c r="QL227" s="1">
        <f t="shared" si="192"/>
        <v>-3.5999999999999996</v>
      </c>
      <c r="QM227" s="1">
        <f t="shared" si="193"/>
        <v>-4</v>
      </c>
      <c r="QN227" s="1">
        <f t="shared" si="194"/>
        <v>-1.5999999999999996</v>
      </c>
      <c r="QO227" s="1">
        <f t="shared" si="195"/>
        <v>-2.4000000000000004</v>
      </c>
      <c r="QP227" s="1">
        <f t="shared" si="196"/>
        <v>-3.3999999999999986</v>
      </c>
      <c r="QQ227" s="5" t="s">
        <v>892</v>
      </c>
    </row>
    <row r="228" spans="1:459" s="1" customFormat="1" x14ac:dyDescent="0.2">
      <c r="A228" s="79">
        <v>23125120</v>
      </c>
      <c r="B228" s="106">
        <v>-73.952222222222218</v>
      </c>
      <c r="C228" s="106">
        <v>6.3086111111111105</v>
      </c>
      <c r="D228" s="105">
        <v>198</v>
      </c>
      <c r="E228" s="97" t="s">
        <v>43</v>
      </c>
      <c r="F228" s="97" t="s">
        <v>43</v>
      </c>
      <c r="G228" s="97" t="s">
        <v>15</v>
      </c>
      <c r="H228" s="1">
        <v>23.6</v>
      </c>
      <c r="I228" s="1">
        <v>23.2</v>
      </c>
      <c r="J228" s="1">
        <v>23</v>
      </c>
      <c r="K228" s="1">
        <v>23.8</v>
      </c>
      <c r="L228" s="1">
        <v>23.4</v>
      </c>
      <c r="M228" s="1">
        <v>23.8</v>
      </c>
      <c r="N228" s="1">
        <v>65535</v>
      </c>
      <c r="O228" s="1">
        <v>22.8</v>
      </c>
      <c r="P228" s="1">
        <v>23.2</v>
      </c>
      <c r="Q228" s="1">
        <v>65535</v>
      </c>
      <c r="R228" s="1">
        <v>65535</v>
      </c>
      <c r="S228" s="1">
        <v>65535</v>
      </c>
      <c r="T228" s="1">
        <v>65535</v>
      </c>
      <c r="U228" s="1">
        <v>65535</v>
      </c>
      <c r="V228" s="1">
        <v>65535</v>
      </c>
      <c r="W228" s="1">
        <v>65535</v>
      </c>
      <c r="X228" s="1">
        <v>65535</v>
      </c>
      <c r="Y228" s="1">
        <v>65535</v>
      </c>
      <c r="Z228" s="1">
        <v>23.8</v>
      </c>
      <c r="AA228" s="1">
        <v>23.6</v>
      </c>
      <c r="AB228" s="1">
        <v>23</v>
      </c>
      <c r="AC228" s="1">
        <v>23.4</v>
      </c>
      <c r="AD228" s="1">
        <v>23.8</v>
      </c>
      <c r="AE228" s="1">
        <v>23.4</v>
      </c>
      <c r="AF228" s="1">
        <v>65535</v>
      </c>
      <c r="AG228" s="1">
        <v>23.8</v>
      </c>
      <c r="AH228" s="1">
        <v>23.4</v>
      </c>
      <c r="AI228" s="1">
        <v>24</v>
      </c>
      <c r="AJ228" s="1">
        <v>22.2</v>
      </c>
      <c r="AK228" s="1">
        <v>22.6</v>
      </c>
      <c r="AL228" s="1">
        <v>23.4</v>
      </c>
      <c r="AM228" s="1">
        <v>23.8</v>
      </c>
      <c r="AN228" s="1">
        <v>22.6</v>
      </c>
      <c r="AO228" s="1">
        <v>22.8</v>
      </c>
      <c r="AP228" s="1">
        <v>23.6</v>
      </c>
      <c r="AQ228" s="1">
        <v>24</v>
      </c>
      <c r="AR228" s="1">
        <v>23.8</v>
      </c>
      <c r="AS228" s="1">
        <v>23.4</v>
      </c>
      <c r="AT228" s="1">
        <v>23.8</v>
      </c>
      <c r="AU228" s="1">
        <v>22.6</v>
      </c>
      <c r="AV228" s="1">
        <v>23</v>
      </c>
      <c r="AW228" s="1">
        <v>23.6</v>
      </c>
      <c r="AX228" s="1">
        <v>24</v>
      </c>
      <c r="AY228" s="1">
        <v>23.8</v>
      </c>
      <c r="AZ228" s="1">
        <v>23</v>
      </c>
      <c r="BA228" s="1">
        <v>23.4</v>
      </c>
      <c r="BB228" s="1">
        <v>23</v>
      </c>
      <c r="BC228" s="1">
        <v>23.8</v>
      </c>
      <c r="BD228" s="1">
        <v>23.2</v>
      </c>
      <c r="BE228" s="1">
        <v>23.8</v>
      </c>
      <c r="BF228" s="1">
        <v>22.8</v>
      </c>
      <c r="BG228" s="1">
        <v>23</v>
      </c>
      <c r="BH228" s="1">
        <v>23.8</v>
      </c>
      <c r="BI228" s="1">
        <v>23.6</v>
      </c>
      <c r="BJ228" s="1">
        <v>22.8</v>
      </c>
      <c r="BK228" s="1">
        <v>23.4</v>
      </c>
      <c r="BL228" s="1">
        <v>23.8</v>
      </c>
      <c r="BM228" s="1">
        <v>23.8</v>
      </c>
      <c r="BN228" s="1">
        <v>23.2</v>
      </c>
      <c r="BO228" s="102"/>
      <c r="BP228" s="1">
        <v>23.6</v>
      </c>
      <c r="BQ228" s="1">
        <v>22.8</v>
      </c>
      <c r="BR228" s="1">
        <v>22.6</v>
      </c>
      <c r="BS228" s="1">
        <v>23.6</v>
      </c>
      <c r="BT228" s="1">
        <v>23</v>
      </c>
      <c r="BU228" s="1">
        <v>23.8</v>
      </c>
      <c r="BV228" s="1">
        <v>23.6</v>
      </c>
      <c r="BW228" s="1">
        <v>23.2</v>
      </c>
      <c r="BX228" s="1">
        <v>23.6</v>
      </c>
      <c r="BY228" s="1">
        <v>24</v>
      </c>
      <c r="BZ228" s="1">
        <v>65535</v>
      </c>
      <c r="CA228" s="1">
        <v>24</v>
      </c>
      <c r="CB228" s="1">
        <v>23.8</v>
      </c>
      <c r="CC228" s="1">
        <v>23</v>
      </c>
      <c r="CD228" s="1">
        <v>65535</v>
      </c>
      <c r="CE228" s="1">
        <v>24</v>
      </c>
      <c r="CF228" s="1">
        <v>23.8</v>
      </c>
      <c r="CG228" s="1">
        <v>24</v>
      </c>
      <c r="CH228" s="1">
        <v>22.8</v>
      </c>
      <c r="CI228" s="1">
        <v>23</v>
      </c>
      <c r="CJ228" s="1">
        <v>23.4</v>
      </c>
      <c r="CK228" s="1">
        <v>23.2</v>
      </c>
      <c r="CL228" s="1">
        <v>23</v>
      </c>
      <c r="CM228" s="1">
        <v>65535</v>
      </c>
      <c r="CN228" s="1">
        <v>23.6</v>
      </c>
      <c r="CO228" s="1">
        <v>24</v>
      </c>
      <c r="CP228" s="1">
        <v>23.8</v>
      </c>
      <c r="CQ228" s="1">
        <v>23</v>
      </c>
      <c r="CR228" s="1">
        <v>22.8</v>
      </c>
      <c r="CS228" s="1">
        <v>23</v>
      </c>
      <c r="CT228" s="1">
        <v>23.8</v>
      </c>
      <c r="CU228" s="1">
        <v>24</v>
      </c>
      <c r="CV228" s="1">
        <v>23.2</v>
      </c>
      <c r="CW228" s="1">
        <v>22.6</v>
      </c>
      <c r="CX228" s="1">
        <v>23.2</v>
      </c>
      <c r="CY228" s="1">
        <v>22.8</v>
      </c>
      <c r="CZ228" s="1">
        <v>23.6</v>
      </c>
      <c r="DA228" s="1">
        <v>23.8</v>
      </c>
      <c r="DB228" s="1">
        <v>23.4</v>
      </c>
      <c r="DC228" s="1">
        <v>24</v>
      </c>
      <c r="DD228" s="1">
        <v>23.2</v>
      </c>
      <c r="DE228" s="1">
        <v>22.8</v>
      </c>
      <c r="DF228" s="1">
        <v>23.4</v>
      </c>
      <c r="DG228" s="1">
        <v>23.8</v>
      </c>
      <c r="DH228" s="1">
        <v>23.4</v>
      </c>
      <c r="DI228" s="1">
        <v>23</v>
      </c>
      <c r="DJ228" s="1">
        <v>23.6</v>
      </c>
      <c r="DK228" s="1">
        <v>23.2</v>
      </c>
      <c r="DL228" s="1">
        <v>22.6</v>
      </c>
      <c r="DM228" s="1">
        <v>23.4</v>
      </c>
      <c r="DN228" s="1">
        <v>23.8</v>
      </c>
      <c r="DO228" s="1">
        <v>23.2</v>
      </c>
      <c r="DP228" s="1">
        <v>22.8</v>
      </c>
      <c r="DQ228" s="1">
        <v>22.6</v>
      </c>
      <c r="DR228" s="1">
        <v>23.2</v>
      </c>
      <c r="DS228" s="1">
        <v>23.8</v>
      </c>
      <c r="DT228" s="1">
        <v>23</v>
      </c>
      <c r="DU228" s="1">
        <v>23.8</v>
      </c>
      <c r="DV228" s="1">
        <v>24</v>
      </c>
      <c r="DW228" s="1">
        <v>23.8</v>
      </c>
      <c r="DX228" s="1">
        <v>24</v>
      </c>
      <c r="DY228" s="1">
        <v>24.2</v>
      </c>
      <c r="DZ228" s="1">
        <v>24</v>
      </c>
      <c r="EA228" s="1">
        <v>23.6</v>
      </c>
      <c r="EB228" s="1">
        <v>23.4</v>
      </c>
      <c r="EC228" s="1">
        <v>23.2</v>
      </c>
      <c r="ED228" s="1">
        <v>23.8</v>
      </c>
      <c r="EE228" s="1">
        <v>24</v>
      </c>
      <c r="EF228" s="1">
        <v>23</v>
      </c>
      <c r="EG228" s="1">
        <v>23.8</v>
      </c>
      <c r="EH228" s="1">
        <v>65535</v>
      </c>
      <c r="EI228" s="1">
        <v>23.6</v>
      </c>
      <c r="EJ228" s="1">
        <v>23.2</v>
      </c>
      <c r="EK228" s="1">
        <v>23</v>
      </c>
      <c r="EL228" s="1">
        <v>22.8</v>
      </c>
      <c r="EM228" s="1">
        <v>23.2</v>
      </c>
      <c r="EN228" s="1">
        <v>22.8</v>
      </c>
      <c r="EO228" s="1">
        <v>22.6</v>
      </c>
      <c r="EP228" s="1">
        <v>23.6</v>
      </c>
      <c r="EQ228" s="1">
        <v>23</v>
      </c>
      <c r="ER228" s="1">
        <v>22.6</v>
      </c>
      <c r="ES228" s="1">
        <v>22.6</v>
      </c>
      <c r="ET228" s="1">
        <v>23.6</v>
      </c>
      <c r="EU228" s="1">
        <v>23.8</v>
      </c>
      <c r="EV228" s="1">
        <v>23.4</v>
      </c>
      <c r="EW228" s="1">
        <v>23.8</v>
      </c>
      <c r="EX228" s="1">
        <v>23.2</v>
      </c>
      <c r="EY228" s="1">
        <v>22.8</v>
      </c>
      <c r="EZ228" s="1">
        <v>23.2</v>
      </c>
      <c r="FA228" s="1">
        <v>22.8</v>
      </c>
      <c r="FB228" s="1">
        <v>22.6</v>
      </c>
      <c r="FC228" s="1">
        <v>23.8</v>
      </c>
      <c r="FD228" s="1">
        <v>22.8</v>
      </c>
      <c r="FE228" s="1">
        <v>23</v>
      </c>
      <c r="FF228" s="1">
        <v>23.6</v>
      </c>
      <c r="FG228" s="1">
        <v>23.4</v>
      </c>
      <c r="FH228" s="1">
        <v>22.6</v>
      </c>
      <c r="FI228" s="1">
        <v>22.4</v>
      </c>
      <c r="FJ228" s="1">
        <v>23</v>
      </c>
      <c r="FK228" s="1">
        <v>23.4</v>
      </c>
      <c r="FL228" s="1">
        <v>23.4</v>
      </c>
      <c r="FM228" s="1">
        <v>22.8</v>
      </c>
      <c r="FN228" s="1">
        <v>65535</v>
      </c>
      <c r="FO228" s="1">
        <v>22.8</v>
      </c>
      <c r="FP228" s="1">
        <v>23.6</v>
      </c>
      <c r="FQ228" s="1">
        <v>65535</v>
      </c>
      <c r="FR228" s="1">
        <v>23.6</v>
      </c>
      <c r="FS228" s="1">
        <v>22.6</v>
      </c>
      <c r="FT228" s="1">
        <v>23</v>
      </c>
      <c r="FU228" s="1">
        <v>24</v>
      </c>
      <c r="FV228" s="1">
        <v>23.4</v>
      </c>
      <c r="FW228" s="1">
        <v>24</v>
      </c>
      <c r="FX228" s="1">
        <v>23.8</v>
      </c>
      <c r="FY228" s="1">
        <v>65535</v>
      </c>
      <c r="FZ228" s="1">
        <v>23.8</v>
      </c>
      <c r="GA228" s="1">
        <v>22.8</v>
      </c>
      <c r="GB228" s="1">
        <v>23</v>
      </c>
      <c r="GC228" s="1">
        <v>23.6</v>
      </c>
      <c r="GD228" s="1">
        <v>23.2</v>
      </c>
      <c r="GE228" s="1">
        <v>24</v>
      </c>
      <c r="GF228" s="1">
        <v>23.8</v>
      </c>
      <c r="GG228" s="1">
        <v>65535</v>
      </c>
      <c r="GH228" s="1">
        <v>65535</v>
      </c>
      <c r="GI228" s="1">
        <v>65535</v>
      </c>
      <c r="GJ228" s="1">
        <v>23.4</v>
      </c>
      <c r="GK228" s="1">
        <v>23.8</v>
      </c>
      <c r="GL228" s="1">
        <v>23.2</v>
      </c>
      <c r="GM228" s="1">
        <v>22</v>
      </c>
      <c r="GN228" s="1">
        <v>23.4</v>
      </c>
      <c r="GO228" s="1">
        <v>23.6</v>
      </c>
      <c r="GP228" s="1">
        <v>23.2</v>
      </c>
      <c r="GQ228" s="1">
        <v>22.8</v>
      </c>
      <c r="GR228" s="1">
        <v>23.4</v>
      </c>
      <c r="GS228" s="1">
        <v>22.8</v>
      </c>
      <c r="GT228" s="1">
        <v>23</v>
      </c>
      <c r="GU228" s="1">
        <v>23.8</v>
      </c>
      <c r="GV228" s="1">
        <v>23.2</v>
      </c>
      <c r="GW228" s="1">
        <v>23.6</v>
      </c>
      <c r="GX228" s="1">
        <v>22.6</v>
      </c>
      <c r="GY228" s="1">
        <v>23.6</v>
      </c>
      <c r="GZ228" s="1">
        <v>23.4</v>
      </c>
      <c r="HA228" s="1">
        <v>23.8</v>
      </c>
      <c r="HB228" s="1">
        <v>23</v>
      </c>
      <c r="HC228" s="1">
        <v>22.8</v>
      </c>
      <c r="HD228" s="1">
        <v>22.6</v>
      </c>
      <c r="HE228" s="1">
        <v>23.4</v>
      </c>
      <c r="HF228" s="1">
        <v>22.8</v>
      </c>
      <c r="HG228" s="1">
        <v>22.6</v>
      </c>
      <c r="HH228" s="1">
        <v>23</v>
      </c>
      <c r="HI228" s="1">
        <v>24</v>
      </c>
      <c r="HJ228" s="1">
        <v>23.6</v>
      </c>
      <c r="HK228" s="1">
        <v>23.8</v>
      </c>
      <c r="HL228" s="1">
        <v>23.6</v>
      </c>
      <c r="HM228" s="1">
        <v>23.8</v>
      </c>
      <c r="HN228" s="1">
        <v>24</v>
      </c>
      <c r="HO228" s="1">
        <v>65535</v>
      </c>
      <c r="HP228" s="1">
        <v>22.2</v>
      </c>
      <c r="HQ228" s="1">
        <v>22.6</v>
      </c>
      <c r="HR228" s="1">
        <v>23</v>
      </c>
      <c r="HS228" s="1">
        <v>23.6</v>
      </c>
      <c r="HT228" s="1">
        <v>23.8</v>
      </c>
      <c r="HU228" s="1">
        <v>23.2</v>
      </c>
      <c r="HV228" s="1">
        <v>65535</v>
      </c>
      <c r="HW228" s="1">
        <v>24</v>
      </c>
      <c r="HX228" s="1">
        <v>23.4</v>
      </c>
      <c r="HY228" s="1">
        <v>23.6</v>
      </c>
      <c r="HZ228" s="1">
        <v>23.8</v>
      </c>
      <c r="IA228" s="1">
        <v>23</v>
      </c>
      <c r="IB228" s="1">
        <v>23.8</v>
      </c>
      <c r="IC228" s="1">
        <v>22.8</v>
      </c>
      <c r="ID228" s="1">
        <v>23.4</v>
      </c>
      <c r="IE228" s="1">
        <v>23</v>
      </c>
      <c r="IF228" s="1">
        <v>23</v>
      </c>
      <c r="IG228" s="1">
        <v>22.8</v>
      </c>
      <c r="IH228" s="1">
        <v>23</v>
      </c>
      <c r="II228" s="1">
        <v>24</v>
      </c>
      <c r="IJ228" s="1">
        <v>22.8</v>
      </c>
      <c r="IK228" s="1">
        <v>22.6</v>
      </c>
      <c r="IL228" s="1">
        <v>23.8</v>
      </c>
      <c r="IM228" s="1">
        <v>24</v>
      </c>
      <c r="IN228" s="1">
        <v>23.2</v>
      </c>
      <c r="IO228" s="1">
        <v>23.6</v>
      </c>
      <c r="IP228" s="1">
        <v>23.8</v>
      </c>
      <c r="IQ228" s="1">
        <v>23.4</v>
      </c>
      <c r="IR228" s="1">
        <v>23.6</v>
      </c>
      <c r="IS228" s="1">
        <v>24</v>
      </c>
      <c r="IT228" s="1">
        <v>23.2</v>
      </c>
      <c r="IU228" s="1">
        <v>23.8</v>
      </c>
      <c r="IV228" s="1">
        <v>24</v>
      </c>
      <c r="IW228" s="1">
        <v>23.4</v>
      </c>
      <c r="IX228" s="1">
        <v>23.8</v>
      </c>
      <c r="IY228" s="1">
        <v>23.8</v>
      </c>
      <c r="IZ228" s="1">
        <v>24</v>
      </c>
      <c r="JA228" s="1">
        <v>23.8</v>
      </c>
      <c r="JB228" s="1">
        <v>23</v>
      </c>
      <c r="JC228" s="1">
        <v>23.8</v>
      </c>
      <c r="JD228" s="1">
        <v>23</v>
      </c>
      <c r="JE228" s="1">
        <v>22.8</v>
      </c>
      <c r="JF228" s="1">
        <v>23.8</v>
      </c>
      <c r="JG228" s="1">
        <v>23</v>
      </c>
      <c r="JH228" s="1">
        <v>23.4</v>
      </c>
      <c r="JI228" s="1">
        <v>22.6</v>
      </c>
      <c r="JJ228" s="1">
        <v>22</v>
      </c>
      <c r="JK228" s="1">
        <v>22.4</v>
      </c>
      <c r="JL228" s="1">
        <v>22.6</v>
      </c>
      <c r="JM228" s="1">
        <v>22.8</v>
      </c>
      <c r="JN228" s="1">
        <v>23.2</v>
      </c>
      <c r="JO228" s="1">
        <v>22.6</v>
      </c>
      <c r="JP228" s="1">
        <v>23</v>
      </c>
      <c r="JQ228" s="1">
        <v>22.8</v>
      </c>
      <c r="JR228" s="1">
        <v>23.8</v>
      </c>
      <c r="JS228" s="1">
        <v>24</v>
      </c>
      <c r="JT228" s="1">
        <v>23.8</v>
      </c>
      <c r="JU228" s="1">
        <v>23</v>
      </c>
      <c r="JV228" s="1">
        <v>22.6</v>
      </c>
      <c r="JW228" s="1">
        <v>23.8</v>
      </c>
      <c r="JX228" s="1">
        <v>22.2</v>
      </c>
      <c r="JY228" s="1">
        <v>22</v>
      </c>
      <c r="JZ228" s="1">
        <v>23.4</v>
      </c>
      <c r="KA228" s="1">
        <v>22.6</v>
      </c>
      <c r="KB228" s="1">
        <v>23.4</v>
      </c>
      <c r="KC228" s="1">
        <v>23.8</v>
      </c>
      <c r="KD228" s="1">
        <v>65535</v>
      </c>
      <c r="KE228" s="1">
        <v>22.6</v>
      </c>
      <c r="KF228" s="1">
        <v>23.6</v>
      </c>
      <c r="KG228" s="1">
        <v>22.6</v>
      </c>
      <c r="KH228" s="1">
        <v>65535</v>
      </c>
      <c r="KI228" s="1">
        <v>22.4</v>
      </c>
      <c r="KJ228" s="1">
        <v>23.2</v>
      </c>
      <c r="KK228" s="1">
        <v>22.8</v>
      </c>
      <c r="KL228" s="1">
        <v>23</v>
      </c>
      <c r="KM228" s="1">
        <v>22.8</v>
      </c>
      <c r="KN228" s="1">
        <v>22.2</v>
      </c>
      <c r="KO228" s="1">
        <v>22.6</v>
      </c>
      <c r="KP228" s="1">
        <v>23.8</v>
      </c>
      <c r="KQ228" s="1">
        <v>22.6</v>
      </c>
      <c r="KR228" s="1">
        <v>22.8</v>
      </c>
      <c r="KS228" s="1">
        <v>23</v>
      </c>
      <c r="KT228" s="1">
        <v>23.6</v>
      </c>
      <c r="KU228" s="1">
        <v>23.2</v>
      </c>
      <c r="KV228" s="1">
        <v>23</v>
      </c>
      <c r="KW228" s="1">
        <v>22.8</v>
      </c>
      <c r="KX228" s="1">
        <v>23.6</v>
      </c>
      <c r="KY228" s="1">
        <v>23.2</v>
      </c>
      <c r="KZ228" s="1">
        <v>23.4</v>
      </c>
      <c r="LA228" s="1">
        <v>23.2</v>
      </c>
      <c r="LB228" s="1">
        <v>22.4</v>
      </c>
      <c r="LC228" s="1">
        <v>23</v>
      </c>
      <c r="LD228" s="1">
        <v>65535</v>
      </c>
      <c r="LE228" s="1">
        <v>23.2</v>
      </c>
      <c r="LF228" s="1">
        <v>23</v>
      </c>
      <c r="LG228" s="1">
        <v>23.8</v>
      </c>
      <c r="LH228" s="1">
        <v>23.6</v>
      </c>
      <c r="LI228" s="1">
        <v>22.2</v>
      </c>
      <c r="LJ228" s="1">
        <v>23.2</v>
      </c>
      <c r="LK228" s="1">
        <v>22.8</v>
      </c>
      <c r="LL228" s="1">
        <v>23</v>
      </c>
      <c r="LM228" s="1">
        <v>22.8</v>
      </c>
      <c r="LN228" s="1">
        <v>23.2</v>
      </c>
      <c r="LO228" s="1">
        <v>23</v>
      </c>
      <c r="LP228" s="1">
        <v>22.6</v>
      </c>
      <c r="LQ228" s="1">
        <v>22.8</v>
      </c>
      <c r="LR228" s="1">
        <v>23.2</v>
      </c>
      <c r="LS228" s="1">
        <v>23.6</v>
      </c>
      <c r="LT228" s="1">
        <v>22.4</v>
      </c>
      <c r="LU228" s="1">
        <v>23.6</v>
      </c>
      <c r="LV228" s="1">
        <v>23.8</v>
      </c>
      <c r="LW228" s="1">
        <v>23.6</v>
      </c>
      <c r="LX228" s="1">
        <v>23.4</v>
      </c>
      <c r="LY228" s="1">
        <v>23.8</v>
      </c>
      <c r="LZ228" s="1">
        <v>23.4</v>
      </c>
      <c r="MA228" s="1">
        <v>24</v>
      </c>
      <c r="MB228" s="1">
        <v>65535</v>
      </c>
      <c r="MC228" s="1">
        <v>65535</v>
      </c>
      <c r="MD228" s="1">
        <v>23.4</v>
      </c>
      <c r="ME228" s="1">
        <v>23.6</v>
      </c>
      <c r="MF228" s="1">
        <v>24</v>
      </c>
      <c r="MG228" s="1">
        <v>23</v>
      </c>
      <c r="MH228" s="1">
        <v>22.8</v>
      </c>
      <c r="MI228" s="1">
        <v>23.6</v>
      </c>
      <c r="MJ228" s="1">
        <v>24</v>
      </c>
      <c r="MK228" s="1">
        <v>23.4</v>
      </c>
      <c r="ML228" s="1">
        <v>22.8</v>
      </c>
      <c r="MM228" s="1">
        <v>22.6</v>
      </c>
      <c r="MN228" s="1">
        <v>23.4</v>
      </c>
      <c r="MO228" s="1">
        <v>23.6</v>
      </c>
      <c r="MP228" s="1">
        <v>22.8</v>
      </c>
      <c r="MQ228" s="1">
        <v>23</v>
      </c>
      <c r="MR228" s="1">
        <v>23.6</v>
      </c>
      <c r="MS228" s="1">
        <v>23</v>
      </c>
      <c r="MT228" s="1">
        <v>23.8</v>
      </c>
      <c r="MU228" s="1">
        <v>23.4</v>
      </c>
      <c r="MV228" s="1">
        <v>23.6</v>
      </c>
      <c r="MW228" s="1">
        <v>24</v>
      </c>
      <c r="MX228" s="1">
        <v>23.8</v>
      </c>
      <c r="MY228" s="1">
        <v>24</v>
      </c>
      <c r="MZ228" s="1">
        <v>24</v>
      </c>
      <c r="NA228" s="1">
        <v>23.6</v>
      </c>
      <c r="NB228" s="1">
        <v>23.8</v>
      </c>
      <c r="NC228" s="1">
        <v>24</v>
      </c>
      <c r="ND228" s="1">
        <v>23.8</v>
      </c>
      <c r="NE228" s="1">
        <v>24</v>
      </c>
      <c r="NF228" s="1">
        <v>24.2</v>
      </c>
      <c r="NG228" s="1">
        <v>23.8</v>
      </c>
      <c r="NH228" s="1">
        <v>23.4</v>
      </c>
      <c r="NI228" s="1">
        <v>22.8</v>
      </c>
      <c r="NJ228" s="6">
        <f t="shared" si="160"/>
        <v>0.64516129032258063</v>
      </c>
      <c r="NK228" s="3">
        <f t="shared" si="161"/>
        <v>1</v>
      </c>
      <c r="NL228" s="3">
        <f t="shared" si="162"/>
        <v>0.90322580645161288</v>
      </c>
      <c r="NM228" s="3">
        <f t="shared" si="163"/>
        <v>1</v>
      </c>
      <c r="NN228" s="3">
        <f t="shared" si="164"/>
        <v>0.967741935483871</v>
      </c>
      <c r="NO228" s="3">
        <f t="shared" si="165"/>
        <v>0.8666666666666667</v>
      </c>
      <c r="NP228" s="3">
        <f t="shared" si="166"/>
        <v>0.93548387096774188</v>
      </c>
      <c r="NQ228" s="3">
        <f t="shared" si="167"/>
        <v>0.93548387096774188</v>
      </c>
      <c r="NR228" s="3">
        <f t="shared" si="168"/>
        <v>1</v>
      </c>
      <c r="NS228" s="3">
        <f t="shared" si="169"/>
        <v>0.93548387096774188</v>
      </c>
      <c r="NT228" s="3">
        <f t="shared" si="170"/>
        <v>0.9</v>
      </c>
      <c r="NU228" s="3">
        <f t="shared" si="171"/>
        <v>1</v>
      </c>
      <c r="NV228" s="3">
        <f t="shared" si="172"/>
        <v>0.92328767123287669</v>
      </c>
      <c r="NW228" s="5">
        <f t="shared" si="173"/>
        <v>23.36</v>
      </c>
      <c r="NX228" s="1">
        <f t="shared" si="174"/>
        <v>23.4</v>
      </c>
      <c r="NY228" s="1">
        <f t="shared" si="175"/>
        <v>23.421428571428567</v>
      </c>
      <c r="NZ228" s="1">
        <f t="shared" si="176"/>
        <v>23.366666666666664</v>
      </c>
      <c r="OA228" s="1">
        <f t="shared" si="177"/>
        <v>23.3</v>
      </c>
      <c r="OB228" s="1">
        <f t="shared" si="178"/>
        <v>23.284615384615389</v>
      </c>
      <c r="OC228" s="1">
        <f t="shared" si="179"/>
        <v>23.234482758620693</v>
      </c>
      <c r="OD228" s="1">
        <f t="shared" si="180"/>
        <v>23.344827586206897</v>
      </c>
      <c r="OE228" s="1">
        <f t="shared" si="181"/>
        <v>23.293333333333333</v>
      </c>
      <c r="OF228" s="1">
        <f t="shared" si="182"/>
        <v>22.986206896551728</v>
      </c>
      <c r="OG228" s="1">
        <f t="shared" si="183"/>
        <v>23.185185185185187</v>
      </c>
      <c r="OH228" s="1">
        <f t="shared" si="184"/>
        <v>23.522580645161288</v>
      </c>
      <c r="OI228" s="111">
        <v>22.229629629629628</v>
      </c>
      <c r="OJ228" s="112">
        <v>22.178260869565218</v>
      </c>
      <c r="OK228" s="112">
        <v>22.329166666666662</v>
      </c>
      <c r="OL228" s="112">
        <v>22.207999999999998</v>
      </c>
      <c r="OM228" s="112">
        <v>22.137037037037036</v>
      </c>
      <c r="ON228" s="112">
        <v>22.065384615384612</v>
      </c>
      <c r="OO228" s="112">
        <v>21.814814814814813</v>
      </c>
      <c r="OP228" s="112">
        <v>21.866666666666667</v>
      </c>
      <c r="OQ228" s="112">
        <v>21.892857142857139</v>
      </c>
      <c r="OR228" s="112">
        <v>21.780769230769234</v>
      </c>
      <c r="OS228" s="112">
        <v>21.965384615384611</v>
      </c>
      <c r="OT228" s="112">
        <v>22.238461538461536</v>
      </c>
      <c r="OU228" s="5">
        <f t="shared" si="148"/>
        <v>1.1303703703703718</v>
      </c>
      <c r="OV228" s="1">
        <f t="shared" si="149"/>
        <v>1.2217391304347807</v>
      </c>
      <c r="OW228" s="1">
        <f t="shared" si="150"/>
        <v>1.0922619047619051</v>
      </c>
      <c r="OX228" s="1">
        <f t="shared" si="151"/>
        <v>1.1586666666666652</v>
      </c>
      <c r="OY228" s="1">
        <f t="shared" si="152"/>
        <v>1.1629629629629648</v>
      </c>
      <c r="OZ228" s="1">
        <f t="shared" si="153"/>
        <v>1.2192307692307764</v>
      </c>
      <c r="PA228" s="1">
        <f t="shared" si="154"/>
        <v>1.4196679438058801</v>
      </c>
      <c r="PB228" s="1">
        <f t="shared" si="155"/>
        <v>1.4781609195402297</v>
      </c>
      <c r="PC228" s="1">
        <f t="shared" si="156"/>
        <v>1.4004761904761942</v>
      </c>
      <c r="PD228" s="1">
        <f t="shared" si="157"/>
        <v>1.2054376657824939</v>
      </c>
      <c r="PE228" s="1">
        <f t="shared" si="158"/>
        <v>1.2198005698005758</v>
      </c>
      <c r="PF228" s="1">
        <f t="shared" si="159"/>
        <v>1.2841191066997517</v>
      </c>
      <c r="PG228" s="111">
        <v>16</v>
      </c>
      <c r="PH228" s="112">
        <v>16.5</v>
      </c>
      <c r="PI228" s="112">
        <v>16</v>
      </c>
      <c r="PJ228" s="112">
        <v>18</v>
      </c>
      <c r="PK228" s="112">
        <v>3.8</v>
      </c>
      <c r="PL228" s="112">
        <v>17.399999999999999</v>
      </c>
      <c r="PM228" s="112">
        <v>16</v>
      </c>
      <c r="PN228" s="112">
        <v>17</v>
      </c>
      <c r="PO228" s="112">
        <v>17</v>
      </c>
      <c r="PP228" s="112">
        <v>16</v>
      </c>
      <c r="PQ228" s="112">
        <v>17</v>
      </c>
      <c r="PR228" s="137">
        <v>17</v>
      </c>
      <c r="PS228" s="5">
        <f t="array" ref="PS228">+IF(ISERROR($NW228)=FALSE,MIN(IF($H228:$AL228&lt;65534,$H228:$AL228,"")),NA())</f>
        <v>22.2</v>
      </c>
      <c r="PT228" s="1">
        <f t="array" ref="PT228">+IF(ISERROR($NX228)=FALSE,MIN(IF($AM228:$BN228&lt;65534,$AM228:$BN228,"")),NA())</f>
        <v>22.6</v>
      </c>
      <c r="PU228" s="1">
        <f t="array" ref="PU228">+IF(ISERROR($NY228)=FALSE,MIN(IF($BP228:$CT228&lt;65534,$BP228:$CT228,"")),NA())</f>
        <v>22.6</v>
      </c>
      <c r="PV228" s="1">
        <f t="array" ref="PV228">+IF(ISERROR($NZ228)=FALSE,MIN(IF($CU228:$DX228&lt;65534,$CU228:$DX228,"")),NA())</f>
        <v>22.6</v>
      </c>
      <c r="PW228" s="1">
        <f t="array" ref="PW228">+IF(ISERROR($OA228)=FALSE,MIN(IF($DY228:$FC228&lt;65534,$DY228:$FC228,"")),NA())</f>
        <v>22.6</v>
      </c>
      <c r="PX228" s="1">
        <f t="array" ref="PX228">+IF(ISERROR($OB228)=FALSE,MIN(IF($FD228:$GG228&lt;65534,$FD228:$GG228,"")),NA())</f>
        <v>22.4</v>
      </c>
      <c r="PY228" s="1">
        <f t="array" ref="PY228">+IF(ISERROR($OC228)=FALSE,MIN(IF($GH228:$HL228&lt;65534,$GH228:$HL228,"")),NA())</f>
        <v>22</v>
      </c>
      <c r="PZ228" s="1">
        <f t="array" ref="PZ228">+IF(ISERROR($OD228)=FALSE,MIN(IF($HM228:$IQ228&lt;65534,$HM228:$IQ228,"")),NA())</f>
        <v>22.2</v>
      </c>
      <c r="QA228" s="1">
        <f t="array" ref="QA228">+IF(ISERROR($OE228)=FALSE,MIN(IF($IR228:$JU228&lt;65534,$IR228:$JU228,"")),NA())</f>
        <v>22</v>
      </c>
      <c r="QB228" s="1">
        <f t="array" ref="QB228">+IF(ISERROR($OF228)=FALSE,MIN(IF($JV228:$KZ228&lt;65534,$JV228:$KZ228,"")),NA())</f>
        <v>22</v>
      </c>
      <c r="QC228" s="1">
        <f t="array" ref="QC228">+IF(ISERROR($OG228)=FALSE,MIN(IF($LA228:$MD228&lt;65534,$LA228:$MD228,"")),NA())</f>
        <v>22.2</v>
      </c>
      <c r="QD228" s="1">
        <f t="array" ref="QD228">+IF(ISERROR($OH228)=FALSE,MIN(IF($ME228:$NI228&lt;65534,$ME228:$NI228,"")),NA())</f>
        <v>22.6</v>
      </c>
      <c r="QE228" s="5">
        <f t="shared" si="185"/>
        <v>-6.1999999999999993</v>
      </c>
      <c r="QF228" s="1">
        <f t="shared" si="186"/>
        <v>-6.1000000000000014</v>
      </c>
      <c r="QG228" s="1">
        <f t="shared" si="187"/>
        <v>-6.6000000000000014</v>
      </c>
      <c r="QH228" s="1">
        <f t="shared" si="188"/>
        <v>-4.6000000000000014</v>
      </c>
      <c r="QI228" s="1">
        <f t="shared" si="189"/>
        <v>-18.8</v>
      </c>
      <c r="QJ228" s="1">
        <f t="shared" si="190"/>
        <v>-5</v>
      </c>
      <c r="QK228" s="1">
        <f t="shared" si="191"/>
        <v>-6</v>
      </c>
      <c r="QL228" s="1">
        <f t="shared" si="192"/>
        <v>-5.1999999999999993</v>
      </c>
      <c r="QM228" s="1">
        <f t="shared" si="193"/>
        <v>-5</v>
      </c>
      <c r="QN228" s="1">
        <f t="shared" si="194"/>
        <v>-6</v>
      </c>
      <c r="QO228" s="1">
        <f t="shared" si="195"/>
        <v>-5.1999999999999993</v>
      </c>
      <c r="QP228" s="1">
        <f t="shared" si="196"/>
        <v>-5.6000000000000014</v>
      </c>
      <c r="QQ228" s="5" t="s">
        <v>892</v>
      </c>
    </row>
    <row r="229" spans="1:459" s="1" customFormat="1" x14ac:dyDescent="0.2">
      <c r="A229" s="79">
        <v>23145020</v>
      </c>
      <c r="B229" s="106">
        <v>-73.510000000000005</v>
      </c>
      <c r="C229" s="106">
        <v>6.6963888888888894</v>
      </c>
      <c r="D229" s="105">
        <v>805</v>
      </c>
      <c r="E229" s="97" t="s">
        <v>70</v>
      </c>
      <c r="F229" s="97" t="s">
        <v>70</v>
      </c>
      <c r="G229" s="97" t="s">
        <v>15</v>
      </c>
      <c r="H229" s="1">
        <v>22</v>
      </c>
      <c r="I229" s="1">
        <v>22.8</v>
      </c>
      <c r="J229" s="1">
        <v>22.4</v>
      </c>
      <c r="K229" s="1">
        <v>21.8</v>
      </c>
      <c r="L229" s="1">
        <v>22.4</v>
      </c>
      <c r="M229" s="1">
        <v>21.2</v>
      </c>
      <c r="N229" s="1">
        <v>19.600000000000001</v>
      </c>
      <c r="O229" s="1">
        <v>19.8</v>
      </c>
      <c r="P229" s="1">
        <v>20</v>
      </c>
      <c r="Q229" s="1">
        <v>19.399999999999999</v>
      </c>
      <c r="R229" s="1">
        <v>20</v>
      </c>
      <c r="S229" s="1">
        <v>19.600000000000001</v>
      </c>
      <c r="T229" s="1">
        <v>19.399999999999999</v>
      </c>
      <c r="U229" s="1">
        <v>19.8</v>
      </c>
      <c r="V229" s="1">
        <v>20</v>
      </c>
      <c r="W229" s="1">
        <v>20.6</v>
      </c>
      <c r="X229" s="1">
        <v>20</v>
      </c>
      <c r="Y229" s="1">
        <v>22</v>
      </c>
      <c r="Z229" s="1">
        <v>22.4</v>
      </c>
      <c r="AA229" s="1">
        <v>21</v>
      </c>
      <c r="AB229" s="1">
        <v>21.4</v>
      </c>
      <c r="AC229" s="1">
        <v>22.4</v>
      </c>
      <c r="AD229" s="1">
        <v>21.8</v>
      </c>
      <c r="AE229" s="1">
        <v>22</v>
      </c>
      <c r="AF229" s="1">
        <v>21.8</v>
      </c>
      <c r="AG229" s="1">
        <v>21.2</v>
      </c>
      <c r="AH229" s="1">
        <v>21</v>
      </c>
      <c r="AI229" s="1">
        <v>20.8</v>
      </c>
      <c r="AJ229" s="1">
        <v>20.399999999999999</v>
      </c>
      <c r="AK229" s="1">
        <v>21.4</v>
      </c>
      <c r="AL229" s="1">
        <v>20</v>
      </c>
      <c r="AM229" s="1">
        <v>21.8</v>
      </c>
      <c r="AN229" s="1">
        <v>20</v>
      </c>
      <c r="AO229" s="1">
        <v>20.2</v>
      </c>
      <c r="AP229" s="1">
        <v>20.8</v>
      </c>
      <c r="AQ229" s="1">
        <v>20</v>
      </c>
      <c r="AR229" s="1">
        <v>20.399999999999999</v>
      </c>
      <c r="AS229" s="1">
        <v>19</v>
      </c>
      <c r="AT229" s="1">
        <v>20.6</v>
      </c>
      <c r="AU229" s="1">
        <v>20</v>
      </c>
      <c r="AV229" s="1">
        <v>20.8</v>
      </c>
      <c r="AW229" s="1">
        <v>21.6</v>
      </c>
      <c r="AX229" s="1">
        <v>22.8</v>
      </c>
      <c r="AY229" s="1">
        <v>22.6</v>
      </c>
      <c r="AZ229" s="1">
        <v>21</v>
      </c>
      <c r="BA229" s="1">
        <v>20.8</v>
      </c>
      <c r="BB229" s="1">
        <v>21.6</v>
      </c>
      <c r="BC229" s="1">
        <v>22</v>
      </c>
      <c r="BD229" s="1">
        <v>21.2</v>
      </c>
      <c r="BE229" s="1">
        <v>22.2</v>
      </c>
      <c r="BF229" s="1">
        <v>20</v>
      </c>
      <c r="BG229" s="1">
        <v>65535</v>
      </c>
      <c r="BH229" s="1">
        <v>65535</v>
      </c>
      <c r="BI229" s="1">
        <v>65535</v>
      </c>
      <c r="BJ229" s="1">
        <v>65535</v>
      </c>
      <c r="BK229" s="1">
        <v>65535</v>
      </c>
      <c r="BL229" s="1">
        <v>65535</v>
      </c>
      <c r="BM229" s="1">
        <v>65535</v>
      </c>
      <c r="BN229" s="1">
        <v>65535</v>
      </c>
      <c r="BO229" s="102"/>
      <c r="BP229" s="1">
        <v>65535</v>
      </c>
      <c r="BQ229" s="1">
        <v>65535</v>
      </c>
      <c r="BR229" s="1">
        <v>65535</v>
      </c>
      <c r="BS229" s="1">
        <v>65535</v>
      </c>
      <c r="BT229" s="1">
        <v>65535</v>
      </c>
      <c r="BU229" s="1">
        <v>65535</v>
      </c>
      <c r="BV229" s="1">
        <v>65535</v>
      </c>
      <c r="BW229" s="1">
        <v>65535</v>
      </c>
      <c r="BX229" s="1">
        <v>65535</v>
      </c>
      <c r="BY229" s="1">
        <v>65535</v>
      </c>
      <c r="BZ229" s="1">
        <v>65535</v>
      </c>
      <c r="CA229" s="1">
        <v>65535</v>
      </c>
      <c r="CB229" s="1">
        <v>65535</v>
      </c>
      <c r="CC229" s="1">
        <v>65535</v>
      </c>
      <c r="CD229" s="1">
        <v>65535</v>
      </c>
      <c r="CE229" s="1">
        <v>65535</v>
      </c>
      <c r="CF229" s="1">
        <v>65535</v>
      </c>
      <c r="CG229" s="1">
        <v>65535</v>
      </c>
      <c r="CH229" s="1">
        <v>65535</v>
      </c>
      <c r="CI229" s="1">
        <v>65535</v>
      </c>
      <c r="CJ229" s="1">
        <v>65535</v>
      </c>
      <c r="CK229" s="1">
        <v>65535</v>
      </c>
      <c r="CL229" s="1">
        <v>65535</v>
      </c>
      <c r="CM229" s="1">
        <v>65535</v>
      </c>
      <c r="CN229" s="1">
        <v>65535</v>
      </c>
      <c r="CO229" s="1">
        <v>65535</v>
      </c>
      <c r="CP229" s="1">
        <v>65535</v>
      </c>
      <c r="CQ229" s="1">
        <v>65535</v>
      </c>
      <c r="CR229" s="1">
        <v>65535</v>
      </c>
      <c r="CS229" s="1">
        <v>65535</v>
      </c>
      <c r="CT229" s="1">
        <v>65535</v>
      </c>
      <c r="CU229" s="1">
        <v>65535</v>
      </c>
      <c r="CV229" s="1">
        <v>65535</v>
      </c>
      <c r="CW229" s="1">
        <v>65535</v>
      </c>
      <c r="CX229" s="1">
        <v>65535</v>
      </c>
      <c r="CY229" s="1">
        <v>65535</v>
      </c>
      <c r="CZ229" s="1">
        <v>65535</v>
      </c>
      <c r="DA229" s="1">
        <v>65535</v>
      </c>
      <c r="DB229" s="1">
        <v>65535</v>
      </c>
      <c r="DC229" s="1">
        <v>65535</v>
      </c>
      <c r="DD229" s="1">
        <v>65535</v>
      </c>
      <c r="DE229" s="1">
        <v>65535</v>
      </c>
      <c r="DF229" s="1">
        <v>65535</v>
      </c>
      <c r="DG229" s="1">
        <v>65535</v>
      </c>
      <c r="DH229" s="1">
        <v>65535</v>
      </c>
      <c r="DI229" s="1">
        <v>65535</v>
      </c>
      <c r="DJ229" s="1">
        <v>65535</v>
      </c>
      <c r="DK229" s="1">
        <v>65535</v>
      </c>
      <c r="DL229" s="1">
        <v>65535</v>
      </c>
      <c r="DM229" s="1">
        <v>65535</v>
      </c>
      <c r="DN229" s="1">
        <v>65535</v>
      </c>
      <c r="DO229" s="1">
        <v>65535</v>
      </c>
      <c r="DP229" s="1">
        <v>65535</v>
      </c>
      <c r="DQ229" s="1">
        <v>65535</v>
      </c>
      <c r="DR229" s="1">
        <v>65535</v>
      </c>
      <c r="DS229" s="1">
        <v>65535</v>
      </c>
      <c r="DT229" s="1">
        <v>65535</v>
      </c>
      <c r="DU229" s="1">
        <v>65535</v>
      </c>
      <c r="DV229" s="1">
        <v>65535</v>
      </c>
      <c r="DW229" s="1">
        <v>65535</v>
      </c>
      <c r="DX229" s="1">
        <v>65535</v>
      </c>
      <c r="DY229" s="1">
        <v>65535</v>
      </c>
      <c r="DZ229" s="1">
        <v>65535</v>
      </c>
      <c r="EA229" s="1">
        <v>65535</v>
      </c>
      <c r="EB229" s="1">
        <v>65535</v>
      </c>
      <c r="EC229" s="1">
        <v>65535</v>
      </c>
      <c r="ED229" s="1">
        <v>65535</v>
      </c>
      <c r="EE229" s="1">
        <v>65535</v>
      </c>
      <c r="EF229" s="1">
        <v>65535</v>
      </c>
      <c r="EG229" s="1">
        <v>65535</v>
      </c>
      <c r="EH229" s="1">
        <v>65535</v>
      </c>
      <c r="EI229" s="1">
        <v>65535</v>
      </c>
      <c r="EJ229" s="1">
        <v>65535</v>
      </c>
      <c r="EK229" s="1">
        <v>65535</v>
      </c>
      <c r="EL229" s="1">
        <v>65535</v>
      </c>
      <c r="EM229" s="1">
        <v>65535</v>
      </c>
      <c r="EN229" s="1">
        <v>65535</v>
      </c>
      <c r="EO229" s="1">
        <v>65535</v>
      </c>
      <c r="EP229" s="1">
        <v>65535</v>
      </c>
      <c r="EQ229" s="1">
        <v>65535</v>
      </c>
      <c r="ER229" s="1">
        <v>65535</v>
      </c>
      <c r="ES229" s="1">
        <v>65535</v>
      </c>
      <c r="ET229" s="1">
        <v>65535</v>
      </c>
      <c r="EU229" s="1">
        <v>65535</v>
      </c>
      <c r="EV229" s="1">
        <v>65535</v>
      </c>
      <c r="EW229" s="1">
        <v>65535</v>
      </c>
      <c r="EX229" s="1">
        <v>65535</v>
      </c>
      <c r="EY229" s="1">
        <v>65535</v>
      </c>
      <c r="EZ229" s="1">
        <v>65535</v>
      </c>
      <c r="FA229" s="1">
        <v>65535</v>
      </c>
      <c r="FB229" s="1">
        <v>65535</v>
      </c>
      <c r="FC229" s="1">
        <v>65535</v>
      </c>
      <c r="FD229" s="1">
        <v>65535</v>
      </c>
      <c r="FE229" s="1">
        <v>65535</v>
      </c>
      <c r="FF229" s="1">
        <v>65535</v>
      </c>
      <c r="FG229" s="1">
        <v>65535</v>
      </c>
      <c r="FH229" s="1">
        <v>65535</v>
      </c>
      <c r="FI229" s="1">
        <v>65535</v>
      </c>
      <c r="FJ229" s="1">
        <v>65535</v>
      </c>
      <c r="FK229" s="1">
        <v>65535</v>
      </c>
      <c r="FL229" s="1">
        <v>65535</v>
      </c>
      <c r="FM229" s="1">
        <v>65535</v>
      </c>
      <c r="FN229" s="1">
        <v>65535</v>
      </c>
      <c r="FO229" s="1">
        <v>65535</v>
      </c>
      <c r="FP229" s="1">
        <v>65535</v>
      </c>
      <c r="FQ229" s="1">
        <v>65535</v>
      </c>
      <c r="FR229" s="1">
        <v>23</v>
      </c>
      <c r="FS229" s="1">
        <v>65535</v>
      </c>
      <c r="FT229" s="1">
        <v>65535</v>
      </c>
      <c r="FU229" s="1">
        <v>65535</v>
      </c>
      <c r="FV229" s="1">
        <v>65535</v>
      </c>
      <c r="FW229" s="1">
        <v>65535</v>
      </c>
      <c r="FX229" s="1">
        <v>65535</v>
      </c>
      <c r="FY229" s="1">
        <v>65535</v>
      </c>
      <c r="FZ229" s="1">
        <v>65535</v>
      </c>
      <c r="GA229" s="1">
        <v>65535</v>
      </c>
      <c r="GB229" s="1">
        <v>65535</v>
      </c>
      <c r="GC229" s="1">
        <v>65535</v>
      </c>
      <c r="GD229" s="1">
        <v>65535</v>
      </c>
      <c r="GE229" s="1">
        <v>65535</v>
      </c>
      <c r="GF229" s="1">
        <v>65535</v>
      </c>
      <c r="GG229" s="1">
        <v>65535</v>
      </c>
      <c r="GH229" s="1">
        <v>65535</v>
      </c>
      <c r="GI229" s="1">
        <v>65535</v>
      </c>
      <c r="GJ229" s="1">
        <v>65535</v>
      </c>
      <c r="GK229" s="1">
        <v>65535</v>
      </c>
      <c r="GL229" s="1">
        <v>65535</v>
      </c>
      <c r="GM229" s="1">
        <v>65535</v>
      </c>
      <c r="GN229" s="1">
        <v>65535</v>
      </c>
      <c r="GO229" s="1">
        <v>65535</v>
      </c>
      <c r="GP229" s="1">
        <v>65535</v>
      </c>
      <c r="GQ229" s="1">
        <v>65535</v>
      </c>
      <c r="GR229" s="1">
        <v>65535</v>
      </c>
      <c r="GS229" s="1">
        <v>65535</v>
      </c>
      <c r="GT229" s="1">
        <v>65535</v>
      </c>
      <c r="GU229" s="1">
        <v>65535</v>
      </c>
      <c r="GV229" s="1">
        <v>65535</v>
      </c>
      <c r="GW229" s="1">
        <v>65535</v>
      </c>
      <c r="GX229" s="1">
        <v>65535</v>
      </c>
      <c r="GY229" s="1">
        <v>65535</v>
      </c>
      <c r="GZ229" s="1">
        <v>65535</v>
      </c>
      <c r="HA229" s="1">
        <v>24.4</v>
      </c>
      <c r="HB229" s="1">
        <v>65535</v>
      </c>
      <c r="HC229" s="1">
        <v>65535</v>
      </c>
      <c r="HD229" s="1">
        <v>65535</v>
      </c>
      <c r="HE229" s="1">
        <v>65535</v>
      </c>
      <c r="HF229" s="1">
        <v>65535</v>
      </c>
      <c r="HG229" s="1">
        <v>65535</v>
      </c>
      <c r="HH229" s="1">
        <v>65535</v>
      </c>
      <c r="HI229" s="1">
        <v>65535</v>
      </c>
      <c r="HJ229" s="1">
        <v>65535</v>
      </c>
      <c r="HK229" s="1">
        <v>65535</v>
      </c>
      <c r="HL229" s="1">
        <v>65535</v>
      </c>
      <c r="HM229" s="1">
        <v>65535</v>
      </c>
      <c r="HN229" s="1">
        <v>65535</v>
      </c>
      <c r="HO229" s="1">
        <v>65535</v>
      </c>
      <c r="HP229" s="1">
        <v>65535</v>
      </c>
      <c r="HQ229" s="1">
        <v>65535</v>
      </c>
      <c r="HR229" s="1">
        <v>65535</v>
      </c>
      <c r="HS229" s="1">
        <v>65535</v>
      </c>
      <c r="HT229" s="1">
        <v>65535</v>
      </c>
      <c r="HU229" s="1">
        <v>65535</v>
      </c>
      <c r="HV229" s="1">
        <v>65535</v>
      </c>
      <c r="HW229" s="1">
        <v>65535</v>
      </c>
      <c r="HX229" s="1">
        <v>65535</v>
      </c>
      <c r="HY229" s="1">
        <v>65535</v>
      </c>
      <c r="HZ229" s="1">
        <v>65535</v>
      </c>
      <c r="IA229" s="1">
        <v>65535</v>
      </c>
      <c r="IB229" s="1">
        <v>65535</v>
      </c>
      <c r="IC229" s="1">
        <v>65535</v>
      </c>
      <c r="ID229" s="1">
        <v>65535</v>
      </c>
      <c r="IE229" s="1">
        <v>65535</v>
      </c>
      <c r="IF229" s="1">
        <v>65535</v>
      </c>
      <c r="IG229" s="1">
        <v>65535</v>
      </c>
      <c r="IH229" s="1">
        <v>65535</v>
      </c>
      <c r="II229" s="1">
        <v>65535</v>
      </c>
      <c r="IJ229" s="1">
        <v>65535</v>
      </c>
      <c r="IK229" s="1">
        <v>65535</v>
      </c>
      <c r="IL229" s="1">
        <v>65535</v>
      </c>
      <c r="IM229" s="1">
        <v>65535</v>
      </c>
      <c r="IN229" s="1">
        <v>65535</v>
      </c>
      <c r="IO229" s="1">
        <v>65535</v>
      </c>
      <c r="IP229" s="1">
        <v>65535</v>
      </c>
      <c r="IQ229" s="1">
        <v>65535</v>
      </c>
      <c r="IR229" s="1">
        <v>65535</v>
      </c>
      <c r="IS229" s="1">
        <v>65535</v>
      </c>
      <c r="IT229" s="1">
        <v>65535</v>
      </c>
      <c r="IU229" s="1">
        <v>65535</v>
      </c>
      <c r="IV229" s="1">
        <v>65535</v>
      </c>
      <c r="IW229" s="1">
        <v>65535</v>
      </c>
      <c r="IX229" s="1">
        <v>65535</v>
      </c>
      <c r="IY229" s="1">
        <v>65535</v>
      </c>
      <c r="IZ229" s="1">
        <v>65535</v>
      </c>
      <c r="JA229" s="1">
        <v>65535</v>
      </c>
      <c r="JB229" s="1">
        <v>65535</v>
      </c>
      <c r="JC229" s="1">
        <v>65535</v>
      </c>
      <c r="JD229" s="1">
        <v>65535</v>
      </c>
      <c r="JE229" s="1">
        <v>65535</v>
      </c>
      <c r="JF229" s="1">
        <v>65535</v>
      </c>
      <c r="JG229" s="1">
        <v>65535</v>
      </c>
      <c r="JH229" s="1">
        <v>65535</v>
      </c>
      <c r="JI229" s="1">
        <v>65535</v>
      </c>
      <c r="JJ229" s="1">
        <v>65535</v>
      </c>
      <c r="JK229" s="1">
        <v>65535</v>
      </c>
      <c r="JL229" s="1">
        <v>65535</v>
      </c>
      <c r="JM229" s="1">
        <v>65535</v>
      </c>
      <c r="JN229" s="1">
        <v>65535</v>
      </c>
      <c r="JO229" s="1">
        <v>65535</v>
      </c>
      <c r="JP229" s="1">
        <v>65535</v>
      </c>
      <c r="JQ229" s="1">
        <v>65535</v>
      </c>
      <c r="JR229" s="1">
        <v>65535</v>
      </c>
      <c r="JS229" s="1">
        <v>65535</v>
      </c>
      <c r="JT229" s="1">
        <v>65535</v>
      </c>
      <c r="JU229" s="1">
        <v>65535</v>
      </c>
      <c r="JV229" s="1">
        <v>65535</v>
      </c>
      <c r="JW229" s="1">
        <v>65535</v>
      </c>
      <c r="JX229" s="1">
        <v>65535</v>
      </c>
      <c r="JY229" s="1">
        <v>65535</v>
      </c>
      <c r="JZ229" s="1">
        <v>65535</v>
      </c>
      <c r="KA229" s="1">
        <v>65535</v>
      </c>
      <c r="KB229" s="1">
        <v>65535</v>
      </c>
      <c r="KC229" s="1">
        <v>65535</v>
      </c>
      <c r="KD229" s="1">
        <v>65535</v>
      </c>
      <c r="KE229" s="1">
        <v>65535</v>
      </c>
      <c r="KF229" s="1">
        <v>65535</v>
      </c>
      <c r="KG229" s="1">
        <v>65535</v>
      </c>
      <c r="KH229" s="1">
        <v>65535</v>
      </c>
      <c r="KI229" s="1">
        <v>65535</v>
      </c>
      <c r="KJ229" s="1">
        <v>65535</v>
      </c>
      <c r="KK229" s="1">
        <v>65535</v>
      </c>
      <c r="KL229" s="1">
        <v>65535</v>
      </c>
      <c r="KM229" s="1">
        <v>65535</v>
      </c>
      <c r="KN229" s="1">
        <v>65535</v>
      </c>
      <c r="KO229" s="1">
        <v>65535</v>
      </c>
      <c r="KP229" s="1">
        <v>65535</v>
      </c>
      <c r="KQ229" s="1">
        <v>65535</v>
      </c>
      <c r="KR229" s="1">
        <v>65535</v>
      </c>
      <c r="KS229" s="1">
        <v>65535</v>
      </c>
      <c r="KT229" s="1">
        <v>65535</v>
      </c>
      <c r="KU229" s="1">
        <v>65535</v>
      </c>
      <c r="KV229" s="1">
        <v>65535</v>
      </c>
      <c r="KW229" s="1">
        <v>65535</v>
      </c>
      <c r="KX229" s="1">
        <v>65535</v>
      </c>
      <c r="KY229" s="1">
        <v>65535</v>
      </c>
      <c r="KZ229" s="1">
        <v>65535</v>
      </c>
      <c r="LA229" s="1">
        <v>65535</v>
      </c>
      <c r="LB229" s="1">
        <v>65535</v>
      </c>
      <c r="LC229" s="1">
        <v>65535</v>
      </c>
      <c r="LD229" s="1">
        <v>65535</v>
      </c>
      <c r="LE229" s="1">
        <v>65535</v>
      </c>
      <c r="LF229" s="1">
        <v>65535</v>
      </c>
      <c r="LG229" s="1">
        <v>65535</v>
      </c>
      <c r="LH229" s="1">
        <v>65535</v>
      </c>
      <c r="LI229" s="1">
        <v>65535</v>
      </c>
      <c r="LJ229" s="1">
        <v>65535</v>
      </c>
      <c r="LK229" s="1">
        <v>65535</v>
      </c>
      <c r="LL229" s="1">
        <v>65535</v>
      </c>
      <c r="LM229" s="1">
        <v>65535</v>
      </c>
      <c r="LN229" s="1">
        <v>65535</v>
      </c>
      <c r="LO229" s="1">
        <v>65535</v>
      </c>
      <c r="LP229" s="1">
        <v>65535</v>
      </c>
      <c r="LQ229" s="1">
        <v>65535</v>
      </c>
      <c r="LR229" s="1">
        <v>65535</v>
      </c>
      <c r="LS229" s="1">
        <v>65535</v>
      </c>
      <c r="LT229" s="1">
        <v>65535</v>
      </c>
      <c r="LU229" s="1">
        <v>65535</v>
      </c>
      <c r="LV229" s="1">
        <v>65535</v>
      </c>
      <c r="LW229" s="1">
        <v>65535</v>
      </c>
      <c r="LX229" s="1">
        <v>65535</v>
      </c>
      <c r="LY229" s="1">
        <v>65535</v>
      </c>
      <c r="LZ229" s="1">
        <v>65535</v>
      </c>
      <c r="MA229" s="1">
        <v>65535</v>
      </c>
      <c r="MB229" s="1">
        <v>65535</v>
      </c>
      <c r="MC229" s="1">
        <v>65535</v>
      </c>
      <c r="MD229" s="1">
        <v>65535</v>
      </c>
      <c r="ME229" s="1">
        <v>65535</v>
      </c>
      <c r="MF229" s="1">
        <v>65535</v>
      </c>
      <c r="MG229" s="1">
        <v>65535</v>
      </c>
      <c r="MH229" s="1">
        <v>65535</v>
      </c>
      <c r="MI229" s="1">
        <v>65535</v>
      </c>
      <c r="MJ229" s="1">
        <v>65535</v>
      </c>
      <c r="MK229" s="1">
        <v>65535</v>
      </c>
      <c r="ML229" s="1">
        <v>65535</v>
      </c>
      <c r="MM229" s="1">
        <v>65535</v>
      </c>
      <c r="MN229" s="1">
        <v>65535</v>
      </c>
      <c r="MO229" s="1">
        <v>65535</v>
      </c>
      <c r="MP229" s="1">
        <v>65535</v>
      </c>
      <c r="MQ229" s="1">
        <v>65535</v>
      </c>
      <c r="MR229" s="1">
        <v>65535</v>
      </c>
      <c r="MS229" s="1">
        <v>65535</v>
      </c>
      <c r="MT229" s="1">
        <v>65535</v>
      </c>
      <c r="MU229" s="1">
        <v>65535</v>
      </c>
      <c r="MV229" s="1">
        <v>65535</v>
      </c>
      <c r="MW229" s="1">
        <v>65535</v>
      </c>
      <c r="MX229" s="1">
        <v>65535</v>
      </c>
      <c r="MY229" s="1">
        <v>65535</v>
      </c>
      <c r="MZ229" s="1">
        <v>65535</v>
      </c>
      <c r="NA229" s="1">
        <v>65535</v>
      </c>
      <c r="NB229" s="1">
        <v>65535</v>
      </c>
      <c r="NC229" s="1">
        <v>65535</v>
      </c>
      <c r="ND229" s="1">
        <v>65535</v>
      </c>
      <c r="NE229" s="1">
        <v>65535</v>
      </c>
      <c r="NF229" s="1">
        <v>65535</v>
      </c>
      <c r="NG229" s="1">
        <v>65535</v>
      </c>
      <c r="NH229" s="1">
        <v>65535</v>
      </c>
      <c r="NI229" s="1">
        <v>65535</v>
      </c>
      <c r="NJ229" s="6">
        <f t="shared" si="160"/>
        <v>1</v>
      </c>
      <c r="NK229" s="3">
        <f t="shared" si="161"/>
        <v>0.7142857142857143</v>
      </c>
      <c r="NL229" s="3">
        <f t="shared" si="162"/>
        <v>0</v>
      </c>
      <c r="NM229" s="3">
        <f t="shared" si="163"/>
        <v>0</v>
      </c>
      <c r="NN229" s="3">
        <f t="shared" si="164"/>
        <v>0</v>
      </c>
      <c r="NO229" s="3">
        <f t="shared" si="165"/>
        <v>3.3333333333333333E-2</v>
      </c>
      <c r="NP229" s="3">
        <f t="shared" si="166"/>
        <v>3.2258064516129031E-2</v>
      </c>
      <c r="NQ229" s="3">
        <f t="shared" si="167"/>
        <v>0</v>
      </c>
      <c r="NR229" s="3">
        <f t="shared" si="168"/>
        <v>0</v>
      </c>
      <c r="NS229" s="3">
        <f t="shared" si="169"/>
        <v>0</v>
      </c>
      <c r="NT229" s="3">
        <f t="shared" si="170"/>
        <v>0</v>
      </c>
      <c r="NU229" s="3">
        <f t="shared" si="171"/>
        <v>0</v>
      </c>
      <c r="NV229" s="3">
        <f t="shared" si="172"/>
        <v>0.14520547945205478</v>
      </c>
      <c r="NW229" s="5">
        <f t="shared" si="173"/>
        <v>20.980645161290319</v>
      </c>
      <c r="NX229" s="1">
        <f t="shared" si="174"/>
        <v>20.970000000000002</v>
      </c>
      <c r="NY229" s="1" t="e">
        <f t="shared" si="175"/>
        <v>#N/A</v>
      </c>
      <c r="NZ229" s="1" t="e">
        <f t="shared" si="176"/>
        <v>#N/A</v>
      </c>
      <c r="OA229" s="1" t="e">
        <f t="shared" si="177"/>
        <v>#N/A</v>
      </c>
      <c r="OB229" s="1" t="e">
        <f t="shared" si="178"/>
        <v>#N/A</v>
      </c>
      <c r="OC229" s="1" t="e">
        <f t="shared" si="179"/>
        <v>#N/A</v>
      </c>
      <c r="OD229" s="1" t="e">
        <f t="shared" si="180"/>
        <v>#N/A</v>
      </c>
      <c r="OE229" s="1" t="e">
        <f t="shared" si="181"/>
        <v>#N/A</v>
      </c>
      <c r="OF229" s="1" t="e">
        <f t="shared" si="182"/>
        <v>#N/A</v>
      </c>
      <c r="OG229" s="1" t="e">
        <f t="shared" si="183"/>
        <v>#N/A</v>
      </c>
      <c r="OH229" s="1" t="e">
        <f t="shared" si="184"/>
        <v>#N/A</v>
      </c>
      <c r="OI229" s="111">
        <v>20.381818181818183</v>
      </c>
      <c r="OJ229" s="112">
        <v>20.352380952380948</v>
      </c>
      <c r="OK229" s="112">
        <v>20.350000000000001</v>
      </c>
      <c r="OL229" s="112">
        <v>20.363157894736844</v>
      </c>
      <c r="OM229" s="112">
        <v>20.257142857142853</v>
      </c>
      <c r="ON229" s="112">
        <v>20.327272727272728</v>
      </c>
      <c r="OO229" s="112">
        <v>20.009523809523809</v>
      </c>
      <c r="OP229" s="112">
        <v>20.047826086956523</v>
      </c>
      <c r="OQ229" s="112">
        <v>19.884999999999998</v>
      </c>
      <c r="OR229" s="112">
        <v>19.82</v>
      </c>
      <c r="OS229" s="112">
        <v>20.004545454545454</v>
      </c>
      <c r="OT229" s="112">
        <v>20.142857142857142</v>
      </c>
      <c r="OU229" s="5">
        <f t="shared" si="148"/>
        <v>0.59882697947213614</v>
      </c>
      <c r="OV229" s="1">
        <f t="shared" si="149"/>
        <v>0.61761904761905484</v>
      </c>
      <c r="OW229" s="1" t="e">
        <f t="shared" si="150"/>
        <v>#N/A</v>
      </c>
      <c r="OX229" s="1" t="e">
        <f t="shared" si="151"/>
        <v>#N/A</v>
      </c>
      <c r="OY229" s="1" t="e">
        <f t="shared" si="152"/>
        <v>#N/A</v>
      </c>
      <c r="OZ229" s="1" t="e">
        <f t="shared" si="153"/>
        <v>#N/A</v>
      </c>
      <c r="PA229" s="1" t="e">
        <f t="shared" si="154"/>
        <v>#N/A</v>
      </c>
      <c r="PB229" s="1" t="e">
        <f t="shared" si="155"/>
        <v>#N/A</v>
      </c>
      <c r="PC229" s="1" t="e">
        <f t="shared" si="156"/>
        <v>#N/A</v>
      </c>
      <c r="PD229" s="1" t="e">
        <f t="shared" si="157"/>
        <v>#N/A</v>
      </c>
      <c r="PE229" s="1" t="e">
        <f t="shared" si="158"/>
        <v>#N/A</v>
      </c>
      <c r="PF229" s="1" t="e">
        <f t="shared" si="159"/>
        <v>#N/A</v>
      </c>
      <c r="PG229" s="111">
        <v>17</v>
      </c>
      <c r="PH229" s="112">
        <v>17</v>
      </c>
      <c r="PI229" s="112">
        <v>17.2</v>
      </c>
      <c r="PJ229" s="112">
        <v>17</v>
      </c>
      <c r="PK229" s="112">
        <v>17</v>
      </c>
      <c r="PL229" s="112">
        <v>14.6</v>
      </c>
      <c r="PM229" s="112">
        <v>16.8</v>
      </c>
      <c r="PN229" s="112">
        <v>16.8</v>
      </c>
      <c r="PO229" s="112">
        <v>16.399999999999999</v>
      </c>
      <c r="PP229" s="112">
        <v>17</v>
      </c>
      <c r="PQ229" s="112">
        <v>16</v>
      </c>
      <c r="PR229" s="137">
        <v>15</v>
      </c>
      <c r="PS229" s="5">
        <f t="array" ref="PS229">+IF(ISERROR($NW229)=FALSE,MIN(IF($H229:$AL229&lt;65534,$H229:$AL229,"")),NA())</f>
        <v>19.399999999999999</v>
      </c>
      <c r="PT229" s="1">
        <f t="array" ref="PT229">+IF(ISERROR($NX229)=FALSE,MIN(IF($AM229:$BN229&lt;65534,$AM229:$BN229,"")),NA())</f>
        <v>19</v>
      </c>
      <c r="PU229" s="1" t="e">
        <f t="array" ref="PU229">+IF(ISERROR($NY229)=FALSE,MIN(IF($BP229:$CT229&lt;65534,$BP229:$CT229,"")),NA())</f>
        <v>#N/A</v>
      </c>
      <c r="PV229" s="1" t="e">
        <f t="array" ref="PV229">+IF(ISERROR($NZ229)=FALSE,MIN(IF($CU229:$DX229&lt;65534,$CU229:$DX229,"")),NA())</f>
        <v>#N/A</v>
      </c>
      <c r="PW229" s="1" t="e">
        <f t="array" ref="PW229">+IF(ISERROR($OA229)=FALSE,MIN(IF($DY229:$FC229&lt;65534,$DY229:$FC229,"")),NA())</f>
        <v>#N/A</v>
      </c>
      <c r="PX229" s="1" t="e">
        <f t="array" ref="PX229">+IF(ISERROR($OB229)=FALSE,MIN(IF($FD229:$GG229&lt;65534,$FD229:$GG229,"")),NA())</f>
        <v>#N/A</v>
      </c>
      <c r="PY229" s="1" t="e">
        <f t="array" ref="PY229">+IF(ISERROR($OC229)=FALSE,MIN(IF($GH229:$HL229&lt;65534,$GH229:$HL229,"")),NA())</f>
        <v>#N/A</v>
      </c>
      <c r="PZ229" s="1" t="e">
        <f t="array" ref="PZ229">+IF(ISERROR($OD229)=FALSE,MIN(IF($HM229:$IQ229&lt;65534,$HM229:$IQ229,"")),NA())</f>
        <v>#N/A</v>
      </c>
      <c r="QA229" s="1" t="e">
        <f t="array" ref="QA229">+IF(ISERROR($OE229)=FALSE,MIN(IF($IR229:$JU229&lt;65534,$IR229:$JU229,"")),NA())</f>
        <v>#N/A</v>
      </c>
      <c r="QB229" s="1" t="e">
        <f t="array" ref="QB229">+IF(ISERROR($OF229)=FALSE,MIN(IF($JV229:$KZ229&lt;65534,$JV229:$KZ229,"")),NA())</f>
        <v>#N/A</v>
      </c>
      <c r="QC229" s="1" t="e">
        <f t="array" ref="QC229">+IF(ISERROR($OG229)=FALSE,MIN(IF($LA229:$MD229&lt;65534,$LA229:$MD229,"")),NA())</f>
        <v>#N/A</v>
      </c>
      <c r="QD229" s="1" t="e">
        <f t="array" ref="QD229">+IF(ISERROR($OH229)=FALSE,MIN(IF($ME229:$NI229&lt;65534,$ME229:$NI229,"")),NA())</f>
        <v>#N/A</v>
      </c>
      <c r="QE229" s="5">
        <f t="shared" si="185"/>
        <v>-2.3999999999999986</v>
      </c>
      <c r="QF229" s="1">
        <f t="shared" si="186"/>
        <v>-2</v>
      </c>
      <c r="QG229" s="1" t="e">
        <f t="shared" si="187"/>
        <v>#N/A</v>
      </c>
      <c r="QH229" s="1" t="e">
        <f t="shared" si="188"/>
        <v>#N/A</v>
      </c>
      <c r="QI229" s="1" t="e">
        <f t="shared" si="189"/>
        <v>#N/A</v>
      </c>
      <c r="QJ229" s="1" t="e">
        <f t="shared" si="190"/>
        <v>#N/A</v>
      </c>
      <c r="QK229" s="1" t="e">
        <f t="shared" si="191"/>
        <v>#N/A</v>
      </c>
      <c r="QL229" s="1" t="e">
        <f t="shared" si="192"/>
        <v>#N/A</v>
      </c>
      <c r="QM229" s="1" t="e">
        <f t="shared" si="193"/>
        <v>#N/A</v>
      </c>
      <c r="QN229" s="1" t="e">
        <f t="shared" si="194"/>
        <v>#N/A</v>
      </c>
      <c r="QO229" s="1" t="e">
        <f t="shared" si="195"/>
        <v>#N/A</v>
      </c>
      <c r="QP229" s="1" t="e">
        <f t="shared" si="196"/>
        <v>#N/A</v>
      </c>
      <c r="QQ229" s="5" t="s">
        <v>892</v>
      </c>
    </row>
    <row r="230" spans="1:459" s="1" customFormat="1" x14ac:dyDescent="0.2">
      <c r="A230" s="126">
        <v>23155030</v>
      </c>
      <c r="B230" s="127">
        <v>-73.808611111111105</v>
      </c>
      <c r="C230" s="127">
        <v>7.0263888888888886</v>
      </c>
      <c r="D230" s="128">
        <v>126</v>
      </c>
      <c r="E230" s="129" t="s">
        <v>387</v>
      </c>
      <c r="F230" s="129" t="s">
        <v>14</v>
      </c>
      <c r="G230" s="129" t="s">
        <v>15</v>
      </c>
      <c r="H230" s="1">
        <v>24</v>
      </c>
      <c r="I230" s="1">
        <v>24</v>
      </c>
      <c r="J230" s="1">
        <v>23.8</v>
      </c>
      <c r="K230" s="1">
        <v>24.4</v>
      </c>
      <c r="L230" s="1">
        <v>24.8</v>
      </c>
      <c r="M230" s="1">
        <v>25</v>
      </c>
      <c r="N230" s="1">
        <v>25.2</v>
      </c>
      <c r="O230" s="1">
        <v>23.8</v>
      </c>
      <c r="P230" s="1">
        <v>23.6</v>
      </c>
      <c r="Q230" s="1">
        <v>23.4</v>
      </c>
      <c r="R230" s="1">
        <v>23.2</v>
      </c>
      <c r="S230" s="1">
        <v>23.4</v>
      </c>
      <c r="T230" s="1">
        <v>22.8</v>
      </c>
      <c r="U230" s="1">
        <v>23</v>
      </c>
      <c r="V230" s="1">
        <v>24</v>
      </c>
      <c r="W230" s="1">
        <v>24.8</v>
      </c>
      <c r="X230" s="1">
        <v>25</v>
      </c>
      <c r="Y230" s="1">
        <v>25.2</v>
      </c>
      <c r="Z230" s="1">
        <v>24.8</v>
      </c>
      <c r="AA230" s="1">
        <v>24.8</v>
      </c>
      <c r="AB230" s="1">
        <v>24.4</v>
      </c>
      <c r="AC230" s="1">
        <v>25.5</v>
      </c>
      <c r="AD230" s="1">
        <v>25.4</v>
      </c>
      <c r="AE230" s="1">
        <v>25.2</v>
      </c>
      <c r="AF230" s="1">
        <v>25.4</v>
      </c>
      <c r="AG230" s="1">
        <v>25.2</v>
      </c>
      <c r="AH230" s="1">
        <v>25</v>
      </c>
      <c r="AI230" s="1">
        <v>26</v>
      </c>
      <c r="AJ230" s="1">
        <v>24.2</v>
      </c>
      <c r="AK230" s="1">
        <v>24</v>
      </c>
      <c r="AL230" s="1">
        <v>24</v>
      </c>
      <c r="AM230" s="1">
        <v>24.2</v>
      </c>
      <c r="AN230" s="1">
        <v>24.6</v>
      </c>
      <c r="AO230" s="1">
        <v>25.2</v>
      </c>
      <c r="AP230" s="1">
        <v>24.8</v>
      </c>
      <c r="AQ230" s="1">
        <v>26.2</v>
      </c>
      <c r="AR230" s="1">
        <v>25.8</v>
      </c>
      <c r="AS230" s="1">
        <v>26</v>
      </c>
      <c r="AT230" s="1">
        <v>25</v>
      </c>
      <c r="AU230" s="1">
        <v>24.8</v>
      </c>
      <c r="AV230" s="1">
        <v>25</v>
      </c>
      <c r="AW230" s="1">
        <v>25</v>
      </c>
      <c r="AX230" s="1">
        <v>26</v>
      </c>
      <c r="AY230" s="1">
        <v>26.8</v>
      </c>
      <c r="AZ230" s="1">
        <v>24.8</v>
      </c>
      <c r="BA230" s="1">
        <v>24</v>
      </c>
      <c r="BB230" s="1">
        <v>25.5</v>
      </c>
      <c r="BC230" s="1">
        <v>24.8</v>
      </c>
      <c r="BD230" s="1">
        <v>24.2</v>
      </c>
      <c r="BE230" s="1">
        <v>25.4</v>
      </c>
      <c r="BF230" s="1">
        <v>22</v>
      </c>
      <c r="BG230" s="1">
        <v>22.2</v>
      </c>
      <c r="BH230" s="1">
        <v>23.8</v>
      </c>
      <c r="BI230" s="1">
        <v>25.4</v>
      </c>
      <c r="BJ230" s="1">
        <v>24.8</v>
      </c>
      <c r="BK230" s="1">
        <v>25</v>
      </c>
      <c r="BL230" s="1">
        <v>24.8</v>
      </c>
      <c r="BM230" s="1">
        <v>25.2</v>
      </c>
      <c r="BN230" s="1">
        <v>25.4</v>
      </c>
      <c r="BO230" s="102"/>
      <c r="BP230" s="1">
        <v>24.6</v>
      </c>
      <c r="BQ230" s="1">
        <v>22.6</v>
      </c>
      <c r="BR230" s="1">
        <v>22.6</v>
      </c>
      <c r="BS230" s="1">
        <v>24.6</v>
      </c>
      <c r="BT230" s="1">
        <v>25.2</v>
      </c>
      <c r="BU230" s="1">
        <v>24.4</v>
      </c>
      <c r="BV230" s="1">
        <v>24.4</v>
      </c>
      <c r="BW230" s="1">
        <v>24.6</v>
      </c>
      <c r="BX230" s="1">
        <v>24.8</v>
      </c>
      <c r="BY230" s="1">
        <v>25</v>
      </c>
      <c r="BZ230" s="1">
        <v>23.4</v>
      </c>
      <c r="CA230" s="1">
        <v>23.4</v>
      </c>
      <c r="CB230" s="1">
        <v>25</v>
      </c>
      <c r="CC230" s="1">
        <v>25</v>
      </c>
      <c r="CD230" s="1">
        <v>25.2</v>
      </c>
      <c r="CE230" s="1">
        <v>25.8</v>
      </c>
      <c r="CF230" s="1">
        <v>25.4</v>
      </c>
      <c r="CG230" s="1">
        <v>25.6</v>
      </c>
      <c r="CH230" s="1">
        <v>23.4</v>
      </c>
      <c r="CI230" s="1">
        <v>23.8</v>
      </c>
      <c r="CJ230" s="1">
        <v>24.6</v>
      </c>
      <c r="CK230" s="1">
        <v>23.6</v>
      </c>
      <c r="CL230" s="1">
        <v>23.2</v>
      </c>
      <c r="CM230" s="1">
        <v>23</v>
      </c>
      <c r="CN230" s="1">
        <v>24.5</v>
      </c>
      <c r="CO230" s="1">
        <v>24.2</v>
      </c>
      <c r="CP230" s="1">
        <v>24.8</v>
      </c>
      <c r="CQ230" s="1">
        <v>24.8</v>
      </c>
      <c r="CR230" s="1">
        <v>24.5</v>
      </c>
      <c r="CS230" s="1">
        <v>24.2</v>
      </c>
      <c r="CT230" s="1">
        <v>25.6</v>
      </c>
      <c r="CU230" s="1">
        <v>23.8</v>
      </c>
      <c r="CV230" s="1">
        <v>23.2</v>
      </c>
      <c r="CW230" s="1">
        <v>23.8</v>
      </c>
      <c r="CX230" s="1">
        <v>24.4</v>
      </c>
      <c r="CY230" s="1">
        <v>24</v>
      </c>
      <c r="CZ230" s="1">
        <v>24.4</v>
      </c>
      <c r="DA230" s="1">
        <v>25.4</v>
      </c>
      <c r="DB230" s="1">
        <v>24</v>
      </c>
      <c r="DC230" s="1">
        <v>24</v>
      </c>
      <c r="DD230" s="1">
        <v>24.2</v>
      </c>
      <c r="DE230" s="1">
        <v>23.6</v>
      </c>
      <c r="DF230" s="1">
        <v>23.8</v>
      </c>
      <c r="DG230" s="1">
        <v>25</v>
      </c>
      <c r="DH230" s="1">
        <v>23.6</v>
      </c>
      <c r="DI230" s="1">
        <v>23</v>
      </c>
      <c r="DJ230" s="1">
        <v>24.2</v>
      </c>
      <c r="DK230" s="1">
        <v>26.4</v>
      </c>
      <c r="DL230" s="1">
        <v>25</v>
      </c>
      <c r="DM230" s="1">
        <v>24.2</v>
      </c>
      <c r="DN230" s="1">
        <v>24.4</v>
      </c>
      <c r="DO230" s="1">
        <v>23.2</v>
      </c>
      <c r="DP230" s="1">
        <v>23.4</v>
      </c>
      <c r="DQ230" s="1">
        <v>23.2</v>
      </c>
      <c r="DR230" s="1">
        <v>23</v>
      </c>
      <c r="DS230" s="1">
        <v>23.8</v>
      </c>
      <c r="DT230" s="1">
        <v>23.8</v>
      </c>
      <c r="DU230" s="1">
        <v>25.2</v>
      </c>
      <c r="DV230" s="1">
        <v>24.5</v>
      </c>
      <c r="DW230" s="1">
        <v>26.4</v>
      </c>
      <c r="DX230" s="1">
        <v>26.8</v>
      </c>
      <c r="DY230" s="1">
        <v>26</v>
      </c>
      <c r="DZ230" s="1">
        <v>26.4</v>
      </c>
      <c r="EA230" s="1">
        <v>26.6</v>
      </c>
      <c r="EB230" s="1">
        <v>22.6</v>
      </c>
      <c r="EC230" s="1">
        <v>22.4</v>
      </c>
      <c r="ED230" s="1">
        <v>26.6</v>
      </c>
      <c r="EE230" s="1">
        <v>24</v>
      </c>
      <c r="EF230" s="1">
        <v>23.6</v>
      </c>
      <c r="EG230" s="1">
        <v>23.8</v>
      </c>
      <c r="EH230" s="1">
        <v>23.8</v>
      </c>
      <c r="EI230" s="1">
        <v>23.4</v>
      </c>
      <c r="EJ230" s="1">
        <v>23.8</v>
      </c>
      <c r="EK230" s="1">
        <v>24.2</v>
      </c>
      <c r="EL230" s="1">
        <v>23.4</v>
      </c>
      <c r="EM230" s="1">
        <v>23.8</v>
      </c>
      <c r="EN230" s="1">
        <v>23.6</v>
      </c>
      <c r="EO230" s="1">
        <v>22.6</v>
      </c>
      <c r="EP230" s="1">
        <v>22.8</v>
      </c>
      <c r="EQ230" s="1">
        <v>23</v>
      </c>
      <c r="ER230" s="1">
        <v>23.8</v>
      </c>
      <c r="ES230" s="1">
        <v>23.6</v>
      </c>
      <c r="ET230" s="1">
        <v>24</v>
      </c>
      <c r="EU230" s="1">
        <v>24</v>
      </c>
      <c r="EV230" s="1">
        <v>22.8</v>
      </c>
      <c r="EW230" s="1">
        <v>23.8</v>
      </c>
      <c r="EX230" s="1">
        <v>24.3</v>
      </c>
      <c r="EY230" s="1">
        <v>22.4</v>
      </c>
      <c r="EZ230" s="1">
        <v>22.6</v>
      </c>
      <c r="FA230" s="1">
        <v>23.8</v>
      </c>
      <c r="FB230" s="1">
        <v>22.4</v>
      </c>
      <c r="FC230" s="1">
        <v>22.8</v>
      </c>
      <c r="FD230" s="1">
        <v>23</v>
      </c>
      <c r="FE230" s="1">
        <v>23</v>
      </c>
      <c r="FF230" s="1">
        <v>25</v>
      </c>
      <c r="FG230" s="1">
        <v>23.8</v>
      </c>
      <c r="FH230" s="1">
        <v>23</v>
      </c>
      <c r="FI230" s="1">
        <v>23.7</v>
      </c>
      <c r="FJ230" s="1">
        <v>22.2</v>
      </c>
      <c r="FK230" s="1">
        <v>22.6</v>
      </c>
      <c r="FL230" s="1">
        <v>24.2</v>
      </c>
      <c r="FM230" s="1">
        <v>23.6</v>
      </c>
      <c r="FN230" s="1">
        <v>24.2</v>
      </c>
      <c r="FO230" s="1">
        <v>23.4</v>
      </c>
      <c r="FP230" s="1">
        <v>24</v>
      </c>
      <c r="FQ230" s="1">
        <v>25.2</v>
      </c>
      <c r="FR230" s="1">
        <v>23.8</v>
      </c>
      <c r="FS230" s="1">
        <v>23.8</v>
      </c>
      <c r="FT230" s="1">
        <v>23</v>
      </c>
      <c r="FU230" s="1">
        <v>24.8</v>
      </c>
      <c r="FV230" s="1">
        <v>25</v>
      </c>
      <c r="FW230" s="1">
        <v>25.8</v>
      </c>
      <c r="FX230" s="1">
        <v>26</v>
      </c>
      <c r="FY230" s="1">
        <v>25</v>
      </c>
      <c r="FZ230" s="1">
        <v>26</v>
      </c>
      <c r="GA230" s="1">
        <v>24</v>
      </c>
      <c r="GB230" s="1">
        <v>23</v>
      </c>
      <c r="GC230" s="1">
        <v>23.6</v>
      </c>
      <c r="GD230" s="1">
        <v>25</v>
      </c>
      <c r="GE230" s="1">
        <v>25.2</v>
      </c>
      <c r="GF230" s="1">
        <v>26</v>
      </c>
      <c r="GG230" s="1">
        <v>23.4</v>
      </c>
      <c r="GH230" s="1">
        <v>22.4</v>
      </c>
      <c r="GI230" s="1">
        <v>22.4</v>
      </c>
      <c r="GJ230" s="1">
        <v>22.4</v>
      </c>
      <c r="GK230" s="1">
        <v>24.4</v>
      </c>
      <c r="GL230" s="1">
        <v>23.4</v>
      </c>
      <c r="GM230" s="1">
        <v>22.8</v>
      </c>
      <c r="GN230" s="1">
        <v>23.2</v>
      </c>
      <c r="GO230" s="1">
        <v>25.2</v>
      </c>
      <c r="GP230" s="1">
        <v>23.7</v>
      </c>
      <c r="GQ230" s="1">
        <v>24.4</v>
      </c>
      <c r="GR230" s="1">
        <v>23.6</v>
      </c>
      <c r="GS230" s="1">
        <v>24.4</v>
      </c>
      <c r="GT230" s="1">
        <v>22.2</v>
      </c>
      <c r="GU230" s="1">
        <v>22.8</v>
      </c>
      <c r="GV230" s="1">
        <v>23.8</v>
      </c>
      <c r="GW230" s="1">
        <v>24</v>
      </c>
      <c r="GX230" s="1">
        <v>22</v>
      </c>
      <c r="GY230" s="1">
        <v>22.6</v>
      </c>
      <c r="GZ230" s="1">
        <v>25.2</v>
      </c>
      <c r="HA230" s="1">
        <v>24.8</v>
      </c>
      <c r="HB230" s="1">
        <v>24.4</v>
      </c>
      <c r="HC230" s="1">
        <v>23</v>
      </c>
      <c r="HD230" s="1">
        <v>23.8</v>
      </c>
      <c r="HE230" s="1">
        <v>24</v>
      </c>
      <c r="HF230" s="1">
        <v>23.6</v>
      </c>
      <c r="HG230" s="1">
        <v>22</v>
      </c>
      <c r="HH230" s="1">
        <v>23.2</v>
      </c>
      <c r="HI230" s="1">
        <v>23.6</v>
      </c>
      <c r="HJ230" s="1">
        <v>23.8</v>
      </c>
      <c r="HK230" s="1">
        <v>24</v>
      </c>
      <c r="HL230" s="1">
        <v>23.8</v>
      </c>
      <c r="HM230" s="1">
        <v>22.6</v>
      </c>
      <c r="HN230" s="1">
        <v>23.6</v>
      </c>
      <c r="HO230" s="1">
        <v>23.8</v>
      </c>
      <c r="HP230" s="1">
        <v>22.8</v>
      </c>
      <c r="HQ230" s="1">
        <v>23</v>
      </c>
      <c r="HR230" s="1">
        <v>23</v>
      </c>
      <c r="HS230" s="1">
        <v>23.4</v>
      </c>
      <c r="HT230" s="1">
        <v>23</v>
      </c>
      <c r="HU230" s="1">
        <v>23.6</v>
      </c>
      <c r="HV230" s="1">
        <v>26.2</v>
      </c>
      <c r="HW230" s="1">
        <v>26</v>
      </c>
      <c r="HX230" s="1">
        <v>22.8</v>
      </c>
      <c r="HY230" s="1">
        <v>25.2</v>
      </c>
      <c r="HZ230" s="1">
        <v>24</v>
      </c>
      <c r="IA230" s="1">
        <v>22</v>
      </c>
      <c r="IB230" s="1">
        <v>22.6</v>
      </c>
      <c r="IC230" s="1">
        <v>22</v>
      </c>
      <c r="ID230" s="1">
        <v>24.2</v>
      </c>
      <c r="IE230" s="1">
        <v>23</v>
      </c>
      <c r="IF230" s="1">
        <v>22.8</v>
      </c>
      <c r="IG230" s="1">
        <v>22.2</v>
      </c>
      <c r="IH230" s="1">
        <v>23.2</v>
      </c>
      <c r="II230" s="1">
        <v>24.8</v>
      </c>
      <c r="IJ230" s="1">
        <v>22.4</v>
      </c>
      <c r="IK230" s="1">
        <v>22.6</v>
      </c>
      <c r="IL230" s="1">
        <v>24.2</v>
      </c>
      <c r="IM230" s="1">
        <v>24.2</v>
      </c>
      <c r="IN230" s="1">
        <v>23.4</v>
      </c>
      <c r="IO230" s="1">
        <v>23</v>
      </c>
      <c r="IP230" s="1">
        <v>25.6</v>
      </c>
      <c r="IQ230" s="1">
        <v>24.8</v>
      </c>
      <c r="IR230" s="1">
        <v>23.8</v>
      </c>
      <c r="IS230" s="1">
        <v>24</v>
      </c>
      <c r="IT230" s="1">
        <v>22.8</v>
      </c>
      <c r="IU230" s="1">
        <v>23.4</v>
      </c>
      <c r="IV230" s="1">
        <v>24.4</v>
      </c>
      <c r="IW230" s="1">
        <v>23.2</v>
      </c>
      <c r="IX230" s="1">
        <v>24.2</v>
      </c>
      <c r="IY230" s="1">
        <v>23.2</v>
      </c>
      <c r="IZ230" s="1">
        <v>23.2</v>
      </c>
      <c r="JA230" s="1">
        <v>25.8</v>
      </c>
      <c r="JB230" s="1">
        <v>24.5</v>
      </c>
      <c r="JC230" s="1">
        <v>23.8</v>
      </c>
      <c r="JD230" s="1">
        <v>25.8</v>
      </c>
      <c r="JE230" s="1">
        <v>24.8</v>
      </c>
      <c r="JF230" s="1">
        <v>23.4</v>
      </c>
      <c r="JG230" s="1">
        <v>23</v>
      </c>
      <c r="JH230" s="1">
        <v>23.5</v>
      </c>
      <c r="JI230" s="1">
        <v>22.8</v>
      </c>
      <c r="JJ230" s="1">
        <v>22.8</v>
      </c>
      <c r="JK230" s="1">
        <v>22.6</v>
      </c>
      <c r="JL230" s="1">
        <v>22.8</v>
      </c>
      <c r="JM230" s="1">
        <v>23</v>
      </c>
      <c r="JN230" s="1">
        <v>24</v>
      </c>
      <c r="JO230" s="1">
        <v>20.8</v>
      </c>
      <c r="JP230" s="1">
        <v>21</v>
      </c>
      <c r="JQ230" s="1">
        <v>22</v>
      </c>
      <c r="JR230" s="1">
        <v>23.6</v>
      </c>
      <c r="JS230" s="1">
        <v>25.2</v>
      </c>
      <c r="JT230" s="1">
        <v>22.6</v>
      </c>
      <c r="JU230" s="1">
        <v>23</v>
      </c>
      <c r="JV230" s="1">
        <v>22.4</v>
      </c>
      <c r="JW230" s="1">
        <v>22.8</v>
      </c>
      <c r="JX230" s="1">
        <v>22.4</v>
      </c>
      <c r="JY230" s="1">
        <v>22.6</v>
      </c>
      <c r="JZ230" s="1">
        <v>24.8</v>
      </c>
      <c r="KA230" s="1">
        <v>22.4</v>
      </c>
      <c r="KB230" s="1">
        <v>22.6</v>
      </c>
      <c r="KC230" s="1">
        <v>23.4</v>
      </c>
      <c r="KD230" s="1">
        <v>65535</v>
      </c>
      <c r="KE230" s="1">
        <v>65535</v>
      </c>
      <c r="KF230" s="1">
        <v>23.6</v>
      </c>
      <c r="KG230" s="1">
        <v>22.2</v>
      </c>
      <c r="KH230" s="1">
        <v>22.6</v>
      </c>
      <c r="KI230" s="1">
        <v>21.4</v>
      </c>
      <c r="KJ230" s="1">
        <v>22.2</v>
      </c>
      <c r="KK230" s="1">
        <v>22.4</v>
      </c>
      <c r="KL230" s="1">
        <v>23</v>
      </c>
      <c r="KM230" s="1">
        <v>22.2</v>
      </c>
      <c r="KN230" s="1">
        <v>22.4</v>
      </c>
      <c r="KO230" s="1">
        <v>22.4</v>
      </c>
      <c r="KP230" s="1">
        <v>24.5</v>
      </c>
      <c r="KQ230" s="1">
        <v>22.2</v>
      </c>
      <c r="KR230" s="1">
        <v>22.8</v>
      </c>
      <c r="KS230" s="1">
        <v>22.8</v>
      </c>
      <c r="KT230" s="1">
        <v>23.2</v>
      </c>
      <c r="KU230" s="1">
        <v>24.2</v>
      </c>
      <c r="KV230" s="1">
        <v>22</v>
      </c>
      <c r="KW230" s="1">
        <v>22.2</v>
      </c>
      <c r="KX230" s="1">
        <v>24.2</v>
      </c>
      <c r="KY230" s="1">
        <v>23</v>
      </c>
      <c r="KZ230" s="1">
        <v>23.7</v>
      </c>
      <c r="LA230" s="1">
        <v>23</v>
      </c>
      <c r="LB230" s="1">
        <v>23.2</v>
      </c>
      <c r="LC230" s="1">
        <v>23</v>
      </c>
      <c r="LD230" s="1">
        <v>22.4</v>
      </c>
      <c r="LE230" s="1">
        <v>24</v>
      </c>
      <c r="LF230" s="1">
        <v>24</v>
      </c>
      <c r="LG230" s="1">
        <v>25</v>
      </c>
      <c r="LH230" s="1">
        <v>25</v>
      </c>
      <c r="LI230" s="1">
        <v>24</v>
      </c>
      <c r="LJ230" s="1">
        <v>23.8</v>
      </c>
      <c r="LK230" s="1">
        <v>22.5</v>
      </c>
      <c r="LL230" s="1">
        <v>22.6</v>
      </c>
      <c r="LM230" s="1">
        <v>22.8</v>
      </c>
      <c r="LN230" s="1">
        <v>22.8</v>
      </c>
      <c r="LO230" s="1">
        <v>22.6</v>
      </c>
      <c r="LP230" s="1">
        <v>22.6</v>
      </c>
      <c r="LQ230" s="1">
        <v>22.6</v>
      </c>
      <c r="LR230" s="1">
        <v>24.7</v>
      </c>
      <c r="LS230" s="1">
        <v>24.2</v>
      </c>
      <c r="LT230" s="1">
        <v>24</v>
      </c>
      <c r="LU230" s="1">
        <v>22.4</v>
      </c>
      <c r="LV230" s="1">
        <v>22.2</v>
      </c>
      <c r="LW230" s="1">
        <v>22.8</v>
      </c>
      <c r="LX230" s="1">
        <v>23.2</v>
      </c>
      <c r="LY230" s="1">
        <v>24.5</v>
      </c>
      <c r="LZ230" s="1">
        <v>24.5</v>
      </c>
      <c r="MA230" s="1">
        <v>25.6</v>
      </c>
      <c r="MB230" s="1">
        <v>22.4</v>
      </c>
      <c r="MC230" s="1">
        <v>23.5</v>
      </c>
      <c r="MD230" s="1">
        <v>23.8</v>
      </c>
      <c r="ME230" s="1">
        <v>24.8</v>
      </c>
      <c r="MF230" s="1">
        <v>25.5</v>
      </c>
      <c r="MG230" s="1">
        <v>22.4</v>
      </c>
      <c r="MH230" s="1">
        <v>22.4</v>
      </c>
      <c r="MI230" s="1">
        <v>24.2</v>
      </c>
      <c r="MJ230" s="1">
        <v>24.4</v>
      </c>
      <c r="MK230" s="1">
        <v>23.6</v>
      </c>
      <c r="ML230" s="1">
        <v>23</v>
      </c>
      <c r="MM230" s="1">
        <v>23.5</v>
      </c>
      <c r="MN230" s="1">
        <v>24</v>
      </c>
      <c r="MO230" s="1">
        <v>24.6</v>
      </c>
      <c r="MP230" s="1">
        <v>23.8</v>
      </c>
      <c r="MQ230" s="1">
        <v>23.8</v>
      </c>
      <c r="MR230" s="1">
        <v>23.4</v>
      </c>
      <c r="MS230" s="1">
        <v>23.4</v>
      </c>
      <c r="MT230" s="1">
        <v>23.8</v>
      </c>
      <c r="MU230" s="1">
        <v>24.2</v>
      </c>
      <c r="MV230" s="1">
        <v>23</v>
      </c>
      <c r="MW230" s="1">
        <v>23.4</v>
      </c>
      <c r="MX230" s="1">
        <v>24.4</v>
      </c>
      <c r="MY230" s="1">
        <v>25.2</v>
      </c>
      <c r="MZ230" s="1">
        <v>24.2</v>
      </c>
      <c r="NA230" s="1">
        <v>24</v>
      </c>
      <c r="NB230" s="1">
        <v>25</v>
      </c>
      <c r="NC230" s="1">
        <v>25.4</v>
      </c>
      <c r="ND230" s="1">
        <v>25</v>
      </c>
      <c r="NE230" s="1">
        <v>25.6</v>
      </c>
      <c r="NF230" s="1">
        <v>25.4</v>
      </c>
      <c r="NG230" s="1">
        <v>25.6</v>
      </c>
      <c r="NH230" s="1">
        <v>24.8</v>
      </c>
      <c r="NI230" s="1">
        <v>24</v>
      </c>
      <c r="NJ230" s="6">
        <f t="shared" si="160"/>
        <v>1</v>
      </c>
      <c r="NK230" s="3">
        <f t="shared" si="161"/>
        <v>1</v>
      </c>
      <c r="NL230" s="3">
        <f t="shared" si="162"/>
        <v>1</v>
      </c>
      <c r="NM230" s="3">
        <f t="shared" si="163"/>
        <v>1</v>
      </c>
      <c r="NN230" s="3">
        <f t="shared" si="164"/>
        <v>1</v>
      </c>
      <c r="NO230" s="3">
        <f t="shared" si="165"/>
        <v>1</v>
      </c>
      <c r="NP230" s="3">
        <f t="shared" si="166"/>
        <v>1</v>
      </c>
      <c r="NQ230" s="3">
        <f t="shared" si="167"/>
        <v>1</v>
      </c>
      <c r="NR230" s="3">
        <f t="shared" si="168"/>
        <v>1</v>
      </c>
      <c r="NS230" s="3">
        <f t="shared" si="169"/>
        <v>0.93548387096774188</v>
      </c>
      <c r="NT230" s="3">
        <f t="shared" si="170"/>
        <v>1</v>
      </c>
      <c r="NU230" s="3">
        <f t="shared" si="171"/>
        <v>1</v>
      </c>
      <c r="NV230" s="3">
        <f t="shared" si="172"/>
        <v>0.9945205479452055</v>
      </c>
      <c r="NW230" s="5">
        <f t="shared" si="173"/>
        <v>24.429032258064517</v>
      </c>
      <c r="NX230" s="1">
        <f t="shared" si="174"/>
        <v>24.882142857142856</v>
      </c>
      <c r="NY230" s="1">
        <f t="shared" si="175"/>
        <v>24.380645161290325</v>
      </c>
      <c r="NZ230" s="1">
        <f t="shared" si="176"/>
        <v>24.256666666666664</v>
      </c>
      <c r="OA230" s="1">
        <f t="shared" si="177"/>
        <v>23.764516129032252</v>
      </c>
      <c r="OB230" s="1">
        <f t="shared" si="178"/>
        <v>24.143333333333331</v>
      </c>
      <c r="OC230" s="1">
        <f t="shared" si="179"/>
        <v>23.512903225806447</v>
      </c>
      <c r="OD230" s="1">
        <f t="shared" si="180"/>
        <v>23.548387096774192</v>
      </c>
      <c r="OE230" s="1">
        <f t="shared" si="181"/>
        <v>23.433333333333337</v>
      </c>
      <c r="OF230" s="1">
        <f t="shared" si="182"/>
        <v>22.848275862068967</v>
      </c>
      <c r="OG230" s="1">
        <f t="shared" si="183"/>
        <v>23.456666666666667</v>
      </c>
      <c r="OH230" s="1">
        <f t="shared" si="184"/>
        <v>24.187096774193542</v>
      </c>
      <c r="OI230" s="111">
        <v>23.572413793103454</v>
      </c>
      <c r="OJ230" s="112">
        <v>23.799999999999997</v>
      </c>
      <c r="OK230" s="112">
        <v>23.782758620689652</v>
      </c>
      <c r="OL230" s="112">
        <v>23.675000000000001</v>
      </c>
      <c r="OM230" s="112">
        <v>23.49655172413793</v>
      </c>
      <c r="ON230" s="112">
        <v>23.410344827586201</v>
      </c>
      <c r="OO230" s="112">
        <v>23.24285714285714</v>
      </c>
      <c r="OP230" s="112">
        <v>23.137931034482754</v>
      </c>
      <c r="OQ230" s="112">
        <v>22.924137931034476</v>
      </c>
      <c r="OR230" s="112">
        <v>22.99285714285714</v>
      </c>
      <c r="OS230" s="112">
        <v>23.296428571428571</v>
      </c>
      <c r="OT230" s="112">
        <v>23.517241379310338</v>
      </c>
      <c r="OU230" s="5">
        <f t="shared" si="148"/>
        <v>0.85661846496106264</v>
      </c>
      <c r="OV230" s="1">
        <f t="shared" si="149"/>
        <v>1.0821428571428591</v>
      </c>
      <c r="OW230" s="1">
        <f t="shared" si="150"/>
        <v>0.59788654060067259</v>
      </c>
      <c r="OX230" s="1">
        <f t="shared" si="151"/>
        <v>0.58166666666666345</v>
      </c>
      <c r="OY230" s="1">
        <f t="shared" si="152"/>
        <v>0.26796440489432172</v>
      </c>
      <c r="OZ230" s="1">
        <f t="shared" si="153"/>
        <v>0.73298850574713015</v>
      </c>
      <c r="PA230" s="1">
        <f t="shared" si="154"/>
        <v>0.27004608294930676</v>
      </c>
      <c r="PB230" s="1">
        <f t="shared" si="155"/>
        <v>0.41045606229143772</v>
      </c>
      <c r="PC230" s="1">
        <f t="shared" si="156"/>
        <v>0.50919540229886096</v>
      </c>
      <c r="PD230" s="1">
        <f t="shared" si="157"/>
        <v>-0.14458128078817367</v>
      </c>
      <c r="PE230" s="1">
        <f t="shared" si="158"/>
        <v>0.16023809523809618</v>
      </c>
      <c r="PF230" s="1">
        <f t="shared" si="159"/>
        <v>0.66985539488320356</v>
      </c>
      <c r="PG230" s="111">
        <v>20.100000000000001</v>
      </c>
      <c r="PH230" s="112">
        <v>20.3</v>
      </c>
      <c r="PI230" s="112">
        <v>20.2</v>
      </c>
      <c r="PJ230" s="112">
        <v>20</v>
      </c>
      <c r="PK230" s="112">
        <v>20.2</v>
      </c>
      <c r="PL230" s="112">
        <v>19</v>
      </c>
      <c r="PM230" s="112">
        <v>20.100000000000001</v>
      </c>
      <c r="PN230" s="112">
        <v>19.600000000000001</v>
      </c>
      <c r="PO230" s="112">
        <v>20</v>
      </c>
      <c r="PP230" s="112">
        <v>21</v>
      </c>
      <c r="PQ230" s="112">
        <v>21</v>
      </c>
      <c r="PR230" s="137">
        <v>20.8</v>
      </c>
      <c r="PS230" s="5">
        <f t="array" ref="PS230">+IF(ISERROR($NW230)=FALSE,MIN(IF($H230:$AL230&lt;65534,$H230:$AL230,"")),NA())</f>
        <v>22.8</v>
      </c>
      <c r="PT230" s="1">
        <f t="array" ref="PT230">+IF(ISERROR($NX230)=FALSE,MIN(IF($AM230:$BN230&lt;65534,$AM230:$BN230,"")),NA())</f>
        <v>22</v>
      </c>
      <c r="PU230" s="1">
        <f t="array" ref="PU230">+IF(ISERROR($NY230)=FALSE,MIN(IF($BP230:$CT230&lt;65534,$BP230:$CT230,"")),NA())</f>
        <v>22.6</v>
      </c>
      <c r="PV230" s="1">
        <f t="array" ref="PV230">+IF(ISERROR($NZ230)=FALSE,MIN(IF($CU230:$DX230&lt;65534,$CU230:$DX230,"")),NA())</f>
        <v>23</v>
      </c>
      <c r="PW230" s="1">
        <f t="array" ref="PW230">+IF(ISERROR($OA230)=FALSE,MIN(IF($DY230:$FC230&lt;65534,$DY230:$FC230,"")),NA())</f>
        <v>22.4</v>
      </c>
      <c r="PX230" s="1">
        <f t="array" ref="PX230">+IF(ISERROR($OB230)=FALSE,MIN(IF($FD230:$GG230&lt;65534,$FD230:$GG230,"")),NA())</f>
        <v>22.2</v>
      </c>
      <c r="PY230" s="1">
        <f t="array" ref="PY230">+IF(ISERROR($OC230)=FALSE,MIN(IF($GH230:$HL230&lt;65534,$GH230:$HL230,"")),NA())</f>
        <v>22</v>
      </c>
      <c r="PZ230" s="1">
        <f t="array" ref="PZ230">+IF(ISERROR($OD230)=FALSE,MIN(IF($HM230:$IQ230&lt;65534,$HM230:$IQ230,"")),NA())</f>
        <v>22</v>
      </c>
      <c r="QA230" s="1">
        <f t="array" ref="QA230">+IF(ISERROR($OE230)=FALSE,MIN(IF($IR230:$JU230&lt;65534,$IR230:$JU230,"")),NA())</f>
        <v>20.8</v>
      </c>
      <c r="QB230" s="1">
        <f t="array" ref="QB230">+IF(ISERROR($OF230)=FALSE,MIN(IF($JV230:$KZ230&lt;65534,$JV230:$KZ230,"")),NA())</f>
        <v>21.4</v>
      </c>
      <c r="QC230" s="1">
        <f t="array" ref="QC230">+IF(ISERROR($OG230)=FALSE,MIN(IF($LA230:$MD230&lt;65534,$LA230:$MD230,"")),NA())</f>
        <v>22.2</v>
      </c>
      <c r="QD230" s="1">
        <f t="array" ref="QD230">+IF(ISERROR($OH230)=FALSE,MIN(IF($ME230:$NI230&lt;65534,$ME230:$NI230,"")),NA())</f>
        <v>22.4</v>
      </c>
      <c r="QE230" s="5">
        <f t="shared" si="185"/>
        <v>-2.6999999999999993</v>
      </c>
      <c r="QF230" s="1">
        <f t="shared" si="186"/>
        <v>-1.6999999999999993</v>
      </c>
      <c r="QG230" s="1">
        <f t="shared" si="187"/>
        <v>-2.4000000000000021</v>
      </c>
      <c r="QH230" s="1">
        <f t="shared" si="188"/>
        <v>-3</v>
      </c>
      <c r="QI230" s="1">
        <f t="shared" si="189"/>
        <v>-2.1999999999999993</v>
      </c>
      <c r="QJ230" s="1">
        <f t="shared" si="190"/>
        <v>-3.1999999999999993</v>
      </c>
      <c r="QK230" s="1">
        <f t="shared" si="191"/>
        <v>-1.8999999999999986</v>
      </c>
      <c r="QL230" s="1">
        <f t="shared" si="192"/>
        <v>-2.3999999999999986</v>
      </c>
      <c r="QM230" s="1">
        <f t="shared" si="193"/>
        <v>-0.80000000000000071</v>
      </c>
      <c r="QN230" s="1">
        <f t="shared" si="194"/>
        <v>-0.39999999999999858</v>
      </c>
      <c r="QO230" s="1">
        <f t="shared" si="195"/>
        <v>-1.1999999999999993</v>
      </c>
      <c r="QP230" s="1">
        <f t="shared" si="196"/>
        <v>-1.5999999999999979</v>
      </c>
      <c r="QQ230" s="5" t="s">
        <v>892</v>
      </c>
    </row>
    <row r="231" spans="1:459" s="1" customFormat="1" x14ac:dyDescent="0.2">
      <c r="A231" s="79">
        <v>23155040</v>
      </c>
      <c r="B231" s="106">
        <v>-73.765083333333337</v>
      </c>
      <c r="C231" s="106">
        <v>6.8595555555555556</v>
      </c>
      <c r="D231" s="105">
        <v>114</v>
      </c>
      <c r="E231" s="97" t="s">
        <v>506</v>
      </c>
      <c r="F231" s="97" t="s">
        <v>507</v>
      </c>
      <c r="G231" s="97" t="s">
        <v>15</v>
      </c>
      <c r="H231" s="1">
        <v>65535</v>
      </c>
      <c r="I231" s="1">
        <v>65535</v>
      </c>
      <c r="J231" s="1">
        <v>65535</v>
      </c>
      <c r="K231" s="1">
        <v>65535</v>
      </c>
      <c r="L231" s="1">
        <v>65535</v>
      </c>
      <c r="M231" s="1">
        <v>65535</v>
      </c>
      <c r="N231" s="1">
        <v>65535</v>
      </c>
      <c r="O231" s="1">
        <v>65535</v>
      </c>
      <c r="P231" s="1">
        <v>65535</v>
      </c>
      <c r="Q231" s="1">
        <v>65535</v>
      </c>
      <c r="R231" s="1">
        <v>65535</v>
      </c>
      <c r="S231" s="1">
        <v>65535</v>
      </c>
      <c r="T231" s="1">
        <v>65535</v>
      </c>
      <c r="U231" s="1">
        <v>65535</v>
      </c>
      <c r="V231" s="1">
        <v>65535</v>
      </c>
      <c r="W231" s="1">
        <v>65535</v>
      </c>
      <c r="X231" s="1">
        <v>65535</v>
      </c>
      <c r="Y231" s="1">
        <v>65535</v>
      </c>
      <c r="Z231" s="1">
        <v>65535</v>
      </c>
      <c r="AA231" s="1">
        <v>65535</v>
      </c>
      <c r="AB231" s="1">
        <v>65535</v>
      </c>
      <c r="AC231" s="1">
        <v>65535</v>
      </c>
      <c r="AD231" s="1">
        <v>65535</v>
      </c>
      <c r="AE231" s="1">
        <v>65535</v>
      </c>
      <c r="AF231" s="1">
        <v>65535</v>
      </c>
      <c r="AG231" s="1">
        <v>65535</v>
      </c>
      <c r="AH231" s="1">
        <v>65535</v>
      </c>
      <c r="AI231" s="1">
        <v>65535</v>
      </c>
      <c r="AJ231" s="1">
        <v>65535</v>
      </c>
      <c r="AK231" s="1">
        <v>65535</v>
      </c>
      <c r="AL231" s="1">
        <v>65535</v>
      </c>
      <c r="AM231" s="1">
        <v>65535</v>
      </c>
      <c r="AN231" s="1">
        <v>65535</v>
      </c>
      <c r="AO231" s="1">
        <v>65535</v>
      </c>
      <c r="AP231" s="1">
        <v>65535</v>
      </c>
      <c r="AQ231" s="1">
        <v>65535</v>
      </c>
      <c r="AR231" s="1">
        <v>65535</v>
      </c>
      <c r="AS231" s="1">
        <v>65535</v>
      </c>
      <c r="AT231" s="1">
        <v>65535</v>
      </c>
      <c r="AU231" s="1">
        <v>65535</v>
      </c>
      <c r="AV231" s="1">
        <v>65535</v>
      </c>
      <c r="AW231" s="1">
        <v>65535</v>
      </c>
      <c r="AX231" s="1">
        <v>65535</v>
      </c>
      <c r="AY231" s="1">
        <v>65535</v>
      </c>
      <c r="AZ231" s="1">
        <v>65535</v>
      </c>
      <c r="BA231" s="1">
        <v>65535</v>
      </c>
      <c r="BB231" s="1">
        <v>65535</v>
      </c>
      <c r="BC231" s="1">
        <v>65535</v>
      </c>
      <c r="BD231" s="1">
        <v>65535</v>
      </c>
      <c r="BE231" s="1">
        <v>65535</v>
      </c>
      <c r="BF231" s="1">
        <v>65535</v>
      </c>
      <c r="BG231" s="1">
        <v>65535</v>
      </c>
      <c r="BH231" s="1">
        <v>65535</v>
      </c>
      <c r="BI231" s="1">
        <v>65535</v>
      </c>
      <c r="BJ231" s="1">
        <v>65535</v>
      </c>
      <c r="BK231" s="1">
        <v>65535</v>
      </c>
      <c r="BL231" s="1">
        <v>65535</v>
      </c>
      <c r="BM231" s="1">
        <v>65535</v>
      </c>
      <c r="BN231" s="1">
        <v>65535</v>
      </c>
      <c r="BO231" s="102"/>
      <c r="BP231" s="1">
        <v>65535</v>
      </c>
      <c r="BQ231" s="1">
        <v>65535</v>
      </c>
      <c r="BR231" s="1">
        <v>65535</v>
      </c>
      <c r="BS231" s="1">
        <v>65535</v>
      </c>
      <c r="BT231" s="1">
        <v>65535</v>
      </c>
      <c r="BU231" s="1">
        <v>65535</v>
      </c>
      <c r="BV231" s="1">
        <v>65535</v>
      </c>
      <c r="BW231" s="1">
        <v>65535</v>
      </c>
      <c r="BX231" s="1">
        <v>65535</v>
      </c>
      <c r="BY231" s="1">
        <v>65535</v>
      </c>
      <c r="BZ231" s="1">
        <v>65535</v>
      </c>
      <c r="CA231" s="1">
        <v>65535</v>
      </c>
      <c r="CB231" s="1">
        <v>65535</v>
      </c>
      <c r="CC231" s="1">
        <v>65535</v>
      </c>
      <c r="CD231" s="1">
        <v>65535</v>
      </c>
      <c r="CE231" s="1">
        <v>65535</v>
      </c>
      <c r="CF231" s="1">
        <v>65535</v>
      </c>
      <c r="CG231" s="1">
        <v>65535</v>
      </c>
      <c r="CH231" s="1">
        <v>65535</v>
      </c>
      <c r="CI231" s="1">
        <v>65535</v>
      </c>
      <c r="CJ231" s="1">
        <v>65535</v>
      </c>
      <c r="CK231" s="1">
        <v>65535</v>
      </c>
      <c r="CL231" s="1">
        <v>65535</v>
      </c>
      <c r="CM231" s="1">
        <v>65535</v>
      </c>
      <c r="CN231" s="1">
        <v>65535</v>
      </c>
      <c r="CO231" s="1">
        <v>65535</v>
      </c>
      <c r="CP231" s="1">
        <v>65535</v>
      </c>
      <c r="CQ231" s="1">
        <v>65535</v>
      </c>
      <c r="CR231" s="1">
        <v>65535</v>
      </c>
      <c r="CS231" s="1">
        <v>65535</v>
      </c>
      <c r="CT231" s="1">
        <v>65535</v>
      </c>
      <c r="CU231" s="1">
        <v>65535</v>
      </c>
      <c r="CV231" s="1">
        <v>65535</v>
      </c>
      <c r="CW231" s="1">
        <v>65535</v>
      </c>
      <c r="CX231" s="1">
        <v>65535</v>
      </c>
      <c r="CY231" s="1">
        <v>65535</v>
      </c>
      <c r="CZ231" s="1">
        <v>65535</v>
      </c>
      <c r="DA231" s="1">
        <v>65535</v>
      </c>
      <c r="DB231" s="1">
        <v>65535</v>
      </c>
      <c r="DC231" s="1">
        <v>65535</v>
      </c>
      <c r="DD231" s="1">
        <v>65535</v>
      </c>
      <c r="DE231" s="1">
        <v>65535</v>
      </c>
      <c r="DF231" s="1">
        <v>65535</v>
      </c>
      <c r="DG231" s="1">
        <v>65535</v>
      </c>
      <c r="DH231" s="1">
        <v>65535</v>
      </c>
      <c r="DI231" s="1">
        <v>65535</v>
      </c>
      <c r="DJ231" s="1">
        <v>65535</v>
      </c>
      <c r="DK231" s="1">
        <v>65535</v>
      </c>
      <c r="DL231" s="1">
        <v>65535</v>
      </c>
      <c r="DM231" s="1">
        <v>65535</v>
      </c>
      <c r="DN231" s="1">
        <v>65535</v>
      </c>
      <c r="DO231" s="1">
        <v>65535</v>
      </c>
      <c r="DP231" s="1">
        <v>65535</v>
      </c>
      <c r="DQ231" s="1">
        <v>65535</v>
      </c>
      <c r="DR231" s="1">
        <v>65535</v>
      </c>
      <c r="DS231" s="1">
        <v>65535</v>
      </c>
      <c r="DT231" s="1">
        <v>65535</v>
      </c>
      <c r="DU231" s="1">
        <v>65535</v>
      </c>
      <c r="DV231" s="1">
        <v>65535</v>
      </c>
      <c r="DW231" s="1">
        <v>65535</v>
      </c>
      <c r="DX231" s="1">
        <v>65535</v>
      </c>
      <c r="DY231" s="1">
        <v>65535</v>
      </c>
      <c r="DZ231" s="1">
        <v>65535</v>
      </c>
      <c r="EA231" s="1">
        <v>65535</v>
      </c>
      <c r="EB231" s="1">
        <v>65535</v>
      </c>
      <c r="EC231" s="1">
        <v>65535</v>
      </c>
      <c r="ED231" s="1">
        <v>65535</v>
      </c>
      <c r="EE231" s="1">
        <v>65535</v>
      </c>
      <c r="EF231" s="1">
        <v>65535</v>
      </c>
      <c r="EG231" s="1">
        <v>65535</v>
      </c>
      <c r="EH231" s="1">
        <v>65535</v>
      </c>
      <c r="EI231" s="1">
        <v>65535</v>
      </c>
      <c r="EJ231" s="1">
        <v>65535</v>
      </c>
      <c r="EK231" s="1">
        <v>65535</v>
      </c>
      <c r="EL231" s="1">
        <v>65535</v>
      </c>
      <c r="EM231" s="1">
        <v>65535</v>
      </c>
      <c r="EN231" s="1">
        <v>65535</v>
      </c>
      <c r="EO231" s="1">
        <v>65535</v>
      </c>
      <c r="EP231" s="1">
        <v>65535</v>
      </c>
      <c r="EQ231" s="1">
        <v>65535</v>
      </c>
      <c r="ER231" s="1">
        <v>65535</v>
      </c>
      <c r="ES231" s="1">
        <v>65535</v>
      </c>
      <c r="ET231" s="1">
        <v>65535</v>
      </c>
      <c r="EU231" s="1">
        <v>65535</v>
      </c>
      <c r="EV231" s="1">
        <v>65535</v>
      </c>
      <c r="EW231" s="1">
        <v>65535</v>
      </c>
      <c r="EX231" s="1">
        <v>65535</v>
      </c>
      <c r="EY231" s="1">
        <v>65535</v>
      </c>
      <c r="EZ231" s="1">
        <v>65535</v>
      </c>
      <c r="FA231" s="1">
        <v>65535</v>
      </c>
      <c r="FB231" s="1">
        <v>65535</v>
      </c>
      <c r="FC231" s="1">
        <v>65535</v>
      </c>
      <c r="FD231" s="1">
        <v>65535</v>
      </c>
      <c r="FE231" s="1">
        <v>65535</v>
      </c>
      <c r="FF231" s="1">
        <v>65535</v>
      </c>
      <c r="FG231" s="1">
        <v>65535</v>
      </c>
      <c r="FH231" s="1">
        <v>65535</v>
      </c>
      <c r="FI231" s="1">
        <v>65535</v>
      </c>
      <c r="FJ231" s="1">
        <v>65535</v>
      </c>
      <c r="FK231" s="1">
        <v>65535</v>
      </c>
      <c r="FL231" s="1">
        <v>65535</v>
      </c>
      <c r="FM231" s="1">
        <v>65535</v>
      </c>
      <c r="FN231" s="1">
        <v>65535</v>
      </c>
      <c r="FO231" s="1">
        <v>65535</v>
      </c>
      <c r="FP231" s="1">
        <v>65535</v>
      </c>
      <c r="FQ231" s="1">
        <v>65535</v>
      </c>
      <c r="FR231" s="1">
        <v>65535</v>
      </c>
      <c r="FS231" s="1">
        <v>25.2</v>
      </c>
      <c r="FT231" s="1">
        <v>65535</v>
      </c>
      <c r="FU231" s="1">
        <v>65535</v>
      </c>
      <c r="FV231" s="1">
        <v>65535</v>
      </c>
      <c r="FW231" s="1">
        <v>65535</v>
      </c>
      <c r="FX231" s="1">
        <v>65535</v>
      </c>
      <c r="FY231" s="1">
        <v>65535</v>
      </c>
      <c r="FZ231" s="1">
        <v>65535</v>
      </c>
      <c r="GA231" s="1">
        <v>65535</v>
      </c>
      <c r="GB231" s="1">
        <v>65535</v>
      </c>
      <c r="GC231" s="1">
        <v>65535</v>
      </c>
      <c r="GD231" s="1">
        <v>65535</v>
      </c>
      <c r="GE231" s="1">
        <v>65535</v>
      </c>
      <c r="GF231" s="1">
        <v>65535</v>
      </c>
      <c r="GG231" s="1">
        <v>65535</v>
      </c>
      <c r="GH231" s="1">
        <v>65535</v>
      </c>
      <c r="GI231" s="1">
        <v>65535</v>
      </c>
      <c r="GJ231" s="1">
        <v>65535</v>
      </c>
      <c r="GK231" s="1">
        <v>65535</v>
      </c>
      <c r="GL231" s="1">
        <v>65535</v>
      </c>
      <c r="GM231" s="1">
        <v>65535</v>
      </c>
      <c r="GN231" s="1">
        <v>65535</v>
      </c>
      <c r="GO231" s="1">
        <v>65535</v>
      </c>
      <c r="GP231" s="1">
        <v>65535</v>
      </c>
      <c r="GQ231" s="1">
        <v>65535</v>
      </c>
      <c r="GR231" s="1">
        <v>65535</v>
      </c>
      <c r="GS231" s="1">
        <v>65535</v>
      </c>
      <c r="GT231" s="1">
        <v>65535</v>
      </c>
      <c r="GU231" s="1">
        <v>65535</v>
      </c>
      <c r="GV231" s="1">
        <v>65535</v>
      </c>
      <c r="GW231" s="1">
        <v>65535</v>
      </c>
      <c r="GX231" s="1">
        <v>65535</v>
      </c>
      <c r="GY231" s="1">
        <v>65535</v>
      </c>
      <c r="GZ231" s="1">
        <v>65535</v>
      </c>
      <c r="HA231" s="1">
        <v>65535</v>
      </c>
      <c r="HB231" s="1">
        <v>65535</v>
      </c>
      <c r="HC231" s="1">
        <v>65535</v>
      </c>
      <c r="HD231" s="1">
        <v>65535</v>
      </c>
      <c r="HE231" s="1">
        <v>65535</v>
      </c>
      <c r="HF231" s="1">
        <v>65535</v>
      </c>
      <c r="HG231" s="1">
        <v>65535</v>
      </c>
      <c r="HH231" s="1">
        <v>65535</v>
      </c>
      <c r="HI231" s="1">
        <v>65535</v>
      </c>
      <c r="HJ231" s="1">
        <v>65535</v>
      </c>
      <c r="HK231" s="1">
        <v>65535</v>
      </c>
      <c r="HL231" s="1">
        <v>65535</v>
      </c>
      <c r="HM231" s="1">
        <v>65535</v>
      </c>
      <c r="HN231" s="1">
        <v>65535</v>
      </c>
      <c r="HO231" s="1">
        <v>65535</v>
      </c>
      <c r="HP231" s="1">
        <v>65535</v>
      </c>
      <c r="HQ231" s="1">
        <v>65535</v>
      </c>
      <c r="HR231" s="1">
        <v>65535</v>
      </c>
      <c r="HS231" s="1">
        <v>65535</v>
      </c>
      <c r="HT231" s="1">
        <v>65535</v>
      </c>
      <c r="HU231" s="1">
        <v>65535</v>
      </c>
      <c r="HV231" s="1">
        <v>65535</v>
      </c>
      <c r="HW231" s="1">
        <v>65535</v>
      </c>
      <c r="HX231" s="1">
        <v>65535</v>
      </c>
      <c r="HY231" s="1">
        <v>65535</v>
      </c>
      <c r="HZ231" s="1">
        <v>65535</v>
      </c>
      <c r="IA231" s="1">
        <v>65535</v>
      </c>
      <c r="IB231" s="1">
        <v>65535</v>
      </c>
      <c r="IC231" s="1">
        <v>65535</v>
      </c>
      <c r="ID231" s="1">
        <v>65535</v>
      </c>
      <c r="IE231" s="1">
        <v>65535</v>
      </c>
      <c r="IF231" s="1">
        <v>65535</v>
      </c>
      <c r="IG231" s="1">
        <v>65535</v>
      </c>
      <c r="IH231" s="1">
        <v>65535</v>
      </c>
      <c r="II231" s="1">
        <v>65535</v>
      </c>
      <c r="IJ231" s="1">
        <v>65535</v>
      </c>
      <c r="IK231" s="1">
        <v>65535</v>
      </c>
      <c r="IL231" s="1">
        <v>65535</v>
      </c>
      <c r="IM231" s="1">
        <v>65535</v>
      </c>
      <c r="IN231" s="1">
        <v>65535</v>
      </c>
      <c r="IO231" s="1">
        <v>65535</v>
      </c>
      <c r="IP231" s="1">
        <v>65535</v>
      </c>
      <c r="IQ231" s="1">
        <v>65535</v>
      </c>
      <c r="IR231" s="1">
        <v>65535</v>
      </c>
      <c r="IS231" s="1">
        <v>65535</v>
      </c>
      <c r="IT231" s="1">
        <v>65535</v>
      </c>
      <c r="IU231" s="1">
        <v>65535</v>
      </c>
      <c r="IV231" s="1">
        <v>65535</v>
      </c>
      <c r="IW231" s="1">
        <v>65535</v>
      </c>
      <c r="IX231" s="1">
        <v>65535</v>
      </c>
      <c r="IY231" s="1">
        <v>65535</v>
      </c>
      <c r="IZ231" s="1">
        <v>65535</v>
      </c>
      <c r="JA231" s="1">
        <v>65535</v>
      </c>
      <c r="JB231" s="1">
        <v>65535</v>
      </c>
      <c r="JC231" s="1">
        <v>65535</v>
      </c>
      <c r="JD231" s="1">
        <v>65535</v>
      </c>
      <c r="JE231" s="1">
        <v>65535</v>
      </c>
      <c r="JF231" s="1">
        <v>65535</v>
      </c>
      <c r="JG231" s="1">
        <v>65535</v>
      </c>
      <c r="JH231" s="1">
        <v>65535</v>
      </c>
      <c r="JI231" s="1">
        <v>65535</v>
      </c>
      <c r="JJ231" s="1">
        <v>65535</v>
      </c>
      <c r="JK231" s="1">
        <v>65535</v>
      </c>
      <c r="JL231" s="1">
        <v>65535</v>
      </c>
      <c r="JM231" s="1">
        <v>65535</v>
      </c>
      <c r="JN231" s="1">
        <v>65535</v>
      </c>
      <c r="JO231" s="1">
        <v>65535</v>
      </c>
      <c r="JP231" s="1">
        <v>65535</v>
      </c>
      <c r="JQ231" s="1">
        <v>65535</v>
      </c>
      <c r="JR231" s="1">
        <v>65535</v>
      </c>
      <c r="JS231" s="1">
        <v>65535</v>
      </c>
      <c r="JT231" s="1">
        <v>65535</v>
      </c>
      <c r="JU231" s="1">
        <v>65535</v>
      </c>
      <c r="JV231" s="1">
        <v>65535</v>
      </c>
      <c r="JW231" s="1">
        <v>65535</v>
      </c>
      <c r="JX231" s="1">
        <v>65535</v>
      </c>
      <c r="JY231" s="1">
        <v>65535</v>
      </c>
      <c r="JZ231" s="1">
        <v>65535</v>
      </c>
      <c r="KA231" s="1">
        <v>65535</v>
      </c>
      <c r="KB231" s="1">
        <v>65535</v>
      </c>
      <c r="KC231" s="1">
        <v>65535</v>
      </c>
      <c r="KD231" s="1">
        <v>65535</v>
      </c>
      <c r="KE231" s="1">
        <v>65535</v>
      </c>
      <c r="KF231" s="1">
        <v>65535</v>
      </c>
      <c r="KG231" s="1">
        <v>65535</v>
      </c>
      <c r="KH231" s="1">
        <v>65535</v>
      </c>
      <c r="KI231" s="1">
        <v>65535</v>
      </c>
      <c r="KJ231" s="1">
        <v>65535</v>
      </c>
      <c r="KK231" s="1">
        <v>65535</v>
      </c>
      <c r="KL231" s="1">
        <v>65535</v>
      </c>
      <c r="KM231" s="1">
        <v>65535</v>
      </c>
      <c r="KN231" s="1">
        <v>65535</v>
      </c>
      <c r="KO231" s="1">
        <v>65535</v>
      </c>
      <c r="KP231" s="1">
        <v>65535</v>
      </c>
      <c r="KQ231" s="1">
        <v>65535</v>
      </c>
      <c r="KR231" s="1">
        <v>65535</v>
      </c>
      <c r="KS231" s="1">
        <v>65535</v>
      </c>
      <c r="KT231" s="1">
        <v>65535</v>
      </c>
      <c r="KU231" s="1">
        <v>65535</v>
      </c>
      <c r="KV231" s="1">
        <v>65535</v>
      </c>
      <c r="KW231" s="1">
        <v>65535</v>
      </c>
      <c r="KX231" s="1">
        <v>65535</v>
      </c>
      <c r="KY231" s="1">
        <v>65535</v>
      </c>
      <c r="KZ231" s="1">
        <v>65535</v>
      </c>
      <c r="LA231" s="1">
        <v>65535</v>
      </c>
      <c r="LB231" s="1">
        <v>65535</v>
      </c>
      <c r="LC231" s="1">
        <v>65535</v>
      </c>
      <c r="LD231" s="1">
        <v>65535</v>
      </c>
      <c r="LE231" s="1">
        <v>65535</v>
      </c>
      <c r="LF231" s="1">
        <v>65535</v>
      </c>
      <c r="LG231" s="1">
        <v>65535</v>
      </c>
      <c r="LH231" s="1">
        <v>65535</v>
      </c>
      <c r="LI231" s="1">
        <v>65535</v>
      </c>
      <c r="LJ231" s="1">
        <v>65535</v>
      </c>
      <c r="LK231" s="1">
        <v>65535</v>
      </c>
      <c r="LL231" s="1">
        <v>65535</v>
      </c>
      <c r="LM231" s="1">
        <v>65535</v>
      </c>
      <c r="LN231" s="1">
        <v>65535</v>
      </c>
      <c r="LO231" s="1">
        <v>65535</v>
      </c>
      <c r="LP231" s="1">
        <v>65535</v>
      </c>
      <c r="LQ231" s="1">
        <v>65535</v>
      </c>
      <c r="LR231" s="1">
        <v>65535</v>
      </c>
      <c r="LS231" s="1">
        <v>65535</v>
      </c>
      <c r="LT231" s="1">
        <v>65535</v>
      </c>
      <c r="LU231" s="1">
        <v>65535</v>
      </c>
      <c r="LV231" s="1">
        <v>65535</v>
      </c>
      <c r="LW231" s="1">
        <v>65535</v>
      </c>
      <c r="LX231" s="1">
        <v>65535</v>
      </c>
      <c r="LY231" s="1">
        <v>65535</v>
      </c>
      <c r="LZ231" s="1">
        <v>65535</v>
      </c>
      <c r="MA231" s="1">
        <v>65535</v>
      </c>
      <c r="MB231" s="1">
        <v>65535</v>
      </c>
      <c r="MC231" s="1">
        <v>65535</v>
      </c>
      <c r="MD231" s="1">
        <v>65535</v>
      </c>
      <c r="ME231" s="1">
        <v>65535</v>
      </c>
      <c r="MF231" s="1">
        <v>65535</v>
      </c>
      <c r="MG231" s="1">
        <v>65535</v>
      </c>
      <c r="MH231" s="1">
        <v>65535</v>
      </c>
      <c r="MI231" s="1">
        <v>65535</v>
      </c>
      <c r="MJ231" s="1">
        <v>65535</v>
      </c>
      <c r="MK231" s="1">
        <v>65535</v>
      </c>
      <c r="ML231" s="1">
        <v>65535</v>
      </c>
      <c r="MM231" s="1">
        <v>65535</v>
      </c>
      <c r="MN231" s="1">
        <v>65535</v>
      </c>
      <c r="MO231" s="1">
        <v>65535</v>
      </c>
      <c r="MP231" s="1">
        <v>65535</v>
      </c>
      <c r="MQ231" s="1">
        <v>65535</v>
      </c>
      <c r="MR231" s="1">
        <v>65535</v>
      </c>
      <c r="MS231" s="1">
        <v>65535</v>
      </c>
      <c r="MT231" s="1">
        <v>65535</v>
      </c>
      <c r="MU231" s="1">
        <v>65535</v>
      </c>
      <c r="MV231" s="1">
        <v>65535</v>
      </c>
      <c r="MW231" s="1">
        <v>65535</v>
      </c>
      <c r="MX231" s="1">
        <v>65535</v>
      </c>
      <c r="MY231" s="1">
        <v>65535</v>
      </c>
      <c r="MZ231" s="1">
        <v>65535</v>
      </c>
      <c r="NA231" s="1">
        <v>65535</v>
      </c>
      <c r="NB231" s="1">
        <v>65535</v>
      </c>
      <c r="NC231" s="1">
        <v>65535</v>
      </c>
      <c r="ND231" s="1">
        <v>65535</v>
      </c>
      <c r="NE231" s="1">
        <v>65535</v>
      </c>
      <c r="NF231" s="1">
        <v>65535</v>
      </c>
      <c r="NG231" s="1">
        <v>65535</v>
      </c>
      <c r="NH231" s="1">
        <v>65535</v>
      </c>
      <c r="NI231" s="1">
        <v>65535</v>
      </c>
      <c r="NJ231" s="6">
        <f t="shared" si="160"/>
        <v>0</v>
      </c>
      <c r="NK231" s="3">
        <f t="shared" si="161"/>
        <v>0</v>
      </c>
      <c r="NL231" s="3">
        <f t="shared" si="162"/>
        <v>0</v>
      </c>
      <c r="NM231" s="3">
        <f t="shared" si="163"/>
        <v>0</v>
      </c>
      <c r="NN231" s="3">
        <f t="shared" si="164"/>
        <v>0</v>
      </c>
      <c r="NO231" s="3">
        <f t="shared" si="165"/>
        <v>3.3333333333333333E-2</v>
      </c>
      <c r="NP231" s="3">
        <f t="shared" si="166"/>
        <v>0</v>
      </c>
      <c r="NQ231" s="3">
        <f t="shared" si="167"/>
        <v>0</v>
      </c>
      <c r="NR231" s="3">
        <f t="shared" si="168"/>
        <v>0</v>
      </c>
      <c r="NS231" s="3">
        <f t="shared" si="169"/>
        <v>0</v>
      </c>
      <c r="NT231" s="3">
        <f t="shared" si="170"/>
        <v>0</v>
      </c>
      <c r="NU231" s="3">
        <f t="shared" si="171"/>
        <v>0</v>
      </c>
      <c r="NV231" s="3">
        <f t="shared" si="172"/>
        <v>2.7397260273972603E-3</v>
      </c>
      <c r="NW231" s="5" t="e">
        <f t="shared" si="173"/>
        <v>#N/A</v>
      </c>
      <c r="NX231" s="1" t="e">
        <f t="shared" si="174"/>
        <v>#N/A</v>
      </c>
      <c r="NY231" s="1" t="e">
        <f t="shared" si="175"/>
        <v>#N/A</v>
      </c>
      <c r="NZ231" s="1" t="e">
        <f t="shared" si="176"/>
        <v>#N/A</v>
      </c>
      <c r="OA231" s="1" t="e">
        <f t="shared" si="177"/>
        <v>#N/A</v>
      </c>
      <c r="OB231" s="1" t="e">
        <f t="shared" si="178"/>
        <v>#N/A</v>
      </c>
      <c r="OC231" s="1" t="e">
        <f t="shared" si="179"/>
        <v>#N/A</v>
      </c>
      <c r="OD231" s="1" t="e">
        <f t="shared" si="180"/>
        <v>#N/A</v>
      </c>
      <c r="OE231" s="1" t="e">
        <f t="shared" si="181"/>
        <v>#N/A</v>
      </c>
      <c r="OF231" s="1" t="e">
        <f t="shared" si="182"/>
        <v>#N/A</v>
      </c>
      <c r="OG231" s="1" t="e">
        <f t="shared" si="183"/>
        <v>#N/A</v>
      </c>
      <c r="OH231" s="1" t="e">
        <f t="shared" si="184"/>
        <v>#N/A</v>
      </c>
      <c r="OI231" s="111">
        <v>22.652380952380952</v>
      </c>
      <c r="OJ231" s="112">
        <v>22.895238095238092</v>
      </c>
      <c r="OK231" s="112">
        <v>23.054545454545458</v>
      </c>
      <c r="OL231" s="112">
        <v>22.991666666666664</v>
      </c>
      <c r="OM231" s="112">
        <v>22.775000000000002</v>
      </c>
      <c r="ON231" s="112">
        <v>22.691304347826087</v>
      </c>
      <c r="OO231" s="112">
        <v>22.413043478260871</v>
      </c>
      <c r="OP231" s="112">
        <v>22.491666666666671</v>
      </c>
      <c r="OQ231" s="112">
        <v>22.343999999999998</v>
      </c>
      <c r="OR231" s="112">
        <v>22.400000000000002</v>
      </c>
      <c r="OS231" s="112">
        <v>22.75</v>
      </c>
      <c r="OT231" s="112">
        <v>23.064999999999994</v>
      </c>
      <c r="OU231" s="5" t="e">
        <f t="shared" si="148"/>
        <v>#N/A</v>
      </c>
      <c r="OV231" s="1" t="e">
        <f t="shared" si="149"/>
        <v>#N/A</v>
      </c>
      <c r="OW231" s="1" t="e">
        <f t="shared" si="150"/>
        <v>#N/A</v>
      </c>
      <c r="OX231" s="1" t="e">
        <f t="shared" si="151"/>
        <v>#N/A</v>
      </c>
      <c r="OY231" s="1" t="e">
        <f t="shared" si="152"/>
        <v>#N/A</v>
      </c>
      <c r="OZ231" s="1" t="e">
        <f t="shared" si="153"/>
        <v>#N/A</v>
      </c>
      <c r="PA231" s="1" t="e">
        <f t="shared" si="154"/>
        <v>#N/A</v>
      </c>
      <c r="PB231" s="1" t="e">
        <f t="shared" si="155"/>
        <v>#N/A</v>
      </c>
      <c r="PC231" s="1" t="e">
        <f t="shared" si="156"/>
        <v>#N/A</v>
      </c>
      <c r="PD231" s="1" t="e">
        <f t="shared" si="157"/>
        <v>#N/A</v>
      </c>
      <c r="PE231" s="1" t="e">
        <f t="shared" si="158"/>
        <v>#N/A</v>
      </c>
      <c r="PF231" s="1" t="e">
        <f t="shared" si="159"/>
        <v>#N/A</v>
      </c>
      <c r="PG231" s="111">
        <v>19</v>
      </c>
      <c r="PH231" s="112">
        <v>19.2</v>
      </c>
      <c r="PI231" s="112">
        <v>19.2</v>
      </c>
      <c r="PJ231" s="112">
        <v>14.8</v>
      </c>
      <c r="PK231" s="112">
        <v>19.2</v>
      </c>
      <c r="PL231" s="112">
        <v>20</v>
      </c>
      <c r="PM231" s="112">
        <v>19.2</v>
      </c>
      <c r="PN231" s="112">
        <v>19</v>
      </c>
      <c r="PO231" s="112">
        <v>19</v>
      </c>
      <c r="PP231" s="112">
        <v>19.600000000000001</v>
      </c>
      <c r="PQ231" s="112">
        <v>19.8</v>
      </c>
      <c r="PR231" s="137">
        <v>19.2</v>
      </c>
      <c r="PS231" s="5" t="e">
        <f t="array" ref="PS231">+IF(ISERROR($NW231)=FALSE,MIN(IF($H231:$AL231&lt;65534,$H231:$AL231,"")),NA())</f>
        <v>#N/A</v>
      </c>
      <c r="PT231" s="1" t="e">
        <f t="array" ref="PT231">+IF(ISERROR($NX231)=FALSE,MIN(IF($AM231:$BN231&lt;65534,$AM231:$BN231,"")),NA())</f>
        <v>#N/A</v>
      </c>
      <c r="PU231" s="1" t="e">
        <f t="array" ref="PU231">+IF(ISERROR($NY231)=FALSE,MIN(IF($BP231:$CT231&lt;65534,$BP231:$CT231,"")),NA())</f>
        <v>#N/A</v>
      </c>
      <c r="PV231" s="1" t="e">
        <f t="array" ref="PV231">+IF(ISERROR($NZ231)=FALSE,MIN(IF($CU231:$DX231&lt;65534,$CU231:$DX231,"")),NA())</f>
        <v>#N/A</v>
      </c>
      <c r="PW231" s="1" t="e">
        <f t="array" ref="PW231">+IF(ISERROR($OA231)=FALSE,MIN(IF($DY231:$FC231&lt;65534,$DY231:$FC231,"")),NA())</f>
        <v>#N/A</v>
      </c>
      <c r="PX231" s="1" t="e">
        <f t="array" ref="PX231">+IF(ISERROR($OB231)=FALSE,MIN(IF($FD231:$GG231&lt;65534,$FD231:$GG231,"")),NA())</f>
        <v>#N/A</v>
      </c>
      <c r="PY231" s="1" t="e">
        <f t="array" ref="PY231">+IF(ISERROR($OC231)=FALSE,MIN(IF($GH231:$HL231&lt;65534,$GH231:$HL231,"")),NA())</f>
        <v>#N/A</v>
      </c>
      <c r="PZ231" s="1" t="e">
        <f t="array" ref="PZ231">+IF(ISERROR($OD231)=FALSE,MIN(IF($HM231:$IQ231&lt;65534,$HM231:$IQ231,"")),NA())</f>
        <v>#N/A</v>
      </c>
      <c r="QA231" s="1" t="e">
        <f t="array" ref="QA231">+IF(ISERROR($OE231)=FALSE,MIN(IF($IR231:$JU231&lt;65534,$IR231:$JU231,"")),NA())</f>
        <v>#N/A</v>
      </c>
      <c r="QB231" s="1" t="e">
        <f t="array" ref="QB231">+IF(ISERROR($OF231)=FALSE,MIN(IF($JV231:$KZ231&lt;65534,$JV231:$KZ231,"")),NA())</f>
        <v>#N/A</v>
      </c>
      <c r="QC231" s="1" t="e">
        <f t="array" ref="QC231">+IF(ISERROR($OG231)=FALSE,MIN(IF($LA231:$MD231&lt;65534,$LA231:$MD231,"")),NA())</f>
        <v>#N/A</v>
      </c>
      <c r="QD231" s="1" t="e">
        <f t="array" ref="QD231">+IF(ISERROR($OH231)=FALSE,MIN(IF($ME231:$NI231&lt;65534,$ME231:$NI231,"")),NA())</f>
        <v>#N/A</v>
      </c>
      <c r="QE231" s="5" t="e">
        <f t="shared" si="185"/>
        <v>#N/A</v>
      </c>
      <c r="QF231" s="1" t="e">
        <f t="shared" si="186"/>
        <v>#N/A</v>
      </c>
      <c r="QG231" s="1" t="e">
        <f t="shared" si="187"/>
        <v>#N/A</v>
      </c>
      <c r="QH231" s="1" t="e">
        <f t="shared" si="188"/>
        <v>#N/A</v>
      </c>
      <c r="QI231" s="1" t="e">
        <f t="shared" si="189"/>
        <v>#N/A</v>
      </c>
      <c r="QJ231" s="1" t="e">
        <f t="shared" si="190"/>
        <v>#N/A</v>
      </c>
      <c r="QK231" s="1" t="e">
        <f t="shared" si="191"/>
        <v>#N/A</v>
      </c>
      <c r="QL231" s="1" t="e">
        <f t="shared" si="192"/>
        <v>#N/A</v>
      </c>
      <c r="QM231" s="1" t="e">
        <f t="shared" si="193"/>
        <v>#N/A</v>
      </c>
      <c r="QN231" s="1" t="e">
        <f t="shared" si="194"/>
        <v>#N/A</v>
      </c>
      <c r="QO231" s="1" t="e">
        <f t="shared" si="195"/>
        <v>#N/A</v>
      </c>
      <c r="QP231" s="1" t="e">
        <f t="shared" si="196"/>
        <v>#N/A</v>
      </c>
      <c r="QQ231" s="5" t="s">
        <v>892</v>
      </c>
    </row>
    <row r="232" spans="1:459" s="1" customFormat="1" x14ac:dyDescent="0.2">
      <c r="A232" s="79">
        <v>23195090</v>
      </c>
      <c r="B232" s="106">
        <v>-72.987499999999997</v>
      </c>
      <c r="C232" s="106">
        <v>7.3658333333333328</v>
      </c>
      <c r="D232" s="105">
        <v>1725</v>
      </c>
      <c r="E232" s="97" t="s">
        <v>362</v>
      </c>
      <c r="F232" s="97" t="s">
        <v>357</v>
      </c>
      <c r="G232" s="97" t="s">
        <v>15</v>
      </c>
      <c r="H232" s="1">
        <v>12.8</v>
      </c>
      <c r="I232" s="1">
        <v>12.4</v>
      </c>
      <c r="J232" s="1">
        <v>65535</v>
      </c>
      <c r="K232" s="1">
        <v>13.6</v>
      </c>
      <c r="L232" s="1">
        <v>13.6</v>
      </c>
      <c r="M232" s="1">
        <v>13</v>
      </c>
      <c r="N232" s="1">
        <v>65535</v>
      </c>
      <c r="O232" s="1">
        <v>12.6</v>
      </c>
      <c r="P232" s="1">
        <v>13.4</v>
      </c>
      <c r="Q232" s="1">
        <v>65535</v>
      </c>
      <c r="R232" s="1">
        <v>11.6</v>
      </c>
      <c r="S232" s="1">
        <v>12</v>
      </c>
      <c r="T232" s="1">
        <v>12</v>
      </c>
      <c r="U232" s="1">
        <v>12</v>
      </c>
      <c r="V232" s="1">
        <v>12.8</v>
      </c>
      <c r="W232" s="1">
        <v>12.8</v>
      </c>
      <c r="X232" s="1">
        <v>12.6</v>
      </c>
      <c r="Y232" s="1">
        <v>12.2</v>
      </c>
      <c r="Z232" s="1">
        <v>13.8</v>
      </c>
      <c r="AA232" s="1">
        <v>65535</v>
      </c>
      <c r="AB232" s="1">
        <v>13.8</v>
      </c>
      <c r="AC232" s="1">
        <v>12.4</v>
      </c>
      <c r="AD232" s="1">
        <v>12.8</v>
      </c>
      <c r="AE232" s="1">
        <v>13.8</v>
      </c>
      <c r="AF232" s="1">
        <v>15.2</v>
      </c>
      <c r="AG232" s="1">
        <v>13.8</v>
      </c>
      <c r="AH232" s="1">
        <v>14.2</v>
      </c>
      <c r="AI232" s="1">
        <v>14</v>
      </c>
      <c r="AJ232" s="1">
        <v>65535</v>
      </c>
      <c r="AK232" s="1">
        <v>13.4</v>
      </c>
      <c r="AL232" s="1">
        <v>13</v>
      </c>
      <c r="AM232" s="1">
        <v>12.4</v>
      </c>
      <c r="AN232" s="1">
        <v>13.4</v>
      </c>
      <c r="AO232" s="1">
        <v>13</v>
      </c>
      <c r="AP232" s="1">
        <v>13.4</v>
      </c>
      <c r="AQ232" s="1">
        <v>14</v>
      </c>
      <c r="AR232" s="1">
        <v>13.4</v>
      </c>
      <c r="AS232" s="1">
        <v>65535</v>
      </c>
      <c r="AT232" s="1">
        <v>13.8</v>
      </c>
      <c r="AU232" s="1">
        <v>13.4</v>
      </c>
      <c r="AV232" s="1">
        <v>65535</v>
      </c>
      <c r="AW232" s="1">
        <v>15</v>
      </c>
      <c r="AX232" s="1">
        <v>14.8</v>
      </c>
      <c r="AY232" s="1">
        <v>14</v>
      </c>
      <c r="AZ232" s="1">
        <v>15</v>
      </c>
      <c r="BA232" s="1">
        <v>12.6</v>
      </c>
      <c r="BB232" s="1">
        <v>13.6</v>
      </c>
      <c r="BC232" s="1">
        <v>13.8</v>
      </c>
      <c r="BD232" s="1">
        <v>13.6</v>
      </c>
      <c r="BE232" s="1">
        <v>14.8</v>
      </c>
      <c r="BF232" s="1">
        <v>15</v>
      </c>
      <c r="BG232" s="1">
        <v>15.2</v>
      </c>
      <c r="BH232" s="1">
        <v>14.4</v>
      </c>
      <c r="BI232" s="1">
        <v>14.2</v>
      </c>
      <c r="BJ232" s="1">
        <v>65535</v>
      </c>
      <c r="BK232" s="1">
        <v>65535</v>
      </c>
      <c r="BL232" s="1">
        <v>65535</v>
      </c>
      <c r="BM232" s="1">
        <v>65535</v>
      </c>
      <c r="BN232" s="1">
        <v>65535</v>
      </c>
      <c r="BO232" s="102"/>
      <c r="BP232" s="1">
        <v>65535</v>
      </c>
      <c r="BQ232" s="1">
        <v>65535</v>
      </c>
      <c r="BR232" s="1">
        <v>65535</v>
      </c>
      <c r="BS232" s="1">
        <v>14.6</v>
      </c>
      <c r="BT232" s="1">
        <v>15.2</v>
      </c>
      <c r="BU232" s="1">
        <v>15</v>
      </c>
      <c r="BV232" s="1">
        <v>14</v>
      </c>
      <c r="BW232" s="1">
        <v>14.6</v>
      </c>
      <c r="BX232" s="1">
        <v>13.8</v>
      </c>
      <c r="BY232" s="1">
        <v>15</v>
      </c>
      <c r="BZ232" s="1">
        <v>14.6</v>
      </c>
      <c r="CA232" s="1">
        <v>14</v>
      </c>
      <c r="CB232" s="1">
        <v>15</v>
      </c>
      <c r="CC232" s="1">
        <v>14.6</v>
      </c>
      <c r="CD232" s="1">
        <v>14.2</v>
      </c>
      <c r="CE232" s="1">
        <v>14.6</v>
      </c>
      <c r="CF232" s="1">
        <v>13.6</v>
      </c>
      <c r="CG232" s="1">
        <v>14</v>
      </c>
      <c r="CH232" s="1">
        <v>15.2</v>
      </c>
      <c r="CI232" s="1">
        <v>15.2</v>
      </c>
      <c r="CJ232" s="1">
        <v>14.8</v>
      </c>
      <c r="CK232" s="1">
        <v>14.4</v>
      </c>
      <c r="CL232" s="1">
        <v>65535</v>
      </c>
      <c r="CM232" s="1">
        <v>14.2</v>
      </c>
      <c r="CN232" s="1">
        <v>13.8</v>
      </c>
      <c r="CO232" s="1">
        <v>15</v>
      </c>
      <c r="CP232" s="1">
        <v>13</v>
      </c>
      <c r="CQ232" s="1">
        <v>14.2</v>
      </c>
      <c r="CR232" s="1">
        <v>15.6</v>
      </c>
      <c r="CS232" s="1">
        <v>15.2</v>
      </c>
      <c r="CT232" s="1">
        <v>15.2</v>
      </c>
      <c r="CU232" s="1">
        <v>15</v>
      </c>
      <c r="CV232" s="1">
        <v>15.2</v>
      </c>
      <c r="CW232" s="1">
        <v>13</v>
      </c>
      <c r="CX232" s="1">
        <v>14.4</v>
      </c>
      <c r="CY232" s="1">
        <v>13.4</v>
      </c>
      <c r="CZ232" s="1">
        <v>15.4</v>
      </c>
      <c r="DA232" s="1">
        <v>14.8</v>
      </c>
      <c r="DB232" s="1">
        <v>14.2</v>
      </c>
      <c r="DC232" s="1">
        <v>14</v>
      </c>
      <c r="DD232" s="1">
        <v>16</v>
      </c>
      <c r="DE232" s="1">
        <v>16</v>
      </c>
      <c r="DF232" s="1">
        <v>14.4</v>
      </c>
      <c r="DG232" s="1">
        <v>14.8</v>
      </c>
      <c r="DH232" s="1">
        <v>14.8</v>
      </c>
      <c r="DI232" s="1">
        <v>15</v>
      </c>
      <c r="DJ232" s="1">
        <v>14.8</v>
      </c>
      <c r="DK232" s="1">
        <v>15.4</v>
      </c>
      <c r="DL232" s="1">
        <v>65535</v>
      </c>
      <c r="DM232" s="1">
        <v>65535</v>
      </c>
      <c r="DN232" s="1">
        <v>65535</v>
      </c>
      <c r="DO232" s="1">
        <v>65535</v>
      </c>
      <c r="DP232" s="1">
        <v>65535</v>
      </c>
      <c r="DQ232" s="1">
        <v>14.8</v>
      </c>
      <c r="DR232" s="1">
        <v>14.6</v>
      </c>
      <c r="DS232" s="1">
        <v>15</v>
      </c>
      <c r="DT232" s="1">
        <v>16.2</v>
      </c>
      <c r="DU232" s="1">
        <v>15.4</v>
      </c>
      <c r="DV232" s="1">
        <v>15.2</v>
      </c>
      <c r="DW232" s="1">
        <v>14.4</v>
      </c>
      <c r="DX232" s="1">
        <v>14</v>
      </c>
      <c r="DY232" s="1">
        <v>13.6</v>
      </c>
      <c r="DZ232" s="1">
        <v>65535</v>
      </c>
      <c r="EA232" s="1">
        <v>14.4</v>
      </c>
      <c r="EB232" s="1">
        <v>16.2</v>
      </c>
      <c r="EC232" s="1">
        <v>15.4</v>
      </c>
      <c r="ED232" s="1">
        <v>14.6</v>
      </c>
      <c r="EE232" s="1">
        <v>15.4</v>
      </c>
      <c r="EF232" s="1">
        <v>16.399999999999999</v>
      </c>
      <c r="EG232" s="1">
        <v>16</v>
      </c>
      <c r="EH232" s="1">
        <v>16</v>
      </c>
      <c r="EI232" s="1">
        <v>15.4</v>
      </c>
      <c r="EJ232" s="1">
        <v>15.4</v>
      </c>
      <c r="EK232" s="1">
        <v>15.8</v>
      </c>
      <c r="EL232" s="1">
        <v>16.399999999999999</v>
      </c>
      <c r="EM232" s="1">
        <v>14.8</v>
      </c>
      <c r="EN232" s="1">
        <v>14</v>
      </c>
      <c r="EO232" s="1">
        <v>14.6</v>
      </c>
      <c r="EP232" s="1">
        <v>13.4</v>
      </c>
      <c r="EQ232" s="1">
        <v>65535</v>
      </c>
      <c r="ER232" s="1">
        <v>65535</v>
      </c>
      <c r="ES232" s="1">
        <v>14.2</v>
      </c>
      <c r="ET232" s="1">
        <v>15</v>
      </c>
      <c r="EU232" s="1">
        <v>15.2</v>
      </c>
      <c r="EV232" s="1">
        <v>14.2</v>
      </c>
      <c r="EW232" s="1">
        <v>15</v>
      </c>
      <c r="EX232" s="1">
        <v>14.8</v>
      </c>
      <c r="EY232" s="1">
        <v>15.4</v>
      </c>
      <c r="EZ232" s="1">
        <v>16</v>
      </c>
      <c r="FA232" s="1">
        <v>14.8</v>
      </c>
      <c r="FB232" s="1">
        <v>14</v>
      </c>
      <c r="FC232" s="1">
        <v>13.8</v>
      </c>
      <c r="FD232" s="1">
        <v>15.4</v>
      </c>
      <c r="FE232" s="1">
        <v>65535</v>
      </c>
      <c r="FF232" s="1">
        <v>14.6</v>
      </c>
      <c r="FG232" s="1">
        <v>15</v>
      </c>
      <c r="FH232" s="1">
        <v>15.4</v>
      </c>
      <c r="FI232" s="1">
        <v>14.8</v>
      </c>
      <c r="FJ232" s="1">
        <v>65535</v>
      </c>
      <c r="FK232" s="1">
        <v>14</v>
      </c>
      <c r="FL232" s="1">
        <v>14.6</v>
      </c>
      <c r="FM232" s="1">
        <v>15.6</v>
      </c>
      <c r="FN232" s="1">
        <v>65535</v>
      </c>
      <c r="FO232" s="1">
        <v>65535</v>
      </c>
      <c r="FP232" s="1">
        <v>65535</v>
      </c>
      <c r="FQ232" s="1">
        <v>65535</v>
      </c>
      <c r="FR232" s="1">
        <v>65535</v>
      </c>
      <c r="FS232" s="1">
        <v>65535</v>
      </c>
      <c r="FT232" s="1">
        <v>65535</v>
      </c>
      <c r="FU232" s="1">
        <v>65535</v>
      </c>
      <c r="FV232" s="1">
        <v>65535</v>
      </c>
      <c r="FW232" s="1">
        <v>65535</v>
      </c>
      <c r="FX232" s="1">
        <v>65535</v>
      </c>
      <c r="FY232" s="1">
        <v>65535</v>
      </c>
      <c r="FZ232" s="1">
        <v>65535</v>
      </c>
      <c r="GA232" s="1">
        <v>65535</v>
      </c>
      <c r="GB232" s="1">
        <v>65535</v>
      </c>
      <c r="GC232" s="1">
        <v>65535</v>
      </c>
      <c r="GD232" s="1">
        <v>65535</v>
      </c>
      <c r="GE232" s="1">
        <v>65535</v>
      </c>
      <c r="GF232" s="1">
        <v>65535</v>
      </c>
      <c r="GG232" s="1">
        <v>65535</v>
      </c>
      <c r="GH232" s="1">
        <v>65535</v>
      </c>
      <c r="GI232" s="1">
        <v>65535</v>
      </c>
      <c r="GJ232" s="1">
        <v>65535</v>
      </c>
      <c r="GK232" s="1">
        <v>65535</v>
      </c>
      <c r="GL232" s="1">
        <v>65535</v>
      </c>
      <c r="GM232" s="1">
        <v>65535</v>
      </c>
      <c r="GN232" s="1">
        <v>65535</v>
      </c>
      <c r="GO232" s="1">
        <v>65535</v>
      </c>
      <c r="GP232" s="1">
        <v>65535</v>
      </c>
      <c r="GQ232" s="1">
        <v>65535</v>
      </c>
      <c r="GR232" s="1">
        <v>15</v>
      </c>
      <c r="GS232" s="1">
        <v>65535</v>
      </c>
      <c r="GT232" s="1">
        <v>65535</v>
      </c>
      <c r="GU232" s="1">
        <v>65535</v>
      </c>
      <c r="GV232" s="1">
        <v>65535</v>
      </c>
      <c r="GW232" s="1">
        <v>65535</v>
      </c>
      <c r="GX232" s="1">
        <v>65535</v>
      </c>
      <c r="GY232" s="1">
        <v>65535</v>
      </c>
      <c r="GZ232" s="1">
        <v>65535</v>
      </c>
      <c r="HA232" s="1">
        <v>65535</v>
      </c>
      <c r="HB232" s="1">
        <v>65535</v>
      </c>
      <c r="HC232" s="1">
        <v>65535</v>
      </c>
      <c r="HD232" s="1">
        <v>65535</v>
      </c>
      <c r="HE232" s="1">
        <v>65535</v>
      </c>
      <c r="HF232" s="1">
        <v>65535</v>
      </c>
      <c r="HG232" s="1">
        <v>65535</v>
      </c>
      <c r="HH232" s="1">
        <v>65535</v>
      </c>
      <c r="HI232" s="1">
        <v>65535</v>
      </c>
      <c r="HJ232" s="1">
        <v>65535</v>
      </c>
      <c r="HK232" s="1">
        <v>65535</v>
      </c>
      <c r="HL232" s="1">
        <v>65535</v>
      </c>
      <c r="HM232" s="1">
        <v>65535</v>
      </c>
      <c r="HN232" s="1">
        <v>65535</v>
      </c>
      <c r="HO232" s="1">
        <v>65535</v>
      </c>
      <c r="HP232" s="1">
        <v>65535</v>
      </c>
      <c r="HQ232" s="1">
        <v>65535</v>
      </c>
      <c r="HR232" s="1">
        <v>65535</v>
      </c>
      <c r="HS232" s="1">
        <v>65535</v>
      </c>
      <c r="HT232" s="1">
        <v>65535</v>
      </c>
      <c r="HU232" s="1">
        <v>65535</v>
      </c>
      <c r="HV232" s="1">
        <v>65535</v>
      </c>
      <c r="HW232" s="1">
        <v>65535</v>
      </c>
      <c r="HX232" s="1">
        <v>65535</v>
      </c>
      <c r="HY232" s="1">
        <v>65535</v>
      </c>
      <c r="HZ232" s="1">
        <v>65535</v>
      </c>
      <c r="IA232" s="1">
        <v>65535</v>
      </c>
      <c r="IB232" s="1">
        <v>65535</v>
      </c>
      <c r="IC232" s="1">
        <v>65535</v>
      </c>
      <c r="ID232" s="1">
        <v>65535</v>
      </c>
      <c r="IE232" s="1">
        <v>65535</v>
      </c>
      <c r="IF232" s="1">
        <v>65535</v>
      </c>
      <c r="IG232" s="1">
        <v>65535</v>
      </c>
      <c r="IH232" s="1">
        <v>65535</v>
      </c>
      <c r="II232" s="1">
        <v>65535</v>
      </c>
      <c r="IJ232" s="1">
        <v>65535</v>
      </c>
      <c r="IK232" s="1">
        <v>65535</v>
      </c>
      <c r="IL232" s="1">
        <v>65535</v>
      </c>
      <c r="IM232" s="1">
        <v>65535</v>
      </c>
      <c r="IN232" s="1">
        <v>65535</v>
      </c>
      <c r="IO232" s="1">
        <v>65535</v>
      </c>
      <c r="IP232" s="1">
        <v>65535</v>
      </c>
      <c r="IQ232" s="1">
        <v>65535</v>
      </c>
      <c r="IR232" s="1">
        <v>65535</v>
      </c>
      <c r="IS232" s="1">
        <v>65535</v>
      </c>
      <c r="IT232" s="1">
        <v>65535</v>
      </c>
      <c r="IU232" s="1">
        <v>65535</v>
      </c>
      <c r="IV232" s="1">
        <v>65535</v>
      </c>
      <c r="IW232" s="1">
        <v>65535</v>
      </c>
      <c r="IX232" s="1">
        <v>65535</v>
      </c>
      <c r="IY232" s="1">
        <v>65535</v>
      </c>
      <c r="IZ232" s="1">
        <v>65535</v>
      </c>
      <c r="JA232" s="1">
        <v>65535</v>
      </c>
      <c r="JB232" s="1">
        <v>65535</v>
      </c>
      <c r="JC232" s="1">
        <v>65535</v>
      </c>
      <c r="JD232" s="1">
        <v>65535</v>
      </c>
      <c r="JE232" s="1">
        <v>65535</v>
      </c>
      <c r="JF232" s="1">
        <v>65535</v>
      </c>
      <c r="JG232" s="1">
        <v>65535</v>
      </c>
      <c r="JH232" s="1">
        <v>65535</v>
      </c>
      <c r="JI232" s="1">
        <v>14.2</v>
      </c>
      <c r="JJ232" s="1">
        <v>14.8</v>
      </c>
      <c r="JK232" s="1">
        <v>14.6</v>
      </c>
      <c r="JL232" s="1">
        <v>65535</v>
      </c>
      <c r="JM232" s="1">
        <v>13.6</v>
      </c>
      <c r="JN232" s="1">
        <v>14.6</v>
      </c>
      <c r="JO232" s="1">
        <v>15</v>
      </c>
      <c r="JP232" s="1">
        <v>15.4</v>
      </c>
      <c r="JQ232" s="1">
        <v>15</v>
      </c>
      <c r="JR232" s="1">
        <v>14</v>
      </c>
      <c r="JS232" s="1">
        <v>14.2</v>
      </c>
      <c r="JT232" s="1">
        <v>65535</v>
      </c>
      <c r="JU232" s="1">
        <v>14.6</v>
      </c>
      <c r="JV232" s="1">
        <v>65535</v>
      </c>
      <c r="JW232" s="1">
        <v>65535</v>
      </c>
      <c r="JX232" s="1">
        <v>65535</v>
      </c>
      <c r="JY232" s="1">
        <v>65535</v>
      </c>
      <c r="JZ232" s="1">
        <v>14.8</v>
      </c>
      <c r="KA232" s="1">
        <v>65535</v>
      </c>
      <c r="KB232" s="1">
        <v>65535</v>
      </c>
      <c r="KC232" s="1">
        <v>13.8</v>
      </c>
      <c r="KD232" s="1">
        <v>14.2</v>
      </c>
      <c r="KE232" s="1">
        <v>14.2</v>
      </c>
      <c r="KF232" s="1">
        <v>15.6</v>
      </c>
      <c r="KG232" s="1">
        <v>14.2</v>
      </c>
      <c r="KH232" s="1">
        <v>14.4</v>
      </c>
      <c r="KI232" s="1">
        <v>13.8</v>
      </c>
      <c r="KJ232" s="1">
        <v>13.6</v>
      </c>
      <c r="KK232" s="1">
        <v>14.8</v>
      </c>
      <c r="KL232" s="1">
        <v>14.8</v>
      </c>
      <c r="KM232" s="1">
        <v>14.8</v>
      </c>
      <c r="KN232" s="1">
        <v>14</v>
      </c>
      <c r="KO232" s="1">
        <v>14</v>
      </c>
      <c r="KP232" s="1">
        <v>14.4</v>
      </c>
      <c r="KQ232" s="1">
        <v>14.2</v>
      </c>
      <c r="KR232" s="1">
        <v>15.2</v>
      </c>
      <c r="KS232" s="1">
        <v>65535</v>
      </c>
      <c r="KT232" s="1">
        <v>15</v>
      </c>
      <c r="KU232" s="1">
        <v>14</v>
      </c>
      <c r="KV232" s="1">
        <v>65535</v>
      </c>
      <c r="KW232" s="1">
        <v>65535</v>
      </c>
      <c r="KX232" s="1">
        <v>65535</v>
      </c>
      <c r="KY232" s="1">
        <v>65535</v>
      </c>
      <c r="KZ232" s="1">
        <v>14.2</v>
      </c>
      <c r="LA232" s="1">
        <v>13.8</v>
      </c>
      <c r="LB232" s="1">
        <v>15.6</v>
      </c>
      <c r="LC232" s="1">
        <v>14</v>
      </c>
      <c r="LD232" s="1">
        <v>15.2</v>
      </c>
      <c r="LE232" s="1">
        <v>15</v>
      </c>
      <c r="LF232" s="1">
        <v>14</v>
      </c>
      <c r="LG232" s="1">
        <v>14.8</v>
      </c>
      <c r="LH232" s="1">
        <v>15</v>
      </c>
      <c r="LI232" s="1">
        <v>16.600000000000001</v>
      </c>
      <c r="LJ232" s="1">
        <v>14.8</v>
      </c>
      <c r="LK232" s="1">
        <v>15.8</v>
      </c>
      <c r="LL232" s="1">
        <v>15.8</v>
      </c>
      <c r="LM232" s="1">
        <v>16</v>
      </c>
      <c r="LN232" s="1">
        <v>14.2</v>
      </c>
      <c r="LO232" s="1">
        <v>14</v>
      </c>
      <c r="LP232" s="1">
        <v>13.4</v>
      </c>
      <c r="LQ232" s="1">
        <v>14</v>
      </c>
      <c r="LR232" s="1">
        <v>13.6</v>
      </c>
      <c r="LS232" s="1">
        <v>14</v>
      </c>
      <c r="LT232" s="1">
        <v>14</v>
      </c>
      <c r="LU232" s="1">
        <v>14.6</v>
      </c>
      <c r="LV232" s="1">
        <v>14.4</v>
      </c>
      <c r="LW232" s="1">
        <v>14</v>
      </c>
      <c r="LX232" s="1">
        <v>13.4</v>
      </c>
      <c r="LY232" s="1">
        <v>13.8</v>
      </c>
      <c r="LZ232" s="1">
        <v>15.2</v>
      </c>
      <c r="MA232" s="1">
        <v>14.8</v>
      </c>
      <c r="MB232" s="1">
        <v>65535</v>
      </c>
      <c r="MC232" s="1">
        <v>65535</v>
      </c>
      <c r="MD232" s="1">
        <v>14.2</v>
      </c>
      <c r="ME232" s="1">
        <v>14.4</v>
      </c>
      <c r="MF232" s="1">
        <v>14.8</v>
      </c>
      <c r="MG232" s="1">
        <v>14.8</v>
      </c>
      <c r="MH232" s="1">
        <v>13.8</v>
      </c>
      <c r="MI232" s="1">
        <v>65535</v>
      </c>
      <c r="MJ232" s="1">
        <v>13.4</v>
      </c>
      <c r="MK232" s="1">
        <v>12.6</v>
      </c>
      <c r="ML232" s="1">
        <v>65535</v>
      </c>
      <c r="MM232" s="1">
        <v>13.2</v>
      </c>
      <c r="MN232" s="1">
        <v>13.2</v>
      </c>
      <c r="MO232" s="1">
        <v>12.8</v>
      </c>
      <c r="MP232" s="1">
        <v>13</v>
      </c>
      <c r="MQ232" s="1">
        <v>65535</v>
      </c>
      <c r="MR232" s="1">
        <v>14.4</v>
      </c>
      <c r="MS232" s="1">
        <v>15.4</v>
      </c>
      <c r="MT232" s="1">
        <v>13.8</v>
      </c>
      <c r="MU232" s="1">
        <v>14</v>
      </c>
      <c r="MV232" s="1">
        <v>14.6</v>
      </c>
      <c r="MW232" s="1">
        <v>65535</v>
      </c>
      <c r="MX232" s="1">
        <v>65535</v>
      </c>
      <c r="MY232" s="1">
        <v>15</v>
      </c>
      <c r="MZ232" s="1">
        <v>15</v>
      </c>
      <c r="NA232" s="1">
        <v>65535</v>
      </c>
      <c r="NB232" s="1">
        <v>65535</v>
      </c>
      <c r="NC232" s="1">
        <v>65535</v>
      </c>
      <c r="ND232" s="1">
        <v>65535</v>
      </c>
      <c r="NE232" s="1">
        <v>65535</v>
      </c>
      <c r="NF232" s="1">
        <v>65535</v>
      </c>
      <c r="NG232" s="1">
        <v>14.4</v>
      </c>
      <c r="NH232" s="1">
        <v>15.4</v>
      </c>
      <c r="NI232" s="1">
        <v>65535</v>
      </c>
      <c r="NJ232" s="6">
        <f t="shared" si="160"/>
        <v>0.83870967741935487</v>
      </c>
      <c r="NK232" s="3">
        <f t="shared" si="161"/>
        <v>0.75</v>
      </c>
      <c r="NL232" s="3">
        <f t="shared" si="162"/>
        <v>0.87096774193548387</v>
      </c>
      <c r="NM232" s="3">
        <f t="shared" si="163"/>
        <v>0.83333333333333337</v>
      </c>
      <c r="NN232" s="3">
        <f t="shared" si="164"/>
        <v>0.90322580645161288</v>
      </c>
      <c r="NO232" s="3">
        <f t="shared" si="165"/>
        <v>0.26666666666666666</v>
      </c>
      <c r="NP232" s="3">
        <f t="shared" si="166"/>
        <v>3.2258064516129031E-2</v>
      </c>
      <c r="NQ232" s="3">
        <f t="shared" si="167"/>
        <v>0</v>
      </c>
      <c r="NR232" s="3">
        <f t="shared" si="168"/>
        <v>0.36666666666666664</v>
      </c>
      <c r="NS232" s="3">
        <f t="shared" si="169"/>
        <v>0.64516129032258063</v>
      </c>
      <c r="NT232" s="3">
        <f t="shared" si="170"/>
        <v>0.93333333333333335</v>
      </c>
      <c r="NU232" s="3">
        <f t="shared" si="171"/>
        <v>0.61290322580645162</v>
      </c>
      <c r="NV232" s="3">
        <f t="shared" si="172"/>
        <v>0.58630136986301373</v>
      </c>
      <c r="NW232" s="5">
        <f t="shared" si="173"/>
        <v>13.061538461538463</v>
      </c>
      <c r="NX232" s="1">
        <f t="shared" si="174"/>
        <v>13.942857142857141</v>
      </c>
      <c r="NY232" s="1">
        <f t="shared" si="175"/>
        <v>14.540740740740738</v>
      </c>
      <c r="NZ232" s="1">
        <f t="shared" si="176"/>
        <v>14.808</v>
      </c>
      <c r="OA232" s="1">
        <f t="shared" si="177"/>
        <v>15.007142857142856</v>
      </c>
      <c r="OB232" s="1" t="e">
        <f t="shared" si="178"/>
        <v>#N/A</v>
      </c>
      <c r="OC232" s="1" t="e">
        <f t="shared" si="179"/>
        <v>#N/A</v>
      </c>
      <c r="OD232" s="1" t="e">
        <f t="shared" si="180"/>
        <v>#N/A</v>
      </c>
      <c r="OE232" s="1" t="e">
        <f t="shared" si="181"/>
        <v>#N/A</v>
      </c>
      <c r="OF232" s="1">
        <f t="shared" si="182"/>
        <v>14.4</v>
      </c>
      <c r="OG232" s="1">
        <f t="shared" si="183"/>
        <v>14.571428571428571</v>
      </c>
      <c r="OH232" s="1">
        <f t="shared" si="184"/>
        <v>14.105263157894736</v>
      </c>
      <c r="OI232" s="111">
        <v>13.062068965517241</v>
      </c>
      <c r="OJ232" s="112">
        <v>13.310344827586206</v>
      </c>
      <c r="OK232" s="112">
        <v>13.813793103448274</v>
      </c>
      <c r="OL232" s="112">
        <v>14.317241379310344</v>
      </c>
      <c r="OM232" s="112">
        <v>14.575862068965515</v>
      </c>
      <c r="ON232" s="112">
        <v>14.441379310344827</v>
      </c>
      <c r="OO232" s="112">
        <v>14.093103448275865</v>
      </c>
      <c r="OP232" s="112">
        <v>14.151724137931032</v>
      </c>
      <c r="OQ232" s="112">
        <v>14.079310344827585</v>
      </c>
      <c r="OR232" s="112">
        <v>14.127586206896554</v>
      </c>
      <c r="OS232" s="112">
        <v>14.068965517241383</v>
      </c>
      <c r="OT232" s="112">
        <v>13.482142857142858</v>
      </c>
      <c r="OU232" s="5">
        <f t="shared" si="148"/>
        <v>-5.3050397877818511E-4</v>
      </c>
      <c r="OV232" s="1">
        <f t="shared" si="149"/>
        <v>0.63251231527093488</v>
      </c>
      <c r="OW232" s="1">
        <f t="shared" si="150"/>
        <v>0.72694763729246326</v>
      </c>
      <c r="OX232" s="1">
        <f t="shared" si="151"/>
        <v>0.4907586206896557</v>
      </c>
      <c r="OY232" s="1">
        <f t="shared" si="152"/>
        <v>0.43128078817734128</v>
      </c>
      <c r="OZ232" s="1" t="e">
        <f t="shared" si="153"/>
        <v>#N/A</v>
      </c>
      <c r="PA232" s="1" t="e">
        <f t="shared" si="154"/>
        <v>#N/A</v>
      </c>
      <c r="PB232" s="1" t="e">
        <f t="shared" si="155"/>
        <v>#N/A</v>
      </c>
      <c r="PC232" s="1" t="e">
        <f t="shared" si="156"/>
        <v>#N/A</v>
      </c>
      <c r="PD232" s="1">
        <f t="shared" si="157"/>
        <v>0.27241379310344627</v>
      </c>
      <c r="PE232" s="1">
        <f t="shared" si="158"/>
        <v>0.50246305418718862</v>
      </c>
      <c r="PF232" s="1">
        <f t="shared" si="159"/>
        <v>0.62312030075187863</v>
      </c>
      <c r="PG232" s="111">
        <v>9.6</v>
      </c>
      <c r="PH232" s="112">
        <v>9</v>
      </c>
      <c r="PI232" s="112">
        <v>10</v>
      </c>
      <c r="PJ232" s="112">
        <v>9</v>
      </c>
      <c r="PK232" s="112">
        <v>9.6</v>
      </c>
      <c r="PL232" s="112">
        <v>10</v>
      </c>
      <c r="PM232" s="112">
        <v>9.4</v>
      </c>
      <c r="PN232" s="112">
        <v>10.4</v>
      </c>
      <c r="PO232" s="112">
        <v>11</v>
      </c>
      <c r="PP232" s="112">
        <v>9.4</v>
      </c>
      <c r="PQ232" s="112">
        <v>10</v>
      </c>
      <c r="PR232" s="137">
        <v>9.1999999999999993</v>
      </c>
      <c r="PS232" s="5">
        <f t="array" ref="PS232">+IF(ISERROR($NW232)=FALSE,MIN(IF($H232:$AL232&lt;65534,$H232:$AL232,"")),NA())</f>
        <v>11.6</v>
      </c>
      <c r="PT232" s="1">
        <f t="array" ref="PT232">+IF(ISERROR($NX232)=FALSE,MIN(IF($AM232:$BN232&lt;65534,$AM232:$BN232,"")),NA())</f>
        <v>12.4</v>
      </c>
      <c r="PU232" s="1">
        <f t="array" ref="PU232">+IF(ISERROR($NY232)=FALSE,MIN(IF($BP232:$CT232&lt;65534,$BP232:$CT232,"")),NA())</f>
        <v>13</v>
      </c>
      <c r="PV232" s="1">
        <f t="array" ref="PV232">+IF(ISERROR($NZ232)=FALSE,MIN(IF($CU232:$DX232&lt;65534,$CU232:$DX232,"")),NA())</f>
        <v>13</v>
      </c>
      <c r="PW232" s="1">
        <f t="array" ref="PW232">+IF(ISERROR($OA232)=FALSE,MIN(IF($DY232:$FC232&lt;65534,$DY232:$FC232,"")),NA())</f>
        <v>13.4</v>
      </c>
      <c r="PX232" s="1" t="e">
        <f t="array" ref="PX232">+IF(ISERROR($OB232)=FALSE,MIN(IF($FD232:$GG232&lt;65534,$FD232:$GG232,"")),NA())</f>
        <v>#N/A</v>
      </c>
      <c r="PY232" s="1" t="e">
        <f t="array" ref="PY232">+IF(ISERROR($OC232)=FALSE,MIN(IF($GH232:$HL232&lt;65534,$GH232:$HL232,"")),NA())</f>
        <v>#N/A</v>
      </c>
      <c r="PZ232" s="1" t="e">
        <f t="array" ref="PZ232">+IF(ISERROR($OD232)=FALSE,MIN(IF($HM232:$IQ232&lt;65534,$HM232:$IQ232,"")),NA())</f>
        <v>#N/A</v>
      </c>
      <c r="QA232" s="1" t="e">
        <f t="array" ref="QA232">+IF(ISERROR($OE232)=FALSE,MIN(IF($IR232:$JU232&lt;65534,$IR232:$JU232,"")),NA())</f>
        <v>#N/A</v>
      </c>
      <c r="QB232" s="1">
        <f t="array" ref="QB232">+IF(ISERROR($OF232)=FALSE,MIN(IF($JV232:$KZ232&lt;65534,$JV232:$KZ232,"")),NA())</f>
        <v>13.6</v>
      </c>
      <c r="QC232" s="1">
        <f t="array" ref="QC232">+IF(ISERROR($OG232)=FALSE,MIN(IF($LA232:$MD232&lt;65534,$LA232:$MD232,"")),NA())</f>
        <v>13.4</v>
      </c>
      <c r="QD232" s="1">
        <f t="array" ref="QD232">+IF(ISERROR($OH232)=FALSE,MIN(IF($ME232:$NI232&lt;65534,$ME232:$NI232,"")),NA())</f>
        <v>12.6</v>
      </c>
      <c r="QE232" s="5">
        <f t="shared" si="185"/>
        <v>-2</v>
      </c>
      <c r="QF232" s="1">
        <f t="shared" si="186"/>
        <v>-3.4000000000000004</v>
      </c>
      <c r="QG232" s="1">
        <f t="shared" si="187"/>
        <v>-3</v>
      </c>
      <c r="QH232" s="1">
        <f t="shared" si="188"/>
        <v>-4</v>
      </c>
      <c r="QI232" s="1">
        <f t="shared" si="189"/>
        <v>-3.8000000000000007</v>
      </c>
      <c r="QJ232" s="1" t="e">
        <f t="shared" si="190"/>
        <v>#N/A</v>
      </c>
      <c r="QK232" s="1" t="e">
        <f t="shared" si="191"/>
        <v>#N/A</v>
      </c>
      <c r="QL232" s="1" t="e">
        <f t="shared" si="192"/>
        <v>#N/A</v>
      </c>
      <c r="QM232" s="1" t="e">
        <f t="shared" si="193"/>
        <v>#N/A</v>
      </c>
      <c r="QN232" s="1">
        <f t="shared" si="194"/>
        <v>-4.1999999999999993</v>
      </c>
      <c r="QO232" s="1">
        <f t="shared" si="195"/>
        <v>-3.4000000000000004</v>
      </c>
      <c r="QP232" s="1">
        <f t="shared" si="196"/>
        <v>-3.4000000000000004</v>
      </c>
      <c r="QQ232" s="5" t="s">
        <v>892</v>
      </c>
    </row>
    <row r="233" spans="1:459" s="1" customFormat="1" x14ac:dyDescent="0.2">
      <c r="A233" s="79">
        <v>23195110</v>
      </c>
      <c r="B233" s="106">
        <v>-73.167222222222222</v>
      </c>
      <c r="C233" s="106">
        <v>7.0255555555555551</v>
      </c>
      <c r="D233" s="105">
        <v>777</v>
      </c>
      <c r="E233" s="97" t="s">
        <v>85</v>
      </c>
      <c r="F233" s="97" t="s">
        <v>561</v>
      </c>
      <c r="G233" s="97" t="s">
        <v>15</v>
      </c>
      <c r="H233" s="1">
        <v>18.600000000000001</v>
      </c>
      <c r="I233" s="1">
        <v>16.600000000000001</v>
      </c>
      <c r="J233" s="1">
        <v>17.399999999999999</v>
      </c>
      <c r="K233" s="1">
        <v>18</v>
      </c>
      <c r="L233" s="1">
        <v>20.399999999999999</v>
      </c>
      <c r="M233" s="1">
        <v>20.2</v>
      </c>
      <c r="N233" s="1">
        <v>20.6</v>
      </c>
      <c r="O233" s="1">
        <v>20</v>
      </c>
      <c r="P233" s="1">
        <v>19.399999999999999</v>
      </c>
      <c r="Q233" s="1">
        <v>19</v>
      </c>
      <c r="R233" s="1">
        <v>18.600000000000001</v>
      </c>
      <c r="S233" s="1">
        <v>19.600000000000001</v>
      </c>
      <c r="T233" s="1">
        <v>20</v>
      </c>
      <c r="U233" s="1">
        <v>18.8</v>
      </c>
      <c r="V233" s="1">
        <v>19</v>
      </c>
      <c r="W233" s="1">
        <v>19.600000000000001</v>
      </c>
      <c r="X233" s="1">
        <v>20</v>
      </c>
      <c r="Y233" s="1">
        <v>19.399999999999999</v>
      </c>
      <c r="Z233" s="1">
        <v>19.600000000000001</v>
      </c>
      <c r="AA233" s="1">
        <v>19</v>
      </c>
      <c r="AB233" s="1">
        <v>19.399999999999999</v>
      </c>
      <c r="AC233" s="1">
        <v>20</v>
      </c>
      <c r="AD233" s="1">
        <v>20.399999999999999</v>
      </c>
      <c r="AE233" s="1">
        <v>19.8</v>
      </c>
      <c r="AF233" s="1">
        <v>20.6</v>
      </c>
      <c r="AG233" s="1">
        <v>20.8</v>
      </c>
      <c r="AH233" s="1">
        <v>21</v>
      </c>
      <c r="AI233" s="1">
        <v>20.399999999999999</v>
      </c>
      <c r="AJ233" s="1">
        <v>20</v>
      </c>
      <c r="AK233" s="1">
        <v>20.2</v>
      </c>
      <c r="AL233" s="1">
        <v>19.2</v>
      </c>
      <c r="AM233" s="1">
        <v>19.399999999999999</v>
      </c>
      <c r="AN233" s="1">
        <v>19.8</v>
      </c>
      <c r="AO233" s="1">
        <v>20.6</v>
      </c>
      <c r="AP233" s="1">
        <v>20</v>
      </c>
      <c r="AQ233" s="1">
        <v>20.399999999999999</v>
      </c>
      <c r="AR233" s="1">
        <v>20.6</v>
      </c>
      <c r="AS233" s="1">
        <v>20.2</v>
      </c>
      <c r="AT233" s="1">
        <v>20.399999999999999</v>
      </c>
      <c r="AU233" s="1">
        <v>20.8</v>
      </c>
      <c r="AV233" s="1">
        <v>20.6</v>
      </c>
      <c r="AW233" s="1">
        <v>21.2</v>
      </c>
      <c r="AX233" s="1">
        <v>20.2</v>
      </c>
      <c r="AY233" s="1">
        <v>20</v>
      </c>
      <c r="AZ233" s="1">
        <v>20.6</v>
      </c>
      <c r="BA233" s="1">
        <v>19.8</v>
      </c>
      <c r="BB233" s="1">
        <v>20.399999999999999</v>
      </c>
      <c r="BC233" s="1">
        <v>20</v>
      </c>
      <c r="BD233" s="1">
        <v>20.399999999999999</v>
      </c>
      <c r="BE233" s="1">
        <v>19.8</v>
      </c>
      <c r="BF233" s="1">
        <v>19.399999999999999</v>
      </c>
      <c r="BG233" s="1">
        <v>19</v>
      </c>
      <c r="BH233" s="1">
        <v>18.600000000000001</v>
      </c>
      <c r="BI233" s="1">
        <v>19.399999999999999</v>
      </c>
      <c r="BJ233" s="1">
        <v>20</v>
      </c>
      <c r="BK233" s="1">
        <v>17.8</v>
      </c>
      <c r="BL233" s="1">
        <v>17.399999999999999</v>
      </c>
      <c r="BM233" s="1">
        <v>18.2</v>
      </c>
      <c r="BN233" s="1">
        <v>19.399999999999999</v>
      </c>
      <c r="BO233" s="102"/>
      <c r="BP233" s="1">
        <v>20</v>
      </c>
      <c r="BQ233" s="1">
        <v>19.600000000000001</v>
      </c>
      <c r="BR233" s="1">
        <v>19.399999999999999</v>
      </c>
      <c r="BS233" s="1">
        <v>19.8</v>
      </c>
      <c r="BT233" s="1">
        <v>20</v>
      </c>
      <c r="BU233" s="1">
        <v>20.8</v>
      </c>
      <c r="BV233" s="1">
        <v>21</v>
      </c>
      <c r="BW233" s="1">
        <v>20.399999999999999</v>
      </c>
      <c r="BX233" s="1">
        <v>19.399999999999999</v>
      </c>
      <c r="BY233" s="1">
        <v>20</v>
      </c>
      <c r="BZ233" s="1">
        <v>20.2</v>
      </c>
      <c r="CA233" s="1">
        <v>20.399999999999999</v>
      </c>
      <c r="CB233" s="1">
        <v>20.6</v>
      </c>
      <c r="CC233" s="1">
        <v>21.2</v>
      </c>
      <c r="CD233" s="1">
        <v>20.8</v>
      </c>
      <c r="CE233" s="1">
        <v>21</v>
      </c>
      <c r="CF233" s="1">
        <v>20</v>
      </c>
      <c r="CG233" s="1">
        <v>20.399999999999999</v>
      </c>
      <c r="CH233" s="1">
        <v>20.2</v>
      </c>
      <c r="CI233" s="1">
        <v>20.6</v>
      </c>
      <c r="CJ233" s="1">
        <v>20.8</v>
      </c>
      <c r="CK233" s="1">
        <v>20</v>
      </c>
      <c r="CL233" s="1">
        <v>19.8</v>
      </c>
      <c r="CM233" s="1">
        <v>19.399999999999999</v>
      </c>
      <c r="CN233" s="1">
        <v>18.600000000000001</v>
      </c>
      <c r="CO233" s="1">
        <v>19.2</v>
      </c>
      <c r="CP233" s="1">
        <v>20</v>
      </c>
      <c r="CQ233" s="1">
        <v>20.8</v>
      </c>
      <c r="CR233" s="1">
        <v>20.399999999999999</v>
      </c>
      <c r="CS233" s="1">
        <v>20.8</v>
      </c>
      <c r="CT233" s="1">
        <v>20.2</v>
      </c>
      <c r="CU233" s="1">
        <v>20</v>
      </c>
      <c r="CV233" s="1">
        <v>19.8</v>
      </c>
      <c r="CW233" s="1">
        <v>20</v>
      </c>
      <c r="CX233" s="1">
        <v>19.600000000000001</v>
      </c>
      <c r="CY233" s="1">
        <v>20.2</v>
      </c>
      <c r="CZ233" s="1">
        <v>20.6</v>
      </c>
      <c r="DA233" s="1">
        <v>20.399999999999999</v>
      </c>
      <c r="DB233" s="1">
        <v>20</v>
      </c>
      <c r="DC233" s="1">
        <v>19.8</v>
      </c>
      <c r="DD233" s="1">
        <v>20.2</v>
      </c>
      <c r="DE233" s="1">
        <v>20.399999999999999</v>
      </c>
      <c r="DF233" s="1">
        <v>20</v>
      </c>
      <c r="DG233" s="1">
        <v>20.399999999999999</v>
      </c>
      <c r="DH233" s="1">
        <v>19.8</v>
      </c>
      <c r="DI233" s="1">
        <v>20</v>
      </c>
      <c r="DJ233" s="1">
        <v>20.2</v>
      </c>
      <c r="DK233" s="1">
        <v>20.6</v>
      </c>
      <c r="DL233" s="1">
        <v>20.399999999999999</v>
      </c>
      <c r="DM233" s="1">
        <v>19.8</v>
      </c>
      <c r="DN233" s="1">
        <v>20.2</v>
      </c>
      <c r="DO233" s="1">
        <v>20</v>
      </c>
      <c r="DP233" s="1">
        <v>19.600000000000001</v>
      </c>
      <c r="DQ233" s="1">
        <v>19.399999999999999</v>
      </c>
      <c r="DR233" s="1">
        <v>19.8</v>
      </c>
      <c r="DS233" s="1">
        <v>20.8</v>
      </c>
      <c r="DT233" s="1">
        <v>20.6</v>
      </c>
      <c r="DU233" s="1">
        <v>20.8</v>
      </c>
      <c r="DV233" s="1">
        <v>20.399999999999999</v>
      </c>
      <c r="DW233" s="1">
        <v>20.2</v>
      </c>
      <c r="DX233" s="1">
        <v>20</v>
      </c>
      <c r="DY233" s="1">
        <v>19.399999999999999</v>
      </c>
      <c r="DZ233" s="1">
        <v>19</v>
      </c>
      <c r="EA233" s="1">
        <v>19.8</v>
      </c>
      <c r="EB233" s="1">
        <v>20.6</v>
      </c>
      <c r="EC233" s="1">
        <v>20.399999999999999</v>
      </c>
      <c r="ED233" s="1">
        <v>20</v>
      </c>
      <c r="EE233" s="1">
        <v>20.2</v>
      </c>
      <c r="EF233" s="1">
        <v>20.8</v>
      </c>
      <c r="EG233" s="1">
        <v>20.399999999999999</v>
      </c>
      <c r="EH233" s="1">
        <v>20.2</v>
      </c>
      <c r="EI233" s="1">
        <v>20</v>
      </c>
      <c r="EJ233" s="1">
        <v>20.6</v>
      </c>
      <c r="EK233" s="1">
        <v>20.8</v>
      </c>
      <c r="EL233" s="1">
        <v>20</v>
      </c>
      <c r="EM233" s="1">
        <v>20.399999999999999</v>
      </c>
      <c r="EN233" s="1">
        <v>20.8</v>
      </c>
      <c r="EO233" s="1">
        <v>20.2</v>
      </c>
      <c r="EP233" s="1">
        <v>18.8</v>
      </c>
      <c r="EQ233" s="1">
        <v>19.2</v>
      </c>
      <c r="ER233" s="1">
        <v>20.399999999999999</v>
      </c>
      <c r="ES233" s="1">
        <v>20.6</v>
      </c>
      <c r="ET233" s="1">
        <v>20.8</v>
      </c>
      <c r="EU233" s="1">
        <v>20</v>
      </c>
      <c r="EV233" s="1">
        <v>19.8</v>
      </c>
      <c r="EW233" s="1">
        <v>20.399999999999999</v>
      </c>
      <c r="EX233" s="1">
        <v>20.2</v>
      </c>
      <c r="EY233" s="1">
        <v>20</v>
      </c>
      <c r="EZ233" s="1">
        <v>20.6</v>
      </c>
      <c r="FA233" s="1">
        <v>19.8</v>
      </c>
      <c r="FB233" s="1">
        <v>20.399999999999999</v>
      </c>
      <c r="FC233" s="1">
        <v>20.6</v>
      </c>
      <c r="FD233" s="1">
        <v>20.399999999999999</v>
      </c>
      <c r="FE233" s="1">
        <v>20.6</v>
      </c>
      <c r="FF233" s="1">
        <v>20.2</v>
      </c>
      <c r="FG233" s="1">
        <v>20</v>
      </c>
      <c r="FH233" s="1">
        <v>20.2</v>
      </c>
      <c r="FI233" s="1">
        <v>20.399999999999999</v>
      </c>
      <c r="FJ233" s="1">
        <v>19.8</v>
      </c>
      <c r="FK233" s="1">
        <v>19.399999999999999</v>
      </c>
      <c r="FL233" s="1">
        <v>19</v>
      </c>
      <c r="FM233" s="1">
        <v>20</v>
      </c>
      <c r="FN233" s="1">
        <v>20.2</v>
      </c>
      <c r="FO233" s="1">
        <v>20.6</v>
      </c>
      <c r="FP233" s="1">
        <v>20.399999999999999</v>
      </c>
      <c r="FQ233" s="1">
        <v>20</v>
      </c>
      <c r="FR233" s="1">
        <v>20.6</v>
      </c>
      <c r="FS233" s="1">
        <v>20.2</v>
      </c>
      <c r="FT233" s="1">
        <v>18.8</v>
      </c>
      <c r="FU233" s="1">
        <v>19</v>
      </c>
      <c r="FV233" s="1">
        <v>19.399999999999999</v>
      </c>
      <c r="FW233" s="1">
        <v>19.600000000000001</v>
      </c>
      <c r="FX233" s="1">
        <v>19.2</v>
      </c>
      <c r="FY233" s="1">
        <v>20.2</v>
      </c>
      <c r="FZ233" s="1">
        <v>20.6</v>
      </c>
      <c r="GA233" s="1">
        <v>19.399999999999999</v>
      </c>
      <c r="GB233" s="1">
        <v>20</v>
      </c>
      <c r="GC233" s="1">
        <v>20.399999999999999</v>
      </c>
      <c r="GD233" s="1">
        <v>19.8</v>
      </c>
      <c r="GE233" s="1">
        <v>18.8</v>
      </c>
      <c r="GF233" s="1">
        <v>19</v>
      </c>
      <c r="GG233" s="1">
        <v>19.399999999999999</v>
      </c>
      <c r="GH233" s="1">
        <v>20</v>
      </c>
      <c r="GI233" s="1">
        <v>20.2</v>
      </c>
      <c r="GJ233" s="1">
        <v>19.8</v>
      </c>
      <c r="GK233" s="1">
        <v>19</v>
      </c>
      <c r="GL233" s="1">
        <v>19.2</v>
      </c>
      <c r="GM233" s="1">
        <v>19.399999999999999</v>
      </c>
      <c r="GN233" s="1">
        <v>17.600000000000001</v>
      </c>
      <c r="GO233" s="1">
        <v>20</v>
      </c>
      <c r="GP233" s="1">
        <v>19.2</v>
      </c>
      <c r="GQ233" s="1">
        <v>19</v>
      </c>
      <c r="GR233" s="1">
        <v>18.8</v>
      </c>
      <c r="GS233" s="1">
        <v>19.399999999999999</v>
      </c>
      <c r="GT233" s="1">
        <v>20</v>
      </c>
      <c r="GU233" s="1">
        <v>19.8</v>
      </c>
      <c r="GV233" s="1">
        <v>19.2</v>
      </c>
      <c r="GW233" s="1">
        <v>19.600000000000001</v>
      </c>
      <c r="GX233" s="1">
        <v>19.600000000000001</v>
      </c>
      <c r="GY233" s="1">
        <v>18.600000000000001</v>
      </c>
      <c r="GZ233" s="1">
        <v>19.600000000000001</v>
      </c>
      <c r="HA233" s="1">
        <v>19.399999999999999</v>
      </c>
      <c r="HB233" s="1">
        <v>20</v>
      </c>
      <c r="HC233" s="1">
        <v>20.2</v>
      </c>
      <c r="HD233" s="1">
        <v>20.399999999999999</v>
      </c>
      <c r="HE233" s="1">
        <v>19.600000000000001</v>
      </c>
      <c r="HF233" s="1">
        <v>18.399999999999999</v>
      </c>
      <c r="HG233" s="1">
        <v>19.8</v>
      </c>
      <c r="HH233" s="1">
        <v>20</v>
      </c>
      <c r="HI233" s="1">
        <v>17.8</v>
      </c>
      <c r="HJ233" s="1">
        <v>18.600000000000001</v>
      </c>
      <c r="HK233" s="1">
        <v>19</v>
      </c>
      <c r="HL233" s="1">
        <v>19.600000000000001</v>
      </c>
      <c r="HM233" s="1">
        <v>20.2</v>
      </c>
      <c r="HN233" s="1">
        <v>20.399999999999999</v>
      </c>
      <c r="HO233" s="1">
        <v>20.6</v>
      </c>
      <c r="HP233" s="1">
        <v>18.600000000000001</v>
      </c>
      <c r="HQ233" s="1">
        <v>19.600000000000001</v>
      </c>
      <c r="HR233" s="1">
        <v>20.2</v>
      </c>
      <c r="HS233" s="1">
        <v>18.8</v>
      </c>
      <c r="HT233" s="1">
        <v>20</v>
      </c>
      <c r="HU233" s="1">
        <v>19.399999999999999</v>
      </c>
      <c r="HV233" s="1">
        <v>19.8</v>
      </c>
      <c r="HW233" s="1">
        <v>20.399999999999999</v>
      </c>
      <c r="HX233" s="1">
        <v>19</v>
      </c>
      <c r="HY233" s="1">
        <v>20</v>
      </c>
      <c r="HZ233" s="1">
        <v>19.600000000000001</v>
      </c>
      <c r="IA233" s="1">
        <v>18.8</v>
      </c>
      <c r="IB233" s="1">
        <v>19.2</v>
      </c>
      <c r="IC233" s="1">
        <v>19</v>
      </c>
      <c r="ID233" s="1">
        <v>19.600000000000001</v>
      </c>
      <c r="IE233" s="1">
        <v>18.600000000000001</v>
      </c>
      <c r="IF233" s="1">
        <v>18</v>
      </c>
      <c r="IG233" s="1">
        <v>19.2</v>
      </c>
      <c r="IH233" s="1">
        <v>19.8</v>
      </c>
      <c r="II233" s="1">
        <v>19.399999999999999</v>
      </c>
      <c r="IJ233" s="1">
        <v>19</v>
      </c>
      <c r="IK233" s="1">
        <v>19.600000000000001</v>
      </c>
      <c r="IL233" s="1">
        <v>20</v>
      </c>
      <c r="IM233" s="1">
        <v>20.2</v>
      </c>
      <c r="IN233" s="1">
        <v>19.8</v>
      </c>
      <c r="IO233" s="1">
        <v>19.600000000000001</v>
      </c>
      <c r="IP233" s="1">
        <v>19.399999999999999</v>
      </c>
      <c r="IQ233" s="1">
        <v>20</v>
      </c>
      <c r="IR233" s="1">
        <v>19.8</v>
      </c>
      <c r="IS233" s="1">
        <v>19</v>
      </c>
      <c r="IT233" s="1">
        <v>19.2</v>
      </c>
      <c r="IU233" s="1">
        <v>19.600000000000001</v>
      </c>
      <c r="IV233" s="1">
        <v>18.8</v>
      </c>
      <c r="IW233" s="1">
        <v>19.399999999999999</v>
      </c>
      <c r="IX233" s="1">
        <v>18</v>
      </c>
      <c r="IY233" s="1">
        <v>19.600000000000001</v>
      </c>
      <c r="IZ233" s="1">
        <v>19.2</v>
      </c>
      <c r="JA233" s="1">
        <v>19.399999999999999</v>
      </c>
      <c r="JB233" s="1">
        <v>19.8</v>
      </c>
      <c r="JC233" s="1">
        <v>20.399999999999999</v>
      </c>
      <c r="JD233" s="1">
        <v>20</v>
      </c>
      <c r="JE233" s="1">
        <v>20.6</v>
      </c>
      <c r="JF233" s="1">
        <v>20.2</v>
      </c>
      <c r="JG233" s="1">
        <v>20.399999999999999</v>
      </c>
      <c r="JH233" s="1">
        <v>20</v>
      </c>
      <c r="JI233" s="1">
        <v>19.8</v>
      </c>
      <c r="JJ233" s="1">
        <v>19.600000000000001</v>
      </c>
      <c r="JK233" s="1">
        <v>19.2</v>
      </c>
      <c r="JL233" s="1">
        <v>19.399999999999999</v>
      </c>
      <c r="JM233" s="1">
        <v>18.600000000000001</v>
      </c>
      <c r="JN233" s="1">
        <v>18.8</v>
      </c>
      <c r="JO233" s="1">
        <v>19</v>
      </c>
      <c r="JP233" s="1">
        <v>19.399999999999999</v>
      </c>
      <c r="JQ233" s="1">
        <v>19.600000000000001</v>
      </c>
      <c r="JR233" s="1">
        <v>19</v>
      </c>
      <c r="JS233" s="1">
        <v>18.399999999999999</v>
      </c>
      <c r="JT233" s="1">
        <v>19</v>
      </c>
      <c r="JU233" s="1">
        <v>19.8</v>
      </c>
      <c r="JV233" s="1">
        <v>20.399999999999999</v>
      </c>
      <c r="JW233" s="1">
        <v>20</v>
      </c>
      <c r="JX233" s="1">
        <v>20.399999999999999</v>
      </c>
      <c r="JY233" s="1">
        <v>19.2</v>
      </c>
      <c r="JZ233" s="1">
        <v>19.600000000000001</v>
      </c>
      <c r="KA233" s="1">
        <v>20</v>
      </c>
      <c r="KB233" s="1">
        <v>20.6</v>
      </c>
      <c r="KC233" s="1">
        <v>19.8</v>
      </c>
      <c r="KD233" s="1">
        <v>20</v>
      </c>
      <c r="KE233" s="1">
        <v>19.600000000000001</v>
      </c>
      <c r="KF233" s="1">
        <v>20.2</v>
      </c>
      <c r="KG233" s="1">
        <v>19.399999999999999</v>
      </c>
      <c r="KH233" s="1">
        <v>20</v>
      </c>
      <c r="KI233" s="1">
        <v>20.2</v>
      </c>
      <c r="KJ233" s="1">
        <v>19.8</v>
      </c>
      <c r="KK233" s="1">
        <v>20</v>
      </c>
      <c r="KL233" s="1">
        <v>19.600000000000001</v>
      </c>
      <c r="KM233" s="1">
        <v>19</v>
      </c>
      <c r="KN233" s="1">
        <v>19.2</v>
      </c>
      <c r="KO233" s="1">
        <v>19.399999999999999</v>
      </c>
      <c r="KP233" s="1">
        <v>19.8</v>
      </c>
      <c r="KQ233" s="1">
        <v>20</v>
      </c>
      <c r="KR233" s="1">
        <v>19.600000000000001</v>
      </c>
      <c r="KS233" s="1">
        <v>20.2</v>
      </c>
      <c r="KT233" s="1">
        <v>20.399999999999999</v>
      </c>
      <c r="KU233" s="1">
        <v>20.2</v>
      </c>
      <c r="KV233" s="1">
        <v>19.8</v>
      </c>
      <c r="KW233" s="1">
        <v>18.2</v>
      </c>
      <c r="KX233" s="1">
        <v>19.600000000000001</v>
      </c>
      <c r="KY233" s="1">
        <v>20.2</v>
      </c>
      <c r="KZ233" s="1">
        <v>19.399999999999999</v>
      </c>
      <c r="LA233" s="1">
        <v>19.600000000000001</v>
      </c>
      <c r="LB233" s="1">
        <v>19.399999999999999</v>
      </c>
      <c r="LC233" s="1">
        <v>18.8</v>
      </c>
      <c r="LD233" s="1">
        <v>19.2</v>
      </c>
      <c r="LE233" s="1">
        <v>20.2</v>
      </c>
      <c r="LF233" s="1">
        <v>19.399999999999999</v>
      </c>
      <c r="LG233" s="1">
        <v>20.399999999999999</v>
      </c>
      <c r="LH233" s="1">
        <v>20.6</v>
      </c>
      <c r="LI233" s="1">
        <v>20</v>
      </c>
      <c r="LJ233" s="1">
        <v>20.399999999999999</v>
      </c>
      <c r="LK233" s="1">
        <v>19.600000000000001</v>
      </c>
      <c r="LL233" s="1">
        <v>19.8</v>
      </c>
      <c r="LM233" s="1">
        <v>20</v>
      </c>
      <c r="LN233" s="1">
        <v>19</v>
      </c>
      <c r="LO233" s="1">
        <v>19.2</v>
      </c>
      <c r="LP233" s="1">
        <v>19.8</v>
      </c>
      <c r="LQ233" s="1">
        <v>19.600000000000001</v>
      </c>
      <c r="LR233" s="1">
        <v>20</v>
      </c>
      <c r="LS233" s="1">
        <v>20.399999999999999</v>
      </c>
      <c r="LT233" s="1">
        <v>20.6</v>
      </c>
      <c r="LU233" s="1">
        <v>20.8</v>
      </c>
      <c r="LV233" s="1">
        <v>20</v>
      </c>
      <c r="LW233" s="1">
        <v>20.2</v>
      </c>
      <c r="LX233" s="1">
        <v>19.8</v>
      </c>
      <c r="LY233" s="1">
        <v>19.600000000000001</v>
      </c>
      <c r="LZ233" s="1">
        <v>19.8</v>
      </c>
      <c r="MA233" s="1">
        <v>20.399999999999999</v>
      </c>
      <c r="MB233" s="1">
        <v>65535</v>
      </c>
      <c r="MC233" s="1">
        <v>20.2</v>
      </c>
      <c r="MD233" s="1">
        <v>19.8</v>
      </c>
      <c r="ME233" s="1">
        <v>20.6</v>
      </c>
      <c r="MF233" s="1">
        <v>20.2</v>
      </c>
      <c r="MG233" s="1">
        <v>20.399999999999999</v>
      </c>
      <c r="MH233" s="1">
        <v>19</v>
      </c>
      <c r="MI233" s="1">
        <v>20</v>
      </c>
      <c r="MJ233" s="1">
        <v>19.2</v>
      </c>
      <c r="MK233" s="1">
        <v>19.8</v>
      </c>
      <c r="ML233" s="1">
        <v>20</v>
      </c>
      <c r="MM233" s="1">
        <v>19.399999999999999</v>
      </c>
      <c r="MN233" s="1">
        <v>18.8</v>
      </c>
      <c r="MO233" s="1">
        <v>18.399999999999999</v>
      </c>
      <c r="MP233" s="1">
        <v>19.2</v>
      </c>
      <c r="MQ233" s="1">
        <v>20</v>
      </c>
      <c r="MR233" s="1">
        <v>20.399999999999999</v>
      </c>
      <c r="MS233" s="1">
        <v>20.2</v>
      </c>
      <c r="MT233" s="1">
        <v>20.399999999999999</v>
      </c>
      <c r="MU233" s="1">
        <v>19.8</v>
      </c>
      <c r="MV233" s="1">
        <v>19.399999999999999</v>
      </c>
      <c r="MW233" s="1">
        <v>19</v>
      </c>
      <c r="MX233" s="1">
        <v>19.600000000000001</v>
      </c>
      <c r="MY233" s="1">
        <v>19.399999999999999</v>
      </c>
      <c r="MZ233" s="1">
        <v>19</v>
      </c>
      <c r="NA233" s="1">
        <v>19.2</v>
      </c>
      <c r="NB233" s="1">
        <v>18.600000000000001</v>
      </c>
      <c r="NC233" s="1">
        <v>19</v>
      </c>
      <c r="ND233" s="1">
        <v>20.2</v>
      </c>
      <c r="NE233" s="1">
        <v>20.6</v>
      </c>
      <c r="NF233" s="1">
        <v>20.399999999999999</v>
      </c>
      <c r="NG233" s="1">
        <v>19.2</v>
      </c>
      <c r="NH233" s="1">
        <v>20.2</v>
      </c>
      <c r="NI233" s="1">
        <v>20.8</v>
      </c>
      <c r="NJ233" s="6">
        <f t="shared" si="160"/>
        <v>1</v>
      </c>
      <c r="NK233" s="3">
        <f t="shared" si="161"/>
        <v>1</v>
      </c>
      <c r="NL233" s="3">
        <f t="shared" si="162"/>
        <v>1</v>
      </c>
      <c r="NM233" s="3">
        <f t="shared" si="163"/>
        <v>1</v>
      </c>
      <c r="NN233" s="3">
        <f t="shared" si="164"/>
        <v>1</v>
      </c>
      <c r="NO233" s="3">
        <f t="shared" si="165"/>
        <v>1</v>
      </c>
      <c r="NP233" s="3">
        <f t="shared" si="166"/>
        <v>1</v>
      </c>
      <c r="NQ233" s="3">
        <f t="shared" si="167"/>
        <v>1</v>
      </c>
      <c r="NR233" s="3">
        <f t="shared" si="168"/>
        <v>1</v>
      </c>
      <c r="NS233" s="3">
        <f t="shared" si="169"/>
        <v>1</v>
      </c>
      <c r="NT233" s="3">
        <f t="shared" si="170"/>
        <v>0.96666666666666667</v>
      </c>
      <c r="NU233" s="3">
        <f t="shared" si="171"/>
        <v>1</v>
      </c>
      <c r="NV233" s="3">
        <f t="shared" si="172"/>
        <v>0.99726027397260275</v>
      </c>
      <c r="NW233" s="5">
        <f t="shared" si="173"/>
        <v>19.535483870967742</v>
      </c>
      <c r="NX233" s="1">
        <f t="shared" si="174"/>
        <v>19.8</v>
      </c>
      <c r="NY233" s="1">
        <f t="shared" si="175"/>
        <v>20.187096774193545</v>
      </c>
      <c r="NZ233" s="1">
        <f t="shared" si="176"/>
        <v>20.133333333333333</v>
      </c>
      <c r="OA233" s="1">
        <f t="shared" si="177"/>
        <v>20.167741935483868</v>
      </c>
      <c r="OB233" s="1">
        <f t="shared" si="178"/>
        <v>19.853333333333332</v>
      </c>
      <c r="OC233" s="1">
        <f t="shared" si="179"/>
        <v>19.380645161290321</v>
      </c>
      <c r="OD233" s="1">
        <f t="shared" si="180"/>
        <v>19.541935483870969</v>
      </c>
      <c r="OE233" s="1">
        <f t="shared" si="181"/>
        <v>19.43333333333333</v>
      </c>
      <c r="OF233" s="1">
        <f t="shared" si="182"/>
        <v>19.8</v>
      </c>
      <c r="OG233" s="1">
        <f t="shared" si="183"/>
        <v>19.882758620689657</v>
      </c>
      <c r="OH233" s="1">
        <f t="shared" si="184"/>
        <v>19.690322580645162</v>
      </c>
      <c r="OI233" s="111">
        <v>19.114285714285717</v>
      </c>
      <c r="OJ233" s="112">
        <v>19.510714285714283</v>
      </c>
      <c r="OK233" s="112">
        <v>19.86785714285714</v>
      </c>
      <c r="OL233" s="112">
        <v>19.988888888888891</v>
      </c>
      <c r="OM233" s="112">
        <v>20.053571428571427</v>
      </c>
      <c r="ON233" s="112">
        <v>19.617857142857137</v>
      </c>
      <c r="OO233" s="112">
        <v>19.217857142857149</v>
      </c>
      <c r="OP233" s="112">
        <v>19.382142857142863</v>
      </c>
      <c r="OQ233" s="112">
        <v>19.44444444444445</v>
      </c>
      <c r="OR233" s="112">
        <v>19.585714285714285</v>
      </c>
      <c r="OS233" s="112">
        <v>19.571428571428573</v>
      </c>
      <c r="OT233" s="112">
        <v>19.164285714285715</v>
      </c>
      <c r="OU233" s="5">
        <f t="shared" si="148"/>
        <v>0.42119815668202421</v>
      </c>
      <c r="OV233" s="1">
        <f t="shared" si="149"/>
        <v>0.28928571428571814</v>
      </c>
      <c r="OW233" s="1">
        <f t="shared" si="150"/>
        <v>0.31923963133640498</v>
      </c>
      <c r="OX233" s="1">
        <f t="shared" si="151"/>
        <v>0.14444444444444215</v>
      </c>
      <c r="OY233" s="1">
        <f t="shared" si="152"/>
        <v>0.11417050691244057</v>
      </c>
      <c r="OZ233" s="1">
        <f t="shared" si="153"/>
        <v>0.23547619047619506</v>
      </c>
      <c r="PA233" s="1">
        <f t="shared" si="154"/>
        <v>0.16278801843317225</v>
      </c>
      <c r="PB233" s="1">
        <f t="shared" si="155"/>
        <v>0.15979262672810535</v>
      </c>
      <c r="PC233" s="1">
        <f t="shared" si="156"/>
        <v>-1.1111111111119953E-2</v>
      </c>
      <c r="PD233" s="1">
        <f t="shared" si="157"/>
        <v>0.2142857142857153</v>
      </c>
      <c r="PE233" s="1">
        <f t="shared" si="158"/>
        <v>0.31133004926108399</v>
      </c>
      <c r="PF233" s="1">
        <f t="shared" si="159"/>
        <v>0.52603686635944769</v>
      </c>
      <c r="PG233" s="111">
        <v>14</v>
      </c>
      <c r="PH233" s="112">
        <v>12.3</v>
      </c>
      <c r="PI233" s="112">
        <v>14</v>
      </c>
      <c r="PJ233" s="112">
        <v>15.8</v>
      </c>
      <c r="PK233" s="112">
        <v>0</v>
      </c>
      <c r="PL233" s="112">
        <v>14.8</v>
      </c>
      <c r="PM233" s="112">
        <v>14</v>
      </c>
      <c r="PN233" s="112">
        <v>16.5</v>
      </c>
      <c r="PO233" s="112">
        <v>14</v>
      </c>
      <c r="PP233" s="112">
        <v>16</v>
      </c>
      <c r="PQ233" s="112">
        <v>11.8</v>
      </c>
      <c r="PR233" s="137">
        <v>14.8</v>
      </c>
      <c r="PS233" s="5">
        <f t="array" ref="PS233">+IF(ISERROR($NW233)=FALSE,MIN(IF($H233:$AL233&lt;65534,$H233:$AL233,"")),NA())</f>
        <v>16.600000000000001</v>
      </c>
      <c r="PT233" s="1">
        <f t="array" ref="PT233">+IF(ISERROR($NX233)=FALSE,MIN(IF($AM233:$BN233&lt;65534,$AM233:$BN233,"")),NA())</f>
        <v>17.399999999999999</v>
      </c>
      <c r="PU233" s="1">
        <f t="array" ref="PU233">+IF(ISERROR($NY233)=FALSE,MIN(IF($BP233:$CT233&lt;65534,$BP233:$CT233,"")),NA())</f>
        <v>18.600000000000001</v>
      </c>
      <c r="PV233" s="1">
        <f t="array" ref="PV233">+IF(ISERROR($NZ233)=FALSE,MIN(IF($CU233:$DX233&lt;65534,$CU233:$DX233,"")),NA())</f>
        <v>19.399999999999999</v>
      </c>
      <c r="PW233" s="1">
        <f t="array" ref="PW233">+IF(ISERROR($OA233)=FALSE,MIN(IF($DY233:$FC233&lt;65534,$DY233:$FC233,"")),NA())</f>
        <v>18.8</v>
      </c>
      <c r="PX233" s="1">
        <f t="array" ref="PX233">+IF(ISERROR($OB233)=FALSE,MIN(IF($FD233:$GG233&lt;65534,$FD233:$GG233,"")),NA())</f>
        <v>18.8</v>
      </c>
      <c r="PY233" s="1">
        <f t="array" ref="PY233">+IF(ISERROR($OC233)=FALSE,MIN(IF($GH233:$HL233&lt;65534,$GH233:$HL233,"")),NA())</f>
        <v>17.600000000000001</v>
      </c>
      <c r="PZ233" s="1">
        <f t="array" ref="PZ233">+IF(ISERROR($OD233)=FALSE,MIN(IF($HM233:$IQ233&lt;65534,$HM233:$IQ233,"")),NA())</f>
        <v>18</v>
      </c>
      <c r="QA233" s="1">
        <f t="array" ref="QA233">+IF(ISERROR($OE233)=FALSE,MIN(IF($IR233:$JU233&lt;65534,$IR233:$JU233,"")),NA())</f>
        <v>18</v>
      </c>
      <c r="QB233" s="1">
        <f t="array" ref="QB233">+IF(ISERROR($OF233)=FALSE,MIN(IF($JV233:$KZ233&lt;65534,$JV233:$KZ233,"")),NA())</f>
        <v>18.2</v>
      </c>
      <c r="QC233" s="1">
        <f t="array" ref="QC233">+IF(ISERROR($OG233)=FALSE,MIN(IF($LA233:$MD233&lt;65534,$LA233:$MD233,"")),NA())</f>
        <v>18.8</v>
      </c>
      <c r="QD233" s="1">
        <f t="array" ref="QD233">+IF(ISERROR($OH233)=FALSE,MIN(IF($ME233:$NI233&lt;65534,$ME233:$NI233,"")),NA())</f>
        <v>18.399999999999999</v>
      </c>
      <c r="QE233" s="5">
        <f t="shared" si="185"/>
        <v>-2.6000000000000014</v>
      </c>
      <c r="QF233" s="1">
        <f t="shared" si="186"/>
        <v>-5.0999999999999979</v>
      </c>
      <c r="QG233" s="1">
        <f t="shared" si="187"/>
        <v>-4.6000000000000014</v>
      </c>
      <c r="QH233" s="1">
        <f t="shared" si="188"/>
        <v>-3.5999999999999979</v>
      </c>
      <c r="QI233" s="1">
        <f t="shared" si="189"/>
        <v>-18.8</v>
      </c>
      <c r="QJ233" s="1">
        <f t="shared" si="190"/>
        <v>-4</v>
      </c>
      <c r="QK233" s="1">
        <f t="shared" si="191"/>
        <v>-3.6000000000000014</v>
      </c>
      <c r="QL233" s="1">
        <f t="shared" si="192"/>
        <v>-1.5</v>
      </c>
      <c r="QM233" s="1">
        <f t="shared" si="193"/>
        <v>-4</v>
      </c>
      <c r="QN233" s="1">
        <f t="shared" si="194"/>
        <v>-2.1999999999999993</v>
      </c>
      <c r="QO233" s="1">
        <f t="shared" si="195"/>
        <v>-7</v>
      </c>
      <c r="QP233" s="1">
        <f t="shared" si="196"/>
        <v>-3.5999999999999979</v>
      </c>
      <c r="QQ233" s="5" t="s">
        <v>892</v>
      </c>
    </row>
    <row r="234" spans="1:459" s="1" customFormat="1" x14ac:dyDescent="0.2">
      <c r="A234" s="126">
        <v>23195130</v>
      </c>
      <c r="B234" s="127">
        <v>-73.184527777777788</v>
      </c>
      <c r="C234" s="127">
        <v>7.1214722222222218</v>
      </c>
      <c r="D234" s="128">
        <v>1189</v>
      </c>
      <c r="E234" s="129" t="s">
        <v>225</v>
      </c>
      <c r="F234" s="129" t="s">
        <v>562</v>
      </c>
      <c r="G234" s="129" t="s">
        <v>15</v>
      </c>
      <c r="H234" s="1">
        <v>19.100000000000001</v>
      </c>
      <c r="I234" s="1">
        <v>19.399999999999999</v>
      </c>
      <c r="J234" s="1">
        <v>19.8</v>
      </c>
      <c r="K234" s="1">
        <v>18.600000000000001</v>
      </c>
      <c r="L234" s="1">
        <v>20.399999999999999</v>
      </c>
      <c r="M234" s="1">
        <v>19.100000000000001</v>
      </c>
      <c r="N234" s="1">
        <v>17.600000000000001</v>
      </c>
      <c r="O234" s="1">
        <v>18.8</v>
      </c>
      <c r="P234" s="1">
        <v>17.7</v>
      </c>
      <c r="Q234" s="1">
        <v>16.899999999999999</v>
      </c>
      <c r="R234" s="1">
        <v>17.2</v>
      </c>
      <c r="S234" s="1">
        <v>17.399999999999999</v>
      </c>
      <c r="T234" s="1">
        <v>17.100000000000001</v>
      </c>
      <c r="U234" s="1">
        <v>18</v>
      </c>
      <c r="V234" s="1">
        <v>18.899999999999999</v>
      </c>
      <c r="W234" s="1">
        <v>19</v>
      </c>
      <c r="X234" s="1">
        <v>18.2</v>
      </c>
      <c r="Y234" s="1">
        <v>19.3</v>
      </c>
      <c r="Z234" s="1">
        <v>18.100000000000001</v>
      </c>
      <c r="AA234" s="1">
        <v>19.600000000000001</v>
      </c>
      <c r="AB234" s="1">
        <v>18.899999999999999</v>
      </c>
      <c r="AC234" s="1">
        <v>19.100000000000001</v>
      </c>
      <c r="AD234" s="1">
        <v>20.9</v>
      </c>
      <c r="AE234" s="1">
        <v>21</v>
      </c>
      <c r="AF234" s="1">
        <v>18.600000000000001</v>
      </c>
      <c r="AG234" s="1">
        <v>19.600000000000001</v>
      </c>
      <c r="AH234" s="1">
        <v>19.600000000000001</v>
      </c>
      <c r="AI234" s="1">
        <v>19.600000000000001</v>
      </c>
      <c r="AJ234" s="1">
        <v>18.3</v>
      </c>
      <c r="AK234" s="1">
        <v>17.7</v>
      </c>
      <c r="AL234" s="1">
        <v>17.8</v>
      </c>
      <c r="AM234" s="1">
        <v>18.399999999999999</v>
      </c>
      <c r="AN234" s="1">
        <v>18.3</v>
      </c>
      <c r="AO234" s="1">
        <v>18.8</v>
      </c>
      <c r="AP234" s="1">
        <v>18.8</v>
      </c>
      <c r="AQ234" s="1">
        <v>19.8</v>
      </c>
      <c r="AR234" s="1">
        <v>18.899999999999999</v>
      </c>
      <c r="AS234" s="1">
        <v>19.3</v>
      </c>
      <c r="AT234" s="1">
        <v>19.600000000000001</v>
      </c>
      <c r="AU234" s="1">
        <v>19.2</v>
      </c>
      <c r="AV234" s="1">
        <v>19.2</v>
      </c>
      <c r="AW234" s="1">
        <v>19.7</v>
      </c>
      <c r="AX234" s="1">
        <v>18.2</v>
      </c>
      <c r="AY234" s="1">
        <v>19.100000000000001</v>
      </c>
      <c r="AZ234" s="1">
        <v>20</v>
      </c>
      <c r="BA234" s="1">
        <v>18.899999999999999</v>
      </c>
      <c r="BB234" s="1">
        <v>19.5</v>
      </c>
      <c r="BC234" s="1">
        <v>18.8</v>
      </c>
      <c r="BD234" s="1">
        <v>18.8</v>
      </c>
      <c r="BE234" s="1">
        <v>19.100000000000001</v>
      </c>
      <c r="BF234" s="1">
        <v>18.899999999999999</v>
      </c>
      <c r="BG234" s="1">
        <v>18.100000000000001</v>
      </c>
      <c r="BH234" s="1">
        <v>20.100000000000001</v>
      </c>
      <c r="BI234" s="1">
        <v>19.399999999999999</v>
      </c>
      <c r="BJ234" s="1">
        <v>19.100000000000001</v>
      </c>
      <c r="BK234" s="1">
        <v>19</v>
      </c>
      <c r="BL234" s="1">
        <v>19.3</v>
      </c>
      <c r="BM234" s="1">
        <v>18.100000000000001</v>
      </c>
      <c r="BN234" s="1">
        <v>18.399999999999999</v>
      </c>
      <c r="BO234" s="102"/>
      <c r="BP234" s="1">
        <v>20.100000000000001</v>
      </c>
      <c r="BQ234" s="1">
        <v>16.600000000000001</v>
      </c>
      <c r="BR234" s="1">
        <v>18.8</v>
      </c>
      <c r="BS234" s="1">
        <v>19.399999999999999</v>
      </c>
      <c r="BT234" s="1">
        <v>19.899999999999999</v>
      </c>
      <c r="BU234" s="1">
        <v>19.5</v>
      </c>
      <c r="BV234" s="1">
        <v>19.3</v>
      </c>
      <c r="BW234" s="1">
        <v>20</v>
      </c>
      <c r="BX234" s="1">
        <v>19.600000000000001</v>
      </c>
      <c r="BY234" s="1">
        <v>19.399999999999999</v>
      </c>
      <c r="BZ234" s="1">
        <v>18.7</v>
      </c>
      <c r="CA234" s="1">
        <v>20.100000000000001</v>
      </c>
      <c r="CB234" s="1">
        <v>19.5</v>
      </c>
      <c r="CC234" s="1">
        <v>19.8</v>
      </c>
      <c r="CD234" s="1">
        <v>19.8</v>
      </c>
      <c r="CE234" s="1">
        <v>20.2</v>
      </c>
      <c r="CF234" s="1">
        <v>19.2</v>
      </c>
      <c r="CG234" s="1">
        <v>20.5</v>
      </c>
      <c r="CH234" s="1">
        <v>18.5</v>
      </c>
      <c r="CI234" s="1">
        <v>18.8</v>
      </c>
      <c r="CJ234" s="1">
        <v>19.399999999999999</v>
      </c>
      <c r="CK234" s="1">
        <v>18.7</v>
      </c>
      <c r="CL234" s="1">
        <v>17.8</v>
      </c>
      <c r="CM234" s="1">
        <v>17.7</v>
      </c>
      <c r="CN234" s="1">
        <v>18</v>
      </c>
      <c r="CO234" s="1">
        <v>18.5</v>
      </c>
      <c r="CP234" s="1">
        <v>18.899999999999999</v>
      </c>
      <c r="CQ234" s="1">
        <v>19.899999999999999</v>
      </c>
      <c r="CR234" s="1">
        <v>18.100000000000001</v>
      </c>
      <c r="CS234" s="1">
        <v>19</v>
      </c>
      <c r="CT234" s="1">
        <v>19.8</v>
      </c>
      <c r="CU234" s="1">
        <v>18.3</v>
      </c>
      <c r="CV234" s="1">
        <v>18.5</v>
      </c>
      <c r="CW234" s="1">
        <v>18.8</v>
      </c>
      <c r="CX234" s="1">
        <v>18.600000000000001</v>
      </c>
      <c r="CY234" s="1">
        <v>18.7</v>
      </c>
      <c r="CZ234" s="1">
        <v>18.600000000000001</v>
      </c>
      <c r="DA234" s="1">
        <v>18.399999999999999</v>
      </c>
      <c r="DB234" s="1">
        <v>18.8</v>
      </c>
      <c r="DC234" s="1">
        <v>19</v>
      </c>
      <c r="DD234" s="1">
        <v>18.600000000000001</v>
      </c>
      <c r="DE234" s="1">
        <v>18.399999999999999</v>
      </c>
      <c r="DF234" s="1">
        <v>18.7</v>
      </c>
      <c r="DG234" s="1">
        <v>19.7</v>
      </c>
      <c r="DH234" s="1">
        <v>17.7</v>
      </c>
      <c r="DI234" s="1">
        <v>19.100000000000001</v>
      </c>
      <c r="DJ234" s="1">
        <v>19.2</v>
      </c>
      <c r="DK234" s="1">
        <v>20.100000000000001</v>
      </c>
      <c r="DL234" s="1">
        <v>19.399999999999999</v>
      </c>
      <c r="DM234" s="1">
        <v>18.399999999999999</v>
      </c>
      <c r="DN234" s="1">
        <v>18.8</v>
      </c>
      <c r="DO234" s="1">
        <v>18.600000000000001</v>
      </c>
      <c r="DP234" s="1">
        <v>17.7</v>
      </c>
      <c r="DQ234" s="1">
        <v>17.7</v>
      </c>
      <c r="DR234" s="1">
        <v>18.8</v>
      </c>
      <c r="DS234" s="1">
        <v>19.600000000000001</v>
      </c>
      <c r="DT234" s="1">
        <v>19.399999999999999</v>
      </c>
      <c r="DU234" s="1">
        <v>20.100000000000001</v>
      </c>
      <c r="DV234" s="1">
        <v>18.899999999999999</v>
      </c>
      <c r="DW234" s="1">
        <v>20</v>
      </c>
      <c r="DX234" s="1">
        <v>20.2</v>
      </c>
      <c r="DY234" s="1">
        <v>20.3</v>
      </c>
      <c r="DZ234" s="1">
        <v>20</v>
      </c>
      <c r="EA234" s="1">
        <v>20.2</v>
      </c>
      <c r="EB234" s="1">
        <v>20.3</v>
      </c>
      <c r="EC234" s="1">
        <v>20.2</v>
      </c>
      <c r="ED234" s="1">
        <v>20.2</v>
      </c>
      <c r="EE234" s="1">
        <v>21</v>
      </c>
      <c r="EF234" s="1">
        <v>19.5</v>
      </c>
      <c r="EG234" s="1">
        <v>19.7</v>
      </c>
      <c r="EH234" s="1">
        <v>18.399999999999999</v>
      </c>
      <c r="EI234" s="1">
        <v>18.100000000000001</v>
      </c>
      <c r="EJ234" s="1">
        <v>19.100000000000001</v>
      </c>
      <c r="EK234" s="1">
        <v>19.3</v>
      </c>
      <c r="EL234" s="1">
        <v>19.600000000000001</v>
      </c>
      <c r="EM234" s="1">
        <v>19</v>
      </c>
      <c r="EN234" s="1">
        <v>19.3</v>
      </c>
      <c r="EO234" s="1">
        <v>18.5</v>
      </c>
      <c r="EP234" s="1">
        <v>18.3</v>
      </c>
      <c r="EQ234" s="1">
        <v>18.7</v>
      </c>
      <c r="ER234" s="1">
        <v>18.899999999999999</v>
      </c>
      <c r="ES234" s="1">
        <v>18</v>
      </c>
      <c r="ET234" s="1">
        <v>19.399999999999999</v>
      </c>
      <c r="EU234" s="1">
        <v>18.600000000000001</v>
      </c>
      <c r="EV234" s="1">
        <v>18</v>
      </c>
      <c r="EW234" s="1">
        <v>18.7</v>
      </c>
      <c r="EX234" s="1">
        <v>18.899999999999999</v>
      </c>
      <c r="EY234" s="1">
        <v>18.3</v>
      </c>
      <c r="EZ234" s="1">
        <v>18.600000000000001</v>
      </c>
      <c r="FA234" s="1">
        <v>19.3</v>
      </c>
      <c r="FB234" s="1">
        <v>18.2</v>
      </c>
      <c r="FC234" s="1">
        <v>19.100000000000001</v>
      </c>
      <c r="FD234" s="1">
        <v>18.899999999999999</v>
      </c>
      <c r="FE234" s="1">
        <v>19.3</v>
      </c>
      <c r="FF234" s="1">
        <v>19.100000000000001</v>
      </c>
      <c r="FG234" s="1">
        <v>20</v>
      </c>
      <c r="FH234" s="1">
        <v>18.7</v>
      </c>
      <c r="FI234" s="1">
        <v>18.3</v>
      </c>
      <c r="FJ234" s="1">
        <v>18.7</v>
      </c>
      <c r="FK234" s="1">
        <v>18.100000000000001</v>
      </c>
      <c r="FL234" s="1">
        <v>18.899999999999999</v>
      </c>
      <c r="FM234" s="1">
        <v>19.600000000000001</v>
      </c>
      <c r="FN234" s="1">
        <v>19.100000000000001</v>
      </c>
      <c r="FO234" s="1">
        <v>18.5</v>
      </c>
      <c r="FP234" s="1">
        <v>19.600000000000001</v>
      </c>
      <c r="FQ234" s="1">
        <v>19.5</v>
      </c>
      <c r="FR234" s="1">
        <v>19.7</v>
      </c>
      <c r="FS234" s="1">
        <v>19.5</v>
      </c>
      <c r="FT234" s="1">
        <v>19.399999999999999</v>
      </c>
      <c r="FU234" s="1">
        <v>19.899999999999999</v>
      </c>
      <c r="FV234" s="1">
        <v>20.6</v>
      </c>
      <c r="FW234" s="1">
        <v>20.399999999999999</v>
      </c>
      <c r="FX234" s="1">
        <v>20.2</v>
      </c>
      <c r="FY234" s="1">
        <v>19.600000000000001</v>
      </c>
      <c r="FZ234" s="1">
        <v>20.5</v>
      </c>
      <c r="GA234" s="1">
        <v>20</v>
      </c>
      <c r="GB234" s="1">
        <v>18.399999999999999</v>
      </c>
      <c r="GC234" s="1">
        <v>19.3</v>
      </c>
      <c r="GD234" s="1">
        <v>19.7</v>
      </c>
      <c r="GE234" s="1">
        <v>19.8</v>
      </c>
      <c r="GF234" s="1">
        <v>19.899999999999999</v>
      </c>
      <c r="GG234" s="1">
        <v>19.600000000000001</v>
      </c>
      <c r="GH234" s="1">
        <v>18.8</v>
      </c>
      <c r="GI234" s="1">
        <v>18.899999999999999</v>
      </c>
      <c r="GJ234" s="1">
        <v>18.600000000000001</v>
      </c>
      <c r="GK234" s="1">
        <v>18.8</v>
      </c>
      <c r="GL234" s="1">
        <v>18.8</v>
      </c>
      <c r="GM234" s="1">
        <v>18.399999999999999</v>
      </c>
      <c r="GN234" s="1">
        <v>19.600000000000001</v>
      </c>
      <c r="GO234" s="1">
        <v>19.8</v>
      </c>
      <c r="GP234" s="1">
        <v>17.899999999999999</v>
      </c>
      <c r="GQ234" s="1">
        <v>19.2</v>
      </c>
      <c r="GR234" s="1">
        <v>18</v>
      </c>
      <c r="GS234" s="1">
        <v>19.2</v>
      </c>
      <c r="GT234" s="1">
        <v>18.7</v>
      </c>
      <c r="GU234" s="1">
        <v>17.899999999999999</v>
      </c>
      <c r="GV234" s="1">
        <v>17.600000000000001</v>
      </c>
      <c r="GW234" s="1">
        <v>18.7</v>
      </c>
      <c r="GX234" s="1">
        <v>18.100000000000001</v>
      </c>
      <c r="GY234" s="1">
        <v>19</v>
      </c>
      <c r="GZ234" s="1">
        <v>19.600000000000001</v>
      </c>
      <c r="HA234" s="1">
        <v>19.899999999999999</v>
      </c>
      <c r="HB234" s="1">
        <v>20</v>
      </c>
      <c r="HC234" s="1">
        <v>18.7</v>
      </c>
      <c r="HD234" s="1">
        <v>18.899999999999999</v>
      </c>
      <c r="HE234" s="1">
        <v>18.399999999999999</v>
      </c>
      <c r="HF234" s="1">
        <v>18.2</v>
      </c>
      <c r="HG234" s="1">
        <v>19.100000000000001</v>
      </c>
      <c r="HH234" s="1">
        <v>18.5</v>
      </c>
      <c r="HI234" s="1">
        <v>18.899999999999999</v>
      </c>
      <c r="HJ234" s="1">
        <v>19.100000000000001</v>
      </c>
      <c r="HK234" s="1">
        <v>18.8</v>
      </c>
      <c r="HL234" s="1">
        <v>19.600000000000001</v>
      </c>
      <c r="HM234" s="1">
        <v>19.8</v>
      </c>
      <c r="HN234" s="1">
        <v>19.7</v>
      </c>
      <c r="HO234" s="1">
        <v>19.600000000000001</v>
      </c>
      <c r="HP234" s="1">
        <v>18</v>
      </c>
      <c r="HQ234" s="1">
        <v>17.8</v>
      </c>
      <c r="HR234" s="1">
        <v>19.100000000000001</v>
      </c>
      <c r="HS234" s="1">
        <v>18.3</v>
      </c>
      <c r="HT234" s="1">
        <v>19.100000000000001</v>
      </c>
      <c r="HU234" s="1">
        <v>19</v>
      </c>
      <c r="HV234" s="1">
        <v>20</v>
      </c>
      <c r="HW234" s="1">
        <v>19.8</v>
      </c>
      <c r="HX234" s="1">
        <v>16.8</v>
      </c>
      <c r="HY234" s="1">
        <v>19.8</v>
      </c>
      <c r="HZ234" s="1">
        <v>19</v>
      </c>
      <c r="IA234" s="1">
        <v>18</v>
      </c>
      <c r="IB234" s="1">
        <v>17.7</v>
      </c>
      <c r="IC234" s="1">
        <v>17.399999999999999</v>
      </c>
      <c r="ID234" s="1">
        <v>18.2</v>
      </c>
      <c r="IE234" s="1">
        <v>18.100000000000001</v>
      </c>
      <c r="IF234" s="1">
        <v>18</v>
      </c>
      <c r="IG234" s="1">
        <v>18.100000000000001</v>
      </c>
      <c r="IH234" s="1">
        <v>19.2</v>
      </c>
      <c r="II234" s="1">
        <v>19</v>
      </c>
      <c r="IJ234" s="1">
        <v>19.2</v>
      </c>
      <c r="IK234" s="1">
        <v>18.5</v>
      </c>
      <c r="IL234" s="1">
        <v>18.5</v>
      </c>
      <c r="IM234" s="1">
        <v>20</v>
      </c>
      <c r="IN234" s="1">
        <v>18</v>
      </c>
      <c r="IO234" s="1">
        <v>19.100000000000001</v>
      </c>
      <c r="IP234" s="1">
        <v>19.5</v>
      </c>
      <c r="IQ234" s="1">
        <v>20.2</v>
      </c>
      <c r="IR234" s="1">
        <v>18.5</v>
      </c>
      <c r="IS234" s="1">
        <v>18.399999999999999</v>
      </c>
      <c r="IT234" s="1">
        <v>17.899999999999999</v>
      </c>
      <c r="IU234" s="1">
        <v>18.100000000000001</v>
      </c>
      <c r="IV234" s="1">
        <v>18.8</v>
      </c>
      <c r="IW234" s="1">
        <v>18.7</v>
      </c>
      <c r="IX234" s="1">
        <v>18.5</v>
      </c>
      <c r="IY234" s="1">
        <v>19.8</v>
      </c>
      <c r="IZ234" s="1">
        <v>18.600000000000001</v>
      </c>
      <c r="JA234" s="1">
        <v>20</v>
      </c>
      <c r="JB234" s="1">
        <v>19.600000000000001</v>
      </c>
      <c r="JC234" s="1">
        <v>19.3</v>
      </c>
      <c r="JD234" s="1">
        <v>18.8</v>
      </c>
      <c r="JE234" s="1">
        <v>19.399999999999999</v>
      </c>
      <c r="JF234" s="1">
        <v>19.399999999999999</v>
      </c>
      <c r="JG234" s="1">
        <v>19.3</v>
      </c>
      <c r="JH234" s="1">
        <v>18.5</v>
      </c>
      <c r="JI234" s="1">
        <v>17.5</v>
      </c>
      <c r="JJ234" s="1">
        <v>18.3</v>
      </c>
      <c r="JK234" s="1">
        <v>17.899999999999999</v>
      </c>
      <c r="JL234" s="1">
        <v>18.100000000000001</v>
      </c>
      <c r="JM234" s="1">
        <v>17.8</v>
      </c>
      <c r="JN234" s="1">
        <v>17.899999999999999</v>
      </c>
      <c r="JO234" s="1">
        <v>18.600000000000001</v>
      </c>
      <c r="JP234" s="1">
        <v>16.5</v>
      </c>
      <c r="JQ234" s="1">
        <v>17.2</v>
      </c>
      <c r="JR234" s="1">
        <v>17.600000000000001</v>
      </c>
      <c r="JS234" s="1">
        <v>19.2</v>
      </c>
      <c r="JT234" s="1">
        <v>17.399999999999999</v>
      </c>
      <c r="JU234" s="1">
        <v>16.899999999999999</v>
      </c>
      <c r="JV234" s="1">
        <v>18.899999999999999</v>
      </c>
      <c r="JW234" s="1">
        <v>18.3</v>
      </c>
      <c r="JX234" s="1">
        <v>19</v>
      </c>
      <c r="JY234" s="1">
        <v>18.100000000000001</v>
      </c>
      <c r="JZ234" s="1">
        <v>18.600000000000001</v>
      </c>
      <c r="KA234" s="1">
        <v>17.899999999999999</v>
      </c>
      <c r="KB234" s="1">
        <v>18.899999999999999</v>
      </c>
      <c r="KC234" s="1">
        <v>18.3</v>
      </c>
      <c r="KD234" s="1">
        <v>18.100000000000001</v>
      </c>
      <c r="KE234" s="1">
        <v>17.5</v>
      </c>
      <c r="KF234" s="1">
        <v>17.5</v>
      </c>
      <c r="KG234" s="1">
        <v>17.5</v>
      </c>
      <c r="KH234" s="1">
        <v>18.100000000000001</v>
      </c>
      <c r="KI234" s="1">
        <v>17.8</v>
      </c>
      <c r="KJ234" s="1">
        <v>18.399999999999999</v>
      </c>
      <c r="KK234" s="1">
        <v>18.600000000000001</v>
      </c>
      <c r="KL234" s="1">
        <v>17.899999999999999</v>
      </c>
      <c r="KM234" s="1">
        <v>17.399999999999999</v>
      </c>
      <c r="KN234" s="1">
        <v>16.899999999999999</v>
      </c>
      <c r="KO234" s="1">
        <v>17.600000000000001</v>
      </c>
      <c r="KP234" s="1">
        <v>18.899999999999999</v>
      </c>
      <c r="KQ234" s="1">
        <v>17.899999999999999</v>
      </c>
      <c r="KR234" s="1">
        <v>18</v>
      </c>
      <c r="KS234" s="1">
        <v>18.100000000000001</v>
      </c>
      <c r="KT234" s="1">
        <v>18</v>
      </c>
      <c r="KU234" s="1">
        <v>18.899999999999999</v>
      </c>
      <c r="KV234" s="1">
        <v>18.2</v>
      </c>
      <c r="KW234" s="1">
        <v>18.3</v>
      </c>
      <c r="KX234" s="1">
        <v>19.3</v>
      </c>
      <c r="KY234" s="1">
        <v>19</v>
      </c>
      <c r="KZ234" s="1">
        <v>18.3</v>
      </c>
      <c r="LA234" s="1">
        <v>19.100000000000001</v>
      </c>
      <c r="LB234" s="1">
        <v>17.7</v>
      </c>
      <c r="LC234" s="1">
        <v>18.100000000000001</v>
      </c>
      <c r="LD234" s="1">
        <v>18.399999999999999</v>
      </c>
      <c r="LE234" s="1">
        <v>18.600000000000001</v>
      </c>
      <c r="LF234" s="1">
        <v>19</v>
      </c>
      <c r="LG234" s="1">
        <v>19.5</v>
      </c>
      <c r="LH234" s="1">
        <v>19.399999999999999</v>
      </c>
      <c r="LI234" s="1">
        <v>18.100000000000001</v>
      </c>
      <c r="LJ234" s="1">
        <v>18.8</v>
      </c>
      <c r="LK234" s="1">
        <v>17.8</v>
      </c>
      <c r="LL234" s="1">
        <v>18</v>
      </c>
      <c r="LM234" s="1">
        <v>18.3</v>
      </c>
      <c r="LN234" s="1">
        <v>18.2</v>
      </c>
      <c r="LO234" s="1">
        <v>17.600000000000001</v>
      </c>
      <c r="LP234" s="1">
        <v>17.7</v>
      </c>
      <c r="LQ234" s="1">
        <v>18.600000000000001</v>
      </c>
      <c r="LR234" s="1">
        <v>17.899999999999999</v>
      </c>
      <c r="LS234" s="1">
        <v>18.2</v>
      </c>
      <c r="LT234" s="1">
        <v>18.399999999999999</v>
      </c>
      <c r="LU234" s="1">
        <v>17.8</v>
      </c>
      <c r="LV234" s="1">
        <v>17.3</v>
      </c>
      <c r="LW234" s="1">
        <v>18.100000000000001</v>
      </c>
      <c r="LX234" s="1">
        <v>17.8</v>
      </c>
      <c r="LY234" s="1">
        <v>18.399999999999999</v>
      </c>
      <c r="LZ234" s="1">
        <v>19.3</v>
      </c>
      <c r="MA234" s="1">
        <v>19.5</v>
      </c>
      <c r="MB234" s="1">
        <v>19.899999999999999</v>
      </c>
      <c r="MC234" s="1">
        <v>19.399999999999999</v>
      </c>
      <c r="MD234" s="1">
        <v>15.4</v>
      </c>
      <c r="ME234" s="1">
        <v>19.2</v>
      </c>
      <c r="MF234" s="1">
        <v>19.5</v>
      </c>
      <c r="MG234" s="1">
        <v>19.7</v>
      </c>
      <c r="MH234" s="1">
        <v>18.8</v>
      </c>
      <c r="MI234" s="1">
        <v>19</v>
      </c>
      <c r="MJ234" s="1">
        <v>19.3</v>
      </c>
      <c r="MK234" s="1">
        <v>17.899999999999999</v>
      </c>
      <c r="ML234" s="1">
        <v>18.2</v>
      </c>
      <c r="MM234" s="1">
        <v>17.8</v>
      </c>
      <c r="MN234" s="1">
        <v>18.399999999999999</v>
      </c>
      <c r="MO234" s="1">
        <v>18.399999999999999</v>
      </c>
      <c r="MP234" s="1">
        <v>18</v>
      </c>
      <c r="MQ234" s="1">
        <v>18.100000000000001</v>
      </c>
      <c r="MR234" s="1">
        <v>16.8</v>
      </c>
      <c r="MS234" s="1">
        <v>18.399999999999999</v>
      </c>
      <c r="MT234" s="1">
        <v>19.3</v>
      </c>
      <c r="MU234" s="1">
        <v>18.600000000000001</v>
      </c>
      <c r="MV234" s="1">
        <v>19</v>
      </c>
      <c r="MW234" s="1">
        <v>18.600000000000001</v>
      </c>
      <c r="MX234" s="1">
        <v>19</v>
      </c>
      <c r="MY234" s="1">
        <v>19.899999999999999</v>
      </c>
      <c r="MZ234" s="1">
        <v>19.8</v>
      </c>
      <c r="NA234" s="1">
        <v>19.899999999999999</v>
      </c>
      <c r="NB234" s="1">
        <v>18.899999999999999</v>
      </c>
      <c r="NC234" s="1">
        <v>20.100000000000001</v>
      </c>
      <c r="ND234" s="1">
        <v>19.100000000000001</v>
      </c>
      <c r="NE234" s="1">
        <v>18.8</v>
      </c>
      <c r="NF234" s="1">
        <v>19.600000000000001</v>
      </c>
      <c r="NG234" s="1">
        <v>20.2</v>
      </c>
      <c r="NH234" s="1">
        <v>19.8</v>
      </c>
      <c r="NI234" s="1">
        <v>19.399999999999999</v>
      </c>
      <c r="NJ234" s="6">
        <f t="shared" si="160"/>
        <v>1</v>
      </c>
      <c r="NK234" s="3">
        <f t="shared" si="161"/>
        <v>1</v>
      </c>
      <c r="NL234" s="3">
        <f t="shared" si="162"/>
        <v>1</v>
      </c>
      <c r="NM234" s="3">
        <f t="shared" si="163"/>
        <v>1</v>
      </c>
      <c r="NN234" s="3">
        <f t="shared" si="164"/>
        <v>1</v>
      </c>
      <c r="NO234" s="3">
        <f t="shared" si="165"/>
        <v>1</v>
      </c>
      <c r="NP234" s="3">
        <f t="shared" si="166"/>
        <v>1</v>
      </c>
      <c r="NQ234" s="3">
        <f t="shared" si="167"/>
        <v>1</v>
      </c>
      <c r="NR234" s="3">
        <f t="shared" si="168"/>
        <v>1</v>
      </c>
      <c r="NS234" s="3">
        <f t="shared" si="169"/>
        <v>1</v>
      </c>
      <c r="NT234" s="3">
        <f t="shared" si="170"/>
        <v>1</v>
      </c>
      <c r="NU234" s="3">
        <f t="shared" si="171"/>
        <v>1</v>
      </c>
      <c r="NV234" s="3">
        <f t="shared" si="172"/>
        <v>1</v>
      </c>
      <c r="NW234" s="5">
        <f t="shared" si="173"/>
        <v>18.751612903225809</v>
      </c>
      <c r="NX234" s="1">
        <f t="shared" si="174"/>
        <v>19.028571428571428</v>
      </c>
      <c r="NY234" s="1">
        <f t="shared" si="175"/>
        <v>19.145161290322577</v>
      </c>
      <c r="NZ234" s="1">
        <f t="shared" si="176"/>
        <v>18.893333333333334</v>
      </c>
      <c r="OA234" s="1">
        <f t="shared" si="177"/>
        <v>19.151612903225804</v>
      </c>
      <c r="OB234" s="1">
        <f t="shared" si="178"/>
        <v>19.426666666666662</v>
      </c>
      <c r="OC234" s="1">
        <f t="shared" si="179"/>
        <v>18.829032258064515</v>
      </c>
      <c r="OD234" s="1">
        <f t="shared" si="180"/>
        <v>18.790322580645164</v>
      </c>
      <c r="OE234" s="1">
        <f t="shared" si="181"/>
        <v>18.416666666666668</v>
      </c>
      <c r="OF234" s="1">
        <f t="shared" si="182"/>
        <v>18.2</v>
      </c>
      <c r="OG234" s="1">
        <f t="shared" si="183"/>
        <v>18.343333333333337</v>
      </c>
      <c r="OH234" s="1">
        <f t="shared" si="184"/>
        <v>18.951612903225808</v>
      </c>
      <c r="OI234" s="111">
        <v>18.493333333333332</v>
      </c>
      <c r="OJ234" s="112">
        <v>18.810000000000002</v>
      </c>
      <c r="OK234" s="112">
        <v>18.975862068965515</v>
      </c>
      <c r="OL234" s="112">
        <v>18.986666666666665</v>
      </c>
      <c r="OM234" s="112">
        <v>18.917241379310347</v>
      </c>
      <c r="ON234" s="112">
        <v>18.776666666666667</v>
      </c>
      <c r="OO234" s="112">
        <v>18.50344827586207</v>
      </c>
      <c r="OP234" s="112">
        <v>18.54333333333334</v>
      </c>
      <c r="OQ234" s="112">
        <v>18.253333333333337</v>
      </c>
      <c r="OR234" s="112">
        <v>18.26551724137931</v>
      </c>
      <c r="OS234" s="112">
        <v>18.406666666666663</v>
      </c>
      <c r="OT234" s="112">
        <v>18.43</v>
      </c>
      <c r="OU234" s="5">
        <f t="shared" si="148"/>
        <v>0.25827956989247625</v>
      </c>
      <c r="OV234" s="1">
        <f t="shared" si="149"/>
        <v>0.2185714285714262</v>
      </c>
      <c r="OW234" s="1">
        <f t="shared" si="150"/>
        <v>0.16929922135706121</v>
      </c>
      <c r="OX234" s="1">
        <f t="shared" si="151"/>
        <v>-9.333333333333016E-2</v>
      </c>
      <c r="OY234" s="1">
        <f t="shared" si="152"/>
        <v>0.23437152391545624</v>
      </c>
      <c r="OZ234" s="1">
        <f t="shared" si="153"/>
        <v>0.64999999999999503</v>
      </c>
      <c r="PA234" s="1">
        <f t="shared" si="154"/>
        <v>0.32558398220244555</v>
      </c>
      <c r="PB234" s="1">
        <f t="shared" si="155"/>
        <v>0.24698924731182359</v>
      </c>
      <c r="PC234" s="1">
        <f t="shared" si="156"/>
        <v>0.16333333333333044</v>
      </c>
      <c r="PD234" s="1">
        <f t="shared" si="157"/>
        <v>-6.5517241379311031E-2</v>
      </c>
      <c r="PE234" s="1">
        <f t="shared" si="158"/>
        <v>-6.333333333332547E-2</v>
      </c>
      <c r="PF234" s="1">
        <f t="shared" si="159"/>
        <v>0.52161290322580811</v>
      </c>
      <c r="PG234" s="111">
        <v>16</v>
      </c>
      <c r="PH234" s="112">
        <v>15.4</v>
      </c>
      <c r="PI234" s="112">
        <v>16.100000000000001</v>
      </c>
      <c r="PJ234" s="112">
        <v>16.100000000000001</v>
      </c>
      <c r="PK234" s="112">
        <v>16</v>
      </c>
      <c r="PL234" s="112">
        <v>16.399999999999999</v>
      </c>
      <c r="PM234" s="112">
        <v>15.2</v>
      </c>
      <c r="PN234" s="112">
        <v>16.3</v>
      </c>
      <c r="PO234" s="112">
        <v>15.6</v>
      </c>
      <c r="PP234" s="112">
        <v>15</v>
      </c>
      <c r="PQ234" s="112">
        <v>15.4</v>
      </c>
      <c r="PR234" s="137">
        <v>15.8</v>
      </c>
      <c r="PS234" s="5">
        <f t="array" ref="PS234">+IF(ISERROR($NW234)=FALSE,MIN(IF($H234:$AL234&lt;65534,$H234:$AL234,"")),NA())</f>
        <v>16.899999999999999</v>
      </c>
      <c r="PT234" s="1">
        <f t="array" ref="PT234">+IF(ISERROR($NX234)=FALSE,MIN(IF($AM234:$BN234&lt;65534,$AM234:$BN234,"")),NA())</f>
        <v>18.100000000000001</v>
      </c>
      <c r="PU234" s="1">
        <f t="array" ref="PU234">+IF(ISERROR($NY234)=FALSE,MIN(IF($BP234:$CT234&lt;65534,$BP234:$CT234,"")),NA())</f>
        <v>16.600000000000001</v>
      </c>
      <c r="PV234" s="1">
        <f t="array" ref="PV234">+IF(ISERROR($NZ234)=FALSE,MIN(IF($CU234:$DX234&lt;65534,$CU234:$DX234,"")),NA())</f>
        <v>17.7</v>
      </c>
      <c r="PW234" s="1">
        <f t="array" ref="PW234">+IF(ISERROR($OA234)=FALSE,MIN(IF($DY234:$FC234&lt;65534,$DY234:$FC234,"")),NA())</f>
        <v>18</v>
      </c>
      <c r="PX234" s="1">
        <f t="array" ref="PX234">+IF(ISERROR($OB234)=FALSE,MIN(IF($FD234:$GG234&lt;65534,$FD234:$GG234,"")),NA())</f>
        <v>18.100000000000001</v>
      </c>
      <c r="PY234" s="1">
        <f t="array" ref="PY234">+IF(ISERROR($OC234)=FALSE,MIN(IF($GH234:$HL234&lt;65534,$GH234:$HL234,"")),NA())</f>
        <v>17.600000000000001</v>
      </c>
      <c r="PZ234" s="1">
        <f t="array" ref="PZ234">+IF(ISERROR($OD234)=FALSE,MIN(IF($HM234:$IQ234&lt;65534,$HM234:$IQ234,"")),NA())</f>
        <v>16.8</v>
      </c>
      <c r="QA234" s="1">
        <f t="array" ref="QA234">+IF(ISERROR($OE234)=FALSE,MIN(IF($IR234:$JU234&lt;65534,$IR234:$JU234,"")),NA())</f>
        <v>16.5</v>
      </c>
      <c r="QB234" s="1">
        <f t="array" ref="QB234">+IF(ISERROR($OF234)=FALSE,MIN(IF($JV234:$KZ234&lt;65534,$JV234:$KZ234,"")),NA())</f>
        <v>16.899999999999999</v>
      </c>
      <c r="QC234" s="1">
        <f t="array" ref="QC234">+IF(ISERROR($OG234)=FALSE,MIN(IF($LA234:$MD234&lt;65534,$LA234:$MD234,"")),NA())</f>
        <v>15.4</v>
      </c>
      <c r="QD234" s="1">
        <f t="array" ref="QD234">+IF(ISERROR($OH234)=FALSE,MIN(IF($ME234:$NI234&lt;65534,$ME234:$NI234,"")),NA())</f>
        <v>16.8</v>
      </c>
      <c r="QE234" s="5">
        <f t="shared" si="185"/>
        <v>-0.89999999999999858</v>
      </c>
      <c r="QF234" s="1">
        <f t="shared" si="186"/>
        <v>-2.7000000000000011</v>
      </c>
      <c r="QG234" s="1">
        <f t="shared" si="187"/>
        <v>-0.5</v>
      </c>
      <c r="QH234" s="1">
        <f t="shared" si="188"/>
        <v>-1.5999999999999979</v>
      </c>
      <c r="QI234" s="1">
        <f t="shared" si="189"/>
        <v>-2</v>
      </c>
      <c r="QJ234" s="1">
        <f t="shared" si="190"/>
        <v>-1.7000000000000028</v>
      </c>
      <c r="QK234" s="1">
        <f t="shared" si="191"/>
        <v>-2.4000000000000021</v>
      </c>
      <c r="QL234" s="1">
        <f t="shared" si="192"/>
        <v>-0.5</v>
      </c>
      <c r="QM234" s="1">
        <f t="shared" si="193"/>
        <v>-0.90000000000000036</v>
      </c>
      <c r="QN234" s="1">
        <f t="shared" si="194"/>
        <v>-1.8999999999999986</v>
      </c>
      <c r="QO234" s="1">
        <f t="shared" si="195"/>
        <v>0</v>
      </c>
      <c r="QP234" s="1">
        <f t="shared" si="196"/>
        <v>-1</v>
      </c>
      <c r="QQ234" s="5" t="s">
        <v>892</v>
      </c>
    </row>
    <row r="235" spans="1:459" s="1" customFormat="1" x14ac:dyDescent="0.2">
      <c r="A235" s="79">
        <v>24015250</v>
      </c>
      <c r="B235" s="106">
        <v>-73.415388888888899</v>
      </c>
      <c r="C235" s="106">
        <v>6.237166666666667</v>
      </c>
      <c r="D235" s="105">
        <v>1400</v>
      </c>
      <c r="E235" s="97" t="s">
        <v>200</v>
      </c>
      <c r="F235" s="97" t="s">
        <v>76</v>
      </c>
      <c r="G235" s="97" t="s">
        <v>15</v>
      </c>
      <c r="H235" s="1">
        <v>13.4</v>
      </c>
      <c r="I235" s="1">
        <v>15.4</v>
      </c>
      <c r="J235" s="1">
        <v>12.8</v>
      </c>
      <c r="K235" s="1">
        <v>12.4</v>
      </c>
      <c r="L235" s="1">
        <v>15.8</v>
      </c>
      <c r="M235" s="1">
        <v>16.2</v>
      </c>
      <c r="N235" s="1">
        <v>16.8</v>
      </c>
      <c r="O235" s="1">
        <v>15</v>
      </c>
      <c r="P235" s="1">
        <v>15.2</v>
      </c>
      <c r="Q235" s="1">
        <v>15.8</v>
      </c>
      <c r="R235" s="1">
        <v>15.4</v>
      </c>
      <c r="S235" s="1">
        <v>16</v>
      </c>
      <c r="T235" s="1">
        <v>16.2</v>
      </c>
      <c r="U235" s="1">
        <v>16</v>
      </c>
      <c r="V235" s="1">
        <v>14.8</v>
      </c>
      <c r="W235" s="1">
        <v>15</v>
      </c>
      <c r="X235" s="1">
        <v>16</v>
      </c>
      <c r="Y235" s="1">
        <v>15.2</v>
      </c>
      <c r="Z235" s="1">
        <v>16</v>
      </c>
      <c r="AA235" s="1">
        <v>16.2</v>
      </c>
      <c r="AB235" s="1">
        <v>16.2</v>
      </c>
      <c r="AC235" s="1">
        <v>16.399999999999999</v>
      </c>
      <c r="AD235" s="1">
        <v>14.8</v>
      </c>
      <c r="AE235" s="1">
        <v>14.8</v>
      </c>
      <c r="AF235" s="1">
        <v>15</v>
      </c>
      <c r="AG235" s="1">
        <v>17</v>
      </c>
      <c r="AH235" s="1">
        <v>16.399999999999999</v>
      </c>
      <c r="AI235" s="1">
        <v>16.8</v>
      </c>
      <c r="AJ235" s="1">
        <v>16.2</v>
      </c>
      <c r="AK235" s="1">
        <v>14.8</v>
      </c>
      <c r="AL235" s="1">
        <v>15.4</v>
      </c>
      <c r="AM235" s="1">
        <v>15.8</v>
      </c>
      <c r="AN235" s="1">
        <v>17.8</v>
      </c>
      <c r="AO235" s="1">
        <v>17</v>
      </c>
      <c r="AP235" s="1">
        <v>16.8</v>
      </c>
      <c r="AQ235" s="1">
        <v>17.2</v>
      </c>
      <c r="AR235" s="1">
        <v>17</v>
      </c>
      <c r="AS235" s="1">
        <v>18</v>
      </c>
      <c r="AT235" s="1">
        <v>17</v>
      </c>
      <c r="AU235" s="1">
        <v>16.8</v>
      </c>
      <c r="AV235" s="1">
        <v>17.2</v>
      </c>
      <c r="AW235" s="1">
        <v>17.8</v>
      </c>
      <c r="AX235" s="1">
        <v>16.600000000000001</v>
      </c>
      <c r="AY235" s="1">
        <v>16.2</v>
      </c>
      <c r="AZ235" s="1">
        <v>16.2</v>
      </c>
      <c r="BA235" s="1">
        <v>17.2</v>
      </c>
      <c r="BB235" s="1">
        <v>17</v>
      </c>
      <c r="BC235" s="1">
        <v>15.6</v>
      </c>
      <c r="BD235" s="1">
        <v>16</v>
      </c>
      <c r="BE235" s="1">
        <v>17</v>
      </c>
      <c r="BF235" s="1">
        <v>14.6</v>
      </c>
      <c r="BG235" s="1">
        <v>17</v>
      </c>
      <c r="BH235" s="1">
        <v>16.600000000000001</v>
      </c>
      <c r="BI235" s="1">
        <v>17.2</v>
      </c>
      <c r="BJ235" s="1">
        <v>17.399999999999999</v>
      </c>
      <c r="BK235" s="1">
        <v>16</v>
      </c>
      <c r="BL235" s="1">
        <v>16.2</v>
      </c>
      <c r="BM235" s="1">
        <v>16.399999999999999</v>
      </c>
      <c r="BN235" s="1">
        <v>17</v>
      </c>
      <c r="BO235" s="102"/>
      <c r="BP235" s="1">
        <v>14</v>
      </c>
      <c r="BQ235" s="1">
        <v>14.6</v>
      </c>
      <c r="BR235" s="1">
        <v>14.4</v>
      </c>
      <c r="BS235" s="1">
        <v>15</v>
      </c>
      <c r="BT235" s="1">
        <v>17.2</v>
      </c>
      <c r="BU235" s="1">
        <v>18</v>
      </c>
      <c r="BV235" s="1">
        <v>18.2</v>
      </c>
      <c r="BW235" s="1">
        <v>16</v>
      </c>
      <c r="BX235" s="1">
        <v>16.399999999999999</v>
      </c>
      <c r="BY235" s="1">
        <v>14.8</v>
      </c>
      <c r="BZ235" s="1">
        <v>16</v>
      </c>
      <c r="CA235" s="1">
        <v>17</v>
      </c>
      <c r="CB235" s="1">
        <v>16.8</v>
      </c>
      <c r="CC235" s="1">
        <v>17</v>
      </c>
      <c r="CD235" s="1">
        <v>16.2</v>
      </c>
      <c r="CE235" s="1">
        <v>16.8</v>
      </c>
      <c r="CF235" s="1">
        <v>17</v>
      </c>
      <c r="CG235" s="1">
        <v>16.8</v>
      </c>
      <c r="CH235" s="1">
        <v>17</v>
      </c>
      <c r="CI235" s="1">
        <v>17</v>
      </c>
      <c r="CJ235" s="1">
        <v>17</v>
      </c>
      <c r="CK235" s="1">
        <v>17.2</v>
      </c>
      <c r="CL235" s="1">
        <v>16</v>
      </c>
      <c r="CM235" s="1">
        <v>16.399999999999999</v>
      </c>
      <c r="CN235" s="1">
        <v>15.4</v>
      </c>
      <c r="CO235" s="1">
        <v>16</v>
      </c>
      <c r="CP235" s="1">
        <v>17.2</v>
      </c>
      <c r="CQ235" s="1">
        <v>16</v>
      </c>
      <c r="CR235" s="1">
        <v>16.2</v>
      </c>
      <c r="CS235" s="1">
        <v>17</v>
      </c>
      <c r="CT235" s="1">
        <v>17.600000000000001</v>
      </c>
      <c r="CU235" s="1">
        <v>16.399999999999999</v>
      </c>
      <c r="CV235" s="1">
        <v>16.399999999999999</v>
      </c>
      <c r="CW235" s="1">
        <v>17</v>
      </c>
      <c r="CX235" s="1">
        <v>16.600000000000001</v>
      </c>
      <c r="CY235" s="1">
        <v>17.8</v>
      </c>
      <c r="CZ235" s="1">
        <v>16</v>
      </c>
      <c r="DA235" s="1">
        <v>17</v>
      </c>
      <c r="DB235" s="1">
        <v>17.2</v>
      </c>
      <c r="DC235" s="1">
        <v>15.6</v>
      </c>
      <c r="DD235" s="1">
        <v>16</v>
      </c>
      <c r="DE235" s="1">
        <v>16.8</v>
      </c>
      <c r="DF235" s="1">
        <v>17</v>
      </c>
      <c r="DG235" s="1">
        <v>17.8</v>
      </c>
      <c r="DH235" s="1">
        <v>15.6</v>
      </c>
      <c r="DI235" s="1">
        <v>16</v>
      </c>
      <c r="DJ235" s="1">
        <v>17.2</v>
      </c>
      <c r="DK235" s="1">
        <v>18</v>
      </c>
      <c r="DL235" s="1">
        <v>17.2</v>
      </c>
      <c r="DM235" s="1">
        <v>15.6</v>
      </c>
      <c r="DN235" s="1">
        <v>16</v>
      </c>
      <c r="DO235" s="1">
        <v>17</v>
      </c>
      <c r="DP235" s="1">
        <v>17</v>
      </c>
      <c r="DQ235" s="1">
        <v>16.2</v>
      </c>
      <c r="DR235" s="1">
        <v>17</v>
      </c>
      <c r="DS235" s="1">
        <v>17.8</v>
      </c>
      <c r="DT235" s="1">
        <v>17</v>
      </c>
      <c r="DU235" s="1">
        <v>16.8</v>
      </c>
      <c r="DV235" s="1">
        <v>16.600000000000001</v>
      </c>
      <c r="DW235" s="1">
        <v>16</v>
      </c>
      <c r="DX235" s="1">
        <v>16.2</v>
      </c>
      <c r="DY235" s="1">
        <v>16.8</v>
      </c>
      <c r="DZ235" s="1">
        <v>16.600000000000001</v>
      </c>
      <c r="EA235" s="1">
        <v>65535</v>
      </c>
      <c r="EB235" s="1">
        <v>16.2</v>
      </c>
      <c r="EC235" s="1">
        <v>17.2</v>
      </c>
      <c r="ED235" s="1">
        <v>17.600000000000001</v>
      </c>
      <c r="EE235" s="1">
        <v>17.399999999999999</v>
      </c>
      <c r="EF235" s="1">
        <v>17.8</v>
      </c>
      <c r="EG235" s="1">
        <v>17</v>
      </c>
      <c r="EH235" s="1">
        <v>17.600000000000001</v>
      </c>
      <c r="EI235" s="1">
        <v>17</v>
      </c>
      <c r="EJ235" s="1">
        <v>16.8</v>
      </c>
      <c r="EK235" s="1">
        <v>17.399999999999999</v>
      </c>
      <c r="EL235" s="1">
        <v>16.600000000000001</v>
      </c>
      <c r="EM235" s="1">
        <v>17</v>
      </c>
      <c r="EN235" s="1">
        <v>17</v>
      </c>
      <c r="EO235" s="1">
        <v>16</v>
      </c>
      <c r="EP235" s="1">
        <v>17.2</v>
      </c>
      <c r="EQ235" s="1">
        <v>17</v>
      </c>
      <c r="ER235" s="1">
        <v>17</v>
      </c>
      <c r="ES235" s="1">
        <v>15.8</v>
      </c>
      <c r="ET235" s="1">
        <v>15.4</v>
      </c>
      <c r="EU235" s="1">
        <v>16</v>
      </c>
      <c r="EV235" s="1">
        <v>16.8</v>
      </c>
      <c r="EW235" s="1">
        <v>17</v>
      </c>
      <c r="EX235" s="1">
        <v>16.2</v>
      </c>
      <c r="EY235" s="1">
        <v>17</v>
      </c>
      <c r="EZ235" s="1">
        <v>17.600000000000001</v>
      </c>
      <c r="FA235" s="1">
        <v>16.600000000000001</v>
      </c>
      <c r="FB235" s="1">
        <v>17</v>
      </c>
      <c r="FC235" s="1">
        <v>16</v>
      </c>
      <c r="FD235" s="1">
        <v>16.8</v>
      </c>
      <c r="FE235" s="1">
        <v>17.2</v>
      </c>
      <c r="FF235" s="1">
        <v>17</v>
      </c>
      <c r="FG235" s="1">
        <v>17</v>
      </c>
      <c r="FH235" s="1">
        <v>16</v>
      </c>
      <c r="FI235" s="1">
        <v>16.600000000000001</v>
      </c>
      <c r="FJ235" s="1">
        <v>16.8</v>
      </c>
      <c r="FK235" s="1">
        <v>17</v>
      </c>
      <c r="FL235" s="1">
        <v>16.399999999999999</v>
      </c>
      <c r="FM235" s="1">
        <v>16.8</v>
      </c>
      <c r="FN235" s="1">
        <v>17.600000000000001</v>
      </c>
      <c r="FO235" s="1">
        <v>17.600000000000001</v>
      </c>
      <c r="FP235" s="1">
        <v>17.600000000000001</v>
      </c>
      <c r="FQ235" s="1">
        <v>16</v>
      </c>
      <c r="FR235" s="1">
        <v>17</v>
      </c>
      <c r="FS235" s="1">
        <v>18</v>
      </c>
      <c r="FT235" s="1">
        <v>16.8</v>
      </c>
      <c r="FU235" s="1">
        <v>17.8</v>
      </c>
      <c r="FV235" s="1">
        <v>17</v>
      </c>
      <c r="FW235" s="1">
        <v>65535</v>
      </c>
      <c r="FX235" s="1">
        <v>65535</v>
      </c>
      <c r="FY235" s="1">
        <v>65535</v>
      </c>
      <c r="FZ235" s="1">
        <v>65535</v>
      </c>
      <c r="GA235" s="1">
        <v>65535</v>
      </c>
      <c r="GB235" s="1">
        <v>65535</v>
      </c>
      <c r="GC235" s="1">
        <v>65535</v>
      </c>
      <c r="GD235" s="1">
        <v>65535</v>
      </c>
      <c r="GE235" s="1">
        <v>65535</v>
      </c>
      <c r="GF235" s="1">
        <v>65535</v>
      </c>
      <c r="GG235" s="1">
        <v>65535</v>
      </c>
      <c r="GH235" s="1">
        <v>65535</v>
      </c>
      <c r="GI235" s="1">
        <v>65535</v>
      </c>
      <c r="GJ235" s="1">
        <v>65535</v>
      </c>
      <c r="GK235" s="1">
        <v>65535</v>
      </c>
      <c r="GL235" s="1">
        <v>65535</v>
      </c>
      <c r="GM235" s="1">
        <v>13.8</v>
      </c>
      <c r="GN235" s="1">
        <v>65535</v>
      </c>
      <c r="GO235" s="1">
        <v>65535</v>
      </c>
      <c r="GP235" s="1">
        <v>65535</v>
      </c>
      <c r="GQ235" s="1">
        <v>65535</v>
      </c>
      <c r="GR235" s="1">
        <v>65535</v>
      </c>
      <c r="GS235" s="1">
        <v>15</v>
      </c>
      <c r="GT235" s="1">
        <v>15.2</v>
      </c>
      <c r="GU235" s="1">
        <v>16.399999999999999</v>
      </c>
      <c r="GV235" s="1">
        <v>15</v>
      </c>
      <c r="GW235" s="1">
        <v>15.2</v>
      </c>
      <c r="GX235" s="1">
        <v>15.4</v>
      </c>
      <c r="GY235" s="1">
        <v>15.6</v>
      </c>
      <c r="GZ235" s="1">
        <v>16</v>
      </c>
      <c r="HA235" s="1">
        <v>15.8</v>
      </c>
      <c r="HB235" s="1">
        <v>13.4</v>
      </c>
      <c r="HC235" s="1">
        <v>16</v>
      </c>
      <c r="HD235" s="1">
        <v>15.4</v>
      </c>
      <c r="HE235" s="1">
        <v>65535</v>
      </c>
      <c r="HF235" s="1">
        <v>16.2</v>
      </c>
      <c r="HG235" s="1">
        <v>15.6</v>
      </c>
      <c r="HH235" s="1">
        <v>15.2</v>
      </c>
      <c r="HI235" s="1">
        <v>15</v>
      </c>
      <c r="HJ235" s="1">
        <v>15.6</v>
      </c>
      <c r="HK235" s="1">
        <v>13.4</v>
      </c>
      <c r="HL235" s="1">
        <v>16</v>
      </c>
      <c r="HM235" s="1">
        <v>15</v>
      </c>
      <c r="HN235" s="1">
        <v>15</v>
      </c>
      <c r="HO235" s="1">
        <v>16</v>
      </c>
      <c r="HP235" s="1">
        <v>15</v>
      </c>
      <c r="HQ235" s="1">
        <v>65535</v>
      </c>
      <c r="HR235" s="1">
        <v>16</v>
      </c>
      <c r="HS235" s="1">
        <v>16.2</v>
      </c>
      <c r="HT235" s="1">
        <v>16</v>
      </c>
      <c r="HU235" s="1">
        <v>14.6</v>
      </c>
      <c r="HV235" s="1">
        <v>15</v>
      </c>
      <c r="HW235" s="1">
        <v>15.2</v>
      </c>
      <c r="HX235" s="1">
        <v>16</v>
      </c>
      <c r="HY235" s="1">
        <v>16</v>
      </c>
      <c r="HZ235" s="1">
        <v>16.399999999999999</v>
      </c>
      <c r="IA235" s="1">
        <v>14</v>
      </c>
      <c r="IB235" s="1">
        <v>15</v>
      </c>
      <c r="IC235" s="1">
        <v>15.8</v>
      </c>
      <c r="ID235" s="1">
        <v>16.8</v>
      </c>
      <c r="IE235" s="1">
        <v>14</v>
      </c>
      <c r="IF235" s="1">
        <v>14</v>
      </c>
      <c r="IG235" s="1">
        <v>14</v>
      </c>
      <c r="IH235" s="1">
        <v>14.2</v>
      </c>
      <c r="II235" s="1">
        <v>14.8</v>
      </c>
      <c r="IJ235" s="1">
        <v>13.2</v>
      </c>
      <c r="IK235" s="1">
        <v>15</v>
      </c>
      <c r="IL235" s="1">
        <v>15.2</v>
      </c>
      <c r="IM235" s="1">
        <v>15.6</v>
      </c>
      <c r="IN235" s="1">
        <v>16</v>
      </c>
      <c r="IO235" s="1">
        <v>14.6</v>
      </c>
      <c r="IP235" s="1">
        <v>16.2</v>
      </c>
      <c r="IQ235" s="1">
        <v>16</v>
      </c>
      <c r="IR235" s="1">
        <v>14.8</v>
      </c>
      <c r="IS235" s="1">
        <v>15.6</v>
      </c>
      <c r="IT235" s="1">
        <v>15</v>
      </c>
      <c r="IU235" s="1">
        <v>15</v>
      </c>
      <c r="IV235" s="1">
        <v>15.2</v>
      </c>
      <c r="IW235" s="1">
        <v>15.2</v>
      </c>
      <c r="IX235" s="1">
        <v>15</v>
      </c>
      <c r="IY235" s="1">
        <v>14.8</v>
      </c>
      <c r="IZ235" s="1">
        <v>15.2</v>
      </c>
      <c r="JA235" s="1">
        <v>15.4</v>
      </c>
      <c r="JB235" s="1">
        <v>15.6</v>
      </c>
      <c r="JC235" s="1">
        <v>16.600000000000001</v>
      </c>
      <c r="JD235" s="1">
        <v>13</v>
      </c>
      <c r="JE235" s="1">
        <v>16</v>
      </c>
      <c r="JF235" s="1">
        <v>15.6</v>
      </c>
      <c r="JG235" s="1">
        <v>16</v>
      </c>
      <c r="JH235" s="1">
        <v>16.2</v>
      </c>
      <c r="JI235" s="1">
        <v>17</v>
      </c>
      <c r="JJ235" s="1">
        <v>16.2</v>
      </c>
      <c r="JK235" s="1">
        <v>16.399999999999999</v>
      </c>
      <c r="JL235" s="1">
        <v>16</v>
      </c>
      <c r="JM235" s="1">
        <v>15</v>
      </c>
      <c r="JN235" s="1">
        <v>16</v>
      </c>
      <c r="JO235" s="1">
        <v>16</v>
      </c>
      <c r="JP235" s="1">
        <v>15.8</v>
      </c>
      <c r="JQ235" s="1">
        <v>16</v>
      </c>
      <c r="JR235" s="1">
        <v>15</v>
      </c>
      <c r="JS235" s="1">
        <v>15</v>
      </c>
      <c r="JT235" s="1">
        <v>16.8</v>
      </c>
      <c r="JU235" s="1">
        <v>16.8</v>
      </c>
      <c r="JV235" s="1">
        <v>16.399999999999999</v>
      </c>
      <c r="JW235" s="1">
        <v>17</v>
      </c>
      <c r="JX235" s="1">
        <v>15.4</v>
      </c>
      <c r="JY235" s="1">
        <v>15</v>
      </c>
      <c r="JZ235" s="1">
        <v>15</v>
      </c>
      <c r="KA235" s="1">
        <v>16</v>
      </c>
      <c r="KB235" s="1">
        <v>15.8</v>
      </c>
      <c r="KC235" s="1">
        <v>15.6</v>
      </c>
      <c r="KD235" s="1">
        <v>16.2</v>
      </c>
      <c r="KE235" s="1">
        <v>15.2</v>
      </c>
      <c r="KF235" s="1">
        <v>15.6</v>
      </c>
      <c r="KG235" s="1">
        <v>16</v>
      </c>
      <c r="KH235" s="1">
        <v>16.2</v>
      </c>
      <c r="KI235" s="1">
        <v>16</v>
      </c>
      <c r="KJ235" s="1">
        <v>65535</v>
      </c>
      <c r="KK235" s="1">
        <v>16</v>
      </c>
      <c r="KL235" s="1">
        <v>16.399999999999999</v>
      </c>
      <c r="KM235" s="1">
        <v>16.2</v>
      </c>
      <c r="KN235" s="1">
        <v>16.2</v>
      </c>
      <c r="KO235" s="1">
        <v>15</v>
      </c>
      <c r="KP235" s="1">
        <v>16.399999999999999</v>
      </c>
      <c r="KQ235" s="1">
        <v>15.6</v>
      </c>
      <c r="KR235" s="1">
        <v>16</v>
      </c>
      <c r="KS235" s="1">
        <v>16.8</v>
      </c>
      <c r="KT235" s="1">
        <v>16.600000000000001</v>
      </c>
      <c r="KU235" s="1">
        <v>17</v>
      </c>
      <c r="KV235" s="1">
        <v>15.2</v>
      </c>
      <c r="KW235" s="1">
        <v>16</v>
      </c>
      <c r="KX235" s="1">
        <v>16.2</v>
      </c>
      <c r="KY235" s="1">
        <v>15.4</v>
      </c>
      <c r="KZ235" s="1">
        <v>16.600000000000001</v>
      </c>
      <c r="LA235" s="1">
        <v>16.2</v>
      </c>
      <c r="LB235" s="1">
        <v>16.399999999999999</v>
      </c>
      <c r="LC235" s="1">
        <v>16.600000000000001</v>
      </c>
      <c r="LD235" s="1">
        <v>16.8</v>
      </c>
      <c r="LE235" s="1">
        <v>17</v>
      </c>
      <c r="LF235" s="1">
        <v>15.8</v>
      </c>
      <c r="LG235" s="1">
        <v>16</v>
      </c>
      <c r="LH235" s="1">
        <v>16</v>
      </c>
      <c r="LI235" s="1">
        <v>15.8</v>
      </c>
      <c r="LJ235" s="1">
        <v>17</v>
      </c>
      <c r="LK235" s="1">
        <v>16.399999999999999</v>
      </c>
      <c r="LL235" s="1">
        <v>16.399999999999999</v>
      </c>
      <c r="LM235" s="1">
        <v>16</v>
      </c>
      <c r="LN235" s="1">
        <v>17</v>
      </c>
      <c r="LO235" s="1">
        <v>16.8</v>
      </c>
      <c r="LP235" s="1">
        <v>16.2</v>
      </c>
      <c r="LQ235" s="1">
        <v>15.6</v>
      </c>
      <c r="LR235" s="1">
        <v>15.8</v>
      </c>
      <c r="LS235" s="1">
        <v>16.8</v>
      </c>
      <c r="LT235" s="1">
        <v>17</v>
      </c>
      <c r="LU235" s="1">
        <v>16.2</v>
      </c>
      <c r="LV235" s="1">
        <v>16</v>
      </c>
      <c r="LW235" s="1">
        <v>16</v>
      </c>
      <c r="LX235" s="1">
        <v>16.399999999999999</v>
      </c>
      <c r="LY235" s="1">
        <v>17</v>
      </c>
      <c r="LZ235" s="1">
        <v>17.2</v>
      </c>
      <c r="MA235" s="1">
        <v>16.2</v>
      </c>
      <c r="MB235" s="1">
        <v>16.8</v>
      </c>
      <c r="MC235" s="1">
        <v>16.8</v>
      </c>
      <c r="MD235" s="1">
        <v>17.8</v>
      </c>
      <c r="ME235" s="1">
        <v>17.2</v>
      </c>
      <c r="MF235" s="1">
        <v>17</v>
      </c>
      <c r="MG235" s="1">
        <v>17.2</v>
      </c>
      <c r="MH235" s="1">
        <v>16.399999999999999</v>
      </c>
      <c r="MI235" s="1">
        <v>15.6</v>
      </c>
      <c r="MJ235" s="1">
        <v>16.399999999999999</v>
      </c>
      <c r="MK235" s="1">
        <v>15</v>
      </c>
      <c r="ML235" s="1">
        <v>17</v>
      </c>
      <c r="MM235" s="1">
        <v>15.8</v>
      </c>
      <c r="MN235" s="1">
        <v>16.2</v>
      </c>
      <c r="MO235" s="1">
        <v>16</v>
      </c>
      <c r="MP235" s="1">
        <v>16.600000000000001</v>
      </c>
      <c r="MQ235" s="1">
        <v>15.8</v>
      </c>
      <c r="MR235" s="1">
        <v>15.2</v>
      </c>
      <c r="MS235" s="1">
        <v>17.8</v>
      </c>
      <c r="MT235" s="1">
        <v>16</v>
      </c>
      <c r="MU235" s="1">
        <v>17.2</v>
      </c>
      <c r="MV235" s="1">
        <v>17</v>
      </c>
      <c r="MW235" s="1">
        <v>65535</v>
      </c>
      <c r="MX235" s="1">
        <v>65535</v>
      </c>
      <c r="MY235" s="1">
        <v>65535</v>
      </c>
      <c r="MZ235" s="1">
        <v>65535</v>
      </c>
      <c r="NA235" s="1">
        <v>16.399999999999999</v>
      </c>
      <c r="NB235" s="1">
        <v>15.8</v>
      </c>
      <c r="NC235" s="1">
        <v>17</v>
      </c>
      <c r="ND235" s="1">
        <v>16.600000000000001</v>
      </c>
      <c r="NE235" s="1">
        <v>17</v>
      </c>
      <c r="NF235" s="1">
        <v>16.8</v>
      </c>
      <c r="NG235" s="1">
        <v>17.2</v>
      </c>
      <c r="NH235" s="1">
        <v>17</v>
      </c>
      <c r="NI235" s="1">
        <v>17</v>
      </c>
      <c r="NJ235" s="6">
        <f t="shared" si="160"/>
        <v>1</v>
      </c>
      <c r="NK235" s="3">
        <f t="shared" si="161"/>
        <v>1</v>
      </c>
      <c r="NL235" s="3">
        <f t="shared" si="162"/>
        <v>1</v>
      </c>
      <c r="NM235" s="3">
        <f t="shared" si="163"/>
        <v>1</v>
      </c>
      <c r="NN235" s="3">
        <f t="shared" si="164"/>
        <v>0.967741935483871</v>
      </c>
      <c r="NO235" s="3">
        <f t="shared" si="165"/>
        <v>0.6333333333333333</v>
      </c>
      <c r="NP235" s="3">
        <f t="shared" si="166"/>
        <v>0.64516129032258063</v>
      </c>
      <c r="NQ235" s="3">
        <f t="shared" si="167"/>
        <v>0.967741935483871</v>
      </c>
      <c r="NR235" s="3">
        <f t="shared" si="168"/>
        <v>1</v>
      </c>
      <c r="NS235" s="3">
        <f t="shared" si="169"/>
        <v>0.967741935483871</v>
      </c>
      <c r="NT235" s="3">
        <f t="shared" si="170"/>
        <v>1</v>
      </c>
      <c r="NU235" s="3">
        <f t="shared" si="171"/>
        <v>0.87096774193548387</v>
      </c>
      <c r="NV235" s="3">
        <f t="shared" si="172"/>
        <v>0.92054794520547945</v>
      </c>
      <c r="NW235" s="5">
        <f t="shared" si="173"/>
        <v>15.464516129032257</v>
      </c>
      <c r="NX235" s="1">
        <f t="shared" si="174"/>
        <v>16.735714285714288</v>
      </c>
      <c r="NY235" s="1">
        <f t="shared" si="175"/>
        <v>16.393548387096775</v>
      </c>
      <c r="NZ235" s="1">
        <f t="shared" si="176"/>
        <v>16.693333333333335</v>
      </c>
      <c r="OA235" s="1">
        <f t="shared" si="177"/>
        <v>16.82</v>
      </c>
      <c r="OB235" s="1">
        <f t="shared" si="178"/>
        <v>17</v>
      </c>
      <c r="OC235" s="1">
        <f t="shared" si="179"/>
        <v>15.260000000000002</v>
      </c>
      <c r="OD235" s="1">
        <f t="shared" si="180"/>
        <v>15.226666666666667</v>
      </c>
      <c r="OE235" s="1">
        <f t="shared" si="181"/>
        <v>15.606666666666666</v>
      </c>
      <c r="OF235" s="1">
        <f t="shared" si="182"/>
        <v>15.966666666666665</v>
      </c>
      <c r="OG235" s="1">
        <f t="shared" si="183"/>
        <v>16.466666666666669</v>
      </c>
      <c r="OH235" s="1">
        <f t="shared" si="184"/>
        <v>16.525925925925929</v>
      </c>
      <c r="OI235" s="111">
        <v>15.550000000000004</v>
      </c>
      <c r="OJ235" s="112">
        <v>15.343333333333332</v>
      </c>
      <c r="OK235" s="112">
        <v>15.556666666666668</v>
      </c>
      <c r="OL235" s="112">
        <v>15.975862068965517</v>
      </c>
      <c r="OM235" s="112">
        <v>15.909999999999998</v>
      </c>
      <c r="ON235" s="112">
        <v>15.613333333333337</v>
      </c>
      <c r="OO235" s="112">
        <v>15.153333333333336</v>
      </c>
      <c r="OP235" s="112">
        <v>15.141379310344824</v>
      </c>
      <c r="OQ235" s="112">
        <v>15.193333333333332</v>
      </c>
      <c r="OR235" s="112">
        <v>15.282758620689657</v>
      </c>
      <c r="OS235" s="112">
        <v>15.590000000000002</v>
      </c>
      <c r="OT235" s="112">
        <v>15.796428571428574</v>
      </c>
      <c r="OU235" s="5">
        <f t="shared" si="148"/>
        <v>-8.5483870967747677E-2</v>
      </c>
      <c r="OV235" s="1">
        <f t="shared" si="149"/>
        <v>1.3923809523809556</v>
      </c>
      <c r="OW235" s="1">
        <f t="shared" si="150"/>
        <v>0.83688172043010667</v>
      </c>
      <c r="OX235" s="1">
        <f t="shared" si="151"/>
        <v>0.71747126436781805</v>
      </c>
      <c r="OY235" s="1">
        <f t="shared" si="152"/>
        <v>0.91000000000000192</v>
      </c>
      <c r="OZ235" s="1">
        <f t="shared" si="153"/>
        <v>1.3866666666666632</v>
      </c>
      <c r="PA235" s="1">
        <f t="shared" si="154"/>
        <v>0.10666666666666558</v>
      </c>
      <c r="PB235" s="1">
        <f t="shared" si="155"/>
        <v>8.5287356321842367E-2</v>
      </c>
      <c r="PC235" s="1">
        <f t="shared" si="156"/>
        <v>0.413333333333334</v>
      </c>
      <c r="PD235" s="1">
        <f t="shared" si="157"/>
        <v>0.68390804597700772</v>
      </c>
      <c r="PE235" s="1">
        <f t="shared" si="158"/>
        <v>0.87666666666666693</v>
      </c>
      <c r="PF235" s="1">
        <f t="shared" si="159"/>
        <v>0.72949735449735442</v>
      </c>
      <c r="PG235" s="111">
        <v>10.8</v>
      </c>
      <c r="PH235" s="112">
        <v>11</v>
      </c>
      <c r="PI235" s="112">
        <v>10.199999999999999</v>
      </c>
      <c r="PJ235" s="112">
        <v>11.8</v>
      </c>
      <c r="PK235" s="112">
        <v>11</v>
      </c>
      <c r="PL235" s="112">
        <v>11.4</v>
      </c>
      <c r="PM235" s="112">
        <v>11</v>
      </c>
      <c r="PN235" s="112">
        <v>11</v>
      </c>
      <c r="PO235" s="112">
        <v>11</v>
      </c>
      <c r="PP235" s="112">
        <v>11.2</v>
      </c>
      <c r="PQ235" s="112">
        <v>11</v>
      </c>
      <c r="PR235" s="137">
        <v>11</v>
      </c>
      <c r="PS235" s="5">
        <f t="array" ref="PS235">+IF(ISERROR($NW235)=FALSE,MIN(IF($H235:$AL235&lt;65534,$H235:$AL235,"")),NA())</f>
        <v>12.4</v>
      </c>
      <c r="PT235" s="1">
        <f t="array" ref="PT235">+IF(ISERROR($NX235)=FALSE,MIN(IF($AM235:$BN235&lt;65534,$AM235:$BN235,"")),NA())</f>
        <v>14.6</v>
      </c>
      <c r="PU235" s="1">
        <f t="array" ref="PU235">+IF(ISERROR($NY235)=FALSE,MIN(IF($BP235:$CT235&lt;65534,$BP235:$CT235,"")),NA())</f>
        <v>14</v>
      </c>
      <c r="PV235" s="1">
        <f t="array" ref="PV235">+IF(ISERROR($NZ235)=FALSE,MIN(IF($CU235:$DX235&lt;65534,$CU235:$DX235,"")),NA())</f>
        <v>15.6</v>
      </c>
      <c r="PW235" s="1">
        <f t="array" ref="PW235">+IF(ISERROR($OA235)=FALSE,MIN(IF($DY235:$FC235&lt;65534,$DY235:$FC235,"")),NA())</f>
        <v>15.4</v>
      </c>
      <c r="PX235" s="1">
        <f t="array" ref="PX235">+IF(ISERROR($OB235)=FALSE,MIN(IF($FD235:$GG235&lt;65534,$FD235:$GG235,"")),NA())</f>
        <v>16</v>
      </c>
      <c r="PY235" s="1">
        <f t="array" ref="PY235">+IF(ISERROR($OC235)=FALSE,MIN(IF($GH235:$HL235&lt;65534,$GH235:$HL235,"")),NA())</f>
        <v>13.4</v>
      </c>
      <c r="PZ235" s="1">
        <f t="array" ref="PZ235">+IF(ISERROR($OD235)=FALSE,MIN(IF($HM235:$IQ235&lt;65534,$HM235:$IQ235,"")),NA())</f>
        <v>13.2</v>
      </c>
      <c r="QA235" s="1">
        <f t="array" ref="QA235">+IF(ISERROR($OE235)=FALSE,MIN(IF($IR235:$JU235&lt;65534,$IR235:$JU235,"")),NA())</f>
        <v>13</v>
      </c>
      <c r="QB235" s="1">
        <f t="array" ref="QB235">+IF(ISERROR($OF235)=FALSE,MIN(IF($JV235:$KZ235&lt;65534,$JV235:$KZ235,"")),NA())</f>
        <v>15</v>
      </c>
      <c r="QC235" s="1">
        <f t="array" ref="QC235">+IF(ISERROR($OG235)=FALSE,MIN(IF($LA235:$MD235&lt;65534,$LA235:$MD235,"")),NA())</f>
        <v>15.6</v>
      </c>
      <c r="QD235" s="1">
        <f t="array" ref="QD235">+IF(ISERROR($OH235)=FALSE,MIN(IF($ME235:$NI235&lt;65534,$ME235:$NI235,"")),NA())</f>
        <v>15</v>
      </c>
      <c r="QE235" s="5">
        <f t="shared" si="185"/>
        <v>-1.5999999999999996</v>
      </c>
      <c r="QF235" s="1">
        <f t="shared" si="186"/>
        <v>-3.5999999999999996</v>
      </c>
      <c r="QG235" s="1">
        <f t="shared" si="187"/>
        <v>-3.8000000000000007</v>
      </c>
      <c r="QH235" s="1">
        <f t="shared" si="188"/>
        <v>-3.7999999999999989</v>
      </c>
      <c r="QI235" s="1">
        <f t="shared" si="189"/>
        <v>-4.4000000000000004</v>
      </c>
      <c r="QJ235" s="1">
        <f t="shared" si="190"/>
        <v>-4.5999999999999996</v>
      </c>
      <c r="QK235" s="1">
        <f t="shared" si="191"/>
        <v>-2.4000000000000004</v>
      </c>
      <c r="QL235" s="1">
        <f t="shared" si="192"/>
        <v>-2.1999999999999993</v>
      </c>
      <c r="QM235" s="1">
        <f t="shared" si="193"/>
        <v>-2</v>
      </c>
      <c r="QN235" s="1">
        <f t="shared" si="194"/>
        <v>-3.8000000000000007</v>
      </c>
      <c r="QO235" s="1">
        <f t="shared" si="195"/>
        <v>-4.5999999999999996</v>
      </c>
      <c r="QP235" s="1">
        <f t="shared" si="196"/>
        <v>-4</v>
      </c>
      <c r="QQ235" s="5" t="s">
        <v>892</v>
      </c>
    </row>
    <row r="236" spans="1:459" s="1" customFormat="1" x14ac:dyDescent="0.2">
      <c r="A236" s="79">
        <v>24015260</v>
      </c>
      <c r="B236" s="106">
        <v>-73.368333333333325</v>
      </c>
      <c r="C236" s="106">
        <v>6.3549999999999995</v>
      </c>
      <c r="D236" s="105">
        <v>1090</v>
      </c>
      <c r="E236" s="97" t="s">
        <v>60</v>
      </c>
      <c r="F236" s="97" t="s">
        <v>60</v>
      </c>
      <c r="G236" s="97" t="s">
        <v>15</v>
      </c>
      <c r="H236" s="1">
        <v>18.600000000000001</v>
      </c>
      <c r="I236" s="1">
        <v>17</v>
      </c>
      <c r="J236" s="1">
        <v>17.600000000000001</v>
      </c>
      <c r="K236" s="1">
        <v>17.8</v>
      </c>
      <c r="L236" s="1">
        <v>12.6</v>
      </c>
      <c r="M236" s="1">
        <v>20</v>
      </c>
      <c r="N236" s="1">
        <v>19.8</v>
      </c>
      <c r="O236" s="1">
        <v>19.600000000000001</v>
      </c>
      <c r="P236" s="1">
        <v>19</v>
      </c>
      <c r="Q236" s="1">
        <v>18.8</v>
      </c>
      <c r="R236" s="1">
        <v>18.600000000000001</v>
      </c>
      <c r="S236" s="1">
        <v>18.8</v>
      </c>
      <c r="T236" s="1">
        <v>19.2</v>
      </c>
      <c r="U236" s="1">
        <v>18.600000000000001</v>
      </c>
      <c r="V236" s="1">
        <v>17.600000000000001</v>
      </c>
      <c r="W236" s="1">
        <v>18.600000000000001</v>
      </c>
      <c r="X236" s="1">
        <v>19</v>
      </c>
      <c r="Y236" s="1">
        <v>19</v>
      </c>
      <c r="Z236" s="1">
        <v>19.399999999999999</v>
      </c>
      <c r="AA236" s="1">
        <v>19</v>
      </c>
      <c r="AB236" s="1">
        <v>19.2</v>
      </c>
      <c r="AC236" s="1">
        <v>19.399999999999999</v>
      </c>
      <c r="AD236" s="1">
        <v>18.8</v>
      </c>
      <c r="AE236" s="1">
        <v>17.8</v>
      </c>
      <c r="AF236" s="1">
        <v>20</v>
      </c>
      <c r="AG236" s="1">
        <v>20.399999999999999</v>
      </c>
      <c r="AH236" s="1">
        <v>20.8</v>
      </c>
      <c r="AI236" s="1">
        <v>20.6</v>
      </c>
      <c r="AJ236" s="1">
        <v>18</v>
      </c>
      <c r="AK236" s="1">
        <v>18.600000000000001</v>
      </c>
      <c r="AL236" s="1">
        <v>19.2</v>
      </c>
      <c r="AM236" s="1">
        <v>20.399999999999999</v>
      </c>
      <c r="AN236" s="1">
        <v>20.399999999999999</v>
      </c>
      <c r="AO236" s="1">
        <v>20.2</v>
      </c>
      <c r="AP236" s="1">
        <v>20.6</v>
      </c>
      <c r="AQ236" s="1">
        <v>65535</v>
      </c>
      <c r="AR236" s="1">
        <v>20.6</v>
      </c>
      <c r="AS236" s="1">
        <v>21.2</v>
      </c>
      <c r="AT236" s="1">
        <v>19.399999999999999</v>
      </c>
      <c r="AU236" s="1">
        <v>19.600000000000001</v>
      </c>
      <c r="AV236" s="1">
        <v>20</v>
      </c>
      <c r="AW236" s="1">
        <v>20.2</v>
      </c>
      <c r="AX236" s="1">
        <v>19.8</v>
      </c>
      <c r="AY236" s="1">
        <v>19.399999999999999</v>
      </c>
      <c r="AZ236" s="1">
        <v>19.8</v>
      </c>
      <c r="BA236" s="1">
        <v>19.2</v>
      </c>
      <c r="BB236" s="1">
        <v>20</v>
      </c>
      <c r="BC236" s="1">
        <v>18.8</v>
      </c>
      <c r="BD236" s="1">
        <v>19.600000000000001</v>
      </c>
      <c r="BE236" s="1">
        <v>20.399999999999999</v>
      </c>
      <c r="BF236" s="1">
        <v>18.600000000000001</v>
      </c>
      <c r="BG236" s="1">
        <v>19.8</v>
      </c>
      <c r="BH236" s="1">
        <v>18.8</v>
      </c>
      <c r="BI236" s="1">
        <v>19</v>
      </c>
      <c r="BJ236" s="1">
        <v>20.2</v>
      </c>
      <c r="BK236" s="1">
        <v>20.399999999999999</v>
      </c>
      <c r="BL236" s="1">
        <v>20.6</v>
      </c>
      <c r="BM236" s="1">
        <v>20</v>
      </c>
      <c r="BN236" s="1">
        <v>19.600000000000001</v>
      </c>
      <c r="BO236" s="102"/>
      <c r="BP236" s="1">
        <v>17</v>
      </c>
      <c r="BQ236" s="1">
        <v>19.399999999999999</v>
      </c>
      <c r="BR236" s="1">
        <v>18.399999999999999</v>
      </c>
      <c r="BS236" s="1">
        <v>18.600000000000001</v>
      </c>
      <c r="BT236" s="1">
        <v>20</v>
      </c>
      <c r="BU236" s="1">
        <v>20.6</v>
      </c>
      <c r="BV236" s="1">
        <v>20.8</v>
      </c>
      <c r="BW236" s="1">
        <v>18.8</v>
      </c>
      <c r="BX236" s="1">
        <v>18.399999999999999</v>
      </c>
      <c r="BY236" s="1">
        <v>19.600000000000001</v>
      </c>
      <c r="BZ236" s="1">
        <v>19.8</v>
      </c>
      <c r="CA236" s="1">
        <v>19.2</v>
      </c>
      <c r="CB236" s="1">
        <v>19.8</v>
      </c>
      <c r="CC236" s="1">
        <v>20.399999999999999</v>
      </c>
      <c r="CD236" s="1">
        <v>19.2</v>
      </c>
      <c r="CE236" s="1">
        <v>19.8</v>
      </c>
      <c r="CF236" s="1">
        <v>19.600000000000001</v>
      </c>
      <c r="CG236" s="1">
        <v>19.2</v>
      </c>
      <c r="CH236" s="1">
        <v>19.600000000000001</v>
      </c>
      <c r="CI236" s="1">
        <v>19.399999999999999</v>
      </c>
      <c r="CJ236" s="1">
        <v>19.8</v>
      </c>
      <c r="CK236" s="1">
        <v>19.2</v>
      </c>
      <c r="CL236" s="1">
        <v>19</v>
      </c>
      <c r="CM236" s="1">
        <v>19.2</v>
      </c>
      <c r="CN236" s="1">
        <v>17.8</v>
      </c>
      <c r="CO236" s="1">
        <v>20</v>
      </c>
      <c r="CP236" s="1">
        <v>19.600000000000001</v>
      </c>
      <c r="CQ236" s="1">
        <v>20</v>
      </c>
      <c r="CR236" s="1">
        <v>20.6</v>
      </c>
      <c r="CS236" s="1">
        <v>20.2</v>
      </c>
      <c r="CT236" s="1">
        <v>20.399999999999999</v>
      </c>
      <c r="CU236" s="1">
        <v>19.2</v>
      </c>
      <c r="CV236" s="1">
        <v>19.399999999999999</v>
      </c>
      <c r="CW236" s="1">
        <v>20</v>
      </c>
      <c r="CX236" s="1">
        <v>19.8</v>
      </c>
      <c r="CY236" s="1">
        <v>20.6</v>
      </c>
      <c r="CZ236" s="1">
        <v>19</v>
      </c>
      <c r="DA236" s="1">
        <v>19.600000000000001</v>
      </c>
      <c r="DB236" s="1">
        <v>19.2</v>
      </c>
      <c r="DC236" s="1">
        <v>18</v>
      </c>
      <c r="DD236" s="1">
        <v>18.8</v>
      </c>
      <c r="DE236" s="1">
        <v>19.399999999999999</v>
      </c>
      <c r="DF236" s="1">
        <v>19.600000000000001</v>
      </c>
      <c r="DG236" s="1">
        <v>20.399999999999999</v>
      </c>
      <c r="DH236" s="1">
        <v>18.600000000000001</v>
      </c>
      <c r="DI236" s="1">
        <v>18.399999999999999</v>
      </c>
      <c r="DJ236" s="1">
        <v>19.399999999999999</v>
      </c>
      <c r="DK236" s="1">
        <v>20.2</v>
      </c>
      <c r="DL236" s="1">
        <v>19.399999999999999</v>
      </c>
      <c r="DM236" s="1">
        <v>18.8</v>
      </c>
      <c r="DN236" s="1">
        <v>19.2</v>
      </c>
      <c r="DO236" s="1">
        <v>20</v>
      </c>
      <c r="DP236" s="1">
        <v>19.8</v>
      </c>
      <c r="DQ236" s="1">
        <v>19.2</v>
      </c>
      <c r="DR236" s="1">
        <v>20.2</v>
      </c>
      <c r="DS236" s="1">
        <v>20.6</v>
      </c>
      <c r="DT236" s="1">
        <v>20</v>
      </c>
      <c r="DU236" s="1">
        <v>19.600000000000001</v>
      </c>
      <c r="DV236" s="1">
        <v>18.600000000000001</v>
      </c>
      <c r="DW236" s="1">
        <v>19.399999999999999</v>
      </c>
      <c r="DX236" s="1">
        <v>20</v>
      </c>
      <c r="DY236" s="1">
        <v>19.8</v>
      </c>
      <c r="DZ236" s="1">
        <v>19.399999999999999</v>
      </c>
      <c r="EA236" s="1">
        <v>19</v>
      </c>
      <c r="EB236" s="1">
        <v>19.8</v>
      </c>
      <c r="EC236" s="1">
        <v>19.8</v>
      </c>
      <c r="ED236" s="1">
        <v>20.2</v>
      </c>
      <c r="EE236" s="1">
        <v>20.6</v>
      </c>
      <c r="EF236" s="1">
        <v>20</v>
      </c>
      <c r="EG236" s="1">
        <v>16.600000000000001</v>
      </c>
      <c r="EH236" s="1">
        <v>19.8</v>
      </c>
      <c r="EI236" s="1">
        <v>19.600000000000001</v>
      </c>
      <c r="EJ236" s="1">
        <v>20.399999999999999</v>
      </c>
      <c r="EK236" s="1">
        <v>20.2</v>
      </c>
      <c r="EL236" s="1">
        <v>18.8</v>
      </c>
      <c r="EM236" s="1">
        <v>19.8</v>
      </c>
      <c r="EN236" s="1">
        <v>18.600000000000001</v>
      </c>
      <c r="EO236" s="1">
        <v>19.399999999999999</v>
      </c>
      <c r="EP236" s="1">
        <v>20.399999999999999</v>
      </c>
      <c r="EQ236" s="1">
        <v>19.8</v>
      </c>
      <c r="ER236" s="1">
        <v>19.600000000000001</v>
      </c>
      <c r="ES236" s="1">
        <v>18.600000000000001</v>
      </c>
      <c r="ET236" s="1">
        <v>18.8</v>
      </c>
      <c r="EU236" s="1">
        <v>18.600000000000001</v>
      </c>
      <c r="EV236" s="1">
        <v>19.399999999999999</v>
      </c>
      <c r="EW236" s="1">
        <v>19.600000000000001</v>
      </c>
      <c r="EX236" s="1">
        <v>18.399999999999999</v>
      </c>
      <c r="EY236" s="1">
        <v>20</v>
      </c>
      <c r="EZ236" s="1">
        <v>19.8</v>
      </c>
      <c r="FA236" s="1">
        <v>18.8</v>
      </c>
      <c r="FB236" s="1">
        <v>19.600000000000001</v>
      </c>
      <c r="FC236" s="1">
        <v>18.8</v>
      </c>
      <c r="FD236" s="1">
        <v>19.600000000000001</v>
      </c>
      <c r="FE236" s="1">
        <v>19.399999999999999</v>
      </c>
      <c r="FF236" s="1">
        <v>20.2</v>
      </c>
      <c r="FG236" s="1">
        <v>19.8</v>
      </c>
      <c r="FH236" s="1">
        <v>18.2</v>
      </c>
      <c r="FI236" s="1">
        <v>18.8</v>
      </c>
      <c r="FJ236" s="1">
        <v>19.399999999999999</v>
      </c>
      <c r="FK236" s="1">
        <v>19.8</v>
      </c>
      <c r="FL236" s="1">
        <v>19.600000000000001</v>
      </c>
      <c r="FM236" s="1">
        <v>20.6</v>
      </c>
      <c r="FN236" s="1">
        <v>20.399999999999999</v>
      </c>
      <c r="FO236" s="1">
        <v>20</v>
      </c>
      <c r="FP236" s="1">
        <v>20.8</v>
      </c>
      <c r="FQ236" s="1">
        <v>18.8</v>
      </c>
      <c r="FR236" s="1">
        <v>19.399999999999999</v>
      </c>
      <c r="FS236" s="1">
        <v>20.6</v>
      </c>
      <c r="FT236" s="1">
        <v>19.399999999999999</v>
      </c>
      <c r="FU236" s="1">
        <v>19.600000000000001</v>
      </c>
      <c r="FV236" s="1">
        <v>20.399999999999999</v>
      </c>
      <c r="FW236" s="1">
        <v>19</v>
      </c>
      <c r="FX236" s="1">
        <v>18.600000000000001</v>
      </c>
      <c r="FY236" s="1">
        <v>19.600000000000001</v>
      </c>
      <c r="FZ236" s="1">
        <v>18.2</v>
      </c>
      <c r="GA236" s="1">
        <v>19.600000000000001</v>
      </c>
      <c r="GB236" s="1">
        <v>18</v>
      </c>
      <c r="GC236" s="1">
        <v>20</v>
      </c>
      <c r="GD236" s="1">
        <v>18.399999999999999</v>
      </c>
      <c r="GE236" s="1">
        <v>18.600000000000001</v>
      </c>
      <c r="GF236" s="1">
        <v>19</v>
      </c>
      <c r="GG236" s="1">
        <v>19.600000000000001</v>
      </c>
      <c r="GH236" s="1">
        <v>19.2</v>
      </c>
      <c r="GI236" s="1">
        <v>19</v>
      </c>
      <c r="GJ236" s="1">
        <v>18.600000000000001</v>
      </c>
      <c r="GK236" s="1">
        <v>17.600000000000001</v>
      </c>
      <c r="GL236" s="1">
        <v>18.600000000000001</v>
      </c>
      <c r="GM236" s="1">
        <v>16.2</v>
      </c>
      <c r="GN236" s="1">
        <v>17</v>
      </c>
      <c r="GO236" s="1">
        <v>18</v>
      </c>
      <c r="GP236" s="1">
        <v>18.8</v>
      </c>
      <c r="GQ236" s="1">
        <v>18.2</v>
      </c>
      <c r="GR236" s="1">
        <v>18.600000000000001</v>
      </c>
      <c r="GS236" s="1">
        <v>19.399999999999999</v>
      </c>
      <c r="GT236" s="1">
        <v>17.399999999999999</v>
      </c>
      <c r="GU236" s="1">
        <v>18.2</v>
      </c>
      <c r="GV236" s="1">
        <v>17.399999999999999</v>
      </c>
      <c r="GW236" s="1">
        <v>18.399999999999999</v>
      </c>
      <c r="GX236" s="1">
        <v>17.8</v>
      </c>
      <c r="GY236" s="1">
        <v>18</v>
      </c>
      <c r="GZ236" s="1">
        <v>18.8</v>
      </c>
      <c r="HA236" s="1">
        <v>18.399999999999999</v>
      </c>
      <c r="HB236" s="1">
        <v>17.8</v>
      </c>
      <c r="HC236" s="1">
        <v>18.399999999999999</v>
      </c>
      <c r="HD236" s="1">
        <v>17.8</v>
      </c>
      <c r="HE236" s="1">
        <v>18.600000000000001</v>
      </c>
      <c r="HF236" s="1">
        <v>18.2</v>
      </c>
      <c r="HG236" s="1">
        <v>18.399999999999999</v>
      </c>
      <c r="HH236" s="1">
        <v>17.399999999999999</v>
      </c>
      <c r="HI236" s="1">
        <v>17.8</v>
      </c>
      <c r="HJ236" s="1">
        <v>18.8</v>
      </c>
      <c r="HK236" s="1">
        <v>18.2</v>
      </c>
      <c r="HL236" s="1">
        <v>19.8</v>
      </c>
      <c r="HM236" s="1">
        <v>18.8</v>
      </c>
      <c r="HN236" s="1">
        <v>18.399999999999999</v>
      </c>
      <c r="HO236" s="1">
        <v>18.600000000000001</v>
      </c>
      <c r="HP236" s="1">
        <v>17.600000000000001</v>
      </c>
      <c r="HQ236" s="1">
        <v>17.8</v>
      </c>
      <c r="HR236" s="1">
        <v>18.8</v>
      </c>
      <c r="HS236" s="1">
        <v>18.600000000000001</v>
      </c>
      <c r="HT236" s="1">
        <v>18.399999999999999</v>
      </c>
      <c r="HU236" s="1">
        <v>17.600000000000001</v>
      </c>
      <c r="HV236" s="1">
        <v>18.600000000000001</v>
      </c>
      <c r="HW236" s="1">
        <v>17.399999999999999</v>
      </c>
      <c r="HX236" s="1">
        <v>18.2</v>
      </c>
      <c r="HY236" s="1">
        <v>19.600000000000001</v>
      </c>
      <c r="HZ236" s="1">
        <v>18.600000000000001</v>
      </c>
      <c r="IA236" s="1">
        <v>16</v>
      </c>
      <c r="IB236" s="1">
        <v>18.600000000000001</v>
      </c>
      <c r="IC236" s="1">
        <v>19</v>
      </c>
      <c r="ID236" s="1">
        <v>19.399999999999999</v>
      </c>
      <c r="IE236" s="1">
        <v>16.8</v>
      </c>
      <c r="IF236" s="1">
        <v>16</v>
      </c>
      <c r="IG236" s="1">
        <v>16.399999999999999</v>
      </c>
      <c r="IH236" s="1">
        <v>18.399999999999999</v>
      </c>
      <c r="II236" s="1">
        <v>17.600000000000001</v>
      </c>
      <c r="IJ236" s="1">
        <v>15.6</v>
      </c>
      <c r="IK236" s="1">
        <v>17.8</v>
      </c>
      <c r="IL236" s="1">
        <v>18.2</v>
      </c>
      <c r="IM236" s="1">
        <v>19</v>
      </c>
      <c r="IN236" s="1">
        <v>18</v>
      </c>
      <c r="IO236" s="1">
        <v>17.600000000000001</v>
      </c>
      <c r="IP236" s="1">
        <v>18.600000000000001</v>
      </c>
      <c r="IQ236" s="1">
        <v>19.2</v>
      </c>
      <c r="IR236" s="1">
        <v>17.399999999999999</v>
      </c>
      <c r="IS236" s="1">
        <v>18</v>
      </c>
      <c r="IT236" s="1">
        <v>17.8</v>
      </c>
      <c r="IU236" s="1">
        <v>17.600000000000001</v>
      </c>
      <c r="IV236" s="1">
        <v>18.2</v>
      </c>
      <c r="IW236" s="1">
        <v>18.8</v>
      </c>
      <c r="IX236" s="1">
        <v>19.2</v>
      </c>
      <c r="IY236" s="1">
        <v>17.600000000000001</v>
      </c>
      <c r="IZ236" s="1">
        <v>17.8</v>
      </c>
      <c r="JA236" s="1">
        <v>19</v>
      </c>
      <c r="JB236" s="1">
        <v>18.600000000000001</v>
      </c>
      <c r="JC236" s="1">
        <v>18</v>
      </c>
      <c r="JD236" s="1">
        <v>19</v>
      </c>
      <c r="JE236" s="1">
        <v>19.399999999999999</v>
      </c>
      <c r="JF236" s="1">
        <v>18.600000000000001</v>
      </c>
      <c r="JG236" s="1">
        <v>19</v>
      </c>
      <c r="JH236" s="1">
        <v>19.8</v>
      </c>
      <c r="JI236" s="1">
        <v>19</v>
      </c>
      <c r="JJ236" s="1">
        <v>18.600000000000001</v>
      </c>
      <c r="JK236" s="1">
        <v>19.2</v>
      </c>
      <c r="JL236" s="1">
        <v>18.399999999999999</v>
      </c>
      <c r="JM236" s="1">
        <v>17.8</v>
      </c>
      <c r="JN236" s="1">
        <v>18.600000000000001</v>
      </c>
      <c r="JO236" s="1">
        <v>19.399999999999999</v>
      </c>
      <c r="JP236" s="1">
        <v>18.2</v>
      </c>
      <c r="JQ236" s="1">
        <v>65535</v>
      </c>
      <c r="JR236" s="1">
        <v>17.8</v>
      </c>
      <c r="JS236" s="1">
        <v>18.399999999999999</v>
      </c>
      <c r="JT236" s="1">
        <v>19</v>
      </c>
      <c r="JU236" s="1">
        <v>18.8</v>
      </c>
      <c r="JV236" s="1">
        <v>19.600000000000001</v>
      </c>
      <c r="JW236" s="1">
        <v>19.8</v>
      </c>
      <c r="JX236" s="1">
        <v>18.600000000000001</v>
      </c>
      <c r="JY236" s="1">
        <v>17.8</v>
      </c>
      <c r="JZ236" s="1">
        <v>18.8</v>
      </c>
      <c r="KA236" s="1">
        <v>19.2</v>
      </c>
      <c r="KB236" s="1">
        <v>18.8</v>
      </c>
      <c r="KC236" s="1">
        <v>18.600000000000001</v>
      </c>
      <c r="KD236" s="1">
        <v>18.399999999999999</v>
      </c>
      <c r="KE236" s="1">
        <v>19</v>
      </c>
      <c r="KF236" s="1">
        <v>17.600000000000001</v>
      </c>
      <c r="KG236" s="1">
        <v>18.399999999999999</v>
      </c>
      <c r="KH236" s="1">
        <v>18.8</v>
      </c>
      <c r="KI236" s="1">
        <v>18.2</v>
      </c>
      <c r="KJ236" s="1">
        <v>18.600000000000001</v>
      </c>
      <c r="KK236" s="1">
        <v>19.2</v>
      </c>
      <c r="KL236" s="1">
        <v>18.8</v>
      </c>
      <c r="KM236" s="1">
        <v>19</v>
      </c>
      <c r="KN236" s="1">
        <v>19.600000000000001</v>
      </c>
      <c r="KO236" s="1">
        <v>18.399999999999999</v>
      </c>
      <c r="KP236" s="1">
        <v>19.399999999999999</v>
      </c>
      <c r="KQ236" s="1">
        <v>18.2</v>
      </c>
      <c r="KR236" s="1">
        <v>19.2</v>
      </c>
      <c r="KS236" s="1">
        <v>19.399999999999999</v>
      </c>
      <c r="KT236" s="1">
        <v>19</v>
      </c>
      <c r="KU236" s="1">
        <v>19.600000000000001</v>
      </c>
      <c r="KV236" s="1">
        <v>19.399999999999999</v>
      </c>
      <c r="KW236" s="1">
        <v>19.2</v>
      </c>
      <c r="KX236" s="1">
        <v>18.8</v>
      </c>
      <c r="KY236" s="1">
        <v>18.399999999999999</v>
      </c>
      <c r="KZ236" s="1">
        <v>18.2</v>
      </c>
      <c r="LA236" s="1">
        <v>19.2</v>
      </c>
      <c r="LB236" s="1">
        <v>19.8</v>
      </c>
      <c r="LC236" s="1">
        <v>18.8</v>
      </c>
      <c r="LD236" s="1">
        <v>19.600000000000001</v>
      </c>
      <c r="LE236" s="1">
        <v>19.8</v>
      </c>
      <c r="LF236" s="1">
        <v>20</v>
      </c>
      <c r="LG236" s="1">
        <v>19.399999999999999</v>
      </c>
      <c r="LH236" s="1">
        <v>20</v>
      </c>
      <c r="LI236" s="1">
        <v>18.600000000000001</v>
      </c>
      <c r="LJ236" s="1">
        <v>19.2</v>
      </c>
      <c r="LK236" s="1">
        <v>20</v>
      </c>
      <c r="LL236" s="1">
        <v>19</v>
      </c>
      <c r="LM236" s="1">
        <v>18.600000000000001</v>
      </c>
      <c r="LN236" s="1">
        <v>19.399999999999999</v>
      </c>
      <c r="LO236" s="1">
        <v>19.8</v>
      </c>
      <c r="LP236" s="1">
        <v>19.2</v>
      </c>
      <c r="LQ236" s="1">
        <v>18.2</v>
      </c>
      <c r="LR236" s="1">
        <v>19</v>
      </c>
      <c r="LS236" s="1">
        <v>19.600000000000001</v>
      </c>
      <c r="LT236" s="1">
        <v>18.8</v>
      </c>
      <c r="LU236" s="1">
        <v>19.2</v>
      </c>
      <c r="LV236" s="1">
        <v>18</v>
      </c>
      <c r="LW236" s="1">
        <v>17.8</v>
      </c>
      <c r="LX236" s="1">
        <v>20</v>
      </c>
      <c r="LY236" s="1">
        <v>20</v>
      </c>
      <c r="LZ236" s="1">
        <v>20.2</v>
      </c>
      <c r="MA236" s="1">
        <v>19.8</v>
      </c>
      <c r="MB236" s="1">
        <v>65535</v>
      </c>
      <c r="MC236" s="1">
        <v>65535</v>
      </c>
      <c r="MD236" s="1">
        <v>19.2</v>
      </c>
      <c r="ME236" s="1">
        <v>20.6</v>
      </c>
      <c r="MF236" s="1">
        <v>19.399999999999999</v>
      </c>
      <c r="MG236" s="1">
        <v>19.8</v>
      </c>
      <c r="MH236" s="1">
        <v>18.8</v>
      </c>
      <c r="MI236" s="1">
        <v>18.600000000000001</v>
      </c>
      <c r="MJ236" s="1">
        <v>19.399999999999999</v>
      </c>
      <c r="MK236" s="1">
        <v>18</v>
      </c>
      <c r="ML236" s="1">
        <v>18.8</v>
      </c>
      <c r="MM236" s="1">
        <v>19</v>
      </c>
      <c r="MN236" s="1">
        <v>19.399999999999999</v>
      </c>
      <c r="MO236" s="1">
        <v>19.2</v>
      </c>
      <c r="MP236" s="1">
        <v>18.8</v>
      </c>
      <c r="MQ236" s="1">
        <v>17.8</v>
      </c>
      <c r="MR236" s="1">
        <v>18.399999999999999</v>
      </c>
      <c r="MS236" s="1">
        <v>19.8</v>
      </c>
      <c r="MT236" s="1">
        <v>19.600000000000001</v>
      </c>
      <c r="MU236" s="1">
        <v>20.8</v>
      </c>
      <c r="MV236" s="1">
        <v>19</v>
      </c>
      <c r="MW236" s="1">
        <v>19.2</v>
      </c>
      <c r="MX236" s="1">
        <v>19.600000000000001</v>
      </c>
      <c r="MY236" s="1">
        <v>19.399999999999999</v>
      </c>
      <c r="MZ236" s="1">
        <v>20.399999999999999</v>
      </c>
      <c r="NA236" s="1">
        <v>19.600000000000001</v>
      </c>
      <c r="NB236" s="1">
        <v>18.2</v>
      </c>
      <c r="NC236" s="1">
        <v>20.6</v>
      </c>
      <c r="ND236" s="1">
        <v>19.2</v>
      </c>
      <c r="NE236" s="1">
        <v>20.6</v>
      </c>
      <c r="NF236" s="1">
        <v>19.8</v>
      </c>
      <c r="NG236" s="1">
        <v>65535</v>
      </c>
      <c r="NH236" s="1">
        <v>19</v>
      </c>
      <c r="NI236" s="1">
        <v>20</v>
      </c>
      <c r="NJ236" s="6">
        <f t="shared" si="160"/>
        <v>1</v>
      </c>
      <c r="NK236" s="3">
        <f t="shared" si="161"/>
        <v>0.9642857142857143</v>
      </c>
      <c r="NL236" s="3">
        <f t="shared" si="162"/>
        <v>1</v>
      </c>
      <c r="NM236" s="3">
        <f t="shared" si="163"/>
        <v>1</v>
      </c>
      <c r="NN236" s="3">
        <f t="shared" si="164"/>
        <v>1</v>
      </c>
      <c r="NO236" s="3">
        <f t="shared" si="165"/>
        <v>1</v>
      </c>
      <c r="NP236" s="3">
        <f t="shared" si="166"/>
        <v>1</v>
      </c>
      <c r="NQ236" s="3">
        <f t="shared" si="167"/>
        <v>1</v>
      </c>
      <c r="NR236" s="3">
        <f t="shared" si="168"/>
        <v>0.96666666666666667</v>
      </c>
      <c r="NS236" s="3">
        <f t="shared" si="169"/>
        <v>1</v>
      </c>
      <c r="NT236" s="3">
        <f t="shared" si="170"/>
        <v>0.93333333333333335</v>
      </c>
      <c r="NU236" s="3">
        <f t="shared" si="171"/>
        <v>0.967741935483871</v>
      </c>
      <c r="NV236" s="3">
        <f t="shared" si="172"/>
        <v>0.98630136986301364</v>
      </c>
      <c r="NW236" s="5">
        <f t="shared" si="173"/>
        <v>18.754838709677422</v>
      </c>
      <c r="NX236" s="1">
        <f t="shared" si="174"/>
        <v>19.874074074074073</v>
      </c>
      <c r="NY236" s="1">
        <f t="shared" si="175"/>
        <v>19.464516129032262</v>
      </c>
      <c r="NZ236" s="1">
        <f t="shared" si="176"/>
        <v>19.48</v>
      </c>
      <c r="OA236" s="1">
        <f t="shared" si="177"/>
        <v>19.419354838709673</v>
      </c>
      <c r="OB236" s="1">
        <f t="shared" si="178"/>
        <v>19.446666666666669</v>
      </c>
      <c r="OC236" s="1">
        <f t="shared" si="179"/>
        <v>18.219354838709677</v>
      </c>
      <c r="OD236" s="1">
        <f t="shared" si="180"/>
        <v>18.038709677419355</v>
      </c>
      <c r="OE236" s="1">
        <f t="shared" si="181"/>
        <v>18.517241379310345</v>
      </c>
      <c r="OF236" s="1">
        <f t="shared" si="182"/>
        <v>18.838709677419356</v>
      </c>
      <c r="OG236" s="1">
        <f t="shared" si="183"/>
        <v>19.292857142857144</v>
      </c>
      <c r="OH236" s="1">
        <f t="shared" si="184"/>
        <v>19.36</v>
      </c>
      <c r="OI236" s="111">
        <v>17.457142857142856</v>
      </c>
      <c r="OJ236" s="112">
        <v>17.551851851851843</v>
      </c>
      <c r="OK236" s="112">
        <v>17.682142857142857</v>
      </c>
      <c r="OL236" s="112">
        <v>17.960714285714285</v>
      </c>
      <c r="OM236" s="112">
        <v>18.00357142857143</v>
      </c>
      <c r="ON236" s="112">
        <v>17.782142857142858</v>
      </c>
      <c r="OO236" s="112">
        <v>17.392857142857146</v>
      </c>
      <c r="OP236" s="112">
        <v>17.335714285714285</v>
      </c>
      <c r="OQ236" s="112">
        <v>17.489285714285717</v>
      </c>
      <c r="OR236" s="112">
        <v>17.678571428571427</v>
      </c>
      <c r="OS236" s="112">
        <v>18.042857142857141</v>
      </c>
      <c r="OT236" s="112">
        <v>17.928571428571431</v>
      </c>
      <c r="OU236" s="5">
        <f t="shared" si="148"/>
        <v>1.2976958525345665</v>
      </c>
      <c r="OV236" s="1">
        <f t="shared" si="149"/>
        <v>2.32222222222223</v>
      </c>
      <c r="OW236" s="1">
        <f t="shared" si="150"/>
        <v>1.782373271889405</v>
      </c>
      <c r="OX236" s="1">
        <f t="shared" si="151"/>
        <v>1.519285714285715</v>
      </c>
      <c r="OY236" s="1">
        <f t="shared" si="152"/>
        <v>1.4157834101382427</v>
      </c>
      <c r="OZ236" s="1">
        <f t="shared" si="153"/>
        <v>1.6645238095238106</v>
      </c>
      <c r="PA236" s="1">
        <f t="shared" si="154"/>
        <v>0.82649769585253097</v>
      </c>
      <c r="PB236" s="1">
        <f t="shared" si="155"/>
        <v>0.70299539170506975</v>
      </c>
      <c r="PC236" s="1">
        <f t="shared" si="156"/>
        <v>1.0279556650246278</v>
      </c>
      <c r="PD236" s="1">
        <f t="shared" si="157"/>
        <v>1.1601382488479288</v>
      </c>
      <c r="PE236" s="1">
        <f t="shared" si="158"/>
        <v>1.2500000000000036</v>
      </c>
      <c r="PF236" s="1">
        <f t="shared" si="159"/>
        <v>1.4314285714285688</v>
      </c>
      <c r="PG236" s="111">
        <v>11</v>
      </c>
      <c r="PH236" s="112">
        <v>12.6</v>
      </c>
      <c r="PI236" s="112">
        <v>13.2</v>
      </c>
      <c r="PJ236" s="112">
        <v>12.2</v>
      </c>
      <c r="PK236" s="112">
        <v>11.2</v>
      </c>
      <c r="PL236" s="112">
        <v>11</v>
      </c>
      <c r="PM236" s="112">
        <v>12</v>
      </c>
      <c r="PN236" s="112">
        <v>13</v>
      </c>
      <c r="PO236" s="112">
        <v>11</v>
      </c>
      <c r="PP236" s="112">
        <v>14</v>
      </c>
      <c r="PQ236" s="112">
        <v>12</v>
      </c>
      <c r="PR236" s="137">
        <v>11.8</v>
      </c>
      <c r="PS236" s="5">
        <f t="array" ref="PS236">+IF(ISERROR($NW236)=FALSE,MIN(IF($H236:$AL236&lt;65534,$H236:$AL236,"")),NA())</f>
        <v>12.6</v>
      </c>
      <c r="PT236" s="1">
        <f t="array" ref="PT236">+IF(ISERROR($NX236)=FALSE,MIN(IF($AM236:$BN236&lt;65534,$AM236:$BN236,"")),NA())</f>
        <v>18.600000000000001</v>
      </c>
      <c r="PU236" s="1">
        <f t="array" ref="PU236">+IF(ISERROR($NY236)=FALSE,MIN(IF($BP236:$CT236&lt;65534,$BP236:$CT236,"")),NA())</f>
        <v>17</v>
      </c>
      <c r="PV236" s="1">
        <f t="array" ref="PV236">+IF(ISERROR($NZ236)=FALSE,MIN(IF($CU236:$DX236&lt;65534,$CU236:$DX236,"")),NA())</f>
        <v>18</v>
      </c>
      <c r="PW236" s="1">
        <f t="array" ref="PW236">+IF(ISERROR($OA236)=FALSE,MIN(IF($DY236:$FC236&lt;65534,$DY236:$FC236,"")),NA())</f>
        <v>16.600000000000001</v>
      </c>
      <c r="PX236" s="1">
        <f t="array" ref="PX236">+IF(ISERROR($OB236)=FALSE,MIN(IF($FD236:$GG236&lt;65534,$FD236:$GG236,"")),NA())</f>
        <v>18</v>
      </c>
      <c r="PY236" s="1">
        <f t="array" ref="PY236">+IF(ISERROR($OC236)=FALSE,MIN(IF($GH236:$HL236&lt;65534,$GH236:$HL236,"")),NA())</f>
        <v>16.2</v>
      </c>
      <c r="PZ236" s="1">
        <f t="array" ref="PZ236">+IF(ISERROR($OD236)=FALSE,MIN(IF($HM236:$IQ236&lt;65534,$HM236:$IQ236,"")),NA())</f>
        <v>15.6</v>
      </c>
      <c r="QA236" s="1">
        <f t="array" ref="QA236">+IF(ISERROR($OE236)=FALSE,MIN(IF($IR236:$JU236&lt;65534,$IR236:$JU236,"")),NA())</f>
        <v>17.399999999999999</v>
      </c>
      <c r="QB236" s="1">
        <f t="array" ref="QB236">+IF(ISERROR($OF236)=FALSE,MIN(IF($JV236:$KZ236&lt;65534,$JV236:$KZ236,"")),NA())</f>
        <v>17.600000000000001</v>
      </c>
      <c r="QC236" s="1">
        <f t="array" ref="QC236">+IF(ISERROR($OG236)=FALSE,MIN(IF($LA236:$MD236&lt;65534,$LA236:$MD236,"")),NA())</f>
        <v>17.8</v>
      </c>
      <c r="QD236" s="1">
        <f t="array" ref="QD236">+IF(ISERROR($OH236)=FALSE,MIN(IF($ME236:$NI236&lt;65534,$ME236:$NI236,"")),NA())</f>
        <v>17.8</v>
      </c>
      <c r="QE236" s="5">
        <f t="shared" si="185"/>
        <v>-1.5999999999999996</v>
      </c>
      <c r="QF236" s="1">
        <f t="shared" si="186"/>
        <v>-6.0000000000000018</v>
      </c>
      <c r="QG236" s="1">
        <f t="shared" si="187"/>
        <v>-3.8000000000000007</v>
      </c>
      <c r="QH236" s="1">
        <f t="shared" si="188"/>
        <v>-5.8000000000000007</v>
      </c>
      <c r="QI236" s="1">
        <f t="shared" si="189"/>
        <v>-5.4000000000000021</v>
      </c>
      <c r="QJ236" s="1">
        <f t="shared" si="190"/>
        <v>-7</v>
      </c>
      <c r="QK236" s="1">
        <f t="shared" si="191"/>
        <v>-4.1999999999999993</v>
      </c>
      <c r="QL236" s="1">
        <f t="shared" si="192"/>
        <v>-2.5999999999999996</v>
      </c>
      <c r="QM236" s="1">
        <f t="shared" si="193"/>
        <v>-6.3999999999999986</v>
      </c>
      <c r="QN236" s="1">
        <f t="shared" si="194"/>
        <v>-3.6000000000000014</v>
      </c>
      <c r="QO236" s="1">
        <f t="shared" si="195"/>
        <v>-5.8000000000000007</v>
      </c>
      <c r="QP236" s="1">
        <f t="shared" si="196"/>
        <v>-6</v>
      </c>
      <c r="QQ236" s="5" t="s">
        <v>892</v>
      </c>
    </row>
    <row r="237" spans="1:459" s="1" customFormat="1" x14ac:dyDescent="0.2">
      <c r="A237" s="79">
        <v>24015280</v>
      </c>
      <c r="B237" s="106">
        <v>-73.343611111111102</v>
      </c>
      <c r="C237" s="106">
        <v>5.9447222222222225</v>
      </c>
      <c r="D237" s="105">
        <v>1900</v>
      </c>
      <c r="E237" s="97" t="s">
        <v>78</v>
      </c>
      <c r="F237" s="97" t="s">
        <v>78</v>
      </c>
      <c r="G237" s="97" t="s">
        <v>15</v>
      </c>
      <c r="H237" s="1">
        <v>10</v>
      </c>
      <c r="I237" s="1">
        <v>12</v>
      </c>
      <c r="J237" s="1">
        <v>12.4</v>
      </c>
      <c r="K237" s="1">
        <v>12.2</v>
      </c>
      <c r="L237" s="1">
        <v>65535</v>
      </c>
      <c r="M237" s="1">
        <v>13</v>
      </c>
      <c r="N237" s="1">
        <v>65535</v>
      </c>
      <c r="O237" s="1">
        <v>13.6</v>
      </c>
      <c r="P237" s="1">
        <v>13.4</v>
      </c>
      <c r="Q237" s="1">
        <v>14</v>
      </c>
      <c r="R237" s="1">
        <v>13.2</v>
      </c>
      <c r="S237" s="1">
        <v>14</v>
      </c>
      <c r="T237" s="1">
        <v>14.2</v>
      </c>
      <c r="U237" s="1">
        <v>65535</v>
      </c>
      <c r="V237" s="1">
        <v>11</v>
      </c>
      <c r="W237" s="1">
        <v>11.6</v>
      </c>
      <c r="X237" s="1">
        <v>13</v>
      </c>
      <c r="Y237" s="1">
        <v>11.8</v>
      </c>
      <c r="Z237" s="1">
        <v>13</v>
      </c>
      <c r="AA237" s="1">
        <v>65535</v>
      </c>
      <c r="AB237" s="1">
        <v>13</v>
      </c>
      <c r="AC237" s="1">
        <v>12.2</v>
      </c>
      <c r="AD237" s="1">
        <v>12.2</v>
      </c>
      <c r="AE237" s="1">
        <v>11.8</v>
      </c>
      <c r="AF237" s="1">
        <v>12</v>
      </c>
      <c r="AG237" s="1">
        <v>13.8</v>
      </c>
      <c r="AH237" s="1">
        <v>12.4</v>
      </c>
      <c r="AI237" s="1">
        <v>15.4</v>
      </c>
      <c r="AJ237" s="1">
        <v>13.6</v>
      </c>
      <c r="AK237" s="1">
        <v>13.6</v>
      </c>
      <c r="AL237" s="1">
        <v>13.2</v>
      </c>
      <c r="AM237" s="1">
        <v>13.4</v>
      </c>
      <c r="AN237" s="1">
        <v>13</v>
      </c>
      <c r="AO237" s="1">
        <v>12.8</v>
      </c>
      <c r="AP237" s="1">
        <v>14.4</v>
      </c>
      <c r="AQ237" s="1">
        <v>13.8</v>
      </c>
      <c r="AR237" s="1">
        <v>14.4</v>
      </c>
      <c r="AS237" s="1">
        <v>15</v>
      </c>
      <c r="AT237" s="1">
        <v>14</v>
      </c>
      <c r="AU237" s="1">
        <v>13.2</v>
      </c>
      <c r="AV237" s="1">
        <v>13</v>
      </c>
      <c r="AW237" s="1">
        <v>14.2</v>
      </c>
      <c r="AX237" s="1">
        <v>13.2</v>
      </c>
      <c r="AY237" s="1">
        <v>13</v>
      </c>
      <c r="AZ237" s="1">
        <v>12.8</v>
      </c>
      <c r="BA237" s="1">
        <v>13.8</v>
      </c>
      <c r="BB237" s="1">
        <v>13.8</v>
      </c>
      <c r="BC237" s="1">
        <v>13</v>
      </c>
      <c r="BD237" s="1">
        <v>14</v>
      </c>
      <c r="BE237" s="1">
        <v>15</v>
      </c>
      <c r="BF237" s="1">
        <v>14</v>
      </c>
      <c r="BG237" s="1">
        <v>14</v>
      </c>
      <c r="BH237" s="1">
        <v>65535</v>
      </c>
      <c r="BI237" s="1">
        <v>65535</v>
      </c>
      <c r="BJ237" s="1">
        <v>15.2</v>
      </c>
      <c r="BK237" s="1">
        <v>13</v>
      </c>
      <c r="BL237" s="1">
        <v>13.4</v>
      </c>
      <c r="BM237" s="1">
        <v>14.8</v>
      </c>
      <c r="BN237" s="1">
        <v>13.4</v>
      </c>
      <c r="BO237" s="102"/>
      <c r="BP237" s="1">
        <v>12</v>
      </c>
      <c r="BQ237" s="1">
        <v>12.2</v>
      </c>
      <c r="BR237" s="1">
        <v>12</v>
      </c>
      <c r="BS237" s="1">
        <v>14</v>
      </c>
      <c r="BT237" s="1">
        <v>14</v>
      </c>
      <c r="BU237" s="1">
        <v>14.8</v>
      </c>
      <c r="BV237" s="1">
        <v>14.6</v>
      </c>
      <c r="BW237" s="1">
        <v>14</v>
      </c>
      <c r="BX237" s="1">
        <v>13.2</v>
      </c>
      <c r="BY237" s="1">
        <v>14</v>
      </c>
      <c r="BZ237" s="1">
        <v>14.4</v>
      </c>
      <c r="CA237" s="1">
        <v>14</v>
      </c>
      <c r="CB237" s="1">
        <v>14.2</v>
      </c>
      <c r="CC237" s="1">
        <v>15</v>
      </c>
      <c r="CD237" s="1">
        <v>14</v>
      </c>
      <c r="CE237" s="1">
        <v>14.4</v>
      </c>
      <c r="CF237" s="1">
        <v>15.4</v>
      </c>
      <c r="CG237" s="1">
        <v>13.8</v>
      </c>
      <c r="CH237" s="1">
        <v>13.6</v>
      </c>
      <c r="CI237" s="1">
        <v>15</v>
      </c>
      <c r="CJ237" s="1">
        <v>14.6</v>
      </c>
      <c r="CK237" s="1">
        <v>15</v>
      </c>
      <c r="CL237" s="1">
        <v>14.4</v>
      </c>
      <c r="CM237" s="1">
        <v>13</v>
      </c>
      <c r="CN237" s="1">
        <v>13</v>
      </c>
      <c r="CO237" s="1">
        <v>14</v>
      </c>
      <c r="CP237" s="1">
        <v>14.2</v>
      </c>
      <c r="CQ237" s="1">
        <v>13.2</v>
      </c>
      <c r="CR237" s="1">
        <v>65535</v>
      </c>
      <c r="CS237" s="1">
        <v>13.4</v>
      </c>
      <c r="CT237" s="1">
        <v>13.8</v>
      </c>
      <c r="CU237" s="1">
        <v>14</v>
      </c>
      <c r="CV237" s="1">
        <v>14.2</v>
      </c>
      <c r="CW237" s="1">
        <v>14.8</v>
      </c>
      <c r="CX237" s="1">
        <v>13.2</v>
      </c>
      <c r="CY237" s="1">
        <v>13.8</v>
      </c>
      <c r="CZ237" s="1">
        <v>13.6</v>
      </c>
      <c r="DA237" s="1">
        <v>14.4</v>
      </c>
      <c r="DB237" s="1">
        <v>14</v>
      </c>
      <c r="DC237" s="1">
        <v>13.2</v>
      </c>
      <c r="DD237" s="1">
        <v>13.2</v>
      </c>
      <c r="DE237" s="1">
        <v>13.6</v>
      </c>
      <c r="DF237" s="1">
        <v>14.6</v>
      </c>
      <c r="DG237" s="1">
        <v>14.8</v>
      </c>
      <c r="DH237" s="1">
        <v>65535</v>
      </c>
      <c r="DI237" s="1">
        <v>13.6</v>
      </c>
      <c r="DJ237" s="1">
        <v>14.2</v>
      </c>
      <c r="DK237" s="1">
        <v>14.4</v>
      </c>
      <c r="DL237" s="1">
        <v>65535</v>
      </c>
      <c r="DM237" s="1">
        <v>65535</v>
      </c>
      <c r="DN237" s="1">
        <v>65535</v>
      </c>
      <c r="DO237" s="1">
        <v>65535</v>
      </c>
      <c r="DP237" s="1">
        <v>13.2</v>
      </c>
      <c r="DQ237" s="1">
        <v>14.6</v>
      </c>
      <c r="DR237" s="1">
        <v>14.2</v>
      </c>
      <c r="DS237" s="1">
        <v>14</v>
      </c>
      <c r="DT237" s="1">
        <v>15</v>
      </c>
      <c r="DU237" s="1">
        <v>14.8</v>
      </c>
      <c r="DV237" s="1">
        <v>14.6</v>
      </c>
      <c r="DW237" s="1">
        <v>11.8</v>
      </c>
      <c r="DX237" s="1">
        <v>11.2</v>
      </c>
      <c r="DY237" s="1">
        <v>11.6</v>
      </c>
      <c r="DZ237" s="1">
        <v>11.4</v>
      </c>
      <c r="EA237" s="1">
        <v>13</v>
      </c>
      <c r="EB237" s="1">
        <v>13.2</v>
      </c>
      <c r="EC237" s="1">
        <v>14.6</v>
      </c>
      <c r="ED237" s="1">
        <v>15</v>
      </c>
      <c r="EE237" s="1">
        <v>13.4</v>
      </c>
      <c r="EF237" s="1">
        <v>13.8</v>
      </c>
      <c r="EG237" s="1">
        <v>11.2</v>
      </c>
      <c r="EH237" s="1">
        <v>15.4</v>
      </c>
      <c r="EI237" s="1">
        <v>15</v>
      </c>
      <c r="EJ237" s="1">
        <v>14</v>
      </c>
      <c r="EK237" s="1">
        <v>14.2</v>
      </c>
      <c r="EL237" s="1">
        <v>13.8</v>
      </c>
      <c r="EM237" s="1">
        <v>14</v>
      </c>
      <c r="EN237" s="1">
        <v>65535</v>
      </c>
      <c r="EO237" s="1">
        <v>65535</v>
      </c>
      <c r="EP237" s="1">
        <v>15.2</v>
      </c>
      <c r="EQ237" s="1">
        <v>15.4</v>
      </c>
      <c r="ER237" s="1">
        <v>65535</v>
      </c>
      <c r="ES237" s="1">
        <v>13.2</v>
      </c>
      <c r="ET237" s="1">
        <v>14.4</v>
      </c>
      <c r="EU237" s="1">
        <v>15</v>
      </c>
      <c r="EV237" s="1">
        <v>14.6</v>
      </c>
      <c r="EW237" s="1">
        <v>65535</v>
      </c>
      <c r="EX237" s="1">
        <v>65535</v>
      </c>
      <c r="EY237" s="1">
        <v>65535</v>
      </c>
      <c r="EZ237" s="1">
        <v>13.2</v>
      </c>
      <c r="FA237" s="1">
        <v>13.8</v>
      </c>
      <c r="FB237" s="1">
        <v>14</v>
      </c>
      <c r="FC237" s="1">
        <v>13</v>
      </c>
      <c r="FD237" s="1">
        <v>65535</v>
      </c>
      <c r="FE237" s="1">
        <v>65535</v>
      </c>
      <c r="FF237" s="1">
        <v>65535</v>
      </c>
      <c r="FG237" s="1">
        <v>14</v>
      </c>
      <c r="FH237" s="1">
        <v>13.8</v>
      </c>
      <c r="FI237" s="1">
        <v>13</v>
      </c>
      <c r="FJ237" s="1">
        <v>13.8</v>
      </c>
      <c r="FK237" s="1">
        <v>13</v>
      </c>
      <c r="FL237" s="1">
        <v>65535</v>
      </c>
      <c r="FM237" s="1">
        <v>14</v>
      </c>
      <c r="FN237" s="1">
        <v>13.6</v>
      </c>
      <c r="FO237" s="1">
        <v>14</v>
      </c>
      <c r="FP237" s="1">
        <v>15.4</v>
      </c>
      <c r="FQ237" s="1">
        <v>14.2</v>
      </c>
      <c r="FR237" s="1">
        <v>14.2</v>
      </c>
      <c r="FS237" s="1">
        <v>14</v>
      </c>
      <c r="FT237" s="1">
        <v>14.4</v>
      </c>
      <c r="FU237" s="1">
        <v>65535</v>
      </c>
      <c r="FV237" s="1">
        <v>13.2</v>
      </c>
      <c r="FW237" s="1">
        <v>14</v>
      </c>
      <c r="FX237" s="1">
        <v>14</v>
      </c>
      <c r="FY237" s="1">
        <v>15</v>
      </c>
      <c r="FZ237" s="1">
        <v>13.6</v>
      </c>
      <c r="GA237" s="1">
        <v>65535</v>
      </c>
      <c r="GB237" s="1">
        <v>12.6</v>
      </c>
      <c r="GC237" s="1">
        <v>13</v>
      </c>
      <c r="GD237" s="1">
        <v>12.6</v>
      </c>
      <c r="GE237" s="1">
        <v>12.2</v>
      </c>
      <c r="GF237" s="1">
        <v>13</v>
      </c>
      <c r="GG237" s="1">
        <v>12.2</v>
      </c>
      <c r="GH237" s="1">
        <v>13.8</v>
      </c>
      <c r="GI237" s="1">
        <v>12.4</v>
      </c>
      <c r="GJ237" s="1">
        <v>65535</v>
      </c>
      <c r="GK237" s="1">
        <v>13.6</v>
      </c>
      <c r="GL237" s="1">
        <v>13</v>
      </c>
      <c r="GM237" s="1">
        <v>11</v>
      </c>
      <c r="GN237" s="1">
        <v>65535</v>
      </c>
      <c r="GO237" s="1">
        <v>12.2</v>
      </c>
      <c r="GP237" s="1">
        <v>13.2</v>
      </c>
      <c r="GQ237" s="1">
        <v>12.2</v>
      </c>
      <c r="GR237" s="1">
        <v>13.2</v>
      </c>
      <c r="GS237" s="1">
        <v>13</v>
      </c>
      <c r="GT237" s="1">
        <v>12.8</v>
      </c>
      <c r="GU237" s="1">
        <v>12.6</v>
      </c>
      <c r="GV237" s="1">
        <v>65535</v>
      </c>
      <c r="GW237" s="1">
        <v>12.2</v>
      </c>
      <c r="GX237" s="1">
        <v>12</v>
      </c>
      <c r="GY237" s="1">
        <v>11.6</v>
      </c>
      <c r="GZ237" s="1">
        <v>11.8</v>
      </c>
      <c r="HA237" s="1">
        <v>13.8</v>
      </c>
      <c r="HB237" s="1">
        <v>13</v>
      </c>
      <c r="HC237" s="1">
        <v>12.8</v>
      </c>
      <c r="HD237" s="1">
        <v>13.2</v>
      </c>
      <c r="HE237" s="1">
        <v>13.8</v>
      </c>
      <c r="HF237" s="1">
        <v>10.8</v>
      </c>
      <c r="HG237" s="1">
        <v>10.8</v>
      </c>
      <c r="HH237" s="1">
        <v>12.4</v>
      </c>
      <c r="HI237" s="1">
        <v>12.2</v>
      </c>
      <c r="HJ237" s="1">
        <v>12</v>
      </c>
      <c r="HK237" s="1">
        <v>12</v>
      </c>
      <c r="HL237" s="1">
        <v>12.8</v>
      </c>
      <c r="HM237" s="1">
        <v>12</v>
      </c>
      <c r="HN237" s="1">
        <v>12.6</v>
      </c>
      <c r="HO237" s="1">
        <v>13</v>
      </c>
      <c r="HP237" s="1">
        <v>65535</v>
      </c>
      <c r="HQ237" s="1">
        <v>12.4</v>
      </c>
      <c r="HR237" s="1">
        <v>12.4</v>
      </c>
      <c r="HS237" s="1">
        <v>65535</v>
      </c>
      <c r="HT237" s="1">
        <v>13.2</v>
      </c>
      <c r="HU237" s="1">
        <v>12</v>
      </c>
      <c r="HV237" s="1">
        <v>65535</v>
      </c>
      <c r="HW237" s="1">
        <v>12.8</v>
      </c>
      <c r="HX237" s="1">
        <v>12.8</v>
      </c>
      <c r="HY237" s="1">
        <v>13</v>
      </c>
      <c r="HZ237" s="1">
        <v>13</v>
      </c>
      <c r="IA237" s="1">
        <v>13.8</v>
      </c>
      <c r="IB237" s="1">
        <v>13.4</v>
      </c>
      <c r="IC237" s="1">
        <v>65535</v>
      </c>
      <c r="ID237" s="1">
        <v>13.6</v>
      </c>
      <c r="IE237" s="1">
        <v>65535</v>
      </c>
      <c r="IF237" s="1">
        <v>11</v>
      </c>
      <c r="IG237" s="1">
        <v>12</v>
      </c>
      <c r="IH237" s="1">
        <v>12.2</v>
      </c>
      <c r="II237" s="1">
        <v>12</v>
      </c>
      <c r="IJ237" s="1">
        <v>12.2</v>
      </c>
      <c r="IK237" s="1">
        <v>12.2</v>
      </c>
      <c r="IL237" s="1">
        <v>65535</v>
      </c>
      <c r="IM237" s="1">
        <v>12.2</v>
      </c>
      <c r="IN237" s="1">
        <v>13</v>
      </c>
      <c r="IO237" s="1">
        <v>12.2</v>
      </c>
      <c r="IP237" s="1">
        <v>11</v>
      </c>
      <c r="IQ237" s="1">
        <v>12.2</v>
      </c>
      <c r="IR237" s="1">
        <v>65535</v>
      </c>
      <c r="IS237" s="1">
        <v>12.8</v>
      </c>
      <c r="IT237" s="1">
        <v>11.4</v>
      </c>
      <c r="IU237" s="1">
        <v>11.6</v>
      </c>
      <c r="IV237" s="1">
        <v>11.8</v>
      </c>
      <c r="IW237" s="1">
        <v>12.6</v>
      </c>
      <c r="IX237" s="1">
        <v>11.4</v>
      </c>
      <c r="IY237" s="1">
        <v>12.2</v>
      </c>
      <c r="IZ237" s="1">
        <v>13</v>
      </c>
      <c r="JA237" s="1">
        <v>12.2</v>
      </c>
      <c r="JB237" s="1">
        <v>12.2</v>
      </c>
      <c r="JC237" s="1">
        <v>12.4</v>
      </c>
      <c r="JD237" s="1">
        <v>13</v>
      </c>
      <c r="JE237" s="1">
        <v>13.6</v>
      </c>
      <c r="JF237" s="1">
        <v>65535</v>
      </c>
      <c r="JG237" s="1">
        <v>14</v>
      </c>
      <c r="JH237" s="1">
        <v>13.2</v>
      </c>
      <c r="JI237" s="1">
        <v>15</v>
      </c>
      <c r="JJ237" s="1">
        <v>13.2</v>
      </c>
      <c r="JK237" s="1">
        <v>12</v>
      </c>
      <c r="JL237" s="1">
        <v>13.2</v>
      </c>
      <c r="JM237" s="1">
        <v>12</v>
      </c>
      <c r="JN237" s="1">
        <v>13.6</v>
      </c>
      <c r="JO237" s="1">
        <v>14</v>
      </c>
      <c r="JP237" s="1">
        <v>13.8</v>
      </c>
      <c r="JQ237" s="1">
        <v>13</v>
      </c>
      <c r="JR237" s="1">
        <v>11</v>
      </c>
      <c r="JS237" s="1">
        <v>11.4</v>
      </c>
      <c r="JT237" s="1">
        <v>13.2</v>
      </c>
      <c r="JU237" s="1">
        <v>14</v>
      </c>
      <c r="JV237" s="1">
        <v>65535</v>
      </c>
      <c r="JW237" s="1">
        <v>65535</v>
      </c>
      <c r="JX237" s="1">
        <v>65535</v>
      </c>
      <c r="JY237" s="1">
        <v>11.2</v>
      </c>
      <c r="JZ237" s="1">
        <v>13.4</v>
      </c>
      <c r="KA237" s="1">
        <v>65535</v>
      </c>
      <c r="KB237" s="1">
        <v>12.2</v>
      </c>
      <c r="KC237" s="1">
        <v>12</v>
      </c>
      <c r="KD237" s="1">
        <v>12.4</v>
      </c>
      <c r="KE237" s="1">
        <v>12.4</v>
      </c>
      <c r="KF237" s="1">
        <v>13.4</v>
      </c>
      <c r="KG237" s="1">
        <v>13.8</v>
      </c>
      <c r="KH237" s="1">
        <v>13</v>
      </c>
      <c r="KI237" s="1">
        <v>65535</v>
      </c>
      <c r="KJ237" s="1">
        <v>11.4</v>
      </c>
      <c r="KK237" s="1">
        <v>12.8</v>
      </c>
      <c r="KL237" s="1">
        <v>12.6</v>
      </c>
      <c r="KM237" s="1">
        <v>13.8</v>
      </c>
      <c r="KN237" s="1">
        <v>13</v>
      </c>
      <c r="KO237" s="1">
        <v>13.6</v>
      </c>
      <c r="KP237" s="1">
        <v>65535</v>
      </c>
      <c r="KQ237" s="1">
        <v>13.6</v>
      </c>
      <c r="KR237" s="1">
        <v>14</v>
      </c>
      <c r="KS237" s="1">
        <v>13.8</v>
      </c>
      <c r="KT237" s="1">
        <v>14.6</v>
      </c>
      <c r="KU237" s="1">
        <v>13.6</v>
      </c>
      <c r="KV237" s="1">
        <v>14.2</v>
      </c>
      <c r="KW237" s="1">
        <v>12.2</v>
      </c>
      <c r="KX237" s="1">
        <v>65535</v>
      </c>
      <c r="KY237" s="1">
        <v>12.6</v>
      </c>
      <c r="KZ237" s="1">
        <v>12.6</v>
      </c>
      <c r="LA237" s="1">
        <v>13.8</v>
      </c>
      <c r="LB237" s="1">
        <v>12.6</v>
      </c>
      <c r="LC237" s="1">
        <v>65535</v>
      </c>
      <c r="LD237" s="1">
        <v>14.2</v>
      </c>
      <c r="LE237" s="1">
        <v>13.8</v>
      </c>
      <c r="LF237" s="1">
        <v>12.8</v>
      </c>
      <c r="LG237" s="1">
        <v>12</v>
      </c>
      <c r="LH237" s="1">
        <v>12.8</v>
      </c>
      <c r="LI237" s="1">
        <v>14.6</v>
      </c>
      <c r="LJ237" s="1">
        <v>15</v>
      </c>
      <c r="LK237" s="1">
        <v>14.2</v>
      </c>
      <c r="LL237" s="1">
        <v>15.2</v>
      </c>
      <c r="LM237" s="1">
        <v>14.8</v>
      </c>
      <c r="LN237" s="1">
        <v>14.4</v>
      </c>
      <c r="LO237" s="1">
        <v>15</v>
      </c>
      <c r="LP237" s="1">
        <v>14.4</v>
      </c>
      <c r="LQ237" s="1">
        <v>11.8</v>
      </c>
      <c r="LR237" s="1">
        <v>12.2</v>
      </c>
      <c r="LS237" s="1">
        <v>12.2</v>
      </c>
      <c r="LT237" s="1">
        <v>14</v>
      </c>
      <c r="LU237" s="1">
        <v>14</v>
      </c>
      <c r="LV237" s="1">
        <v>14.2</v>
      </c>
      <c r="LW237" s="1">
        <v>65535</v>
      </c>
      <c r="LX237" s="1">
        <v>14</v>
      </c>
      <c r="LY237" s="1">
        <v>65535</v>
      </c>
      <c r="LZ237" s="1">
        <v>65535</v>
      </c>
      <c r="MA237" s="1">
        <v>13.2</v>
      </c>
      <c r="MB237" s="1">
        <v>65535</v>
      </c>
      <c r="MC237" s="1">
        <v>65535</v>
      </c>
      <c r="MD237" s="1">
        <v>14</v>
      </c>
      <c r="ME237" s="1">
        <v>15</v>
      </c>
      <c r="MF237" s="1">
        <v>13.2</v>
      </c>
      <c r="MG237" s="1">
        <v>12.2</v>
      </c>
      <c r="MH237" s="1">
        <v>12.4</v>
      </c>
      <c r="MI237" s="1">
        <v>12.8</v>
      </c>
      <c r="MJ237" s="1">
        <v>12.4</v>
      </c>
      <c r="MK237" s="1">
        <v>12.2</v>
      </c>
      <c r="ML237" s="1">
        <v>15</v>
      </c>
      <c r="MM237" s="1">
        <v>13.4</v>
      </c>
      <c r="MN237" s="1">
        <v>12.8</v>
      </c>
      <c r="MO237" s="1">
        <v>13.6</v>
      </c>
      <c r="MP237" s="1">
        <v>14</v>
      </c>
      <c r="MQ237" s="1">
        <v>12</v>
      </c>
      <c r="MR237" s="1">
        <v>12</v>
      </c>
      <c r="MS237" s="1">
        <v>15</v>
      </c>
      <c r="MT237" s="1">
        <v>65535</v>
      </c>
      <c r="MU237" s="1">
        <v>13</v>
      </c>
      <c r="MV237" s="1">
        <v>12</v>
      </c>
      <c r="MW237" s="1">
        <v>12.4</v>
      </c>
      <c r="MX237" s="1">
        <v>13</v>
      </c>
      <c r="MY237" s="1">
        <v>13.4</v>
      </c>
      <c r="MZ237" s="1">
        <v>14</v>
      </c>
      <c r="NA237" s="1">
        <v>12</v>
      </c>
      <c r="NB237" s="1">
        <v>12.8</v>
      </c>
      <c r="NC237" s="1">
        <v>13.8</v>
      </c>
      <c r="ND237" s="1">
        <v>13.6</v>
      </c>
      <c r="NE237" s="1">
        <v>13.8</v>
      </c>
      <c r="NF237" s="1">
        <v>13</v>
      </c>
      <c r="NG237" s="1">
        <v>65535</v>
      </c>
      <c r="NH237" s="1">
        <v>14.2</v>
      </c>
      <c r="NI237" s="1">
        <v>15.2</v>
      </c>
      <c r="NJ237" s="6">
        <f t="shared" si="160"/>
        <v>0.87096774193548387</v>
      </c>
      <c r="NK237" s="3">
        <f t="shared" si="161"/>
        <v>0.9285714285714286</v>
      </c>
      <c r="NL237" s="3">
        <f t="shared" si="162"/>
        <v>0.967741935483871</v>
      </c>
      <c r="NM237" s="3">
        <f t="shared" si="163"/>
        <v>0.83333333333333337</v>
      </c>
      <c r="NN237" s="3">
        <f t="shared" si="164"/>
        <v>0.80645161290322576</v>
      </c>
      <c r="NO237" s="3">
        <f t="shared" si="165"/>
        <v>0.8</v>
      </c>
      <c r="NP237" s="3">
        <f t="shared" si="166"/>
        <v>0.90322580645161288</v>
      </c>
      <c r="NQ237" s="3">
        <f t="shared" si="167"/>
        <v>0.80645161290322576</v>
      </c>
      <c r="NR237" s="3">
        <f t="shared" si="168"/>
        <v>0.93333333333333335</v>
      </c>
      <c r="NS237" s="3">
        <f t="shared" si="169"/>
        <v>0.77419354838709675</v>
      </c>
      <c r="NT237" s="3">
        <f t="shared" si="170"/>
        <v>0.8</v>
      </c>
      <c r="NU237" s="3">
        <f t="shared" si="171"/>
        <v>0.93548387096774188</v>
      </c>
      <c r="NV237" s="3">
        <f t="shared" si="172"/>
        <v>0.86301369863013699</v>
      </c>
      <c r="NW237" s="5">
        <f t="shared" si="173"/>
        <v>12.8</v>
      </c>
      <c r="NX237" s="1">
        <f t="shared" si="174"/>
        <v>13.753846153846153</v>
      </c>
      <c r="NY237" s="1">
        <f t="shared" si="175"/>
        <v>13.906666666666666</v>
      </c>
      <c r="NZ237" s="1">
        <f t="shared" si="176"/>
        <v>13.88</v>
      </c>
      <c r="OA237" s="1">
        <f t="shared" si="177"/>
        <v>13.816000000000001</v>
      </c>
      <c r="OB237" s="1">
        <f t="shared" si="178"/>
        <v>13.616666666666665</v>
      </c>
      <c r="OC237" s="1">
        <f t="shared" si="179"/>
        <v>12.507142857142856</v>
      </c>
      <c r="OD237" s="1">
        <f t="shared" si="180"/>
        <v>12.487999999999998</v>
      </c>
      <c r="OE237" s="1">
        <f t="shared" si="181"/>
        <v>12.742857142857142</v>
      </c>
      <c r="OF237" s="1">
        <f t="shared" si="182"/>
        <v>13.008333333333335</v>
      </c>
      <c r="OG237" s="1">
        <f t="shared" si="183"/>
        <v>13.716666666666663</v>
      </c>
      <c r="OH237" s="1">
        <f t="shared" si="184"/>
        <v>13.248275862068967</v>
      </c>
      <c r="OI237" s="111">
        <v>12.379166666666668</v>
      </c>
      <c r="OJ237" s="112">
        <v>12.451999999999998</v>
      </c>
      <c r="OK237" s="112">
        <v>12.831999999999999</v>
      </c>
      <c r="OL237" s="112">
        <v>13.096000000000002</v>
      </c>
      <c r="OM237" s="112">
        <v>13.112499999999999</v>
      </c>
      <c r="ON237" s="112">
        <v>12.795833333333333</v>
      </c>
      <c r="OO237" s="112">
        <v>12.223999999999998</v>
      </c>
      <c r="OP237" s="112">
        <v>12.231818181818182</v>
      </c>
      <c r="OQ237" s="112">
        <v>12.404545454545454</v>
      </c>
      <c r="OR237" s="112">
        <v>12.704347826086956</v>
      </c>
      <c r="OS237" s="112">
        <v>12.970833333333331</v>
      </c>
      <c r="OT237" s="112">
        <v>12.554166666666669</v>
      </c>
      <c r="OU237" s="5">
        <f t="shared" si="148"/>
        <v>0.4208333333333325</v>
      </c>
      <c r="OV237" s="1">
        <f t="shared" si="149"/>
        <v>1.3018461538461548</v>
      </c>
      <c r="OW237" s="1">
        <f t="shared" si="150"/>
        <v>1.0746666666666673</v>
      </c>
      <c r="OX237" s="1">
        <f t="shared" si="151"/>
        <v>0.78399999999999892</v>
      </c>
      <c r="OY237" s="1">
        <f t="shared" si="152"/>
        <v>0.70350000000000179</v>
      </c>
      <c r="OZ237" s="1">
        <f t="shared" si="153"/>
        <v>0.82083333333333286</v>
      </c>
      <c r="PA237" s="1">
        <f t="shared" si="154"/>
        <v>0.28314285714285781</v>
      </c>
      <c r="PB237" s="1">
        <f t="shared" si="155"/>
        <v>0.2561818181818154</v>
      </c>
      <c r="PC237" s="1">
        <f t="shared" si="156"/>
        <v>0.33831168831168767</v>
      </c>
      <c r="PD237" s="1">
        <f t="shared" si="157"/>
        <v>0.30398550724637907</v>
      </c>
      <c r="PE237" s="1">
        <f t="shared" si="158"/>
        <v>0.74583333333333179</v>
      </c>
      <c r="PF237" s="1">
        <f t="shared" si="159"/>
        <v>0.69410919540229798</v>
      </c>
      <c r="PG237" s="111">
        <v>7.4</v>
      </c>
      <c r="PH237" s="112">
        <v>8.1999999999999993</v>
      </c>
      <c r="PI237" s="112">
        <v>9.1999999999999993</v>
      </c>
      <c r="PJ237" s="112">
        <v>9.8000000000000007</v>
      </c>
      <c r="PK237" s="112">
        <v>10</v>
      </c>
      <c r="PL237" s="112">
        <v>9</v>
      </c>
      <c r="PM237" s="112">
        <v>9</v>
      </c>
      <c r="PN237" s="112">
        <v>9.4</v>
      </c>
      <c r="PO237" s="112">
        <v>8</v>
      </c>
      <c r="PP237" s="112">
        <v>9</v>
      </c>
      <c r="PQ237" s="112">
        <v>10</v>
      </c>
      <c r="PR237" s="137">
        <v>8</v>
      </c>
      <c r="PS237" s="5">
        <f t="array" ref="PS237">+IF(ISERROR($NW237)=FALSE,MIN(IF($H237:$AL237&lt;65534,$H237:$AL237,"")),NA())</f>
        <v>10</v>
      </c>
      <c r="PT237" s="1">
        <f t="array" ref="PT237">+IF(ISERROR($NX237)=FALSE,MIN(IF($AM237:$BN237&lt;65534,$AM237:$BN237,"")),NA())</f>
        <v>12.8</v>
      </c>
      <c r="PU237" s="1">
        <f t="array" ref="PU237">+IF(ISERROR($NY237)=FALSE,MIN(IF($BP237:$CT237&lt;65534,$BP237:$CT237,"")),NA())</f>
        <v>12</v>
      </c>
      <c r="PV237" s="1">
        <f t="array" ref="PV237">+IF(ISERROR($NZ237)=FALSE,MIN(IF($CU237:$DX237&lt;65534,$CU237:$DX237,"")),NA())</f>
        <v>11.2</v>
      </c>
      <c r="PW237" s="1">
        <f t="array" ref="PW237">+IF(ISERROR($OA237)=FALSE,MIN(IF($DY237:$FC237&lt;65534,$DY237:$FC237,"")),NA())</f>
        <v>11.2</v>
      </c>
      <c r="PX237" s="1">
        <f t="array" ref="PX237">+IF(ISERROR($OB237)=FALSE,MIN(IF($FD237:$GG237&lt;65534,$FD237:$GG237,"")),NA())</f>
        <v>12.2</v>
      </c>
      <c r="PY237" s="1">
        <f t="array" ref="PY237">+IF(ISERROR($OC237)=FALSE,MIN(IF($GH237:$HL237&lt;65534,$GH237:$HL237,"")),NA())</f>
        <v>10.8</v>
      </c>
      <c r="PZ237" s="1">
        <f t="array" ref="PZ237">+IF(ISERROR($OD237)=FALSE,MIN(IF($HM237:$IQ237&lt;65534,$HM237:$IQ237,"")),NA())</f>
        <v>11</v>
      </c>
      <c r="QA237" s="1">
        <f t="array" ref="QA237">+IF(ISERROR($OE237)=FALSE,MIN(IF($IR237:$JU237&lt;65534,$IR237:$JU237,"")),NA())</f>
        <v>11</v>
      </c>
      <c r="QB237" s="1">
        <f t="array" ref="QB237">+IF(ISERROR($OF237)=FALSE,MIN(IF($JV237:$KZ237&lt;65534,$JV237:$KZ237,"")),NA())</f>
        <v>11.2</v>
      </c>
      <c r="QC237" s="1">
        <f t="array" ref="QC237">+IF(ISERROR($OG237)=FALSE,MIN(IF($LA237:$MD237&lt;65534,$LA237:$MD237,"")),NA())</f>
        <v>11.8</v>
      </c>
      <c r="QD237" s="1">
        <f t="array" ref="QD237">+IF(ISERROR($OH237)=FALSE,MIN(IF($ME237:$NI237&lt;65534,$ME237:$NI237,"")),NA())</f>
        <v>12</v>
      </c>
      <c r="QE237" s="5">
        <f t="shared" si="185"/>
        <v>-2.5999999999999996</v>
      </c>
      <c r="QF237" s="1">
        <f t="shared" si="186"/>
        <v>-4.6000000000000014</v>
      </c>
      <c r="QG237" s="1">
        <f t="shared" si="187"/>
        <v>-2.8000000000000007</v>
      </c>
      <c r="QH237" s="1">
        <f t="shared" si="188"/>
        <v>-1.3999999999999986</v>
      </c>
      <c r="QI237" s="1">
        <f t="shared" si="189"/>
        <v>-1.1999999999999993</v>
      </c>
      <c r="QJ237" s="1">
        <f t="shared" si="190"/>
        <v>-3.1999999999999993</v>
      </c>
      <c r="QK237" s="1">
        <f t="shared" si="191"/>
        <v>-1.8000000000000007</v>
      </c>
      <c r="QL237" s="1">
        <f t="shared" si="192"/>
        <v>-1.5999999999999996</v>
      </c>
      <c r="QM237" s="1">
        <f t="shared" si="193"/>
        <v>-3</v>
      </c>
      <c r="QN237" s="1">
        <f t="shared" si="194"/>
        <v>-2.1999999999999993</v>
      </c>
      <c r="QO237" s="1">
        <f t="shared" si="195"/>
        <v>-1.8000000000000007</v>
      </c>
      <c r="QP237" s="1">
        <f t="shared" si="196"/>
        <v>-4</v>
      </c>
      <c r="QQ237" s="5" t="s">
        <v>892</v>
      </c>
    </row>
    <row r="238" spans="1:459" s="1" customFormat="1" x14ac:dyDescent="0.2">
      <c r="A238" s="79">
        <v>24025050</v>
      </c>
      <c r="B238" s="106">
        <v>-73.150555555555556</v>
      </c>
      <c r="C238" s="106">
        <v>6.2741666666666669</v>
      </c>
      <c r="D238" s="105">
        <v>1350</v>
      </c>
      <c r="E238" s="97" t="s">
        <v>358</v>
      </c>
      <c r="F238" s="97" t="s">
        <v>358</v>
      </c>
      <c r="G238" s="97" t="s">
        <v>15</v>
      </c>
      <c r="H238" s="1">
        <v>13.6</v>
      </c>
      <c r="I238" s="1">
        <v>65535</v>
      </c>
      <c r="J238" s="1">
        <v>11.8</v>
      </c>
      <c r="K238" s="1">
        <v>12.2</v>
      </c>
      <c r="L238" s="1">
        <v>13.4</v>
      </c>
      <c r="M238" s="1">
        <v>14.2</v>
      </c>
      <c r="N238" s="1">
        <v>14</v>
      </c>
      <c r="O238" s="1">
        <v>16.2</v>
      </c>
      <c r="P238" s="1">
        <v>16.8</v>
      </c>
      <c r="Q238" s="1">
        <v>65535</v>
      </c>
      <c r="R238" s="1">
        <v>17</v>
      </c>
      <c r="S238" s="1">
        <v>16.399999999999999</v>
      </c>
      <c r="T238" s="1">
        <v>17</v>
      </c>
      <c r="U238" s="1">
        <v>65535</v>
      </c>
      <c r="V238" s="1">
        <v>16.8</v>
      </c>
      <c r="W238" s="1">
        <v>15.2</v>
      </c>
      <c r="X238" s="1">
        <v>17.399999999999999</v>
      </c>
      <c r="Y238" s="1">
        <v>16.2</v>
      </c>
      <c r="Z238" s="1">
        <v>16</v>
      </c>
      <c r="AA238" s="1">
        <v>16.2</v>
      </c>
      <c r="AB238" s="1">
        <v>16.399999999999999</v>
      </c>
      <c r="AC238" s="1">
        <v>16</v>
      </c>
      <c r="AD238" s="1">
        <v>15.2</v>
      </c>
      <c r="AE238" s="1">
        <v>15</v>
      </c>
      <c r="AF238" s="1">
        <v>65535</v>
      </c>
      <c r="AG238" s="1">
        <v>65535</v>
      </c>
      <c r="AH238" s="1">
        <v>17</v>
      </c>
      <c r="AI238" s="1">
        <v>16.8</v>
      </c>
      <c r="AJ238" s="1">
        <v>17.2</v>
      </c>
      <c r="AK238" s="1">
        <v>17</v>
      </c>
      <c r="AL238" s="1">
        <v>16</v>
      </c>
      <c r="AM238" s="1">
        <v>16.2</v>
      </c>
      <c r="AN238" s="1">
        <v>16.399999999999999</v>
      </c>
      <c r="AO238" s="1">
        <v>16.8</v>
      </c>
      <c r="AP238" s="1">
        <v>17</v>
      </c>
      <c r="AQ238" s="1">
        <v>17</v>
      </c>
      <c r="AR238" s="1">
        <v>17.2</v>
      </c>
      <c r="AS238" s="1">
        <v>17</v>
      </c>
      <c r="AT238" s="1">
        <v>65535</v>
      </c>
      <c r="AU238" s="1">
        <v>17.399999999999999</v>
      </c>
      <c r="AV238" s="1">
        <v>17.8</v>
      </c>
      <c r="AW238" s="1">
        <v>17.600000000000001</v>
      </c>
      <c r="AX238" s="1">
        <v>65535</v>
      </c>
      <c r="AY238" s="1">
        <v>16.8</v>
      </c>
      <c r="AZ238" s="1">
        <v>16.600000000000001</v>
      </c>
      <c r="BA238" s="1">
        <v>16.8</v>
      </c>
      <c r="BB238" s="1">
        <v>19.8</v>
      </c>
      <c r="BC238" s="1">
        <v>16.600000000000001</v>
      </c>
      <c r="BD238" s="1">
        <v>17.2</v>
      </c>
      <c r="BE238" s="1">
        <v>18.600000000000001</v>
      </c>
      <c r="BF238" s="1">
        <v>18</v>
      </c>
      <c r="BG238" s="1">
        <v>17</v>
      </c>
      <c r="BH238" s="1">
        <v>15</v>
      </c>
      <c r="BI238" s="1">
        <v>65535</v>
      </c>
      <c r="BJ238" s="1">
        <v>17.600000000000001</v>
      </c>
      <c r="BK238" s="1">
        <v>17.8</v>
      </c>
      <c r="BL238" s="1">
        <v>17</v>
      </c>
      <c r="BM238" s="1">
        <v>65535</v>
      </c>
      <c r="BN238" s="1">
        <v>17</v>
      </c>
      <c r="BO238" s="102"/>
      <c r="BP238" s="1">
        <v>15</v>
      </c>
      <c r="BQ238" s="1">
        <v>16.2</v>
      </c>
      <c r="BR238" s="1">
        <v>17.600000000000001</v>
      </c>
      <c r="BS238" s="1">
        <v>15.4</v>
      </c>
      <c r="BT238" s="1">
        <v>65535</v>
      </c>
      <c r="BU238" s="1">
        <v>18.2</v>
      </c>
      <c r="BV238" s="1">
        <v>65535</v>
      </c>
      <c r="BW238" s="1">
        <v>17</v>
      </c>
      <c r="BX238" s="1">
        <v>17.2</v>
      </c>
      <c r="BY238" s="1">
        <v>17.600000000000001</v>
      </c>
      <c r="BZ238" s="1">
        <v>18</v>
      </c>
      <c r="CA238" s="1">
        <v>17.600000000000001</v>
      </c>
      <c r="CB238" s="1">
        <v>17.2</v>
      </c>
      <c r="CC238" s="1">
        <v>17.8</v>
      </c>
      <c r="CD238" s="1">
        <v>17.600000000000001</v>
      </c>
      <c r="CE238" s="1">
        <v>17.8</v>
      </c>
      <c r="CF238" s="1">
        <v>17.399999999999999</v>
      </c>
      <c r="CG238" s="1">
        <v>17</v>
      </c>
      <c r="CH238" s="1">
        <v>16.8</v>
      </c>
      <c r="CI238" s="1">
        <v>18</v>
      </c>
      <c r="CJ238" s="1">
        <v>18.600000000000001</v>
      </c>
      <c r="CK238" s="1">
        <v>17.8</v>
      </c>
      <c r="CL238" s="1">
        <v>17.600000000000001</v>
      </c>
      <c r="CM238" s="1">
        <v>65535</v>
      </c>
      <c r="CN238" s="1">
        <v>17</v>
      </c>
      <c r="CO238" s="1">
        <v>17.600000000000001</v>
      </c>
      <c r="CP238" s="1">
        <v>18.600000000000001</v>
      </c>
      <c r="CQ238" s="1">
        <v>17.399999999999999</v>
      </c>
      <c r="CR238" s="1">
        <v>17.2</v>
      </c>
      <c r="CS238" s="1">
        <v>18.2</v>
      </c>
      <c r="CT238" s="1">
        <v>18</v>
      </c>
      <c r="CU238" s="1">
        <v>17.2</v>
      </c>
      <c r="CV238" s="1">
        <v>18.2</v>
      </c>
      <c r="CW238" s="1">
        <v>18</v>
      </c>
      <c r="CX238" s="1">
        <v>18.8</v>
      </c>
      <c r="CY238" s="1">
        <v>16.8</v>
      </c>
      <c r="CZ238" s="1">
        <v>17</v>
      </c>
      <c r="DA238" s="1">
        <v>65535</v>
      </c>
      <c r="DB238" s="1">
        <v>18.2</v>
      </c>
      <c r="DC238" s="1">
        <v>18</v>
      </c>
      <c r="DD238" s="1">
        <v>17.600000000000001</v>
      </c>
      <c r="DE238" s="1">
        <v>17.8</v>
      </c>
      <c r="DF238" s="1">
        <v>18.2</v>
      </c>
      <c r="DG238" s="1">
        <v>18.600000000000001</v>
      </c>
      <c r="DH238" s="1">
        <v>17.2</v>
      </c>
      <c r="DI238" s="1">
        <v>17</v>
      </c>
      <c r="DJ238" s="1">
        <v>18</v>
      </c>
      <c r="DK238" s="1">
        <v>19</v>
      </c>
      <c r="DL238" s="1">
        <v>18.8</v>
      </c>
      <c r="DM238" s="1">
        <v>18.600000000000001</v>
      </c>
      <c r="DN238" s="1">
        <v>17</v>
      </c>
      <c r="DO238" s="1">
        <v>17.8</v>
      </c>
      <c r="DP238" s="1">
        <v>18.2</v>
      </c>
      <c r="DQ238" s="1">
        <v>17.600000000000001</v>
      </c>
      <c r="DR238" s="1">
        <v>17.8</v>
      </c>
      <c r="DS238" s="1">
        <v>18</v>
      </c>
      <c r="DT238" s="1">
        <v>18</v>
      </c>
      <c r="DU238" s="1">
        <v>18.399999999999999</v>
      </c>
      <c r="DV238" s="1">
        <v>18.2</v>
      </c>
      <c r="DW238" s="1">
        <v>17.2</v>
      </c>
      <c r="DX238" s="1">
        <v>17.2</v>
      </c>
      <c r="DY238" s="1">
        <v>16.399999999999999</v>
      </c>
      <c r="DZ238" s="1">
        <v>16</v>
      </c>
      <c r="EA238" s="1">
        <v>17.2</v>
      </c>
      <c r="EB238" s="1">
        <v>65535</v>
      </c>
      <c r="EC238" s="1">
        <v>17.8</v>
      </c>
      <c r="ED238" s="1">
        <v>18</v>
      </c>
      <c r="EE238" s="1">
        <v>18.399999999999999</v>
      </c>
      <c r="EF238" s="1">
        <v>14</v>
      </c>
      <c r="EG238" s="1">
        <v>18.8</v>
      </c>
      <c r="EH238" s="1">
        <v>65535</v>
      </c>
      <c r="EI238" s="1">
        <v>19</v>
      </c>
      <c r="EJ238" s="1">
        <v>18</v>
      </c>
      <c r="EK238" s="1">
        <v>17</v>
      </c>
      <c r="EL238" s="1">
        <v>17.8</v>
      </c>
      <c r="EM238" s="1">
        <v>17.399999999999999</v>
      </c>
      <c r="EN238" s="1">
        <v>17.8</v>
      </c>
      <c r="EO238" s="1">
        <v>18</v>
      </c>
      <c r="EP238" s="1">
        <v>65535</v>
      </c>
      <c r="EQ238" s="1">
        <v>17.8</v>
      </c>
      <c r="ER238" s="1">
        <v>18.600000000000001</v>
      </c>
      <c r="ES238" s="1">
        <v>17.8</v>
      </c>
      <c r="ET238" s="1">
        <v>18</v>
      </c>
      <c r="EU238" s="1">
        <v>17.2</v>
      </c>
      <c r="EV238" s="1">
        <v>17.600000000000001</v>
      </c>
      <c r="EW238" s="1">
        <v>17.8</v>
      </c>
      <c r="EX238" s="1">
        <v>17.399999999999999</v>
      </c>
      <c r="EY238" s="1">
        <v>17</v>
      </c>
      <c r="EZ238" s="1">
        <v>18.2</v>
      </c>
      <c r="FA238" s="1">
        <v>18</v>
      </c>
      <c r="FB238" s="1">
        <v>18.2</v>
      </c>
      <c r="FC238" s="1">
        <v>17.399999999999999</v>
      </c>
      <c r="FD238" s="1">
        <v>18.2</v>
      </c>
      <c r="FE238" s="1">
        <v>18.399999999999999</v>
      </c>
      <c r="FF238" s="1">
        <v>17.8</v>
      </c>
      <c r="FG238" s="1">
        <v>17.600000000000001</v>
      </c>
      <c r="FH238" s="1">
        <v>18.399999999999999</v>
      </c>
      <c r="FI238" s="1">
        <v>17.399999999999999</v>
      </c>
      <c r="FJ238" s="1">
        <v>18</v>
      </c>
      <c r="FK238" s="1">
        <v>17.600000000000001</v>
      </c>
      <c r="FL238" s="1">
        <v>17.399999999999999</v>
      </c>
      <c r="FM238" s="1">
        <v>18.8</v>
      </c>
      <c r="FN238" s="1">
        <v>18</v>
      </c>
      <c r="FO238" s="1">
        <v>29.2</v>
      </c>
      <c r="FP238" s="1">
        <v>18.600000000000001</v>
      </c>
      <c r="FQ238" s="1">
        <v>18.2</v>
      </c>
      <c r="FR238" s="1">
        <v>18.8</v>
      </c>
      <c r="FS238" s="1">
        <v>18.8</v>
      </c>
      <c r="FT238" s="1">
        <v>17.399999999999999</v>
      </c>
      <c r="FU238" s="1">
        <v>17.8</v>
      </c>
      <c r="FV238" s="1">
        <v>18.8</v>
      </c>
      <c r="FW238" s="1">
        <v>18</v>
      </c>
      <c r="FX238" s="1">
        <v>16.8</v>
      </c>
      <c r="FY238" s="1">
        <v>18</v>
      </c>
      <c r="FZ238" s="1">
        <v>16.2</v>
      </c>
      <c r="GA238" s="1">
        <v>16</v>
      </c>
      <c r="GB238" s="1">
        <v>17.8</v>
      </c>
      <c r="GC238" s="1">
        <v>18.399999999999999</v>
      </c>
      <c r="GD238" s="1">
        <v>16</v>
      </c>
      <c r="GE238" s="1">
        <v>14.8</v>
      </c>
      <c r="GF238" s="1">
        <v>15</v>
      </c>
      <c r="GG238" s="1">
        <v>17</v>
      </c>
      <c r="GH238" s="1">
        <v>17.2</v>
      </c>
      <c r="GI238" s="1">
        <v>17.8</v>
      </c>
      <c r="GJ238" s="1">
        <v>17.600000000000001</v>
      </c>
      <c r="GK238" s="1">
        <v>65535</v>
      </c>
      <c r="GL238" s="1">
        <v>17.600000000000001</v>
      </c>
      <c r="GM238" s="1">
        <v>15</v>
      </c>
      <c r="GN238" s="1">
        <v>13.4</v>
      </c>
      <c r="GO238" s="1">
        <v>14</v>
      </c>
      <c r="GP238" s="1">
        <v>17.2</v>
      </c>
      <c r="GQ238" s="1">
        <v>16</v>
      </c>
      <c r="GR238" s="1">
        <v>16.399999999999999</v>
      </c>
      <c r="GS238" s="1">
        <v>16.2</v>
      </c>
      <c r="GT238" s="1">
        <v>16</v>
      </c>
      <c r="GU238" s="1">
        <v>65535</v>
      </c>
      <c r="GV238" s="1">
        <v>16</v>
      </c>
      <c r="GW238" s="1">
        <v>16.2</v>
      </c>
      <c r="GX238" s="1">
        <v>16.8</v>
      </c>
      <c r="GY238" s="1">
        <v>15</v>
      </c>
      <c r="GZ238" s="1">
        <v>15.8</v>
      </c>
      <c r="HA238" s="1">
        <v>17.2</v>
      </c>
      <c r="HB238" s="1">
        <v>16.2</v>
      </c>
      <c r="HC238" s="1">
        <v>16.600000000000001</v>
      </c>
      <c r="HD238" s="1">
        <v>18</v>
      </c>
      <c r="HE238" s="1">
        <v>18.399999999999999</v>
      </c>
      <c r="HF238" s="1">
        <v>17</v>
      </c>
      <c r="HG238" s="1">
        <v>17.399999999999999</v>
      </c>
      <c r="HH238" s="1">
        <v>65535</v>
      </c>
      <c r="HI238" s="1">
        <v>16.600000000000001</v>
      </c>
      <c r="HJ238" s="1">
        <v>17</v>
      </c>
      <c r="HK238" s="1">
        <v>17.399999999999999</v>
      </c>
      <c r="HL238" s="1">
        <v>17</v>
      </c>
      <c r="HM238" s="1">
        <v>16.8</v>
      </c>
      <c r="HN238" s="1">
        <v>16.600000000000001</v>
      </c>
      <c r="HO238" s="1">
        <v>17.600000000000001</v>
      </c>
      <c r="HP238" s="1">
        <v>17.2</v>
      </c>
      <c r="HQ238" s="1">
        <v>16.8</v>
      </c>
      <c r="HR238" s="1">
        <v>17.399999999999999</v>
      </c>
      <c r="HS238" s="1">
        <v>65535</v>
      </c>
      <c r="HT238" s="1">
        <v>16.600000000000001</v>
      </c>
      <c r="HU238" s="1">
        <v>17</v>
      </c>
      <c r="HV238" s="1">
        <v>16.8</v>
      </c>
      <c r="HW238" s="1">
        <v>17.2</v>
      </c>
      <c r="HX238" s="1">
        <v>17.399999999999999</v>
      </c>
      <c r="HY238" s="1">
        <v>17</v>
      </c>
      <c r="HZ238" s="1">
        <v>18</v>
      </c>
      <c r="IA238" s="1">
        <v>17.2</v>
      </c>
      <c r="IB238" s="1">
        <v>17.399999999999999</v>
      </c>
      <c r="IC238" s="1">
        <v>17</v>
      </c>
      <c r="ID238" s="1">
        <v>17.399999999999999</v>
      </c>
      <c r="IE238" s="1">
        <v>65535</v>
      </c>
      <c r="IF238" s="1">
        <v>16.399999999999999</v>
      </c>
      <c r="IG238" s="1">
        <v>15.4</v>
      </c>
      <c r="IH238" s="1">
        <v>16</v>
      </c>
      <c r="II238" s="1">
        <v>16.8</v>
      </c>
      <c r="IJ238" s="1">
        <v>14.8</v>
      </c>
      <c r="IK238" s="1">
        <v>15</v>
      </c>
      <c r="IL238" s="1">
        <v>14.6</v>
      </c>
      <c r="IM238" s="1">
        <v>16</v>
      </c>
      <c r="IN238" s="1">
        <v>17.600000000000001</v>
      </c>
      <c r="IO238" s="1">
        <v>16</v>
      </c>
      <c r="IP238" s="1">
        <v>16</v>
      </c>
      <c r="IQ238" s="1">
        <v>16.8</v>
      </c>
      <c r="IR238" s="1">
        <v>65535</v>
      </c>
      <c r="IS238" s="1">
        <v>17</v>
      </c>
      <c r="IT238" s="1">
        <v>16</v>
      </c>
      <c r="IU238" s="1">
        <v>16.399999999999999</v>
      </c>
      <c r="IV238" s="1">
        <v>15</v>
      </c>
      <c r="IW238" s="1">
        <v>15.8</v>
      </c>
      <c r="IX238" s="1">
        <v>15</v>
      </c>
      <c r="IY238" s="1">
        <v>14.8</v>
      </c>
      <c r="IZ238" s="1">
        <v>15</v>
      </c>
      <c r="JA238" s="1">
        <v>15.8</v>
      </c>
      <c r="JB238" s="1">
        <v>16.399999999999999</v>
      </c>
      <c r="JC238" s="1">
        <v>16.600000000000001</v>
      </c>
      <c r="JD238" s="1">
        <v>16.399999999999999</v>
      </c>
      <c r="JE238" s="1">
        <v>16.600000000000001</v>
      </c>
      <c r="JF238" s="1">
        <v>65535</v>
      </c>
      <c r="JG238" s="1">
        <v>17.399999999999999</v>
      </c>
      <c r="JH238" s="1">
        <v>65535</v>
      </c>
      <c r="JI238" s="1">
        <v>17.399999999999999</v>
      </c>
      <c r="JJ238" s="1">
        <v>17.2</v>
      </c>
      <c r="JK238" s="1">
        <v>17.399999999999999</v>
      </c>
      <c r="JL238" s="1">
        <v>17.600000000000001</v>
      </c>
      <c r="JM238" s="1">
        <v>16</v>
      </c>
      <c r="JN238" s="1">
        <v>17</v>
      </c>
      <c r="JO238" s="1">
        <v>16.8</v>
      </c>
      <c r="JP238" s="1">
        <v>17</v>
      </c>
      <c r="JQ238" s="1">
        <v>16.8</v>
      </c>
      <c r="JR238" s="1">
        <v>15.8</v>
      </c>
      <c r="JS238" s="1">
        <v>65535</v>
      </c>
      <c r="JT238" s="1">
        <v>16.2</v>
      </c>
      <c r="JU238" s="1">
        <v>17.600000000000001</v>
      </c>
      <c r="JV238" s="1">
        <v>17.2</v>
      </c>
      <c r="JW238" s="1">
        <v>16.399999999999999</v>
      </c>
      <c r="JX238" s="1">
        <v>17</v>
      </c>
      <c r="JY238" s="1">
        <v>15.4</v>
      </c>
      <c r="JZ238" s="1">
        <v>15.2</v>
      </c>
      <c r="KA238" s="1">
        <v>18</v>
      </c>
      <c r="KB238" s="1">
        <v>18</v>
      </c>
      <c r="KC238" s="1">
        <v>17.399999999999999</v>
      </c>
      <c r="KD238" s="1">
        <v>16</v>
      </c>
      <c r="KE238" s="1">
        <v>65535</v>
      </c>
      <c r="KF238" s="1">
        <v>16.399999999999999</v>
      </c>
      <c r="KG238" s="1">
        <v>17.399999999999999</v>
      </c>
      <c r="KH238" s="1">
        <v>16.8</v>
      </c>
      <c r="KI238" s="1">
        <v>17.399999999999999</v>
      </c>
      <c r="KJ238" s="1">
        <v>17.2</v>
      </c>
      <c r="KK238" s="1">
        <v>65535</v>
      </c>
      <c r="KL238" s="1">
        <v>17.600000000000001</v>
      </c>
      <c r="KM238" s="1">
        <v>17.399999999999999</v>
      </c>
      <c r="KN238" s="1">
        <v>65535</v>
      </c>
      <c r="KO238" s="1">
        <v>17.600000000000001</v>
      </c>
      <c r="KP238" s="1">
        <v>17.399999999999999</v>
      </c>
      <c r="KQ238" s="1">
        <v>17</v>
      </c>
      <c r="KR238" s="1">
        <v>17.600000000000001</v>
      </c>
      <c r="KS238" s="1">
        <v>65535</v>
      </c>
      <c r="KT238" s="1">
        <v>17</v>
      </c>
      <c r="KU238" s="1">
        <v>17</v>
      </c>
      <c r="KV238" s="1">
        <v>18</v>
      </c>
      <c r="KW238" s="1">
        <v>17.600000000000001</v>
      </c>
      <c r="KX238" s="1">
        <v>17.2</v>
      </c>
      <c r="KY238" s="1">
        <v>18</v>
      </c>
      <c r="KZ238" s="1">
        <v>65535</v>
      </c>
      <c r="LA238" s="1">
        <v>18.600000000000001</v>
      </c>
      <c r="LB238" s="1">
        <v>17.8</v>
      </c>
      <c r="LC238" s="1">
        <v>16.8</v>
      </c>
      <c r="LD238" s="1">
        <v>17.399999999999999</v>
      </c>
      <c r="LE238" s="1">
        <v>18</v>
      </c>
      <c r="LF238" s="1">
        <v>17</v>
      </c>
      <c r="LG238" s="1">
        <v>15.4</v>
      </c>
      <c r="LH238" s="1">
        <v>16</v>
      </c>
      <c r="LI238" s="1">
        <v>17.2</v>
      </c>
      <c r="LJ238" s="1">
        <v>18</v>
      </c>
      <c r="LK238" s="1">
        <v>17.600000000000001</v>
      </c>
      <c r="LL238" s="1">
        <v>65535</v>
      </c>
      <c r="LM238" s="1">
        <v>17.2</v>
      </c>
      <c r="LN238" s="1">
        <v>17</v>
      </c>
      <c r="LO238" s="1">
        <v>18</v>
      </c>
      <c r="LP238" s="1">
        <v>65535</v>
      </c>
      <c r="LQ238" s="1">
        <v>17</v>
      </c>
      <c r="LR238" s="1">
        <v>15</v>
      </c>
      <c r="LS238" s="1">
        <v>65535</v>
      </c>
      <c r="LT238" s="1">
        <v>17.8</v>
      </c>
      <c r="LU238" s="1">
        <v>18</v>
      </c>
      <c r="LV238" s="1">
        <v>17.600000000000001</v>
      </c>
      <c r="LW238" s="1">
        <v>16</v>
      </c>
      <c r="LX238" s="1">
        <v>16.399999999999999</v>
      </c>
      <c r="LY238" s="1">
        <v>65535</v>
      </c>
      <c r="LZ238" s="1">
        <v>18.399999999999999</v>
      </c>
      <c r="MA238" s="1">
        <v>65535</v>
      </c>
      <c r="MB238" s="1">
        <v>65535</v>
      </c>
      <c r="MC238" s="1">
        <v>65535</v>
      </c>
      <c r="MD238" s="1">
        <v>17.2</v>
      </c>
      <c r="ME238" s="1">
        <v>18</v>
      </c>
      <c r="MF238" s="1">
        <v>18.399999999999999</v>
      </c>
      <c r="MG238" s="1">
        <v>18</v>
      </c>
      <c r="MH238" s="1">
        <v>17.399999999999999</v>
      </c>
      <c r="MI238" s="1">
        <v>17.600000000000001</v>
      </c>
      <c r="MJ238" s="1">
        <v>18</v>
      </c>
      <c r="MK238" s="1">
        <v>16.600000000000001</v>
      </c>
      <c r="ML238" s="1">
        <v>16.8</v>
      </c>
      <c r="MM238" s="1">
        <v>17</v>
      </c>
      <c r="MN238" s="1">
        <v>18</v>
      </c>
      <c r="MO238" s="1">
        <v>65535</v>
      </c>
      <c r="MP238" s="1">
        <v>16</v>
      </c>
      <c r="MQ238" s="1">
        <v>16.399999999999999</v>
      </c>
      <c r="MR238" s="1">
        <v>16.600000000000001</v>
      </c>
      <c r="MS238" s="1">
        <v>17.2</v>
      </c>
      <c r="MT238" s="1">
        <v>18.8</v>
      </c>
      <c r="MU238" s="1">
        <v>65535</v>
      </c>
      <c r="MV238" s="1">
        <v>17.8</v>
      </c>
      <c r="MW238" s="1">
        <v>17.399999999999999</v>
      </c>
      <c r="MX238" s="1">
        <v>65535</v>
      </c>
      <c r="MY238" s="1">
        <v>19</v>
      </c>
      <c r="MZ238" s="1">
        <v>17</v>
      </c>
      <c r="NA238" s="1">
        <v>16.600000000000001</v>
      </c>
      <c r="NB238" s="1">
        <v>15.6</v>
      </c>
      <c r="NC238" s="1">
        <v>65535</v>
      </c>
      <c r="ND238" s="1">
        <v>18.600000000000001</v>
      </c>
      <c r="NE238" s="1">
        <v>18.8</v>
      </c>
      <c r="NF238" s="1">
        <v>65535</v>
      </c>
      <c r="NG238" s="1">
        <v>18</v>
      </c>
      <c r="NH238" s="1">
        <v>17.8</v>
      </c>
      <c r="NI238" s="1">
        <v>19</v>
      </c>
      <c r="NJ238" s="6">
        <f t="shared" si="160"/>
        <v>0.83870967741935487</v>
      </c>
      <c r="NK238" s="3">
        <f t="shared" si="161"/>
        <v>0.8571428571428571</v>
      </c>
      <c r="NL238" s="3">
        <f t="shared" si="162"/>
        <v>0.90322580645161288</v>
      </c>
      <c r="NM238" s="3">
        <f t="shared" si="163"/>
        <v>0.96666666666666667</v>
      </c>
      <c r="NN238" s="3">
        <f t="shared" si="164"/>
        <v>0.90322580645161288</v>
      </c>
      <c r="NO238" s="3">
        <f t="shared" si="165"/>
        <v>1</v>
      </c>
      <c r="NP238" s="3">
        <f t="shared" si="166"/>
        <v>0.90322580645161288</v>
      </c>
      <c r="NQ238" s="3">
        <f t="shared" si="167"/>
        <v>0.93548387096774188</v>
      </c>
      <c r="NR238" s="3">
        <f t="shared" si="168"/>
        <v>0.8666666666666667</v>
      </c>
      <c r="NS238" s="3">
        <f t="shared" si="169"/>
        <v>0.83870967741935487</v>
      </c>
      <c r="NT238" s="3">
        <f t="shared" si="170"/>
        <v>0.76666666666666672</v>
      </c>
      <c r="NU238" s="3">
        <f t="shared" si="171"/>
        <v>0.83870967741935487</v>
      </c>
      <c r="NV238" s="3">
        <f t="shared" si="172"/>
        <v>0.8849315068493151</v>
      </c>
      <c r="NW238" s="5">
        <f t="shared" si="173"/>
        <v>15.653846153846152</v>
      </c>
      <c r="NX238" s="1">
        <f t="shared" si="174"/>
        <v>17.175000000000004</v>
      </c>
      <c r="NY238" s="1">
        <f t="shared" si="175"/>
        <v>17.407142857142862</v>
      </c>
      <c r="NZ238" s="1">
        <f t="shared" si="176"/>
        <v>17.875862068965517</v>
      </c>
      <c r="OA238" s="1">
        <f t="shared" si="177"/>
        <v>17.592857142857145</v>
      </c>
      <c r="OB238" s="1">
        <f t="shared" si="178"/>
        <v>17.973333333333336</v>
      </c>
      <c r="OC238" s="1">
        <f t="shared" si="179"/>
        <v>16.535714285714285</v>
      </c>
      <c r="OD238" s="1">
        <f t="shared" si="180"/>
        <v>16.648275862068967</v>
      </c>
      <c r="OE238" s="1">
        <f t="shared" si="181"/>
        <v>16.423076923076927</v>
      </c>
      <c r="OF238" s="1">
        <f t="shared" si="182"/>
        <v>17.123076923076926</v>
      </c>
      <c r="OG238" s="1">
        <f t="shared" si="183"/>
        <v>17.191304347826087</v>
      </c>
      <c r="OH238" s="1">
        <f t="shared" si="184"/>
        <v>17.553846153846159</v>
      </c>
      <c r="OI238" s="111">
        <v>15.410714285714286</v>
      </c>
      <c r="OJ238" s="112">
        <v>15.674074074074072</v>
      </c>
      <c r="OK238" s="112">
        <v>16.029629629629635</v>
      </c>
      <c r="OL238" s="112">
        <v>16.411111111111111</v>
      </c>
      <c r="OM238" s="112">
        <v>16.695833333333333</v>
      </c>
      <c r="ON238" s="112">
        <v>16.278260869565216</v>
      </c>
      <c r="OO238" s="112">
        <v>15.87777777777778</v>
      </c>
      <c r="OP238" s="112">
        <v>15.846153846153847</v>
      </c>
      <c r="OQ238" s="112">
        <v>15.720689655172411</v>
      </c>
      <c r="OR238" s="112">
        <v>16.122222222222224</v>
      </c>
      <c r="OS238" s="112">
        <v>16.514814814814816</v>
      </c>
      <c r="OT238" s="112">
        <v>16.096296296296298</v>
      </c>
      <c r="OU238" s="5">
        <f t="shared" si="148"/>
        <v>0.24313186813186505</v>
      </c>
      <c r="OV238" s="1">
        <f t="shared" si="149"/>
        <v>1.500925925925932</v>
      </c>
      <c r="OW238" s="1">
        <f t="shared" si="150"/>
        <v>1.3775132275132265</v>
      </c>
      <c r="OX238" s="1">
        <f t="shared" si="151"/>
        <v>1.464750957854406</v>
      </c>
      <c r="OY238" s="1">
        <f t="shared" si="152"/>
        <v>0.89702380952381233</v>
      </c>
      <c r="OZ238" s="1">
        <f t="shared" si="153"/>
        <v>1.6950724637681205</v>
      </c>
      <c r="PA238" s="1">
        <f t="shared" si="154"/>
        <v>0.65793650793650471</v>
      </c>
      <c r="PB238" s="1">
        <f t="shared" si="155"/>
        <v>0.80212201591512056</v>
      </c>
      <c r="PC238" s="1">
        <f t="shared" si="156"/>
        <v>0.70238726790451622</v>
      </c>
      <c r="PD238" s="1">
        <f t="shared" si="157"/>
        <v>1.0008547008547026</v>
      </c>
      <c r="PE238" s="1">
        <f t="shared" si="158"/>
        <v>0.67648953301127079</v>
      </c>
      <c r="PF238" s="1">
        <f t="shared" si="159"/>
        <v>1.4575498575498607</v>
      </c>
      <c r="PG238" s="111">
        <v>10.199999999999999</v>
      </c>
      <c r="PH238" s="112">
        <v>10.6</v>
      </c>
      <c r="PI238" s="112">
        <v>10</v>
      </c>
      <c r="PJ238" s="112">
        <v>10.199999999999999</v>
      </c>
      <c r="PK238" s="112">
        <v>10</v>
      </c>
      <c r="PL238" s="112">
        <v>10.4</v>
      </c>
      <c r="PM238" s="112">
        <v>10</v>
      </c>
      <c r="PN238" s="112">
        <v>10</v>
      </c>
      <c r="PO238" s="112">
        <v>10</v>
      </c>
      <c r="PP238" s="112">
        <v>10.199999999999999</v>
      </c>
      <c r="PQ238" s="112">
        <v>10.4</v>
      </c>
      <c r="PR238" s="137">
        <v>10.4</v>
      </c>
      <c r="PS238" s="5">
        <f t="array" ref="PS238">+IF(ISERROR($NW238)=FALSE,MIN(IF($H238:$AL238&lt;65534,$H238:$AL238,"")),NA())</f>
        <v>11.8</v>
      </c>
      <c r="PT238" s="1">
        <f t="array" ref="PT238">+IF(ISERROR($NX238)=FALSE,MIN(IF($AM238:$BN238&lt;65534,$AM238:$BN238,"")),NA())</f>
        <v>15</v>
      </c>
      <c r="PU238" s="1">
        <f t="array" ref="PU238">+IF(ISERROR($NY238)=FALSE,MIN(IF($BP238:$CT238&lt;65534,$BP238:$CT238,"")),NA())</f>
        <v>15</v>
      </c>
      <c r="PV238" s="1">
        <f t="array" ref="PV238">+IF(ISERROR($NZ238)=FALSE,MIN(IF($CU238:$DX238&lt;65534,$CU238:$DX238,"")),NA())</f>
        <v>16.8</v>
      </c>
      <c r="PW238" s="1">
        <f t="array" ref="PW238">+IF(ISERROR($OA238)=FALSE,MIN(IF($DY238:$FC238&lt;65534,$DY238:$FC238,"")),NA())</f>
        <v>14</v>
      </c>
      <c r="PX238" s="1">
        <f t="array" ref="PX238">+IF(ISERROR($OB238)=FALSE,MIN(IF($FD238:$GG238&lt;65534,$FD238:$GG238,"")),NA())</f>
        <v>14.8</v>
      </c>
      <c r="PY238" s="1">
        <f t="array" ref="PY238">+IF(ISERROR($OC238)=FALSE,MIN(IF($GH238:$HL238&lt;65534,$GH238:$HL238,"")),NA())</f>
        <v>13.4</v>
      </c>
      <c r="PZ238" s="1">
        <f t="array" ref="PZ238">+IF(ISERROR($OD238)=FALSE,MIN(IF($HM238:$IQ238&lt;65534,$HM238:$IQ238,"")),NA())</f>
        <v>14.6</v>
      </c>
      <c r="QA238" s="1">
        <f t="array" ref="QA238">+IF(ISERROR($OE238)=FALSE,MIN(IF($IR238:$JU238&lt;65534,$IR238:$JU238,"")),NA())</f>
        <v>14.8</v>
      </c>
      <c r="QB238" s="1">
        <f t="array" ref="QB238">+IF(ISERROR($OF238)=FALSE,MIN(IF($JV238:$KZ238&lt;65534,$JV238:$KZ238,"")),NA())</f>
        <v>15.2</v>
      </c>
      <c r="QC238" s="1">
        <f t="array" ref="QC238">+IF(ISERROR($OG238)=FALSE,MIN(IF($LA238:$MD238&lt;65534,$LA238:$MD238,"")),NA())</f>
        <v>15</v>
      </c>
      <c r="QD238" s="1">
        <f t="array" ref="QD238">+IF(ISERROR($OH238)=FALSE,MIN(IF($ME238:$NI238&lt;65534,$ME238:$NI238,"")),NA())</f>
        <v>15.6</v>
      </c>
      <c r="QE238" s="5">
        <f t="shared" si="185"/>
        <v>-1.6000000000000014</v>
      </c>
      <c r="QF238" s="1">
        <f t="shared" si="186"/>
        <v>-4.4000000000000004</v>
      </c>
      <c r="QG238" s="1">
        <f t="shared" si="187"/>
        <v>-5</v>
      </c>
      <c r="QH238" s="1">
        <f t="shared" si="188"/>
        <v>-6.6000000000000014</v>
      </c>
      <c r="QI238" s="1">
        <f t="shared" si="189"/>
        <v>-4</v>
      </c>
      <c r="QJ238" s="1">
        <f t="shared" si="190"/>
        <v>-4.4000000000000004</v>
      </c>
      <c r="QK238" s="1">
        <f t="shared" si="191"/>
        <v>-3.4000000000000004</v>
      </c>
      <c r="QL238" s="1">
        <f t="shared" si="192"/>
        <v>-4.5999999999999996</v>
      </c>
      <c r="QM238" s="1">
        <f t="shared" si="193"/>
        <v>-4.8000000000000007</v>
      </c>
      <c r="QN238" s="1">
        <f t="shared" si="194"/>
        <v>-5</v>
      </c>
      <c r="QO238" s="1">
        <f t="shared" si="195"/>
        <v>-4.5999999999999996</v>
      </c>
      <c r="QP238" s="1">
        <f t="shared" si="196"/>
        <v>-5.1999999999999993</v>
      </c>
      <c r="QQ238" s="5" t="s">
        <v>892</v>
      </c>
    </row>
    <row r="239" spans="1:459" s="1" customFormat="1" x14ac:dyDescent="0.2">
      <c r="A239" s="79">
        <v>24035260</v>
      </c>
      <c r="B239" s="106">
        <v>-72.69661111111111</v>
      </c>
      <c r="C239" s="106">
        <v>6.5207222222222221</v>
      </c>
      <c r="D239" s="105">
        <v>1160</v>
      </c>
      <c r="E239" s="97" t="s">
        <v>88</v>
      </c>
      <c r="F239" s="97" t="s">
        <v>88</v>
      </c>
      <c r="G239" s="97" t="s">
        <v>15</v>
      </c>
      <c r="H239" s="1">
        <v>15.6</v>
      </c>
      <c r="I239" s="1">
        <v>16</v>
      </c>
      <c r="J239" s="1">
        <v>15</v>
      </c>
      <c r="K239" s="1">
        <v>16</v>
      </c>
      <c r="L239" s="1">
        <v>65535</v>
      </c>
      <c r="M239" s="1">
        <v>18.399999999999999</v>
      </c>
      <c r="N239" s="1">
        <v>20.8</v>
      </c>
      <c r="O239" s="1">
        <v>20.6</v>
      </c>
      <c r="P239" s="1">
        <v>19.8</v>
      </c>
      <c r="Q239" s="1">
        <v>20</v>
      </c>
      <c r="R239" s="1">
        <v>19.600000000000001</v>
      </c>
      <c r="S239" s="1">
        <v>65535</v>
      </c>
      <c r="T239" s="1">
        <v>19.600000000000001</v>
      </c>
      <c r="U239" s="1">
        <v>19.2</v>
      </c>
      <c r="V239" s="1">
        <v>18.600000000000001</v>
      </c>
      <c r="W239" s="1">
        <v>65535</v>
      </c>
      <c r="X239" s="1">
        <v>19.399999999999999</v>
      </c>
      <c r="Y239" s="1">
        <v>20</v>
      </c>
      <c r="Z239" s="1">
        <v>65535</v>
      </c>
      <c r="AA239" s="1">
        <v>18</v>
      </c>
      <c r="AB239" s="1">
        <v>18.399999999999999</v>
      </c>
      <c r="AC239" s="1">
        <v>20.6</v>
      </c>
      <c r="AD239" s="1">
        <v>19.399999999999999</v>
      </c>
      <c r="AE239" s="1">
        <v>18.600000000000001</v>
      </c>
      <c r="AF239" s="1">
        <v>19</v>
      </c>
      <c r="AG239" s="1">
        <v>20.6</v>
      </c>
      <c r="AH239" s="1">
        <v>19.399999999999999</v>
      </c>
      <c r="AI239" s="1">
        <v>20</v>
      </c>
      <c r="AJ239" s="1">
        <v>20.6</v>
      </c>
      <c r="AK239" s="1">
        <v>21.6</v>
      </c>
      <c r="AL239" s="1">
        <v>21.8</v>
      </c>
      <c r="AM239" s="1">
        <v>21.6</v>
      </c>
      <c r="AN239" s="1">
        <v>21.2</v>
      </c>
      <c r="AO239" s="1">
        <v>65535</v>
      </c>
      <c r="AP239" s="1">
        <v>20</v>
      </c>
      <c r="AQ239" s="1">
        <v>20.399999999999999</v>
      </c>
      <c r="AR239" s="1">
        <v>21</v>
      </c>
      <c r="AS239" s="1">
        <v>65535</v>
      </c>
      <c r="AT239" s="1">
        <v>21</v>
      </c>
      <c r="AU239" s="1">
        <v>19.600000000000001</v>
      </c>
      <c r="AV239" s="1">
        <v>19.8</v>
      </c>
      <c r="AW239" s="1">
        <v>21</v>
      </c>
      <c r="AX239" s="1">
        <v>20.8</v>
      </c>
      <c r="AY239" s="1">
        <v>19.600000000000001</v>
      </c>
      <c r="AZ239" s="1">
        <v>20.6</v>
      </c>
      <c r="BA239" s="1">
        <v>20</v>
      </c>
      <c r="BB239" s="1">
        <v>18.8</v>
      </c>
      <c r="BC239" s="1">
        <v>65535</v>
      </c>
      <c r="BD239" s="1">
        <v>19.600000000000001</v>
      </c>
      <c r="BE239" s="1">
        <v>19.399999999999999</v>
      </c>
      <c r="BF239" s="1">
        <v>18.8</v>
      </c>
      <c r="BG239" s="1">
        <v>18.600000000000001</v>
      </c>
      <c r="BH239" s="1">
        <v>18.399999999999999</v>
      </c>
      <c r="BI239" s="1">
        <v>65535</v>
      </c>
      <c r="BJ239" s="1">
        <v>65535</v>
      </c>
      <c r="BK239" s="1">
        <v>65535</v>
      </c>
      <c r="BL239" s="1">
        <v>65535</v>
      </c>
      <c r="BM239" s="1">
        <v>65535</v>
      </c>
      <c r="BN239" s="1">
        <v>65535</v>
      </c>
      <c r="BO239" s="102"/>
      <c r="BP239" s="1">
        <v>65535</v>
      </c>
      <c r="BQ239" s="1">
        <v>65535</v>
      </c>
      <c r="BR239" s="1">
        <v>65535</v>
      </c>
      <c r="BS239" s="1">
        <v>19.600000000000001</v>
      </c>
      <c r="BT239" s="1">
        <v>19.399999999999999</v>
      </c>
      <c r="BU239" s="1">
        <v>65535</v>
      </c>
      <c r="BV239" s="1">
        <v>65535</v>
      </c>
      <c r="BW239" s="1">
        <v>19.600000000000001</v>
      </c>
      <c r="BX239" s="1">
        <v>20</v>
      </c>
      <c r="BY239" s="1">
        <v>20.2</v>
      </c>
      <c r="BZ239" s="1">
        <v>20.2</v>
      </c>
      <c r="CA239" s="1">
        <v>19.399999999999999</v>
      </c>
      <c r="CB239" s="1">
        <v>19.600000000000001</v>
      </c>
      <c r="CC239" s="1">
        <v>23</v>
      </c>
      <c r="CD239" s="1">
        <v>19</v>
      </c>
      <c r="CE239" s="1">
        <v>19</v>
      </c>
      <c r="CF239" s="1">
        <v>19.2</v>
      </c>
      <c r="CG239" s="1">
        <v>19.899999999999999</v>
      </c>
      <c r="CH239" s="1">
        <v>19</v>
      </c>
      <c r="CI239" s="1">
        <v>21</v>
      </c>
      <c r="CJ239" s="1">
        <v>20.8</v>
      </c>
      <c r="CK239" s="1">
        <v>19.600000000000001</v>
      </c>
      <c r="CL239" s="1">
        <v>19</v>
      </c>
      <c r="CM239" s="1">
        <v>18.8</v>
      </c>
      <c r="CN239" s="1">
        <v>65535</v>
      </c>
      <c r="CO239" s="1">
        <v>18</v>
      </c>
      <c r="CP239" s="1">
        <v>20.399999999999999</v>
      </c>
      <c r="CQ239" s="1">
        <v>19.399999999999999</v>
      </c>
      <c r="CR239" s="1">
        <v>19.8</v>
      </c>
      <c r="CS239" s="1">
        <v>20.399999999999999</v>
      </c>
      <c r="CT239" s="1">
        <v>65535</v>
      </c>
      <c r="CU239" s="1">
        <v>20</v>
      </c>
      <c r="CV239" s="1">
        <v>20.2</v>
      </c>
      <c r="CW239" s="1">
        <v>19.600000000000001</v>
      </c>
      <c r="CX239" s="1">
        <v>18.8</v>
      </c>
      <c r="CY239" s="1">
        <v>18.399999999999999</v>
      </c>
      <c r="CZ239" s="1">
        <v>19.600000000000001</v>
      </c>
      <c r="DA239" s="1">
        <v>20.6</v>
      </c>
      <c r="DB239" s="1">
        <v>21.2</v>
      </c>
      <c r="DC239" s="1">
        <v>20.2</v>
      </c>
      <c r="DD239" s="1">
        <v>21.4</v>
      </c>
      <c r="DE239" s="1">
        <v>20.2</v>
      </c>
      <c r="DF239" s="1">
        <v>21</v>
      </c>
      <c r="DG239" s="1">
        <v>21.8</v>
      </c>
      <c r="DH239" s="1">
        <v>19.600000000000001</v>
      </c>
      <c r="DI239" s="1">
        <v>65535</v>
      </c>
      <c r="DJ239" s="1">
        <v>19.8</v>
      </c>
      <c r="DK239" s="1">
        <v>65535</v>
      </c>
      <c r="DL239" s="1">
        <v>19.8</v>
      </c>
      <c r="DM239" s="1">
        <v>20.399999999999999</v>
      </c>
      <c r="DN239" s="1">
        <v>19.399999999999999</v>
      </c>
      <c r="DO239" s="1">
        <v>65535</v>
      </c>
      <c r="DP239" s="1">
        <v>20.399999999999999</v>
      </c>
      <c r="DQ239" s="1">
        <v>19</v>
      </c>
      <c r="DR239" s="1">
        <v>18.8</v>
      </c>
      <c r="DS239" s="1">
        <v>19.8</v>
      </c>
      <c r="DT239" s="1">
        <v>20</v>
      </c>
      <c r="DU239" s="1">
        <v>19.600000000000001</v>
      </c>
      <c r="DV239" s="1">
        <v>20</v>
      </c>
      <c r="DW239" s="1">
        <v>17.399999999999999</v>
      </c>
      <c r="DX239" s="1">
        <v>16.600000000000001</v>
      </c>
      <c r="DY239" s="1">
        <v>16.2</v>
      </c>
      <c r="DZ239" s="1">
        <v>17.8</v>
      </c>
      <c r="EA239" s="1">
        <v>19.2</v>
      </c>
      <c r="EB239" s="1">
        <v>21</v>
      </c>
      <c r="EC239" s="1">
        <v>21</v>
      </c>
      <c r="ED239" s="1">
        <v>19.8</v>
      </c>
      <c r="EE239" s="1">
        <v>19</v>
      </c>
      <c r="EF239" s="1">
        <v>20.399999999999999</v>
      </c>
      <c r="EG239" s="1">
        <v>19</v>
      </c>
      <c r="EH239" s="1">
        <v>20</v>
      </c>
      <c r="EI239" s="1">
        <v>20.2</v>
      </c>
      <c r="EJ239" s="1">
        <v>20.6</v>
      </c>
      <c r="EK239" s="1">
        <v>19.8</v>
      </c>
      <c r="EL239" s="1">
        <v>19</v>
      </c>
      <c r="EM239" s="1">
        <v>18.8</v>
      </c>
      <c r="EN239" s="1">
        <v>18.2</v>
      </c>
      <c r="EO239" s="1">
        <v>18.600000000000001</v>
      </c>
      <c r="EP239" s="1">
        <v>19</v>
      </c>
      <c r="EQ239" s="1">
        <v>21.4</v>
      </c>
      <c r="ER239" s="1">
        <v>21.6</v>
      </c>
      <c r="ES239" s="1">
        <v>19</v>
      </c>
      <c r="ET239" s="1">
        <v>18.399999999999999</v>
      </c>
      <c r="EU239" s="1">
        <v>20</v>
      </c>
      <c r="EV239" s="1">
        <v>19.399999999999999</v>
      </c>
      <c r="EW239" s="1">
        <v>19.2</v>
      </c>
      <c r="EX239" s="1">
        <v>18.399999999999999</v>
      </c>
      <c r="EY239" s="1">
        <v>18</v>
      </c>
      <c r="EZ239" s="1">
        <v>19.399999999999999</v>
      </c>
      <c r="FA239" s="1">
        <v>19.600000000000001</v>
      </c>
      <c r="FB239" s="1">
        <v>20</v>
      </c>
      <c r="FC239" s="1">
        <v>19</v>
      </c>
      <c r="FD239" s="1">
        <v>18.399999999999999</v>
      </c>
      <c r="FE239" s="1">
        <v>20</v>
      </c>
      <c r="FF239" s="1">
        <v>19.399999999999999</v>
      </c>
      <c r="FG239" s="1">
        <v>17.399999999999999</v>
      </c>
      <c r="FH239" s="1">
        <v>16.600000000000001</v>
      </c>
      <c r="FI239" s="1">
        <v>17.600000000000001</v>
      </c>
      <c r="FJ239" s="1">
        <v>18.2</v>
      </c>
      <c r="FK239" s="1">
        <v>19.600000000000001</v>
      </c>
      <c r="FL239" s="1">
        <v>18.8</v>
      </c>
      <c r="FM239" s="1">
        <v>19.399999999999999</v>
      </c>
      <c r="FN239" s="1">
        <v>19.600000000000001</v>
      </c>
      <c r="FO239" s="1">
        <v>65535</v>
      </c>
      <c r="FP239" s="1">
        <v>20.2</v>
      </c>
      <c r="FQ239" s="1">
        <v>20</v>
      </c>
      <c r="FR239" s="1">
        <v>20</v>
      </c>
      <c r="FS239" s="1">
        <v>19.399999999999999</v>
      </c>
      <c r="FT239" s="1">
        <v>19.8</v>
      </c>
      <c r="FU239" s="1">
        <v>65535</v>
      </c>
      <c r="FV239" s="1">
        <v>19</v>
      </c>
      <c r="FW239" s="1">
        <v>18.600000000000001</v>
      </c>
      <c r="FX239" s="1">
        <v>17.399999999999999</v>
      </c>
      <c r="FY239" s="1">
        <v>17</v>
      </c>
      <c r="FZ239" s="1">
        <v>17.399999999999999</v>
      </c>
      <c r="GA239" s="1">
        <v>19</v>
      </c>
      <c r="GB239" s="1">
        <v>20</v>
      </c>
      <c r="GC239" s="1">
        <v>20.399999999999999</v>
      </c>
      <c r="GD239" s="1">
        <v>18.8</v>
      </c>
      <c r="GE239" s="1">
        <v>17.8</v>
      </c>
      <c r="GF239" s="1">
        <v>17.2</v>
      </c>
      <c r="GG239" s="1">
        <v>19</v>
      </c>
      <c r="GH239" s="1">
        <v>18.8</v>
      </c>
      <c r="GI239" s="1">
        <v>20</v>
      </c>
      <c r="GJ239" s="1">
        <v>20</v>
      </c>
      <c r="GK239" s="1">
        <v>18.8</v>
      </c>
      <c r="GL239" s="1">
        <v>21</v>
      </c>
      <c r="GM239" s="1">
        <v>16</v>
      </c>
      <c r="GN239" s="1">
        <v>15</v>
      </c>
      <c r="GO239" s="1">
        <v>17</v>
      </c>
      <c r="GP239" s="1">
        <v>20</v>
      </c>
      <c r="GQ239" s="1">
        <v>18.600000000000001</v>
      </c>
      <c r="GR239" s="1">
        <v>18.2</v>
      </c>
      <c r="GS239" s="1">
        <v>19.399999999999999</v>
      </c>
      <c r="GT239" s="1">
        <v>17.8</v>
      </c>
      <c r="GU239" s="1">
        <v>18</v>
      </c>
      <c r="GV239" s="1">
        <v>18.399999999999999</v>
      </c>
      <c r="GW239" s="1">
        <v>17.8</v>
      </c>
      <c r="GX239" s="1">
        <v>17</v>
      </c>
      <c r="GY239" s="1">
        <v>18.600000000000001</v>
      </c>
      <c r="GZ239" s="1">
        <v>17.600000000000001</v>
      </c>
      <c r="HA239" s="1">
        <v>18</v>
      </c>
      <c r="HB239" s="1">
        <v>18</v>
      </c>
      <c r="HC239" s="1">
        <v>21.4</v>
      </c>
      <c r="HD239" s="1">
        <v>20.2</v>
      </c>
      <c r="HE239" s="1">
        <v>18.600000000000001</v>
      </c>
      <c r="HF239" s="1">
        <v>18.399999999999999</v>
      </c>
      <c r="HG239" s="1">
        <v>18</v>
      </c>
      <c r="HH239" s="1">
        <v>17</v>
      </c>
      <c r="HI239" s="1">
        <v>16.399999999999999</v>
      </c>
      <c r="HJ239" s="1">
        <v>18.2</v>
      </c>
      <c r="HK239" s="1">
        <v>19</v>
      </c>
      <c r="HL239" s="1">
        <v>18.8</v>
      </c>
      <c r="HM239" s="1">
        <v>19</v>
      </c>
      <c r="HN239" s="1">
        <v>19.399999999999999</v>
      </c>
      <c r="HO239" s="1">
        <v>65535</v>
      </c>
      <c r="HP239" s="1">
        <v>65535</v>
      </c>
      <c r="HQ239" s="1">
        <v>20</v>
      </c>
      <c r="HR239" s="1">
        <v>19.600000000000001</v>
      </c>
      <c r="HS239" s="1">
        <v>17.2</v>
      </c>
      <c r="HT239" s="1">
        <v>18.399999999999999</v>
      </c>
      <c r="HU239" s="1">
        <v>19.2</v>
      </c>
      <c r="HV239" s="1">
        <v>18.399999999999999</v>
      </c>
      <c r="HW239" s="1">
        <v>17.8</v>
      </c>
      <c r="HX239" s="1">
        <v>20</v>
      </c>
      <c r="HY239" s="1">
        <v>18.399999999999999</v>
      </c>
      <c r="HZ239" s="1">
        <v>18.600000000000001</v>
      </c>
      <c r="IA239" s="1">
        <v>17.399999999999999</v>
      </c>
      <c r="IB239" s="1">
        <v>17</v>
      </c>
      <c r="IC239" s="1">
        <v>19.399999999999999</v>
      </c>
      <c r="ID239" s="1">
        <v>65535</v>
      </c>
      <c r="IE239" s="1">
        <v>16.8</v>
      </c>
      <c r="IF239" s="1">
        <v>65535</v>
      </c>
      <c r="IG239" s="1">
        <v>16.399999999999999</v>
      </c>
      <c r="IH239" s="1">
        <v>18</v>
      </c>
      <c r="II239" s="1">
        <v>18.399999999999999</v>
      </c>
      <c r="IJ239" s="1">
        <v>16</v>
      </c>
      <c r="IK239" s="1">
        <v>17.600000000000001</v>
      </c>
      <c r="IL239" s="1">
        <v>19.399999999999999</v>
      </c>
      <c r="IM239" s="1">
        <v>19</v>
      </c>
      <c r="IN239" s="1">
        <v>18</v>
      </c>
      <c r="IO239" s="1">
        <v>19.399999999999999</v>
      </c>
      <c r="IP239" s="1">
        <v>18.399999999999999</v>
      </c>
      <c r="IQ239" s="1">
        <v>65535</v>
      </c>
      <c r="IR239" s="1">
        <v>18</v>
      </c>
      <c r="IS239" s="1">
        <v>19.2</v>
      </c>
      <c r="IT239" s="1">
        <v>18</v>
      </c>
      <c r="IU239" s="1">
        <v>17.600000000000001</v>
      </c>
      <c r="IV239" s="1">
        <v>18</v>
      </c>
      <c r="IW239" s="1">
        <v>17.399999999999999</v>
      </c>
      <c r="IX239" s="1">
        <v>15.6</v>
      </c>
      <c r="IY239" s="1">
        <v>16.8</v>
      </c>
      <c r="IZ239" s="1">
        <v>19.600000000000001</v>
      </c>
      <c r="JA239" s="1">
        <v>19</v>
      </c>
      <c r="JB239" s="1">
        <v>19.2</v>
      </c>
      <c r="JC239" s="1">
        <v>19</v>
      </c>
      <c r="JD239" s="1">
        <v>18.600000000000001</v>
      </c>
      <c r="JE239" s="1">
        <v>18</v>
      </c>
      <c r="JF239" s="1">
        <v>19.399999999999999</v>
      </c>
      <c r="JG239" s="1">
        <v>21.2</v>
      </c>
      <c r="JH239" s="1">
        <v>20.6</v>
      </c>
      <c r="JI239" s="1">
        <v>17.8</v>
      </c>
      <c r="JJ239" s="1">
        <v>19.399999999999999</v>
      </c>
      <c r="JK239" s="1">
        <v>19.2</v>
      </c>
      <c r="JL239" s="1">
        <v>19.399999999999999</v>
      </c>
      <c r="JM239" s="1">
        <v>17.8</v>
      </c>
      <c r="JN239" s="1">
        <v>18</v>
      </c>
      <c r="JO239" s="1">
        <v>20</v>
      </c>
      <c r="JP239" s="1">
        <v>19.399999999999999</v>
      </c>
      <c r="JQ239" s="1">
        <v>19.2</v>
      </c>
      <c r="JR239" s="1">
        <v>17.399999999999999</v>
      </c>
      <c r="JS239" s="1">
        <v>17</v>
      </c>
      <c r="JT239" s="1">
        <v>20.399999999999999</v>
      </c>
      <c r="JU239" s="1">
        <v>19.600000000000001</v>
      </c>
      <c r="JV239" s="1">
        <v>65535</v>
      </c>
      <c r="JW239" s="1">
        <v>19.2</v>
      </c>
      <c r="JX239" s="1">
        <v>19</v>
      </c>
      <c r="JY239" s="1">
        <v>17.399999999999999</v>
      </c>
      <c r="JZ239" s="1">
        <v>17</v>
      </c>
      <c r="KA239" s="1">
        <v>65535</v>
      </c>
      <c r="KB239" s="1">
        <v>65535</v>
      </c>
      <c r="KC239" s="1">
        <v>19.8</v>
      </c>
      <c r="KD239" s="1">
        <v>18.8</v>
      </c>
      <c r="KE239" s="1">
        <v>19.399999999999999</v>
      </c>
      <c r="KF239" s="1">
        <v>19.8</v>
      </c>
      <c r="KG239" s="1">
        <v>19.2</v>
      </c>
      <c r="KH239" s="1">
        <v>20.8</v>
      </c>
      <c r="KI239" s="1">
        <v>19</v>
      </c>
      <c r="KJ239" s="1">
        <v>19.2</v>
      </c>
      <c r="KK239" s="1">
        <v>19.8</v>
      </c>
      <c r="KL239" s="1">
        <v>20.2</v>
      </c>
      <c r="KM239" s="1">
        <v>18.8</v>
      </c>
      <c r="KN239" s="1">
        <v>17.8</v>
      </c>
      <c r="KO239" s="1">
        <v>18.8</v>
      </c>
      <c r="KP239" s="1">
        <v>20.399999999999999</v>
      </c>
      <c r="KQ239" s="1">
        <v>20</v>
      </c>
      <c r="KR239" s="1">
        <v>18.2</v>
      </c>
      <c r="KS239" s="1">
        <v>18.399999999999999</v>
      </c>
      <c r="KT239" s="1">
        <v>18.2</v>
      </c>
      <c r="KU239" s="1">
        <v>17.399999999999999</v>
      </c>
      <c r="KV239" s="1">
        <v>18.2</v>
      </c>
      <c r="KW239" s="1">
        <v>20.399999999999999</v>
      </c>
      <c r="KX239" s="1">
        <v>19.399999999999999</v>
      </c>
      <c r="KY239" s="1">
        <v>18.600000000000001</v>
      </c>
      <c r="KZ239" s="1">
        <v>18.399999999999999</v>
      </c>
      <c r="LA239" s="1">
        <v>20.399999999999999</v>
      </c>
      <c r="LB239" s="1">
        <v>19.399999999999999</v>
      </c>
      <c r="LC239" s="1">
        <v>20</v>
      </c>
      <c r="LD239" s="1">
        <v>65535</v>
      </c>
      <c r="LE239" s="1">
        <v>65535</v>
      </c>
      <c r="LF239" s="1">
        <v>65535</v>
      </c>
      <c r="LG239" s="1">
        <v>17.2</v>
      </c>
      <c r="LH239" s="1">
        <v>20.2</v>
      </c>
      <c r="LI239" s="1">
        <v>20</v>
      </c>
      <c r="LJ239" s="1">
        <v>65535</v>
      </c>
      <c r="LK239" s="1">
        <v>65535</v>
      </c>
      <c r="LL239" s="1">
        <v>65535</v>
      </c>
      <c r="LM239" s="1">
        <v>65535</v>
      </c>
      <c r="LN239" s="1">
        <v>65535</v>
      </c>
      <c r="LO239" s="1">
        <v>65535</v>
      </c>
      <c r="LP239" s="1">
        <v>19.399999999999999</v>
      </c>
      <c r="LQ239" s="1">
        <v>17.600000000000001</v>
      </c>
      <c r="LR239" s="1">
        <v>19.2</v>
      </c>
      <c r="LS239" s="1">
        <v>18.2</v>
      </c>
      <c r="LT239" s="1">
        <v>20.2</v>
      </c>
      <c r="LU239" s="1">
        <v>19.8</v>
      </c>
      <c r="LV239" s="1">
        <v>18.600000000000001</v>
      </c>
      <c r="LW239" s="1">
        <v>65535</v>
      </c>
      <c r="LX239" s="1">
        <v>19.399999999999999</v>
      </c>
      <c r="LY239" s="1">
        <v>19.600000000000001</v>
      </c>
      <c r="LZ239" s="1">
        <v>19.8</v>
      </c>
      <c r="MA239" s="1">
        <v>19.399999999999999</v>
      </c>
      <c r="MB239" s="1">
        <v>20.2</v>
      </c>
      <c r="MC239" s="1">
        <v>18.2</v>
      </c>
      <c r="MD239" s="1">
        <v>18.8</v>
      </c>
      <c r="ME239" s="1">
        <v>19.8</v>
      </c>
      <c r="MF239" s="1">
        <v>20.2</v>
      </c>
      <c r="MG239" s="1">
        <v>19.399999999999999</v>
      </c>
      <c r="MH239" s="1">
        <v>19.600000000000001</v>
      </c>
      <c r="MI239" s="1">
        <v>20</v>
      </c>
      <c r="MJ239" s="1">
        <v>19.399999999999999</v>
      </c>
      <c r="MK239" s="1">
        <v>19.600000000000001</v>
      </c>
      <c r="ML239" s="1">
        <v>19.8</v>
      </c>
      <c r="MM239" s="1">
        <v>20.2</v>
      </c>
      <c r="MN239" s="1">
        <v>19.2</v>
      </c>
      <c r="MO239" s="1">
        <v>18.8</v>
      </c>
      <c r="MP239" s="1">
        <v>19.399999999999999</v>
      </c>
      <c r="MQ239" s="1">
        <v>18.8</v>
      </c>
      <c r="MR239" s="1">
        <v>18.399999999999999</v>
      </c>
      <c r="MS239" s="1">
        <v>21</v>
      </c>
      <c r="MT239" s="1">
        <v>21.2</v>
      </c>
      <c r="MU239" s="1">
        <v>20.399999999999999</v>
      </c>
      <c r="MV239" s="1">
        <v>19.2</v>
      </c>
      <c r="MW239" s="1">
        <v>18.8</v>
      </c>
      <c r="MX239" s="1">
        <v>20.2</v>
      </c>
      <c r="MY239" s="1">
        <v>19</v>
      </c>
      <c r="MZ239" s="1">
        <v>19.600000000000001</v>
      </c>
      <c r="NA239" s="1">
        <v>18.8</v>
      </c>
      <c r="NB239" s="1">
        <v>17.2</v>
      </c>
      <c r="NC239" s="1">
        <v>19.600000000000001</v>
      </c>
      <c r="ND239" s="1">
        <v>21.8</v>
      </c>
      <c r="NE239" s="1">
        <v>21.4</v>
      </c>
      <c r="NF239" s="1">
        <v>22</v>
      </c>
      <c r="NG239" s="1">
        <v>21.2</v>
      </c>
      <c r="NH239" s="1">
        <v>22</v>
      </c>
      <c r="NI239" s="1">
        <v>21.8</v>
      </c>
      <c r="NJ239" s="6">
        <f t="shared" si="160"/>
        <v>0.87096774193548387</v>
      </c>
      <c r="NK239" s="3">
        <f t="shared" si="161"/>
        <v>0.6785714285714286</v>
      </c>
      <c r="NL239" s="3">
        <f t="shared" si="162"/>
        <v>0.77419354838709675</v>
      </c>
      <c r="NM239" s="3">
        <f t="shared" si="163"/>
        <v>0.9</v>
      </c>
      <c r="NN239" s="3">
        <f t="shared" si="164"/>
        <v>1</v>
      </c>
      <c r="NO239" s="3">
        <f t="shared" si="165"/>
        <v>0.93333333333333335</v>
      </c>
      <c r="NP239" s="3">
        <f t="shared" si="166"/>
        <v>1</v>
      </c>
      <c r="NQ239" s="3">
        <f t="shared" si="167"/>
        <v>0.83870967741935487</v>
      </c>
      <c r="NR239" s="3">
        <f t="shared" si="168"/>
        <v>1</v>
      </c>
      <c r="NS239" s="3">
        <f t="shared" si="169"/>
        <v>0.90322580645161288</v>
      </c>
      <c r="NT239" s="3">
        <f t="shared" si="170"/>
        <v>0.66666666666666663</v>
      </c>
      <c r="NU239" s="3">
        <f t="shared" si="171"/>
        <v>1</v>
      </c>
      <c r="NV239" s="3">
        <f t="shared" si="172"/>
        <v>0.88219178082191785</v>
      </c>
      <c r="NW239" s="5">
        <f t="shared" si="173"/>
        <v>19.133333333333333</v>
      </c>
      <c r="NX239" s="1">
        <f t="shared" si="174"/>
        <v>20.010526315789477</v>
      </c>
      <c r="NY239" s="1">
        <f t="shared" si="175"/>
        <v>19.762499999999999</v>
      </c>
      <c r="NZ239" s="1">
        <f t="shared" si="176"/>
        <v>19.762962962962963</v>
      </c>
      <c r="OA239" s="1">
        <f t="shared" si="177"/>
        <v>19.387096774193548</v>
      </c>
      <c r="OB239" s="1">
        <f t="shared" si="178"/>
        <v>18.785714285714285</v>
      </c>
      <c r="OC239" s="1">
        <f t="shared" si="179"/>
        <v>18.387096774193548</v>
      </c>
      <c r="OD239" s="1">
        <f t="shared" si="180"/>
        <v>18.353846153846149</v>
      </c>
      <c r="OE239" s="1">
        <f t="shared" si="181"/>
        <v>18.66</v>
      </c>
      <c r="OF239" s="1">
        <f t="shared" si="182"/>
        <v>18.985714285714284</v>
      </c>
      <c r="OG239" s="1">
        <f t="shared" si="183"/>
        <v>19.279999999999998</v>
      </c>
      <c r="OH239" s="1">
        <f t="shared" si="184"/>
        <v>19.929032258064517</v>
      </c>
      <c r="OI239" s="111">
        <v>17.814285714285713</v>
      </c>
      <c r="OJ239" s="112">
        <v>18.118518518518517</v>
      </c>
      <c r="OK239" s="112">
        <v>18.714285714285715</v>
      </c>
      <c r="OL239" s="112">
        <v>18.88</v>
      </c>
      <c r="OM239" s="112">
        <v>18.446666666666665</v>
      </c>
      <c r="ON239" s="112">
        <v>17.770370370370372</v>
      </c>
      <c r="OO239" s="112">
        <v>17.382758620689653</v>
      </c>
      <c r="OP239" s="112">
        <v>17.585714285714282</v>
      </c>
      <c r="OQ239" s="112">
        <v>17.713793103448282</v>
      </c>
      <c r="OR239" s="112">
        <v>17.892857142857142</v>
      </c>
      <c r="OS239" s="112">
        <v>18.15172413793103</v>
      </c>
      <c r="OT239" s="112">
        <v>17.882758620689653</v>
      </c>
      <c r="OU239" s="5">
        <f t="shared" si="148"/>
        <v>1.3190476190476197</v>
      </c>
      <c r="OV239" s="1">
        <f t="shared" si="149"/>
        <v>1.8920077972709599</v>
      </c>
      <c r="OW239" s="1">
        <f t="shared" si="150"/>
        <v>1.048214285714284</v>
      </c>
      <c r="OX239" s="1">
        <f t="shared" si="151"/>
        <v>0.88296296296296362</v>
      </c>
      <c r="OY239" s="1">
        <f t="shared" si="152"/>
        <v>0.94043010752688261</v>
      </c>
      <c r="OZ239" s="1">
        <f t="shared" si="153"/>
        <v>1.0153439153439123</v>
      </c>
      <c r="PA239" s="1">
        <f t="shared" si="154"/>
        <v>1.0043381535038947</v>
      </c>
      <c r="PB239" s="1">
        <f t="shared" si="155"/>
        <v>0.76813186813186718</v>
      </c>
      <c r="PC239" s="1">
        <f t="shared" si="156"/>
        <v>0.9462068965517183</v>
      </c>
      <c r="PD239" s="1">
        <f t="shared" si="157"/>
        <v>1.0928571428571416</v>
      </c>
      <c r="PE239" s="1">
        <f t="shared" si="158"/>
        <v>1.1282758620689677</v>
      </c>
      <c r="PF239" s="1">
        <f t="shared" si="159"/>
        <v>2.0462736373748633</v>
      </c>
      <c r="PG239" s="111">
        <v>12.8</v>
      </c>
      <c r="PH239" s="112">
        <v>10.4</v>
      </c>
      <c r="PI239" s="112">
        <v>12.8</v>
      </c>
      <c r="PJ239" s="112">
        <v>14</v>
      </c>
      <c r="PK239" s="112">
        <v>13.6</v>
      </c>
      <c r="PL239" s="112">
        <v>13.4</v>
      </c>
      <c r="PM239" s="112">
        <v>12</v>
      </c>
      <c r="PN239" s="112">
        <v>11.8</v>
      </c>
      <c r="PO239" s="112">
        <v>7.4</v>
      </c>
      <c r="PP239" s="112">
        <v>12.4</v>
      </c>
      <c r="PQ239" s="112">
        <v>13.4</v>
      </c>
      <c r="PR239" s="137">
        <v>12</v>
      </c>
      <c r="PS239" s="5">
        <f t="array" ref="PS239">+IF(ISERROR($NW239)=FALSE,MIN(IF($H239:$AL239&lt;65534,$H239:$AL239,"")),NA())</f>
        <v>15</v>
      </c>
      <c r="PT239" s="1">
        <f t="array" ref="PT239">+IF(ISERROR($NX239)=FALSE,MIN(IF($AM239:$BN239&lt;65534,$AM239:$BN239,"")),NA())</f>
        <v>18.399999999999999</v>
      </c>
      <c r="PU239" s="1">
        <f t="array" ref="PU239">+IF(ISERROR($NY239)=FALSE,MIN(IF($BP239:$CT239&lt;65534,$BP239:$CT239,"")),NA())</f>
        <v>18</v>
      </c>
      <c r="PV239" s="1">
        <f t="array" ref="PV239">+IF(ISERROR($NZ239)=FALSE,MIN(IF($CU239:$DX239&lt;65534,$CU239:$DX239,"")),NA())</f>
        <v>16.600000000000001</v>
      </c>
      <c r="PW239" s="1">
        <f t="array" ref="PW239">+IF(ISERROR($OA239)=FALSE,MIN(IF($DY239:$FC239&lt;65534,$DY239:$FC239,"")),NA())</f>
        <v>16.2</v>
      </c>
      <c r="PX239" s="1">
        <f t="array" ref="PX239">+IF(ISERROR($OB239)=FALSE,MIN(IF($FD239:$GG239&lt;65534,$FD239:$GG239,"")),NA())</f>
        <v>16.600000000000001</v>
      </c>
      <c r="PY239" s="1">
        <f t="array" ref="PY239">+IF(ISERROR($OC239)=FALSE,MIN(IF($GH239:$HL239&lt;65534,$GH239:$HL239,"")),NA())</f>
        <v>15</v>
      </c>
      <c r="PZ239" s="1">
        <f t="array" ref="PZ239">+IF(ISERROR($OD239)=FALSE,MIN(IF($HM239:$IQ239&lt;65534,$HM239:$IQ239,"")),NA())</f>
        <v>16</v>
      </c>
      <c r="QA239" s="1">
        <f t="array" ref="QA239">+IF(ISERROR($OE239)=FALSE,MIN(IF($IR239:$JU239&lt;65534,$IR239:$JU239,"")),NA())</f>
        <v>15.6</v>
      </c>
      <c r="QB239" s="1">
        <f t="array" ref="QB239">+IF(ISERROR($OF239)=FALSE,MIN(IF($JV239:$KZ239&lt;65534,$JV239:$KZ239,"")),NA())</f>
        <v>17</v>
      </c>
      <c r="QC239" s="1">
        <f t="array" ref="QC239">+IF(ISERROR($OG239)=FALSE,MIN(IF($LA239:$MD239&lt;65534,$LA239:$MD239,"")),NA())</f>
        <v>17.2</v>
      </c>
      <c r="QD239" s="1">
        <f t="array" ref="QD239">+IF(ISERROR($OH239)=FALSE,MIN(IF($ME239:$NI239&lt;65534,$ME239:$NI239,"")),NA())</f>
        <v>17.2</v>
      </c>
      <c r="QE239" s="5">
        <f t="shared" si="185"/>
        <v>-2.1999999999999993</v>
      </c>
      <c r="QF239" s="1">
        <f t="shared" si="186"/>
        <v>-7.9999999999999982</v>
      </c>
      <c r="QG239" s="1">
        <f t="shared" si="187"/>
        <v>-5.1999999999999993</v>
      </c>
      <c r="QH239" s="1">
        <f t="shared" si="188"/>
        <v>-2.6000000000000014</v>
      </c>
      <c r="QI239" s="1">
        <f t="shared" si="189"/>
        <v>-2.5999999999999996</v>
      </c>
      <c r="QJ239" s="1">
        <f t="shared" si="190"/>
        <v>-3.2000000000000011</v>
      </c>
      <c r="QK239" s="1">
        <f t="shared" si="191"/>
        <v>-3</v>
      </c>
      <c r="QL239" s="1">
        <f t="shared" si="192"/>
        <v>-4.1999999999999993</v>
      </c>
      <c r="QM239" s="1">
        <f t="shared" si="193"/>
        <v>-8.1999999999999993</v>
      </c>
      <c r="QN239" s="1">
        <f t="shared" si="194"/>
        <v>-4.5999999999999996</v>
      </c>
      <c r="QO239" s="1">
        <f t="shared" si="195"/>
        <v>-3.7999999999999989</v>
      </c>
      <c r="QP239" s="1">
        <f t="shared" si="196"/>
        <v>-5.1999999999999993</v>
      </c>
      <c r="QQ239" s="5" t="s">
        <v>892</v>
      </c>
    </row>
    <row r="240" spans="1:459" s="1" customFormat="1" x14ac:dyDescent="0.2">
      <c r="A240" s="79">
        <v>24035400</v>
      </c>
      <c r="B240" s="106">
        <v>-72.677777777777777</v>
      </c>
      <c r="C240" s="106">
        <v>6.8452777777777776</v>
      </c>
      <c r="D240" s="105">
        <v>2841</v>
      </c>
      <c r="E240" s="97" t="s">
        <v>388</v>
      </c>
      <c r="F240" s="97" t="s">
        <v>232</v>
      </c>
      <c r="G240" s="97" t="s">
        <v>15</v>
      </c>
      <c r="H240" s="1">
        <v>9.8000000000000007</v>
      </c>
      <c r="I240" s="1">
        <v>8.4</v>
      </c>
      <c r="J240" s="1">
        <v>6</v>
      </c>
      <c r="K240" s="1">
        <v>7.8</v>
      </c>
      <c r="L240" s="1">
        <v>7</v>
      </c>
      <c r="M240" s="1">
        <v>6.8</v>
      </c>
      <c r="N240" s="1">
        <v>8</v>
      </c>
      <c r="O240" s="1">
        <v>7.8</v>
      </c>
      <c r="P240" s="1">
        <v>8</v>
      </c>
      <c r="Q240" s="1">
        <v>9.4</v>
      </c>
      <c r="R240" s="1">
        <v>7.8</v>
      </c>
      <c r="S240" s="1">
        <v>8</v>
      </c>
      <c r="T240" s="1">
        <v>9</v>
      </c>
      <c r="U240" s="1">
        <v>9.6</v>
      </c>
      <c r="V240" s="1">
        <v>8</v>
      </c>
      <c r="W240" s="1">
        <v>9.6</v>
      </c>
      <c r="X240" s="1">
        <v>7.8</v>
      </c>
      <c r="Y240" s="1">
        <v>7.6</v>
      </c>
      <c r="Z240" s="1">
        <v>7</v>
      </c>
      <c r="AA240" s="1">
        <v>9.8000000000000007</v>
      </c>
      <c r="AB240" s="1">
        <v>9.8000000000000007</v>
      </c>
      <c r="AC240" s="1">
        <v>10</v>
      </c>
      <c r="AD240" s="1">
        <v>7.6</v>
      </c>
      <c r="AE240" s="1">
        <v>9</v>
      </c>
      <c r="AF240" s="1">
        <v>8.8000000000000007</v>
      </c>
      <c r="AG240" s="1">
        <v>8</v>
      </c>
      <c r="AH240" s="1">
        <v>9</v>
      </c>
      <c r="AI240" s="1">
        <v>9.1999999999999993</v>
      </c>
      <c r="AJ240" s="1">
        <v>8</v>
      </c>
      <c r="AK240" s="1">
        <v>8.1999999999999993</v>
      </c>
      <c r="AL240" s="1">
        <v>8</v>
      </c>
      <c r="AM240" s="1">
        <v>6.6</v>
      </c>
      <c r="AN240" s="1">
        <v>8.8000000000000007</v>
      </c>
      <c r="AO240" s="1">
        <v>7</v>
      </c>
      <c r="AP240" s="1">
        <v>6.8</v>
      </c>
      <c r="AQ240" s="1">
        <v>7.8</v>
      </c>
      <c r="AR240" s="1">
        <v>7.6</v>
      </c>
      <c r="AS240" s="1">
        <v>8</v>
      </c>
      <c r="AT240" s="1">
        <v>9.8000000000000007</v>
      </c>
      <c r="AU240" s="1">
        <v>65535</v>
      </c>
      <c r="AV240" s="1">
        <v>11</v>
      </c>
      <c r="AW240" s="1">
        <v>8.1999999999999993</v>
      </c>
      <c r="AX240" s="1">
        <v>9</v>
      </c>
      <c r="AY240" s="1">
        <v>8</v>
      </c>
      <c r="AZ240" s="1">
        <v>8.1999999999999993</v>
      </c>
      <c r="BA240" s="1">
        <v>10.6</v>
      </c>
      <c r="BB240" s="1">
        <v>9</v>
      </c>
      <c r="BC240" s="1">
        <v>9</v>
      </c>
      <c r="BD240" s="1">
        <v>11</v>
      </c>
      <c r="BE240" s="1">
        <v>10.8</v>
      </c>
      <c r="BF240" s="1">
        <v>9</v>
      </c>
      <c r="BG240" s="1">
        <v>8</v>
      </c>
      <c r="BH240" s="1">
        <v>9</v>
      </c>
      <c r="BI240" s="1">
        <v>9.4</v>
      </c>
      <c r="BJ240" s="1">
        <v>9.1999999999999993</v>
      </c>
      <c r="BK240" s="1">
        <v>9</v>
      </c>
      <c r="BL240" s="1">
        <v>7</v>
      </c>
      <c r="BM240" s="1">
        <v>9</v>
      </c>
      <c r="BN240" s="1">
        <v>8.8000000000000007</v>
      </c>
      <c r="BO240" s="102"/>
      <c r="BP240" s="1">
        <v>9.8000000000000007</v>
      </c>
      <c r="BQ240" s="1">
        <v>9</v>
      </c>
      <c r="BR240" s="1">
        <v>10</v>
      </c>
      <c r="BS240" s="1">
        <v>8.8000000000000007</v>
      </c>
      <c r="BT240" s="1">
        <v>9</v>
      </c>
      <c r="BU240" s="1">
        <v>8.8000000000000007</v>
      </c>
      <c r="BV240" s="1">
        <v>9</v>
      </c>
      <c r="BW240" s="1">
        <v>9.8000000000000007</v>
      </c>
      <c r="BX240" s="1">
        <v>9.6</v>
      </c>
      <c r="BY240" s="1">
        <v>9.6</v>
      </c>
      <c r="BZ240" s="1">
        <v>8</v>
      </c>
      <c r="CA240" s="1">
        <v>8.6</v>
      </c>
      <c r="CB240" s="1">
        <v>10.199999999999999</v>
      </c>
      <c r="CC240" s="1">
        <v>11</v>
      </c>
      <c r="CD240" s="1">
        <v>9.6</v>
      </c>
      <c r="CE240" s="1">
        <v>10</v>
      </c>
      <c r="CF240" s="1">
        <v>11</v>
      </c>
      <c r="CG240" s="1">
        <v>11.4</v>
      </c>
      <c r="CH240" s="1">
        <v>8.8000000000000007</v>
      </c>
      <c r="CI240" s="1">
        <v>10</v>
      </c>
      <c r="CJ240" s="1">
        <v>9.6</v>
      </c>
      <c r="CK240" s="1">
        <v>9.4</v>
      </c>
      <c r="CL240" s="1">
        <v>10.199999999999999</v>
      </c>
      <c r="CM240" s="1">
        <v>10.4</v>
      </c>
      <c r="CN240" s="1">
        <v>8.8000000000000007</v>
      </c>
      <c r="CO240" s="1">
        <v>8.8000000000000007</v>
      </c>
      <c r="CP240" s="1">
        <v>8.8000000000000007</v>
      </c>
      <c r="CQ240" s="1">
        <v>8.6</v>
      </c>
      <c r="CR240" s="1">
        <v>9.6</v>
      </c>
      <c r="CS240" s="1">
        <v>11</v>
      </c>
      <c r="CT240" s="1">
        <v>11</v>
      </c>
      <c r="CU240" s="1">
        <v>10</v>
      </c>
      <c r="CV240" s="1">
        <v>10.6</v>
      </c>
      <c r="CW240" s="1">
        <v>6.8</v>
      </c>
      <c r="CX240" s="1">
        <v>6.6</v>
      </c>
      <c r="CY240" s="1">
        <v>7.8</v>
      </c>
      <c r="CZ240" s="1">
        <v>11</v>
      </c>
      <c r="DA240" s="1">
        <v>8.8000000000000007</v>
      </c>
      <c r="DB240" s="1">
        <v>8.6</v>
      </c>
      <c r="DC240" s="1">
        <v>8.4</v>
      </c>
      <c r="DD240" s="1">
        <v>8.6</v>
      </c>
      <c r="DE240" s="1">
        <v>8</v>
      </c>
      <c r="DF240" s="1">
        <v>8.6</v>
      </c>
      <c r="DG240" s="1">
        <v>9</v>
      </c>
      <c r="DH240" s="1">
        <v>9.1999999999999993</v>
      </c>
      <c r="DI240" s="1">
        <v>9.8000000000000007</v>
      </c>
      <c r="DJ240" s="1">
        <v>8.8000000000000007</v>
      </c>
      <c r="DK240" s="1">
        <v>10.4</v>
      </c>
      <c r="DL240" s="1">
        <v>10.5</v>
      </c>
      <c r="DM240" s="1">
        <v>10</v>
      </c>
      <c r="DN240" s="1">
        <v>10.4</v>
      </c>
      <c r="DO240" s="1">
        <v>10.199999999999999</v>
      </c>
      <c r="DP240" s="1">
        <v>10.4</v>
      </c>
      <c r="DQ240" s="1">
        <v>10.199999999999999</v>
      </c>
      <c r="DR240" s="1">
        <v>8.4</v>
      </c>
      <c r="DS240" s="1">
        <v>10.4</v>
      </c>
      <c r="DT240" s="1">
        <v>10.6</v>
      </c>
      <c r="DU240" s="1">
        <v>10</v>
      </c>
      <c r="DV240" s="1">
        <v>12.8</v>
      </c>
      <c r="DW240" s="1">
        <v>11</v>
      </c>
      <c r="DX240" s="1">
        <v>9.8000000000000007</v>
      </c>
      <c r="DY240" s="1">
        <v>11.4</v>
      </c>
      <c r="DZ240" s="1">
        <v>10.199999999999999</v>
      </c>
      <c r="EA240" s="1">
        <v>10.6</v>
      </c>
      <c r="EB240" s="1">
        <v>11</v>
      </c>
      <c r="EC240" s="1">
        <v>11.4</v>
      </c>
      <c r="ED240" s="1">
        <v>65535</v>
      </c>
      <c r="EE240" s="1">
        <v>10</v>
      </c>
      <c r="EF240" s="1">
        <v>9.8000000000000007</v>
      </c>
      <c r="EG240" s="1">
        <v>9.6</v>
      </c>
      <c r="EH240" s="1">
        <v>10.6</v>
      </c>
      <c r="EI240" s="1">
        <v>10.4</v>
      </c>
      <c r="EJ240" s="1">
        <v>11.4</v>
      </c>
      <c r="EK240" s="1">
        <v>11</v>
      </c>
      <c r="EL240" s="1">
        <v>10</v>
      </c>
      <c r="EM240" s="1">
        <v>9.8000000000000007</v>
      </c>
      <c r="EN240" s="1">
        <v>9</v>
      </c>
      <c r="EO240" s="1">
        <v>8.8000000000000007</v>
      </c>
      <c r="EP240" s="1">
        <v>12</v>
      </c>
      <c r="EQ240" s="1">
        <v>10.199999999999999</v>
      </c>
      <c r="ER240" s="1">
        <v>10.4</v>
      </c>
      <c r="ES240" s="1">
        <v>8.4</v>
      </c>
      <c r="ET240" s="1">
        <v>65535</v>
      </c>
      <c r="EU240" s="1">
        <v>65535</v>
      </c>
      <c r="EV240" s="1">
        <v>9</v>
      </c>
      <c r="EW240" s="1">
        <v>10</v>
      </c>
      <c r="EX240" s="1">
        <v>9.8000000000000007</v>
      </c>
      <c r="EY240" s="1">
        <v>9</v>
      </c>
      <c r="EZ240" s="1">
        <v>11</v>
      </c>
      <c r="FA240" s="1">
        <v>9</v>
      </c>
      <c r="FB240" s="1">
        <v>9.6</v>
      </c>
      <c r="FC240" s="1">
        <v>9</v>
      </c>
      <c r="FD240" s="1">
        <v>10</v>
      </c>
      <c r="FE240" s="1">
        <v>9.6</v>
      </c>
      <c r="FF240" s="1">
        <v>9.1999999999999993</v>
      </c>
      <c r="FG240" s="1">
        <v>8.8000000000000007</v>
      </c>
      <c r="FH240" s="1">
        <v>9.4</v>
      </c>
      <c r="FI240" s="1">
        <v>9.1999999999999993</v>
      </c>
      <c r="FJ240" s="1">
        <v>10</v>
      </c>
      <c r="FK240" s="1">
        <v>9</v>
      </c>
      <c r="FL240" s="1">
        <v>11.6</v>
      </c>
      <c r="FM240" s="1">
        <v>10.4</v>
      </c>
      <c r="FN240" s="1">
        <v>11.8</v>
      </c>
      <c r="FO240" s="1">
        <v>10.6</v>
      </c>
      <c r="FP240" s="1">
        <v>9.4</v>
      </c>
      <c r="FQ240" s="1">
        <v>12</v>
      </c>
      <c r="FR240" s="1">
        <v>12.2</v>
      </c>
      <c r="FS240" s="1">
        <v>10.6</v>
      </c>
      <c r="FT240" s="1">
        <v>11.2</v>
      </c>
      <c r="FU240" s="1">
        <v>12.6</v>
      </c>
      <c r="FV240" s="1">
        <v>11</v>
      </c>
      <c r="FW240" s="1">
        <v>12.2</v>
      </c>
      <c r="FX240" s="1">
        <v>12</v>
      </c>
      <c r="FY240" s="1">
        <v>9.8000000000000007</v>
      </c>
      <c r="FZ240" s="1">
        <v>9.6</v>
      </c>
      <c r="GA240" s="1">
        <v>9</v>
      </c>
      <c r="GB240" s="1">
        <v>9.1999999999999993</v>
      </c>
      <c r="GC240" s="1">
        <v>9.6</v>
      </c>
      <c r="GD240" s="1">
        <v>9</v>
      </c>
      <c r="GE240" s="1">
        <v>9.8000000000000007</v>
      </c>
      <c r="GF240" s="1">
        <v>9.1999999999999993</v>
      </c>
      <c r="GG240" s="1">
        <v>10</v>
      </c>
      <c r="GH240" s="1">
        <v>11</v>
      </c>
      <c r="GI240" s="1">
        <v>10.199999999999999</v>
      </c>
      <c r="GJ240" s="1">
        <v>10.6</v>
      </c>
      <c r="GK240" s="1">
        <v>9.6</v>
      </c>
      <c r="GL240" s="1">
        <v>9</v>
      </c>
      <c r="GM240" s="1">
        <v>9.1999999999999993</v>
      </c>
      <c r="GN240" s="1">
        <v>8</v>
      </c>
      <c r="GO240" s="1">
        <v>9.6</v>
      </c>
      <c r="GP240" s="1">
        <v>9.4</v>
      </c>
      <c r="GQ240" s="1">
        <v>9.8000000000000007</v>
      </c>
      <c r="GR240" s="1">
        <v>9.6</v>
      </c>
      <c r="GS240" s="1">
        <v>9.8000000000000007</v>
      </c>
      <c r="GT240" s="1">
        <v>11</v>
      </c>
      <c r="GU240" s="1">
        <v>11.2</v>
      </c>
      <c r="GV240" s="1">
        <v>9</v>
      </c>
      <c r="GW240" s="1">
        <v>6.6</v>
      </c>
      <c r="GX240" s="1">
        <v>8.4</v>
      </c>
      <c r="GY240" s="1">
        <v>8.8000000000000007</v>
      </c>
      <c r="GZ240" s="1">
        <v>11.2</v>
      </c>
      <c r="HA240" s="1">
        <v>11</v>
      </c>
      <c r="HB240" s="1">
        <v>10</v>
      </c>
      <c r="HC240" s="1">
        <v>65535</v>
      </c>
      <c r="HD240" s="1">
        <v>10.6</v>
      </c>
      <c r="HE240" s="1">
        <v>9.8000000000000007</v>
      </c>
      <c r="HF240" s="1">
        <v>9.1999999999999993</v>
      </c>
      <c r="HG240" s="1">
        <v>9.6</v>
      </c>
      <c r="HH240" s="1">
        <v>9.4</v>
      </c>
      <c r="HI240" s="1">
        <v>10</v>
      </c>
      <c r="HJ240" s="1">
        <v>8</v>
      </c>
      <c r="HK240" s="1">
        <v>9</v>
      </c>
      <c r="HL240" s="1">
        <v>9.8000000000000007</v>
      </c>
      <c r="HM240" s="1">
        <v>10</v>
      </c>
      <c r="HN240" s="1">
        <v>65535</v>
      </c>
      <c r="HO240" s="1">
        <v>65535</v>
      </c>
      <c r="HP240" s="1">
        <v>65535</v>
      </c>
      <c r="HQ240" s="1">
        <v>9.1999999999999993</v>
      </c>
      <c r="HR240" s="1">
        <v>65535</v>
      </c>
      <c r="HS240" s="1">
        <v>65535</v>
      </c>
      <c r="HT240" s="1">
        <v>65535</v>
      </c>
      <c r="HU240" s="1">
        <v>8</v>
      </c>
      <c r="HV240" s="1">
        <v>9.8000000000000007</v>
      </c>
      <c r="HW240" s="1">
        <v>9.4</v>
      </c>
      <c r="HX240" s="1">
        <v>8.6</v>
      </c>
      <c r="HY240" s="1">
        <v>11.6</v>
      </c>
      <c r="HZ240" s="1">
        <v>9.1999999999999993</v>
      </c>
      <c r="IA240" s="1">
        <v>8.1999999999999993</v>
      </c>
      <c r="IB240" s="1">
        <v>9</v>
      </c>
      <c r="IC240" s="1">
        <v>9.6</v>
      </c>
      <c r="ID240" s="1">
        <v>8.4</v>
      </c>
      <c r="IE240" s="1">
        <v>10</v>
      </c>
      <c r="IF240" s="1">
        <v>8.8000000000000007</v>
      </c>
      <c r="IG240" s="1">
        <v>7.6</v>
      </c>
      <c r="IH240" s="1">
        <v>9</v>
      </c>
      <c r="II240" s="1">
        <v>8.8000000000000007</v>
      </c>
      <c r="IJ240" s="1">
        <v>8</v>
      </c>
      <c r="IK240" s="1">
        <v>9</v>
      </c>
      <c r="IL240" s="1">
        <v>8.6</v>
      </c>
      <c r="IM240" s="1">
        <v>9.8000000000000007</v>
      </c>
      <c r="IN240" s="1">
        <v>9.6</v>
      </c>
      <c r="IO240" s="1">
        <v>8.8000000000000007</v>
      </c>
      <c r="IP240" s="1">
        <v>8</v>
      </c>
      <c r="IQ240" s="1">
        <v>8.6</v>
      </c>
      <c r="IR240" s="1">
        <v>10</v>
      </c>
      <c r="IS240" s="1">
        <v>9</v>
      </c>
      <c r="IT240" s="1">
        <v>8.4</v>
      </c>
      <c r="IU240" s="1">
        <v>10.4</v>
      </c>
      <c r="IV240" s="1">
        <v>8.4</v>
      </c>
      <c r="IW240" s="1">
        <v>8.1999999999999993</v>
      </c>
      <c r="IX240" s="1">
        <v>7</v>
      </c>
      <c r="IY240" s="1">
        <v>7.2</v>
      </c>
      <c r="IZ240" s="1">
        <v>10.4</v>
      </c>
      <c r="JA240" s="1">
        <v>9.6</v>
      </c>
      <c r="JB240" s="1">
        <v>11.4</v>
      </c>
      <c r="JC240" s="1">
        <v>9.8000000000000007</v>
      </c>
      <c r="JD240" s="1">
        <v>8.1999999999999993</v>
      </c>
      <c r="JE240" s="1">
        <v>12</v>
      </c>
      <c r="JF240" s="1">
        <v>9</v>
      </c>
      <c r="JG240" s="1">
        <v>10.6</v>
      </c>
      <c r="JH240" s="1">
        <v>9</v>
      </c>
      <c r="JI240" s="1">
        <v>8.1999999999999993</v>
      </c>
      <c r="JJ240" s="1">
        <v>9.6</v>
      </c>
      <c r="JK240" s="1">
        <v>9.1999999999999993</v>
      </c>
      <c r="JL240" s="1">
        <v>9.8000000000000007</v>
      </c>
      <c r="JM240" s="1">
        <v>7.8</v>
      </c>
      <c r="JN240" s="1">
        <v>9.6</v>
      </c>
      <c r="JO240" s="1">
        <v>10</v>
      </c>
      <c r="JP240" s="1">
        <v>9.8000000000000007</v>
      </c>
      <c r="JQ240" s="1">
        <v>9</v>
      </c>
      <c r="JR240" s="1">
        <v>8.6</v>
      </c>
      <c r="JS240" s="1">
        <v>9</v>
      </c>
      <c r="JT240" s="1">
        <v>9.1999999999999993</v>
      </c>
      <c r="JU240" s="1">
        <v>8.6</v>
      </c>
      <c r="JV240" s="1">
        <v>8</v>
      </c>
      <c r="JW240" s="1">
        <v>65535</v>
      </c>
      <c r="JX240" s="1">
        <v>8.8000000000000007</v>
      </c>
      <c r="JY240" s="1">
        <v>8</v>
      </c>
      <c r="JZ240" s="1">
        <v>9.1999999999999993</v>
      </c>
      <c r="KA240" s="1">
        <v>7.8</v>
      </c>
      <c r="KB240" s="1">
        <v>7.8</v>
      </c>
      <c r="KC240" s="1">
        <v>9</v>
      </c>
      <c r="KD240" s="1">
        <v>65535</v>
      </c>
      <c r="KE240" s="1">
        <v>9</v>
      </c>
      <c r="KF240" s="1">
        <v>9.8000000000000007</v>
      </c>
      <c r="KG240" s="1">
        <v>9.1999999999999993</v>
      </c>
      <c r="KH240" s="1">
        <v>9.4</v>
      </c>
      <c r="KI240" s="1">
        <v>9.6</v>
      </c>
      <c r="KJ240" s="1">
        <v>7</v>
      </c>
      <c r="KK240" s="1">
        <v>9.6</v>
      </c>
      <c r="KL240" s="1">
        <v>8</v>
      </c>
      <c r="KM240" s="1">
        <v>9.8000000000000007</v>
      </c>
      <c r="KN240" s="1">
        <v>9</v>
      </c>
      <c r="KO240" s="1">
        <v>9.1999999999999993</v>
      </c>
      <c r="KP240" s="1">
        <v>11</v>
      </c>
      <c r="KQ240" s="1">
        <v>9.4</v>
      </c>
      <c r="KR240" s="1">
        <v>9</v>
      </c>
      <c r="KS240" s="1">
        <v>8</v>
      </c>
      <c r="KT240" s="1">
        <v>9</v>
      </c>
      <c r="KU240" s="1">
        <v>8.1999999999999993</v>
      </c>
      <c r="KV240" s="1">
        <v>8</v>
      </c>
      <c r="KW240" s="1">
        <v>8.6</v>
      </c>
      <c r="KX240" s="1">
        <v>8.6</v>
      </c>
      <c r="KY240" s="1">
        <v>10.6</v>
      </c>
      <c r="KZ240" s="1">
        <v>7.8</v>
      </c>
      <c r="LA240" s="1">
        <v>8.1999999999999993</v>
      </c>
      <c r="LB240" s="1">
        <v>8</v>
      </c>
      <c r="LC240" s="1">
        <v>8.1999999999999993</v>
      </c>
      <c r="LD240" s="1">
        <v>10</v>
      </c>
      <c r="LE240" s="1">
        <v>11</v>
      </c>
      <c r="LF240" s="1">
        <v>10</v>
      </c>
      <c r="LG240" s="1">
        <v>10.4</v>
      </c>
      <c r="LH240" s="1">
        <v>11.6</v>
      </c>
      <c r="LI240" s="1">
        <v>10.6</v>
      </c>
      <c r="LJ240" s="1">
        <v>65535</v>
      </c>
      <c r="LK240" s="1">
        <v>10.6</v>
      </c>
      <c r="LL240" s="1">
        <v>10.4</v>
      </c>
      <c r="LM240" s="1">
        <v>7.8</v>
      </c>
      <c r="LN240" s="1">
        <v>8</v>
      </c>
      <c r="LO240" s="1">
        <v>8.6</v>
      </c>
      <c r="LP240" s="1">
        <v>7.2</v>
      </c>
      <c r="LQ240" s="1">
        <v>7.8</v>
      </c>
      <c r="LR240" s="1">
        <v>7</v>
      </c>
      <c r="LS240" s="1">
        <v>8.1999999999999993</v>
      </c>
      <c r="LT240" s="1">
        <v>7.8</v>
      </c>
      <c r="LU240" s="1">
        <v>8</v>
      </c>
      <c r="LV240" s="1">
        <v>9</v>
      </c>
      <c r="LW240" s="1">
        <v>8.8000000000000007</v>
      </c>
      <c r="LX240" s="1">
        <v>8</v>
      </c>
      <c r="LY240" s="1">
        <v>9.8000000000000007</v>
      </c>
      <c r="LZ240" s="1">
        <v>10.8</v>
      </c>
      <c r="MA240" s="1">
        <v>12</v>
      </c>
      <c r="MB240" s="1">
        <v>65535</v>
      </c>
      <c r="MC240" s="1">
        <v>65535</v>
      </c>
      <c r="MD240" s="1">
        <v>7.8</v>
      </c>
      <c r="ME240" s="1">
        <v>8.6</v>
      </c>
      <c r="MF240" s="1">
        <v>8.4</v>
      </c>
      <c r="MG240" s="1">
        <v>9.8000000000000007</v>
      </c>
      <c r="MH240" s="1">
        <v>10.6</v>
      </c>
      <c r="MI240" s="1">
        <v>8.6</v>
      </c>
      <c r="MJ240" s="1">
        <v>7.8</v>
      </c>
      <c r="MK240" s="1">
        <v>8.4</v>
      </c>
      <c r="ML240" s="1">
        <v>6</v>
      </c>
      <c r="MM240" s="1">
        <v>8.1999999999999993</v>
      </c>
      <c r="MN240" s="1">
        <v>8</v>
      </c>
      <c r="MO240" s="1">
        <v>8.1999999999999993</v>
      </c>
      <c r="MP240" s="1">
        <v>7</v>
      </c>
      <c r="MQ240" s="1">
        <v>6.8</v>
      </c>
      <c r="MR240" s="1">
        <v>8</v>
      </c>
      <c r="MS240" s="1">
        <v>8.8000000000000007</v>
      </c>
      <c r="MT240" s="1">
        <v>11</v>
      </c>
      <c r="MU240" s="1">
        <v>10.8</v>
      </c>
      <c r="MV240" s="1">
        <v>10.4</v>
      </c>
      <c r="MW240" s="1">
        <v>9.8000000000000007</v>
      </c>
      <c r="MX240" s="1">
        <v>10.8</v>
      </c>
      <c r="MY240" s="1">
        <v>12</v>
      </c>
      <c r="MZ240" s="1">
        <v>11</v>
      </c>
      <c r="NA240" s="1">
        <v>9.8000000000000007</v>
      </c>
      <c r="NB240" s="1">
        <v>9</v>
      </c>
      <c r="NC240" s="1">
        <v>10.199999999999999</v>
      </c>
      <c r="ND240" s="1">
        <v>11.6</v>
      </c>
      <c r="NE240" s="1">
        <v>9.8000000000000007</v>
      </c>
      <c r="NF240" s="1">
        <v>9</v>
      </c>
      <c r="NG240" s="1">
        <v>8.8000000000000007</v>
      </c>
      <c r="NH240" s="1">
        <v>10</v>
      </c>
      <c r="NI240" s="1">
        <v>9.8000000000000007</v>
      </c>
      <c r="NJ240" s="6">
        <f t="shared" si="160"/>
        <v>1</v>
      </c>
      <c r="NK240" s="3">
        <f t="shared" si="161"/>
        <v>0.9642857142857143</v>
      </c>
      <c r="NL240" s="3">
        <f t="shared" si="162"/>
        <v>1</v>
      </c>
      <c r="NM240" s="3">
        <f t="shared" si="163"/>
        <v>1</v>
      </c>
      <c r="NN240" s="3">
        <f t="shared" si="164"/>
        <v>0.90322580645161288</v>
      </c>
      <c r="NO240" s="3">
        <f t="shared" si="165"/>
        <v>1</v>
      </c>
      <c r="NP240" s="3">
        <f t="shared" si="166"/>
        <v>0.967741935483871</v>
      </c>
      <c r="NQ240" s="3">
        <f t="shared" si="167"/>
        <v>0.80645161290322576</v>
      </c>
      <c r="NR240" s="3">
        <f t="shared" si="168"/>
        <v>1</v>
      </c>
      <c r="NS240" s="3">
        <f t="shared" si="169"/>
        <v>0.93548387096774188</v>
      </c>
      <c r="NT240" s="3">
        <f t="shared" si="170"/>
        <v>0.9</v>
      </c>
      <c r="NU240" s="3">
        <f t="shared" si="171"/>
        <v>1</v>
      </c>
      <c r="NV240" s="3">
        <f t="shared" si="172"/>
        <v>0.95616438356164379</v>
      </c>
      <c r="NW240" s="5">
        <f t="shared" si="173"/>
        <v>8.3483870967741947</v>
      </c>
      <c r="NX240" s="1">
        <f t="shared" si="174"/>
        <v>8.7259259259259263</v>
      </c>
      <c r="NY240" s="1">
        <f t="shared" si="175"/>
        <v>9.619354838709679</v>
      </c>
      <c r="NZ240" s="1">
        <f t="shared" si="176"/>
        <v>9.5233333333333334</v>
      </c>
      <c r="OA240" s="1">
        <f t="shared" si="177"/>
        <v>10.085714285714287</v>
      </c>
      <c r="OB240" s="1">
        <f t="shared" si="178"/>
        <v>10.266666666666667</v>
      </c>
      <c r="OC240" s="1">
        <f t="shared" si="179"/>
        <v>9.6133333333333333</v>
      </c>
      <c r="OD240" s="1">
        <f t="shared" si="180"/>
        <v>9.0240000000000009</v>
      </c>
      <c r="OE240" s="1">
        <f t="shared" si="181"/>
        <v>9.2333333333333325</v>
      </c>
      <c r="OF240" s="1">
        <f t="shared" si="182"/>
        <v>8.841379310344827</v>
      </c>
      <c r="OG240" s="1">
        <f t="shared" si="183"/>
        <v>9.0962962962962965</v>
      </c>
      <c r="OH240" s="1">
        <f t="shared" si="184"/>
        <v>9.2580645161290338</v>
      </c>
      <c r="OI240" s="111" t="e">
        <f>NA()</f>
        <v>#N/A</v>
      </c>
      <c r="OJ240" s="112" t="e">
        <f>NA()</f>
        <v>#N/A</v>
      </c>
      <c r="OK240" s="112" t="e">
        <f>NA()</f>
        <v>#N/A</v>
      </c>
      <c r="OL240" s="112" t="e">
        <f>NA()</f>
        <v>#N/A</v>
      </c>
      <c r="OM240" s="112" t="e">
        <f>NA()</f>
        <v>#N/A</v>
      </c>
      <c r="ON240" s="112" t="e">
        <f>NA()</f>
        <v>#N/A</v>
      </c>
      <c r="OO240" s="112" t="e">
        <f>NA()</f>
        <v>#N/A</v>
      </c>
      <c r="OP240" s="112" t="e">
        <f>NA()</f>
        <v>#N/A</v>
      </c>
      <c r="OQ240" s="112" t="e">
        <f>NA()</f>
        <v>#N/A</v>
      </c>
      <c r="OR240" s="112" t="e">
        <f>NA()</f>
        <v>#N/A</v>
      </c>
      <c r="OS240" s="112" t="e">
        <f>NA()</f>
        <v>#N/A</v>
      </c>
      <c r="OT240" s="112" t="e">
        <f>NA()</f>
        <v>#N/A</v>
      </c>
      <c r="OU240" s="5" t="e">
        <f t="shared" si="148"/>
        <v>#N/A</v>
      </c>
      <c r="OV240" s="1" t="e">
        <f t="shared" si="149"/>
        <v>#N/A</v>
      </c>
      <c r="OW240" s="1" t="e">
        <f t="shared" si="150"/>
        <v>#N/A</v>
      </c>
      <c r="OX240" s="1" t="e">
        <f t="shared" si="151"/>
        <v>#N/A</v>
      </c>
      <c r="OY240" s="1" t="e">
        <f t="shared" si="152"/>
        <v>#N/A</v>
      </c>
      <c r="OZ240" s="1" t="e">
        <f t="shared" si="153"/>
        <v>#N/A</v>
      </c>
      <c r="PA240" s="1" t="e">
        <f t="shared" si="154"/>
        <v>#N/A</v>
      </c>
      <c r="PB240" s="1" t="e">
        <f t="shared" si="155"/>
        <v>#N/A</v>
      </c>
      <c r="PC240" s="1" t="e">
        <f t="shared" si="156"/>
        <v>#N/A</v>
      </c>
      <c r="PD240" s="1" t="e">
        <f t="shared" si="157"/>
        <v>#N/A</v>
      </c>
      <c r="PE240" s="1" t="e">
        <f t="shared" si="158"/>
        <v>#N/A</v>
      </c>
      <c r="PF240" s="1" t="e">
        <f t="shared" si="159"/>
        <v>#N/A</v>
      </c>
      <c r="PG240" s="111">
        <v>4</v>
      </c>
      <c r="PH240" s="112">
        <v>3.6</v>
      </c>
      <c r="PI240" s="112">
        <v>4</v>
      </c>
      <c r="PJ240" s="112">
        <v>5</v>
      </c>
      <c r="PK240" s="112">
        <v>5</v>
      </c>
      <c r="PL240" s="112">
        <v>5</v>
      </c>
      <c r="PM240" s="112">
        <v>6.2</v>
      </c>
      <c r="PN240" s="112">
        <v>6.4</v>
      </c>
      <c r="PO240" s="112">
        <v>5.4</v>
      </c>
      <c r="PP240" s="112">
        <v>5.4</v>
      </c>
      <c r="PQ240" s="112">
        <v>5</v>
      </c>
      <c r="PR240" s="137">
        <v>3.2</v>
      </c>
      <c r="PS240" s="5">
        <f t="array" ref="PS240">+IF(ISERROR($NW240)=FALSE,MIN(IF($H240:$AL240&lt;65534,$H240:$AL240,"")),NA())</f>
        <v>6</v>
      </c>
      <c r="PT240" s="1">
        <f t="array" ref="PT240">+IF(ISERROR($NX240)=FALSE,MIN(IF($AM240:$BN240&lt;65534,$AM240:$BN240,"")),NA())</f>
        <v>6.6</v>
      </c>
      <c r="PU240" s="1">
        <f t="array" ref="PU240">+IF(ISERROR($NY240)=FALSE,MIN(IF($BP240:$CT240&lt;65534,$BP240:$CT240,"")),NA())</f>
        <v>8</v>
      </c>
      <c r="PV240" s="1">
        <f t="array" ref="PV240">+IF(ISERROR($NZ240)=FALSE,MIN(IF($CU240:$DX240&lt;65534,$CU240:$DX240,"")),NA())</f>
        <v>6.6</v>
      </c>
      <c r="PW240" s="1">
        <f t="array" ref="PW240">+IF(ISERROR($OA240)=FALSE,MIN(IF($DY240:$FC240&lt;65534,$DY240:$FC240,"")),NA())</f>
        <v>8.4</v>
      </c>
      <c r="PX240" s="1">
        <f t="array" ref="PX240">+IF(ISERROR($OB240)=FALSE,MIN(IF($FD240:$GG240&lt;65534,$FD240:$GG240,"")),NA())</f>
        <v>8.8000000000000007</v>
      </c>
      <c r="PY240" s="1">
        <f t="array" ref="PY240">+IF(ISERROR($OC240)=FALSE,MIN(IF($GH240:$HL240&lt;65534,$GH240:$HL240,"")),NA())</f>
        <v>6.6</v>
      </c>
      <c r="PZ240" s="1">
        <f t="array" ref="PZ240">+IF(ISERROR($OD240)=FALSE,MIN(IF($HM240:$IQ240&lt;65534,$HM240:$IQ240,"")),NA())</f>
        <v>7.6</v>
      </c>
      <c r="QA240" s="1">
        <f t="array" ref="QA240">+IF(ISERROR($OE240)=FALSE,MIN(IF($IR240:$JU240&lt;65534,$IR240:$JU240,"")),NA())</f>
        <v>7</v>
      </c>
      <c r="QB240" s="1">
        <f t="array" ref="QB240">+IF(ISERROR($OF240)=FALSE,MIN(IF($JV240:$KZ240&lt;65534,$JV240:$KZ240,"")),NA())</f>
        <v>7</v>
      </c>
      <c r="QC240" s="1">
        <f t="array" ref="QC240">+IF(ISERROR($OG240)=FALSE,MIN(IF($LA240:$MD240&lt;65534,$LA240:$MD240,"")),NA())</f>
        <v>7</v>
      </c>
      <c r="QD240" s="1">
        <f t="array" ref="QD240">+IF(ISERROR($OH240)=FALSE,MIN(IF($ME240:$NI240&lt;65534,$ME240:$NI240,"")),NA())</f>
        <v>6</v>
      </c>
      <c r="QE240" s="5">
        <f t="shared" si="185"/>
        <v>-2</v>
      </c>
      <c r="QF240" s="1">
        <f t="shared" si="186"/>
        <v>-2.9999999999999996</v>
      </c>
      <c r="QG240" s="1">
        <f t="shared" si="187"/>
        <v>-4</v>
      </c>
      <c r="QH240" s="1">
        <f t="shared" si="188"/>
        <v>-1.5999999999999996</v>
      </c>
      <c r="QI240" s="1">
        <f t="shared" si="189"/>
        <v>-3.4000000000000004</v>
      </c>
      <c r="QJ240" s="1">
        <f t="shared" si="190"/>
        <v>-3.8000000000000007</v>
      </c>
      <c r="QK240" s="1">
        <f t="shared" si="191"/>
        <v>-0.39999999999999947</v>
      </c>
      <c r="QL240" s="1">
        <f t="shared" si="192"/>
        <v>-1.1999999999999993</v>
      </c>
      <c r="QM240" s="1">
        <f t="shared" si="193"/>
        <v>-1.5999999999999996</v>
      </c>
      <c r="QN240" s="1">
        <f t="shared" si="194"/>
        <v>-1.5999999999999996</v>
      </c>
      <c r="QO240" s="1">
        <f t="shared" si="195"/>
        <v>-2</v>
      </c>
      <c r="QP240" s="1">
        <f t="shared" si="196"/>
        <v>-2.8</v>
      </c>
      <c r="QQ240" s="5" t="s">
        <v>892</v>
      </c>
    </row>
    <row r="241" spans="1:459" s="1" customFormat="1" x14ac:dyDescent="0.2">
      <c r="A241" s="79">
        <v>24055030</v>
      </c>
      <c r="B241" s="106">
        <v>-73.282749999999993</v>
      </c>
      <c r="C241" s="106">
        <v>6.7927777777777774</v>
      </c>
      <c r="D241" s="105">
        <v>1810</v>
      </c>
      <c r="E241" s="97" t="s">
        <v>81</v>
      </c>
      <c r="F241" s="97" t="s">
        <v>81</v>
      </c>
      <c r="G241" s="97" t="s">
        <v>15</v>
      </c>
      <c r="H241" s="1">
        <v>65535</v>
      </c>
      <c r="I241" s="1">
        <v>65535</v>
      </c>
      <c r="J241" s="1">
        <v>65535</v>
      </c>
      <c r="K241" s="1">
        <v>65535</v>
      </c>
      <c r="L241" s="1">
        <v>65535</v>
      </c>
      <c r="M241" s="1">
        <v>65535</v>
      </c>
      <c r="N241" s="1">
        <v>65535</v>
      </c>
      <c r="O241" s="1">
        <v>65535</v>
      </c>
      <c r="P241" s="1">
        <v>65535</v>
      </c>
      <c r="Q241" s="1">
        <v>65535</v>
      </c>
      <c r="R241" s="1">
        <v>65535</v>
      </c>
      <c r="S241" s="1">
        <v>65535</v>
      </c>
      <c r="T241" s="1">
        <v>65535</v>
      </c>
      <c r="U241" s="1">
        <v>65535</v>
      </c>
      <c r="V241" s="1">
        <v>65535</v>
      </c>
      <c r="W241" s="1">
        <v>65535</v>
      </c>
      <c r="X241" s="1">
        <v>65535</v>
      </c>
      <c r="Y241" s="1">
        <v>65535</v>
      </c>
      <c r="Z241" s="1">
        <v>65535</v>
      </c>
      <c r="AA241" s="1">
        <v>65535</v>
      </c>
      <c r="AB241" s="1">
        <v>65535</v>
      </c>
      <c r="AC241" s="1">
        <v>65535</v>
      </c>
      <c r="AD241" s="1">
        <v>65535</v>
      </c>
      <c r="AE241" s="1">
        <v>65535</v>
      </c>
      <c r="AF241" s="1">
        <v>65535</v>
      </c>
      <c r="AG241" s="1">
        <v>65535</v>
      </c>
      <c r="AH241" s="1">
        <v>65535</v>
      </c>
      <c r="AI241" s="1">
        <v>65535</v>
      </c>
      <c r="AJ241" s="1">
        <v>65535</v>
      </c>
      <c r="AK241" s="1">
        <v>65535</v>
      </c>
      <c r="AL241" s="1">
        <v>65535</v>
      </c>
      <c r="AM241" s="1">
        <v>65535</v>
      </c>
      <c r="AN241" s="1">
        <v>65535</v>
      </c>
      <c r="AO241" s="1">
        <v>65535</v>
      </c>
      <c r="AP241" s="1">
        <v>65535</v>
      </c>
      <c r="AQ241" s="1">
        <v>65535</v>
      </c>
      <c r="AR241" s="1">
        <v>65535</v>
      </c>
      <c r="AS241" s="1">
        <v>65535</v>
      </c>
      <c r="AT241" s="1">
        <v>65535</v>
      </c>
      <c r="AU241" s="1">
        <v>65535</v>
      </c>
      <c r="AV241" s="1">
        <v>65535</v>
      </c>
      <c r="AW241" s="1">
        <v>65535</v>
      </c>
      <c r="AX241" s="1">
        <v>65535</v>
      </c>
      <c r="AY241" s="1">
        <v>65535</v>
      </c>
      <c r="AZ241" s="1">
        <v>65535</v>
      </c>
      <c r="BA241" s="1">
        <v>65535</v>
      </c>
      <c r="BB241" s="1">
        <v>65535</v>
      </c>
      <c r="BC241" s="1">
        <v>65535</v>
      </c>
      <c r="BD241" s="1">
        <v>65535</v>
      </c>
      <c r="BE241" s="1">
        <v>65535</v>
      </c>
      <c r="BF241" s="1">
        <v>65535</v>
      </c>
      <c r="BG241" s="1">
        <v>65535</v>
      </c>
      <c r="BH241" s="1">
        <v>65535</v>
      </c>
      <c r="BI241" s="1">
        <v>65535</v>
      </c>
      <c r="BJ241" s="1">
        <v>65535</v>
      </c>
      <c r="BK241" s="1">
        <v>65535</v>
      </c>
      <c r="BL241" s="1">
        <v>65535</v>
      </c>
      <c r="BM241" s="1">
        <v>65535</v>
      </c>
      <c r="BN241" s="1">
        <v>65535</v>
      </c>
      <c r="BO241" s="102"/>
      <c r="BP241" s="1">
        <v>65535</v>
      </c>
      <c r="BQ241" s="1">
        <v>65535</v>
      </c>
      <c r="BR241" s="1">
        <v>65535</v>
      </c>
      <c r="BS241" s="1">
        <v>65535</v>
      </c>
      <c r="BT241" s="1">
        <v>65535</v>
      </c>
      <c r="BU241" s="1">
        <v>65535</v>
      </c>
      <c r="BV241" s="1">
        <v>65535</v>
      </c>
      <c r="BW241" s="1">
        <v>65535</v>
      </c>
      <c r="BX241" s="1">
        <v>65535</v>
      </c>
      <c r="BY241" s="1">
        <v>65535</v>
      </c>
      <c r="BZ241" s="1">
        <v>65535</v>
      </c>
      <c r="CA241" s="1">
        <v>65535</v>
      </c>
      <c r="CB241" s="1">
        <v>65535</v>
      </c>
      <c r="CC241" s="1">
        <v>65535</v>
      </c>
      <c r="CD241" s="1">
        <v>65535</v>
      </c>
      <c r="CE241" s="1">
        <v>65535</v>
      </c>
      <c r="CF241" s="1">
        <v>65535</v>
      </c>
      <c r="CG241" s="1">
        <v>65535</v>
      </c>
      <c r="CH241" s="1">
        <v>65535</v>
      </c>
      <c r="CI241" s="1">
        <v>65535</v>
      </c>
      <c r="CJ241" s="1">
        <v>65535</v>
      </c>
      <c r="CK241" s="1">
        <v>65535</v>
      </c>
      <c r="CL241" s="1">
        <v>65535</v>
      </c>
      <c r="CM241" s="1">
        <v>65535</v>
      </c>
      <c r="CN241" s="1">
        <v>65535</v>
      </c>
      <c r="CO241" s="1">
        <v>65535</v>
      </c>
      <c r="CP241" s="1">
        <v>65535</v>
      </c>
      <c r="CQ241" s="1">
        <v>65535</v>
      </c>
      <c r="CR241" s="1">
        <v>65535</v>
      </c>
      <c r="CS241" s="1">
        <v>65535</v>
      </c>
      <c r="CT241" s="1">
        <v>65535</v>
      </c>
      <c r="CU241" s="1">
        <v>65535</v>
      </c>
      <c r="CV241" s="1">
        <v>65535</v>
      </c>
      <c r="CW241" s="1">
        <v>65535</v>
      </c>
      <c r="CX241" s="1">
        <v>65535</v>
      </c>
      <c r="CY241" s="1">
        <v>65535</v>
      </c>
      <c r="CZ241" s="1">
        <v>65535</v>
      </c>
      <c r="DA241" s="1">
        <v>65535</v>
      </c>
      <c r="DB241" s="1">
        <v>65535</v>
      </c>
      <c r="DC241" s="1">
        <v>65535</v>
      </c>
      <c r="DD241" s="1">
        <v>65535</v>
      </c>
      <c r="DE241" s="1">
        <v>65535</v>
      </c>
      <c r="DF241" s="1">
        <v>65535</v>
      </c>
      <c r="DG241" s="1">
        <v>65535</v>
      </c>
      <c r="DH241" s="1">
        <v>65535</v>
      </c>
      <c r="DI241" s="1">
        <v>65535</v>
      </c>
      <c r="DJ241" s="1">
        <v>65535</v>
      </c>
      <c r="DK241" s="1">
        <v>65535</v>
      </c>
      <c r="DL241" s="1">
        <v>65535</v>
      </c>
      <c r="DM241" s="1">
        <v>65535</v>
      </c>
      <c r="DN241" s="1">
        <v>65535</v>
      </c>
      <c r="DO241" s="1">
        <v>65535</v>
      </c>
      <c r="DP241" s="1">
        <v>65535</v>
      </c>
      <c r="DQ241" s="1">
        <v>65535</v>
      </c>
      <c r="DR241" s="1">
        <v>65535</v>
      </c>
      <c r="DS241" s="1">
        <v>65535</v>
      </c>
      <c r="DT241" s="1">
        <v>65535</v>
      </c>
      <c r="DU241" s="1">
        <v>65535</v>
      </c>
      <c r="DV241" s="1">
        <v>65535</v>
      </c>
      <c r="DW241" s="1">
        <v>65535</v>
      </c>
      <c r="DX241" s="1">
        <v>65535</v>
      </c>
      <c r="DY241" s="1">
        <v>65535</v>
      </c>
      <c r="DZ241" s="1">
        <v>65535</v>
      </c>
      <c r="EA241" s="1">
        <v>65535</v>
      </c>
      <c r="EB241" s="1">
        <v>65535</v>
      </c>
      <c r="EC241" s="1">
        <v>65535</v>
      </c>
      <c r="ED241" s="1">
        <v>65535</v>
      </c>
      <c r="EE241" s="1">
        <v>65535</v>
      </c>
      <c r="EF241" s="1">
        <v>65535</v>
      </c>
      <c r="EG241" s="1">
        <v>65535</v>
      </c>
      <c r="EH241" s="1">
        <v>65535</v>
      </c>
      <c r="EI241" s="1">
        <v>65535</v>
      </c>
      <c r="EJ241" s="1">
        <v>65535</v>
      </c>
      <c r="EK241" s="1">
        <v>65535</v>
      </c>
      <c r="EL241" s="1">
        <v>65535</v>
      </c>
      <c r="EM241" s="1">
        <v>65535</v>
      </c>
      <c r="EN241" s="1">
        <v>65535</v>
      </c>
      <c r="EO241" s="1">
        <v>65535</v>
      </c>
      <c r="EP241" s="1">
        <v>65535</v>
      </c>
      <c r="EQ241" s="1">
        <v>65535</v>
      </c>
      <c r="ER241" s="1">
        <v>65535</v>
      </c>
      <c r="ES241" s="1">
        <v>65535</v>
      </c>
      <c r="ET241" s="1">
        <v>65535</v>
      </c>
      <c r="EU241" s="1">
        <v>65535</v>
      </c>
      <c r="EV241" s="1">
        <v>65535</v>
      </c>
      <c r="EW241" s="1">
        <v>65535</v>
      </c>
      <c r="EX241" s="1">
        <v>65535</v>
      </c>
      <c r="EY241" s="1">
        <v>65535</v>
      </c>
      <c r="EZ241" s="1">
        <v>65535</v>
      </c>
      <c r="FA241" s="1">
        <v>65535</v>
      </c>
      <c r="FB241" s="1">
        <v>65535</v>
      </c>
      <c r="FC241" s="1">
        <v>65535</v>
      </c>
      <c r="FD241" s="1">
        <v>65535</v>
      </c>
      <c r="FE241" s="1">
        <v>65535</v>
      </c>
      <c r="FF241" s="1">
        <v>65535</v>
      </c>
      <c r="FG241" s="1">
        <v>65535</v>
      </c>
      <c r="FH241" s="1">
        <v>65535</v>
      </c>
      <c r="FI241" s="1">
        <v>65535</v>
      </c>
      <c r="FJ241" s="1">
        <v>65535</v>
      </c>
      <c r="FK241" s="1">
        <v>65535</v>
      </c>
      <c r="FL241" s="1">
        <v>65535</v>
      </c>
      <c r="FM241" s="1">
        <v>65535</v>
      </c>
      <c r="FN241" s="1">
        <v>65535</v>
      </c>
      <c r="FO241" s="1">
        <v>65535</v>
      </c>
      <c r="FP241" s="1">
        <v>65535</v>
      </c>
      <c r="FQ241" s="1">
        <v>65535</v>
      </c>
      <c r="FR241" s="1">
        <v>65535</v>
      </c>
      <c r="FS241" s="1">
        <v>65535</v>
      </c>
      <c r="FT241" s="1">
        <v>65535</v>
      </c>
      <c r="FU241" s="1">
        <v>65535</v>
      </c>
      <c r="FV241" s="1">
        <v>65535</v>
      </c>
      <c r="FW241" s="1">
        <v>65535</v>
      </c>
      <c r="FX241" s="1">
        <v>65535</v>
      </c>
      <c r="FY241" s="1">
        <v>65535</v>
      </c>
      <c r="FZ241" s="1">
        <v>65535</v>
      </c>
      <c r="GA241" s="1">
        <v>65535</v>
      </c>
      <c r="GB241" s="1">
        <v>65535</v>
      </c>
      <c r="GC241" s="1">
        <v>65535</v>
      </c>
      <c r="GD241" s="1">
        <v>65535</v>
      </c>
      <c r="GE241" s="1">
        <v>65535</v>
      </c>
      <c r="GF241" s="1">
        <v>65535</v>
      </c>
      <c r="GG241" s="1">
        <v>65535</v>
      </c>
      <c r="GH241" s="1">
        <v>65535</v>
      </c>
      <c r="GI241" s="1">
        <v>65535</v>
      </c>
      <c r="GJ241" s="1">
        <v>65535</v>
      </c>
      <c r="GK241" s="1">
        <v>65535</v>
      </c>
      <c r="GL241" s="1">
        <v>65535</v>
      </c>
      <c r="GM241" s="1">
        <v>65535</v>
      </c>
      <c r="GN241" s="1">
        <v>65535</v>
      </c>
      <c r="GO241" s="1">
        <v>65535</v>
      </c>
      <c r="GP241" s="1">
        <v>65535</v>
      </c>
      <c r="GQ241" s="1">
        <v>65535</v>
      </c>
      <c r="GR241" s="1">
        <v>65535</v>
      </c>
      <c r="GS241" s="1">
        <v>65535</v>
      </c>
      <c r="GT241" s="1">
        <v>65535</v>
      </c>
      <c r="GU241" s="1">
        <v>65535</v>
      </c>
      <c r="GV241" s="1">
        <v>65535</v>
      </c>
      <c r="GW241" s="1">
        <v>65535</v>
      </c>
      <c r="GX241" s="1">
        <v>65535</v>
      </c>
      <c r="GY241" s="1">
        <v>65535</v>
      </c>
      <c r="GZ241" s="1">
        <v>65535</v>
      </c>
      <c r="HA241" s="1">
        <v>65535</v>
      </c>
      <c r="HB241" s="1">
        <v>16.8</v>
      </c>
      <c r="HC241" s="1">
        <v>65535</v>
      </c>
      <c r="HD241" s="1">
        <v>65535</v>
      </c>
      <c r="HE241" s="1">
        <v>65535</v>
      </c>
      <c r="HF241" s="1">
        <v>65535</v>
      </c>
      <c r="HG241" s="1">
        <v>65535</v>
      </c>
      <c r="HH241" s="1">
        <v>65535</v>
      </c>
      <c r="HI241" s="1">
        <v>65535</v>
      </c>
      <c r="HJ241" s="1">
        <v>65535</v>
      </c>
      <c r="HK241" s="1">
        <v>65535</v>
      </c>
      <c r="HL241" s="1">
        <v>65535</v>
      </c>
      <c r="HM241" s="1">
        <v>65535</v>
      </c>
      <c r="HN241" s="1">
        <v>65535</v>
      </c>
      <c r="HO241" s="1">
        <v>65535</v>
      </c>
      <c r="HP241" s="1">
        <v>65535</v>
      </c>
      <c r="HQ241" s="1">
        <v>65535</v>
      </c>
      <c r="HR241" s="1">
        <v>65535</v>
      </c>
      <c r="HS241" s="1">
        <v>65535</v>
      </c>
      <c r="HT241" s="1">
        <v>65535</v>
      </c>
      <c r="HU241" s="1">
        <v>65535</v>
      </c>
      <c r="HV241" s="1">
        <v>65535</v>
      </c>
      <c r="HW241" s="1">
        <v>65535</v>
      </c>
      <c r="HX241" s="1">
        <v>65535</v>
      </c>
      <c r="HY241" s="1">
        <v>65535</v>
      </c>
      <c r="HZ241" s="1">
        <v>65535</v>
      </c>
      <c r="IA241" s="1">
        <v>65535</v>
      </c>
      <c r="IB241" s="1">
        <v>65535</v>
      </c>
      <c r="IC241" s="1">
        <v>65535</v>
      </c>
      <c r="ID241" s="1">
        <v>65535</v>
      </c>
      <c r="IE241" s="1">
        <v>65535</v>
      </c>
      <c r="IF241" s="1">
        <v>65535</v>
      </c>
      <c r="IG241" s="1">
        <v>65535</v>
      </c>
      <c r="IH241" s="1">
        <v>65535</v>
      </c>
      <c r="II241" s="1">
        <v>65535</v>
      </c>
      <c r="IJ241" s="1">
        <v>65535</v>
      </c>
      <c r="IK241" s="1">
        <v>65535</v>
      </c>
      <c r="IL241" s="1">
        <v>65535</v>
      </c>
      <c r="IM241" s="1">
        <v>65535</v>
      </c>
      <c r="IN241" s="1">
        <v>65535</v>
      </c>
      <c r="IO241" s="1">
        <v>65535</v>
      </c>
      <c r="IP241" s="1">
        <v>65535</v>
      </c>
      <c r="IQ241" s="1">
        <v>65535</v>
      </c>
      <c r="IR241" s="1">
        <v>65535</v>
      </c>
      <c r="IS241" s="1">
        <v>65535</v>
      </c>
      <c r="IT241" s="1">
        <v>65535</v>
      </c>
      <c r="IU241" s="1">
        <v>65535</v>
      </c>
      <c r="IV241" s="1">
        <v>65535</v>
      </c>
      <c r="IW241" s="1">
        <v>65535</v>
      </c>
      <c r="IX241" s="1">
        <v>65535</v>
      </c>
      <c r="IY241" s="1">
        <v>65535</v>
      </c>
      <c r="IZ241" s="1">
        <v>65535</v>
      </c>
      <c r="JA241" s="1">
        <v>65535</v>
      </c>
      <c r="JB241" s="1">
        <v>65535</v>
      </c>
      <c r="JC241" s="1">
        <v>65535</v>
      </c>
      <c r="JD241" s="1">
        <v>65535</v>
      </c>
      <c r="JE241" s="1">
        <v>65535</v>
      </c>
      <c r="JF241" s="1">
        <v>65535</v>
      </c>
      <c r="JG241" s="1">
        <v>65535</v>
      </c>
      <c r="JH241" s="1">
        <v>65535</v>
      </c>
      <c r="JI241" s="1">
        <v>65535</v>
      </c>
      <c r="JJ241" s="1">
        <v>65535</v>
      </c>
      <c r="JK241" s="1">
        <v>65535</v>
      </c>
      <c r="JL241" s="1">
        <v>65535</v>
      </c>
      <c r="JM241" s="1">
        <v>65535</v>
      </c>
      <c r="JN241" s="1">
        <v>65535</v>
      </c>
      <c r="JO241" s="1">
        <v>65535</v>
      </c>
      <c r="JP241" s="1">
        <v>65535</v>
      </c>
      <c r="JQ241" s="1">
        <v>65535</v>
      </c>
      <c r="JR241" s="1">
        <v>65535</v>
      </c>
      <c r="JS241" s="1">
        <v>65535</v>
      </c>
      <c r="JT241" s="1">
        <v>65535</v>
      </c>
      <c r="JU241" s="1">
        <v>65535</v>
      </c>
      <c r="JV241" s="1">
        <v>65535</v>
      </c>
      <c r="JW241" s="1">
        <v>65535</v>
      </c>
      <c r="JX241" s="1">
        <v>65535</v>
      </c>
      <c r="JY241" s="1">
        <v>65535</v>
      </c>
      <c r="JZ241" s="1">
        <v>65535</v>
      </c>
      <c r="KA241" s="1">
        <v>65535</v>
      </c>
      <c r="KB241" s="1">
        <v>65535</v>
      </c>
      <c r="KC241" s="1">
        <v>65535</v>
      </c>
      <c r="KD241" s="1">
        <v>65535</v>
      </c>
      <c r="KE241" s="1">
        <v>65535</v>
      </c>
      <c r="KF241" s="1">
        <v>65535</v>
      </c>
      <c r="KG241" s="1">
        <v>65535</v>
      </c>
      <c r="KH241" s="1">
        <v>65535</v>
      </c>
      <c r="KI241" s="1">
        <v>65535</v>
      </c>
      <c r="KJ241" s="1">
        <v>65535</v>
      </c>
      <c r="KK241" s="1">
        <v>65535</v>
      </c>
      <c r="KL241" s="1">
        <v>65535</v>
      </c>
      <c r="KM241" s="1">
        <v>65535</v>
      </c>
      <c r="KN241" s="1">
        <v>65535</v>
      </c>
      <c r="KO241" s="1">
        <v>65535</v>
      </c>
      <c r="KP241" s="1">
        <v>65535</v>
      </c>
      <c r="KQ241" s="1">
        <v>65535</v>
      </c>
      <c r="KR241" s="1">
        <v>65535</v>
      </c>
      <c r="KS241" s="1">
        <v>65535</v>
      </c>
      <c r="KT241" s="1">
        <v>65535</v>
      </c>
      <c r="KU241" s="1">
        <v>65535</v>
      </c>
      <c r="KV241" s="1">
        <v>65535</v>
      </c>
      <c r="KW241" s="1">
        <v>65535</v>
      </c>
      <c r="KX241" s="1">
        <v>65535</v>
      </c>
      <c r="KY241" s="1">
        <v>65535</v>
      </c>
      <c r="KZ241" s="1">
        <v>65535</v>
      </c>
      <c r="LA241" s="1">
        <v>65535</v>
      </c>
      <c r="LB241" s="1">
        <v>65535</v>
      </c>
      <c r="LC241" s="1">
        <v>65535</v>
      </c>
      <c r="LD241" s="1">
        <v>65535</v>
      </c>
      <c r="LE241" s="1">
        <v>65535</v>
      </c>
      <c r="LF241" s="1">
        <v>65535</v>
      </c>
      <c r="LG241" s="1">
        <v>65535</v>
      </c>
      <c r="LH241" s="1">
        <v>65535</v>
      </c>
      <c r="LI241" s="1">
        <v>65535</v>
      </c>
      <c r="LJ241" s="1">
        <v>65535</v>
      </c>
      <c r="LK241" s="1">
        <v>65535</v>
      </c>
      <c r="LL241" s="1">
        <v>65535</v>
      </c>
      <c r="LM241" s="1">
        <v>65535</v>
      </c>
      <c r="LN241" s="1">
        <v>65535</v>
      </c>
      <c r="LO241" s="1">
        <v>65535</v>
      </c>
      <c r="LP241" s="1">
        <v>65535</v>
      </c>
      <c r="LQ241" s="1">
        <v>65535</v>
      </c>
      <c r="LR241" s="1">
        <v>65535</v>
      </c>
      <c r="LS241" s="1">
        <v>65535</v>
      </c>
      <c r="LT241" s="1">
        <v>65535</v>
      </c>
      <c r="LU241" s="1">
        <v>65535</v>
      </c>
      <c r="LV241" s="1">
        <v>65535</v>
      </c>
      <c r="LW241" s="1">
        <v>65535</v>
      </c>
      <c r="LX241" s="1">
        <v>65535</v>
      </c>
      <c r="LY241" s="1">
        <v>65535</v>
      </c>
      <c r="LZ241" s="1">
        <v>65535</v>
      </c>
      <c r="MA241" s="1">
        <v>65535</v>
      </c>
      <c r="MB241" s="1">
        <v>65535</v>
      </c>
      <c r="MC241" s="1">
        <v>65535</v>
      </c>
      <c r="MD241" s="1">
        <v>65535</v>
      </c>
      <c r="ME241" s="1">
        <v>65535</v>
      </c>
      <c r="MF241" s="1">
        <v>65535</v>
      </c>
      <c r="MG241" s="1">
        <v>65535</v>
      </c>
      <c r="MH241" s="1">
        <v>65535</v>
      </c>
      <c r="MI241" s="1">
        <v>65535</v>
      </c>
      <c r="MJ241" s="1">
        <v>65535</v>
      </c>
      <c r="MK241" s="1">
        <v>65535</v>
      </c>
      <c r="ML241" s="1">
        <v>65535</v>
      </c>
      <c r="MM241" s="1">
        <v>65535</v>
      </c>
      <c r="MN241" s="1">
        <v>65535</v>
      </c>
      <c r="MO241" s="1">
        <v>65535</v>
      </c>
      <c r="MP241" s="1">
        <v>65535</v>
      </c>
      <c r="MQ241" s="1">
        <v>65535</v>
      </c>
      <c r="MR241" s="1">
        <v>65535</v>
      </c>
      <c r="MS241" s="1">
        <v>65535</v>
      </c>
      <c r="MT241" s="1">
        <v>65535</v>
      </c>
      <c r="MU241" s="1">
        <v>65535</v>
      </c>
      <c r="MV241" s="1">
        <v>65535</v>
      </c>
      <c r="MW241" s="1">
        <v>65535</v>
      </c>
      <c r="MX241" s="1">
        <v>65535</v>
      </c>
      <c r="MY241" s="1">
        <v>65535</v>
      </c>
      <c r="MZ241" s="1">
        <v>65535</v>
      </c>
      <c r="NA241" s="1">
        <v>65535</v>
      </c>
      <c r="NB241" s="1">
        <v>65535</v>
      </c>
      <c r="NC241" s="1">
        <v>65535</v>
      </c>
      <c r="ND241" s="1">
        <v>65535</v>
      </c>
      <c r="NE241" s="1">
        <v>65535</v>
      </c>
      <c r="NF241" s="1">
        <v>65535</v>
      </c>
      <c r="NG241" s="1">
        <v>65535</v>
      </c>
      <c r="NH241" s="1">
        <v>65535</v>
      </c>
      <c r="NI241" s="1">
        <v>65535</v>
      </c>
      <c r="NJ241" s="6">
        <f t="shared" si="160"/>
        <v>0</v>
      </c>
      <c r="NK241" s="3">
        <f t="shared" si="161"/>
        <v>0</v>
      </c>
      <c r="NL241" s="3">
        <f t="shared" si="162"/>
        <v>0</v>
      </c>
      <c r="NM241" s="3">
        <f t="shared" si="163"/>
        <v>0</v>
      </c>
      <c r="NN241" s="3">
        <f t="shared" si="164"/>
        <v>0</v>
      </c>
      <c r="NO241" s="3">
        <f t="shared" si="165"/>
        <v>0</v>
      </c>
      <c r="NP241" s="3">
        <f t="shared" si="166"/>
        <v>3.2258064516129031E-2</v>
      </c>
      <c r="NQ241" s="3">
        <f t="shared" si="167"/>
        <v>0</v>
      </c>
      <c r="NR241" s="3">
        <f t="shared" si="168"/>
        <v>0</v>
      </c>
      <c r="NS241" s="3">
        <f t="shared" si="169"/>
        <v>0</v>
      </c>
      <c r="NT241" s="3">
        <f t="shared" si="170"/>
        <v>0</v>
      </c>
      <c r="NU241" s="3">
        <f t="shared" si="171"/>
        <v>0</v>
      </c>
      <c r="NV241" s="3">
        <f t="shared" si="172"/>
        <v>2.7397260273972603E-3</v>
      </c>
      <c r="NW241" s="5" t="e">
        <f t="shared" si="173"/>
        <v>#N/A</v>
      </c>
      <c r="NX241" s="1" t="e">
        <f t="shared" si="174"/>
        <v>#N/A</v>
      </c>
      <c r="NY241" s="1" t="e">
        <f t="shared" si="175"/>
        <v>#N/A</v>
      </c>
      <c r="NZ241" s="1" t="e">
        <f t="shared" si="176"/>
        <v>#N/A</v>
      </c>
      <c r="OA241" s="1" t="e">
        <f t="shared" si="177"/>
        <v>#N/A</v>
      </c>
      <c r="OB241" s="1" t="e">
        <f t="shared" si="178"/>
        <v>#N/A</v>
      </c>
      <c r="OC241" s="1" t="e">
        <f t="shared" si="179"/>
        <v>#N/A</v>
      </c>
      <c r="OD241" s="1" t="e">
        <f t="shared" si="180"/>
        <v>#N/A</v>
      </c>
      <c r="OE241" s="1" t="e">
        <f t="shared" si="181"/>
        <v>#N/A</v>
      </c>
      <c r="OF241" s="1" t="e">
        <f t="shared" si="182"/>
        <v>#N/A</v>
      </c>
      <c r="OG241" s="1" t="e">
        <f t="shared" si="183"/>
        <v>#N/A</v>
      </c>
      <c r="OH241" s="1" t="e">
        <f t="shared" si="184"/>
        <v>#N/A</v>
      </c>
      <c r="OI241" s="111">
        <v>13.850000000000001</v>
      </c>
      <c r="OJ241" s="112">
        <v>14.117241379310348</v>
      </c>
      <c r="OK241" s="112">
        <v>14.435714285714283</v>
      </c>
      <c r="OL241" s="112">
        <v>14.735714285714284</v>
      </c>
      <c r="OM241" s="112">
        <v>14.771428571428572</v>
      </c>
      <c r="ON241" s="112">
        <v>14.517241379310343</v>
      </c>
      <c r="OO241" s="112">
        <v>14.089285714285712</v>
      </c>
      <c r="OP241" s="112">
        <v>14.114285714285717</v>
      </c>
      <c r="OQ241" s="112">
        <v>14.072413793103447</v>
      </c>
      <c r="OR241" s="112">
        <v>14.16071428571429</v>
      </c>
      <c r="OS241" s="112">
        <v>14.334482758620689</v>
      </c>
      <c r="OT241" s="112">
        <v>13.960714285714284</v>
      </c>
      <c r="OU241" s="5" t="e">
        <f t="shared" si="148"/>
        <v>#N/A</v>
      </c>
      <c r="OV241" s="1" t="e">
        <f t="shared" si="149"/>
        <v>#N/A</v>
      </c>
      <c r="OW241" s="1" t="e">
        <f t="shared" si="150"/>
        <v>#N/A</v>
      </c>
      <c r="OX241" s="1" t="e">
        <f t="shared" si="151"/>
        <v>#N/A</v>
      </c>
      <c r="OY241" s="1" t="e">
        <f t="shared" si="152"/>
        <v>#N/A</v>
      </c>
      <c r="OZ241" s="1" t="e">
        <f t="shared" si="153"/>
        <v>#N/A</v>
      </c>
      <c r="PA241" s="1" t="e">
        <f t="shared" si="154"/>
        <v>#N/A</v>
      </c>
      <c r="PB241" s="1" t="e">
        <f t="shared" si="155"/>
        <v>#N/A</v>
      </c>
      <c r="PC241" s="1" t="e">
        <f t="shared" si="156"/>
        <v>#N/A</v>
      </c>
      <c r="PD241" s="1" t="e">
        <f t="shared" si="157"/>
        <v>#N/A</v>
      </c>
      <c r="PE241" s="1" t="e">
        <f t="shared" si="158"/>
        <v>#N/A</v>
      </c>
      <c r="PF241" s="1" t="e">
        <f t="shared" si="159"/>
        <v>#N/A</v>
      </c>
      <c r="PG241" s="111">
        <v>10</v>
      </c>
      <c r="PH241" s="112">
        <v>10</v>
      </c>
      <c r="PI241" s="112">
        <v>10</v>
      </c>
      <c r="PJ241" s="112">
        <v>10</v>
      </c>
      <c r="PK241" s="112">
        <v>11</v>
      </c>
      <c r="PL241" s="112">
        <v>11.2</v>
      </c>
      <c r="PM241" s="112">
        <v>9</v>
      </c>
      <c r="PN241" s="112">
        <v>10.6</v>
      </c>
      <c r="PO241" s="112">
        <v>11</v>
      </c>
      <c r="PP241" s="112">
        <v>10</v>
      </c>
      <c r="PQ241" s="112">
        <v>10.4</v>
      </c>
      <c r="PR241" s="137">
        <v>10.199999999999999</v>
      </c>
      <c r="PS241" s="5" t="e">
        <f t="array" ref="PS241">+IF(ISERROR($NW241)=FALSE,MIN(IF($H241:$AL241&lt;65534,$H241:$AL241,"")),NA())</f>
        <v>#N/A</v>
      </c>
      <c r="PT241" s="1" t="e">
        <f t="array" ref="PT241">+IF(ISERROR($NX241)=FALSE,MIN(IF($AM241:$BN241&lt;65534,$AM241:$BN241,"")),NA())</f>
        <v>#N/A</v>
      </c>
      <c r="PU241" s="1" t="e">
        <f t="array" ref="PU241">+IF(ISERROR($NY241)=FALSE,MIN(IF($BP241:$CT241&lt;65534,$BP241:$CT241,"")),NA())</f>
        <v>#N/A</v>
      </c>
      <c r="PV241" s="1" t="e">
        <f t="array" ref="PV241">+IF(ISERROR($NZ241)=FALSE,MIN(IF($CU241:$DX241&lt;65534,$CU241:$DX241,"")),NA())</f>
        <v>#N/A</v>
      </c>
      <c r="PW241" s="1" t="e">
        <f t="array" ref="PW241">+IF(ISERROR($OA241)=FALSE,MIN(IF($DY241:$FC241&lt;65534,$DY241:$FC241,"")),NA())</f>
        <v>#N/A</v>
      </c>
      <c r="PX241" s="1" t="e">
        <f t="array" ref="PX241">+IF(ISERROR($OB241)=FALSE,MIN(IF($FD241:$GG241&lt;65534,$FD241:$GG241,"")),NA())</f>
        <v>#N/A</v>
      </c>
      <c r="PY241" s="1" t="e">
        <f t="array" ref="PY241">+IF(ISERROR($OC241)=FALSE,MIN(IF($GH241:$HL241&lt;65534,$GH241:$HL241,"")),NA())</f>
        <v>#N/A</v>
      </c>
      <c r="PZ241" s="1" t="e">
        <f t="array" ref="PZ241">+IF(ISERROR($OD241)=FALSE,MIN(IF($HM241:$IQ241&lt;65534,$HM241:$IQ241,"")),NA())</f>
        <v>#N/A</v>
      </c>
      <c r="QA241" s="1" t="e">
        <f t="array" ref="QA241">+IF(ISERROR($OE241)=FALSE,MIN(IF($IR241:$JU241&lt;65534,$IR241:$JU241,"")),NA())</f>
        <v>#N/A</v>
      </c>
      <c r="QB241" s="1" t="e">
        <f t="array" ref="QB241">+IF(ISERROR($OF241)=FALSE,MIN(IF($JV241:$KZ241&lt;65534,$JV241:$KZ241,"")),NA())</f>
        <v>#N/A</v>
      </c>
      <c r="QC241" s="1" t="e">
        <f t="array" ref="QC241">+IF(ISERROR($OG241)=FALSE,MIN(IF($LA241:$MD241&lt;65534,$LA241:$MD241,"")),NA())</f>
        <v>#N/A</v>
      </c>
      <c r="QD241" s="1" t="e">
        <f t="array" ref="QD241">+IF(ISERROR($OH241)=FALSE,MIN(IF($ME241:$NI241&lt;65534,$ME241:$NI241,"")),NA())</f>
        <v>#N/A</v>
      </c>
      <c r="QE241" s="5" t="e">
        <f t="shared" si="185"/>
        <v>#N/A</v>
      </c>
      <c r="QF241" s="1" t="e">
        <f t="shared" si="186"/>
        <v>#N/A</v>
      </c>
      <c r="QG241" s="1" t="e">
        <f t="shared" si="187"/>
        <v>#N/A</v>
      </c>
      <c r="QH241" s="1" t="e">
        <f t="shared" si="188"/>
        <v>#N/A</v>
      </c>
      <c r="QI241" s="1" t="e">
        <f t="shared" si="189"/>
        <v>#N/A</v>
      </c>
      <c r="QJ241" s="1" t="e">
        <f t="shared" si="190"/>
        <v>#N/A</v>
      </c>
      <c r="QK241" s="1" t="e">
        <f t="shared" si="191"/>
        <v>#N/A</v>
      </c>
      <c r="QL241" s="1" t="e">
        <f t="shared" si="192"/>
        <v>#N/A</v>
      </c>
      <c r="QM241" s="1" t="e">
        <f t="shared" si="193"/>
        <v>#N/A</v>
      </c>
      <c r="QN241" s="1" t="e">
        <f t="shared" si="194"/>
        <v>#N/A</v>
      </c>
      <c r="QO241" s="1" t="e">
        <f t="shared" si="195"/>
        <v>#N/A</v>
      </c>
      <c r="QP241" s="1" t="e">
        <f t="shared" si="196"/>
        <v>#N/A</v>
      </c>
      <c r="QQ241" s="5" t="s">
        <v>892</v>
      </c>
    </row>
    <row r="242" spans="1:459" s="1" customFormat="1" x14ac:dyDescent="0.2">
      <c r="A242" s="79">
        <v>24055040</v>
      </c>
      <c r="B242" s="106">
        <v>-73.292000000000002</v>
      </c>
      <c r="C242" s="106">
        <v>6.549722222222222</v>
      </c>
      <c r="D242" s="105">
        <v>940</v>
      </c>
      <c r="E242" s="97" t="s">
        <v>207</v>
      </c>
      <c r="F242" s="97" t="s">
        <v>79</v>
      </c>
      <c r="G242" s="97" t="s">
        <v>15</v>
      </c>
      <c r="H242" s="1">
        <v>18.600000000000001</v>
      </c>
      <c r="I242" s="1">
        <v>18.2</v>
      </c>
      <c r="J242" s="1">
        <v>18</v>
      </c>
      <c r="K242" s="1">
        <v>18.8</v>
      </c>
      <c r="L242" s="1">
        <v>19.8</v>
      </c>
      <c r="M242" s="1">
        <v>19.600000000000001</v>
      </c>
      <c r="N242" s="1">
        <v>18.399999999999999</v>
      </c>
      <c r="O242" s="1">
        <v>19</v>
      </c>
      <c r="P242" s="1">
        <v>20.2</v>
      </c>
      <c r="Q242" s="1">
        <v>19.8</v>
      </c>
      <c r="R242" s="1">
        <v>20</v>
      </c>
      <c r="S242" s="1">
        <v>20.8</v>
      </c>
      <c r="T242" s="1">
        <v>20.399999999999999</v>
      </c>
      <c r="U242" s="1">
        <v>19.600000000000001</v>
      </c>
      <c r="V242" s="1">
        <v>19</v>
      </c>
      <c r="W242" s="1">
        <v>20.2</v>
      </c>
      <c r="X242" s="1">
        <v>21.2</v>
      </c>
      <c r="Y242" s="1">
        <v>22.6</v>
      </c>
      <c r="Z242" s="1">
        <v>19.600000000000001</v>
      </c>
      <c r="AA242" s="1">
        <v>19.8</v>
      </c>
      <c r="AB242" s="1">
        <v>20</v>
      </c>
      <c r="AC242" s="1">
        <v>20.2</v>
      </c>
      <c r="AD242" s="1">
        <v>20.399999999999999</v>
      </c>
      <c r="AE242" s="1">
        <v>19.2</v>
      </c>
      <c r="AF242" s="1">
        <v>21.2</v>
      </c>
      <c r="AG242" s="1">
        <v>21</v>
      </c>
      <c r="AH242" s="1">
        <v>21.4</v>
      </c>
      <c r="AI242" s="1">
        <v>21.2</v>
      </c>
      <c r="AJ242" s="1">
        <v>20.6</v>
      </c>
      <c r="AK242" s="1">
        <v>20.2</v>
      </c>
      <c r="AL242" s="1">
        <v>20.8</v>
      </c>
      <c r="AM242" s="1">
        <v>20</v>
      </c>
      <c r="AN242" s="1">
        <v>20.399999999999999</v>
      </c>
      <c r="AO242" s="1">
        <v>20.6</v>
      </c>
      <c r="AP242" s="1">
        <v>21</v>
      </c>
      <c r="AQ242" s="1">
        <v>20.2</v>
      </c>
      <c r="AR242" s="1">
        <v>21.2</v>
      </c>
      <c r="AS242" s="1">
        <v>20.8</v>
      </c>
      <c r="AT242" s="1">
        <v>21.4</v>
      </c>
      <c r="AU242" s="1">
        <v>20.6</v>
      </c>
      <c r="AV242" s="1">
        <v>21.2</v>
      </c>
      <c r="AW242" s="1">
        <v>21</v>
      </c>
      <c r="AX242" s="1">
        <v>20.6</v>
      </c>
      <c r="AY242" s="1">
        <v>20.2</v>
      </c>
      <c r="AZ242" s="1">
        <v>21.4</v>
      </c>
      <c r="BA242" s="1">
        <v>20.8</v>
      </c>
      <c r="BB242" s="1">
        <v>22</v>
      </c>
      <c r="BC242" s="1">
        <v>20.6</v>
      </c>
      <c r="BD242" s="1">
        <v>20.8</v>
      </c>
      <c r="BE242" s="1">
        <v>21</v>
      </c>
      <c r="BF242" s="1">
        <v>19.8</v>
      </c>
      <c r="BG242" s="1">
        <v>20.2</v>
      </c>
      <c r="BH242" s="1">
        <v>20</v>
      </c>
      <c r="BI242" s="1">
        <v>20.399999999999999</v>
      </c>
      <c r="BJ242" s="1">
        <v>21.4</v>
      </c>
      <c r="BK242" s="1">
        <v>20</v>
      </c>
      <c r="BL242" s="1">
        <v>19.8</v>
      </c>
      <c r="BM242" s="1">
        <v>20.6</v>
      </c>
      <c r="BN242" s="1">
        <v>19.600000000000001</v>
      </c>
      <c r="BO242" s="102"/>
      <c r="BP242" s="1">
        <v>19.399999999999999</v>
      </c>
      <c r="BQ242" s="1">
        <v>20.8</v>
      </c>
      <c r="BR242" s="1">
        <v>19.600000000000001</v>
      </c>
      <c r="BS242" s="1">
        <v>20.2</v>
      </c>
      <c r="BT242" s="1">
        <v>21</v>
      </c>
      <c r="BU242" s="1">
        <v>21.2</v>
      </c>
      <c r="BV242" s="1">
        <v>22.2</v>
      </c>
      <c r="BW242" s="1">
        <v>20</v>
      </c>
      <c r="BX242" s="1">
        <v>19.8</v>
      </c>
      <c r="BY242" s="1">
        <v>20.2</v>
      </c>
      <c r="BZ242" s="1">
        <v>21.25</v>
      </c>
      <c r="CA242" s="1">
        <v>20</v>
      </c>
      <c r="CB242" s="1">
        <v>20.8</v>
      </c>
      <c r="CC242" s="1">
        <v>22</v>
      </c>
      <c r="CD242" s="1">
        <v>20.6</v>
      </c>
      <c r="CE242" s="1">
        <v>21.4</v>
      </c>
      <c r="CF242" s="1">
        <v>20.8</v>
      </c>
      <c r="CG242" s="1">
        <v>20.6</v>
      </c>
      <c r="CH242" s="1">
        <v>21.2</v>
      </c>
      <c r="CI242" s="1">
        <v>20.399999999999999</v>
      </c>
      <c r="CJ242" s="1">
        <v>21</v>
      </c>
      <c r="CK242" s="1">
        <v>20.2</v>
      </c>
      <c r="CL242" s="1">
        <v>19.8</v>
      </c>
      <c r="CM242" s="1">
        <v>21</v>
      </c>
      <c r="CN242" s="1">
        <v>18.8</v>
      </c>
      <c r="CO242" s="1">
        <v>20.2</v>
      </c>
      <c r="CP242" s="1">
        <v>21.4</v>
      </c>
      <c r="CQ242" s="1">
        <v>21</v>
      </c>
      <c r="CR242" s="1">
        <v>21.2</v>
      </c>
      <c r="CS242" s="1">
        <v>20.8</v>
      </c>
      <c r="CT242" s="1">
        <v>21.8</v>
      </c>
      <c r="CU242" s="1">
        <v>20.6</v>
      </c>
      <c r="CV242" s="1">
        <v>20.8</v>
      </c>
      <c r="CW242" s="1">
        <v>21.4</v>
      </c>
      <c r="CX242" s="1">
        <v>21.8</v>
      </c>
      <c r="CY242" s="1">
        <v>20.399999999999999</v>
      </c>
      <c r="CZ242" s="1">
        <v>20.2</v>
      </c>
      <c r="DA242" s="1">
        <v>21</v>
      </c>
      <c r="DB242" s="1">
        <v>20.8</v>
      </c>
      <c r="DC242" s="1">
        <v>20.6</v>
      </c>
      <c r="DD242" s="1">
        <v>20.2</v>
      </c>
      <c r="DE242" s="1">
        <v>21</v>
      </c>
      <c r="DF242" s="1">
        <v>21.8</v>
      </c>
      <c r="DG242" s="1">
        <v>21.6</v>
      </c>
      <c r="DH242" s="1">
        <v>20.8</v>
      </c>
      <c r="DI242" s="1">
        <v>20.2</v>
      </c>
      <c r="DJ242" s="1">
        <v>21</v>
      </c>
      <c r="DK242" s="1">
        <v>21.2</v>
      </c>
      <c r="DL242" s="1">
        <v>21</v>
      </c>
      <c r="DM242" s="1">
        <v>20.6</v>
      </c>
      <c r="DN242" s="1">
        <v>20.8</v>
      </c>
      <c r="DO242" s="1">
        <v>21.4</v>
      </c>
      <c r="DP242" s="1">
        <v>20.8</v>
      </c>
      <c r="DQ242" s="1">
        <v>20</v>
      </c>
      <c r="DR242" s="1">
        <v>21</v>
      </c>
      <c r="DS242" s="1">
        <v>21.2</v>
      </c>
      <c r="DT242" s="1">
        <v>21.4</v>
      </c>
      <c r="DU242" s="1">
        <v>20.8</v>
      </c>
      <c r="DV242" s="1">
        <v>20.2</v>
      </c>
      <c r="DW242" s="1">
        <v>20.6</v>
      </c>
      <c r="DX242" s="1">
        <v>21</v>
      </c>
      <c r="DY242" s="1">
        <v>20.6</v>
      </c>
      <c r="DZ242" s="1">
        <v>21</v>
      </c>
      <c r="EA242" s="1">
        <v>20.399999999999999</v>
      </c>
      <c r="EB242" s="1">
        <v>21.4</v>
      </c>
      <c r="EC242" s="1">
        <v>21.2</v>
      </c>
      <c r="ED242" s="1">
        <v>21.6</v>
      </c>
      <c r="EE242" s="1">
        <v>22.2</v>
      </c>
      <c r="EF242" s="1">
        <v>20.8</v>
      </c>
      <c r="EG242" s="1">
        <v>21.2</v>
      </c>
      <c r="EH242" s="1">
        <v>21</v>
      </c>
      <c r="EI242" s="1">
        <v>21.4</v>
      </c>
      <c r="EJ242" s="1">
        <v>21.6</v>
      </c>
      <c r="EK242" s="1">
        <v>21</v>
      </c>
      <c r="EL242" s="1">
        <v>20.8</v>
      </c>
      <c r="EM242" s="1">
        <v>21.4</v>
      </c>
      <c r="EN242" s="1">
        <v>20.6</v>
      </c>
      <c r="EO242" s="1">
        <v>20.399999999999999</v>
      </c>
      <c r="EP242" s="1">
        <v>21.4</v>
      </c>
      <c r="EQ242" s="1">
        <v>21</v>
      </c>
      <c r="ER242" s="1">
        <v>21.2</v>
      </c>
      <c r="ES242" s="1">
        <v>20</v>
      </c>
      <c r="ET242" s="1">
        <v>20.6</v>
      </c>
      <c r="EU242" s="1">
        <v>20.2</v>
      </c>
      <c r="EV242" s="1">
        <v>19.8</v>
      </c>
      <c r="EW242" s="1">
        <v>20.8</v>
      </c>
      <c r="EX242" s="1">
        <v>20.6</v>
      </c>
      <c r="EY242" s="1">
        <v>21</v>
      </c>
      <c r="EZ242" s="1">
        <v>21.4</v>
      </c>
      <c r="FA242" s="1">
        <v>20.6</v>
      </c>
      <c r="FB242" s="1">
        <v>21.2</v>
      </c>
      <c r="FC242" s="1">
        <v>21</v>
      </c>
      <c r="FD242" s="1">
        <v>21.4</v>
      </c>
      <c r="FE242" s="1">
        <v>21</v>
      </c>
      <c r="FF242" s="1">
        <v>21.6</v>
      </c>
      <c r="FG242" s="1">
        <v>21.2</v>
      </c>
      <c r="FH242" s="1">
        <v>19.8</v>
      </c>
      <c r="FI242" s="1">
        <v>20.2</v>
      </c>
      <c r="FJ242" s="1">
        <v>20.8</v>
      </c>
      <c r="FK242" s="1">
        <v>21</v>
      </c>
      <c r="FL242" s="1">
        <v>20.6</v>
      </c>
      <c r="FM242" s="1">
        <v>21.4</v>
      </c>
      <c r="FN242" s="1">
        <v>21.8</v>
      </c>
      <c r="FO242" s="1">
        <v>21.2</v>
      </c>
      <c r="FP242" s="1">
        <v>22</v>
      </c>
      <c r="FQ242" s="1">
        <v>20.399999999999999</v>
      </c>
      <c r="FR242" s="1">
        <v>21.4</v>
      </c>
      <c r="FS242" s="1">
        <v>20.6</v>
      </c>
      <c r="FT242" s="1">
        <v>21.4</v>
      </c>
      <c r="FU242" s="1">
        <v>22</v>
      </c>
      <c r="FV242" s="1">
        <v>21.2</v>
      </c>
      <c r="FW242" s="1">
        <v>21</v>
      </c>
      <c r="FX242" s="1">
        <v>19.8</v>
      </c>
      <c r="FY242" s="1">
        <v>21.6</v>
      </c>
      <c r="FZ242" s="1">
        <v>19.600000000000001</v>
      </c>
      <c r="GA242" s="1">
        <v>21</v>
      </c>
      <c r="GB242" s="1">
        <v>20.8</v>
      </c>
      <c r="GC242" s="1">
        <v>21.2</v>
      </c>
      <c r="GD242" s="1">
        <v>19</v>
      </c>
      <c r="GE242" s="1">
        <v>19.600000000000001</v>
      </c>
      <c r="GF242" s="1">
        <v>19.8</v>
      </c>
      <c r="GG242" s="1">
        <v>21.2</v>
      </c>
      <c r="GH242" s="1">
        <v>21.6</v>
      </c>
      <c r="GI242" s="1">
        <v>21</v>
      </c>
      <c r="GJ242" s="1">
        <v>20.8</v>
      </c>
      <c r="GK242" s="1">
        <v>19.399999999999999</v>
      </c>
      <c r="GL242" s="1">
        <v>21.2</v>
      </c>
      <c r="GM242" s="1">
        <v>18.399999999999999</v>
      </c>
      <c r="GN242" s="1">
        <v>19.2</v>
      </c>
      <c r="GO242" s="1">
        <v>65535</v>
      </c>
      <c r="GP242" s="1">
        <v>19</v>
      </c>
      <c r="GQ242" s="1">
        <v>20.399999999999999</v>
      </c>
      <c r="GR242" s="1">
        <v>20.2</v>
      </c>
      <c r="GS242" s="1">
        <v>65535</v>
      </c>
      <c r="GT242" s="1">
        <v>65535</v>
      </c>
      <c r="GU242" s="1">
        <v>65535</v>
      </c>
      <c r="GV242" s="1">
        <v>19.600000000000001</v>
      </c>
      <c r="GW242" s="1">
        <v>20</v>
      </c>
      <c r="GX242" s="1">
        <v>19.2</v>
      </c>
      <c r="GY242" s="1">
        <v>20</v>
      </c>
      <c r="GZ242" s="1">
        <v>20.399999999999999</v>
      </c>
      <c r="HA242" s="1">
        <v>20.6</v>
      </c>
      <c r="HB242" s="1">
        <v>19.399999999999999</v>
      </c>
      <c r="HC242" s="1">
        <v>20.8</v>
      </c>
      <c r="HD242" s="1">
        <v>20</v>
      </c>
      <c r="HE242" s="1">
        <v>20.399999999999999</v>
      </c>
      <c r="HF242" s="1">
        <v>20</v>
      </c>
      <c r="HG242" s="1">
        <v>19.8</v>
      </c>
      <c r="HH242" s="1">
        <v>18.8</v>
      </c>
      <c r="HI242" s="1">
        <v>19.399999999999999</v>
      </c>
      <c r="HJ242" s="1">
        <v>20.2</v>
      </c>
      <c r="HK242" s="1">
        <v>20</v>
      </c>
      <c r="HL242" s="1">
        <v>20.6</v>
      </c>
      <c r="HM242" s="1">
        <v>19.8</v>
      </c>
      <c r="HN242" s="1">
        <v>20.8</v>
      </c>
      <c r="HO242" s="1">
        <v>21</v>
      </c>
      <c r="HP242" s="1">
        <v>19</v>
      </c>
      <c r="HQ242" s="1">
        <v>19.399999999999999</v>
      </c>
      <c r="HR242" s="1">
        <v>21.2</v>
      </c>
      <c r="HS242" s="1">
        <v>19.600000000000001</v>
      </c>
      <c r="HT242" s="1">
        <v>20.2</v>
      </c>
      <c r="HU242" s="1">
        <v>19.8</v>
      </c>
      <c r="HV242" s="1">
        <v>20.399999999999999</v>
      </c>
      <c r="HW242" s="1">
        <v>19.600000000000001</v>
      </c>
      <c r="HX242" s="1">
        <v>20</v>
      </c>
      <c r="HY242" s="1">
        <v>20.8</v>
      </c>
      <c r="HZ242" s="1">
        <v>19.399999999999999</v>
      </c>
      <c r="IA242" s="1">
        <v>18.8</v>
      </c>
      <c r="IB242" s="1">
        <v>20.8</v>
      </c>
      <c r="IC242" s="1">
        <v>20</v>
      </c>
      <c r="ID242" s="1">
        <v>20.6</v>
      </c>
      <c r="IE242" s="1">
        <v>18.8</v>
      </c>
      <c r="IF242" s="1">
        <v>18</v>
      </c>
      <c r="IG242" s="1">
        <v>19.399999999999999</v>
      </c>
      <c r="IH242" s="1">
        <v>20.399999999999999</v>
      </c>
      <c r="II242" s="1">
        <v>19.2</v>
      </c>
      <c r="IJ242" s="1">
        <v>18.399999999999999</v>
      </c>
      <c r="IK242" s="1">
        <v>19.600000000000001</v>
      </c>
      <c r="IL242" s="1">
        <v>20.2</v>
      </c>
      <c r="IM242" s="1">
        <v>20</v>
      </c>
      <c r="IN242" s="1">
        <v>19.8</v>
      </c>
      <c r="IO242" s="1">
        <v>20.399999999999999</v>
      </c>
      <c r="IP242" s="1">
        <v>19.399999999999999</v>
      </c>
      <c r="IQ242" s="1">
        <v>21.4</v>
      </c>
      <c r="IR242" s="1">
        <v>20</v>
      </c>
      <c r="IS242" s="1">
        <v>20.399999999999999</v>
      </c>
      <c r="IT242" s="1">
        <v>19.399999999999999</v>
      </c>
      <c r="IU242" s="1">
        <v>19</v>
      </c>
      <c r="IV242" s="1">
        <v>20.6</v>
      </c>
      <c r="IW242" s="1">
        <v>19.600000000000001</v>
      </c>
      <c r="IX242" s="1">
        <v>19.2</v>
      </c>
      <c r="IY242" s="1">
        <v>19.8</v>
      </c>
      <c r="IZ242" s="1">
        <v>20</v>
      </c>
      <c r="JA242" s="1">
        <v>20.2</v>
      </c>
      <c r="JB242" s="1">
        <v>19.8</v>
      </c>
      <c r="JC242" s="1">
        <v>19.600000000000001</v>
      </c>
      <c r="JD242" s="1">
        <v>20.399999999999999</v>
      </c>
      <c r="JE242" s="1">
        <v>21.6</v>
      </c>
      <c r="JF242" s="1">
        <v>20.8</v>
      </c>
      <c r="JG242" s="1">
        <v>20.2</v>
      </c>
      <c r="JH242" s="1">
        <v>21.6</v>
      </c>
      <c r="JI242" s="1">
        <v>20.2</v>
      </c>
      <c r="JJ242" s="1">
        <v>20</v>
      </c>
      <c r="JK242" s="1">
        <v>21.4</v>
      </c>
      <c r="JL242" s="1">
        <v>20.399999999999999</v>
      </c>
      <c r="JM242" s="1">
        <v>19.399999999999999</v>
      </c>
      <c r="JN242" s="1">
        <v>19.8</v>
      </c>
      <c r="JO242" s="1">
        <v>20.2</v>
      </c>
      <c r="JP242" s="1">
        <v>19.8</v>
      </c>
      <c r="JQ242" s="1">
        <v>20.6</v>
      </c>
      <c r="JR242" s="1">
        <v>19.399999999999999</v>
      </c>
      <c r="JS242" s="1">
        <v>20</v>
      </c>
      <c r="JT242" s="1">
        <v>21.2</v>
      </c>
      <c r="JU242" s="1">
        <v>20.399999999999999</v>
      </c>
      <c r="JV242" s="1">
        <v>21.2</v>
      </c>
      <c r="JW242" s="1">
        <v>20</v>
      </c>
      <c r="JX242" s="1">
        <v>20.399999999999999</v>
      </c>
      <c r="JY242" s="1">
        <v>19</v>
      </c>
      <c r="JZ242" s="1">
        <v>21</v>
      </c>
      <c r="KA242" s="1">
        <v>20.8</v>
      </c>
      <c r="KB242" s="1">
        <v>20.6</v>
      </c>
      <c r="KC242" s="1">
        <v>20.2</v>
      </c>
      <c r="KD242" s="1">
        <v>20.399999999999999</v>
      </c>
      <c r="KE242" s="1">
        <v>20.8</v>
      </c>
      <c r="KF242" s="1">
        <v>20</v>
      </c>
      <c r="KG242" s="1">
        <v>19.2</v>
      </c>
      <c r="KH242" s="1">
        <v>20.2</v>
      </c>
      <c r="KI242" s="1">
        <v>19.8</v>
      </c>
      <c r="KJ242" s="1">
        <v>20.8</v>
      </c>
      <c r="KK242" s="1">
        <v>20</v>
      </c>
      <c r="KL242" s="1">
        <v>20.2</v>
      </c>
      <c r="KM242" s="1">
        <v>20.6</v>
      </c>
      <c r="KN242" s="1">
        <v>19.600000000000001</v>
      </c>
      <c r="KO242" s="1">
        <v>20.399999999999999</v>
      </c>
      <c r="KP242" s="1">
        <v>21.4</v>
      </c>
      <c r="KQ242" s="1">
        <v>20.8</v>
      </c>
      <c r="KR242" s="1">
        <v>20.2</v>
      </c>
      <c r="KS242" s="1">
        <v>20.6</v>
      </c>
      <c r="KT242" s="1">
        <v>20</v>
      </c>
      <c r="KU242" s="1">
        <v>21</v>
      </c>
      <c r="KV242" s="1">
        <v>21.2</v>
      </c>
      <c r="KW242" s="1">
        <v>20.6</v>
      </c>
      <c r="KX242" s="1">
        <v>20.8</v>
      </c>
      <c r="KY242" s="1">
        <v>20.2</v>
      </c>
      <c r="KZ242" s="1">
        <v>20.399999999999999</v>
      </c>
      <c r="LA242" s="1">
        <v>21</v>
      </c>
      <c r="LB242" s="1">
        <v>21.2</v>
      </c>
      <c r="LC242" s="1">
        <v>19.8</v>
      </c>
      <c r="LD242" s="1">
        <v>20.8</v>
      </c>
      <c r="LE242" s="1">
        <v>21.4</v>
      </c>
      <c r="LF242" s="1">
        <v>20.2</v>
      </c>
      <c r="LG242" s="1">
        <v>19.8</v>
      </c>
      <c r="LH242" s="1">
        <v>22.3</v>
      </c>
      <c r="LI242" s="1">
        <v>19.8</v>
      </c>
      <c r="LJ242" s="1">
        <v>20.8</v>
      </c>
      <c r="LK242" s="1">
        <v>22</v>
      </c>
      <c r="LL242" s="1">
        <v>20.6</v>
      </c>
      <c r="LM242" s="1">
        <v>20.399999999999999</v>
      </c>
      <c r="LN242" s="1">
        <v>21.2</v>
      </c>
      <c r="LO242" s="1">
        <v>21</v>
      </c>
      <c r="LP242" s="1">
        <v>20.6</v>
      </c>
      <c r="LQ242" s="1">
        <v>19.8</v>
      </c>
      <c r="LR242" s="1">
        <v>18.8</v>
      </c>
      <c r="LS242" s="1">
        <v>21</v>
      </c>
      <c r="LT242" s="1">
        <v>21.2</v>
      </c>
      <c r="LU242" s="1">
        <v>20.8</v>
      </c>
      <c r="LV242" s="1">
        <v>20.2</v>
      </c>
      <c r="LW242" s="1">
        <v>20.6</v>
      </c>
      <c r="LX242" s="1">
        <v>21</v>
      </c>
      <c r="LY242" s="1">
        <v>21.2</v>
      </c>
      <c r="LZ242" s="1">
        <v>21.6</v>
      </c>
      <c r="MA242" s="1">
        <v>21.4</v>
      </c>
      <c r="MB242" s="1">
        <v>21</v>
      </c>
      <c r="MC242" s="1">
        <v>20.399999999999999</v>
      </c>
      <c r="MD242" s="1">
        <v>20.8</v>
      </c>
      <c r="ME242" s="1">
        <v>21.2</v>
      </c>
      <c r="MF242" s="1">
        <v>21</v>
      </c>
      <c r="MG242" s="1">
        <v>21.4</v>
      </c>
      <c r="MH242" s="1">
        <v>20.8</v>
      </c>
      <c r="MI242" s="1">
        <v>20.399999999999999</v>
      </c>
      <c r="MJ242" s="1">
        <v>21.2</v>
      </c>
      <c r="MK242" s="1">
        <v>20.6</v>
      </c>
      <c r="ML242" s="1">
        <v>21.4</v>
      </c>
      <c r="MM242" s="1">
        <v>20.6</v>
      </c>
      <c r="MN242" s="1">
        <v>21</v>
      </c>
      <c r="MO242" s="1">
        <v>19.8</v>
      </c>
      <c r="MP242" s="1">
        <v>20</v>
      </c>
      <c r="MQ242" s="1">
        <v>19.399999999999999</v>
      </c>
      <c r="MR242" s="1">
        <v>21.4</v>
      </c>
      <c r="MS242" s="1">
        <v>20.8</v>
      </c>
      <c r="MT242" s="1">
        <v>21.2</v>
      </c>
      <c r="MU242" s="1">
        <v>21.4</v>
      </c>
      <c r="MV242" s="1">
        <v>20.6</v>
      </c>
      <c r="MW242" s="1">
        <v>20.399999999999999</v>
      </c>
      <c r="MX242" s="1">
        <v>65535</v>
      </c>
      <c r="MY242" s="1">
        <v>65535</v>
      </c>
      <c r="MZ242" s="1">
        <v>21.4</v>
      </c>
      <c r="NA242" s="1">
        <v>20.8</v>
      </c>
      <c r="NB242" s="1">
        <v>20</v>
      </c>
      <c r="NC242" s="1">
        <v>21.6</v>
      </c>
      <c r="ND242" s="1">
        <v>65535</v>
      </c>
      <c r="NE242" s="1">
        <v>22</v>
      </c>
      <c r="NF242" s="1">
        <v>21</v>
      </c>
      <c r="NG242" s="1">
        <v>21.4</v>
      </c>
      <c r="NH242" s="1">
        <v>21.6</v>
      </c>
      <c r="NI242" s="1">
        <v>21.2</v>
      </c>
      <c r="NJ242" s="6">
        <f t="shared" si="160"/>
        <v>1</v>
      </c>
      <c r="NK242" s="3">
        <f t="shared" si="161"/>
        <v>1</v>
      </c>
      <c r="NL242" s="3">
        <f t="shared" si="162"/>
        <v>1</v>
      </c>
      <c r="NM242" s="3">
        <f t="shared" si="163"/>
        <v>1</v>
      </c>
      <c r="NN242" s="3">
        <f t="shared" si="164"/>
        <v>1</v>
      </c>
      <c r="NO242" s="3">
        <f t="shared" si="165"/>
        <v>1</v>
      </c>
      <c r="NP242" s="3">
        <f t="shared" si="166"/>
        <v>0.87096774193548387</v>
      </c>
      <c r="NQ242" s="3">
        <f t="shared" si="167"/>
        <v>1</v>
      </c>
      <c r="NR242" s="3">
        <f t="shared" si="168"/>
        <v>1</v>
      </c>
      <c r="NS242" s="3">
        <f t="shared" si="169"/>
        <v>1</v>
      </c>
      <c r="NT242" s="3">
        <f t="shared" si="170"/>
        <v>1</v>
      </c>
      <c r="NU242" s="3">
        <f t="shared" si="171"/>
        <v>0.90322580645161288</v>
      </c>
      <c r="NV242" s="3">
        <f t="shared" si="172"/>
        <v>0.98082191780821915</v>
      </c>
      <c r="NW242" s="5">
        <f t="shared" si="173"/>
        <v>19.993548387096777</v>
      </c>
      <c r="NX242" s="1">
        <f t="shared" si="174"/>
        <v>20.628571428571426</v>
      </c>
      <c r="NY242" s="1">
        <f t="shared" si="175"/>
        <v>20.666129032258063</v>
      </c>
      <c r="NZ242" s="1">
        <f t="shared" si="176"/>
        <v>20.873333333333335</v>
      </c>
      <c r="OA242" s="1">
        <f t="shared" si="177"/>
        <v>20.948387096774194</v>
      </c>
      <c r="OB242" s="1">
        <f t="shared" si="178"/>
        <v>20.853333333333335</v>
      </c>
      <c r="OC242" s="1">
        <f t="shared" si="179"/>
        <v>20.014814814814812</v>
      </c>
      <c r="OD242" s="1">
        <f t="shared" si="180"/>
        <v>19.877419354838707</v>
      </c>
      <c r="OE242" s="1">
        <f t="shared" si="181"/>
        <v>20.166666666666668</v>
      </c>
      <c r="OF242" s="1">
        <f t="shared" si="182"/>
        <v>20.400000000000002</v>
      </c>
      <c r="OG242" s="1">
        <f t="shared" si="183"/>
        <v>20.756666666666668</v>
      </c>
      <c r="OH242" s="1">
        <f t="shared" si="184"/>
        <v>20.914285714285715</v>
      </c>
      <c r="OI242" s="111">
        <v>19.700000000000003</v>
      </c>
      <c r="OJ242" s="112">
        <v>19.904166666666665</v>
      </c>
      <c r="OK242" s="112">
        <v>20.479166666666668</v>
      </c>
      <c r="OL242" s="112">
        <v>20.448</v>
      </c>
      <c r="OM242" s="112">
        <v>20.365384615384617</v>
      </c>
      <c r="ON242" s="112">
        <v>20.131999999999998</v>
      </c>
      <c r="OO242" s="112">
        <v>19.612000000000002</v>
      </c>
      <c r="OP242" s="112">
        <v>19.655999999999999</v>
      </c>
      <c r="OQ242" s="112">
        <v>19.608333333333331</v>
      </c>
      <c r="OR242" s="112">
        <v>19.712</v>
      </c>
      <c r="OS242" s="112">
        <v>20.03846153846154</v>
      </c>
      <c r="OT242" s="112">
        <v>19.946153846153841</v>
      </c>
      <c r="OU242" s="5">
        <f t="shared" si="148"/>
        <v>0.29354838709677367</v>
      </c>
      <c r="OV242" s="1">
        <f t="shared" si="149"/>
        <v>0.72440476190476133</v>
      </c>
      <c r="OW242" s="1">
        <f t="shared" si="150"/>
        <v>0.18696236559139479</v>
      </c>
      <c r="OX242" s="1">
        <f t="shared" si="151"/>
        <v>0.42533333333333445</v>
      </c>
      <c r="OY242" s="1">
        <f t="shared" si="152"/>
        <v>0.58300248138957755</v>
      </c>
      <c r="OZ242" s="1">
        <f t="shared" si="153"/>
        <v>0.72133333333333738</v>
      </c>
      <c r="PA242" s="1">
        <f t="shared" si="154"/>
        <v>0.40281481481481052</v>
      </c>
      <c r="PB242" s="1">
        <f t="shared" si="155"/>
        <v>0.22141935483870867</v>
      </c>
      <c r="PC242" s="1">
        <f t="shared" si="156"/>
        <v>0.55833333333333712</v>
      </c>
      <c r="PD242" s="1">
        <f t="shared" si="157"/>
        <v>0.68800000000000239</v>
      </c>
      <c r="PE242" s="1">
        <f t="shared" si="158"/>
        <v>0.71820512820512761</v>
      </c>
      <c r="PF242" s="1">
        <f t="shared" si="159"/>
        <v>0.96813186813187357</v>
      </c>
      <c r="PG242" s="111">
        <v>15.4</v>
      </c>
      <c r="PH242" s="112">
        <v>16.600000000000001</v>
      </c>
      <c r="PI242" s="112">
        <v>17.2</v>
      </c>
      <c r="PJ242" s="112">
        <v>16</v>
      </c>
      <c r="PK242" s="112">
        <v>16.399999999999999</v>
      </c>
      <c r="PL242" s="112">
        <v>16</v>
      </c>
      <c r="PM242" s="112">
        <v>15.6</v>
      </c>
      <c r="PN242" s="112">
        <v>17</v>
      </c>
      <c r="PO242" s="112">
        <v>16.2</v>
      </c>
      <c r="PP242" s="112">
        <v>1.8</v>
      </c>
      <c r="PQ242" s="112">
        <v>16.399999999999999</v>
      </c>
      <c r="PR242" s="137">
        <v>15.6</v>
      </c>
      <c r="PS242" s="5">
        <f t="array" ref="PS242">+IF(ISERROR($NW242)=FALSE,MIN(IF($H242:$AL242&lt;65534,$H242:$AL242,"")),NA())</f>
        <v>18</v>
      </c>
      <c r="PT242" s="1">
        <f t="array" ref="PT242">+IF(ISERROR($NX242)=FALSE,MIN(IF($AM242:$BN242&lt;65534,$AM242:$BN242,"")),NA())</f>
        <v>19.600000000000001</v>
      </c>
      <c r="PU242" s="1">
        <f t="array" ref="PU242">+IF(ISERROR($NY242)=FALSE,MIN(IF($BP242:$CT242&lt;65534,$BP242:$CT242,"")),NA())</f>
        <v>18.8</v>
      </c>
      <c r="PV242" s="1">
        <f t="array" ref="PV242">+IF(ISERROR($NZ242)=FALSE,MIN(IF($CU242:$DX242&lt;65534,$CU242:$DX242,"")),NA())</f>
        <v>20</v>
      </c>
      <c r="PW242" s="1">
        <f t="array" ref="PW242">+IF(ISERROR($OA242)=FALSE,MIN(IF($DY242:$FC242&lt;65534,$DY242:$FC242,"")),NA())</f>
        <v>19.8</v>
      </c>
      <c r="PX242" s="1">
        <f t="array" ref="PX242">+IF(ISERROR($OB242)=FALSE,MIN(IF($FD242:$GG242&lt;65534,$FD242:$GG242,"")),NA())</f>
        <v>19</v>
      </c>
      <c r="PY242" s="1">
        <f t="array" ref="PY242">+IF(ISERROR($OC242)=FALSE,MIN(IF($GH242:$HL242&lt;65534,$GH242:$HL242,"")),NA())</f>
        <v>18.399999999999999</v>
      </c>
      <c r="PZ242" s="1">
        <f t="array" ref="PZ242">+IF(ISERROR($OD242)=FALSE,MIN(IF($HM242:$IQ242&lt;65534,$HM242:$IQ242,"")),NA())</f>
        <v>18</v>
      </c>
      <c r="QA242" s="1">
        <f t="array" ref="QA242">+IF(ISERROR($OE242)=FALSE,MIN(IF($IR242:$JU242&lt;65534,$IR242:$JU242,"")),NA())</f>
        <v>19</v>
      </c>
      <c r="QB242" s="1">
        <f t="array" ref="QB242">+IF(ISERROR($OF242)=FALSE,MIN(IF($JV242:$KZ242&lt;65534,$JV242:$KZ242,"")),NA())</f>
        <v>19</v>
      </c>
      <c r="QC242" s="1">
        <f t="array" ref="QC242">+IF(ISERROR($OG242)=FALSE,MIN(IF($LA242:$MD242&lt;65534,$LA242:$MD242,"")),NA())</f>
        <v>18.8</v>
      </c>
      <c r="QD242" s="1">
        <f t="array" ref="QD242">+IF(ISERROR($OH242)=FALSE,MIN(IF($ME242:$NI242&lt;65534,$ME242:$NI242,"")),NA())</f>
        <v>19.399999999999999</v>
      </c>
      <c r="QE242" s="5">
        <f t="shared" si="185"/>
        <v>-2.5999999999999996</v>
      </c>
      <c r="QF242" s="1">
        <f t="shared" si="186"/>
        <v>-3</v>
      </c>
      <c r="QG242" s="1">
        <f t="shared" si="187"/>
        <v>-1.6000000000000014</v>
      </c>
      <c r="QH242" s="1">
        <f t="shared" si="188"/>
        <v>-4</v>
      </c>
      <c r="QI242" s="1">
        <f t="shared" si="189"/>
        <v>-3.4000000000000021</v>
      </c>
      <c r="QJ242" s="1">
        <f t="shared" si="190"/>
        <v>-3</v>
      </c>
      <c r="QK242" s="1">
        <f t="shared" si="191"/>
        <v>-2.7999999999999989</v>
      </c>
      <c r="QL242" s="1">
        <f t="shared" si="192"/>
        <v>-1</v>
      </c>
      <c r="QM242" s="1">
        <f t="shared" si="193"/>
        <v>-2.8000000000000007</v>
      </c>
      <c r="QN242" s="1">
        <f t="shared" si="194"/>
        <v>-17.2</v>
      </c>
      <c r="QO242" s="1">
        <f t="shared" si="195"/>
        <v>-2.4000000000000021</v>
      </c>
      <c r="QP242" s="1">
        <f t="shared" si="196"/>
        <v>-3.7999999999999989</v>
      </c>
      <c r="QQ242" s="5" t="s">
        <v>892</v>
      </c>
    </row>
    <row r="243" spans="1:459" s="1" customFormat="1" x14ac:dyDescent="0.2">
      <c r="A243" s="79">
        <v>37015020</v>
      </c>
      <c r="B243" s="106">
        <v>-72.868611111111107</v>
      </c>
      <c r="C243" s="106">
        <v>7.1869444444444444</v>
      </c>
      <c r="D243" s="105">
        <v>3214</v>
      </c>
      <c r="E243" s="97" t="s">
        <v>389</v>
      </c>
      <c r="F243" s="97" t="s">
        <v>82</v>
      </c>
      <c r="G243" s="97" t="s">
        <v>15</v>
      </c>
      <c r="H243" s="1">
        <v>6.4</v>
      </c>
      <c r="I243" s="1">
        <v>4</v>
      </c>
      <c r="J243" s="1">
        <v>0.4</v>
      </c>
      <c r="K243" s="1">
        <v>-0.4</v>
      </c>
      <c r="L243" s="1">
        <v>-1.6</v>
      </c>
      <c r="M243" s="1">
        <v>-1.8</v>
      </c>
      <c r="N243" s="1">
        <v>1.2</v>
      </c>
      <c r="O243" s="1">
        <v>3</v>
      </c>
      <c r="P243" s="1">
        <v>2.8</v>
      </c>
      <c r="Q243" s="1">
        <v>4.5999999999999996</v>
      </c>
      <c r="R243" s="1">
        <v>0.4</v>
      </c>
      <c r="S243" s="1">
        <v>0.8</v>
      </c>
      <c r="T243" s="1">
        <v>5.4</v>
      </c>
      <c r="U243" s="1">
        <v>6.2</v>
      </c>
      <c r="V243" s="1">
        <v>3.2</v>
      </c>
      <c r="W243" s="1">
        <v>4.4000000000000004</v>
      </c>
      <c r="X243" s="1">
        <v>2.8</v>
      </c>
      <c r="Y243" s="1">
        <v>1.4</v>
      </c>
      <c r="Z243" s="1">
        <v>65535</v>
      </c>
      <c r="AA243" s="1">
        <v>4.5999999999999996</v>
      </c>
      <c r="AB243" s="1">
        <v>5.8</v>
      </c>
      <c r="AC243" s="1">
        <v>2.4</v>
      </c>
      <c r="AD243" s="1">
        <v>2.6</v>
      </c>
      <c r="AE243" s="1">
        <v>2.4</v>
      </c>
      <c r="AF243" s="1">
        <v>5.8</v>
      </c>
      <c r="AG243" s="1">
        <v>1.4</v>
      </c>
      <c r="AH243" s="1">
        <v>-1.6</v>
      </c>
      <c r="AI243" s="1">
        <v>2</v>
      </c>
      <c r="AJ243" s="1">
        <v>2.2000000000000002</v>
      </c>
      <c r="AK243" s="1">
        <v>2.4</v>
      </c>
      <c r="AL243" s="1">
        <v>3</v>
      </c>
      <c r="AM243" s="1">
        <v>-1.2</v>
      </c>
      <c r="AN243" s="1">
        <v>-2</v>
      </c>
      <c r="AO243" s="1">
        <v>-6.2</v>
      </c>
      <c r="AP243" s="1">
        <v>-6.4</v>
      </c>
      <c r="AQ243" s="1">
        <v>1</v>
      </c>
      <c r="AR243" s="1">
        <v>-2.4</v>
      </c>
      <c r="AS243" s="1">
        <v>2.4</v>
      </c>
      <c r="AT243" s="1">
        <v>4.8</v>
      </c>
      <c r="AU243" s="1">
        <v>7</v>
      </c>
      <c r="AV243" s="1">
        <v>7.4</v>
      </c>
      <c r="AW243" s="1">
        <v>5.6</v>
      </c>
      <c r="AX243" s="1">
        <v>5</v>
      </c>
      <c r="AY243" s="1">
        <v>0.4</v>
      </c>
      <c r="AZ243" s="1">
        <v>4</v>
      </c>
      <c r="BA243" s="1">
        <v>0.4</v>
      </c>
      <c r="BB243" s="1">
        <v>0.2</v>
      </c>
      <c r="BC243" s="1">
        <v>3.4</v>
      </c>
      <c r="BD243" s="1">
        <v>6.4</v>
      </c>
      <c r="BE243" s="1">
        <v>7.6</v>
      </c>
      <c r="BF243" s="1">
        <v>7</v>
      </c>
      <c r="BG243" s="1">
        <v>6.8</v>
      </c>
      <c r="BH243" s="1">
        <v>1.6</v>
      </c>
      <c r="BI243" s="1">
        <v>0.4</v>
      </c>
      <c r="BJ243" s="1">
        <v>3.8</v>
      </c>
      <c r="BK243" s="1">
        <v>-4.2</v>
      </c>
      <c r="BL243" s="1">
        <v>0.2</v>
      </c>
      <c r="BM243" s="1">
        <v>4.2</v>
      </c>
      <c r="BN243" s="1">
        <v>6.4</v>
      </c>
      <c r="BO243" s="102"/>
      <c r="BP243" s="1">
        <v>5.6</v>
      </c>
      <c r="BQ243" s="1">
        <v>5.8</v>
      </c>
      <c r="BR243" s="1">
        <v>6.4</v>
      </c>
      <c r="BS243" s="1">
        <v>3.4</v>
      </c>
      <c r="BT243" s="1">
        <v>65535</v>
      </c>
      <c r="BU243" s="1">
        <v>4.8</v>
      </c>
      <c r="BV243" s="1">
        <v>4.5999999999999996</v>
      </c>
      <c r="BW243" s="1">
        <v>65535</v>
      </c>
      <c r="BX243" s="1">
        <v>7.6</v>
      </c>
      <c r="BY243" s="1">
        <v>8</v>
      </c>
      <c r="BZ243" s="1">
        <v>7</v>
      </c>
      <c r="CA243" s="1">
        <v>7</v>
      </c>
      <c r="CB243" s="1">
        <v>7.6</v>
      </c>
      <c r="CC243" s="1">
        <v>7.8</v>
      </c>
      <c r="CD243" s="1">
        <v>4.8</v>
      </c>
      <c r="CE243" s="1">
        <v>6.8</v>
      </c>
      <c r="CF243" s="1">
        <v>6.2</v>
      </c>
      <c r="CG243" s="1">
        <v>7.6</v>
      </c>
      <c r="CH243" s="1">
        <v>7.8</v>
      </c>
      <c r="CI243" s="1">
        <v>7.2</v>
      </c>
      <c r="CJ243" s="1">
        <v>6.8</v>
      </c>
      <c r="CK243" s="1">
        <v>7.4</v>
      </c>
      <c r="CL243" s="1">
        <v>7.2</v>
      </c>
      <c r="CM243" s="1">
        <v>7.2</v>
      </c>
      <c r="CN243" s="1">
        <v>3</v>
      </c>
      <c r="CO243" s="1">
        <v>4.2</v>
      </c>
      <c r="CP243" s="1">
        <v>1.8</v>
      </c>
      <c r="CQ243" s="1">
        <v>2.4</v>
      </c>
      <c r="CR243" s="1">
        <v>6.8</v>
      </c>
      <c r="CS243" s="1">
        <v>8.1999999999999993</v>
      </c>
      <c r="CT243" s="1">
        <v>9</v>
      </c>
      <c r="CU243" s="1">
        <v>8.1999999999999993</v>
      </c>
      <c r="CV243" s="1">
        <v>7.6</v>
      </c>
      <c r="CW243" s="1">
        <v>-2</v>
      </c>
      <c r="CX243" s="1">
        <v>0.6</v>
      </c>
      <c r="CY243" s="1">
        <v>-0.6</v>
      </c>
      <c r="CZ243" s="1">
        <v>4.5999999999999996</v>
      </c>
      <c r="DA243" s="1">
        <v>7.2</v>
      </c>
      <c r="DB243" s="1">
        <v>5</v>
      </c>
      <c r="DC243" s="1">
        <v>3.8</v>
      </c>
      <c r="DD243" s="1">
        <v>65535</v>
      </c>
      <c r="DE243" s="1">
        <v>7.4</v>
      </c>
      <c r="DF243" s="1">
        <v>4.4000000000000004</v>
      </c>
      <c r="DG243" s="1">
        <v>7.6</v>
      </c>
      <c r="DH243" s="1">
        <v>4.4000000000000004</v>
      </c>
      <c r="DI243" s="1">
        <v>7.6</v>
      </c>
      <c r="DJ243" s="1">
        <v>6</v>
      </c>
      <c r="DK243" s="1">
        <v>8.4</v>
      </c>
      <c r="DL243" s="1">
        <v>8</v>
      </c>
      <c r="DM243" s="1">
        <v>7.8</v>
      </c>
      <c r="DN243" s="1">
        <v>8.8000000000000007</v>
      </c>
      <c r="DO243" s="1">
        <v>8.6</v>
      </c>
      <c r="DP243" s="1">
        <v>8.1999999999999993</v>
      </c>
      <c r="DQ243" s="1">
        <v>7.6</v>
      </c>
      <c r="DR243" s="1">
        <v>3.6</v>
      </c>
      <c r="DS243" s="1">
        <v>8.6</v>
      </c>
      <c r="DT243" s="1">
        <v>8.6</v>
      </c>
      <c r="DU243" s="1">
        <v>8</v>
      </c>
      <c r="DV243" s="1">
        <v>8</v>
      </c>
      <c r="DW243" s="1">
        <v>6.6</v>
      </c>
      <c r="DX243" s="1">
        <v>5.2</v>
      </c>
      <c r="DY243" s="1">
        <v>4.5999999999999996</v>
      </c>
      <c r="DZ243" s="1">
        <v>4.5999999999999996</v>
      </c>
      <c r="EA243" s="1">
        <v>7.4</v>
      </c>
      <c r="EB243" s="1">
        <v>8</v>
      </c>
      <c r="EC243" s="1">
        <v>8.1999999999999993</v>
      </c>
      <c r="ED243" s="1">
        <v>7.2</v>
      </c>
      <c r="EE243" s="1">
        <v>6</v>
      </c>
      <c r="EF243" s="1">
        <v>7.6</v>
      </c>
      <c r="EG243" s="1">
        <v>8.1999999999999993</v>
      </c>
      <c r="EH243" s="1">
        <v>8.1999999999999993</v>
      </c>
      <c r="EI243" s="1">
        <v>8.6</v>
      </c>
      <c r="EJ243" s="1">
        <v>7.8</v>
      </c>
      <c r="EK243" s="1">
        <v>65535</v>
      </c>
      <c r="EL243" s="1">
        <v>8</v>
      </c>
      <c r="EM243" s="1">
        <v>7.6</v>
      </c>
      <c r="EN243" s="1">
        <v>5</v>
      </c>
      <c r="EO243" s="1">
        <v>5.6</v>
      </c>
      <c r="EP243" s="1">
        <v>2.6</v>
      </c>
      <c r="EQ243" s="1">
        <v>5.4</v>
      </c>
      <c r="ER243" s="1">
        <v>6.4</v>
      </c>
      <c r="ES243" s="1">
        <v>4</v>
      </c>
      <c r="ET243" s="1">
        <v>5.4</v>
      </c>
      <c r="EU243" s="1">
        <v>8.1999999999999993</v>
      </c>
      <c r="EV243" s="1">
        <v>7.4</v>
      </c>
      <c r="EW243" s="1">
        <v>7.6</v>
      </c>
      <c r="EX243" s="1">
        <v>9.6</v>
      </c>
      <c r="EY243" s="1">
        <v>6.8</v>
      </c>
      <c r="EZ243" s="1">
        <v>6.8</v>
      </c>
      <c r="FA243" s="1">
        <v>6.8</v>
      </c>
      <c r="FB243" s="1">
        <v>7</v>
      </c>
      <c r="FC243" s="1">
        <v>6.8</v>
      </c>
      <c r="FD243" s="1">
        <v>8.4</v>
      </c>
      <c r="FE243" s="1">
        <v>7.4</v>
      </c>
      <c r="FF243" s="1">
        <v>7.8</v>
      </c>
      <c r="FG243" s="1">
        <v>65535</v>
      </c>
      <c r="FH243" s="1">
        <v>6</v>
      </c>
      <c r="FI243" s="1">
        <v>7.2</v>
      </c>
      <c r="FJ243" s="1">
        <v>8</v>
      </c>
      <c r="FK243" s="1">
        <v>6.6</v>
      </c>
      <c r="FL243" s="1">
        <v>7.4</v>
      </c>
      <c r="FM243" s="1">
        <v>7.6</v>
      </c>
      <c r="FN243" s="1">
        <v>7</v>
      </c>
      <c r="FO243" s="1">
        <v>5.6</v>
      </c>
      <c r="FP243" s="1">
        <v>5.2</v>
      </c>
      <c r="FQ243" s="1">
        <v>7.8</v>
      </c>
      <c r="FR243" s="1">
        <v>7.6</v>
      </c>
      <c r="FS243" s="1">
        <v>4.5999999999999996</v>
      </c>
      <c r="FT243" s="1">
        <v>4.8</v>
      </c>
      <c r="FU243" s="1">
        <v>65535</v>
      </c>
      <c r="FV243" s="1">
        <v>65535</v>
      </c>
      <c r="FW243" s="1">
        <v>8</v>
      </c>
      <c r="FX243" s="1">
        <v>9.6</v>
      </c>
      <c r="FY243" s="1">
        <v>5.8</v>
      </c>
      <c r="FZ243" s="1">
        <v>5.2</v>
      </c>
      <c r="GA243" s="1">
        <v>5.8</v>
      </c>
      <c r="GB243" s="1">
        <v>7.2</v>
      </c>
      <c r="GC243" s="1">
        <v>6.4</v>
      </c>
      <c r="GD243" s="1">
        <v>4.2</v>
      </c>
      <c r="GE243" s="1">
        <v>5.6</v>
      </c>
      <c r="GF243" s="1">
        <v>7.2</v>
      </c>
      <c r="GG243" s="1">
        <v>6.6</v>
      </c>
      <c r="GH243" s="1">
        <v>10.199999999999999</v>
      </c>
      <c r="GI243" s="1">
        <v>7</v>
      </c>
      <c r="GJ243" s="1">
        <v>5.8</v>
      </c>
      <c r="GK243" s="1">
        <v>2</v>
      </c>
      <c r="GL243" s="1">
        <v>4.2</v>
      </c>
      <c r="GM243" s="1">
        <v>7</v>
      </c>
      <c r="GN243" s="1">
        <v>5.8</v>
      </c>
      <c r="GO243" s="1">
        <v>6.4</v>
      </c>
      <c r="GP243" s="1">
        <v>7.4</v>
      </c>
      <c r="GQ243" s="1">
        <v>6</v>
      </c>
      <c r="GR243" s="1">
        <v>5.6</v>
      </c>
      <c r="GS243" s="1">
        <v>6</v>
      </c>
      <c r="GT243" s="1">
        <v>7.2</v>
      </c>
      <c r="GU243" s="1">
        <v>6.4</v>
      </c>
      <c r="GV243" s="1">
        <v>4.8</v>
      </c>
      <c r="GW243" s="1">
        <v>0.4</v>
      </c>
      <c r="GX243" s="1">
        <v>5</v>
      </c>
      <c r="GY243" s="1">
        <v>7</v>
      </c>
      <c r="GZ243" s="1">
        <v>7.2</v>
      </c>
      <c r="HA243" s="1">
        <v>6.8</v>
      </c>
      <c r="HB243" s="1">
        <v>6.2</v>
      </c>
      <c r="HC243" s="1">
        <v>6.6</v>
      </c>
      <c r="HD243" s="1">
        <v>6.8</v>
      </c>
      <c r="HE243" s="1">
        <v>6</v>
      </c>
      <c r="HF243" s="1">
        <v>2</v>
      </c>
      <c r="HG243" s="1">
        <v>65535</v>
      </c>
      <c r="HH243" s="1">
        <v>5.6</v>
      </c>
      <c r="HI243" s="1">
        <v>3.6</v>
      </c>
      <c r="HJ243" s="1">
        <v>3.4</v>
      </c>
      <c r="HK243" s="1">
        <v>4</v>
      </c>
      <c r="HL243" s="1">
        <v>65535</v>
      </c>
      <c r="HM243" s="1">
        <v>6.4</v>
      </c>
      <c r="HN243" s="1">
        <v>6.4</v>
      </c>
      <c r="HO243" s="1">
        <v>6.6</v>
      </c>
      <c r="HP243" s="1">
        <v>4.5999999999999996</v>
      </c>
      <c r="HQ243" s="1">
        <v>6.8</v>
      </c>
      <c r="HR243" s="1">
        <v>7.8</v>
      </c>
      <c r="HS243" s="1">
        <v>4.5999999999999996</v>
      </c>
      <c r="HT243" s="1">
        <v>7.6</v>
      </c>
      <c r="HU243" s="1">
        <v>7</v>
      </c>
      <c r="HV243" s="1">
        <v>6</v>
      </c>
      <c r="HW243" s="1">
        <v>6.8</v>
      </c>
      <c r="HX243" s="1">
        <v>2.8</v>
      </c>
      <c r="HY243" s="1">
        <v>5.4</v>
      </c>
      <c r="HZ243" s="1">
        <v>7.8</v>
      </c>
      <c r="IA243" s="1">
        <v>6.4</v>
      </c>
      <c r="IB243" s="1">
        <v>7</v>
      </c>
      <c r="IC243" s="1">
        <v>6.8</v>
      </c>
      <c r="ID243" s="1">
        <v>5.8</v>
      </c>
      <c r="IE243" s="1">
        <v>7</v>
      </c>
      <c r="IF243" s="1">
        <v>6.2</v>
      </c>
      <c r="IG243" s="1">
        <v>5.8</v>
      </c>
      <c r="IH243" s="1">
        <v>2.6</v>
      </c>
      <c r="II243" s="1">
        <v>5.8</v>
      </c>
      <c r="IJ243" s="1">
        <v>2.8</v>
      </c>
      <c r="IK243" s="1">
        <v>5.6</v>
      </c>
      <c r="IL243" s="1">
        <v>6</v>
      </c>
      <c r="IM243" s="1">
        <v>6.2</v>
      </c>
      <c r="IN243" s="1">
        <v>6.4</v>
      </c>
      <c r="IO243" s="1">
        <v>4</v>
      </c>
      <c r="IP243" s="1">
        <v>4.8</v>
      </c>
      <c r="IQ243" s="1">
        <v>1.4</v>
      </c>
      <c r="IR243" s="1">
        <v>5.6</v>
      </c>
      <c r="IS243" s="1">
        <v>65535</v>
      </c>
      <c r="IT243" s="1">
        <v>6.2</v>
      </c>
      <c r="IU243" s="1">
        <v>5.8</v>
      </c>
      <c r="IV243" s="1">
        <v>4.8</v>
      </c>
      <c r="IW243" s="1">
        <v>5.4</v>
      </c>
      <c r="IX243" s="1">
        <v>0.8</v>
      </c>
      <c r="IY243" s="1">
        <v>4.4000000000000004</v>
      </c>
      <c r="IZ243" s="1">
        <v>6</v>
      </c>
      <c r="JA243" s="1">
        <v>5.2</v>
      </c>
      <c r="JB243" s="1">
        <v>7</v>
      </c>
      <c r="JC243" s="1">
        <v>7.2</v>
      </c>
      <c r="JD243" s="1">
        <v>6.4</v>
      </c>
      <c r="JE243" s="1">
        <v>7.4</v>
      </c>
      <c r="JF243" s="1">
        <v>6.6</v>
      </c>
      <c r="JG243" s="1">
        <v>6.2</v>
      </c>
      <c r="JH243" s="1">
        <v>7</v>
      </c>
      <c r="JI243" s="1">
        <v>5.6</v>
      </c>
      <c r="JJ243" s="1">
        <v>6.8</v>
      </c>
      <c r="JK243" s="1">
        <v>5.2</v>
      </c>
      <c r="JL243" s="1">
        <v>5.4</v>
      </c>
      <c r="JM243" s="1">
        <v>2.6</v>
      </c>
      <c r="JN243" s="1">
        <v>5</v>
      </c>
      <c r="JO243" s="1">
        <v>6.4</v>
      </c>
      <c r="JP243" s="1">
        <v>6.4</v>
      </c>
      <c r="JQ243" s="1">
        <v>6.2</v>
      </c>
      <c r="JR243" s="1">
        <v>4.2</v>
      </c>
      <c r="JS243" s="1">
        <v>4.4000000000000004</v>
      </c>
      <c r="JT243" s="1">
        <v>7.4</v>
      </c>
      <c r="JU243" s="1">
        <v>6.4</v>
      </c>
      <c r="JV243" s="1">
        <v>3.4</v>
      </c>
      <c r="JW243" s="1">
        <v>5</v>
      </c>
      <c r="JX243" s="1">
        <v>6.2</v>
      </c>
      <c r="JY243" s="1">
        <v>6</v>
      </c>
      <c r="JZ243" s="1">
        <v>5</v>
      </c>
      <c r="KA243" s="1">
        <v>3.2</v>
      </c>
      <c r="KB243" s="1">
        <v>6.8</v>
      </c>
      <c r="KC243" s="1">
        <v>6</v>
      </c>
      <c r="KD243" s="1">
        <v>2.8</v>
      </c>
      <c r="KE243" s="1">
        <v>5.6</v>
      </c>
      <c r="KF243" s="1">
        <v>6.2</v>
      </c>
      <c r="KG243" s="1">
        <v>7.6</v>
      </c>
      <c r="KH243" s="1">
        <v>6.8</v>
      </c>
      <c r="KI243" s="1">
        <v>5.8</v>
      </c>
      <c r="KJ243" s="1">
        <v>3.6</v>
      </c>
      <c r="KK243" s="1">
        <v>6.2</v>
      </c>
      <c r="KL243" s="1">
        <v>5.8</v>
      </c>
      <c r="KM243" s="1">
        <v>7.4</v>
      </c>
      <c r="KN243" s="1">
        <v>6.4</v>
      </c>
      <c r="KO243" s="1">
        <v>4.8</v>
      </c>
      <c r="KP243" s="1">
        <v>2.6</v>
      </c>
      <c r="KQ243" s="1">
        <v>6.6</v>
      </c>
      <c r="KR243" s="1">
        <v>6.8</v>
      </c>
      <c r="KS243" s="1">
        <v>6.2</v>
      </c>
      <c r="KT243" s="1">
        <v>6.2</v>
      </c>
      <c r="KU243" s="1">
        <v>6.6</v>
      </c>
      <c r="KV243" s="1">
        <v>6.4</v>
      </c>
      <c r="KW243" s="1">
        <v>3.6</v>
      </c>
      <c r="KX243" s="1">
        <v>6.4</v>
      </c>
      <c r="KY243" s="1">
        <v>4.4000000000000004</v>
      </c>
      <c r="KZ243" s="1">
        <v>3.4</v>
      </c>
      <c r="LA243" s="1">
        <v>3.4</v>
      </c>
      <c r="LB243" s="1">
        <v>5.2</v>
      </c>
      <c r="LC243" s="1">
        <v>5.2</v>
      </c>
      <c r="LD243" s="1">
        <v>7.2</v>
      </c>
      <c r="LE243" s="1">
        <v>6.8</v>
      </c>
      <c r="LF243" s="1">
        <v>5.8</v>
      </c>
      <c r="LG243" s="1">
        <v>5.8</v>
      </c>
      <c r="LH243" s="1">
        <v>7.6</v>
      </c>
      <c r="LI243" s="1">
        <v>7</v>
      </c>
      <c r="LJ243" s="1">
        <v>5.2</v>
      </c>
      <c r="LK243" s="1">
        <v>65535</v>
      </c>
      <c r="LL243" s="1">
        <v>65535</v>
      </c>
      <c r="LM243" s="1">
        <v>7</v>
      </c>
      <c r="LN243" s="1">
        <v>7.6</v>
      </c>
      <c r="LO243" s="1">
        <v>3</v>
      </c>
      <c r="LP243" s="1">
        <v>0.4</v>
      </c>
      <c r="LQ243" s="1">
        <v>5.6</v>
      </c>
      <c r="LR243" s="1">
        <v>0.6</v>
      </c>
      <c r="LS243" s="1">
        <v>1.2</v>
      </c>
      <c r="LT243" s="1">
        <v>3.8</v>
      </c>
      <c r="LU243" s="1">
        <v>65535</v>
      </c>
      <c r="LV243" s="1">
        <v>6</v>
      </c>
      <c r="LW243" s="1">
        <v>3.4</v>
      </c>
      <c r="LX243" s="1">
        <v>3.6</v>
      </c>
      <c r="LY243" s="1">
        <v>6.4</v>
      </c>
      <c r="LZ243" s="1">
        <v>6.4</v>
      </c>
      <c r="MA243" s="1">
        <v>7</v>
      </c>
      <c r="MB243" s="1">
        <v>65535</v>
      </c>
      <c r="MC243" s="1">
        <v>2</v>
      </c>
      <c r="MD243" s="1">
        <v>1.6</v>
      </c>
      <c r="ME243" s="1">
        <v>65535</v>
      </c>
      <c r="MF243" s="1">
        <v>5.8</v>
      </c>
      <c r="MG243" s="1">
        <v>5.4</v>
      </c>
      <c r="MH243" s="1">
        <v>5</v>
      </c>
      <c r="MI243" s="1">
        <v>4.5999999999999996</v>
      </c>
      <c r="MJ243" s="1">
        <v>2.4</v>
      </c>
      <c r="MK243" s="1">
        <v>1.8</v>
      </c>
      <c r="ML243" s="1">
        <v>0.8</v>
      </c>
      <c r="MM243" s="1">
        <v>65535</v>
      </c>
      <c r="MN243" s="1">
        <v>0.8</v>
      </c>
      <c r="MO243" s="1">
        <v>0.8</v>
      </c>
      <c r="MP243" s="1">
        <v>-0.4</v>
      </c>
      <c r="MQ243" s="1">
        <v>1</v>
      </c>
      <c r="MR243" s="1">
        <v>-0.2</v>
      </c>
      <c r="MS243" s="1">
        <v>7.4</v>
      </c>
      <c r="MT243" s="1">
        <v>7</v>
      </c>
      <c r="MU243" s="1">
        <v>5.8</v>
      </c>
      <c r="MV243" s="1">
        <v>5.6</v>
      </c>
      <c r="MW243" s="1">
        <v>5.8</v>
      </c>
      <c r="MX243" s="1">
        <v>6.6</v>
      </c>
      <c r="MY243" s="1">
        <v>6.4</v>
      </c>
      <c r="MZ243" s="1">
        <v>7</v>
      </c>
      <c r="NA243" s="1">
        <v>3.8</v>
      </c>
      <c r="NB243" s="1">
        <v>6.6</v>
      </c>
      <c r="NC243" s="1">
        <v>5.8</v>
      </c>
      <c r="ND243" s="1">
        <v>7.8</v>
      </c>
      <c r="NE243" s="1">
        <v>65535</v>
      </c>
      <c r="NF243" s="1">
        <v>4</v>
      </c>
      <c r="NG243" s="1">
        <v>4.2</v>
      </c>
      <c r="NH243" s="1">
        <v>6</v>
      </c>
      <c r="NI243" s="1">
        <v>6.4</v>
      </c>
      <c r="NJ243" s="6">
        <f t="shared" si="160"/>
        <v>0.967741935483871</v>
      </c>
      <c r="NK243" s="3">
        <f t="shared" si="161"/>
        <v>1</v>
      </c>
      <c r="NL243" s="3">
        <f t="shared" si="162"/>
        <v>0.93548387096774188</v>
      </c>
      <c r="NM243" s="3">
        <f t="shared" si="163"/>
        <v>0.96666666666666667</v>
      </c>
      <c r="NN243" s="3">
        <f t="shared" si="164"/>
        <v>0.967741935483871</v>
      </c>
      <c r="NO243" s="3">
        <f t="shared" si="165"/>
        <v>0.9</v>
      </c>
      <c r="NP243" s="3">
        <f t="shared" si="166"/>
        <v>0.93548387096774188</v>
      </c>
      <c r="NQ243" s="3">
        <f t="shared" si="167"/>
        <v>1</v>
      </c>
      <c r="NR243" s="3">
        <f t="shared" si="168"/>
        <v>0.96666666666666667</v>
      </c>
      <c r="NS243" s="3">
        <f t="shared" si="169"/>
        <v>1</v>
      </c>
      <c r="NT243" s="3">
        <f t="shared" si="170"/>
        <v>0.8666666666666667</v>
      </c>
      <c r="NU243" s="3">
        <f t="shared" si="171"/>
        <v>0.90322580645161288</v>
      </c>
      <c r="NV243" s="3">
        <f t="shared" si="172"/>
        <v>0.9506849315068493</v>
      </c>
      <c r="NW243" s="5">
        <f t="shared" si="173"/>
        <v>2.5400000000000005</v>
      </c>
      <c r="NX243" s="1">
        <f t="shared" si="174"/>
        <v>2.2714285714285714</v>
      </c>
      <c r="NY243" s="1">
        <f t="shared" si="175"/>
        <v>6.206896551724137</v>
      </c>
      <c r="NZ243" s="1">
        <f t="shared" si="176"/>
        <v>6.1310344827586194</v>
      </c>
      <c r="OA243" s="1">
        <f t="shared" si="177"/>
        <v>6.7800000000000011</v>
      </c>
      <c r="OB243" s="1">
        <f t="shared" si="178"/>
        <v>6.6888888888888864</v>
      </c>
      <c r="OC243" s="1">
        <f t="shared" si="179"/>
        <v>5.6000000000000005</v>
      </c>
      <c r="OD243" s="1">
        <f t="shared" si="180"/>
        <v>5.716129032258066</v>
      </c>
      <c r="OE243" s="1">
        <f t="shared" si="181"/>
        <v>5.6551724137931032</v>
      </c>
      <c r="OF243" s="1">
        <f t="shared" si="182"/>
        <v>5.4774193548387089</v>
      </c>
      <c r="OG243" s="1">
        <f t="shared" si="183"/>
        <v>4.8</v>
      </c>
      <c r="OH243" s="1">
        <f t="shared" si="184"/>
        <v>4.4285714285714288</v>
      </c>
      <c r="OI243" s="111">
        <v>1.6793103448275861</v>
      </c>
      <c r="OJ243" s="112">
        <v>2.6</v>
      </c>
      <c r="OK243" s="112">
        <v>3.7166666666666663</v>
      </c>
      <c r="OL243" s="112">
        <v>5.4333333333333336</v>
      </c>
      <c r="OM243" s="112">
        <v>5.91</v>
      </c>
      <c r="ON243" s="112">
        <v>5.7933333333333312</v>
      </c>
      <c r="OO243" s="112">
        <v>5.4099999999999993</v>
      </c>
      <c r="OP243" s="112">
        <v>5.3689655172413788</v>
      </c>
      <c r="OQ243" s="112">
        <v>5.1655172413793098</v>
      </c>
      <c r="OR243" s="112">
        <v>5.182758620689655</v>
      </c>
      <c r="OS243" s="112">
        <v>4.5571428571428569</v>
      </c>
      <c r="OT243" s="112">
        <v>3.11</v>
      </c>
      <c r="OU243" s="5">
        <f t="shared" si="148"/>
        <v>0.86068965517241436</v>
      </c>
      <c r="OV243" s="1">
        <f t="shared" si="149"/>
        <v>-0.32857142857142874</v>
      </c>
      <c r="OW243" s="1">
        <f t="shared" si="150"/>
        <v>2.4902298850574707</v>
      </c>
      <c r="OX243" s="1">
        <f t="shared" si="151"/>
        <v>0.69770114942528583</v>
      </c>
      <c r="OY243" s="1">
        <f t="shared" si="152"/>
        <v>0.87000000000000099</v>
      </c>
      <c r="OZ243" s="1">
        <f t="shared" si="153"/>
        <v>0.89555555555555522</v>
      </c>
      <c r="PA243" s="1">
        <f t="shared" si="154"/>
        <v>0.19000000000000128</v>
      </c>
      <c r="PB243" s="1">
        <f t="shared" si="155"/>
        <v>0.34716351501668719</v>
      </c>
      <c r="PC243" s="1">
        <f t="shared" si="156"/>
        <v>0.48965517241379342</v>
      </c>
      <c r="PD243" s="1">
        <f t="shared" si="157"/>
        <v>0.29466073414905392</v>
      </c>
      <c r="PE243" s="1">
        <f t="shared" si="158"/>
        <v>0.24285714285714288</v>
      </c>
      <c r="PF243" s="1">
        <f t="shared" si="159"/>
        <v>1.3185714285714289</v>
      </c>
      <c r="PG243" s="111">
        <v>-9.8000000000000007</v>
      </c>
      <c r="PH243" s="112">
        <v>-9.8000000000000007</v>
      </c>
      <c r="PI243" s="112">
        <v>-9.8000000000000007</v>
      </c>
      <c r="PJ243" s="112">
        <v>-7.2</v>
      </c>
      <c r="PK243" s="112">
        <v>-3.4</v>
      </c>
      <c r="PL243" s="112">
        <v>-6</v>
      </c>
      <c r="PM243" s="112">
        <v>-3</v>
      </c>
      <c r="PN243" s="112">
        <v>-2.6</v>
      </c>
      <c r="PO243" s="112">
        <v>-4.4000000000000004</v>
      </c>
      <c r="PP243" s="112">
        <v>-2</v>
      </c>
      <c r="PQ243" s="112">
        <v>-9.6</v>
      </c>
      <c r="PR243" s="137">
        <v>-9.8000000000000007</v>
      </c>
      <c r="PS243" s="5">
        <f t="array" ref="PS243">+IF(ISERROR($NW243)=FALSE,MIN(IF($H243:$AL243&lt;65534,$H243:$AL243,"")),NA())</f>
        <v>-1.8</v>
      </c>
      <c r="PT243" s="1">
        <f t="array" ref="PT243">+IF(ISERROR($NX243)=FALSE,MIN(IF($AM243:$BN243&lt;65534,$AM243:$BN243,"")),NA())</f>
        <v>-6.4</v>
      </c>
      <c r="PU243" s="1">
        <f t="array" ref="PU243">+IF(ISERROR($NY243)=FALSE,MIN(IF($BP243:$CT243&lt;65534,$BP243:$CT243,"")),NA())</f>
        <v>1.8</v>
      </c>
      <c r="PV243" s="1">
        <f t="array" ref="PV243">+IF(ISERROR($NZ243)=FALSE,MIN(IF($CU243:$DX243&lt;65534,$CU243:$DX243,"")),NA())</f>
        <v>-2</v>
      </c>
      <c r="PW243" s="1">
        <f t="array" ref="PW243">+IF(ISERROR($OA243)=FALSE,MIN(IF($DY243:$FC243&lt;65534,$DY243:$FC243,"")),NA())</f>
        <v>2.6</v>
      </c>
      <c r="PX243" s="1">
        <f t="array" ref="PX243">+IF(ISERROR($OB243)=FALSE,MIN(IF($FD243:$GG243&lt;65534,$FD243:$GG243,"")),NA())</f>
        <v>4.2</v>
      </c>
      <c r="PY243" s="1">
        <f t="array" ref="PY243">+IF(ISERROR($OC243)=FALSE,MIN(IF($GH243:$HL243&lt;65534,$GH243:$HL243,"")),NA())</f>
        <v>0.4</v>
      </c>
      <c r="PZ243" s="1">
        <f t="array" ref="PZ243">+IF(ISERROR($OD243)=FALSE,MIN(IF($HM243:$IQ243&lt;65534,$HM243:$IQ243,"")),NA())</f>
        <v>1.4</v>
      </c>
      <c r="QA243" s="1">
        <f t="array" ref="QA243">+IF(ISERROR($OE243)=FALSE,MIN(IF($IR243:$JU243&lt;65534,$IR243:$JU243,"")),NA())</f>
        <v>0.8</v>
      </c>
      <c r="QB243" s="1">
        <f t="array" ref="QB243">+IF(ISERROR($OF243)=FALSE,MIN(IF($JV243:$KZ243&lt;65534,$JV243:$KZ243,"")),NA())</f>
        <v>2.6</v>
      </c>
      <c r="QC243" s="1">
        <f t="array" ref="QC243">+IF(ISERROR($OG243)=FALSE,MIN(IF($LA243:$MD243&lt;65534,$LA243:$MD243,"")),NA())</f>
        <v>0.4</v>
      </c>
      <c r="QD243" s="1">
        <f t="array" ref="QD243">+IF(ISERROR($OH243)=FALSE,MIN(IF($ME243:$NI243&lt;65534,$ME243:$NI243,"")),NA())</f>
        <v>-0.4</v>
      </c>
      <c r="QE243" s="5">
        <f t="shared" si="185"/>
        <v>-8</v>
      </c>
      <c r="QF243" s="1">
        <f t="shared" si="186"/>
        <v>-3.4000000000000004</v>
      </c>
      <c r="QG243" s="1">
        <f t="shared" si="187"/>
        <v>-11.600000000000001</v>
      </c>
      <c r="QH243" s="1">
        <f t="shared" si="188"/>
        <v>-5.2</v>
      </c>
      <c r="QI243" s="1">
        <f t="shared" si="189"/>
        <v>-6</v>
      </c>
      <c r="QJ243" s="1">
        <f t="shared" si="190"/>
        <v>-10.199999999999999</v>
      </c>
      <c r="QK243" s="1">
        <f t="shared" si="191"/>
        <v>-3.4</v>
      </c>
      <c r="QL243" s="1">
        <f t="shared" si="192"/>
        <v>-4</v>
      </c>
      <c r="QM243" s="1">
        <f t="shared" si="193"/>
        <v>-5.2</v>
      </c>
      <c r="QN243" s="1">
        <f t="shared" si="194"/>
        <v>-4.5999999999999996</v>
      </c>
      <c r="QO243" s="1">
        <f t="shared" si="195"/>
        <v>-10</v>
      </c>
      <c r="QP243" s="1">
        <f t="shared" si="196"/>
        <v>-9.4</v>
      </c>
      <c r="QQ243" s="5" t="s">
        <v>892</v>
      </c>
    </row>
    <row r="244" spans="1:459" s="1" customFormat="1" x14ac:dyDescent="0.2">
      <c r="A244" s="79">
        <v>25025080</v>
      </c>
      <c r="B244" s="106">
        <v>-75.283055555555549</v>
      </c>
      <c r="C244" s="106">
        <v>9.3338888888888896</v>
      </c>
      <c r="D244" s="105">
        <v>166</v>
      </c>
      <c r="E244" s="97" t="s">
        <v>8</v>
      </c>
      <c r="F244" s="97" t="s">
        <v>9</v>
      </c>
      <c r="G244" s="97" t="s">
        <v>10</v>
      </c>
      <c r="H244" s="1">
        <v>22</v>
      </c>
      <c r="I244" s="1">
        <v>65535</v>
      </c>
      <c r="J244" s="1">
        <v>21.6</v>
      </c>
      <c r="K244" s="1">
        <v>65535</v>
      </c>
      <c r="L244" s="1">
        <v>22.6</v>
      </c>
      <c r="M244" s="1">
        <v>65535</v>
      </c>
      <c r="N244" s="1">
        <v>22.6</v>
      </c>
      <c r="O244" s="1">
        <v>23.2</v>
      </c>
      <c r="P244" s="1">
        <v>22.4</v>
      </c>
      <c r="Q244" s="1">
        <v>21</v>
      </c>
      <c r="R244" s="1">
        <v>20.399999999999999</v>
      </c>
      <c r="S244" s="1">
        <v>20.2</v>
      </c>
      <c r="T244" s="1">
        <v>21.6</v>
      </c>
      <c r="U244" s="1">
        <v>22</v>
      </c>
      <c r="V244" s="1">
        <v>65535</v>
      </c>
      <c r="W244" s="1">
        <v>65535</v>
      </c>
      <c r="X244" s="1">
        <v>21</v>
      </c>
      <c r="Y244" s="1">
        <v>65535</v>
      </c>
      <c r="Z244" s="1">
        <v>65535</v>
      </c>
      <c r="AA244" s="1">
        <v>65535</v>
      </c>
      <c r="AB244" s="1">
        <v>21.2</v>
      </c>
      <c r="AC244" s="1">
        <v>65535</v>
      </c>
      <c r="AD244" s="1">
        <v>23.8</v>
      </c>
      <c r="AE244" s="1">
        <v>22.2</v>
      </c>
      <c r="AF244" s="1">
        <v>65535</v>
      </c>
      <c r="AG244" s="1">
        <v>22</v>
      </c>
      <c r="AH244" s="1">
        <v>23</v>
      </c>
      <c r="AI244" s="1">
        <v>65535</v>
      </c>
      <c r="AJ244" s="1">
        <v>65535</v>
      </c>
      <c r="AK244" s="1">
        <v>20.6</v>
      </c>
      <c r="AL244" s="1">
        <v>21</v>
      </c>
      <c r="AM244" s="1">
        <v>22.6</v>
      </c>
      <c r="AN244" s="1">
        <v>22.6</v>
      </c>
      <c r="AO244" s="1">
        <v>65535</v>
      </c>
      <c r="AP244" s="1">
        <v>22.8</v>
      </c>
      <c r="AQ244" s="1">
        <v>65535</v>
      </c>
      <c r="AR244" s="1">
        <v>65535</v>
      </c>
      <c r="AS244" s="1">
        <v>65535</v>
      </c>
      <c r="AT244" s="1">
        <v>65535</v>
      </c>
      <c r="AU244" s="1">
        <v>21.8</v>
      </c>
      <c r="AV244" s="1">
        <v>22</v>
      </c>
      <c r="AW244" s="1">
        <v>22.4</v>
      </c>
      <c r="AX244" s="1">
        <v>65535</v>
      </c>
      <c r="AY244" s="1">
        <v>24</v>
      </c>
      <c r="AZ244" s="1">
        <v>65535</v>
      </c>
      <c r="BA244" s="1">
        <v>65535</v>
      </c>
      <c r="BB244" s="1">
        <v>65535</v>
      </c>
      <c r="BC244" s="1">
        <v>65535</v>
      </c>
      <c r="BD244" s="1">
        <v>23.6</v>
      </c>
      <c r="BE244" s="1">
        <v>65535</v>
      </c>
      <c r="BF244" s="1">
        <v>65535</v>
      </c>
      <c r="BG244" s="1">
        <v>23</v>
      </c>
      <c r="BH244" s="1">
        <v>65535</v>
      </c>
      <c r="BI244" s="1">
        <v>24.2</v>
      </c>
      <c r="BJ244" s="1">
        <v>23.8</v>
      </c>
      <c r="BK244" s="1">
        <v>65535</v>
      </c>
      <c r="BL244" s="1">
        <v>21.6</v>
      </c>
      <c r="BM244" s="1">
        <v>22.4</v>
      </c>
      <c r="BN244" s="1">
        <v>65535</v>
      </c>
      <c r="BO244" s="102"/>
      <c r="BP244" s="1">
        <v>24.4</v>
      </c>
      <c r="BQ244" s="1">
        <v>65535</v>
      </c>
      <c r="BR244" s="1">
        <v>23</v>
      </c>
      <c r="BS244" s="1">
        <v>24.2</v>
      </c>
      <c r="BT244" s="1">
        <v>24</v>
      </c>
      <c r="BU244" s="1">
        <v>23</v>
      </c>
      <c r="BV244" s="1">
        <v>23.4</v>
      </c>
      <c r="BW244" s="1">
        <v>65535</v>
      </c>
      <c r="BX244" s="1">
        <v>23.4</v>
      </c>
      <c r="BY244" s="1">
        <v>23.8</v>
      </c>
      <c r="BZ244" s="1">
        <v>65535</v>
      </c>
      <c r="CA244" s="1">
        <v>65535</v>
      </c>
      <c r="CB244" s="1">
        <v>65535</v>
      </c>
      <c r="CC244" s="1">
        <v>65535</v>
      </c>
      <c r="CD244" s="1">
        <v>65535</v>
      </c>
      <c r="CE244" s="1">
        <v>22.4</v>
      </c>
      <c r="CF244" s="1">
        <v>65535</v>
      </c>
      <c r="CG244" s="1">
        <v>65535</v>
      </c>
      <c r="CH244" s="1">
        <v>65535</v>
      </c>
      <c r="CI244" s="1">
        <v>24.8</v>
      </c>
      <c r="CJ244" s="1">
        <v>24</v>
      </c>
      <c r="CK244" s="1">
        <v>65535</v>
      </c>
      <c r="CL244" s="1">
        <v>22.8</v>
      </c>
      <c r="CM244" s="1">
        <v>65535</v>
      </c>
      <c r="CN244" s="1">
        <v>24</v>
      </c>
      <c r="CO244" s="1">
        <v>23.4</v>
      </c>
      <c r="CP244" s="1">
        <v>65535</v>
      </c>
      <c r="CQ244" s="1">
        <v>65535</v>
      </c>
      <c r="CR244" s="1">
        <v>65535</v>
      </c>
      <c r="CS244" s="1">
        <v>22.4</v>
      </c>
      <c r="CT244" s="1">
        <v>22.6</v>
      </c>
      <c r="CU244" s="1">
        <v>22</v>
      </c>
      <c r="CV244" s="1">
        <v>25</v>
      </c>
      <c r="CW244" s="1">
        <v>23.8</v>
      </c>
      <c r="CX244" s="1">
        <v>22.8</v>
      </c>
      <c r="CY244" s="1">
        <v>23.2</v>
      </c>
      <c r="CZ244" s="1">
        <v>23.4</v>
      </c>
      <c r="DA244" s="1">
        <v>24</v>
      </c>
      <c r="DB244" s="1">
        <v>24.6</v>
      </c>
      <c r="DC244" s="1">
        <v>24.2</v>
      </c>
      <c r="DD244" s="1">
        <v>24.6</v>
      </c>
      <c r="DE244" s="1">
        <v>23.8</v>
      </c>
      <c r="DF244" s="1">
        <v>23.6</v>
      </c>
      <c r="DG244" s="1">
        <v>23.6</v>
      </c>
      <c r="DH244" s="1">
        <v>24.8</v>
      </c>
      <c r="DI244" s="1">
        <v>25.2</v>
      </c>
      <c r="DJ244" s="1">
        <v>24.6</v>
      </c>
      <c r="DK244" s="1">
        <v>25.4</v>
      </c>
      <c r="DL244" s="1">
        <v>21</v>
      </c>
      <c r="DM244" s="1">
        <v>22.6</v>
      </c>
      <c r="DN244" s="1">
        <v>23.8</v>
      </c>
      <c r="DO244" s="1">
        <v>23.2</v>
      </c>
      <c r="DP244" s="1">
        <v>20.6</v>
      </c>
      <c r="DQ244" s="1">
        <v>23</v>
      </c>
      <c r="DR244" s="1">
        <v>22</v>
      </c>
      <c r="DS244" s="1">
        <v>23</v>
      </c>
      <c r="DT244" s="1">
        <v>24</v>
      </c>
      <c r="DU244" s="1">
        <v>23</v>
      </c>
      <c r="DV244" s="1">
        <v>23.4</v>
      </c>
      <c r="DW244" s="1">
        <v>24.8</v>
      </c>
      <c r="DX244" s="1">
        <v>25.2</v>
      </c>
      <c r="DY244" s="1">
        <v>65535</v>
      </c>
      <c r="DZ244" s="1">
        <v>65535</v>
      </c>
      <c r="EA244" s="1">
        <v>65535</v>
      </c>
      <c r="EB244" s="1">
        <v>65535</v>
      </c>
      <c r="EC244" s="1">
        <v>65535</v>
      </c>
      <c r="ED244" s="1">
        <v>65535</v>
      </c>
      <c r="EE244" s="1">
        <v>65535</v>
      </c>
      <c r="EF244" s="1">
        <v>65535</v>
      </c>
      <c r="EG244" s="1">
        <v>65535</v>
      </c>
      <c r="EH244" s="1">
        <v>65535</v>
      </c>
      <c r="EI244" s="1">
        <v>65535</v>
      </c>
      <c r="EJ244" s="1">
        <v>65535</v>
      </c>
      <c r="EK244" s="1">
        <v>65535</v>
      </c>
      <c r="EL244" s="1">
        <v>65535</v>
      </c>
      <c r="EM244" s="1">
        <v>65535</v>
      </c>
      <c r="EN244" s="1">
        <v>65535</v>
      </c>
      <c r="EO244" s="1">
        <v>65535</v>
      </c>
      <c r="EP244" s="1">
        <v>65535</v>
      </c>
      <c r="EQ244" s="1">
        <v>65535</v>
      </c>
      <c r="ER244" s="1">
        <v>65535</v>
      </c>
      <c r="ES244" s="1">
        <v>65535</v>
      </c>
      <c r="ET244" s="1">
        <v>65535</v>
      </c>
      <c r="EU244" s="1">
        <v>65535</v>
      </c>
      <c r="EV244" s="1">
        <v>65535</v>
      </c>
      <c r="EW244" s="1">
        <v>65535</v>
      </c>
      <c r="EX244" s="1">
        <v>65535</v>
      </c>
      <c r="EY244" s="1">
        <v>65535</v>
      </c>
      <c r="EZ244" s="1">
        <v>65535</v>
      </c>
      <c r="FA244" s="1">
        <v>65535</v>
      </c>
      <c r="FB244" s="1">
        <v>65535</v>
      </c>
      <c r="FC244" s="1">
        <v>65535</v>
      </c>
      <c r="FD244" s="1">
        <v>65535</v>
      </c>
      <c r="FE244" s="1">
        <v>65535</v>
      </c>
      <c r="FF244" s="1">
        <v>65535</v>
      </c>
      <c r="FG244" s="1">
        <v>65535</v>
      </c>
      <c r="FH244" s="1">
        <v>65535</v>
      </c>
      <c r="FI244" s="1">
        <v>65535</v>
      </c>
      <c r="FJ244" s="1">
        <v>65535</v>
      </c>
      <c r="FK244" s="1">
        <v>65535</v>
      </c>
      <c r="FL244" s="1">
        <v>65535</v>
      </c>
      <c r="FM244" s="1">
        <v>65535</v>
      </c>
      <c r="FN244" s="1">
        <v>65535</v>
      </c>
      <c r="FO244" s="1">
        <v>65535</v>
      </c>
      <c r="FP244" s="1">
        <v>65535</v>
      </c>
      <c r="FQ244" s="1">
        <v>65535</v>
      </c>
      <c r="FR244" s="1">
        <v>65535</v>
      </c>
      <c r="FS244" s="1">
        <v>65535</v>
      </c>
      <c r="FT244" s="1">
        <v>65535</v>
      </c>
      <c r="FU244" s="1">
        <v>65535</v>
      </c>
      <c r="FV244" s="1">
        <v>65535</v>
      </c>
      <c r="FW244" s="1">
        <v>65535</v>
      </c>
      <c r="FX244" s="1">
        <v>65535</v>
      </c>
      <c r="FY244" s="1">
        <v>65535</v>
      </c>
      <c r="FZ244" s="1">
        <v>65535</v>
      </c>
      <c r="GA244" s="1">
        <v>65535</v>
      </c>
      <c r="GB244" s="1">
        <v>65535</v>
      </c>
      <c r="GC244" s="1">
        <v>65535</v>
      </c>
      <c r="GD244" s="1">
        <v>65535</v>
      </c>
      <c r="GE244" s="1">
        <v>65535</v>
      </c>
      <c r="GF244" s="1">
        <v>65535</v>
      </c>
      <c r="GG244" s="1">
        <v>65535</v>
      </c>
      <c r="GH244" s="1">
        <v>65535</v>
      </c>
      <c r="GI244" s="1">
        <v>65535</v>
      </c>
      <c r="GJ244" s="1">
        <v>65535</v>
      </c>
      <c r="GK244" s="1">
        <v>65535</v>
      </c>
      <c r="GL244" s="1">
        <v>65535</v>
      </c>
      <c r="GM244" s="1">
        <v>65535</v>
      </c>
      <c r="GN244" s="1">
        <v>65535</v>
      </c>
      <c r="GO244" s="1">
        <v>65535</v>
      </c>
      <c r="GP244" s="1">
        <v>65535</v>
      </c>
      <c r="GQ244" s="1">
        <v>65535</v>
      </c>
      <c r="GR244" s="1">
        <v>65535</v>
      </c>
      <c r="GS244" s="1">
        <v>65535</v>
      </c>
      <c r="GT244" s="1">
        <v>65535</v>
      </c>
      <c r="GU244" s="1">
        <v>65535</v>
      </c>
      <c r="GV244" s="1">
        <v>65535</v>
      </c>
      <c r="GW244" s="1">
        <v>65535</v>
      </c>
      <c r="GX244" s="1">
        <v>65535</v>
      </c>
      <c r="GY244" s="1">
        <v>65535</v>
      </c>
      <c r="GZ244" s="1">
        <v>65535</v>
      </c>
      <c r="HA244" s="1">
        <v>65535</v>
      </c>
      <c r="HB244" s="1">
        <v>65535</v>
      </c>
      <c r="HC244" s="1">
        <v>65535</v>
      </c>
      <c r="HD244" s="1">
        <v>65535</v>
      </c>
      <c r="HE244" s="1">
        <v>65535</v>
      </c>
      <c r="HF244" s="1">
        <v>65535</v>
      </c>
      <c r="HG244" s="1">
        <v>65535</v>
      </c>
      <c r="HH244" s="1">
        <v>65535</v>
      </c>
      <c r="HI244" s="1">
        <v>65535</v>
      </c>
      <c r="HJ244" s="1">
        <v>65535</v>
      </c>
      <c r="HK244" s="1">
        <v>65535</v>
      </c>
      <c r="HL244" s="1">
        <v>65535</v>
      </c>
      <c r="HM244" s="1">
        <v>65535</v>
      </c>
      <c r="HN244" s="1">
        <v>65535</v>
      </c>
      <c r="HO244" s="1">
        <v>65535</v>
      </c>
      <c r="HP244" s="1">
        <v>65535</v>
      </c>
      <c r="HQ244" s="1">
        <v>65535</v>
      </c>
      <c r="HR244" s="1">
        <v>65535</v>
      </c>
      <c r="HS244" s="1">
        <v>65535</v>
      </c>
      <c r="HT244" s="1">
        <v>65535</v>
      </c>
      <c r="HU244" s="1">
        <v>65535</v>
      </c>
      <c r="HV244" s="1">
        <v>65535</v>
      </c>
      <c r="HW244" s="1">
        <v>65535</v>
      </c>
      <c r="HX244" s="1">
        <v>65535</v>
      </c>
      <c r="HY244" s="1">
        <v>65535</v>
      </c>
      <c r="HZ244" s="1">
        <v>65535</v>
      </c>
      <c r="IA244" s="1">
        <v>65535</v>
      </c>
      <c r="IB244" s="1">
        <v>65535</v>
      </c>
      <c r="IC244" s="1">
        <v>65535</v>
      </c>
      <c r="ID244" s="1">
        <v>65535</v>
      </c>
      <c r="IE244" s="1">
        <v>65535</v>
      </c>
      <c r="IF244" s="1">
        <v>65535</v>
      </c>
      <c r="IG244" s="1">
        <v>65535</v>
      </c>
      <c r="IH244" s="1">
        <v>65535</v>
      </c>
      <c r="II244" s="1">
        <v>65535</v>
      </c>
      <c r="IJ244" s="1">
        <v>65535</v>
      </c>
      <c r="IK244" s="1">
        <v>65535</v>
      </c>
      <c r="IL244" s="1">
        <v>65535</v>
      </c>
      <c r="IM244" s="1">
        <v>65535</v>
      </c>
      <c r="IN244" s="1">
        <v>65535</v>
      </c>
      <c r="IO244" s="1">
        <v>65535</v>
      </c>
      <c r="IP244" s="1">
        <v>65535</v>
      </c>
      <c r="IQ244" s="1">
        <v>65535</v>
      </c>
      <c r="IR244" s="1">
        <v>65535</v>
      </c>
      <c r="IS244" s="1">
        <v>65535</v>
      </c>
      <c r="IT244" s="1">
        <v>65535</v>
      </c>
      <c r="IU244" s="1">
        <v>65535</v>
      </c>
      <c r="IV244" s="1">
        <v>65535</v>
      </c>
      <c r="IW244" s="1">
        <v>65535</v>
      </c>
      <c r="IX244" s="1">
        <v>65535</v>
      </c>
      <c r="IY244" s="1">
        <v>65535</v>
      </c>
      <c r="IZ244" s="1">
        <v>65535</v>
      </c>
      <c r="JA244" s="1">
        <v>65535</v>
      </c>
      <c r="JB244" s="1">
        <v>65535</v>
      </c>
      <c r="JC244" s="1">
        <v>65535</v>
      </c>
      <c r="JD244" s="1">
        <v>65535</v>
      </c>
      <c r="JE244" s="1">
        <v>65535</v>
      </c>
      <c r="JF244" s="1">
        <v>65535</v>
      </c>
      <c r="JG244" s="1">
        <v>65535</v>
      </c>
      <c r="JH244" s="1">
        <v>65535</v>
      </c>
      <c r="JI244" s="1">
        <v>65535</v>
      </c>
      <c r="JJ244" s="1">
        <v>65535</v>
      </c>
      <c r="JK244" s="1">
        <v>65535</v>
      </c>
      <c r="JL244" s="1">
        <v>65535</v>
      </c>
      <c r="JM244" s="1">
        <v>65535</v>
      </c>
      <c r="JN244" s="1">
        <v>65535</v>
      </c>
      <c r="JO244" s="1">
        <v>65535</v>
      </c>
      <c r="JP244" s="1">
        <v>65535</v>
      </c>
      <c r="JQ244" s="1">
        <v>65535</v>
      </c>
      <c r="JR244" s="1">
        <v>65535</v>
      </c>
      <c r="JS244" s="1">
        <v>65535</v>
      </c>
      <c r="JT244" s="1">
        <v>65535</v>
      </c>
      <c r="JU244" s="1">
        <v>65535</v>
      </c>
      <c r="JV244" s="1">
        <v>65535</v>
      </c>
      <c r="JW244" s="1">
        <v>65535</v>
      </c>
      <c r="JX244" s="1">
        <v>65535</v>
      </c>
      <c r="JY244" s="1">
        <v>65535</v>
      </c>
      <c r="JZ244" s="1">
        <v>65535</v>
      </c>
      <c r="KA244" s="1">
        <v>65535</v>
      </c>
      <c r="KB244" s="1">
        <v>65535</v>
      </c>
      <c r="KC244" s="1">
        <v>65535</v>
      </c>
      <c r="KD244" s="1">
        <v>65535</v>
      </c>
      <c r="KE244" s="1">
        <v>65535</v>
      </c>
      <c r="KF244" s="1">
        <v>65535</v>
      </c>
      <c r="KG244" s="1">
        <v>65535</v>
      </c>
      <c r="KH244" s="1">
        <v>65535</v>
      </c>
      <c r="KI244" s="1">
        <v>65535</v>
      </c>
      <c r="KJ244" s="1">
        <v>65535</v>
      </c>
      <c r="KK244" s="1">
        <v>65535</v>
      </c>
      <c r="KL244" s="1">
        <v>65535</v>
      </c>
      <c r="KM244" s="1">
        <v>65535</v>
      </c>
      <c r="KN244" s="1">
        <v>65535</v>
      </c>
      <c r="KO244" s="1">
        <v>65535</v>
      </c>
      <c r="KP244" s="1">
        <v>65535</v>
      </c>
      <c r="KQ244" s="1">
        <v>65535</v>
      </c>
      <c r="KR244" s="1">
        <v>65535</v>
      </c>
      <c r="KS244" s="1">
        <v>65535</v>
      </c>
      <c r="KT244" s="1">
        <v>65535</v>
      </c>
      <c r="KU244" s="1">
        <v>65535</v>
      </c>
      <c r="KV244" s="1">
        <v>65535</v>
      </c>
      <c r="KW244" s="1">
        <v>65535</v>
      </c>
      <c r="KX244" s="1">
        <v>65535</v>
      </c>
      <c r="KY244" s="1">
        <v>65535</v>
      </c>
      <c r="KZ244" s="1">
        <v>65535</v>
      </c>
      <c r="LA244" s="1">
        <v>65535</v>
      </c>
      <c r="LB244" s="1">
        <v>65535</v>
      </c>
      <c r="LC244" s="1">
        <v>65535</v>
      </c>
      <c r="LD244" s="1">
        <v>65535</v>
      </c>
      <c r="LE244" s="1">
        <v>65535</v>
      </c>
      <c r="LF244" s="1">
        <v>65535</v>
      </c>
      <c r="LG244" s="1">
        <v>65535</v>
      </c>
      <c r="LH244" s="1">
        <v>65535</v>
      </c>
      <c r="LI244" s="1">
        <v>65535</v>
      </c>
      <c r="LJ244" s="1">
        <v>65535</v>
      </c>
      <c r="LK244" s="1">
        <v>65535</v>
      </c>
      <c r="LL244" s="1">
        <v>65535</v>
      </c>
      <c r="LM244" s="1">
        <v>65535</v>
      </c>
      <c r="LN244" s="1">
        <v>65535</v>
      </c>
      <c r="LO244" s="1">
        <v>65535</v>
      </c>
      <c r="LP244" s="1">
        <v>65535</v>
      </c>
      <c r="LQ244" s="1">
        <v>65535</v>
      </c>
      <c r="LR244" s="1">
        <v>65535</v>
      </c>
      <c r="LS244" s="1">
        <v>65535</v>
      </c>
      <c r="LT244" s="1">
        <v>65535</v>
      </c>
      <c r="LU244" s="1">
        <v>65535</v>
      </c>
      <c r="LV244" s="1">
        <v>65535</v>
      </c>
      <c r="LW244" s="1">
        <v>65535</v>
      </c>
      <c r="LX244" s="1">
        <v>65535</v>
      </c>
      <c r="LY244" s="1">
        <v>65535</v>
      </c>
      <c r="LZ244" s="1">
        <v>65535</v>
      </c>
      <c r="MA244" s="1">
        <v>65535</v>
      </c>
      <c r="MB244" s="1">
        <v>65535</v>
      </c>
      <c r="MC244" s="1">
        <v>65535</v>
      </c>
      <c r="MD244" s="1">
        <v>65535</v>
      </c>
      <c r="ME244" s="1">
        <v>65535</v>
      </c>
      <c r="MF244" s="1">
        <v>65535</v>
      </c>
      <c r="MG244" s="1">
        <v>65535</v>
      </c>
      <c r="MH244" s="1">
        <v>65535</v>
      </c>
      <c r="MI244" s="1">
        <v>65535</v>
      </c>
      <c r="MJ244" s="1">
        <v>65535</v>
      </c>
      <c r="MK244" s="1">
        <v>65535</v>
      </c>
      <c r="ML244" s="1">
        <v>65535</v>
      </c>
      <c r="MM244" s="1">
        <v>65535</v>
      </c>
      <c r="MN244" s="1">
        <v>65535</v>
      </c>
      <c r="MO244" s="1">
        <v>65535</v>
      </c>
      <c r="MP244" s="1">
        <v>65535</v>
      </c>
      <c r="MQ244" s="1">
        <v>65535</v>
      </c>
      <c r="MR244" s="1">
        <v>65535</v>
      </c>
      <c r="MS244" s="1">
        <v>65535</v>
      </c>
      <c r="MT244" s="1">
        <v>65535</v>
      </c>
      <c r="MU244" s="1">
        <v>65535</v>
      </c>
      <c r="MV244" s="1">
        <v>65535</v>
      </c>
      <c r="MW244" s="1">
        <v>65535</v>
      </c>
      <c r="MX244" s="1">
        <v>65535</v>
      </c>
      <c r="MY244" s="1">
        <v>65535</v>
      </c>
      <c r="MZ244" s="1">
        <v>65535</v>
      </c>
      <c r="NA244" s="1">
        <v>65535</v>
      </c>
      <c r="NB244" s="1">
        <v>65535</v>
      </c>
      <c r="NC244" s="1">
        <v>65535</v>
      </c>
      <c r="ND244" s="1">
        <v>65535</v>
      </c>
      <c r="NE244" s="1">
        <v>65535</v>
      </c>
      <c r="NF244" s="1">
        <v>65535</v>
      </c>
      <c r="NG244" s="1">
        <v>65535</v>
      </c>
      <c r="NH244" s="1">
        <v>65535</v>
      </c>
      <c r="NI244" s="1">
        <v>65535</v>
      </c>
      <c r="NJ244" s="6">
        <f t="shared" si="160"/>
        <v>0.61290322580645162</v>
      </c>
      <c r="NK244" s="3">
        <f t="shared" si="161"/>
        <v>0.4642857142857143</v>
      </c>
      <c r="NL244" s="3">
        <f t="shared" si="162"/>
        <v>0.5161290322580645</v>
      </c>
      <c r="NM244" s="3">
        <f t="shared" si="163"/>
        <v>1</v>
      </c>
      <c r="NN244" s="3">
        <f t="shared" si="164"/>
        <v>0</v>
      </c>
      <c r="NO244" s="3">
        <f t="shared" si="165"/>
        <v>0</v>
      </c>
      <c r="NP244" s="3">
        <f t="shared" si="166"/>
        <v>0</v>
      </c>
      <c r="NQ244" s="3">
        <f t="shared" si="167"/>
        <v>0</v>
      </c>
      <c r="NR244" s="3">
        <f t="shared" si="168"/>
        <v>0</v>
      </c>
      <c r="NS244" s="3">
        <f t="shared" si="169"/>
        <v>0</v>
      </c>
      <c r="NT244" s="3">
        <f t="shared" si="170"/>
        <v>0</v>
      </c>
      <c r="NU244" s="3">
        <f t="shared" si="171"/>
        <v>0</v>
      </c>
      <c r="NV244" s="3">
        <f t="shared" si="172"/>
        <v>0.21369863013698631</v>
      </c>
      <c r="NW244" s="5">
        <f t="shared" si="173"/>
        <v>21.810526315789474</v>
      </c>
      <c r="NX244" s="1" t="e">
        <f t="shared" si="174"/>
        <v>#N/A</v>
      </c>
      <c r="NY244" s="1">
        <f t="shared" si="175"/>
        <v>23.475000000000001</v>
      </c>
      <c r="NZ244" s="1">
        <f t="shared" si="176"/>
        <v>23.606666666666669</v>
      </c>
      <c r="OA244" s="1" t="e">
        <f t="shared" si="177"/>
        <v>#N/A</v>
      </c>
      <c r="OB244" s="1" t="e">
        <f t="shared" si="178"/>
        <v>#N/A</v>
      </c>
      <c r="OC244" s="1" t="e">
        <f t="shared" si="179"/>
        <v>#N/A</v>
      </c>
      <c r="OD244" s="1" t="e">
        <f t="shared" si="180"/>
        <v>#N/A</v>
      </c>
      <c r="OE244" s="1" t="e">
        <f t="shared" si="181"/>
        <v>#N/A</v>
      </c>
      <c r="OF244" s="1" t="e">
        <f t="shared" si="182"/>
        <v>#N/A</v>
      </c>
      <c r="OG244" s="1" t="e">
        <f t="shared" si="183"/>
        <v>#N/A</v>
      </c>
      <c r="OH244" s="1" t="e">
        <f t="shared" si="184"/>
        <v>#N/A</v>
      </c>
      <c r="OI244" s="111">
        <v>22.029411764705884</v>
      </c>
      <c r="OJ244" s="112">
        <v>22.624999999999996</v>
      </c>
      <c r="OK244" s="112">
        <v>23.224999999999998</v>
      </c>
      <c r="OL244" s="112">
        <v>23.552941176470593</v>
      </c>
      <c r="OM244" s="112">
        <v>23.24666666666667</v>
      </c>
      <c r="ON244" s="112">
        <v>22.852941176470591</v>
      </c>
      <c r="OO244" s="112">
        <v>22.664705882352941</v>
      </c>
      <c r="OP244" s="112">
        <v>22.588235294117649</v>
      </c>
      <c r="OQ244" s="112">
        <v>22.500000000000004</v>
      </c>
      <c r="OR244" s="112">
        <v>22.5625</v>
      </c>
      <c r="OS244" s="112">
        <v>22.537499999999998</v>
      </c>
      <c r="OT244" s="112">
        <v>22.105882352941173</v>
      </c>
      <c r="OU244" s="5">
        <f t="shared" si="148"/>
        <v>-0.21888544891641004</v>
      </c>
      <c r="OV244" s="1" t="e">
        <f t="shared" si="149"/>
        <v>#N/A</v>
      </c>
      <c r="OW244" s="1">
        <f t="shared" si="150"/>
        <v>0.25000000000000355</v>
      </c>
      <c r="OX244" s="1">
        <f t="shared" si="151"/>
        <v>5.3725490196075754E-2</v>
      </c>
      <c r="OY244" s="1" t="e">
        <f t="shared" si="152"/>
        <v>#N/A</v>
      </c>
      <c r="OZ244" s="1" t="e">
        <f t="shared" si="153"/>
        <v>#N/A</v>
      </c>
      <c r="PA244" s="1" t="e">
        <f t="shared" si="154"/>
        <v>#N/A</v>
      </c>
      <c r="PB244" s="1" t="e">
        <f t="shared" si="155"/>
        <v>#N/A</v>
      </c>
      <c r="PC244" s="1" t="e">
        <f t="shared" si="156"/>
        <v>#N/A</v>
      </c>
      <c r="PD244" s="1" t="e">
        <f t="shared" si="157"/>
        <v>#N/A</v>
      </c>
      <c r="PE244" s="1" t="e">
        <f t="shared" si="158"/>
        <v>#N/A</v>
      </c>
      <c r="PF244" s="1" t="e">
        <f t="shared" si="159"/>
        <v>#N/A</v>
      </c>
      <c r="PG244" s="111">
        <v>18</v>
      </c>
      <c r="PH244" s="112">
        <v>18.5</v>
      </c>
      <c r="PI244" s="112">
        <v>18.600000000000001</v>
      </c>
      <c r="PJ244" s="112">
        <v>18</v>
      </c>
      <c r="PK244" s="112">
        <v>17.399999999999999</v>
      </c>
      <c r="PL244" s="112">
        <v>17.399999999999999</v>
      </c>
      <c r="PM244" s="112">
        <v>17.8</v>
      </c>
      <c r="PN244" s="112">
        <v>18.399999999999999</v>
      </c>
      <c r="PO244" s="112">
        <v>17.8</v>
      </c>
      <c r="PP244" s="112">
        <v>18</v>
      </c>
      <c r="PQ244" s="112">
        <v>17.399999999999999</v>
      </c>
      <c r="PR244" s="137">
        <v>17.8</v>
      </c>
      <c r="PS244" s="5">
        <f t="array" ref="PS244">+IF(ISERROR($NW244)=FALSE,MIN(IF($H244:$AL244&lt;65534,$H244:$AL244,"")),NA())</f>
        <v>20.2</v>
      </c>
      <c r="PT244" s="1" t="e">
        <f t="array" ref="PT244">+IF(ISERROR($NX244)=FALSE,MIN(IF($AM244:$BN244&lt;65534,$AM244:$BN244,"")),NA())</f>
        <v>#N/A</v>
      </c>
      <c r="PU244" s="1">
        <f t="array" ref="PU244">+IF(ISERROR($NY244)=FALSE,MIN(IF($BP244:$CT244&lt;65534,$BP244:$CT244,"")),NA())</f>
        <v>22.4</v>
      </c>
      <c r="PV244" s="1">
        <f t="array" ref="PV244">+IF(ISERROR($NZ244)=FALSE,MIN(IF($CU244:$DX244&lt;65534,$CU244:$DX244,"")),NA())</f>
        <v>20.6</v>
      </c>
      <c r="PW244" s="1" t="e">
        <f t="array" ref="PW244">+IF(ISERROR($OA244)=FALSE,MIN(IF($DY244:$FC244&lt;65534,$DY244:$FC244,"")),NA())</f>
        <v>#N/A</v>
      </c>
      <c r="PX244" s="1" t="e">
        <f t="array" ref="PX244">+IF(ISERROR($OB244)=FALSE,MIN(IF($FD244:$GG244&lt;65534,$FD244:$GG244,"")),NA())</f>
        <v>#N/A</v>
      </c>
      <c r="PY244" s="1" t="e">
        <f t="array" ref="PY244">+IF(ISERROR($OC244)=FALSE,MIN(IF($GH244:$HL244&lt;65534,$GH244:$HL244,"")),NA())</f>
        <v>#N/A</v>
      </c>
      <c r="PZ244" s="1" t="e">
        <f t="array" ref="PZ244">+IF(ISERROR($OD244)=FALSE,MIN(IF($HM244:$IQ244&lt;65534,$HM244:$IQ244,"")),NA())</f>
        <v>#N/A</v>
      </c>
      <c r="QA244" s="1" t="e">
        <f t="array" ref="QA244">+IF(ISERROR($OE244)=FALSE,MIN(IF($IR244:$JU244&lt;65534,$IR244:$JU244,"")),NA())</f>
        <v>#N/A</v>
      </c>
      <c r="QB244" s="1" t="e">
        <f t="array" ref="QB244">+IF(ISERROR($OF244)=FALSE,MIN(IF($JV244:$KZ244&lt;65534,$JV244:$KZ244,"")),NA())</f>
        <v>#N/A</v>
      </c>
      <c r="QC244" s="1" t="e">
        <f t="array" ref="QC244">+IF(ISERROR($OG244)=FALSE,MIN(IF($LA244:$MD244&lt;65534,$LA244:$MD244,"")),NA())</f>
        <v>#N/A</v>
      </c>
      <c r="QD244" s="1" t="e">
        <f t="array" ref="QD244">+IF(ISERROR($OH244)=FALSE,MIN(IF($ME244:$NI244&lt;65534,$ME244:$NI244,"")),NA())</f>
        <v>#N/A</v>
      </c>
      <c r="QE244" s="5">
        <f t="shared" si="185"/>
        <v>-2.1999999999999993</v>
      </c>
      <c r="QF244" s="1" t="e">
        <f t="shared" si="186"/>
        <v>#N/A</v>
      </c>
      <c r="QG244" s="1">
        <f t="shared" si="187"/>
        <v>-3.7999999999999972</v>
      </c>
      <c r="QH244" s="1">
        <f t="shared" si="188"/>
        <v>-2.6000000000000014</v>
      </c>
      <c r="QI244" s="1" t="e">
        <f t="shared" si="189"/>
        <v>#N/A</v>
      </c>
      <c r="QJ244" s="1" t="e">
        <f t="shared" si="190"/>
        <v>#N/A</v>
      </c>
      <c r="QK244" s="1" t="e">
        <f t="shared" si="191"/>
        <v>#N/A</v>
      </c>
      <c r="QL244" s="1" t="e">
        <f t="shared" si="192"/>
        <v>#N/A</v>
      </c>
      <c r="QM244" s="1" t="e">
        <f t="shared" si="193"/>
        <v>#N/A</v>
      </c>
      <c r="QN244" s="1" t="e">
        <f t="shared" si="194"/>
        <v>#N/A</v>
      </c>
      <c r="QO244" s="1" t="e">
        <f t="shared" si="195"/>
        <v>#N/A</v>
      </c>
      <c r="QP244" s="1" t="e">
        <f t="shared" si="196"/>
        <v>#N/A</v>
      </c>
      <c r="QQ244" s="5" t="s">
        <v>892</v>
      </c>
    </row>
    <row r="245" spans="1:459" s="1" customFormat="1" x14ac:dyDescent="0.2">
      <c r="A245" s="79">
        <v>25025180</v>
      </c>
      <c r="B245" s="106">
        <v>-75.044722222222219</v>
      </c>
      <c r="C245" s="106">
        <v>9.1638888888888896</v>
      </c>
      <c r="D245" s="105">
        <v>20</v>
      </c>
      <c r="E245" s="97" t="s">
        <v>57</v>
      </c>
      <c r="F245" s="97" t="s">
        <v>57</v>
      </c>
      <c r="G245" s="97" t="s">
        <v>10</v>
      </c>
      <c r="H245" s="1">
        <v>21</v>
      </c>
      <c r="I245" s="1">
        <v>22</v>
      </c>
      <c r="J245" s="1">
        <v>21</v>
      </c>
      <c r="K245" s="1">
        <v>22</v>
      </c>
      <c r="L245" s="1">
        <v>22.6</v>
      </c>
      <c r="M245" s="1">
        <v>20.2</v>
      </c>
      <c r="N245" s="1">
        <v>21.2</v>
      </c>
      <c r="O245" s="1">
        <v>20.2</v>
      </c>
      <c r="P245" s="1">
        <v>20</v>
      </c>
      <c r="Q245" s="1">
        <v>21</v>
      </c>
      <c r="R245" s="1">
        <v>22.6</v>
      </c>
      <c r="S245" s="1">
        <v>22</v>
      </c>
      <c r="T245" s="1">
        <v>20</v>
      </c>
      <c r="U245" s="1">
        <v>22</v>
      </c>
      <c r="V245" s="1">
        <v>22.6</v>
      </c>
      <c r="W245" s="1">
        <v>22.8</v>
      </c>
      <c r="X245" s="1">
        <v>22.8</v>
      </c>
      <c r="Y245" s="1">
        <v>21</v>
      </c>
      <c r="Z245" s="1">
        <v>20</v>
      </c>
      <c r="AA245" s="1">
        <v>21</v>
      </c>
      <c r="AB245" s="1">
        <v>20</v>
      </c>
      <c r="AC245" s="1">
        <v>22.6</v>
      </c>
      <c r="AD245" s="1">
        <v>23</v>
      </c>
      <c r="AE245" s="1">
        <v>22.2</v>
      </c>
      <c r="AF245" s="1">
        <v>22.8</v>
      </c>
      <c r="AG245" s="1">
        <v>65535</v>
      </c>
      <c r="AH245" s="1">
        <v>65535</v>
      </c>
      <c r="AI245" s="1">
        <v>65535</v>
      </c>
      <c r="AJ245" s="1">
        <v>20</v>
      </c>
      <c r="AK245" s="1">
        <v>20.2</v>
      </c>
      <c r="AL245" s="1">
        <v>21.2</v>
      </c>
      <c r="AM245" s="1">
        <v>20.399999999999999</v>
      </c>
      <c r="AN245" s="1">
        <v>21.2</v>
      </c>
      <c r="AO245" s="1">
        <v>22.2</v>
      </c>
      <c r="AP245" s="1">
        <v>25.2</v>
      </c>
      <c r="AQ245" s="1">
        <v>20.2</v>
      </c>
      <c r="AR245" s="1">
        <v>22.2</v>
      </c>
      <c r="AS245" s="1">
        <v>23</v>
      </c>
      <c r="AT245" s="1">
        <v>21.2</v>
      </c>
      <c r="AU245" s="1">
        <v>21.8</v>
      </c>
      <c r="AV245" s="1">
        <v>23.2</v>
      </c>
      <c r="AW245" s="1">
        <v>24.4</v>
      </c>
      <c r="AX245" s="1">
        <v>23</v>
      </c>
      <c r="AY245" s="1">
        <v>22.8</v>
      </c>
      <c r="AZ245" s="1">
        <v>24.8</v>
      </c>
      <c r="BA245" s="1">
        <v>20.2</v>
      </c>
      <c r="BB245" s="1">
        <v>22.2</v>
      </c>
      <c r="BC245" s="1">
        <v>23</v>
      </c>
      <c r="BD245" s="1">
        <v>23.8</v>
      </c>
      <c r="BE245" s="1">
        <v>20.8</v>
      </c>
      <c r="BF245" s="1">
        <v>20</v>
      </c>
      <c r="BG245" s="1">
        <v>21</v>
      </c>
      <c r="BH245" s="1">
        <v>20.8</v>
      </c>
      <c r="BI245" s="1">
        <v>21.2</v>
      </c>
      <c r="BJ245" s="1">
        <v>20</v>
      </c>
      <c r="BK245" s="1">
        <v>21.8</v>
      </c>
      <c r="BL245" s="1">
        <v>23.2</v>
      </c>
      <c r="BM245" s="1">
        <v>22.6</v>
      </c>
      <c r="BN245" s="1">
        <v>22</v>
      </c>
      <c r="BO245" s="102"/>
      <c r="BP245" s="1">
        <v>23.2</v>
      </c>
      <c r="BQ245" s="1">
        <v>23.6</v>
      </c>
      <c r="BR245" s="1">
        <v>22.8</v>
      </c>
      <c r="BS245" s="1">
        <v>21.8</v>
      </c>
      <c r="BT245" s="1">
        <v>22.6</v>
      </c>
      <c r="BU245" s="1">
        <v>22</v>
      </c>
      <c r="BV245" s="1">
        <v>23</v>
      </c>
      <c r="BW245" s="1">
        <v>23.2</v>
      </c>
      <c r="BX245" s="1">
        <v>23.4</v>
      </c>
      <c r="BY245" s="1">
        <v>22.4</v>
      </c>
      <c r="BZ245" s="1">
        <v>22.6</v>
      </c>
      <c r="CA245" s="1">
        <v>21.8</v>
      </c>
      <c r="CB245" s="1">
        <v>23.2</v>
      </c>
      <c r="CC245" s="1">
        <v>23.4</v>
      </c>
      <c r="CD245" s="1">
        <v>20.2</v>
      </c>
      <c r="CE245" s="1">
        <v>23</v>
      </c>
      <c r="CF245" s="1">
        <v>65535</v>
      </c>
      <c r="CG245" s="1">
        <v>23.2</v>
      </c>
      <c r="CH245" s="1">
        <v>23.2</v>
      </c>
      <c r="CI245" s="1">
        <v>23.4</v>
      </c>
      <c r="CJ245" s="1">
        <v>22.6</v>
      </c>
      <c r="CK245" s="1">
        <v>23</v>
      </c>
      <c r="CL245" s="1">
        <v>23.2</v>
      </c>
      <c r="CM245" s="1">
        <v>65535</v>
      </c>
      <c r="CN245" s="1">
        <v>23.2</v>
      </c>
      <c r="CO245" s="1">
        <v>23.4</v>
      </c>
      <c r="CP245" s="1">
        <v>23</v>
      </c>
      <c r="CQ245" s="1">
        <v>65535</v>
      </c>
      <c r="CR245" s="1">
        <v>23.4</v>
      </c>
      <c r="CS245" s="1">
        <v>22.6</v>
      </c>
      <c r="CT245" s="1">
        <v>21</v>
      </c>
      <c r="CU245" s="1">
        <v>24.2</v>
      </c>
      <c r="CV245" s="1">
        <v>20</v>
      </c>
      <c r="CW245" s="1">
        <v>21.4</v>
      </c>
      <c r="CX245" s="1">
        <v>65535</v>
      </c>
      <c r="CY245" s="1">
        <v>23.8</v>
      </c>
      <c r="CZ245" s="1">
        <v>22.6</v>
      </c>
      <c r="DA245" s="1">
        <v>23</v>
      </c>
      <c r="DB245" s="1">
        <v>22.6</v>
      </c>
      <c r="DC245" s="1">
        <v>24.2</v>
      </c>
      <c r="DD245" s="1">
        <v>23.4</v>
      </c>
      <c r="DE245" s="1">
        <v>23</v>
      </c>
      <c r="DF245" s="1">
        <v>22.6</v>
      </c>
      <c r="DG245" s="1">
        <v>24.2</v>
      </c>
      <c r="DH245" s="1">
        <v>22</v>
      </c>
      <c r="DI245" s="1">
        <v>23.2</v>
      </c>
      <c r="DJ245" s="1">
        <v>24.2</v>
      </c>
      <c r="DK245" s="1">
        <v>65535</v>
      </c>
      <c r="DL245" s="1">
        <v>20</v>
      </c>
      <c r="DM245" s="1">
        <v>22</v>
      </c>
      <c r="DN245" s="1">
        <v>65535</v>
      </c>
      <c r="DO245" s="1">
        <v>65535</v>
      </c>
      <c r="DP245" s="1">
        <v>20.2</v>
      </c>
      <c r="DQ245" s="1">
        <v>22.4</v>
      </c>
      <c r="DR245" s="1">
        <v>23.2</v>
      </c>
      <c r="DS245" s="1">
        <v>22</v>
      </c>
      <c r="DT245" s="1">
        <v>22</v>
      </c>
      <c r="DU245" s="1">
        <v>21</v>
      </c>
      <c r="DV245" s="1">
        <v>22.4</v>
      </c>
      <c r="DW245" s="1">
        <v>22.8</v>
      </c>
      <c r="DX245" s="1">
        <v>23.4</v>
      </c>
      <c r="DY245" s="1">
        <v>23.6</v>
      </c>
      <c r="DZ245" s="1">
        <v>23.4</v>
      </c>
      <c r="EA245" s="1">
        <v>23.4</v>
      </c>
      <c r="EB245" s="1">
        <v>22.6</v>
      </c>
      <c r="EC245" s="1">
        <v>23.8</v>
      </c>
      <c r="ED245" s="1">
        <v>25.6</v>
      </c>
      <c r="EE245" s="1">
        <v>26.2</v>
      </c>
      <c r="EF245" s="1">
        <v>23.2</v>
      </c>
      <c r="EG245" s="1">
        <v>23</v>
      </c>
      <c r="EH245" s="1">
        <v>20</v>
      </c>
      <c r="EI245" s="1">
        <v>20.399999999999999</v>
      </c>
      <c r="EJ245" s="1">
        <v>23.2</v>
      </c>
      <c r="EK245" s="1">
        <v>23.4</v>
      </c>
      <c r="EL245" s="1">
        <v>20</v>
      </c>
      <c r="EM245" s="1">
        <v>20.2</v>
      </c>
      <c r="EN245" s="1">
        <v>22.8</v>
      </c>
      <c r="EO245" s="1">
        <v>20.2</v>
      </c>
      <c r="EP245" s="1">
        <v>20.399999999999999</v>
      </c>
      <c r="EQ245" s="1">
        <v>23.6</v>
      </c>
      <c r="ER245" s="1">
        <v>23.2</v>
      </c>
      <c r="ES245" s="1">
        <v>20</v>
      </c>
      <c r="ET245" s="1">
        <v>24</v>
      </c>
      <c r="EU245" s="1">
        <v>20</v>
      </c>
      <c r="EV245" s="1">
        <v>21.4</v>
      </c>
      <c r="EW245" s="1">
        <v>65535</v>
      </c>
      <c r="EX245" s="1">
        <v>20</v>
      </c>
      <c r="EY245" s="1">
        <v>22.4</v>
      </c>
      <c r="EZ245" s="1">
        <v>20</v>
      </c>
      <c r="FA245" s="1">
        <v>23.2</v>
      </c>
      <c r="FB245" s="1">
        <v>20.2</v>
      </c>
      <c r="FC245" s="1">
        <v>22.4</v>
      </c>
      <c r="FD245" s="1">
        <v>65535</v>
      </c>
      <c r="FE245" s="1">
        <v>20</v>
      </c>
      <c r="FF245" s="1">
        <v>23.4</v>
      </c>
      <c r="FG245" s="1">
        <v>23.4</v>
      </c>
      <c r="FH245" s="1">
        <v>23.6</v>
      </c>
      <c r="FI245" s="1">
        <v>24.2</v>
      </c>
      <c r="FJ245" s="1">
        <v>23</v>
      </c>
      <c r="FK245" s="1">
        <v>23.6</v>
      </c>
      <c r="FL245" s="1">
        <v>24.6</v>
      </c>
      <c r="FM245" s="1">
        <v>22.6</v>
      </c>
      <c r="FN245" s="1">
        <v>23.8</v>
      </c>
      <c r="FO245" s="1">
        <v>22.4</v>
      </c>
      <c r="FP245" s="1">
        <v>24.2</v>
      </c>
      <c r="FQ245" s="1">
        <v>24.6</v>
      </c>
      <c r="FR245" s="1">
        <v>22</v>
      </c>
      <c r="FS245" s="1">
        <v>23</v>
      </c>
      <c r="FT245" s="1">
        <v>26.4</v>
      </c>
      <c r="FU245" s="1">
        <v>23</v>
      </c>
      <c r="FV245" s="1">
        <v>24.8</v>
      </c>
      <c r="FW245" s="1">
        <v>24.6</v>
      </c>
      <c r="FX245" s="1">
        <v>24.4</v>
      </c>
      <c r="FY245" s="1">
        <v>23.2</v>
      </c>
      <c r="FZ245" s="1">
        <v>23</v>
      </c>
      <c r="GA245" s="1">
        <v>24.8</v>
      </c>
      <c r="GB245" s="1">
        <v>21.6</v>
      </c>
      <c r="GC245" s="1">
        <v>24</v>
      </c>
      <c r="GD245" s="1">
        <v>24.6</v>
      </c>
      <c r="GE245" s="1">
        <v>24</v>
      </c>
      <c r="GF245" s="1">
        <v>24.2</v>
      </c>
      <c r="GG245" s="1">
        <v>23.4</v>
      </c>
      <c r="GH245" s="1">
        <v>22.8</v>
      </c>
      <c r="GI245" s="1">
        <v>22.4</v>
      </c>
      <c r="GJ245" s="1">
        <v>24.2</v>
      </c>
      <c r="GK245" s="1">
        <v>23.6</v>
      </c>
      <c r="GL245" s="1">
        <v>24.6</v>
      </c>
      <c r="GM245" s="1">
        <v>24</v>
      </c>
      <c r="GN245" s="1">
        <v>24.8</v>
      </c>
      <c r="GO245" s="1">
        <v>22</v>
      </c>
      <c r="GP245" s="1">
        <v>21.4</v>
      </c>
      <c r="GQ245" s="1">
        <v>20</v>
      </c>
      <c r="GR245" s="1">
        <v>20.2</v>
      </c>
      <c r="GS245" s="1">
        <v>23</v>
      </c>
      <c r="GT245" s="1">
        <v>24</v>
      </c>
      <c r="GU245" s="1">
        <v>22.6</v>
      </c>
      <c r="GV245" s="1">
        <v>23</v>
      </c>
      <c r="GW245" s="1">
        <v>23.2</v>
      </c>
      <c r="GX245" s="1">
        <v>23.4</v>
      </c>
      <c r="GY245" s="1">
        <v>24</v>
      </c>
      <c r="GZ245" s="1">
        <v>22.4</v>
      </c>
      <c r="HA245" s="1">
        <v>22.8</v>
      </c>
      <c r="HB245" s="1">
        <v>22.8</v>
      </c>
      <c r="HC245" s="1">
        <v>22.8</v>
      </c>
      <c r="HD245" s="1">
        <v>20</v>
      </c>
      <c r="HE245" s="1">
        <v>20</v>
      </c>
      <c r="HF245" s="1">
        <v>23.8</v>
      </c>
      <c r="HG245" s="1">
        <v>22.4</v>
      </c>
      <c r="HH245" s="1">
        <v>22.8</v>
      </c>
      <c r="HI245" s="1">
        <v>20</v>
      </c>
      <c r="HJ245" s="1">
        <v>22.4</v>
      </c>
      <c r="HK245" s="1">
        <v>20</v>
      </c>
      <c r="HL245" s="1">
        <v>23.4</v>
      </c>
      <c r="HM245" s="1">
        <v>23.6</v>
      </c>
      <c r="HN245" s="1">
        <v>22.8</v>
      </c>
      <c r="HO245" s="1">
        <v>20</v>
      </c>
      <c r="HP245" s="1">
        <v>65535</v>
      </c>
      <c r="HQ245" s="1">
        <v>20.8</v>
      </c>
      <c r="HR245" s="1">
        <v>21</v>
      </c>
      <c r="HS245" s="1">
        <v>22.6</v>
      </c>
      <c r="HT245" s="1">
        <v>23.8</v>
      </c>
      <c r="HU245" s="1">
        <v>22.6</v>
      </c>
      <c r="HV245" s="1">
        <v>24</v>
      </c>
      <c r="HW245" s="1">
        <v>21.6</v>
      </c>
      <c r="HX245" s="1">
        <v>20</v>
      </c>
      <c r="HY245" s="1">
        <v>22.6</v>
      </c>
      <c r="HZ245" s="1">
        <v>20</v>
      </c>
      <c r="IA245" s="1">
        <v>22</v>
      </c>
      <c r="IB245" s="1">
        <v>20</v>
      </c>
      <c r="IC245" s="1">
        <v>20</v>
      </c>
      <c r="ID245" s="1">
        <v>22</v>
      </c>
      <c r="IE245" s="1">
        <v>21.4</v>
      </c>
      <c r="IF245" s="1">
        <v>21.6</v>
      </c>
      <c r="IG245" s="1">
        <v>20</v>
      </c>
      <c r="IH245" s="1">
        <v>23.2</v>
      </c>
      <c r="II245" s="1">
        <v>20.8</v>
      </c>
      <c r="IJ245" s="1">
        <v>20</v>
      </c>
      <c r="IK245" s="1">
        <v>21.8</v>
      </c>
      <c r="IL245" s="1">
        <v>22.6</v>
      </c>
      <c r="IM245" s="1">
        <v>23</v>
      </c>
      <c r="IN245" s="1">
        <v>21</v>
      </c>
      <c r="IO245" s="1">
        <v>22.8</v>
      </c>
      <c r="IP245" s="1">
        <v>22.2</v>
      </c>
      <c r="IQ245" s="1">
        <v>23</v>
      </c>
      <c r="IR245" s="1">
        <v>20</v>
      </c>
      <c r="IS245" s="1">
        <v>20.2</v>
      </c>
      <c r="IT245" s="1">
        <v>21.6</v>
      </c>
      <c r="IU245" s="1">
        <v>21</v>
      </c>
      <c r="IV245" s="1">
        <v>20</v>
      </c>
      <c r="IW245" s="1">
        <v>22</v>
      </c>
      <c r="IX245" s="1">
        <v>21.6</v>
      </c>
      <c r="IY245" s="1">
        <v>19.8</v>
      </c>
      <c r="IZ245" s="1">
        <v>20</v>
      </c>
      <c r="JA245" s="1">
        <v>21.8</v>
      </c>
      <c r="JB245" s="1">
        <v>20</v>
      </c>
      <c r="JC245" s="1">
        <v>20.2</v>
      </c>
      <c r="JD245" s="1">
        <v>21.2</v>
      </c>
      <c r="JE245" s="1">
        <v>20.399999999999999</v>
      </c>
      <c r="JF245" s="1">
        <v>22.6</v>
      </c>
      <c r="JG245" s="1">
        <v>23.6</v>
      </c>
      <c r="JH245" s="1">
        <v>20</v>
      </c>
      <c r="JI245" s="1">
        <v>20.8</v>
      </c>
      <c r="JJ245" s="1">
        <v>20</v>
      </c>
      <c r="JK245" s="1">
        <v>65535</v>
      </c>
      <c r="JL245" s="1">
        <v>20</v>
      </c>
      <c r="JM245" s="1">
        <v>21.2</v>
      </c>
      <c r="JN245" s="1">
        <v>20</v>
      </c>
      <c r="JO245" s="1">
        <v>20.2</v>
      </c>
      <c r="JP245" s="1">
        <v>22.4</v>
      </c>
      <c r="JQ245" s="1">
        <v>20</v>
      </c>
      <c r="JR245" s="1">
        <v>20.2</v>
      </c>
      <c r="JS245" s="1">
        <v>22.6</v>
      </c>
      <c r="JT245" s="1">
        <v>20.2</v>
      </c>
      <c r="JU245" s="1">
        <v>20.2</v>
      </c>
      <c r="JV245" s="1">
        <v>20.399999999999999</v>
      </c>
      <c r="JW245" s="1">
        <v>65535</v>
      </c>
      <c r="JX245" s="1">
        <v>21.2</v>
      </c>
      <c r="JY245" s="1">
        <v>22.6</v>
      </c>
      <c r="JZ245" s="1">
        <v>21</v>
      </c>
      <c r="KA245" s="1">
        <v>20.2</v>
      </c>
      <c r="KB245" s="1">
        <v>21.2</v>
      </c>
      <c r="KC245" s="1">
        <v>65535</v>
      </c>
      <c r="KD245" s="1">
        <v>20</v>
      </c>
      <c r="KE245" s="1">
        <v>21.2</v>
      </c>
      <c r="KF245" s="1">
        <v>23</v>
      </c>
      <c r="KG245" s="1">
        <v>65535</v>
      </c>
      <c r="KH245" s="1">
        <v>22.6</v>
      </c>
      <c r="KI245" s="1">
        <v>22.6</v>
      </c>
      <c r="KJ245" s="1">
        <v>22.8</v>
      </c>
      <c r="KK245" s="1">
        <v>20</v>
      </c>
      <c r="KL245" s="1">
        <v>22</v>
      </c>
      <c r="KM245" s="1">
        <v>65535</v>
      </c>
      <c r="KN245" s="1">
        <v>20</v>
      </c>
      <c r="KO245" s="1">
        <v>21</v>
      </c>
      <c r="KP245" s="1">
        <v>30</v>
      </c>
      <c r="KQ245" s="1">
        <v>20.6</v>
      </c>
      <c r="KR245" s="1">
        <v>21.2</v>
      </c>
      <c r="KS245" s="1">
        <v>20</v>
      </c>
      <c r="KT245" s="1">
        <v>21.6</v>
      </c>
      <c r="KU245" s="1">
        <v>22.2</v>
      </c>
      <c r="KV245" s="1">
        <v>20.399999999999999</v>
      </c>
      <c r="KW245" s="1">
        <v>21.4</v>
      </c>
      <c r="KX245" s="1">
        <v>20.399999999999999</v>
      </c>
      <c r="KY245" s="1">
        <v>23.2</v>
      </c>
      <c r="KZ245" s="1">
        <v>20</v>
      </c>
      <c r="LA245" s="1">
        <v>21</v>
      </c>
      <c r="LB245" s="1">
        <v>22</v>
      </c>
      <c r="LC245" s="1">
        <v>21.6</v>
      </c>
      <c r="LD245" s="1">
        <v>21.8</v>
      </c>
      <c r="LE245" s="1">
        <v>20</v>
      </c>
      <c r="LF245" s="1">
        <v>65535</v>
      </c>
      <c r="LG245" s="1">
        <v>21.6</v>
      </c>
      <c r="LH245" s="1">
        <v>20.8</v>
      </c>
      <c r="LI245" s="1">
        <v>20</v>
      </c>
      <c r="LJ245" s="1">
        <v>21.6</v>
      </c>
      <c r="LK245" s="1">
        <v>20.6</v>
      </c>
      <c r="LL245" s="1">
        <v>21.2</v>
      </c>
      <c r="LM245" s="1">
        <v>20</v>
      </c>
      <c r="LN245" s="1">
        <v>22</v>
      </c>
      <c r="LO245" s="1">
        <v>20</v>
      </c>
      <c r="LP245" s="1">
        <v>20.2</v>
      </c>
      <c r="LQ245" s="1">
        <v>21.8</v>
      </c>
      <c r="LR245" s="1">
        <v>22.6</v>
      </c>
      <c r="LS245" s="1">
        <v>21.6</v>
      </c>
      <c r="LT245" s="1">
        <v>20.8</v>
      </c>
      <c r="LU245" s="1">
        <v>21</v>
      </c>
      <c r="LV245" s="1">
        <v>23.2</v>
      </c>
      <c r="LW245" s="1">
        <v>21.8</v>
      </c>
      <c r="LX245" s="1">
        <v>22.2</v>
      </c>
      <c r="LY245" s="1">
        <v>22.4</v>
      </c>
      <c r="LZ245" s="1">
        <v>23.2</v>
      </c>
      <c r="MA245" s="1">
        <v>22.8</v>
      </c>
      <c r="MB245" s="1">
        <v>21.8</v>
      </c>
      <c r="MC245" s="1">
        <v>22.8</v>
      </c>
      <c r="MD245" s="1">
        <v>23</v>
      </c>
      <c r="ME245" s="1">
        <v>21</v>
      </c>
      <c r="MF245" s="1">
        <v>23.2</v>
      </c>
      <c r="MG245" s="1">
        <v>21.2</v>
      </c>
      <c r="MH245" s="1">
        <v>20</v>
      </c>
      <c r="MI245" s="1">
        <v>23</v>
      </c>
      <c r="MJ245" s="1">
        <v>23.4</v>
      </c>
      <c r="MK245" s="1">
        <v>20</v>
      </c>
      <c r="ML245" s="1">
        <v>21.8</v>
      </c>
      <c r="MM245" s="1">
        <v>23.2</v>
      </c>
      <c r="MN245" s="1">
        <v>22.4</v>
      </c>
      <c r="MO245" s="1">
        <v>23</v>
      </c>
      <c r="MP245" s="1">
        <v>22.8</v>
      </c>
      <c r="MQ245" s="1">
        <v>21.8</v>
      </c>
      <c r="MR245" s="1">
        <v>65535</v>
      </c>
      <c r="MS245" s="1">
        <v>20</v>
      </c>
      <c r="MT245" s="1">
        <v>23</v>
      </c>
      <c r="MU245" s="1">
        <v>23</v>
      </c>
      <c r="MV245" s="1">
        <v>20</v>
      </c>
      <c r="MW245" s="1">
        <v>20.2</v>
      </c>
      <c r="MX245" s="1">
        <v>20.6</v>
      </c>
      <c r="MY245" s="1">
        <v>22.8</v>
      </c>
      <c r="MZ245" s="1">
        <v>21.6</v>
      </c>
      <c r="NA245" s="1">
        <v>20</v>
      </c>
      <c r="NB245" s="1">
        <v>22.6</v>
      </c>
      <c r="NC245" s="1">
        <v>20</v>
      </c>
      <c r="ND245" s="1">
        <v>20.2</v>
      </c>
      <c r="NE245" s="1">
        <v>22.6</v>
      </c>
      <c r="NF245" s="1">
        <v>21</v>
      </c>
      <c r="NG245" s="1">
        <v>23.6</v>
      </c>
      <c r="NH245" s="1">
        <v>22.6</v>
      </c>
      <c r="NI245" s="1">
        <v>20.2</v>
      </c>
      <c r="NJ245" s="6">
        <f t="shared" si="160"/>
        <v>0.90322580645161288</v>
      </c>
      <c r="NK245" s="3">
        <f t="shared" si="161"/>
        <v>1</v>
      </c>
      <c r="NL245" s="3">
        <f t="shared" si="162"/>
        <v>0.90322580645161288</v>
      </c>
      <c r="NM245" s="3">
        <f t="shared" si="163"/>
        <v>0.8666666666666667</v>
      </c>
      <c r="NN245" s="3">
        <f t="shared" si="164"/>
        <v>0.967741935483871</v>
      </c>
      <c r="NO245" s="3">
        <f t="shared" si="165"/>
        <v>0.96666666666666667</v>
      </c>
      <c r="NP245" s="3">
        <f t="shared" si="166"/>
        <v>1</v>
      </c>
      <c r="NQ245" s="3">
        <f t="shared" si="167"/>
        <v>0.967741935483871</v>
      </c>
      <c r="NR245" s="3">
        <f t="shared" si="168"/>
        <v>0.96666666666666667</v>
      </c>
      <c r="NS245" s="3">
        <f t="shared" si="169"/>
        <v>0.87096774193548387</v>
      </c>
      <c r="NT245" s="3">
        <f t="shared" si="170"/>
        <v>0.96666666666666667</v>
      </c>
      <c r="NU245" s="3">
        <f t="shared" si="171"/>
        <v>0.967741935483871</v>
      </c>
      <c r="NV245" s="3">
        <f t="shared" si="172"/>
        <v>0.9452054794520548</v>
      </c>
      <c r="NW245" s="5">
        <f t="shared" si="173"/>
        <v>21.428571428571434</v>
      </c>
      <c r="NX245" s="1">
        <f t="shared" si="174"/>
        <v>22.078571428571429</v>
      </c>
      <c r="NY245" s="1">
        <f t="shared" si="175"/>
        <v>22.764285714285709</v>
      </c>
      <c r="NZ245" s="1">
        <f t="shared" si="176"/>
        <v>22.530769230769224</v>
      </c>
      <c r="OA245" s="1">
        <f t="shared" si="177"/>
        <v>22.193333333333332</v>
      </c>
      <c r="OB245" s="1">
        <f t="shared" si="178"/>
        <v>23.599999999999998</v>
      </c>
      <c r="OC245" s="1">
        <f t="shared" si="179"/>
        <v>22.541935483870962</v>
      </c>
      <c r="OD245" s="1">
        <f t="shared" si="180"/>
        <v>21.76</v>
      </c>
      <c r="OE245" s="1">
        <f t="shared" si="181"/>
        <v>20.820689655172419</v>
      </c>
      <c r="OF245" s="1">
        <f t="shared" si="182"/>
        <v>21.585185185185182</v>
      </c>
      <c r="OG245" s="1">
        <f t="shared" si="183"/>
        <v>21.565517241379304</v>
      </c>
      <c r="OH245" s="1">
        <f t="shared" si="184"/>
        <v>21.693333333333342</v>
      </c>
      <c r="OI245" s="111">
        <v>22.792592592592591</v>
      </c>
      <c r="OJ245" s="112">
        <v>22.992592592592594</v>
      </c>
      <c r="OK245" s="112">
        <v>23.425925925925927</v>
      </c>
      <c r="OL245" s="112">
        <v>23.699999999999996</v>
      </c>
      <c r="OM245" s="112">
        <v>23.599999999999998</v>
      </c>
      <c r="ON245" s="112">
        <v>23.411538461538456</v>
      </c>
      <c r="OO245" s="112">
        <v>23.284615384615385</v>
      </c>
      <c r="OP245" s="112">
        <v>23.011111111111113</v>
      </c>
      <c r="OQ245" s="112">
        <v>23.088000000000001</v>
      </c>
      <c r="OR245" s="112">
        <v>23.312000000000001</v>
      </c>
      <c r="OS245" s="112">
        <v>23.438461538461539</v>
      </c>
      <c r="OT245" s="112">
        <v>23.166666666666657</v>
      </c>
      <c r="OU245" s="5">
        <f t="shared" si="148"/>
        <v>-1.3640211640211568</v>
      </c>
      <c r="OV245" s="1">
        <f t="shared" si="149"/>
        <v>-0.91402116402116462</v>
      </c>
      <c r="OW245" s="1">
        <f t="shared" si="150"/>
        <v>-0.66164021164021847</v>
      </c>
      <c r="OX245" s="1">
        <f t="shared" si="151"/>
        <v>-1.1692307692307722</v>
      </c>
      <c r="OY245" s="1">
        <f t="shared" si="152"/>
        <v>-1.4066666666666663</v>
      </c>
      <c r="OZ245" s="1">
        <f t="shared" si="153"/>
        <v>0.18846153846154223</v>
      </c>
      <c r="PA245" s="1">
        <f t="shared" si="154"/>
        <v>-0.7426799007444238</v>
      </c>
      <c r="PB245" s="1">
        <f t="shared" si="155"/>
        <v>-1.2511111111111113</v>
      </c>
      <c r="PC245" s="1">
        <f t="shared" si="156"/>
        <v>-2.2673103448275818</v>
      </c>
      <c r="PD245" s="1">
        <f t="shared" si="157"/>
        <v>-1.7268148148148192</v>
      </c>
      <c r="PE245" s="1">
        <f t="shared" si="158"/>
        <v>-1.8729442970822348</v>
      </c>
      <c r="PF245" s="1">
        <f t="shared" si="159"/>
        <v>-1.473333333333315</v>
      </c>
      <c r="PG245" s="111">
        <v>18.8</v>
      </c>
      <c r="PH245" s="112">
        <v>18.399999999999999</v>
      </c>
      <c r="PI245" s="112">
        <v>18</v>
      </c>
      <c r="PJ245" s="112">
        <v>18</v>
      </c>
      <c r="PK245" s="112">
        <v>18.399999999999999</v>
      </c>
      <c r="PL245" s="112">
        <v>19</v>
      </c>
      <c r="PM245" s="112">
        <v>18.399999999999999</v>
      </c>
      <c r="PN245" s="112">
        <v>18.2</v>
      </c>
      <c r="PO245" s="112">
        <v>18.2</v>
      </c>
      <c r="PP245" s="112">
        <v>18</v>
      </c>
      <c r="PQ245" s="112">
        <v>19</v>
      </c>
      <c r="PR245" s="137">
        <v>18.5</v>
      </c>
      <c r="PS245" s="5">
        <f t="array" ref="PS245">+IF(ISERROR($NW245)=FALSE,MIN(IF($H245:$AL245&lt;65534,$H245:$AL245,"")),NA())</f>
        <v>20</v>
      </c>
      <c r="PT245" s="1">
        <f t="array" ref="PT245">+IF(ISERROR($NX245)=FALSE,MIN(IF($AM245:$BN245&lt;65534,$AM245:$BN245,"")),NA())</f>
        <v>20</v>
      </c>
      <c r="PU245" s="1">
        <f t="array" ref="PU245">+IF(ISERROR($NY245)=FALSE,MIN(IF($BP245:$CT245&lt;65534,$BP245:$CT245,"")),NA())</f>
        <v>20.2</v>
      </c>
      <c r="PV245" s="1">
        <f t="array" ref="PV245">+IF(ISERROR($NZ245)=FALSE,MIN(IF($CU245:$DX245&lt;65534,$CU245:$DX245,"")),NA())</f>
        <v>20</v>
      </c>
      <c r="PW245" s="1">
        <f t="array" ref="PW245">+IF(ISERROR($OA245)=FALSE,MIN(IF($DY245:$FC245&lt;65534,$DY245:$FC245,"")),NA())</f>
        <v>20</v>
      </c>
      <c r="PX245" s="1">
        <f t="array" ref="PX245">+IF(ISERROR($OB245)=FALSE,MIN(IF($FD245:$GG245&lt;65534,$FD245:$GG245,"")),NA())</f>
        <v>20</v>
      </c>
      <c r="PY245" s="1">
        <f t="array" ref="PY245">+IF(ISERROR($OC245)=FALSE,MIN(IF($GH245:$HL245&lt;65534,$GH245:$HL245,"")),NA())</f>
        <v>20</v>
      </c>
      <c r="PZ245" s="1">
        <f t="array" ref="PZ245">+IF(ISERROR($OD245)=FALSE,MIN(IF($HM245:$IQ245&lt;65534,$HM245:$IQ245,"")),NA())</f>
        <v>20</v>
      </c>
      <c r="QA245" s="1">
        <f t="array" ref="QA245">+IF(ISERROR($OE245)=FALSE,MIN(IF($IR245:$JU245&lt;65534,$IR245:$JU245,"")),NA())</f>
        <v>19.8</v>
      </c>
      <c r="QB245" s="1">
        <f t="array" ref="QB245">+IF(ISERROR($OF245)=FALSE,MIN(IF($JV245:$KZ245&lt;65534,$JV245:$KZ245,"")),NA())</f>
        <v>20</v>
      </c>
      <c r="QC245" s="1">
        <f t="array" ref="QC245">+IF(ISERROR($OG245)=FALSE,MIN(IF($LA245:$MD245&lt;65534,$LA245:$MD245,"")),NA())</f>
        <v>20</v>
      </c>
      <c r="QD245" s="1">
        <f t="array" ref="QD245">+IF(ISERROR($OH245)=FALSE,MIN(IF($ME245:$NI245&lt;65534,$ME245:$NI245,"")),NA())</f>
        <v>20</v>
      </c>
      <c r="QE245" s="5">
        <f t="shared" si="185"/>
        <v>-1.1999999999999993</v>
      </c>
      <c r="QF245" s="1">
        <f t="shared" si="186"/>
        <v>-1.6000000000000014</v>
      </c>
      <c r="QG245" s="1">
        <f t="shared" si="187"/>
        <v>-2.1999999999999993</v>
      </c>
      <c r="QH245" s="1">
        <f t="shared" si="188"/>
        <v>-2</v>
      </c>
      <c r="QI245" s="1">
        <f t="shared" si="189"/>
        <v>-1.6000000000000014</v>
      </c>
      <c r="QJ245" s="1">
        <f t="shared" si="190"/>
        <v>-1</v>
      </c>
      <c r="QK245" s="1">
        <f t="shared" si="191"/>
        <v>-1.6000000000000014</v>
      </c>
      <c r="QL245" s="1">
        <f t="shared" si="192"/>
        <v>-1.8000000000000007</v>
      </c>
      <c r="QM245" s="1">
        <f t="shared" si="193"/>
        <v>-1.6000000000000014</v>
      </c>
      <c r="QN245" s="1">
        <f t="shared" si="194"/>
        <v>-2</v>
      </c>
      <c r="QO245" s="1">
        <f t="shared" si="195"/>
        <v>-1</v>
      </c>
      <c r="QP245" s="1">
        <f t="shared" si="196"/>
        <v>-1.5</v>
      </c>
      <c r="QQ245" s="5" t="s">
        <v>892</v>
      </c>
    </row>
    <row r="246" spans="1:459" s="1" customFormat="1" x14ac:dyDescent="0.2">
      <c r="A246" s="79">
        <v>25025270</v>
      </c>
      <c r="B246" s="106">
        <v>-75.387500000000003</v>
      </c>
      <c r="C246" s="106">
        <v>9.3163888888888895</v>
      </c>
      <c r="D246" s="105">
        <v>160</v>
      </c>
      <c r="E246" s="97" t="s">
        <v>451</v>
      </c>
      <c r="F246" s="97" t="s">
        <v>518</v>
      </c>
      <c r="G246" s="97" t="s">
        <v>10</v>
      </c>
      <c r="H246" s="1">
        <v>23</v>
      </c>
      <c r="I246" s="1">
        <v>21.6</v>
      </c>
      <c r="J246" s="1">
        <v>65535</v>
      </c>
      <c r="K246" s="1">
        <v>23</v>
      </c>
      <c r="L246" s="1">
        <v>21.8</v>
      </c>
      <c r="M246" s="1">
        <v>24</v>
      </c>
      <c r="N246" s="1">
        <v>23.8</v>
      </c>
      <c r="O246" s="1">
        <v>23.6</v>
      </c>
      <c r="P246" s="1">
        <v>23.8</v>
      </c>
      <c r="Q246" s="1">
        <v>21.6</v>
      </c>
      <c r="R246" s="1">
        <v>21.4</v>
      </c>
      <c r="S246" s="1">
        <v>21</v>
      </c>
      <c r="T246" s="1">
        <v>21.6</v>
      </c>
      <c r="U246" s="1">
        <v>22.6</v>
      </c>
      <c r="V246" s="1">
        <v>23</v>
      </c>
      <c r="W246" s="1">
        <v>22.8</v>
      </c>
      <c r="X246" s="1">
        <v>21.8</v>
      </c>
      <c r="Y246" s="1">
        <v>22</v>
      </c>
      <c r="Z246" s="1">
        <v>24.2</v>
      </c>
      <c r="AA246" s="1">
        <v>24.4</v>
      </c>
      <c r="AB246" s="1">
        <v>22.6</v>
      </c>
      <c r="AC246" s="1">
        <v>22</v>
      </c>
      <c r="AD246" s="1">
        <v>23.2</v>
      </c>
      <c r="AE246" s="1">
        <v>23.8</v>
      </c>
      <c r="AF246" s="1">
        <v>24</v>
      </c>
      <c r="AG246" s="1">
        <v>23.4</v>
      </c>
      <c r="AH246" s="1">
        <v>23.8</v>
      </c>
      <c r="AI246" s="1">
        <v>24.2</v>
      </c>
      <c r="AJ246" s="1">
        <v>24</v>
      </c>
      <c r="AK246" s="1">
        <v>22.2</v>
      </c>
      <c r="AL246" s="1">
        <v>22.4</v>
      </c>
      <c r="AM246" s="1">
        <v>23</v>
      </c>
      <c r="AN246" s="1">
        <v>23.8</v>
      </c>
      <c r="AO246" s="1">
        <v>21</v>
      </c>
      <c r="AP246" s="1">
        <v>23</v>
      </c>
      <c r="AQ246" s="1">
        <v>23.2</v>
      </c>
      <c r="AR246" s="1">
        <v>22</v>
      </c>
      <c r="AS246" s="1">
        <v>21.8</v>
      </c>
      <c r="AT246" s="1">
        <v>22</v>
      </c>
      <c r="AU246" s="1">
        <v>22.4</v>
      </c>
      <c r="AV246" s="1">
        <v>22.8</v>
      </c>
      <c r="AW246" s="1">
        <v>23.4</v>
      </c>
      <c r="AX246" s="1">
        <v>24</v>
      </c>
      <c r="AY246" s="1">
        <v>24.4</v>
      </c>
      <c r="AZ246" s="1">
        <v>24.6</v>
      </c>
      <c r="BA246" s="1">
        <v>24.4</v>
      </c>
      <c r="BB246" s="1">
        <v>23.8</v>
      </c>
      <c r="BC246" s="1">
        <v>24.6</v>
      </c>
      <c r="BD246" s="1">
        <v>25</v>
      </c>
      <c r="BE246" s="1">
        <v>24.6</v>
      </c>
      <c r="BF246" s="1">
        <v>25</v>
      </c>
      <c r="BG246" s="1">
        <v>24.4</v>
      </c>
      <c r="BH246" s="1">
        <v>24.8</v>
      </c>
      <c r="BI246" s="1">
        <v>24.4</v>
      </c>
      <c r="BJ246" s="1">
        <v>24.6</v>
      </c>
      <c r="BK246" s="1">
        <v>23</v>
      </c>
      <c r="BL246" s="1">
        <v>22.4</v>
      </c>
      <c r="BM246" s="1">
        <v>23</v>
      </c>
      <c r="BN246" s="1">
        <v>23.8</v>
      </c>
      <c r="BO246" s="102"/>
      <c r="BP246" s="1">
        <v>24.2</v>
      </c>
      <c r="BQ246" s="1">
        <v>24.8</v>
      </c>
      <c r="BR246" s="1">
        <v>23.6</v>
      </c>
      <c r="BS246" s="1">
        <v>24.2</v>
      </c>
      <c r="BT246" s="1">
        <v>24.4</v>
      </c>
      <c r="BU246" s="1">
        <v>23.8</v>
      </c>
      <c r="BV246" s="1">
        <v>23.6</v>
      </c>
      <c r="BW246" s="1">
        <v>23.8</v>
      </c>
      <c r="BX246" s="1">
        <v>24.2</v>
      </c>
      <c r="BY246" s="1">
        <v>24.8</v>
      </c>
      <c r="BZ246" s="1">
        <v>25</v>
      </c>
      <c r="CA246" s="1">
        <v>24.2</v>
      </c>
      <c r="CB246" s="1">
        <v>23</v>
      </c>
      <c r="CC246" s="1">
        <v>23.4</v>
      </c>
      <c r="CD246" s="1">
        <v>24.6</v>
      </c>
      <c r="CE246" s="1">
        <v>25</v>
      </c>
      <c r="CF246" s="1">
        <v>24</v>
      </c>
      <c r="CG246" s="1">
        <v>25</v>
      </c>
      <c r="CH246" s="1">
        <v>25.4</v>
      </c>
      <c r="CI246" s="1">
        <v>25.2</v>
      </c>
      <c r="CJ246" s="1">
        <v>25</v>
      </c>
      <c r="CK246" s="1">
        <v>23.8</v>
      </c>
      <c r="CL246" s="1">
        <v>24</v>
      </c>
      <c r="CM246" s="1">
        <v>24.2</v>
      </c>
      <c r="CN246" s="1">
        <v>24.8</v>
      </c>
      <c r="CO246" s="1">
        <v>25.2</v>
      </c>
      <c r="CP246" s="1">
        <v>23.6</v>
      </c>
      <c r="CQ246" s="1">
        <v>23.8</v>
      </c>
      <c r="CR246" s="1">
        <v>24.6</v>
      </c>
      <c r="CS246" s="1">
        <v>23.6</v>
      </c>
      <c r="CT246" s="1">
        <v>24.8</v>
      </c>
      <c r="CU246" s="1">
        <v>65535</v>
      </c>
      <c r="CV246" s="1">
        <v>65535</v>
      </c>
      <c r="CW246" s="1">
        <v>65535</v>
      </c>
      <c r="CX246" s="1">
        <v>23.8</v>
      </c>
      <c r="CY246" s="1">
        <v>24.6</v>
      </c>
      <c r="CZ246" s="1">
        <v>24.2</v>
      </c>
      <c r="DA246" s="1">
        <v>24.6</v>
      </c>
      <c r="DB246" s="1">
        <v>24.8</v>
      </c>
      <c r="DC246" s="1">
        <v>24.6</v>
      </c>
      <c r="DD246" s="1">
        <v>25</v>
      </c>
      <c r="DE246" s="1">
        <v>24.6</v>
      </c>
      <c r="DF246" s="1">
        <v>24.2</v>
      </c>
      <c r="DG246" s="1">
        <v>25</v>
      </c>
      <c r="DH246" s="1">
        <v>25.4</v>
      </c>
      <c r="DI246" s="1">
        <v>25.8</v>
      </c>
      <c r="DJ246" s="1">
        <v>25.6</v>
      </c>
      <c r="DK246" s="1">
        <v>25.8</v>
      </c>
      <c r="DL246" s="1">
        <v>23.6</v>
      </c>
      <c r="DM246" s="1">
        <v>22.6</v>
      </c>
      <c r="DN246" s="1">
        <v>25</v>
      </c>
      <c r="DO246" s="1">
        <v>23.6</v>
      </c>
      <c r="DP246" s="1">
        <v>22.2</v>
      </c>
      <c r="DQ246" s="1">
        <v>24.4</v>
      </c>
      <c r="DR246" s="1">
        <v>23.8</v>
      </c>
      <c r="DS246" s="1">
        <v>23.8</v>
      </c>
      <c r="DT246" s="1">
        <v>25.2</v>
      </c>
      <c r="DU246" s="1">
        <v>24.8</v>
      </c>
      <c r="DV246" s="1">
        <v>25.6</v>
      </c>
      <c r="DW246" s="1">
        <v>26.2</v>
      </c>
      <c r="DX246" s="1">
        <v>26.4</v>
      </c>
      <c r="DY246" s="1">
        <v>26.4</v>
      </c>
      <c r="DZ246" s="1">
        <v>26.4</v>
      </c>
      <c r="EA246" s="1">
        <v>26</v>
      </c>
      <c r="EB246" s="1">
        <v>26.4</v>
      </c>
      <c r="EC246" s="1">
        <v>26.2</v>
      </c>
      <c r="ED246" s="1">
        <v>26.4</v>
      </c>
      <c r="EE246" s="1">
        <v>26.2</v>
      </c>
      <c r="EF246" s="1">
        <v>25.6</v>
      </c>
      <c r="EG246" s="1">
        <v>24.2</v>
      </c>
      <c r="EH246" s="1">
        <v>22</v>
      </c>
      <c r="EI246" s="1">
        <v>23</v>
      </c>
      <c r="EJ246" s="1">
        <v>24.6</v>
      </c>
      <c r="EK246" s="1">
        <v>25.2</v>
      </c>
      <c r="EL246" s="1">
        <v>25.6</v>
      </c>
      <c r="EM246" s="1">
        <v>24.2</v>
      </c>
      <c r="EN246" s="1">
        <v>23.8</v>
      </c>
      <c r="EO246" s="1">
        <v>24.4</v>
      </c>
      <c r="EP246" s="1">
        <v>25.6</v>
      </c>
      <c r="EQ246" s="1">
        <v>24.8</v>
      </c>
      <c r="ER246" s="1">
        <v>25.2</v>
      </c>
      <c r="ES246" s="1">
        <v>23.2</v>
      </c>
      <c r="ET246" s="1">
        <v>23.4</v>
      </c>
      <c r="EU246" s="1">
        <v>23.8</v>
      </c>
      <c r="EV246" s="1">
        <v>24.2</v>
      </c>
      <c r="EW246" s="1">
        <v>24.4</v>
      </c>
      <c r="EX246" s="1">
        <v>24.2</v>
      </c>
      <c r="EY246" s="1">
        <v>24.8</v>
      </c>
      <c r="EZ246" s="1">
        <v>26.2</v>
      </c>
      <c r="FA246" s="1">
        <v>22.6</v>
      </c>
      <c r="FB246" s="1">
        <v>23.8</v>
      </c>
      <c r="FC246" s="1">
        <v>23.4</v>
      </c>
      <c r="FD246" s="1">
        <v>24.4</v>
      </c>
      <c r="FE246" s="1">
        <v>24</v>
      </c>
      <c r="FF246" s="1">
        <v>23.8</v>
      </c>
      <c r="FG246" s="1">
        <v>25.8</v>
      </c>
      <c r="FH246" s="1">
        <v>26</v>
      </c>
      <c r="FI246" s="1">
        <v>26</v>
      </c>
      <c r="FJ246" s="1">
        <v>21.4</v>
      </c>
      <c r="FK246" s="1">
        <v>24.2</v>
      </c>
      <c r="FL246" s="1">
        <v>24.8</v>
      </c>
      <c r="FM246" s="1">
        <v>21.6</v>
      </c>
      <c r="FN246" s="1">
        <v>24</v>
      </c>
      <c r="FO246" s="1">
        <v>23.8</v>
      </c>
      <c r="FP246" s="1">
        <v>24.2</v>
      </c>
      <c r="FQ246" s="1">
        <v>24.8</v>
      </c>
      <c r="FR246" s="1">
        <v>21.8</v>
      </c>
      <c r="FS246" s="1">
        <v>24.2</v>
      </c>
      <c r="FT246" s="1">
        <v>25.4</v>
      </c>
      <c r="FU246" s="1">
        <v>26</v>
      </c>
      <c r="FV246" s="1">
        <v>27.2</v>
      </c>
      <c r="FW246" s="1">
        <v>26.2</v>
      </c>
      <c r="FX246" s="1">
        <v>27</v>
      </c>
      <c r="FY246" s="1">
        <v>25.6</v>
      </c>
      <c r="FZ246" s="1">
        <v>25</v>
      </c>
      <c r="GA246" s="1">
        <v>25.8</v>
      </c>
      <c r="GB246" s="1">
        <v>23.2</v>
      </c>
      <c r="GC246" s="1">
        <v>23.6</v>
      </c>
      <c r="GD246" s="1">
        <v>25.2</v>
      </c>
      <c r="GE246" s="1">
        <v>25.2</v>
      </c>
      <c r="GF246" s="1">
        <v>25.4</v>
      </c>
      <c r="GG246" s="1">
        <v>23.6</v>
      </c>
      <c r="GH246" s="1">
        <v>25</v>
      </c>
      <c r="GI246" s="1">
        <v>22.2</v>
      </c>
      <c r="GJ246" s="1">
        <v>23.6</v>
      </c>
      <c r="GK246" s="1">
        <v>24.6</v>
      </c>
      <c r="GL246" s="1">
        <v>24.8</v>
      </c>
      <c r="GM246" s="1">
        <v>24.8</v>
      </c>
      <c r="GN246" s="1">
        <v>25.8</v>
      </c>
      <c r="GO246" s="1">
        <v>22.6</v>
      </c>
      <c r="GP246" s="1">
        <v>23</v>
      </c>
      <c r="GQ246" s="1">
        <v>24.2</v>
      </c>
      <c r="GR246" s="1">
        <v>24.8</v>
      </c>
      <c r="GS246" s="1">
        <v>25.2</v>
      </c>
      <c r="GT246" s="1">
        <v>24.8</v>
      </c>
      <c r="GU246" s="1">
        <v>23.2</v>
      </c>
      <c r="GV246" s="1">
        <v>23.6</v>
      </c>
      <c r="GW246" s="1">
        <v>23</v>
      </c>
      <c r="GX246" s="1">
        <v>23.6</v>
      </c>
      <c r="GY246" s="1">
        <v>24.4</v>
      </c>
      <c r="GZ246" s="1">
        <v>22.8</v>
      </c>
      <c r="HA246" s="1">
        <v>23.6</v>
      </c>
      <c r="HB246" s="1">
        <v>26.2</v>
      </c>
      <c r="HC246" s="1">
        <v>25.6</v>
      </c>
      <c r="HD246" s="1">
        <v>22.6</v>
      </c>
      <c r="HE246" s="1">
        <v>23.2</v>
      </c>
      <c r="HF246" s="1">
        <v>23.6</v>
      </c>
      <c r="HG246" s="1">
        <v>23.8</v>
      </c>
      <c r="HH246" s="1">
        <v>22.2</v>
      </c>
      <c r="HI246" s="1">
        <v>23</v>
      </c>
      <c r="HJ246" s="1">
        <v>25</v>
      </c>
      <c r="HK246" s="1">
        <v>25.4</v>
      </c>
      <c r="HL246" s="1">
        <v>25.2</v>
      </c>
      <c r="HM246" s="1">
        <v>24.2</v>
      </c>
      <c r="HN246" s="1">
        <v>25</v>
      </c>
      <c r="HO246" s="1">
        <v>22</v>
      </c>
      <c r="HP246" s="1">
        <v>22.4</v>
      </c>
      <c r="HQ246" s="1">
        <v>24</v>
      </c>
      <c r="HR246" s="1">
        <v>23.8</v>
      </c>
      <c r="HS246" s="1">
        <v>24</v>
      </c>
      <c r="HT246" s="1">
        <v>25.2</v>
      </c>
      <c r="HU246" s="1">
        <v>23.6</v>
      </c>
      <c r="HV246" s="1">
        <v>25</v>
      </c>
      <c r="HW246" s="1">
        <v>26.2</v>
      </c>
      <c r="HX246" s="1">
        <v>25.2</v>
      </c>
      <c r="HY246" s="1">
        <v>25.6</v>
      </c>
      <c r="HZ246" s="1">
        <v>23</v>
      </c>
      <c r="IA246" s="1">
        <v>22.8</v>
      </c>
      <c r="IB246" s="1">
        <v>22.4</v>
      </c>
      <c r="IC246" s="1">
        <v>22.8</v>
      </c>
      <c r="ID246" s="1">
        <v>23.4</v>
      </c>
      <c r="IE246" s="1">
        <v>24.6</v>
      </c>
      <c r="IF246" s="1">
        <v>22.8</v>
      </c>
      <c r="IG246" s="1">
        <v>21.8</v>
      </c>
      <c r="IH246" s="1">
        <v>22.6</v>
      </c>
      <c r="II246" s="1">
        <v>25</v>
      </c>
      <c r="IJ246" s="1">
        <v>25.2</v>
      </c>
      <c r="IK246" s="1">
        <v>23</v>
      </c>
      <c r="IL246" s="1">
        <v>24.4</v>
      </c>
      <c r="IM246" s="1">
        <v>25.6</v>
      </c>
      <c r="IN246" s="1">
        <v>23.8</v>
      </c>
      <c r="IO246" s="1">
        <v>23.4</v>
      </c>
      <c r="IP246" s="1">
        <v>24.8</v>
      </c>
      <c r="IQ246" s="1">
        <v>65535</v>
      </c>
      <c r="IR246" s="1">
        <v>26</v>
      </c>
      <c r="IS246" s="1">
        <v>24</v>
      </c>
      <c r="IT246" s="1">
        <v>21.8</v>
      </c>
      <c r="IU246" s="1">
        <v>24.6</v>
      </c>
      <c r="IV246" s="1">
        <v>22.4</v>
      </c>
      <c r="IW246" s="1">
        <v>22.2</v>
      </c>
      <c r="IX246" s="1">
        <v>23</v>
      </c>
      <c r="IY246" s="1">
        <v>25.4</v>
      </c>
      <c r="IZ246" s="1">
        <v>24.2</v>
      </c>
      <c r="JA246" s="1">
        <v>24.2</v>
      </c>
      <c r="JB246" s="1">
        <v>25.4</v>
      </c>
      <c r="JC246" s="1">
        <v>25.2</v>
      </c>
      <c r="JD246" s="1">
        <v>24.2</v>
      </c>
      <c r="JE246" s="1">
        <v>25.6</v>
      </c>
      <c r="JF246" s="1">
        <v>23</v>
      </c>
      <c r="JG246" s="1">
        <v>23.6</v>
      </c>
      <c r="JH246" s="1">
        <v>24.4</v>
      </c>
      <c r="JI246" s="1">
        <v>21.8</v>
      </c>
      <c r="JJ246" s="1">
        <v>23</v>
      </c>
      <c r="JK246" s="1">
        <v>23.4</v>
      </c>
      <c r="JL246" s="1">
        <v>22.4</v>
      </c>
      <c r="JM246" s="1">
        <v>22.6</v>
      </c>
      <c r="JN246" s="1">
        <v>24.6</v>
      </c>
      <c r="JO246" s="1">
        <v>26.6</v>
      </c>
      <c r="JP246" s="1">
        <v>23.8</v>
      </c>
      <c r="JQ246" s="1">
        <v>23.6</v>
      </c>
      <c r="JR246" s="1">
        <v>23.4</v>
      </c>
      <c r="JS246" s="1">
        <v>23.6</v>
      </c>
      <c r="JT246" s="1">
        <v>21.6</v>
      </c>
      <c r="JU246" s="1">
        <v>23.4</v>
      </c>
      <c r="JV246" s="1">
        <v>23.4</v>
      </c>
      <c r="JW246" s="1">
        <v>23.8</v>
      </c>
      <c r="JX246" s="1">
        <v>23.6</v>
      </c>
      <c r="JY246" s="1">
        <v>24</v>
      </c>
      <c r="JZ246" s="1">
        <v>25</v>
      </c>
      <c r="KA246" s="1">
        <v>25.4</v>
      </c>
      <c r="KB246" s="1">
        <v>24.8</v>
      </c>
      <c r="KC246" s="1">
        <v>24.6</v>
      </c>
      <c r="KD246" s="1">
        <v>22</v>
      </c>
      <c r="KE246" s="1">
        <v>22.4</v>
      </c>
      <c r="KF246" s="1">
        <v>23</v>
      </c>
      <c r="KG246" s="1">
        <v>22.8</v>
      </c>
      <c r="KH246" s="1">
        <v>22.6</v>
      </c>
      <c r="KI246" s="1">
        <v>23</v>
      </c>
      <c r="KJ246" s="1">
        <v>24.2</v>
      </c>
      <c r="KK246" s="1">
        <v>24.8</v>
      </c>
      <c r="KL246" s="1">
        <v>24.2</v>
      </c>
      <c r="KM246" s="1">
        <v>22.6</v>
      </c>
      <c r="KN246" s="1">
        <v>23.6</v>
      </c>
      <c r="KO246" s="1">
        <v>22.8</v>
      </c>
      <c r="KP246" s="1">
        <v>24.2</v>
      </c>
      <c r="KQ246" s="1">
        <v>24</v>
      </c>
      <c r="KR246" s="1">
        <v>23.2</v>
      </c>
      <c r="KS246" s="1">
        <v>23.8</v>
      </c>
      <c r="KT246" s="1">
        <v>23.8</v>
      </c>
      <c r="KU246" s="1">
        <v>24</v>
      </c>
      <c r="KV246" s="1">
        <v>24</v>
      </c>
      <c r="KW246" s="1">
        <v>24.6</v>
      </c>
      <c r="KX246" s="1">
        <v>23.4</v>
      </c>
      <c r="KY246" s="1">
        <v>23.2</v>
      </c>
      <c r="KZ246" s="1">
        <v>22.2</v>
      </c>
      <c r="LA246" s="1">
        <v>24</v>
      </c>
      <c r="LB246" s="1">
        <v>21.4</v>
      </c>
      <c r="LC246" s="1">
        <v>22.4</v>
      </c>
      <c r="LD246" s="1">
        <v>24.6</v>
      </c>
      <c r="LE246" s="1">
        <v>22</v>
      </c>
      <c r="LF246" s="1">
        <v>23.2</v>
      </c>
      <c r="LG246" s="1">
        <v>24.6</v>
      </c>
      <c r="LH246" s="1">
        <v>24.6</v>
      </c>
      <c r="LI246" s="1">
        <v>25</v>
      </c>
      <c r="LJ246" s="1">
        <v>22.6</v>
      </c>
      <c r="LK246" s="1">
        <v>23.6</v>
      </c>
      <c r="LL246" s="1">
        <v>22.8</v>
      </c>
      <c r="LM246" s="1">
        <v>23.6</v>
      </c>
      <c r="LN246" s="1">
        <v>23.8</v>
      </c>
      <c r="LO246" s="1">
        <v>24</v>
      </c>
      <c r="LP246" s="1">
        <v>24.6</v>
      </c>
      <c r="LQ246" s="1">
        <v>24</v>
      </c>
      <c r="LR246" s="1">
        <v>22.2</v>
      </c>
      <c r="LS246" s="1">
        <v>22.8</v>
      </c>
      <c r="LT246" s="1">
        <v>23</v>
      </c>
      <c r="LU246" s="1">
        <v>65535</v>
      </c>
      <c r="LV246" s="1">
        <v>22.8</v>
      </c>
      <c r="LW246" s="1">
        <v>23</v>
      </c>
      <c r="LX246" s="1">
        <v>23.6</v>
      </c>
      <c r="LY246" s="1">
        <v>24.6</v>
      </c>
      <c r="LZ246" s="1">
        <v>24</v>
      </c>
      <c r="MA246" s="1">
        <v>24.2</v>
      </c>
      <c r="MB246" s="1">
        <v>25.4</v>
      </c>
      <c r="MC246" s="1">
        <v>25.6</v>
      </c>
      <c r="MD246" s="1">
        <v>23.4</v>
      </c>
      <c r="ME246" s="1">
        <v>23.6</v>
      </c>
      <c r="MF246" s="1">
        <v>24</v>
      </c>
      <c r="MG246" s="1">
        <v>24</v>
      </c>
      <c r="MH246" s="1">
        <v>24.2</v>
      </c>
      <c r="MI246" s="1">
        <v>24</v>
      </c>
      <c r="MJ246" s="1">
        <v>23.8</v>
      </c>
      <c r="MK246" s="1">
        <v>24</v>
      </c>
      <c r="ML246" s="1">
        <v>24.2</v>
      </c>
      <c r="MM246" s="1">
        <v>22.4</v>
      </c>
      <c r="MN246" s="1">
        <v>22.8</v>
      </c>
      <c r="MO246" s="1">
        <v>22.6</v>
      </c>
      <c r="MP246" s="1">
        <v>23.8</v>
      </c>
      <c r="MQ246" s="1">
        <v>23</v>
      </c>
      <c r="MR246" s="1">
        <v>23</v>
      </c>
      <c r="MS246" s="1">
        <v>22.8</v>
      </c>
      <c r="MT246" s="1">
        <v>24</v>
      </c>
      <c r="MU246" s="1">
        <v>23.8</v>
      </c>
      <c r="MV246" s="1">
        <v>24</v>
      </c>
      <c r="MW246" s="1">
        <v>24.6</v>
      </c>
      <c r="MX246" s="1">
        <v>24.4</v>
      </c>
      <c r="MY246" s="1">
        <v>24.8</v>
      </c>
      <c r="MZ246" s="1">
        <v>25</v>
      </c>
      <c r="NA246" s="1">
        <v>25</v>
      </c>
      <c r="NB246" s="1">
        <v>25.6</v>
      </c>
      <c r="NC246" s="1">
        <v>25.8</v>
      </c>
      <c r="ND246" s="1">
        <v>24.4</v>
      </c>
      <c r="NE246" s="1">
        <v>24</v>
      </c>
      <c r="NF246" s="1">
        <v>24.2</v>
      </c>
      <c r="NG246" s="1">
        <v>25</v>
      </c>
      <c r="NH246" s="1">
        <v>25.6</v>
      </c>
      <c r="NI246" s="1">
        <v>24.2</v>
      </c>
      <c r="NJ246" s="6">
        <f t="shared" si="160"/>
        <v>0.967741935483871</v>
      </c>
      <c r="NK246" s="3">
        <f t="shared" si="161"/>
        <v>1</v>
      </c>
      <c r="NL246" s="3">
        <f t="shared" si="162"/>
        <v>1</v>
      </c>
      <c r="NM246" s="3">
        <f t="shared" si="163"/>
        <v>0.9</v>
      </c>
      <c r="NN246" s="3">
        <f t="shared" si="164"/>
        <v>1</v>
      </c>
      <c r="NO246" s="3">
        <f t="shared" si="165"/>
        <v>1</v>
      </c>
      <c r="NP246" s="3">
        <f t="shared" si="166"/>
        <v>1</v>
      </c>
      <c r="NQ246" s="3">
        <f t="shared" si="167"/>
        <v>0.967741935483871</v>
      </c>
      <c r="NR246" s="3">
        <f t="shared" si="168"/>
        <v>1</v>
      </c>
      <c r="NS246" s="3">
        <f t="shared" si="169"/>
        <v>1</v>
      </c>
      <c r="NT246" s="3">
        <f t="shared" si="170"/>
        <v>0.96666666666666667</v>
      </c>
      <c r="NU246" s="3">
        <f t="shared" si="171"/>
        <v>1</v>
      </c>
      <c r="NV246" s="3">
        <f t="shared" si="172"/>
        <v>0.98356164383561639</v>
      </c>
      <c r="NW246" s="5">
        <f t="shared" si="173"/>
        <v>22.886666666666667</v>
      </c>
      <c r="NX246" s="1">
        <f t="shared" si="174"/>
        <v>23.542857142857141</v>
      </c>
      <c r="NY246" s="1">
        <f t="shared" si="175"/>
        <v>24.309677419354834</v>
      </c>
      <c r="NZ246" s="1">
        <f t="shared" si="176"/>
        <v>24.63703703703704</v>
      </c>
      <c r="OA246" s="1">
        <f t="shared" si="177"/>
        <v>24.716129032258063</v>
      </c>
      <c r="OB246" s="1">
        <f t="shared" si="178"/>
        <v>24.64</v>
      </c>
      <c r="OC246" s="1">
        <f t="shared" si="179"/>
        <v>24.045161290322582</v>
      </c>
      <c r="OD246" s="1">
        <f t="shared" si="180"/>
        <v>23.919999999999998</v>
      </c>
      <c r="OE246" s="1">
        <f t="shared" si="181"/>
        <v>23.766666666666666</v>
      </c>
      <c r="OF246" s="1">
        <f t="shared" si="182"/>
        <v>23.645161290322584</v>
      </c>
      <c r="OG246" s="1">
        <f t="shared" si="183"/>
        <v>23.634482758620695</v>
      </c>
      <c r="OH246" s="1">
        <f t="shared" si="184"/>
        <v>24.083870967741941</v>
      </c>
      <c r="OI246" s="111">
        <v>22.277777777777775</v>
      </c>
      <c r="OJ246" s="112">
        <v>22.411111111111111</v>
      </c>
      <c r="OK246" s="112">
        <v>22.939999999999998</v>
      </c>
      <c r="OL246" s="112">
        <v>23.214999999999996</v>
      </c>
      <c r="OM246" s="112">
        <v>23.331578947368421</v>
      </c>
      <c r="ON246" s="112">
        <v>23.065000000000005</v>
      </c>
      <c r="OO246" s="112">
        <v>22.809999999999995</v>
      </c>
      <c r="OP246" s="112">
        <v>22.515000000000001</v>
      </c>
      <c r="OQ246" s="112">
        <v>22.783333333333335</v>
      </c>
      <c r="OR246" s="112">
        <v>22.805555555555557</v>
      </c>
      <c r="OS246" s="112">
        <v>22.847368421052629</v>
      </c>
      <c r="OT246" s="112">
        <v>22.522222222222226</v>
      </c>
      <c r="OU246" s="5">
        <f t="shared" si="148"/>
        <v>0.6088888888888917</v>
      </c>
      <c r="OV246" s="1">
        <f t="shared" si="149"/>
        <v>1.1317460317460295</v>
      </c>
      <c r="OW246" s="1">
        <f t="shared" si="150"/>
        <v>1.3696774193548364</v>
      </c>
      <c r="OX246" s="1">
        <f t="shared" si="151"/>
        <v>1.4220370370370432</v>
      </c>
      <c r="OY246" s="1">
        <f t="shared" si="152"/>
        <v>1.3845500848896428</v>
      </c>
      <c r="OZ246" s="1">
        <f t="shared" si="153"/>
        <v>1.5749999999999957</v>
      </c>
      <c r="PA246" s="1">
        <f t="shared" si="154"/>
        <v>1.235161290322587</v>
      </c>
      <c r="PB246" s="1">
        <f t="shared" si="155"/>
        <v>1.4049999999999976</v>
      </c>
      <c r="PC246" s="1">
        <f t="shared" si="156"/>
        <v>0.98333333333333073</v>
      </c>
      <c r="PD246" s="1">
        <f t="shared" si="157"/>
        <v>0.83960573476702649</v>
      </c>
      <c r="PE246" s="1">
        <f t="shared" si="158"/>
        <v>0.7871143375680667</v>
      </c>
      <c r="PF246" s="1">
        <f t="shared" si="159"/>
        <v>1.5616487455197152</v>
      </c>
      <c r="PG246" s="111">
        <v>18</v>
      </c>
      <c r="PH246" s="112">
        <v>17.600000000000001</v>
      </c>
      <c r="PI246" s="112">
        <v>17.8</v>
      </c>
      <c r="PJ246" s="112">
        <v>17.399999999999999</v>
      </c>
      <c r="PK246" s="112">
        <v>18</v>
      </c>
      <c r="PL246" s="112">
        <v>18</v>
      </c>
      <c r="PM246" s="112">
        <v>17.8</v>
      </c>
      <c r="PN246" s="112">
        <v>17</v>
      </c>
      <c r="PO246" s="112">
        <v>18.2</v>
      </c>
      <c r="PP246" s="112">
        <v>18</v>
      </c>
      <c r="PQ246" s="112">
        <v>18.399999999999999</v>
      </c>
      <c r="PR246" s="137">
        <v>18</v>
      </c>
      <c r="PS246" s="5">
        <f t="array" ref="PS246">+IF(ISERROR($NW246)=FALSE,MIN(IF($H246:$AL246&lt;65534,$H246:$AL246,"")),NA())</f>
        <v>21</v>
      </c>
      <c r="PT246" s="1">
        <f t="array" ref="PT246">+IF(ISERROR($NX246)=FALSE,MIN(IF($AM246:$BN246&lt;65534,$AM246:$BN246,"")),NA())</f>
        <v>21</v>
      </c>
      <c r="PU246" s="1">
        <f t="array" ref="PU246">+IF(ISERROR($NY246)=FALSE,MIN(IF($BP246:$CT246&lt;65534,$BP246:$CT246,"")),NA())</f>
        <v>23</v>
      </c>
      <c r="PV246" s="1">
        <f t="array" ref="PV246">+IF(ISERROR($NZ246)=FALSE,MIN(IF($CU246:$DX246&lt;65534,$CU246:$DX246,"")),NA())</f>
        <v>22.2</v>
      </c>
      <c r="PW246" s="1">
        <f t="array" ref="PW246">+IF(ISERROR($OA246)=FALSE,MIN(IF($DY246:$FC246&lt;65534,$DY246:$FC246,"")),NA())</f>
        <v>22</v>
      </c>
      <c r="PX246" s="1">
        <f t="array" ref="PX246">+IF(ISERROR($OB246)=FALSE,MIN(IF($FD246:$GG246&lt;65534,$FD246:$GG246,"")),NA())</f>
        <v>21.4</v>
      </c>
      <c r="PY246" s="1">
        <f t="array" ref="PY246">+IF(ISERROR($OC246)=FALSE,MIN(IF($GH246:$HL246&lt;65534,$GH246:$HL246,"")),NA())</f>
        <v>22.2</v>
      </c>
      <c r="PZ246" s="1">
        <f t="array" ref="PZ246">+IF(ISERROR($OD246)=FALSE,MIN(IF($HM246:$IQ246&lt;65534,$HM246:$IQ246,"")),NA())</f>
        <v>21.8</v>
      </c>
      <c r="QA246" s="1">
        <f t="array" ref="QA246">+IF(ISERROR($OE246)=FALSE,MIN(IF($IR246:$JU246&lt;65534,$IR246:$JU246,"")),NA())</f>
        <v>21.6</v>
      </c>
      <c r="QB246" s="1">
        <f t="array" ref="QB246">+IF(ISERROR($OF246)=FALSE,MIN(IF($JV246:$KZ246&lt;65534,$JV246:$KZ246,"")),NA())</f>
        <v>22</v>
      </c>
      <c r="QC246" s="1">
        <f t="array" ref="QC246">+IF(ISERROR($OG246)=FALSE,MIN(IF($LA246:$MD246&lt;65534,$LA246:$MD246,"")),NA())</f>
        <v>21.4</v>
      </c>
      <c r="QD246" s="1">
        <f t="array" ref="QD246">+IF(ISERROR($OH246)=FALSE,MIN(IF($ME246:$NI246&lt;65534,$ME246:$NI246,"")),NA())</f>
        <v>22.4</v>
      </c>
      <c r="QE246" s="5">
        <f t="shared" si="185"/>
        <v>-3</v>
      </c>
      <c r="QF246" s="1">
        <f t="shared" si="186"/>
        <v>-3.3999999999999986</v>
      </c>
      <c r="QG246" s="1">
        <f t="shared" si="187"/>
        <v>-5.1999999999999993</v>
      </c>
      <c r="QH246" s="1">
        <f t="shared" si="188"/>
        <v>-4.8000000000000007</v>
      </c>
      <c r="QI246" s="1">
        <f t="shared" si="189"/>
        <v>-4</v>
      </c>
      <c r="QJ246" s="1">
        <f t="shared" si="190"/>
        <v>-3.3999999999999986</v>
      </c>
      <c r="QK246" s="1">
        <f t="shared" si="191"/>
        <v>-4.3999999999999986</v>
      </c>
      <c r="QL246" s="1">
        <f t="shared" si="192"/>
        <v>-4.8000000000000007</v>
      </c>
      <c r="QM246" s="1">
        <f t="shared" si="193"/>
        <v>-3.4000000000000021</v>
      </c>
      <c r="QN246" s="1">
        <f t="shared" si="194"/>
        <v>-4</v>
      </c>
      <c r="QO246" s="1">
        <f t="shared" si="195"/>
        <v>-3</v>
      </c>
      <c r="QP246" s="1">
        <f t="shared" si="196"/>
        <v>-4.3999999999999986</v>
      </c>
      <c r="QQ246" s="5" t="s">
        <v>892</v>
      </c>
    </row>
    <row r="247" spans="1:459" s="1" customFormat="1" x14ac:dyDescent="0.2">
      <c r="A247" s="79">
        <v>21135020</v>
      </c>
      <c r="B247" s="106">
        <v>-75.015722222222223</v>
      </c>
      <c r="C247" s="106">
        <v>3.8558333333333334</v>
      </c>
      <c r="D247" s="105">
        <v>332</v>
      </c>
      <c r="E247" s="97" t="s">
        <v>390</v>
      </c>
      <c r="F247" s="97" t="s">
        <v>533</v>
      </c>
      <c r="G247" s="97" t="s">
        <v>27</v>
      </c>
      <c r="H247" s="1">
        <v>20.399999999999999</v>
      </c>
      <c r="I247" s="1">
        <v>20.6</v>
      </c>
      <c r="J247" s="1">
        <v>21.2</v>
      </c>
      <c r="K247" s="1">
        <v>65535</v>
      </c>
      <c r="L247" s="1">
        <v>22</v>
      </c>
      <c r="M247" s="1">
        <v>65535</v>
      </c>
      <c r="N247" s="1">
        <v>22.2</v>
      </c>
      <c r="O247" s="1">
        <v>65535</v>
      </c>
      <c r="P247" s="1">
        <v>22.2</v>
      </c>
      <c r="Q247" s="1">
        <v>23.4</v>
      </c>
      <c r="R247" s="1">
        <v>22.4</v>
      </c>
      <c r="S247" s="1">
        <v>23.2</v>
      </c>
      <c r="T247" s="1">
        <v>23</v>
      </c>
      <c r="U247" s="1">
        <v>22.6</v>
      </c>
      <c r="V247" s="1">
        <v>23</v>
      </c>
      <c r="W247" s="1">
        <v>23.2</v>
      </c>
      <c r="X247" s="1">
        <v>23.4</v>
      </c>
      <c r="Y247" s="1">
        <v>22.4</v>
      </c>
      <c r="Z247" s="1">
        <v>23</v>
      </c>
      <c r="AA247" s="1">
        <v>23.2</v>
      </c>
      <c r="AB247" s="1">
        <v>22.4</v>
      </c>
      <c r="AC247" s="1">
        <v>23.8</v>
      </c>
      <c r="AD247" s="1">
        <v>22.6</v>
      </c>
      <c r="AE247" s="1">
        <v>23.8</v>
      </c>
      <c r="AF247" s="1">
        <v>23</v>
      </c>
      <c r="AG247" s="1">
        <v>23.4</v>
      </c>
      <c r="AH247" s="1">
        <v>23.6</v>
      </c>
      <c r="AI247" s="1">
        <v>24</v>
      </c>
      <c r="AJ247" s="1">
        <v>24.2</v>
      </c>
      <c r="AK247" s="1">
        <v>23.6</v>
      </c>
      <c r="AL247" s="1">
        <v>23.8</v>
      </c>
      <c r="AM247" s="1">
        <v>23.4</v>
      </c>
      <c r="AN247" s="1">
        <v>23.6</v>
      </c>
      <c r="AO247" s="1">
        <v>24</v>
      </c>
      <c r="AP247" s="1">
        <v>24</v>
      </c>
      <c r="AQ247" s="1">
        <v>19</v>
      </c>
      <c r="AR247" s="1">
        <v>20.399999999999999</v>
      </c>
      <c r="AS247" s="1">
        <v>21</v>
      </c>
      <c r="AT247" s="1">
        <v>21.4</v>
      </c>
      <c r="AU247" s="1">
        <v>21.2</v>
      </c>
      <c r="AV247" s="1">
        <v>21.4</v>
      </c>
      <c r="AW247" s="1">
        <v>21.8</v>
      </c>
      <c r="AX247" s="1">
        <v>22</v>
      </c>
      <c r="AY247" s="1">
        <v>22.2</v>
      </c>
      <c r="AZ247" s="1">
        <v>22.4</v>
      </c>
      <c r="BA247" s="1">
        <v>22</v>
      </c>
      <c r="BB247" s="1">
        <v>22.4</v>
      </c>
      <c r="BC247" s="1">
        <v>22.2</v>
      </c>
      <c r="BD247" s="1">
        <v>22.6</v>
      </c>
      <c r="BE247" s="1">
        <v>22.8</v>
      </c>
      <c r="BF247" s="1">
        <v>22.6</v>
      </c>
      <c r="BG247" s="1">
        <v>23</v>
      </c>
      <c r="BH247" s="1">
        <v>22.4</v>
      </c>
      <c r="BI247" s="1">
        <v>23</v>
      </c>
      <c r="BJ247" s="1">
        <v>21</v>
      </c>
      <c r="BK247" s="1">
        <v>21.6</v>
      </c>
      <c r="BL247" s="1">
        <v>21.4</v>
      </c>
      <c r="BM247" s="1">
        <v>22</v>
      </c>
      <c r="BN247" s="1">
        <v>22.2</v>
      </c>
      <c r="BO247" s="102"/>
      <c r="BP247" s="1">
        <v>22</v>
      </c>
      <c r="BQ247" s="1">
        <v>20.399999999999999</v>
      </c>
      <c r="BR247" s="1">
        <v>20.8</v>
      </c>
      <c r="BS247" s="1">
        <v>21</v>
      </c>
      <c r="BT247" s="1">
        <v>21.2</v>
      </c>
      <c r="BU247" s="1">
        <v>21.6</v>
      </c>
      <c r="BV247" s="1">
        <v>21.4</v>
      </c>
      <c r="BW247" s="1">
        <v>21.6</v>
      </c>
      <c r="BX247" s="1">
        <v>19</v>
      </c>
      <c r="BY247" s="1">
        <v>20</v>
      </c>
      <c r="BZ247" s="1">
        <v>20.2</v>
      </c>
      <c r="CA247" s="1">
        <v>20.399999999999999</v>
      </c>
      <c r="CB247" s="1">
        <v>20.399999999999999</v>
      </c>
      <c r="CC247" s="1">
        <v>20.6</v>
      </c>
      <c r="CD247" s="1">
        <v>20.399999999999999</v>
      </c>
      <c r="CE247" s="1">
        <v>20.8</v>
      </c>
      <c r="CF247" s="1">
        <v>21</v>
      </c>
      <c r="CG247" s="1">
        <v>21.8</v>
      </c>
      <c r="CH247" s="1">
        <v>21.6</v>
      </c>
      <c r="CI247" s="1">
        <v>22</v>
      </c>
      <c r="CJ247" s="1">
        <v>21.4</v>
      </c>
      <c r="CK247" s="1">
        <v>21.6</v>
      </c>
      <c r="CL247" s="1">
        <v>21.4</v>
      </c>
      <c r="CM247" s="1">
        <v>20.6</v>
      </c>
      <c r="CN247" s="1">
        <v>22</v>
      </c>
      <c r="CO247" s="1">
        <v>21.6</v>
      </c>
      <c r="CP247" s="1">
        <v>21.8</v>
      </c>
      <c r="CQ247" s="1">
        <v>22</v>
      </c>
      <c r="CR247" s="1">
        <v>22.2</v>
      </c>
      <c r="CS247" s="1">
        <v>22</v>
      </c>
      <c r="CT247" s="1">
        <v>22.2</v>
      </c>
      <c r="CU247" s="1">
        <v>22.4</v>
      </c>
      <c r="CV247" s="1">
        <v>22</v>
      </c>
      <c r="CW247" s="1">
        <v>22.2</v>
      </c>
      <c r="CX247" s="1">
        <v>22.2</v>
      </c>
      <c r="CY247" s="1">
        <v>22.4</v>
      </c>
      <c r="CZ247" s="1">
        <v>22.6</v>
      </c>
      <c r="DA247" s="1">
        <v>22.4</v>
      </c>
      <c r="DB247" s="1">
        <v>22.8</v>
      </c>
      <c r="DC247" s="1">
        <v>23.2</v>
      </c>
      <c r="DD247" s="1">
        <v>23</v>
      </c>
      <c r="DE247" s="1">
        <v>29.8</v>
      </c>
      <c r="DF247" s="1">
        <v>23.6</v>
      </c>
      <c r="DG247" s="1">
        <v>23.2</v>
      </c>
      <c r="DH247" s="1">
        <v>22.8</v>
      </c>
      <c r="DI247" s="1">
        <v>21.6</v>
      </c>
      <c r="DJ247" s="1">
        <v>21.8</v>
      </c>
      <c r="DK247" s="1">
        <v>22</v>
      </c>
      <c r="DL247" s="1">
        <v>22.4</v>
      </c>
      <c r="DM247" s="1">
        <v>22.8</v>
      </c>
      <c r="DN247" s="1">
        <v>22.6</v>
      </c>
      <c r="DO247" s="1">
        <v>22.6</v>
      </c>
      <c r="DP247" s="1">
        <v>22.4</v>
      </c>
      <c r="DQ247" s="1">
        <v>22.6</v>
      </c>
      <c r="DR247" s="1">
        <v>22.8</v>
      </c>
      <c r="DS247" s="1">
        <v>23</v>
      </c>
      <c r="DT247" s="1">
        <v>23.2</v>
      </c>
      <c r="DU247" s="1">
        <v>23.4</v>
      </c>
      <c r="DV247" s="1">
        <v>21.6</v>
      </c>
      <c r="DW247" s="1">
        <v>22</v>
      </c>
      <c r="DX247" s="1">
        <v>22.2</v>
      </c>
      <c r="DY247" s="1">
        <v>21.6</v>
      </c>
      <c r="DZ247" s="1">
        <v>21.8</v>
      </c>
      <c r="EA247" s="1">
        <v>21</v>
      </c>
      <c r="EB247" s="1">
        <v>22.2</v>
      </c>
      <c r="EC247" s="1">
        <v>22.8</v>
      </c>
      <c r="ED247" s="1">
        <v>23</v>
      </c>
      <c r="EE247" s="1">
        <v>22.8</v>
      </c>
      <c r="EF247" s="1">
        <v>23</v>
      </c>
      <c r="EG247" s="1">
        <v>22.6</v>
      </c>
      <c r="EH247" s="1">
        <v>23</v>
      </c>
      <c r="EI247" s="1">
        <v>65535</v>
      </c>
      <c r="EJ247" s="1">
        <v>65535</v>
      </c>
      <c r="EK247" s="1">
        <v>22.4</v>
      </c>
      <c r="EL247" s="1">
        <v>22.4</v>
      </c>
      <c r="EM247" s="1">
        <v>22.6</v>
      </c>
      <c r="EN247" s="1">
        <v>22.8</v>
      </c>
      <c r="EO247" s="1">
        <v>23</v>
      </c>
      <c r="EP247" s="1">
        <v>21.4</v>
      </c>
      <c r="EQ247" s="1">
        <v>65535</v>
      </c>
      <c r="ER247" s="1">
        <v>65535</v>
      </c>
      <c r="ES247" s="1">
        <v>21</v>
      </c>
      <c r="ET247" s="1">
        <v>21.8</v>
      </c>
      <c r="EU247" s="1">
        <v>21.6</v>
      </c>
      <c r="EV247" s="1">
        <v>22</v>
      </c>
      <c r="EW247" s="1">
        <v>21.8</v>
      </c>
      <c r="EX247" s="1">
        <v>22</v>
      </c>
      <c r="EY247" s="1">
        <v>22.2</v>
      </c>
      <c r="EZ247" s="1">
        <v>22.4</v>
      </c>
      <c r="FA247" s="1">
        <v>22.2</v>
      </c>
      <c r="FB247" s="1">
        <v>23.2</v>
      </c>
      <c r="FC247" s="1">
        <v>22.4</v>
      </c>
      <c r="FD247" s="1">
        <v>21.4</v>
      </c>
      <c r="FE247" s="1">
        <v>21.6</v>
      </c>
      <c r="FF247" s="1">
        <v>21.2</v>
      </c>
      <c r="FG247" s="1">
        <v>21.4</v>
      </c>
      <c r="FH247" s="1">
        <v>21.2</v>
      </c>
      <c r="FI247" s="1">
        <v>21.4</v>
      </c>
      <c r="FJ247" s="1">
        <v>21.8</v>
      </c>
      <c r="FK247" s="1">
        <v>22</v>
      </c>
      <c r="FL247" s="1">
        <v>22.2</v>
      </c>
      <c r="FM247" s="1">
        <v>22</v>
      </c>
      <c r="FN247" s="1">
        <v>22.2</v>
      </c>
      <c r="FO247" s="1">
        <v>22.4</v>
      </c>
      <c r="FP247" s="1">
        <v>22.6</v>
      </c>
      <c r="FQ247" s="1">
        <v>22.8</v>
      </c>
      <c r="FR247" s="1">
        <v>22.6</v>
      </c>
      <c r="FS247" s="1">
        <v>22.8</v>
      </c>
      <c r="FT247" s="1">
        <v>22.8</v>
      </c>
      <c r="FU247" s="1">
        <v>23</v>
      </c>
      <c r="FV247" s="1">
        <v>23.2</v>
      </c>
      <c r="FW247" s="1">
        <v>23.4</v>
      </c>
      <c r="FX247" s="1">
        <v>22.8</v>
      </c>
      <c r="FY247" s="1">
        <v>23</v>
      </c>
      <c r="FZ247" s="1">
        <v>22.4</v>
      </c>
      <c r="GA247" s="1">
        <v>23.4</v>
      </c>
      <c r="GB247" s="1">
        <v>23.2</v>
      </c>
      <c r="GC247" s="1">
        <v>22.2</v>
      </c>
      <c r="GD247" s="1">
        <v>22.4</v>
      </c>
      <c r="GE247" s="1">
        <v>22.4</v>
      </c>
      <c r="GF247" s="1">
        <v>22.6</v>
      </c>
      <c r="GG247" s="1">
        <v>21.8</v>
      </c>
      <c r="GH247" s="1">
        <v>22</v>
      </c>
      <c r="GI247" s="1">
        <v>25.2</v>
      </c>
      <c r="GJ247" s="1">
        <v>22.4</v>
      </c>
      <c r="GK247" s="1">
        <v>22.2</v>
      </c>
      <c r="GL247" s="1">
        <v>22.6</v>
      </c>
      <c r="GM247" s="1">
        <v>22.8</v>
      </c>
      <c r="GN247" s="1">
        <v>22.6</v>
      </c>
      <c r="GO247" s="1">
        <v>22.4</v>
      </c>
      <c r="GP247" s="1">
        <v>23</v>
      </c>
      <c r="GQ247" s="1">
        <v>23.2</v>
      </c>
      <c r="GR247" s="1">
        <v>23.4</v>
      </c>
      <c r="GS247" s="1">
        <v>22.2</v>
      </c>
      <c r="GT247" s="1">
        <v>23.4</v>
      </c>
      <c r="GU247" s="1">
        <v>23.6</v>
      </c>
      <c r="GV247" s="1">
        <v>23.8</v>
      </c>
      <c r="GW247" s="1">
        <v>21.2</v>
      </c>
      <c r="GX247" s="1">
        <v>22.4</v>
      </c>
      <c r="GY247" s="1">
        <v>21.6</v>
      </c>
      <c r="GZ247" s="1">
        <v>21</v>
      </c>
      <c r="HA247" s="1">
        <v>22</v>
      </c>
      <c r="HB247" s="1">
        <v>22.4</v>
      </c>
      <c r="HC247" s="1">
        <v>22.2</v>
      </c>
      <c r="HD247" s="1">
        <v>22.4</v>
      </c>
      <c r="HE247" s="1">
        <v>22.8</v>
      </c>
      <c r="HF247" s="1">
        <v>23</v>
      </c>
      <c r="HG247" s="1">
        <v>22.6</v>
      </c>
      <c r="HH247" s="1">
        <v>21.6</v>
      </c>
      <c r="HI247" s="1">
        <v>22.2</v>
      </c>
      <c r="HJ247" s="1">
        <v>22.4</v>
      </c>
      <c r="HK247" s="1">
        <v>22.2</v>
      </c>
      <c r="HL247" s="1">
        <v>22.4</v>
      </c>
      <c r="HM247" s="1">
        <v>22.8</v>
      </c>
      <c r="HN247" s="1">
        <v>23</v>
      </c>
      <c r="HO247" s="1">
        <v>23.2</v>
      </c>
      <c r="HP247" s="1">
        <v>22</v>
      </c>
      <c r="HQ247" s="1">
        <v>22.8</v>
      </c>
      <c r="HR247" s="1">
        <v>23.2</v>
      </c>
      <c r="HS247" s="1">
        <v>24.2</v>
      </c>
      <c r="HT247" s="1">
        <v>24.8</v>
      </c>
      <c r="HU247" s="1">
        <v>19</v>
      </c>
      <c r="HV247" s="1">
        <v>20</v>
      </c>
      <c r="HW247" s="1">
        <v>20.2</v>
      </c>
      <c r="HX247" s="1">
        <v>20.399999999999999</v>
      </c>
      <c r="HY247" s="1">
        <v>21</v>
      </c>
      <c r="HZ247" s="1">
        <v>20.8</v>
      </c>
      <c r="IA247" s="1">
        <v>21</v>
      </c>
      <c r="IB247" s="1">
        <v>21.2</v>
      </c>
      <c r="IC247" s="1">
        <v>21</v>
      </c>
      <c r="ID247" s="1">
        <v>21.4</v>
      </c>
      <c r="IE247" s="1">
        <v>22</v>
      </c>
      <c r="IF247" s="1">
        <v>21.6</v>
      </c>
      <c r="IG247" s="1">
        <v>22</v>
      </c>
      <c r="IH247" s="1">
        <v>22.2</v>
      </c>
      <c r="II247" s="1">
        <v>22.4</v>
      </c>
      <c r="IJ247" s="1">
        <v>22.2</v>
      </c>
      <c r="IK247" s="1">
        <v>22.6</v>
      </c>
      <c r="IL247" s="1">
        <v>21.6</v>
      </c>
      <c r="IM247" s="1">
        <v>21.8</v>
      </c>
      <c r="IN247" s="1">
        <v>22</v>
      </c>
      <c r="IO247" s="1">
        <v>65535</v>
      </c>
      <c r="IP247" s="1">
        <v>22.4</v>
      </c>
      <c r="IQ247" s="1">
        <v>22.8</v>
      </c>
      <c r="IR247" s="1">
        <v>22.4</v>
      </c>
      <c r="IS247" s="1">
        <v>23</v>
      </c>
      <c r="IT247" s="1">
        <v>23.2</v>
      </c>
      <c r="IU247" s="1">
        <v>23.4</v>
      </c>
      <c r="IV247" s="1">
        <v>23.2</v>
      </c>
      <c r="IW247" s="1">
        <v>23.6</v>
      </c>
      <c r="IX247" s="1">
        <v>24</v>
      </c>
      <c r="IY247" s="1">
        <v>24.2</v>
      </c>
      <c r="IZ247" s="1">
        <v>24.2</v>
      </c>
      <c r="JA247" s="1">
        <v>19</v>
      </c>
      <c r="JB247" s="1">
        <v>20.2</v>
      </c>
      <c r="JC247" s="1">
        <v>20</v>
      </c>
      <c r="JD247" s="1">
        <v>20.399999999999999</v>
      </c>
      <c r="JE247" s="1">
        <v>20.6</v>
      </c>
      <c r="JF247" s="1">
        <v>20.399999999999999</v>
      </c>
      <c r="JG247" s="1">
        <v>20.8</v>
      </c>
      <c r="JH247" s="1">
        <v>21</v>
      </c>
      <c r="JI247" s="1">
        <v>21.2</v>
      </c>
      <c r="JJ247" s="1">
        <v>21</v>
      </c>
      <c r="JK247" s="1">
        <v>65535</v>
      </c>
      <c r="JL247" s="1">
        <v>20.399999999999999</v>
      </c>
      <c r="JM247" s="1">
        <v>20.2</v>
      </c>
      <c r="JN247" s="1">
        <v>20.399999999999999</v>
      </c>
      <c r="JO247" s="1">
        <v>20.6</v>
      </c>
      <c r="JP247" s="1">
        <v>21</v>
      </c>
      <c r="JQ247" s="1">
        <v>21.2</v>
      </c>
      <c r="JR247" s="1">
        <v>20.8</v>
      </c>
      <c r="JS247" s="1">
        <v>21</v>
      </c>
      <c r="JT247" s="1">
        <v>65535</v>
      </c>
      <c r="JU247" s="1">
        <v>20.2</v>
      </c>
      <c r="JV247" s="1">
        <v>20.6</v>
      </c>
      <c r="JW247" s="1">
        <v>20.8</v>
      </c>
      <c r="JX247" s="1">
        <v>21</v>
      </c>
      <c r="JY247" s="1">
        <v>21.4</v>
      </c>
      <c r="JZ247" s="1">
        <v>21.6</v>
      </c>
      <c r="KA247" s="1">
        <v>21.2</v>
      </c>
      <c r="KB247" s="1">
        <v>21.8</v>
      </c>
      <c r="KC247" s="1">
        <v>21.6</v>
      </c>
      <c r="KD247" s="1">
        <v>21</v>
      </c>
      <c r="KE247" s="1">
        <v>21.2</v>
      </c>
      <c r="KF247" s="1">
        <v>21.4</v>
      </c>
      <c r="KG247" s="1">
        <v>21.6</v>
      </c>
      <c r="KH247" s="1">
        <v>21.8</v>
      </c>
      <c r="KI247" s="1">
        <v>22</v>
      </c>
      <c r="KJ247" s="1">
        <v>22.2</v>
      </c>
      <c r="KK247" s="1">
        <v>22.4</v>
      </c>
      <c r="KL247" s="1">
        <v>22.2</v>
      </c>
      <c r="KM247" s="1">
        <v>21</v>
      </c>
      <c r="KN247" s="1">
        <v>65535</v>
      </c>
      <c r="KO247" s="1">
        <v>21</v>
      </c>
      <c r="KP247" s="1">
        <v>21.2</v>
      </c>
      <c r="KQ247" s="1">
        <v>21</v>
      </c>
      <c r="KR247" s="1">
        <v>21.4</v>
      </c>
      <c r="KS247" s="1">
        <v>21.8</v>
      </c>
      <c r="KT247" s="1">
        <v>21.4</v>
      </c>
      <c r="KU247" s="1">
        <v>22</v>
      </c>
      <c r="KV247" s="1">
        <v>21.6</v>
      </c>
      <c r="KW247" s="1">
        <v>22</v>
      </c>
      <c r="KX247" s="1">
        <v>22.2</v>
      </c>
      <c r="KY247" s="1">
        <v>20.8</v>
      </c>
      <c r="KZ247" s="1">
        <v>21.6</v>
      </c>
      <c r="LA247" s="1">
        <v>21</v>
      </c>
      <c r="LB247" s="1">
        <v>20.399999999999999</v>
      </c>
      <c r="LC247" s="1">
        <v>20.2</v>
      </c>
      <c r="LD247" s="1">
        <v>65535</v>
      </c>
      <c r="LE247" s="1">
        <v>20.6</v>
      </c>
      <c r="LF247" s="1">
        <v>20.399999999999999</v>
      </c>
      <c r="LG247" s="1">
        <v>20.8</v>
      </c>
      <c r="LH247" s="1">
        <v>20.8</v>
      </c>
      <c r="LI247" s="1">
        <v>21</v>
      </c>
      <c r="LJ247" s="1">
        <v>22.2</v>
      </c>
      <c r="LK247" s="1">
        <v>21.2</v>
      </c>
      <c r="LL247" s="1">
        <v>21.4</v>
      </c>
      <c r="LM247" s="1">
        <v>65535</v>
      </c>
      <c r="LN247" s="1">
        <v>21.6</v>
      </c>
      <c r="LO247" s="1">
        <v>21.8</v>
      </c>
      <c r="LP247" s="1">
        <v>22</v>
      </c>
      <c r="LQ247" s="1">
        <v>22.4</v>
      </c>
      <c r="LR247" s="1">
        <v>22.2</v>
      </c>
      <c r="LS247" s="1">
        <v>21.6</v>
      </c>
      <c r="LT247" s="1">
        <v>20.2</v>
      </c>
      <c r="LU247" s="1">
        <v>21</v>
      </c>
      <c r="LV247" s="1">
        <v>65535</v>
      </c>
      <c r="LW247" s="1">
        <v>21.4</v>
      </c>
      <c r="LX247" s="1">
        <v>21.4</v>
      </c>
      <c r="LY247" s="1">
        <v>21.6</v>
      </c>
      <c r="LZ247" s="1">
        <v>21.8</v>
      </c>
      <c r="MA247" s="1">
        <v>22</v>
      </c>
      <c r="MB247" s="1">
        <v>21.2</v>
      </c>
      <c r="MC247" s="1">
        <v>21.2</v>
      </c>
      <c r="MD247" s="1">
        <v>22.4</v>
      </c>
      <c r="ME247" s="1">
        <v>22.6</v>
      </c>
      <c r="MF247" s="1">
        <v>22.4</v>
      </c>
      <c r="MG247" s="1">
        <v>22.6</v>
      </c>
      <c r="MH247" s="1">
        <v>22.8</v>
      </c>
      <c r="MI247" s="1">
        <v>23</v>
      </c>
      <c r="MJ247" s="1">
        <v>23.2</v>
      </c>
      <c r="MK247" s="1">
        <v>23.2</v>
      </c>
      <c r="ML247" s="1">
        <v>23</v>
      </c>
      <c r="MM247" s="1">
        <v>21.4</v>
      </c>
      <c r="MN247" s="1">
        <v>21.6</v>
      </c>
      <c r="MO247" s="1">
        <v>21.8</v>
      </c>
      <c r="MP247" s="1">
        <v>22</v>
      </c>
      <c r="MQ247" s="1">
        <v>22.2</v>
      </c>
      <c r="MR247" s="1">
        <v>22.4</v>
      </c>
      <c r="MS247" s="1">
        <v>22.4</v>
      </c>
      <c r="MT247" s="1">
        <v>22.6</v>
      </c>
      <c r="MU247" s="1">
        <v>22.8</v>
      </c>
      <c r="MV247" s="1">
        <v>22.6</v>
      </c>
      <c r="MW247" s="1">
        <v>22.8</v>
      </c>
      <c r="MX247" s="1">
        <v>23</v>
      </c>
      <c r="MY247" s="1">
        <v>22.6</v>
      </c>
      <c r="MZ247" s="1">
        <v>23</v>
      </c>
      <c r="NA247" s="1">
        <v>22.4</v>
      </c>
      <c r="NB247" s="1">
        <v>21.6</v>
      </c>
      <c r="NC247" s="1">
        <v>22.6</v>
      </c>
      <c r="ND247" s="1">
        <v>23</v>
      </c>
      <c r="NE247" s="1">
        <v>23.4</v>
      </c>
      <c r="NF247" s="1">
        <v>21.2</v>
      </c>
      <c r="NG247" s="1">
        <v>21.4</v>
      </c>
      <c r="NH247" s="1">
        <v>22</v>
      </c>
      <c r="NI247" s="1">
        <v>22.2</v>
      </c>
      <c r="NJ247" s="6">
        <f t="shared" si="160"/>
        <v>0.90322580645161288</v>
      </c>
      <c r="NK247" s="3">
        <f t="shared" si="161"/>
        <v>1</v>
      </c>
      <c r="NL247" s="3">
        <f t="shared" si="162"/>
        <v>1</v>
      </c>
      <c r="NM247" s="3">
        <f t="shared" si="163"/>
        <v>1</v>
      </c>
      <c r="NN247" s="3">
        <f t="shared" si="164"/>
        <v>0.87096774193548387</v>
      </c>
      <c r="NO247" s="3">
        <f t="shared" si="165"/>
        <v>1</v>
      </c>
      <c r="NP247" s="3">
        <f t="shared" si="166"/>
        <v>1</v>
      </c>
      <c r="NQ247" s="3">
        <f t="shared" si="167"/>
        <v>0.967741935483871</v>
      </c>
      <c r="NR247" s="3">
        <f t="shared" si="168"/>
        <v>0.93333333333333335</v>
      </c>
      <c r="NS247" s="3">
        <f t="shared" si="169"/>
        <v>0.967741935483871</v>
      </c>
      <c r="NT247" s="3">
        <f t="shared" si="170"/>
        <v>0.9</v>
      </c>
      <c r="NU247" s="3">
        <f t="shared" si="171"/>
        <v>1</v>
      </c>
      <c r="NV247" s="3">
        <f t="shared" si="172"/>
        <v>0.9616438356164384</v>
      </c>
      <c r="NW247" s="5">
        <f t="shared" si="173"/>
        <v>22.842857142857145</v>
      </c>
      <c r="NX247" s="1">
        <f t="shared" si="174"/>
        <v>22.107142857142858</v>
      </c>
      <c r="NY247" s="1">
        <f t="shared" si="175"/>
        <v>21.193548387096779</v>
      </c>
      <c r="NZ247" s="1">
        <f t="shared" si="176"/>
        <v>22.786666666666672</v>
      </c>
      <c r="OA247" s="1">
        <f t="shared" si="177"/>
        <v>22.259259259259263</v>
      </c>
      <c r="OB247" s="1">
        <f t="shared" si="178"/>
        <v>22.34</v>
      </c>
      <c r="OC247" s="1">
        <f t="shared" si="179"/>
        <v>22.554838709677419</v>
      </c>
      <c r="OD247" s="1">
        <f t="shared" si="180"/>
        <v>21.919999999999998</v>
      </c>
      <c r="OE247" s="1">
        <f t="shared" si="181"/>
        <v>21.485714285714284</v>
      </c>
      <c r="OF247" s="1">
        <f t="shared" si="182"/>
        <v>21.493333333333332</v>
      </c>
      <c r="OG247" s="1">
        <f t="shared" si="183"/>
        <v>21.325925925925926</v>
      </c>
      <c r="OH247" s="1">
        <f t="shared" si="184"/>
        <v>22.445161290322588</v>
      </c>
      <c r="OI247" s="111">
        <v>22.482608695652171</v>
      </c>
      <c r="OJ247" s="112">
        <v>22.434782608695652</v>
      </c>
      <c r="OK247" s="112">
        <v>22.404545454545453</v>
      </c>
      <c r="OL247" s="112">
        <v>22.418181818181822</v>
      </c>
      <c r="OM247" s="112">
        <v>22.281818181818181</v>
      </c>
      <c r="ON247" s="112">
        <v>22.295652173913048</v>
      </c>
      <c r="OO247" s="112">
        <v>22.3</v>
      </c>
      <c r="OP247" s="112">
        <v>22.718181818181822</v>
      </c>
      <c r="OQ247" s="112">
        <v>22.372727272727278</v>
      </c>
      <c r="OR247" s="112">
        <v>22.145454545454548</v>
      </c>
      <c r="OS247" s="112">
        <v>22.265217391304351</v>
      </c>
      <c r="OT247" s="112">
        <v>22.418181818181818</v>
      </c>
      <c r="OU247" s="5">
        <f t="shared" si="148"/>
        <v>0.36024844720497384</v>
      </c>
      <c r="OV247" s="1">
        <f t="shared" si="149"/>
        <v>-0.32763975155279468</v>
      </c>
      <c r="OW247" s="1">
        <f t="shared" si="150"/>
        <v>-1.2109970674486732</v>
      </c>
      <c r="OX247" s="1">
        <f t="shared" si="151"/>
        <v>0.36848484848485086</v>
      </c>
      <c r="OY247" s="1">
        <f t="shared" si="152"/>
        <v>-2.2558922558918226E-2</v>
      </c>
      <c r="OZ247" s="1">
        <f t="shared" si="153"/>
        <v>4.4347826086951869E-2</v>
      </c>
      <c r="PA247" s="1">
        <f t="shared" si="154"/>
        <v>0.25483870967741851</v>
      </c>
      <c r="PB247" s="1">
        <f t="shared" si="155"/>
        <v>-0.7981818181818241</v>
      </c>
      <c r="PC247" s="1">
        <f t="shared" si="156"/>
        <v>-0.88701298701299436</v>
      </c>
      <c r="PD247" s="1">
        <f t="shared" si="157"/>
        <v>-0.65212121212121588</v>
      </c>
      <c r="PE247" s="1">
        <f t="shared" si="158"/>
        <v>-0.93929146537842456</v>
      </c>
      <c r="PF247" s="1">
        <f t="shared" si="159"/>
        <v>2.69794721407699E-2</v>
      </c>
      <c r="PG247" s="111">
        <v>19</v>
      </c>
      <c r="PH247" s="112">
        <v>15.4</v>
      </c>
      <c r="PI247" s="112">
        <v>18.2</v>
      </c>
      <c r="PJ247" s="112">
        <v>14.8</v>
      </c>
      <c r="PK247" s="112">
        <v>18.2</v>
      </c>
      <c r="PL247" s="112">
        <v>18</v>
      </c>
      <c r="PM247" s="112">
        <v>18.600000000000001</v>
      </c>
      <c r="PN247" s="112">
        <v>18.399999999999999</v>
      </c>
      <c r="PO247" s="112">
        <v>18</v>
      </c>
      <c r="PP247" s="112">
        <v>17.8</v>
      </c>
      <c r="PQ247" s="112">
        <v>18.2</v>
      </c>
      <c r="PR247" s="137">
        <v>18.600000000000001</v>
      </c>
      <c r="PS247" s="5">
        <f t="array" ref="PS247">+IF(ISERROR($NW247)=FALSE,MIN(IF($H247:$AL247&lt;65534,$H247:$AL247,"")),NA())</f>
        <v>20.399999999999999</v>
      </c>
      <c r="PT247" s="1">
        <f t="array" ref="PT247">+IF(ISERROR($NX247)=FALSE,MIN(IF($AM247:$BN247&lt;65534,$AM247:$BN247,"")),NA())</f>
        <v>19</v>
      </c>
      <c r="PU247" s="1">
        <f t="array" ref="PU247">+IF(ISERROR($NY247)=FALSE,MIN(IF($BP247:$CT247&lt;65534,$BP247:$CT247,"")),NA())</f>
        <v>19</v>
      </c>
      <c r="PV247" s="1">
        <f t="array" ref="PV247">+IF(ISERROR($NZ247)=FALSE,MIN(IF($CU247:$DX247&lt;65534,$CU247:$DX247,"")),NA())</f>
        <v>21.6</v>
      </c>
      <c r="PW247" s="1">
        <f t="array" ref="PW247">+IF(ISERROR($OA247)=FALSE,MIN(IF($DY247:$FC247&lt;65534,$DY247:$FC247,"")),NA())</f>
        <v>21</v>
      </c>
      <c r="PX247" s="1">
        <f t="array" ref="PX247">+IF(ISERROR($OB247)=FALSE,MIN(IF($FD247:$GG247&lt;65534,$FD247:$GG247,"")),NA())</f>
        <v>21.2</v>
      </c>
      <c r="PY247" s="1">
        <f t="array" ref="PY247">+IF(ISERROR($OC247)=FALSE,MIN(IF($GH247:$HL247&lt;65534,$GH247:$HL247,"")),NA())</f>
        <v>21</v>
      </c>
      <c r="PZ247" s="1">
        <f t="array" ref="PZ247">+IF(ISERROR($OD247)=FALSE,MIN(IF($HM247:$IQ247&lt;65534,$HM247:$IQ247,"")),NA())</f>
        <v>19</v>
      </c>
      <c r="QA247" s="1">
        <f t="array" ref="QA247">+IF(ISERROR($OE247)=FALSE,MIN(IF($IR247:$JU247&lt;65534,$IR247:$JU247,"")),NA())</f>
        <v>19</v>
      </c>
      <c r="QB247" s="1">
        <f t="array" ref="QB247">+IF(ISERROR($OF247)=FALSE,MIN(IF($JV247:$KZ247&lt;65534,$JV247:$KZ247,"")),NA())</f>
        <v>20.6</v>
      </c>
      <c r="QC247" s="1">
        <f t="array" ref="QC247">+IF(ISERROR($OG247)=FALSE,MIN(IF($LA247:$MD247&lt;65534,$LA247:$MD247,"")),NA())</f>
        <v>20.2</v>
      </c>
      <c r="QD247" s="1">
        <f t="array" ref="QD247">+IF(ISERROR($OH247)=FALSE,MIN(IF($ME247:$NI247&lt;65534,$ME247:$NI247,"")),NA())</f>
        <v>21.2</v>
      </c>
      <c r="QE247" s="5">
        <f t="shared" si="185"/>
        <v>-1.3999999999999986</v>
      </c>
      <c r="QF247" s="1">
        <f t="shared" si="186"/>
        <v>-3.5999999999999996</v>
      </c>
      <c r="QG247" s="1">
        <f t="shared" si="187"/>
        <v>-0.80000000000000071</v>
      </c>
      <c r="QH247" s="1">
        <f t="shared" si="188"/>
        <v>-6.8000000000000007</v>
      </c>
      <c r="QI247" s="1">
        <f t="shared" si="189"/>
        <v>-2.8000000000000007</v>
      </c>
      <c r="QJ247" s="1">
        <f t="shared" si="190"/>
        <v>-3.1999999999999993</v>
      </c>
      <c r="QK247" s="1">
        <f t="shared" si="191"/>
        <v>-2.3999999999999986</v>
      </c>
      <c r="QL247" s="1">
        <f t="shared" si="192"/>
        <v>-0.60000000000000142</v>
      </c>
      <c r="QM247" s="1">
        <f t="shared" si="193"/>
        <v>-1</v>
      </c>
      <c r="QN247" s="1">
        <f t="shared" si="194"/>
        <v>-2.8000000000000007</v>
      </c>
      <c r="QO247" s="1">
        <f t="shared" si="195"/>
        <v>-2</v>
      </c>
      <c r="QP247" s="1">
        <f t="shared" si="196"/>
        <v>-2.5999999999999979</v>
      </c>
      <c r="QQ247" s="5" t="s">
        <v>892</v>
      </c>
    </row>
    <row r="248" spans="1:459" s="1" customFormat="1" x14ac:dyDescent="0.2">
      <c r="A248" s="79">
        <v>21135030</v>
      </c>
      <c r="B248" s="106">
        <v>-75.108999999999995</v>
      </c>
      <c r="C248" s="106">
        <v>3.573833333333333</v>
      </c>
      <c r="D248" s="105">
        <v>415</v>
      </c>
      <c r="E248" s="97" t="s">
        <v>103</v>
      </c>
      <c r="F248" s="97" t="s">
        <v>104</v>
      </c>
      <c r="G248" s="97" t="s">
        <v>27</v>
      </c>
      <c r="H248" s="1">
        <v>22.4</v>
      </c>
      <c r="I248" s="1">
        <v>25.2</v>
      </c>
      <c r="J248" s="1">
        <v>26</v>
      </c>
      <c r="K248" s="1">
        <v>22.8</v>
      </c>
      <c r="L248" s="1">
        <v>23</v>
      </c>
      <c r="M248" s="1">
        <v>24</v>
      </c>
      <c r="N248" s="1">
        <v>65535</v>
      </c>
      <c r="O248" s="1">
        <v>23</v>
      </c>
      <c r="P248" s="1">
        <v>65535</v>
      </c>
      <c r="Q248" s="1">
        <v>65535</v>
      </c>
      <c r="R248" s="1">
        <v>23.4</v>
      </c>
      <c r="S248" s="1">
        <v>23.8</v>
      </c>
      <c r="T248" s="1">
        <v>24.6</v>
      </c>
      <c r="U248" s="1">
        <v>23.6</v>
      </c>
      <c r="V248" s="1">
        <v>22.6</v>
      </c>
      <c r="W248" s="1">
        <v>23</v>
      </c>
      <c r="X248" s="1">
        <v>23.2</v>
      </c>
      <c r="Y248" s="1">
        <v>24.4</v>
      </c>
      <c r="Z248" s="1">
        <v>65535</v>
      </c>
      <c r="AA248" s="1">
        <v>23.8</v>
      </c>
      <c r="AB248" s="1">
        <v>24</v>
      </c>
      <c r="AC248" s="1">
        <v>24.2</v>
      </c>
      <c r="AD248" s="1">
        <v>26.2</v>
      </c>
      <c r="AE248" s="1">
        <v>27</v>
      </c>
      <c r="AF248" s="1">
        <v>65535</v>
      </c>
      <c r="AG248" s="1">
        <v>24.4</v>
      </c>
      <c r="AH248" s="1">
        <v>25.4</v>
      </c>
      <c r="AI248" s="1">
        <v>24.4</v>
      </c>
      <c r="AJ248" s="1">
        <v>23.8</v>
      </c>
      <c r="AK248" s="1">
        <v>24.8</v>
      </c>
      <c r="AL248" s="1">
        <v>23.6</v>
      </c>
      <c r="AM248" s="1">
        <v>65535</v>
      </c>
      <c r="AN248" s="1">
        <v>24.4</v>
      </c>
      <c r="AO248" s="1">
        <v>23.4</v>
      </c>
      <c r="AP248" s="1">
        <v>24.4</v>
      </c>
      <c r="AQ248" s="1">
        <v>65535</v>
      </c>
      <c r="AR248" s="1">
        <v>24.8</v>
      </c>
      <c r="AS248" s="1">
        <v>23</v>
      </c>
      <c r="AT248" s="1">
        <v>23.6</v>
      </c>
      <c r="AU248" s="1">
        <v>23.6</v>
      </c>
      <c r="AV248" s="1">
        <v>23.8</v>
      </c>
      <c r="AW248" s="1">
        <v>24.4</v>
      </c>
      <c r="AX248" s="1">
        <v>65535</v>
      </c>
      <c r="AY248" s="1">
        <v>25</v>
      </c>
      <c r="AZ248" s="1">
        <v>65535</v>
      </c>
      <c r="BA248" s="1">
        <v>24.2</v>
      </c>
      <c r="BB248" s="1">
        <v>23.2</v>
      </c>
      <c r="BC248" s="1">
        <v>23.2</v>
      </c>
      <c r="BD248" s="1">
        <v>23</v>
      </c>
      <c r="BE248" s="1">
        <v>65535</v>
      </c>
      <c r="BF248" s="1">
        <v>65535</v>
      </c>
      <c r="BG248" s="1">
        <v>24.4</v>
      </c>
      <c r="BH248" s="1">
        <v>24.6</v>
      </c>
      <c r="BI248" s="1">
        <v>25</v>
      </c>
      <c r="BJ248" s="1">
        <v>22.6</v>
      </c>
      <c r="BK248" s="1">
        <v>23</v>
      </c>
      <c r="BL248" s="1">
        <v>24.2</v>
      </c>
      <c r="BM248" s="1">
        <v>24</v>
      </c>
      <c r="BN248" s="1">
        <v>65535</v>
      </c>
      <c r="BO248" s="102"/>
      <c r="BP248" s="1">
        <v>24</v>
      </c>
      <c r="BQ248" s="1">
        <v>21.4</v>
      </c>
      <c r="BR248" s="1">
        <v>22.2</v>
      </c>
      <c r="BS248" s="1">
        <v>24.2</v>
      </c>
      <c r="BT248" s="1">
        <v>23.2</v>
      </c>
      <c r="BU248" s="1">
        <v>25.2</v>
      </c>
      <c r="BV248" s="1">
        <v>24</v>
      </c>
      <c r="BW248" s="1">
        <v>65535</v>
      </c>
      <c r="BX248" s="1">
        <v>25.4</v>
      </c>
      <c r="BY248" s="1">
        <v>26</v>
      </c>
      <c r="BZ248" s="1">
        <v>24.8</v>
      </c>
      <c r="CA248" s="1">
        <v>24.2</v>
      </c>
      <c r="CB248" s="1">
        <v>24.6</v>
      </c>
      <c r="CC248" s="1">
        <v>23.4</v>
      </c>
      <c r="CD248" s="1">
        <v>65535</v>
      </c>
      <c r="CE248" s="1">
        <v>24</v>
      </c>
      <c r="CF248" s="1">
        <v>24.4</v>
      </c>
      <c r="CG248" s="1">
        <v>24.6</v>
      </c>
      <c r="CH248" s="1">
        <v>24.4</v>
      </c>
      <c r="CI248" s="1">
        <v>21.8</v>
      </c>
      <c r="CJ248" s="1">
        <v>22.7</v>
      </c>
      <c r="CK248" s="1">
        <v>22.6</v>
      </c>
      <c r="CL248" s="1">
        <v>22.2</v>
      </c>
      <c r="CM248" s="1">
        <v>22.6</v>
      </c>
      <c r="CN248" s="1">
        <v>23.4</v>
      </c>
      <c r="CO248" s="1">
        <v>65535</v>
      </c>
      <c r="CP248" s="1">
        <v>65535</v>
      </c>
      <c r="CQ248" s="1">
        <v>24.8</v>
      </c>
      <c r="CR248" s="1">
        <v>23.6</v>
      </c>
      <c r="CS248" s="1">
        <v>65535</v>
      </c>
      <c r="CT248" s="1">
        <v>26</v>
      </c>
      <c r="CU248" s="1">
        <v>23.8</v>
      </c>
      <c r="CV248" s="1">
        <v>22</v>
      </c>
      <c r="CW248" s="1">
        <v>22.6</v>
      </c>
      <c r="CX248" s="1">
        <v>65535</v>
      </c>
      <c r="CY248" s="1">
        <v>24.8</v>
      </c>
      <c r="CZ248" s="1">
        <v>24.6</v>
      </c>
      <c r="DA248" s="1">
        <v>25.2</v>
      </c>
      <c r="DB248" s="1">
        <v>65535</v>
      </c>
      <c r="DC248" s="1">
        <v>23.2</v>
      </c>
      <c r="DD248" s="1">
        <v>65535</v>
      </c>
      <c r="DE248" s="1">
        <v>23.8</v>
      </c>
      <c r="DF248" s="1">
        <v>24.4</v>
      </c>
      <c r="DG248" s="1">
        <v>24.2</v>
      </c>
      <c r="DH248" s="1">
        <v>23.2</v>
      </c>
      <c r="DI248" s="1">
        <v>22.4</v>
      </c>
      <c r="DJ248" s="1">
        <v>25.2</v>
      </c>
      <c r="DK248" s="1">
        <v>24</v>
      </c>
      <c r="DL248" s="1">
        <v>25.2</v>
      </c>
      <c r="DM248" s="1">
        <v>24.2</v>
      </c>
      <c r="DN248" s="1">
        <v>22.4</v>
      </c>
      <c r="DO248" s="1">
        <v>22.8</v>
      </c>
      <c r="DP248" s="1">
        <v>24.2</v>
      </c>
      <c r="DQ248" s="1">
        <v>22.4</v>
      </c>
      <c r="DR248" s="1">
        <v>23.8</v>
      </c>
      <c r="DS248" s="1">
        <v>24.2</v>
      </c>
      <c r="DT248" s="1">
        <v>24</v>
      </c>
      <c r="DU248" s="1">
        <v>24.8</v>
      </c>
      <c r="DV248" s="1">
        <v>23</v>
      </c>
      <c r="DW248" s="1">
        <v>26</v>
      </c>
      <c r="DX248" s="1">
        <v>65535</v>
      </c>
      <c r="DY248" s="1">
        <v>65535</v>
      </c>
      <c r="DZ248" s="1">
        <v>65535</v>
      </c>
      <c r="EA248" s="1">
        <v>23</v>
      </c>
      <c r="EB248" s="1">
        <v>24.2</v>
      </c>
      <c r="EC248" s="1">
        <v>24</v>
      </c>
      <c r="ED248" s="1">
        <v>26.4</v>
      </c>
      <c r="EE248" s="1">
        <v>26.8</v>
      </c>
      <c r="EF248" s="1">
        <v>24.6</v>
      </c>
      <c r="EG248" s="1">
        <v>24.4</v>
      </c>
      <c r="EH248" s="1">
        <v>23</v>
      </c>
      <c r="EI248" s="1">
        <v>65535</v>
      </c>
      <c r="EJ248" s="1">
        <v>22.8</v>
      </c>
      <c r="EK248" s="1">
        <v>23.6</v>
      </c>
      <c r="EL248" s="1">
        <v>23.6</v>
      </c>
      <c r="EM248" s="1">
        <v>23.8</v>
      </c>
      <c r="EN248" s="1">
        <v>23.8</v>
      </c>
      <c r="EO248" s="1">
        <v>25</v>
      </c>
      <c r="EP248" s="1">
        <v>23.8</v>
      </c>
      <c r="EQ248" s="1">
        <v>22.2</v>
      </c>
      <c r="ER248" s="1">
        <v>22.8</v>
      </c>
      <c r="ES248" s="1">
        <v>23.2</v>
      </c>
      <c r="ET248" s="1">
        <v>24</v>
      </c>
      <c r="EU248" s="1">
        <v>65535</v>
      </c>
      <c r="EV248" s="1">
        <v>23.4</v>
      </c>
      <c r="EW248" s="1">
        <v>24</v>
      </c>
      <c r="EX248" s="1">
        <v>21.4</v>
      </c>
      <c r="EY248" s="1">
        <v>24.2</v>
      </c>
      <c r="EZ248" s="1">
        <v>24.8</v>
      </c>
      <c r="FA248" s="1">
        <v>65535</v>
      </c>
      <c r="FB248" s="1">
        <v>23.2</v>
      </c>
      <c r="FC248" s="1">
        <v>23.4</v>
      </c>
      <c r="FD248" s="1">
        <v>22.4</v>
      </c>
      <c r="FE248" s="1">
        <v>22.6</v>
      </c>
      <c r="FF248" s="1">
        <v>65535</v>
      </c>
      <c r="FG248" s="1">
        <v>22</v>
      </c>
      <c r="FH248" s="1">
        <v>24</v>
      </c>
      <c r="FI248" s="1">
        <v>24.6</v>
      </c>
      <c r="FJ248" s="1">
        <v>23.4</v>
      </c>
      <c r="FK248" s="1">
        <v>65535</v>
      </c>
      <c r="FL248" s="1">
        <v>24</v>
      </c>
      <c r="FM248" s="1">
        <v>23</v>
      </c>
      <c r="FN248" s="1">
        <v>23.2</v>
      </c>
      <c r="FO248" s="1">
        <v>65535</v>
      </c>
      <c r="FP248" s="1">
        <v>24</v>
      </c>
      <c r="FQ248" s="1">
        <v>23.8</v>
      </c>
      <c r="FR248" s="1">
        <v>23</v>
      </c>
      <c r="FS248" s="1">
        <v>25</v>
      </c>
      <c r="FT248" s="1">
        <v>22.8</v>
      </c>
      <c r="FU248" s="1">
        <v>23.8</v>
      </c>
      <c r="FV248" s="1">
        <v>65535</v>
      </c>
      <c r="FW248" s="1">
        <v>25</v>
      </c>
      <c r="FX248" s="1">
        <v>24.6</v>
      </c>
      <c r="FY248" s="1">
        <v>25</v>
      </c>
      <c r="FZ248" s="1">
        <v>25.6</v>
      </c>
      <c r="GA248" s="1">
        <v>26.2</v>
      </c>
      <c r="GB248" s="1">
        <v>65535</v>
      </c>
      <c r="GC248" s="1">
        <v>22.4</v>
      </c>
      <c r="GD248" s="1">
        <v>23.6</v>
      </c>
      <c r="GE248" s="1">
        <v>27</v>
      </c>
      <c r="GF248" s="1">
        <v>24</v>
      </c>
      <c r="GG248" s="1">
        <v>65535</v>
      </c>
      <c r="GH248" s="1">
        <v>22.2</v>
      </c>
      <c r="GI248" s="1">
        <v>24.6</v>
      </c>
      <c r="GJ248" s="1">
        <v>25</v>
      </c>
      <c r="GK248" s="1">
        <v>24.8</v>
      </c>
      <c r="GL248" s="1">
        <v>22</v>
      </c>
      <c r="GM248" s="1">
        <v>23.8</v>
      </c>
      <c r="GN248" s="1">
        <v>25.2</v>
      </c>
      <c r="GO248" s="1">
        <v>25.6</v>
      </c>
      <c r="GP248" s="1">
        <v>65535</v>
      </c>
      <c r="GQ248" s="1">
        <v>26</v>
      </c>
      <c r="GR248" s="1">
        <v>26.8</v>
      </c>
      <c r="GS248" s="1">
        <v>23.6</v>
      </c>
      <c r="GT248" s="1">
        <v>24.2</v>
      </c>
      <c r="GU248" s="1">
        <v>25.2</v>
      </c>
      <c r="GV248" s="1">
        <v>24</v>
      </c>
      <c r="GW248" s="1">
        <v>65535</v>
      </c>
      <c r="GX248" s="1">
        <v>23</v>
      </c>
      <c r="GY248" s="1">
        <v>65535</v>
      </c>
      <c r="GZ248" s="1">
        <v>22.6</v>
      </c>
      <c r="HA248" s="1">
        <v>65535</v>
      </c>
      <c r="HB248" s="1">
        <v>25.4</v>
      </c>
      <c r="HC248" s="1">
        <v>27</v>
      </c>
      <c r="HD248" s="1">
        <v>25</v>
      </c>
      <c r="HE248" s="1">
        <v>23.8</v>
      </c>
      <c r="HF248" s="1">
        <v>24.6</v>
      </c>
      <c r="HG248" s="1">
        <v>23.8</v>
      </c>
      <c r="HH248" s="1">
        <v>65535</v>
      </c>
      <c r="HI248" s="1">
        <v>25.8</v>
      </c>
      <c r="HJ248" s="1">
        <v>24.6</v>
      </c>
      <c r="HK248" s="1">
        <v>25</v>
      </c>
      <c r="HL248" s="1">
        <v>65535</v>
      </c>
      <c r="HM248" s="1">
        <v>27</v>
      </c>
      <c r="HN248" s="1">
        <v>25.8</v>
      </c>
      <c r="HO248" s="1">
        <v>27.2</v>
      </c>
      <c r="HP248" s="1">
        <v>24</v>
      </c>
      <c r="HQ248" s="1">
        <v>65535</v>
      </c>
      <c r="HR248" s="1">
        <v>65535</v>
      </c>
      <c r="HS248" s="1">
        <v>26.2</v>
      </c>
      <c r="HT248" s="1">
        <v>65535</v>
      </c>
      <c r="HU248" s="1">
        <v>26.6</v>
      </c>
      <c r="HV248" s="1">
        <v>27</v>
      </c>
      <c r="HW248" s="1">
        <v>27.6</v>
      </c>
      <c r="HX248" s="1">
        <v>26.4</v>
      </c>
      <c r="HY248" s="1">
        <v>26.4</v>
      </c>
      <c r="HZ248" s="1">
        <v>26</v>
      </c>
      <c r="IA248" s="1">
        <v>26.8</v>
      </c>
      <c r="IB248" s="1">
        <v>26.4</v>
      </c>
      <c r="IC248" s="1">
        <v>24.4</v>
      </c>
      <c r="ID248" s="1">
        <v>24.8</v>
      </c>
      <c r="IE248" s="1">
        <v>65535</v>
      </c>
      <c r="IF248" s="1">
        <v>26.4</v>
      </c>
      <c r="IG248" s="1">
        <v>65535</v>
      </c>
      <c r="IH248" s="1">
        <v>26</v>
      </c>
      <c r="II248" s="1">
        <v>27</v>
      </c>
      <c r="IJ248" s="1">
        <v>25.2</v>
      </c>
      <c r="IK248" s="1">
        <v>28</v>
      </c>
      <c r="IL248" s="1">
        <v>27</v>
      </c>
      <c r="IM248" s="1">
        <v>25.2</v>
      </c>
      <c r="IN248" s="1">
        <v>65535</v>
      </c>
      <c r="IO248" s="1">
        <v>27</v>
      </c>
      <c r="IP248" s="1">
        <v>26.2</v>
      </c>
      <c r="IQ248" s="1">
        <v>27.8</v>
      </c>
      <c r="IR248" s="1">
        <v>26.2</v>
      </c>
      <c r="IS248" s="1">
        <v>27</v>
      </c>
      <c r="IT248" s="1">
        <v>24</v>
      </c>
      <c r="IU248" s="1">
        <v>24</v>
      </c>
      <c r="IV248" s="1">
        <v>27.8</v>
      </c>
      <c r="IW248" s="1">
        <v>27</v>
      </c>
      <c r="IX248" s="1">
        <v>27.2</v>
      </c>
      <c r="IY248" s="1">
        <v>27</v>
      </c>
      <c r="IZ248" s="1">
        <v>28.4</v>
      </c>
      <c r="JA248" s="1">
        <v>25.2</v>
      </c>
      <c r="JB248" s="1">
        <v>26</v>
      </c>
      <c r="JC248" s="1">
        <v>28</v>
      </c>
      <c r="JD248" s="1">
        <v>29</v>
      </c>
      <c r="JE248" s="1">
        <v>23.4</v>
      </c>
      <c r="JF248" s="1">
        <v>27</v>
      </c>
      <c r="JG248" s="1">
        <v>65535</v>
      </c>
      <c r="JH248" s="1">
        <v>25.4</v>
      </c>
      <c r="JI248" s="1">
        <v>26</v>
      </c>
      <c r="JJ248" s="1">
        <v>24</v>
      </c>
      <c r="JK248" s="1">
        <v>25.4</v>
      </c>
      <c r="JL248" s="1">
        <v>65535</v>
      </c>
      <c r="JM248" s="1">
        <v>24</v>
      </c>
      <c r="JN248" s="1">
        <v>23.6</v>
      </c>
      <c r="JO248" s="1">
        <v>25.2</v>
      </c>
      <c r="JP248" s="1">
        <v>27</v>
      </c>
      <c r="JQ248" s="1">
        <v>27.2</v>
      </c>
      <c r="JR248" s="1">
        <v>65535</v>
      </c>
      <c r="JS248" s="1">
        <v>25</v>
      </c>
      <c r="JT248" s="1">
        <v>21.8</v>
      </c>
      <c r="JU248" s="1">
        <v>24.2</v>
      </c>
      <c r="JV248" s="1">
        <v>23.4</v>
      </c>
      <c r="JW248" s="1">
        <v>24.6</v>
      </c>
      <c r="JX248" s="1">
        <v>65535</v>
      </c>
      <c r="JY248" s="1">
        <v>22</v>
      </c>
      <c r="JZ248" s="1">
        <v>65535</v>
      </c>
      <c r="KA248" s="1">
        <v>24</v>
      </c>
      <c r="KB248" s="1">
        <v>65535</v>
      </c>
      <c r="KC248" s="1">
        <v>65535</v>
      </c>
      <c r="KD248" s="1">
        <v>21.6</v>
      </c>
      <c r="KE248" s="1">
        <v>65535</v>
      </c>
      <c r="KF248" s="1">
        <v>24.4</v>
      </c>
      <c r="KG248" s="1">
        <v>65535</v>
      </c>
      <c r="KH248" s="1">
        <v>24</v>
      </c>
      <c r="KI248" s="1">
        <v>23.6</v>
      </c>
      <c r="KJ248" s="1">
        <v>24</v>
      </c>
      <c r="KK248" s="1">
        <v>23.8</v>
      </c>
      <c r="KL248" s="1">
        <v>23</v>
      </c>
      <c r="KM248" s="1">
        <v>22</v>
      </c>
      <c r="KN248" s="1">
        <v>22.2</v>
      </c>
      <c r="KO248" s="1">
        <v>22</v>
      </c>
      <c r="KP248" s="1">
        <v>22.8</v>
      </c>
      <c r="KQ248" s="1">
        <v>23.4</v>
      </c>
      <c r="KR248" s="1">
        <v>23.6</v>
      </c>
      <c r="KS248" s="1">
        <v>24.2</v>
      </c>
      <c r="KT248" s="1">
        <v>24.8</v>
      </c>
      <c r="KU248" s="1">
        <v>24.4</v>
      </c>
      <c r="KV248" s="1">
        <v>23.6</v>
      </c>
      <c r="KW248" s="1">
        <v>23</v>
      </c>
      <c r="KX248" s="1">
        <v>65535</v>
      </c>
      <c r="KY248" s="1">
        <v>23.4</v>
      </c>
      <c r="KZ248" s="1">
        <v>22</v>
      </c>
      <c r="LA248" s="1">
        <v>22.4</v>
      </c>
      <c r="LB248" s="1">
        <v>20.6</v>
      </c>
      <c r="LC248" s="1">
        <v>24.6</v>
      </c>
      <c r="LD248" s="1">
        <v>65535</v>
      </c>
      <c r="LE248" s="1">
        <v>24.4</v>
      </c>
      <c r="LF248" s="1">
        <v>22.4</v>
      </c>
      <c r="LG248" s="1">
        <v>65535</v>
      </c>
      <c r="LH248" s="1">
        <v>25.2</v>
      </c>
      <c r="LI248" s="1">
        <v>24</v>
      </c>
      <c r="LJ248" s="1">
        <v>22.8</v>
      </c>
      <c r="LK248" s="1">
        <v>23</v>
      </c>
      <c r="LL248" s="1">
        <v>65535</v>
      </c>
      <c r="LM248" s="1">
        <v>22.2</v>
      </c>
      <c r="LN248" s="1">
        <v>23</v>
      </c>
      <c r="LO248" s="1">
        <v>23</v>
      </c>
      <c r="LP248" s="1">
        <v>65535</v>
      </c>
      <c r="LQ248" s="1">
        <v>24</v>
      </c>
      <c r="LR248" s="1">
        <v>24.8</v>
      </c>
      <c r="LS248" s="1">
        <v>23.4</v>
      </c>
      <c r="LT248" s="1">
        <v>21.2</v>
      </c>
      <c r="LU248" s="1">
        <v>23</v>
      </c>
      <c r="LV248" s="1">
        <v>23.8</v>
      </c>
      <c r="LW248" s="1">
        <v>22.8</v>
      </c>
      <c r="LX248" s="1">
        <v>24</v>
      </c>
      <c r="LY248" s="1">
        <v>23.8</v>
      </c>
      <c r="LZ248" s="1">
        <v>25</v>
      </c>
      <c r="MA248" s="1">
        <v>24.6</v>
      </c>
      <c r="MB248" s="1">
        <v>23.2</v>
      </c>
      <c r="MC248" s="1">
        <v>25.4</v>
      </c>
      <c r="MD248" s="1">
        <v>23.6</v>
      </c>
      <c r="ME248" s="1">
        <v>65535</v>
      </c>
      <c r="MF248" s="1">
        <v>22.4</v>
      </c>
      <c r="MG248" s="1">
        <v>65535</v>
      </c>
      <c r="MH248" s="1">
        <v>24</v>
      </c>
      <c r="MI248" s="1">
        <v>23.8</v>
      </c>
      <c r="MJ248" s="1">
        <v>23.6</v>
      </c>
      <c r="MK248" s="1">
        <v>23.8</v>
      </c>
      <c r="ML248" s="1">
        <v>24</v>
      </c>
      <c r="MM248" s="1">
        <v>23.2</v>
      </c>
      <c r="MN248" s="1">
        <v>23</v>
      </c>
      <c r="MO248" s="1">
        <v>22</v>
      </c>
      <c r="MP248" s="1">
        <v>65535</v>
      </c>
      <c r="MQ248" s="1">
        <v>24.2</v>
      </c>
      <c r="MR248" s="1">
        <v>23.6</v>
      </c>
      <c r="MS248" s="1">
        <v>65535</v>
      </c>
      <c r="MT248" s="1">
        <v>65535</v>
      </c>
      <c r="MU248" s="1">
        <v>24.2</v>
      </c>
      <c r="MV248" s="1">
        <v>23.6</v>
      </c>
      <c r="MW248" s="1">
        <v>24.4</v>
      </c>
      <c r="MX248" s="1">
        <v>23</v>
      </c>
      <c r="MY248" s="1">
        <v>65535</v>
      </c>
      <c r="MZ248" s="1">
        <v>23.6</v>
      </c>
      <c r="NA248" s="1">
        <v>24.8</v>
      </c>
      <c r="NB248" s="1">
        <v>24.6</v>
      </c>
      <c r="NC248" s="1">
        <v>24.4</v>
      </c>
      <c r="ND248" s="1">
        <v>23.8</v>
      </c>
      <c r="NE248" s="1">
        <v>24.8</v>
      </c>
      <c r="NF248" s="1">
        <v>65535</v>
      </c>
      <c r="NG248" s="1">
        <v>65535</v>
      </c>
      <c r="NH248" s="1">
        <v>22.8</v>
      </c>
      <c r="NI248" s="1">
        <v>22</v>
      </c>
      <c r="NJ248" s="6">
        <f t="shared" si="160"/>
        <v>0.83870967741935487</v>
      </c>
      <c r="NK248" s="3">
        <f t="shared" si="161"/>
        <v>0.75</v>
      </c>
      <c r="NL248" s="3">
        <f t="shared" si="162"/>
        <v>0.83870967741935487</v>
      </c>
      <c r="NM248" s="3">
        <f t="shared" si="163"/>
        <v>0.8666666666666667</v>
      </c>
      <c r="NN248" s="3">
        <f t="shared" si="164"/>
        <v>0.83870967741935487</v>
      </c>
      <c r="NO248" s="3">
        <f t="shared" si="165"/>
        <v>0.8</v>
      </c>
      <c r="NP248" s="3">
        <f t="shared" si="166"/>
        <v>0.80645161290322576</v>
      </c>
      <c r="NQ248" s="3">
        <f t="shared" si="167"/>
        <v>0.80645161290322576</v>
      </c>
      <c r="NR248" s="3">
        <f t="shared" si="168"/>
        <v>0.9</v>
      </c>
      <c r="NS248" s="3">
        <f t="shared" si="169"/>
        <v>0.77419354838709675</v>
      </c>
      <c r="NT248" s="3">
        <f t="shared" si="170"/>
        <v>0.8666666666666667</v>
      </c>
      <c r="NU248" s="3">
        <f t="shared" si="171"/>
        <v>0.74193548387096775</v>
      </c>
      <c r="NV248" s="3">
        <f t="shared" si="172"/>
        <v>0.81917808219178079</v>
      </c>
      <c r="NW248" s="5">
        <f t="shared" si="173"/>
        <v>24.099999999999998</v>
      </c>
      <c r="NX248" s="1">
        <f t="shared" si="174"/>
        <v>23.895238095238096</v>
      </c>
      <c r="NY248" s="1">
        <f t="shared" si="175"/>
        <v>23.834615384615383</v>
      </c>
      <c r="NZ248" s="1">
        <f t="shared" si="176"/>
        <v>23.861538461538455</v>
      </c>
      <c r="OA248" s="1">
        <f t="shared" si="177"/>
        <v>23.823076923076925</v>
      </c>
      <c r="OB248" s="1">
        <f t="shared" si="178"/>
        <v>23.958333333333332</v>
      </c>
      <c r="OC248" s="1">
        <f t="shared" si="179"/>
        <v>24.543999999999997</v>
      </c>
      <c r="OD248" s="1">
        <f t="shared" si="180"/>
        <v>26.335999999999999</v>
      </c>
      <c r="OE248" s="1">
        <f t="shared" si="181"/>
        <v>25.777777777777782</v>
      </c>
      <c r="OF248" s="1">
        <f t="shared" si="182"/>
        <v>23.324999999999999</v>
      </c>
      <c r="OG248" s="1">
        <f t="shared" si="183"/>
        <v>23.469230769230776</v>
      </c>
      <c r="OH248" s="1">
        <f t="shared" si="184"/>
        <v>23.634782608695652</v>
      </c>
      <c r="OI248" s="111">
        <v>22.962962962962958</v>
      </c>
      <c r="OJ248" s="112">
        <v>23.077777777777776</v>
      </c>
      <c r="OK248" s="112">
        <v>23.103703703703701</v>
      </c>
      <c r="OL248" s="112">
        <v>23.073076923076922</v>
      </c>
      <c r="OM248" s="112">
        <v>23.044444444444451</v>
      </c>
      <c r="ON248" s="112">
        <v>23.307692307692307</v>
      </c>
      <c r="OO248" s="112">
        <v>23.616</v>
      </c>
      <c r="OP248" s="112">
        <v>23.995833333333334</v>
      </c>
      <c r="OQ248" s="112">
        <v>23.748000000000001</v>
      </c>
      <c r="OR248" s="112">
        <v>23.043999999999997</v>
      </c>
      <c r="OS248" s="112">
        <v>22.775999999999996</v>
      </c>
      <c r="OT248" s="112">
        <v>22.811538461538461</v>
      </c>
      <c r="OU248" s="5">
        <f t="shared" si="148"/>
        <v>1.1370370370370395</v>
      </c>
      <c r="OV248" s="1">
        <f t="shared" si="149"/>
        <v>0.81746031746031989</v>
      </c>
      <c r="OW248" s="1">
        <f t="shared" si="150"/>
        <v>0.73091168091168157</v>
      </c>
      <c r="OX248" s="1">
        <f t="shared" si="151"/>
        <v>0.788461538461533</v>
      </c>
      <c r="OY248" s="1">
        <f t="shared" si="152"/>
        <v>0.77863247863247409</v>
      </c>
      <c r="OZ248" s="1">
        <f t="shared" si="153"/>
        <v>0.65064102564102555</v>
      </c>
      <c r="PA248" s="1">
        <f t="shared" si="154"/>
        <v>0.92799999999999727</v>
      </c>
      <c r="PB248" s="1">
        <f t="shared" si="155"/>
        <v>2.340166666666665</v>
      </c>
      <c r="PC248" s="1">
        <f t="shared" si="156"/>
        <v>2.029777777777781</v>
      </c>
      <c r="PD248" s="1">
        <f t="shared" si="157"/>
        <v>0.28100000000000236</v>
      </c>
      <c r="PE248" s="1">
        <f t="shared" si="158"/>
        <v>0.6932307692307802</v>
      </c>
      <c r="PF248" s="1">
        <f t="shared" si="159"/>
        <v>0.8232441471571903</v>
      </c>
      <c r="PG248" s="111">
        <v>19.2</v>
      </c>
      <c r="PH248" s="112">
        <v>17</v>
      </c>
      <c r="PI248" s="112">
        <v>19</v>
      </c>
      <c r="PJ248" s="112">
        <v>19.399999999999999</v>
      </c>
      <c r="PK248" s="112">
        <v>18.2</v>
      </c>
      <c r="PL248" s="112">
        <v>17.2</v>
      </c>
      <c r="PM248" s="112">
        <v>19.399999999999999</v>
      </c>
      <c r="PN248" s="112">
        <v>17.8</v>
      </c>
      <c r="PO248" s="112">
        <v>17.399999999999999</v>
      </c>
      <c r="PP248" s="112">
        <v>17</v>
      </c>
      <c r="PQ248" s="112">
        <v>17</v>
      </c>
      <c r="PR248" s="137">
        <v>17.399999999999999</v>
      </c>
      <c r="PS248" s="5">
        <f t="array" ref="PS248">+IF(ISERROR($NW248)=FALSE,MIN(IF($H248:$AL248&lt;65534,$H248:$AL248,"")),NA())</f>
        <v>22.4</v>
      </c>
      <c r="PT248" s="1">
        <f t="array" ref="PT248">+IF(ISERROR($NX248)=FALSE,MIN(IF($AM248:$BN248&lt;65534,$AM248:$BN248,"")),NA())</f>
        <v>22.6</v>
      </c>
      <c r="PU248" s="1">
        <f t="array" ref="PU248">+IF(ISERROR($NY248)=FALSE,MIN(IF($BP248:$CT248&lt;65534,$BP248:$CT248,"")),NA())</f>
        <v>21.4</v>
      </c>
      <c r="PV248" s="1">
        <f t="array" ref="PV248">+IF(ISERROR($NZ248)=FALSE,MIN(IF($CU248:$DX248&lt;65534,$CU248:$DX248,"")),NA())</f>
        <v>22</v>
      </c>
      <c r="PW248" s="1">
        <f t="array" ref="PW248">+IF(ISERROR($OA248)=FALSE,MIN(IF($DY248:$FC248&lt;65534,$DY248:$FC248,"")),NA())</f>
        <v>21.4</v>
      </c>
      <c r="PX248" s="1">
        <f t="array" ref="PX248">+IF(ISERROR($OB248)=FALSE,MIN(IF($FD248:$GG248&lt;65534,$FD248:$GG248,"")),NA())</f>
        <v>22</v>
      </c>
      <c r="PY248" s="1">
        <f t="array" ref="PY248">+IF(ISERROR($OC248)=FALSE,MIN(IF($GH248:$HL248&lt;65534,$GH248:$HL248,"")),NA())</f>
        <v>22</v>
      </c>
      <c r="PZ248" s="1">
        <f t="array" ref="PZ248">+IF(ISERROR($OD248)=FALSE,MIN(IF($HM248:$IQ248&lt;65534,$HM248:$IQ248,"")),NA())</f>
        <v>24</v>
      </c>
      <c r="QA248" s="1">
        <f t="array" ref="QA248">+IF(ISERROR($OE248)=FALSE,MIN(IF($IR248:$JU248&lt;65534,$IR248:$JU248,"")),NA())</f>
        <v>21.8</v>
      </c>
      <c r="QB248" s="1">
        <f t="array" ref="QB248">+IF(ISERROR($OF248)=FALSE,MIN(IF($JV248:$KZ248&lt;65534,$JV248:$KZ248,"")),NA())</f>
        <v>21.6</v>
      </c>
      <c r="QC248" s="1">
        <f t="array" ref="QC248">+IF(ISERROR($OG248)=FALSE,MIN(IF($LA248:$MD248&lt;65534,$LA248:$MD248,"")),NA())</f>
        <v>20.6</v>
      </c>
      <c r="QD248" s="1">
        <f t="array" ref="QD248">+IF(ISERROR($OH248)=FALSE,MIN(IF($ME248:$NI248&lt;65534,$ME248:$NI248,"")),NA())</f>
        <v>22</v>
      </c>
      <c r="QE248" s="5">
        <f t="shared" si="185"/>
        <v>-3.1999999999999993</v>
      </c>
      <c r="QF248" s="1">
        <f t="shared" si="186"/>
        <v>-5.6000000000000014</v>
      </c>
      <c r="QG248" s="1">
        <f t="shared" si="187"/>
        <v>-2.3999999999999986</v>
      </c>
      <c r="QH248" s="1">
        <f t="shared" si="188"/>
        <v>-2.6000000000000014</v>
      </c>
      <c r="QI248" s="1">
        <f t="shared" si="189"/>
        <v>-3.1999999999999993</v>
      </c>
      <c r="QJ248" s="1">
        <f t="shared" si="190"/>
        <v>-4.8000000000000007</v>
      </c>
      <c r="QK248" s="1">
        <f t="shared" si="191"/>
        <v>-2.6000000000000014</v>
      </c>
      <c r="QL248" s="1">
        <f t="shared" si="192"/>
        <v>-6.1999999999999993</v>
      </c>
      <c r="QM248" s="1">
        <f t="shared" si="193"/>
        <v>-4.4000000000000021</v>
      </c>
      <c r="QN248" s="1">
        <f t="shared" si="194"/>
        <v>-4.6000000000000014</v>
      </c>
      <c r="QO248" s="1">
        <f t="shared" si="195"/>
        <v>-3.6000000000000014</v>
      </c>
      <c r="QP248" s="1">
        <f t="shared" si="196"/>
        <v>-4.6000000000000014</v>
      </c>
      <c r="QQ248" s="5" t="s">
        <v>892</v>
      </c>
    </row>
    <row r="249" spans="1:459" s="1" customFormat="1" x14ac:dyDescent="0.2">
      <c r="A249" s="79">
        <v>21165010</v>
      </c>
      <c r="B249" s="106">
        <v>-74.917027777777776</v>
      </c>
      <c r="C249" s="106">
        <v>3.787611111111111</v>
      </c>
      <c r="D249" s="105">
        <v>321</v>
      </c>
      <c r="E249" s="97" t="s">
        <v>124</v>
      </c>
      <c r="F249" s="97" t="s">
        <v>535</v>
      </c>
      <c r="G249" s="97" t="s">
        <v>27</v>
      </c>
      <c r="H249" s="1">
        <v>65535</v>
      </c>
      <c r="I249" s="1">
        <v>21</v>
      </c>
      <c r="J249" s="1">
        <v>21.8</v>
      </c>
      <c r="K249" s="1">
        <v>22</v>
      </c>
      <c r="L249" s="1">
        <v>22.4</v>
      </c>
      <c r="M249" s="1">
        <v>23</v>
      </c>
      <c r="N249" s="1">
        <v>65535</v>
      </c>
      <c r="O249" s="1">
        <v>22.6</v>
      </c>
      <c r="P249" s="1">
        <v>23</v>
      </c>
      <c r="Q249" s="1">
        <v>23.6</v>
      </c>
      <c r="R249" s="1">
        <v>22.8</v>
      </c>
      <c r="S249" s="1">
        <v>23</v>
      </c>
      <c r="T249" s="1">
        <v>23.4</v>
      </c>
      <c r="U249" s="1">
        <v>22.8</v>
      </c>
      <c r="V249" s="1">
        <v>23</v>
      </c>
      <c r="W249" s="1">
        <v>22.6</v>
      </c>
      <c r="X249" s="1">
        <v>22.8</v>
      </c>
      <c r="Y249" s="1">
        <v>23.2</v>
      </c>
      <c r="Z249" s="1">
        <v>23.4</v>
      </c>
      <c r="AA249" s="1">
        <v>23.6</v>
      </c>
      <c r="AB249" s="1">
        <v>23.2</v>
      </c>
      <c r="AC249" s="1">
        <v>23.4</v>
      </c>
      <c r="AD249" s="1">
        <v>22.2</v>
      </c>
      <c r="AE249" s="1">
        <v>21.6</v>
      </c>
      <c r="AF249" s="1">
        <v>22</v>
      </c>
      <c r="AG249" s="1">
        <v>22.6</v>
      </c>
      <c r="AH249" s="1">
        <v>23.2</v>
      </c>
      <c r="AI249" s="1">
        <v>23</v>
      </c>
      <c r="AJ249" s="1">
        <v>24</v>
      </c>
      <c r="AK249" s="1">
        <v>23.4</v>
      </c>
      <c r="AL249" s="1">
        <v>23.2</v>
      </c>
      <c r="AM249" s="1">
        <v>23.6</v>
      </c>
      <c r="AN249" s="1">
        <v>24</v>
      </c>
      <c r="AO249" s="1">
        <v>23.8</v>
      </c>
      <c r="AP249" s="1">
        <v>24</v>
      </c>
      <c r="AQ249" s="1">
        <v>23.6</v>
      </c>
      <c r="AR249" s="1">
        <v>24.2</v>
      </c>
      <c r="AS249" s="1">
        <v>23</v>
      </c>
      <c r="AT249" s="1">
        <v>23.8</v>
      </c>
      <c r="AU249" s="1">
        <v>23</v>
      </c>
      <c r="AV249" s="1">
        <v>23.2</v>
      </c>
      <c r="AW249" s="1">
        <v>23.8</v>
      </c>
      <c r="AX249" s="1">
        <v>24</v>
      </c>
      <c r="AY249" s="1">
        <v>24</v>
      </c>
      <c r="AZ249" s="1">
        <v>25</v>
      </c>
      <c r="BA249" s="1">
        <v>24</v>
      </c>
      <c r="BB249" s="1">
        <v>25</v>
      </c>
      <c r="BC249" s="1">
        <v>22.6</v>
      </c>
      <c r="BD249" s="1">
        <v>65535</v>
      </c>
      <c r="BE249" s="1">
        <v>65535</v>
      </c>
      <c r="BF249" s="1">
        <v>22.4</v>
      </c>
      <c r="BG249" s="1">
        <v>23.4</v>
      </c>
      <c r="BH249" s="1">
        <v>24.8</v>
      </c>
      <c r="BI249" s="1">
        <v>24.4</v>
      </c>
      <c r="BJ249" s="1">
        <v>22</v>
      </c>
      <c r="BK249" s="1">
        <v>23</v>
      </c>
      <c r="BL249" s="1">
        <v>24</v>
      </c>
      <c r="BM249" s="1">
        <v>23.8</v>
      </c>
      <c r="BN249" s="1">
        <v>23.6</v>
      </c>
      <c r="BO249" s="102"/>
      <c r="BP249" s="1">
        <v>24</v>
      </c>
      <c r="BQ249" s="1">
        <v>21.4</v>
      </c>
      <c r="BR249" s="1">
        <v>22</v>
      </c>
      <c r="BS249" s="1">
        <v>22.2</v>
      </c>
      <c r="BT249" s="1">
        <v>22.4</v>
      </c>
      <c r="BU249" s="1">
        <v>23</v>
      </c>
      <c r="BV249" s="1">
        <v>24.2</v>
      </c>
      <c r="BW249" s="1">
        <v>24</v>
      </c>
      <c r="BX249" s="1">
        <v>24.4</v>
      </c>
      <c r="BY249" s="1">
        <v>23.6</v>
      </c>
      <c r="BZ249" s="1">
        <v>23.4</v>
      </c>
      <c r="CA249" s="1">
        <v>23</v>
      </c>
      <c r="CB249" s="1">
        <v>25</v>
      </c>
      <c r="CC249" s="1">
        <v>23.8</v>
      </c>
      <c r="CD249" s="1">
        <v>24</v>
      </c>
      <c r="CE249" s="1">
        <v>23.4</v>
      </c>
      <c r="CF249" s="1">
        <v>65535</v>
      </c>
      <c r="CG249" s="1">
        <v>23.6</v>
      </c>
      <c r="CH249" s="1">
        <v>65535</v>
      </c>
      <c r="CI249" s="1">
        <v>23</v>
      </c>
      <c r="CJ249" s="1">
        <v>22.4</v>
      </c>
      <c r="CK249" s="1">
        <v>65535</v>
      </c>
      <c r="CL249" s="1">
        <v>22.2</v>
      </c>
      <c r="CM249" s="1">
        <v>21.8</v>
      </c>
      <c r="CN249" s="1">
        <v>22.6</v>
      </c>
      <c r="CO249" s="1">
        <v>65535</v>
      </c>
      <c r="CP249" s="1">
        <v>65535</v>
      </c>
      <c r="CQ249" s="1">
        <v>24.4</v>
      </c>
      <c r="CR249" s="1">
        <v>65535</v>
      </c>
      <c r="CS249" s="1">
        <v>23</v>
      </c>
      <c r="CT249" s="1">
        <v>65535</v>
      </c>
      <c r="CU249" s="1">
        <v>24.2</v>
      </c>
      <c r="CV249" s="1">
        <v>22.8</v>
      </c>
      <c r="CW249" s="1">
        <v>21.6</v>
      </c>
      <c r="CX249" s="1">
        <v>22.8</v>
      </c>
      <c r="CY249" s="1">
        <v>24.4</v>
      </c>
      <c r="CZ249" s="1">
        <v>65535</v>
      </c>
      <c r="DA249" s="1">
        <v>23.8</v>
      </c>
      <c r="DB249" s="1">
        <v>23.6</v>
      </c>
      <c r="DC249" s="1">
        <v>24</v>
      </c>
      <c r="DD249" s="1">
        <v>25</v>
      </c>
      <c r="DE249" s="1">
        <v>23.6</v>
      </c>
      <c r="DF249" s="1">
        <v>23.4</v>
      </c>
      <c r="DG249" s="1">
        <v>24</v>
      </c>
      <c r="DH249" s="1">
        <v>23.4</v>
      </c>
      <c r="DI249" s="1">
        <v>22</v>
      </c>
      <c r="DJ249" s="1">
        <v>22.4</v>
      </c>
      <c r="DK249" s="1">
        <v>22.6</v>
      </c>
      <c r="DL249" s="1">
        <v>24</v>
      </c>
      <c r="DM249" s="1">
        <v>24.2</v>
      </c>
      <c r="DN249" s="1">
        <v>22.8</v>
      </c>
      <c r="DO249" s="1">
        <v>23</v>
      </c>
      <c r="DP249" s="1">
        <v>22.6</v>
      </c>
      <c r="DQ249" s="1">
        <v>22.6</v>
      </c>
      <c r="DR249" s="1">
        <v>22.4</v>
      </c>
      <c r="DS249" s="1">
        <v>26.3</v>
      </c>
      <c r="DT249" s="1">
        <v>23</v>
      </c>
      <c r="DU249" s="1">
        <v>65535</v>
      </c>
      <c r="DV249" s="1">
        <v>65535</v>
      </c>
      <c r="DW249" s="1">
        <v>22.8</v>
      </c>
      <c r="DX249" s="1">
        <v>22.8</v>
      </c>
      <c r="DY249" s="1">
        <v>21.6</v>
      </c>
      <c r="DZ249" s="1">
        <v>22.2</v>
      </c>
      <c r="EA249" s="1">
        <v>23</v>
      </c>
      <c r="EB249" s="1">
        <v>23.2</v>
      </c>
      <c r="EC249" s="1">
        <v>23.6</v>
      </c>
      <c r="ED249" s="1">
        <v>23</v>
      </c>
      <c r="EE249" s="1">
        <v>23.2</v>
      </c>
      <c r="EF249" s="1">
        <v>23.8</v>
      </c>
      <c r="EG249" s="1">
        <v>24.2</v>
      </c>
      <c r="EH249" s="1">
        <v>23</v>
      </c>
      <c r="EI249" s="1">
        <v>24.4</v>
      </c>
      <c r="EJ249" s="1">
        <v>23</v>
      </c>
      <c r="EK249" s="1">
        <v>23.2</v>
      </c>
      <c r="EL249" s="1">
        <v>23.6</v>
      </c>
      <c r="EM249" s="1">
        <v>22.6</v>
      </c>
      <c r="EN249" s="1">
        <v>22.8</v>
      </c>
      <c r="EO249" s="1">
        <v>23.2</v>
      </c>
      <c r="EP249" s="1">
        <v>22.6</v>
      </c>
      <c r="EQ249" s="1">
        <v>22</v>
      </c>
      <c r="ER249" s="1">
        <v>22.4</v>
      </c>
      <c r="ES249" s="1">
        <v>22</v>
      </c>
      <c r="ET249" s="1">
        <v>23</v>
      </c>
      <c r="EU249" s="1">
        <v>65535</v>
      </c>
      <c r="EV249" s="1">
        <v>23</v>
      </c>
      <c r="EW249" s="1">
        <v>23.2</v>
      </c>
      <c r="EX249" s="1">
        <v>22.8</v>
      </c>
      <c r="EY249" s="1">
        <v>23</v>
      </c>
      <c r="EZ249" s="1">
        <v>23.2</v>
      </c>
      <c r="FA249" s="1">
        <v>23.4</v>
      </c>
      <c r="FB249" s="1">
        <v>23.6</v>
      </c>
      <c r="FC249" s="1">
        <v>22.8</v>
      </c>
      <c r="FD249" s="1">
        <v>22</v>
      </c>
      <c r="FE249" s="1">
        <v>21.8</v>
      </c>
      <c r="FF249" s="1">
        <v>23.6</v>
      </c>
      <c r="FG249" s="1">
        <v>65535</v>
      </c>
      <c r="FH249" s="1">
        <v>23</v>
      </c>
      <c r="FI249" s="1">
        <v>65535</v>
      </c>
      <c r="FJ249" s="1">
        <v>65535</v>
      </c>
      <c r="FK249" s="1">
        <v>23</v>
      </c>
      <c r="FL249" s="1">
        <v>23.2</v>
      </c>
      <c r="FM249" s="1">
        <v>23</v>
      </c>
      <c r="FN249" s="1">
        <v>22.8</v>
      </c>
      <c r="FO249" s="1">
        <v>22.6</v>
      </c>
      <c r="FP249" s="1">
        <v>23</v>
      </c>
      <c r="FQ249" s="1">
        <v>65535</v>
      </c>
      <c r="FR249" s="1">
        <v>23</v>
      </c>
      <c r="FS249" s="1">
        <v>23.2</v>
      </c>
      <c r="FT249" s="1">
        <v>22.6</v>
      </c>
      <c r="FU249" s="1">
        <v>22</v>
      </c>
      <c r="FV249" s="1">
        <v>22</v>
      </c>
      <c r="FW249" s="1">
        <v>23</v>
      </c>
      <c r="FX249" s="1">
        <v>65535</v>
      </c>
      <c r="FY249" s="1">
        <v>22.2</v>
      </c>
      <c r="FZ249" s="1">
        <v>21.6</v>
      </c>
      <c r="GA249" s="1">
        <v>21.8</v>
      </c>
      <c r="GB249" s="1">
        <v>65535</v>
      </c>
      <c r="GC249" s="1">
        <v>22.2</v>
      </c>
      <c r="GD249" s="1">
        <v>22.2</v>
      </c>
      <c r="GE249" s="1">
        <v>22</v>
      </c>
      <c r="GF249" s="1">
        <v>21.4</v>
      </c>
      <c r="GG249" s="1">
        <v>21.6</v>
      </c>
      <c r="GH249" s="1">
        <v>21.4</v>
      </c>
      <c r="GI249" s="1">
        <v>65535</v>
      </c>
      <c r="GJ249" s="1">
        <v>23</v>
      </c>
      <c r="GK249" s="1">
        <v>23.2</v>
      </c>
      <c r="GL249" s="1">
        <v>21.6</v>
      </c>
      <c r="GM249" s="1">
        <v>21.8</v>
      </c>
      <c r="GN249" s="1">
        <v>20.6</v>
      </c>
      <c r="GO249" s="1">
        <v>21.4</v>
      </c>
      <c r="GP249" s="1">
        <v>22</v>
      </c>
      <c r="GQ249" s="1">
        <v>21.4</v>
      </c>
      <c r="GR249" s="1">
        <v>21.6</v>
      </c>
      <c r="GS249" s="1">
        <v>22</v>
      </c>
      <c r="GT249" s="1">
        <v>23</v>
      </c>
      <c r="GU249" s="1">
        <v>22.6</v>
      </c>
      <c r="GV249" s="1">
        <v>22.8</v>
      </c>
      <c r="GW249" s="1">
        <v>21.6</v>
      </c>
      <c r="GX249" s="1">
        <v>21.4</v>
      </c>
      <c r="GY249" s="1">
        <v>21.6</v>
      </c>
      <c r="GZ249" s="1">
        <v>21.4</v>
      </c>
      <c r="HA249" s="1">
        <v>22.4</v>
      </c>
      <c r="HB249" s="1">
        <v>22.2</v>
      </c>
      <c r="HC249" s="1">
        <v>23.4</v>
      </c>
      <c r="HD249" s="1">
        <v>23.8</v>
      </c>
      <c r="HE249" s="1">
        <v>65535</v>
      </c>
      <c r="HF249" s="1">
        <v>22.2</v>
      </c>
      <c r="HG249" s="1">
        <v>65535</v>
      </c>
      <c r="HH249" s="1">
        <v>21.8</v>
      </c>
      <c r="HI249" s="1">
        <v>22</v>
      </c>
      <c r="HJ249" s="1">
        <v>20.6</v>
      </c>
      <c r="HK249" s="1">
        <v>65535</v>
      </c>
      <c r="HL249" s="1">
        <v>21.2</v>
      </c>
      <c r="HM249" s="1">
        <v>65535</v>
      </c>
      <c r="HN249" s="1">
        <v>23</v>
      </c>
      <c r="HO249" s="1">
        <v>21.6</v>
      </c>
      <c r="HP249" s="1">
        <v>65535</v>
      </c>
      <c r="HQ249" s="1">
        <v>22.8</v>
      </c>
      <c r="HR249" s="1">
        <v>21.2</v>
      </c>
      <c r="HS249" s="1">
        <v>21.8</v>
      </c>
      <c r="HT249" s="1">
        <v>22.4</v>
      </c>
      <c r="HU249" s="1">
        <v>21</v>
      </c>
      <c r="HV249" s="1">
        <v>22.2</v>
      </c>
      <c r="HW249" s="1">
        <v>22</v>
      </c>
      <c r="HX249" s="1">
        <v>65535</v>
      </c>
      <c r="HY249" s="1">
        <v>65535</v>
      </c>
      <c r="HZ249" s="1">
        <v>65535</v>
      </c>
      <c r="IA249" s="1">
        <v>65535</v>
      </c>
      <c r="IB249" s="1">
        <v>23.2</v>
      </c>
      <c r="IC249" s="1">
        <v>22</v>
      </c>
      <c r="ID249" s="1">
        <v>23</v>
      </c>
      <c r="IE249" s="1">
        <v>22.8</v>
      </c>
      <c r="IF249" s="1">
        <v>21.6</v>
      </c>
      <c r="IG249" s="1">
        <v>65535</v>
      </c>
      <c r="IH249" s="1">
        <v>20</v>
      </c>
      <c r="II249" s="1">
        <v>22.8</v>
      </c>
      <c r="IJ249" s="1">
        <v>24.8</v>
      </c>
      <c r="IK249" s="1">
        <v>65535</v>
      </c>
      <c r="IL249" s="1">
        <v>22.4</v>
      </c>
      <c r="IM249" s="1">
        <v>20</v>
      </c>
      <c r="IN249" s="1">
        <v>23.2</v>
      </c>
      <c r="IO249" s="1">
        <v>22.4</v>
      </c>
      <c r="IP249" s="1">
        <v>20</v>
      </c>
      <c r="IQ249" s="1">
        <v>22.4</v>
      </c>
      <c r="IR249" s="1">
        <v>24</v>
      </c>
      <c r="IS249" s="1">
        <v>23.8</v>
      </c>
      <c r="IT249" s="1">
        <v>22.4</v>
      </c>
      <c r="IU249" s="1">
        <v>23.8</v>
      </c>
      <c r="IV249" s="1">
        <v>22.6</v>
      </c>
      <c r="IW249" s="1">
        <v>24</v>
      </c>
      <c r="IX249" s="1">
        <v>23.2</v>
      </c>
      <c r="IY249" s="1">
        <v>65535</v>
      </c>
      <c r="IZ249" s="1">
        <v>65535</v>
      </c>
      <c r="JA249" s="1">
        <v>21.6</v>
      </c>
      <c r="JB249" s="1">
        <v>23</v>
      </c>
      <c r="JC249" s="1">
        <v>23.6</v>
      </c>
      <c r="JD249" s="1">
        <v>24.8</v>
      </c>
      <c r="JE249" s="1">
        <v>25</v>
      </c>
      <c r="JF249" s="1">
        <v>24.6</v>
      </c>
      <c r="JG249" s="1">
        <v>26.4</v>
      </c>
      <c r="JH249" s="1">
        <v>24</v>
      </c>
      <c r="JI249" s="1">
        <v>23.8</v>
      </c>
      <c r="JJ249" s="1">
        <v>23.4</v>
      </c>
      <c r="JK249" s="1">
        <v>65535</v>
      </c>
      <c r="JL249" s="1">
        <v>21.4</v>
      </c>
      <c r="JM249" s="1">
        <v>23</v>
      </c>
      <c r="JN249" s="1">
        <v>23.6</v>
      </c>
      <c r="JO249" s="1">
        <v>23.4</v>
      </c>
      <c r="JP249" s="1">
        <v>25</v>
      </c>
      <c r="JQ249" s="1">
        <v>24.8</v>
      </c>
      <c r="JR249" s="1">
        <v>22.6</v>
      </c>
      <c r="JS249" s="1">
        <v>23</v>
      </c>
      <c r="JT249" s="1">
        <v>22</v>
      </c>
      <c r="JU249" s="1">
        <v>21.4</v>
      </c>
      <c r="JV249" s="1">
        <v>22</v>
      </c>
      <c r="JW249" s="1">
        <v>65535</v>
      </c>
      <c r="JX249" s="1">
        <v>65535</v>
      </c>
      <c r="JY249" s="1">
        <v>21.4</v>
      </c>
      <c r="JZ249" s="1">
        <v>22.8</v>
      </c>
      <c r="KA249" s="1">
        <v>22.6</v>
      </c>
      <c r="KB249" s="1">
        <v>22.8</v>
      </c>
      <c r="KC249" s="1">
        <v>65535</v>
      </c>
      <c r="KD249" s="1">
        <v>22.2</v>
      </c>
      <c r="KE249" s="1">
        <v>65535</v>
      </c>
      <c r="KF249" s="1">
        <v>23.4</v>
      </c>
      <c r="KG249" s="1">
        <v>23.6</v>
      </c>
      <c r="KH249" s="1">
        <v>24.4</v>
      </c>
      <c r="KI249" s="1">
        <v>23</v>
      </c>
      <c r="KJ249" s="1">
        <v>22</v>
      </c>
      <c r="KK249" s="1">
        <v>23</v>
      </c>
      <c r="KL249" s="1">
        <v>22.2</v>
      </c>
      <c r="KM249" s="1">
        <v>21.4</v>
      </c>
      <c r="KN249" s="1">
        <v>65535</v>
      </c>
      <c r="KO249" s="1">
        <v>21.8</v>
      </c>
      <c r="KP249" s="1">
        <v>65535</v>
      </c>
      <c r="KQ249" s="1">
        <v>22.6</v>
      </c>
      <c r="KR249" s="1">
        <v>22</v>
      </c>
      <c r="KS249" s="1">
        <v>23</v>
      </c>
      <c r="KT249" s="1">
        <v>23.4</v>
      </c>
      <c r="KU249" s="1">
        <v>23.4</v>
      </c>
      <c r="KV249" s="1">
        <v>23.6</v>
      </c>
      <c r="KW249" s="1">
        <v>22.2</v>
      </c>
      <c r="KX249" s="1">
        <v>22</v>
      </c>
      <c r="KY249" s="1">
        <v>65535</v>
      </c>
      <c r="KZ249" s="1">
        <v>22</v>
      </c>
      <c r="LA249" s="1">
        <v>21.8</v>
      </c>
      <c r="LB249" s="1">
        <v>21</v>
      </c>
      <c r="LC249" s="1">
        <v>21.6</v>
      </c>
      <c r="LD249" s="1">
        <v>21.6</v>
      </c>
      <c r="LE249" s="1">
        <v>21</v>
      </c>
      <c r="LF249" s="1">
        <v>65535</v>
      </c>
      <c r="LG249" s="1">
        <v>65535</v>
      </c>
      <c r="LH249" s="1">
        <v>22.4</v>
      </c>
      <c r="LI249" s="1">
        <v>23.4</v>
      </c>
      <c r="LJ249" s="1">
        <v>23.4</v>
      </c>
      <c r="LK249" s="1">
        <v>23</v>
      </c>
      <c r="LL249" s="1">
        <v>65535</v>
      </c>
      <c r="LM249" s="1">
        <v>22.2</v>
      </c>
      <c r="LN249" s="1">
        <v>22</v>
      </c>
      <c r="LO249" s="1">
        <v>23.8</v>
      </c>
      <c r="LP249" s="1">
        <v>23.6</v>
      </c>
      <c r="LQ249" s="1">
        <v>23</v>
      </c>
      <c r="LR249" s="1">
        <v>24</v>
      </c>
      <c r="LS249" s="1">
        <v>22.2</v>
      </c>
      <c r="LT249" s="1">
        <v>22</v>
      </c>
      <c r="LU249" s="1">
        <v>22.2</v>
      </c>
      <c r="LV249" s="1">
        <v>65535</v>
      </c>
      <c r="LW249" s="1">
        <v>22.6</v>
      </c>
      <c r="LX249" s="1">
        <v>65535</v>
      </c>
      <c r="LY249" s="1">
        <v>23.4</v>
      </c>
      <c r="LZ249" s="1">
        <v>23</v>
      </c>
      <c r="MA249" s="1">
        <v>23.2</v>
      </c>
      <c r="MB249" s="1">
        <v>22.4</v>
      </c>
      <c r="MC249" s="1">
        <v>23.6</v>
      </c>
      <c r="MD249" s="1">
        <v>22.4</v>
      </c>
      <c r="ME249" s="1">
        <v>23.6</v>
      </c>
      <c r="MF249" s="1">
        <v>22</v>
      </c>
      <c r="MG249" s="1">
        <v>23.6</v>
      </c>
      <c r="MH249" s="1">
        <v>23</v>
      </c>
      <c r="MI249" s="1">
        <v>23.8</v>
      </c>
      <c r="MJ249" s="1">
        <v>23.4</v>
      </c>
      <c r="MK249" s="1">
        <v>22.8</v>
      </c>
      <c r="ML249" s="1">
        <v>23.6</v>
      </c>
      <c r="MM249" s="1">
        <v>23</v>
      </c>
      <c r="MN249" s="1">
        <v>23.2</v>
      </c>
      <c r="MO249" s="1">
        <v>23</v>
      </c>
      <c r="MP249" s="1">
        <v>23.2</v>
      </c>
      <c r="MQ249" s="1">
        <v>23</v>
      </c>
      <c r="MR249" s="1">
        <v>23.6</v>
      </c>
      <c r="MS249" s="1">
        <v>23.4</v>
      </c>
      <c r="MT249" s="1">
        <v>24</v>
      </c>
      <c r="MU249" s="1">
        <v>23</v>
      </c>
      <c r="MV249" s="1">
        <v>23.4</v>
      </c>
      <c r="MW249" s="1">
        <v>23.6</v>
      </c>
      <c r="MX249" s="1">
        <v>23.4</v>
      </c>
      <c r="MY249" s="1">
        <v>65535</v>
      </c>
      <c r="MZ249" s="1">
        <v>23.6</v>
      </c>
      <c r="NA249" s="1">
        <v>23.8</v>
      </c>
      <c r="NB249" s="1">
        <v>23.4</v>
      </c>
      <c r="NC249" s="1">
        <v>23.8</v>
      </c>
      <c r="ND249" s="1">
        <v>22.6</v>
      </c>
      <c r="NE249" s="1">
        <v>23</v>
      </c>
      <c r="NF249" s="1">
        <v>21.8</v>
      </c>
      <c r="NG249" s="1">
        <v>22.6</v>
      </c>
      <c r="NH249" s="1">
        <v>22.8</v>
      </c>
      <c r="NI249" s="1">
        <v>21.6</v>
      </c>
      <c r="NJ249" s="6">
        <f t="shared" si="160"/>
        <v>0.93548387096774188</v>
      </c>
      <c r="NK249" s="3">
        <f t="shared" si="161"/>
        <v>0.9285714285714286</v>
      </c>
      <c r="NL249" s="3">
        <f t="shared" si="162"/>
        <v>0.77419354838709675</v>
      </c>
      <c r="NM249" s="3">
        <f t="shared" si="163"/>
        <v>0.9</v>
      </c>
      <c r="NN249" s="3">
        <f t="shared" si="164"/>
        <v>0.967741935483871</v>
      </c>
      <c r="NO249" s="3">
        <f t="shared" si="165"/>
        <v>0.8</v>
      </c>
      <c r="NP249" s="3">
        <f t="shared" si="166"/>
        <v>0.87096774193548387</v>
      </c>
      <c r="NQ249" s="3">
        <f t="shared" si="167"/>
        <v>0.74193548387096775</v>
      </c>
      <c r="NR249" s="3">
        <f t="shared" si="168"/>
        <v>0.9</v>
      </c>
      <c r="NS249" s="3">
        <f t="shared" si="169"/>
        <v>0.77419354838709675</v>
      </c>
      <c r="NT249" s="3">
        <f t="shared" si="170"/>
        <v>0.83333333333333337</v>
      </c>
      <c r="NU249" s="3">
        <f t="shared" si="171"/>
        <v>0.967741935483871</v>
      </c>
      <c r="NV249" s="3">
        <f t="shared" si="172"/>
        <v>0.86575342465753424</v>
      </c>
      <c r="NW249" s="5">
        <f t="shared" si="173"/>
        <v>22.820689655172416</v>
      </c>
      <c r="NX249" s="1">
        <f t="shared" si="174"/>
        <v>23.692307692307686</v>
      </c>
      <c r="NY249" s="1">
        <f t="shared" si="175"/>
        <v>23.200000000000003</v>
      </c>
      <c r="NZ249" s="1">
        <f t="shared" si="176"/>
        <v>23.337037037037028</v>
      </c>
      <c r="OA249" s="1">
        <f t="shared" si="177"/>
        <v>23.02</v>
      </c>
      <c r="OB249" s="1">
        <f t="shared" si="178"/>
        <v>22.450000000000003</v>
      </c>
      <c r="OC249" s="1">
        <f t="shared" si="179"/>
        <v>22</v>
      </c>
      <c r="OD249" s="1">
        <f t="shared" si="180"/>
        <v>22.113043478260867</v>
      </c>
      <c r="OE249" s="1">
        <f t="shared" si="181"/>
        <v>23.488888888888884</v>
      </c>
      <c r="OF249" s="1">
        <f t="shared" si="182"/>
        <v>22.616666666666664</v>
      </c>
      <c r="OG249" s="1">
        <f t="shared" si="183"/>
        <v>22.591999999999999</v>
      </c>
      <c r="OH249" s="1">
        <f t="shared" si="184"/>
        <v>23.153333333333329</v>
      </c>
      <c r="OI249" s="111">
        <v>22.227777777777778</v>
      </c>
      <c r="OJ249" s="112">
        <v>22.373684210526317</v>
      </c>
      <c r="OK249" s="112">
        <v>22.544444444444448</v>
      </c>
      <c r="OL249" s="112">
        <v>22.547058823529412</v>
      </c>
      <c r="OM249" s="112">
        <v>22.542105263157893</v>
      </c>
      <c r="ON249" s="112">
        <v>21.861111111111111</v>
      </c>
      <c r="OO249" s="112">
        <v>21.316666666666663</v>
      </c>
      <c r="OP249" s="112">
        <v>21.638888888888886</v>
      </c>
      <c r="OQ249" s="112">
        <v>22.021052631578954</v>
      </c>
      <c r="OR249" s="112">
        <v>22.184210526315791</v>
      </c>
      <c r="OS249" s="112">
        <v>22.347368421052629</v>
      </c>
      <c r="OT249" s="112">
        <v>22.431578947368422</v>
      </c>
      <c r="OU249" s="5">
        <f t="shared" si="148"/>
        <v>0.5929118773946378</v>
      </c>
      <c r="OV249" s="1">
        <f t="shared" si="149"/>
        <v>1.3186234817813691</v>
      </c>
      <c r="OW249" s="1">
        <f t="shared" si="150"/>
        <v>0.655555555555555</v>
      </c>
      <c r="OX249" s="1">
        <f t="shared" si="151"/>
        <v>0.78997821350761654</v>
      </c>
      <c r="OY249" s="1">
        <f t="shared" si="152"/>
        <v>0.47789473684210648</v>
      </c>
      <c r="OZ249" s="1">
        <f t="shared" si="153"/>
        <v>0.58888888888889213</v>
      </c>
      <c r="PA249" s="1">
        <f t="shared" si="154"/>
        <v>0.68333333333333712</v>
      </c>
      <c r="PB249" s="1">
        <f t="shared" si="155"/>
        <v>0.47415458937198096</v>
      </c>
      <c r="PC249" s="1">
        <f t="shared" si="156"/>
        <v>1.4678362573099299</v>
      </c>
      <c r="PD249" s="1">
        <f t="shared" si="157"/>
        <v>0.43245614035087243</v>
      </c>
      <c r="PE249" s="1">
        <f t="shared" si="158"/>
        <v>0.24463157894737009</v>
      </c>
      <c r="PF249" s="1">
        <f t="shared" si="159"/>
        <v>0.72175438596490693</v>
      </c>
      <c r="PG249" s="111">
        <v>18.8</v>
      </c>
      <c r="PH249" s="112">
        <v>18.2</v>
      </c>
      <c r="PI249" s="112">
        <v>19</v>
      </c>
      <c r="PJ249" s="112">
        <v>19.600000000000001</v>
      </c>
      <c r="PK249" s="112">
        <v>18.8</v>
      </c>
      <c r="PL249" s="112">
        <v>18.8</v>
      </c>
      <c r="PM249" s="112">
        <v>17.600000000000001</v>
      </c>
      <c r="PN249" s="112">
        <v>18.2</v>
      </c>
      <c r="PO249" s="112">
        <v>18.8</v>
      </c>
      <c r="PP249" s="112">
        <v>18</v>
      </c>
      <c r="PQ249" s="112">
        <v>18.600000000000001</v>
      </c>
      <c r="PR249" s="137">
        <v>19.2</v>
      </c>
      <c r="PS249" s="5">
        <f t="array" ref="PS249">+IF(ISERROR($NW249)=FALSE,MIN(IF($H249:$AL249&lt;65534,$H249:$AL249,"")),NA())</f>
        <v>21</v>
      </c>
      <c r="PT249" s="1">
        <f t="array" ref="PT249">+IF(ISERROR($NX249)=FALSE,MIN(IF($AM249:$BN249&lt;65534,$AM249:$BN249,"")),NA())</f>
        <v>22</v>
      </c>
      <c r="PU249" s="1">
        <f t="array" ref="PU249">+IF(ISERROR($NY249)=FALSE,MIN(IF($BP249:$CT249&lt;65534,$BP249:$CT249,"")),NA())</f>
        <v>21.4</v>
      </c>
      <c r="PV249" s="1">
        <f t="array" ref="PV249">+IF(ISERROR($NZ249)=FALSE,MIN(IF($CU249:$DX249&lt;65534,$CU249:$DX249,"")),NA())</f>
        <v>21.6</v>
      </c>
      <c r="PW249" s="1">
        <f t="array" ref="PW249">+IF(ISERROR($OA249)=FALSE,MIN(IF($DY249:$FC249&lt;65534,$DY249:$FC249,"")),NA())</f>
        <v>21.6</v>
      </c>
      <c r="PX249" s="1">
        <f t="array" ref="PX249">+IF(ISERROR($OB249)=FALSE,MIN(IF($FD249:$GG249&lt;65534,$FD249:$GG249,"")),NA())</f>
        <v>21.4</v>
      </c>
      <c r="PY249" s="1">
        <f t="array" ref="PY249">+IF(ISERROR($OC249)=FALSE,MIN(IF($GH249:$HL249&lt;65534,$GH249:$HL249,"")),NA())</f>
        <v>20.6</v>
      </c>
      <c r="PZ249" s="1">
        <f t="array" ref="PZ249">+IF(ISERROR($OD249)=FALSE,MIN(IF($HM249:$IQ249&lt;65534,$HM249:$IQ249,"")),NA())</f>
        <v>20</v>
      </c>
      <c r="QA249" s="1">
        <f t="array" ref="QA249">+IF(ISERROR($OE249)=FALSE,MIN(IF($IR249:$JU249&lt;65534,$IR249:$JU249,"")),NA())</f>
        <v>21.4</v>
      </c>
      <c r="QB249" s="1">
        <f t="array" ref="QB249">+IF(ISERROR($OF249)=FALSE,MIN(IF($JV249:$KZ249&lt;65534,$JV249:$KZ249,"")),NA())</f>
        <v>21.4</v>
      </c>
      <c r="QC249" s="1">
        <f t="array" ref="QC249">+IF(ISERROR($OG249)=FALSE,MIN(IF($LA249:$MD249&lt;65534,$LA249:$MD249,"")),NA())</f>
        <v>21</v>
      </c>
      <c r="QD249" s="1">
        <f t="array" ref="QD249">+IF(ISERROR($OH249)=FALSE,MIN(IF($ME249:$NI249&lt;65534,$ME249:$NI249,"")),NA())</f>
        <v>21.6</v>
      </c>
      <c r="QE249" s="5">
        <f t="shared" si="185"/>
        <v>-2.1999999999999993</v>
      </c>
      <c r="QF249" s="1">
        <f t="shared" si="186"/>
        <v>-3.8000000000000007</v>
      </c>
      <c r="QG249" s="1">
        <f t="shared" si="187"/>
        <v>-2.3999999999999986</v>
      </c>
      <c r="QH249" s="1">
        <f t="shared" si="188"/>
        <v>-2</v>
      </c>
      <c r="QI249" s="1">
        <f t="shared" si="189"/>
        <v>-2.8000000000000007</v>
      </c>
      <c r="QJ249" s="1">
        <f t="shared" si="190"/>
        <v>-2.5999999999999979</v>
      </c>
      <c r="QK249" s="1">
        <f t="shared" si="191"/>
        <v>-3</v>
      </c>
      <c r="QL249" s="1">
        <f t="shared" si="192"/>
        <v>-1.8000000000000007</v>
      </c>
      <c r="QM249" s="1">
        <f t="shared" si="193"/>
        <v>-2.5999999999999979</v>
      </c>
      <c r="QN249" s="1">
        <f t="shared" si="194"/>
        <v>-3.3999999999999986</v>
      </c>
      <c r="QO249" s="1">
        <f t="shared" si="195"/>
        <v>-2.3999999999999986</v>
      </c>
      <c r="QP249" s="1">
        <f t="shared" si="196"/>
        <v>-2.4000000000000021</v>
      </c>
      <c r="QQ249" s="5" t="s">
        <v>892</v>
      </c>
    </row>
    <row r="250" spans="1:459" s="1" customFormat="1" x14ac:dyDescent="0.2">
      <c r="A250" s="79">
        <v>21185030</v>
      </c>
      <c r="B250" s="106">
        <v>-74.981388888888887</v>
      </c>
      <c r="C250" s="106">
        <v>4.0088333333333335</v>
      </c>
      <c r="D250" s="105">
        <v>3319</v>
      </c>
      <c r="E250" s="97" t="s">
        <v>134</v>
      </c>
      <c r="F250" s="97" t="s">
        <v>134</v>
      </c>
      <c r="G250" s="97" t="s">
        <v>27</v>
      </c>
      <c r="H250" s="1">
        <v>17.8</v>
      </c>
      <c r="I250" s="1">
        <v>18.600000000000001</v>
      </c>
      <c r="J250" s="1">
        <v>21.2</v>
      </c>
      <c r="K250" s="1">
        <v>21.4</v>
      </c>
      <c r="L250" s="1">
        <v>65535</v>
      </c>
      <c r="M250" s="1">
        <v>23.2</v>
      </c>
      <c r="N250" s="1">
        <v>21</v>
      </c>
      <c r="O250" s="1">
        <v>21.8</v>
      </c>
      <c r="P250" s="1">
        <v>22.2</v>
      </c>
      <c r="Q250" s="1">
        <v>22</v>
      </c>
      <c r="R250" s="1">
        <v>21.8</v>
      </c>
      <c r="S250" s="1">
        <v>22.2</v>
      </c>
      <c r="T250" s="1">
        <v>23</v>
      </c>
      <c r="U250" s="1">
        <v>22</v>
      </c>
      <c r="V250" s="1">
        <v>22.4</v>
      </c>
      <c r="W250" s="1">
        <v>22.6</v>
      </c>
      <c r="X250" s="1">
        <v>22.8</v>
      </c>
      <c r="Y250" s="1">
        <v>22.4</v>
      </c>
      <c r="Z250" s="1">
        <v>23</v>
      </c>
      <c r="AA250" s="1">
        <v>24</v>
      </c>
      <c r="AB250" s="1">
        <v>22.6</v>
      </c>
      <c r="AC250" s="1">
        <v>23.2</v>
      </c>
      <c r="AD250" s="1">
        <v>21</v>
      </c>
      <c r="AE250" s="1">
        <v>21.2</v>
      </c>
      <c r="AF250" s="1">
        <v>22</v>
      </c>
      <c r="AG250" s="1">
        <v>23.2</v>
      </c>
      <c r="AH250" s="1">
        <v>24</v>
      </c>
      <c r="AI250" s="1">
        <v>24.6</v>
      </c>
      <c r="AJ250" s="1">
        <v>23.8</v>
      </c>
      <c r="AK250" s="1">
        <v>23</v>
      </c>
      <c r="AL250" s="1">
        <v>23.8</v>
      </c>
      <c r="AM250" s="1">
        <v>23.4</v>
      </c>
      <c r="AN250" s="1">
        <v>23.6</v>
      </c>
      <c r="AO250" s="1">
        <v>24</v>
      </c>
      <c r="AP250" s="1">
        <v>23.8</v>
      </c>
      <c r="AQ250" s="1">
        <v>23.8</v>
      </c>
      <c r="AR250" s="1">
        <v>24</v>
      </c>
      <c r="AS250" s="1">
        <v>21.8</v>
      </c>
      <c r="AT250" s="1">
        <v>23</v>
      </c>
      <c r="AU250" s="1">
        <v>21.6</v>
      </c>
      <c r="AV250" s="1">
        <v>22</v>
      </c>
      <c r="AW250" s="1">
        <v>23.2</v>
      </c>
      <c r="AX250" s="1">
        <v>23.6</v>
      </c>
      <c r="AY250" s="1">
        <v>23</v>
      </c>
      <c r="AZ250" s="1">
        <v>22.8</v>
      </c>
      <c r="BA250" s="1">
        <v>22.2</v>
      </c>
      <c r="BB250" s="1">
        <v>24</v>
      </c>
      <c r="BC250" s="1">
        <v>21.2</v>
      </c>
      <c r="BD250" s="1">
        <v>21.6</v>
      </c>
      <c r="BE250" s="1">
        <v>22.2</v>
      </c>
      <c r="BF250" s="1">
        <v>22</v>
      </c>
      <c r="BG250" s="1">
        <v>22.8</v>
      </c>
      <c r="BH250" s="1">
        <v>23.6</v>
      </c>
      <c r="BI250" s="1">
        <v>24</v>
      </c>
      <c r="BJ250" s="1">
        <v>21.6</v>
      </c>
      <c r="BK250" s="1">
        <v>21.8</v>
      </c>
      <c r="BL250" s="1">
        <v>23.4</v>
      </c>
      <c r="BM250" s="1">
        <v>21.8</v>
      </c>
      <c r="BN250" s="1">
        <v>23</v>
      </c>
      <c r="BO250" s="102"/>
      <c r="BP250" s="1">
        <v>23.2</v>
      </c>
      <c r="BQ250" s="1">
        <v>20.399999999999999</v>
      </c>
      <c r="BR250" s="1">
        <v>22.4</v>
      </c>
      <c r="BS250" s="1">
        <v>23</v>
      </c>
      <c r="BT250" s="1">
        <v>21.2</v>
      </c>
      <c r="BU250" s="1">
        <v>21.8</v>
      </c>
      <c r="BV250" s="1">
        <v>23.6</v>
      </c>
      <c r="BW250" s="1">
        <v>23.4</v>
      </c>
      <c r="BX250" s="1">
        <v>22</v>
      </c>
      <c r="BY250" s="1">
        <v>22.6</v>
      </c>
      <c r="BZ250" s="1">
        <v>22.8</v>
      </c>
      <c r="CA250" s="1">
        <v>22.8</v>
      </c>
      <c r="CB250" s="1">
        <v>65535</v>
      </c>
      <c r="CC250" s="1">
        <v>23.8</v>
      </c>
      <c r="CD250" s="1">
        <v>23.6</v>
      </c>
      <c r="CE250" s="1">
        <v>22.2</v>
      </c>
      <c r="CF250" s="1">
        <v>22.2</v>
      </c>
      <c r="CG250" s="1">
        <v>23.4</v>
      </c>
      <c r="CH250" s="1">
        <v>65535</v>
      </c>
      <c r="CI250" s="1">
        <v>22.2</v>
      </c>
      <c r="CJ250" s="1">
        <v>20.399999999999999</v>
      </c>
      <c r="CK250" s="1">
        <v>21.8</v>
      </c>
      <c r="CL250" s="1">
        <v>65535</v>
      </c>
      <c r="CM250" s="1">
        <v>21</v>
      </c>
      <c r="CN250" s="1">
        <v>22.2</v>
      </c>
      <c r="CO250" s="1">
        <v>22</v>
      </c>
      <c r="CP250" s="1">
        <v>22.2</v>
      </c>
      <c r="CQ250" s="1">
        <v>24.4</v>
      </c>
      <c r="CR250" s="1">
        <v>23</v>
      </c>
      <c r="CS250" s="1">
        <v>19.2</v>
      </c>
      <c r="CT250" s="1">
        <v>23.6</v>
      </c>
      <c r="CU250" s="1">
        <v>19.600000000000001</v>
      </c>
      <c r="CV250" s="1">
        <v>23</v>
      </c>
      <c r="CW250" s="1">
        <v>22.6</v>
      </c>
      <c r="CX250" s="1">
        <v>23.8</v>
      </c>
      <c r="CY250" s="1">
        <v>22.8</v>
      </c>
      <c r="CZ250" s="1">
        <v>65535</v>
      </c>
      <c r="DA250" s="1">
        <v>65535</v>
      </c>
      <c r="DB250" s="1">
        <v>65535</v>
      </c>
      <c r="DC250" s="1">
        <v>65535</v>
      </c>
      <c r="DD250" s="1">
        <v>65535</v>
      </c>
      <c r="DE250" s="1">
        <v>65535</v>
      </c>
      <c r="DF250" s="1">
        <v>65535</v>
      </c>
      <c r="DG250" s="1">
        <v>65535</v>
      </c>
      <c r="DH250" s="1">
        <v>65535</v>
      </c>
      <c r="DI250" s="1">
        <v>65535</v>
      </c>
      <c r="DJ250" s="1">
        <v>65535</v>
      </c>
      <c r="DK250" s="1">
        <v>65535</v>
      </c>
      <c r="DL250" s="1">
        <v>65535</v>
      </c>
      <c r="DM250" s="1">
        <v>22.8</v>
      </c>
      <c r="DN250" s="1">
        <v>22</v>
      </c>
      <c r="DO250" s="1">
        <v>22.2</v>
      </c>
      <c r="DP250" s="1">
        <v>23.2</v>
      </c>
      <c r="DQ250" s="1">
        <v>21.8</v>
      </c>
      <c r="DR250" s="1">
        <v>22</v>
      </c>
      <c r="DS250" s="1">
        <v>23</v>
      </c>
      <c r="DT250" s="1">
        <v>23.2</v>
      </c>
      <c r="DU250" s="1">
        <v>20</v>
      </c>
      <c r="DV250" s="1">
        <v>20.8</v>
      </c>
      <c r="DW250" s="1">
        <v>21.8</v>
      </c>
      <c r="DX250" s="1">
        <v>21.4</v>
      </c>
      <c r="DY250" s="1">
        <v>21</v>
      </c>
      <c r="DZ250" s="1">
        <v>20.8</v>
      </c>
      <c r="EA250" s="1">
        <v>22</v>
      </c>
      <c r="EB250" s="1">
        <v>21.8</v>
      </c>
      <c r="EC250" s="1">
        <v>22</v>
      </c>
      <c r="ED250" s="1">
        <v>23.8</v>
      </c>
      <c r="EE250" s="1">
        <v>23</v>
      </c>
      <c r="EF250" s="1">
        <v>23.8</v>
      </c>
      <c r="EG250" s="1">
        <v>22.6</v>
      </c>
      <c r="EH250" s="1">
        <v>21.8</v>
      </c>
      <c r="EI250" s="1">
        <v>23</v>
      </c>
      <c r="EJ250" s="1">
        <v>22.6</v>
      </c>
      <c r="EK250" s="1">
        <v>23.4</v>
      </c>
      <c r="EL250" s="1">
        <v>23.2</v>
      </c>
      <c r="EM250" s="1">
        <v>22.2</v>
      </c>
      <c r="EN250" s="1">
        <v>22.4</v>
      </c>
      <c r="EO250" s="1">
        <v>23.4</v>
      </c>
      <c r="EP250" s="1">
        <v>20.399999999999999</v>
      </c>
      <c r="EQ250" s="1">
        <v>20.8</v>
      </c>
      <c r="ER250" s="1">
        <v>21.2</v>
      </c>
      <c r="ES250" s="1">
        <v>22</v>
      </c>
      <c r="ET250" s="1">
        <v>23.2</v>
      </c>
      <c r="EU250" s="1">
        <v>22.2</v>
      </c>
      <c r="EV250" s="1">
        <v>23.6</v>
      </c>
      <c r="EW250" s="1">
        <v>24.2</v>
      </c>
      <c r="EX250" s="1">
        <v>22.4</v>
      </c>
      <c r="EY250" s="1">
        <v>65535</v>
      </c>
      <c r="EZ250" s="1">
        <v>24</v>
      </c>
      <c r="FA250" s="1">
        <v>23.2</v>
      </c>
      <c r="FB250" s="1">
        <v>23.8</v>
      </c>
      <c r="FC250" s="1">
        <v>22.4</v>
      </c>
      <c r="FD250" s="1">
        <v>22</v>
      </c>
      <c r="FE250" s="1">
        <v>22.6</v>
      </c>
      <c r="FF250" s="1">
        <v>23</v>
      </c>
      <c r="FG250" s="1">
        <v>21.2</v>
      </c>
      <c r="FH250" s="1">
        <v>23.4</v>
      </c>
      <c r="FI250" s="1">
        <v>19.2</v>
      </c>
      <c r="FJ250" s="1">
        <v>23</v>
      </c>
      <c r="FK250" s="1">
        <v>23.2</v>
      </c>
      <c r="FL250" s="1">
        <v>23</v>
      </c>
      <c r="FM250" s="1">
        <v>23.4</v>
      </c>
      <c r="FN250" s="1">
        <v>23.6</v>
      </c>
      <c r="FO250" s="1">
        <v>23.8</v>
      </c>
      <c r="FP250" s="1">
        <v>23.2</v>
      </c>
      <c r="FQ250" s="1">
        <v>24.4</v>
      </c>
      <c r="FR250" s="1">
        <v>23.8</v>
      </c>
      <c r="FS250" s="1">
        <v>23.4</v>
      </c>
      <c r="FT250" s="1">
        <v>22.6</v>
      </c>
      <c r="FU250" s="1">
        <v>23.8</v>
      </c>
      <c r="FV250" s="1">
        <v>22</v>
      </c>
      <c r="FW250" s="1">
        <v>23.4</v>
      </c>
      <c r="FX250" s="1">
        <v>21.2</v>
      </c>
      <c r="FY250" s="1">
        <v>22.2</v>
      </c>
      <c r="FZ250" s="1">
        <v>21.6</v>
      </c>
      <c r="GA250" s="1">
        <v>23.2</v>
      </c>
      <c r="GB250" s="1">
        <v>23.4</v>
      </c>
      <c r="GC250" s="1">
        <v>22.4</v>
      </c>
      <c r="GD250" s="1">
        <v>23.4</v>
      </c>
      <c r="GE250" s="1">
        <v>23</v>
      </c>
      <c r="GF250" s="1">
        <v>21.2</v>
      </c>
      <c r="GG250" s="1">
        <v>22</v>
      </c>
      <c r="GH250" s="1">
        <v>21.6</v>
      </c>
      <c r="GI250" s="1">
        <v>21.8</v>
      </c>
      <c r="GJ250" s="1">
        <v>22.2</v>
      </c>
      <c r="GK250" s="1">
        <v>24.2</v>
      </c>
      <c r="GL250" s="1">
        <v>22.8</v>
      </c>
      <c r="GM250" s="1">
        <v>22.4</v>
      </c>
      <c r="GN250" s="1">
        <v>20.2</v>
      </c>
      <c r="GO250" s="1">
        <v>24.4</v>
      </c>
      <c r="GP250" s="1">
        <v>24</v>
      </c>
      <c r="GQ250" s="1">
        <v>23.4</v>
      </c>
      <c r="GR250" s="1">
        <v>22.4</v>
      </c>
      <c r="GS250" s="1">
        <v>24.2</v>
      </c>
      <c r="GT250" s="1">
        <v>23.6</v>
      </c>
      <c r="GU250" s="1">
        <v>23.8</v>
      </c>
      <c r="GV250" s="1">
        <v>23.4</v>
      </c>
      <c r="GW250" s="1">
        <v>21.2</v>
      </c>
      <c r="GX250" s="1">
        <v>22.6</v>
      </c>
      <c r="GY250" s="1">
        <v>22.8</v>
      </c>
      <c r="GZ250" s="1">
        <v>22.4</v>
      </c>
      <c r="HA250" s="1">
        <v>22.8</v>
      </c>
      <c r="HB250" s="1">
        <v>24.4</v>
      </c>
      <c r="HC250" s="1">
        <v>24.8</v>
      </c>
      <c r="HD250" s="1">
        <v>22.2</v>
      </c>
      <c r="HE250" s="1">
        <v>22.4</v>
      </c>
      <c r="HF250" s="1">
        <v>23.6</v>
      </c>
      <c r="HG250" s="1">
        <v>21.8</v>
      </c>
      <c r="HH250" s="1">
        <v>22.8</v>
      </c>
      <c r="HI250" s="1">
        <v>23</v>
      </c>
      <c r="HJ250" s="1">
        <v>21.8</v>
      </c>
      <c r="HK250" s="1">
        <v>23.2</v>
      </c>
      <c r="HL250" s="1">
        <v>23</v>
      </c>
      <c r="HM250" s="1">
        <v>22.8</v>
      </c>
      <c r="HN250" s="1">
        <v>26.2</v>
      </c>
      <c r="HO250" s="1">
        <v>22.4</v>
      </c>
      <c r="HP250" s="1">
        <v>24.6</v>
      </c>
      <c r="HQ250" s="1">
        <v>23.4</v>
      </c>
      <c r="HR250" s="1">
        <v>23.8</v>
      </c>
      <c r="HS250" s="1">
        <v>22.8</v>
      </c>
      <c r="HT250" s="1">
        <v>23.8</v>
      </c>
      <c r="HU250" s="1">
        <v>21.6</v>
      </c>
      <c r="HV250" s="1">
        <v>21.8</v>
      </c>
      <c r="HW250" s="1">
        <v>24.4</v>
      </c>
      <c r="HX250" s="1">
        <v>23.4</v>
      </c>
      <c r="HY250" s="1">
        <v>65535</v>
      </c>
      <c r="HZ250" s="1">
        <v>23.6</v>
      </c>
      <c r="IA250" s="1">
        <v>24</v>
      </c>
      <c r="IB250" s="1">
        <v>27</v>
      </c>
      <c r="IC250" s="1">
        <v>23.8</v>
      </c>
      <c r="ID250" s="1">
        <v>24</v>
      </c>
      <c r="IE250" s="1">
        <v>25</v>
      </c>
      <c r="IF250" s="1">
        <v>23.2</v>
      </c>
      <c r="IG250" s="1">
        <v>23.8</v>
      </c>
      <c r="IH250" s="1">
        <v>19.8</v>
      </c>
      <c r="II250" s="1">
        <v>22.8</v>
      </c>
      <c r="IJ250" s="1">
        <v>25.4</v>
      </c>
      <c r="IK250" s="1">
        <v>23.2</v>
      </c>
      <c r="IL250" s="1">
        <v>22</v>
      </c>
      <c r="IM250" s="1">
        <v>22.2</v>
      </c>
      <c r="IN250" s="1">
        <v>65535</v>
      </c>
      <c r="IO250" s="1">
        <v>22.2</v>
      </c>
      <c r="IP250" s="1">
        <v>21.6</v>
      </c>
      <c r="IQ250" s="1">
        <v>23.8</v>
      </c>
      <c r="IR250" s="1">
        <v>25</v>
      </c>
      <c r="IS250" s="1">
        <v>23.4</v>
      </c>
      <c r="IT250" s="1">
        <v>24.2</v>
      </c>
      <c r="IU250" s="1">
        <v>25.2</v>
      </c>
      <c r="IV250" s="1">
        <v>24.8</v>
      </c>
      <c r="IW250" s="1">
        <v>26.4</v>
      </c>
      <c r="IX250" s="1">
        <v>25.4</v>
      </c>
      <c r="IY250" s="1">
        <v>25.2</v>
      </c>
      <c r="IZ250" s="1">
        <v>24</v>
      </c>
      <c r="JA250" s="1">
        <v>23.2</v>
      </c>
      <c r="JB250" s="1">
        <v>26.2</v>
      </c>
      <c r="JC250" s="1">
        <v>26.6</v>
      </c>
      <c r="JD250" s="1">
        <v>24.8</v>
      </c>
      <c r="JE250" s="1">
        <v>25.4</v>
      </c>
      <c r="JF250" s="1">
        <v>25</v>
      </c>
      <c r="JG250" s="1">
        <v>26.2</v>
      </c>
      <c r="JH250" s="1">
        <v>65535</v>
      </c>
      <c r="JI250" s="1">
        <v>24.4</v>
      </c>
      <c r="JJ250" s="1">
        <v>23.6</v>
      </c>
      <c r="JK250" s="1">
        <v>24.6</v>
      </c>
      <c r="JL250" s="1">
        <v>21.2</v>
      </c>
      <c r="JM250" s="1">
        <v>22.4</v>
      </c>
      <c r="JN250" s="1">
        <v>24.8</v>
      </c>
      <c r="JO250" s="1">
        <v>25</v>
      </c>
      <c r="JP250" s="1">
        <v>26.2</v>
      </c>
      <c r="JQ250" s="1">
        <v>24.2</v>
      </c>
      <c r="JR250" s="1">
        <v>23.4</v>
      </c>
      <c r="JS250" s="1">
        <v>24.4</v>
      </c>
      <c r="JT250" s="1">
        <v>24.8</v>
      </c>
      <c r="JU250" s="1">
        <v>21.4</v>
      </c>
      <c r="JV250" s="1">
        <v>22.8</v>
      </c>
      <c r="JW250" s="1">
        <v>22</v>
      </c>
      <c r="JX250" s="1">
        <v>23.6</v>
      </c>
      <c r="JY250" s="1">
        <v>22.2</v>
      </c>
      <c r="JZ250" s="1">
        <v>23.2</v>
      </c>
      <c r="KA250" s="1">
        <v>24.2</v>
      </c>
      <c r="KB250" s="1">
        <v>22.8</v>
      </c>
      <c r="KC250" s="1">
        <v>22</v>
      </c>
      <c r="KD250" s="1">
        <v>21.8</v>
      </c>
      <c r="KE250" s="1">
        <v>22.8</v>
      </c>
      <c r="KF250" s="1">
        <v>21.2</v>
      </c>
      <c r="KG250" s="1">
        <v>23.4</v>
      </c>
      <c r="KH250" s="1">
        <v>24.2</v>
      </c>
      <c r="KI250" s="1">
        <v>24</v>
      </c>
      <c r="KJ250" s="1">
        <v>23.2</v>
      </c>
      <c r="KK250" s="1">
        <v>23</v>
      </c>
      <c r="KL250" s="1">
        <v>22.8</v>
      </c>
      <c r="KM250" s="1">
        <v>21.6</v>
      </c>
      <c r="KN250" s="1">
        <v>21.2</v>
      </c>
      <c r="KO250" s="1">
        <v>21.6</v>
      </c>
      <c r="KP250" s="1">
        <v>23.4</v>
      </c>
      <c r="KQ250" s="1">
        <v>22.8</v>
      </c>
      <c r="KR250" s="1">
        <v>23</v>
      </c>
      <c r="KS250" s="1">
        <v>23.4</v>
      </c>
      <c r="KT250" s="1">
        <v>22.6</v>
      </c>
      <c r="KU250" s="1">
        <v>23.6</v>
      </c>
      <c r="KV250" s="1">
        <v>24.2</v>
      </c>
      <c r="KW250" s="1">
        <v>23.6</v>
      </c>
      <c r="KX250" s="1">
        <v>23.8</v>
      </c>
      <c r="KY250" s="1">
        <v>20.8</v>
      </c>
      <c r="KZ250" s="1">
        <v>22</v>
      </c>
      <c r="LA250" s="1">
        <v>22.4</v>
      </c>
      <c r="LB250" s="1">
        <v>21</v>
      </c>
      <c r="LC250" s="1">
        <v>22.2</v>
      </c>
      <c r="LD250" s="1">
        <v>21.8</v>
      </c>
      <c r="LE250" s="1">
        <v>21.8</v>
      </c>
      <c r="LF250" s="1">
        <v>22</v>
      </c>
      <c r="LG250" s="1">
        <v>22.8</v>
      </c>
      <c r="LH250" s="1">
        <v>21.4</v>
      </c>
      <c r="LI250" s="1">
        <v>22.6</v>
      </c>
      <c r="LJ250" s="1">
        <v>23.4</v>
      </c>
      <c r="LK250" s="1">
        <v>23.2</v>
      </c>
      <c r="LL250" s="1">
        <v>23.4</v>
      </c>
      <c r="LM250" s="1">
        <v>22.4</v>
      </c>
      <c r="LN250" s="1">
        <v>22.8</v>
      </c>
      <c r="LO250" s="1">
        <v>23.6</v>
      </c>
      <c r="LP250" s="1">
        <v>24</v>
      </c>
      <c r="LQ250" s="1">
        <v>24</v>
      </c>
      <c r="LR250" s="1">
        <v>24.2</v>
      </c>
      <c r="LS250" s="1">
        <v>23.2</v>
      </c>
      <c r="LT250" s="1">
        <v>22.2</v>
      </c>
      <c r="LU250" s="1">
        <v>23</v>
      </c>
      <c r="LV250" s="1">
        <v>22.8</v>
      </c>
      <c r="LW250" s="1">
        <v>22.2</v>
      </c>
      <c r="LX250" s="1">
        <v>22.6</v>
      </c>
      <c r="LY250" s="1">
        <v>23.8</v>
      </c>
      <c r="LZ250" s="1">
        <v>22.2</v>
      </c>
      <c r="MA250" s="1">
        <v>65535</v>
      </c>
      <c r="MB250" s="1">
        <v>20</v>
      </c>
      <c r="MC250" s="1">
        <v>24</v>
      </c>
      <c r="MD250" s="1">
        <v>23.4</v>
      </c>
      <c r="ME250" s="1">
        <v>24.2</v>
      </c>
      <c r="MF250" s="1">
        <v>22.2</v>
      </c>
      <c r="MG250" s="1">
        <v>23.4</v>
      </c>
      <c r="MH250" s="1">
        <v>23.6</v>
      </c>
      <c r="MI250" s="1">
        <v>23.2</v>
      </c>
      <c r="MJ250" s="1">
        <v>23.8</v>
      </c>
      <c r="MK250" s="1">
        <v>22.8</v>
      </c>
      <c r="ML250" s="1">
        <v>22.6</v>
      </c>
      <c r="MM250" s="1">
        <v>21.8</v>
      </c>
      <c r="MN250" s="1">
        <v>23</v>
      </c>
      <c r="MO250" s="1">
        <v>24.2</v>
      </c>
      <c r="MP250" s="1">
        <v>23.4</v>
      </c>
      <c r="MQ250" s="1">
        <v>22.8</v>
      </c>
      <c r="MR250" s="1">
        <v>24.4</v>
      </c>
      <c r="MS250" s="1">
        <v>23.4</v>
      </c>
      <c r="MT250" s="1">
        <v>23</v>
      </c>
      <c r="MU250" s="1">
        <v>23.4</v>
      </c>
      <c r="MV250" s="1">
        <v>22.6</v>
      </c>
      <c r="MW250" s="1">
        <v>23.8</v>
      </c>
      <c r="MX250" s="1">
        <v>23.6</v>
      </c>
      <c r="MY250" s="1">
        <v>24</v>
      </c>
      <c r="MZ250" s="1">
        <v>24.2</v>
      </c>
      <c r="NA250" s="1">
        <v>23</v>
      </c>
      <c r="NB250" s="1">
        <v>22.8</v>
      </c>
      <c r="NC250" s="1">
        <v>24.4</v>
      </c>
      <c r="ND250" s="1">
        <v>24.2</v>
      </c>
      <c r="NE250" s="1">
        <v>25</v>
      </c>
      <c r="NF250" s="1">
        <v>21.4</v>
      </c>
      <c r="NG250" s="1">
        <v>22.2</v>
      </c>
      <c r="NH250" s="1">
        <v>22.8</v>
      </c>
      <c r="NI250" s="1">
        <v>23</v>
      </c>
      <c r="NJ250" s="6">
        <f t="shared" si="160"/>
        <v>0.967741935483871</v>
      </c>
      <c r="NK250" s="3">
        <f t="shared" si="161"/>
        <v>1</v>
      </c>
      <c r="NL250" s="3">
        <f t="shared" si="162"/>
        <v>0.90322580645161288</v>
      </c>
      <c r="NM250" s="3">
        <f t="shared" si="163"/>
        <v>0.56666666666666665</v>
      </c>
      <c r="NN250" s="3">
        <f t="shared" si="164"/>
        <v>0.967741935483871</v>
      </c>
      <c r="NO250" s="3">
        <f t="shared" si="165"/>
        <v>1</v>
      </c>
      <c r="NP250" s="3">
        <f t="shared" si="166"/>
        <v>1</v>
      </c>
      <c r="NQ250" s="3">
        <f t="shared" si="167"/>
        <v>0.93548387096774188</v>
      </c>
      <c r="NR250" s="3">
        <f t="shared" si="168"/>
        <v>0.96666666666666667</v>
      </c>
      <c r="NS250" s="3">
        <f t="shared" si="169"/>
        <v>1</v>
      </c>
      <c r="NT250" s="3">
        <f t="shared" si="170"/>
        <v>0.96666666666666667</v>
      </c>
      <c r="NU250" s="3">
        <f t="shared" si="171"/>
        <v>1</v>
      </c>
      <c r="NV250" s="3">
        <f t="shared" si="172"/>
        <v>0.9397260273972603</v>
      </c>
      <c r="NW250" s="5">
        <f t="shared" si="173"/>
        <v>22.259999999999998</v>
      </c>
      <c r="NX250" s="1">
        <f t="shared" si="174"/>
        <v>22.814285714285713</v>
      </c>
      <c r="NY250" s="1">
        <f t="shared" si="175"/>
        <v>22.371428571428574</v>
      </c>
      <c r="NZ250" s="1">
        <f t="shared" si="176"/>
        <v>22.117647058823525</v>
      </c>
      <c r="OA250" s="1">
        <f t="shared" si="177"/>
        <v>22.54</v>
      </c>
      <c r="OB250" s="1">
        <f t="shared" si="178"/>
        <v>22.719999999999995</v>
      </c>
      <c r="OC250" s="1">
        <f t="shared" si="179"/>
        <v>22.877419354838707</v>
      </c>
      <c r="OD250" s="1">
        <f t="shared" si="180"/>
        <v>23.393103448275866</v>
      </c>
      <c r="OE250" s="1">
        <f t="shared" si="181"/>
        <v>24.531034482758621</v>
      </c>
      <c r="OF250" s="1">
        <f t="shared" si="182"/>
        <v>22.799999999999997</v>
      </c>
      <c r="OG250" s="1">
        <f t="shared" si="183"/>
        <v>22.703448275862069</v>
      </c>
      <c r="OH250" s="1">
        <f t="shared" si="184"/>
        <v>23.296774193548384</v>
      </c>
      <c r="OI250" s="111">
        <v>22.710000000000004</v>
      </c>
      <c r="OJ250" s="112">
        <v>22.85</v>
      </c>
      <c r="OK250" s="112">
        <v>23.005263157894735</v>
      </c>
      <c r="OL250" s="112">
        <v>22.921052631578949</v>
      </c>
      <c r="OM250" s="112">
        <v>22.766666666666666</v>
      </c>
      <c r="ON250" s="112">
        <v>22.44</v>
      </c>
      <c r="OO250" s="112">
        <v>22.285</v>
      </c>
      <c r="OP250" s="112">
        <v>22.800000000000004</v>
      </c>
      <c r="OQ250" s="112">
        <v>22.880952380952383</v>
      </c>
      <c r="OR250" s="112">
        <v>22.666666666666664</v>
      </c>
      <c r="OS250" s="112">
        <v>22.734999999999996</v>
      </c>
      <c r="OT250" s="112">
        <v>22.514285714285716</v>
      </c>
      <c r="OU250" s="5">
        <f t="shared" si="148"/>
        <v>-0.45000000000000639</v>
      </c>
      <c r="OV250" s="1">
        <f t="shared" si="149"/>
        <v>-3.5714285714288252E-2</v>
      </c>
      <c r="OW250" s="1">
        <f t="shared" si="150"/>
        <v>-0.6338345864661612</v>
      </c>
      <c r="OX250" s="1">
        <f t="shared" si="151"/>
        <v>-0.80340557275542324</v>
      </c>
      <c r="OY250" s="1">
        <f t="shared" si="152"/>
        <v>-0.22666666666666657</v>
      </c>
      <c r="OZ250" s="1">
        <f t="shared" si="153"/>
        <v>0.27999999999999403</v>
      </c>
      <c r="PA250" s="1">
        <f t="shared" si="154"/>
        <v>0.59241935483870733</v>
      </c>
      <c r="PB250" s="1">
        <f t="shared" si="155"/>
        <v>0.59310344827586192</v>
      </c>
      <c r="PC250" s="1">
        <f t="shared" si="156"/>
        <v>1.6500821018062375</v>
      </c>
      <c r="PD250" s="1">
        <f t="shared" si="157"/>
        <v>0.13333333333333286</v>
      </c>
      <c r="PE250" s="1">
        <f t="shared" si="158"/>
        <v>-3.155172413792684E-2</v>
      </c>
      <c r="PF250" s="1">
        <f t="shared" si="159"/>
        <v>0.78248847926266762</v>
      </c>
      <c r="PG250" s="111">
        <v>17.8</v>
      </c>
      <c r="PH250" s="112">
        <v>18.600000000000001</v>
      </c>
      <c r="PI250" s="112">
        <v>18.2</v>
      </c>
      <c r="PJ250" s="112">
        <v>18.8</v>
      </c>
      <c r="PK250" s="112">
        <v>17.8</v>
      </c>
      <c r="PL250" s="112">
        <v>17.399999999999999</v>
      </c>
      <c r="PM250" s="112">
        <v>17</v>
      </c>
      <c r="PN250" s="112">
        <v>17.2</v>
      </c>
      <c r="PO250" s="112">
        <v>17.8</v>
      </c>
      <c r="PP250" s="112">
        <v>18.399999999999999</v>
      </c>
      <c r="PQ250" s="112">
        <v>18</v>
      </c>
      <c r="PR250" s="137">
        <v>18.100000000000001</v>
      </c>
      <c r="PS250" s="5">
        <f t="array" ref="PS250">+IF(ISERROR($NW250)=FALSE,MIN(IF($H250:$AL250&lt;65534,$H250:$AL250,"")),NA())</f>
        <v>17.8</v>
      </c>
      <c r="PT250" s="1">
        <f t="array" ref="PT250">+IF(ISERROR($NX250)=FALSE,MIN(IF($AM250:$BN250&lt;65534,$AM250:$BN250,"")),NA())</f>
        <v>21.2</v>
      </c>
      <c r="PU250" s="1">
        <f t="array" ref="PU250">+IF(ISERROR($NY250)=FALSE,MIN(IF($BP250:$CT250&lt;65534,$BP250:$CT250,"")),NA())</f>
        <v>19.2</v>
      </c>
      <c r="PV250" s="1">
        <f t="array" ref="PV250">+IF(ISERROR($NZ250)=FALSE,MIN(IF($CU250:$DX250&lt;65534,$CU250:$DX250,"")),NA())</f>
        <v>19.600000000000001</v>
      </c>
      <c r="PW250" s="1">
        <f t="array" ref="PW250">+IF(ISERROR($OA250)=FALSE,MIN(IF($DY250:$FC250&lt;65534,$DY250:$FC250,"")),NA())</f>
        <v>20.399999999999999</v>
      </c>
      <c r="PX250" s="1">
        <f t="array" ref="PX250">+IF(ISERROR($OB250)=FALSE,MIN(IF($FD250:$GG250&lt;65534,$FD250:$GG250,"")),NA())</f>
        <v>19.2</v>
      </c>
      <c r="PY250" s="1">
        <f t="array" ref="PY250">+IF(ISERROR($OC250)=FALSE,MIN(IF($GH250:$HL250&lt;65534,$GH250:$HL250,"")),NA())</f>
        <v>20.2</v>
      </c>
      <c r="PZ250" s="1">
        <f t="array" ref="PZ250">+IF(ISERROR($OD250)=FALSE,MIN(IF($HM250:$IQ250&lt;65534,$HM250:$IQ250,"")),NA())</f>
        <v>19.8</v>
      </c>
      <c r="QA250" s="1">
        <f t="array" ref="QA250">+IF(ISERROR($OE250)=FALSE,MIN(IF($IR250:$JU250&lt;65534,$IR250:$JU250,"")),NA())</f>
        <v>21.2</v>
      </c>
      <c r="QB250" s="1">
        <f t="array" ref="QB250">+IF(ISERROR($OF250)=FALSE,MIN(IF($JV250:$KZ250&lt;65534,$JV250:$KZ250,"")),NA())</f>
        <v>20.8</v>
      </c>
      <c r="QC250" s="1">
        <f t="array" ref="QC250">+IF(ISERROR($OG250)=FALSE,MIN(IF($LA250:$MD250&lt;65534,$LA250:$MD250,"")),NA())</f>
        <v>20</v>
      </c>
      <c r="QD250" s="1">
        <f t="array" ref="QD250">+IF(ISERROR($OH250)=FALSE,MIN(IF($ME250:$NI250&lt;65534,$ME250:$NI250,"")),NA())</f>
        <v>21.4</v>
      </c>
      <c r="QE250" s="5">
        <f t="shared" si="185"/>
        <v>0</v>
      </c>
      <c r="QF250" s="1">
        <f t="shared" si="186"/>
        <v>-2.5999999999999979</v>
      </c>
      <c r="QG250" s="1">
        <f t="shared" si="187"/>
        <v>-1</v>
      </c>
      <c r="QH250" s="1">
        <f t="shared" si="188"/>
        <v>-0.80000000000000071</v>
      </c>
      <c r="QI250" s="1">
        <f t="shared" si="189"/>
        <v>-2.5999999999999979</v>
      </c>
      <c r="QJ250" s="1">
        <f t="shared" si="190"/>
        <v>-1.8000000000000007</v>
      </c>
      <c r="QK250" s="1">
        <f t="shared" si="191"/>
        <v>-3.1999999999999993</v>
      </c>
      <c r="QL250" s="1">
        <f t="shared" si="192"/>
        <v>-2.6000000000000014</v>
      </c>
      <c r="QM250" s="1">
        <f t="shared" si="193"/>
        <v>-3.3999999999999986</v>
      </c>
      <c r="QN250" s="1">
        <f t="shared" si="194"/>
        <v>-2.4000000000000021</v>
      </c>
      <c r="QO250" s="1">
        <f t="shared" si="195"/>
        <v>-2</v>
      </c>
      <c r="QP250" s="1">
        <f t="shared" si="196"/>
        <v>-3.2999999999999972</v>
      </c>
      <c r="QQ250" s="5" t="s">
        <v>892</v>
      </c>
    </row>
    <row r="251" spans="1:459" s="1" customFormat="1" x14ac:dyDescent="0.2">
      <c r="A251" s="79">
        <v>21185040</v>
      </c>
      <c r="B251" s="106">
        <v>-74.798000000000002</v>
      </c>
      <c r="C251" s="106">
        <v>4.2754444444444442</v>
      </c>
      <c r="D251" s="105">
        <v>305</v>
      </c>
      <c r="E251" s="97" t="s">
        <v>226</v>
      </c>
      <c r="F251" s="97" t="s">
        <v>168</v>
      </c>
      <c r="G251" s="97" t="s">
        <v>27</v>
      </c>
      <c r="H251" s="1">
        <v>19.399999999999999</v>
      </c>
      <c r="I251" s="1">
        <v>20.2</v>
      </c>
      <c r="J251" s="1">
        <v>22.2</v>
      </c>
      <c r="K251" s="1">
        <v>21.8</v>
      </c>
      <c r="L251" s="1">
        <v>22</v>
      </c>
      <c r="M251" s="1">
        <v>25</v>
      </c>
      <c r="N251" s="1">
        <v>24.4</v>
      </c>
      <c r="O251" s="1">
        <v>23</v>
      </c>
      <c r="P251" s="1">
        <v>22.8</v>
      </c>
      <c r="Q251" s="1">
        <v>23.4</v>
      </c>
      <c r="R251" s="1">
        <v>26</v>
      </c>
      <c r="S251" s="1">
        <v>23</v>
      </c>
      <c r="T251" s="1">
        <v>24.6</v>
      </c>
      <c r="U251" s="1">
        <v>22</v>
      </c>
      <c r="V251" s="1">
        <v>65535</v>
      </c>
      <c r="W251" s="1">
        <v>23.6</v>
      </c>
      <c r="X251" s="1">
        <v>22.2</v>
      </c>
      <c r="Y251" s="1">
        <v>23.4</v>
      </c>
      <c r="Z251" s="1">
        <v>23.6</v>
      </c>
      <c r="AA251" s="1">
        <v>24</v>
      </c>
      <c r="AB251" s="1">
        <v>23.2</v>
      </c>
      <c r="AC251" s="1">
        <v>24.2</v>
      </c>
      <c r="AD251" s="1">
        <v>21.8</v>
      </c>
      <c r="AE251" s="1">
        <v>22</v>
      </c>
      <c r="AF251" s="1">
        <v>23.8</v>
      </c>
      <c r="AG251" s="1">
        <v>24.2</v>
      </c>
      <c r="AH251" s="1">
        <v>25.4</v>
      </c>
      <c r="AI251" s="1">
        <v>27</v>
      </c>
      <c r="AJ251" s="1">
        <v>23.4</v>
      </c>
      <c r="AK251" s="1">
        <v>22.2</v>
      </c>
      <c r="AL251" s="1">
        <v>23.6</v>
      </c>
      <c r="AM251" s="1">
        <v>25</v>
      </c>
      <c r="AN251" s="1">
        <v>65535</v>
      </c>
      <c r="AO251" s="1">
        <v>24</v>
      </c>
      <c r="AP251" s="1">
        <v>25.4</v>
      </c>
      <c r="AQ251" s="1">
        <v>25</v>
      </c>
      <c r="AR251" s="1">
        <v>25.6</v>
      </c>
      <c r="AS251" s="1">
        <v>22.2</v>
      </c>
      <c r="AT251" s="1">
        <v>23.6</v>
      </c>
      <c r="AU251" s="1">
        <v>24.4</v>
      </c>
      <c r="AV251" s="1">
        <v>23.8</v>
      </c>
      <c r="AW251" s="1">
        <v>25</v>
      </c>
      <c r="AX251" s="1">
        <v>25</v>
      </c>
      <c r="AY251" s="1">
        <v>23.8</v>
      </c>
      <c r="AZ251" s="1">
        <v>27.6</v>
      </c>
      <c r="BA251" s="1">
        <v>24.2</v>
      </c>
      <c r="BB251" s="1">
        <v>24.4</v>
      </c>
      <c r="BC251" s="1">
        <v>22.4</v>
      </c>
      <c r="BD251" s="1">
        <v>65535</v>
      </c>
      <c r="BE251" s="1">
        <v>24.4</v>
      </c>
      <c r="BF251" s="1">
        <v>21.2</v>
      </c>
      <c r="BG251" s="1">
        <v>24.6</v>
      </c>
      <c r="BH251" s="1">
        <v>24.2</v>
      </c>
      <c r="BI251" s="1">
        <v>25</v>
      </c>
      <c r="BJ251" s="1">
        <v>23.2</v>
      </c>
      <c r="BK251" s="1">
        <v>23.6</v>
      </c>
      <c r="BL251" s="1">
        <v>23.4</v>
      </c>
      <c r="BM251" s="1">
        <v>23.6</v>
      </c>
      <c r="BN251" s="1">
        <v>24.2</v>
      </c>
      <c r="BO251" s="102"/>
      <c r="BP251" s="1">
        <v>24.6</v>
      </c>
      <c r="BQ251" s="1">
        <v>22.2</v>
      </c>
      <c r="BR251" s="1">
        <v>21.8</v>
      </c>
      <c r="BS251" s="1">
        <v>23.6</v>
      </c>
      <c r="BT251" s="1">
        <v>22.8</v>
      </c>
      <c r="BU251" s="1">
        <v>24</v>
      </c>
      <c r="BV251" s="1">
        <v>24.4</v>
      </c>
      <c r="BW251" s="1">
        <v>24</v>
      </c>
      <c r="BX251" s="1">
        <v>23.6</v>
      </c>
      <c r="BY251" s="1">
        <v>23.8</v>
      </c>
      <c r="BZ251" s="1">
        <v>22.6</v>
      </c>
      <c r="CA251" s="1">
        <v>23.6</v>
      </c>
      <c r="CB251" s="1">
        <v>24</v>
      </c>
      <c r="CC251" s="1">
        <v>25.4</v>
      </c>
      <c r="CD251" s="1">
        <v>24.6</v>
      </c>
      <c r="CE251" s="1">
        <v>24.4</v>
      </c>
      <c r="CF251" s="1">
        <v>24.2</v>
      </c>
      <c r="CG251" s="1">
        <v>24.6</v>
      </c>
      <c r="CH251" s="1">
        <v>22.6</v>
      </c>
      <c r="CI251" s="1">
        <v>22.6</v>
      </c>
      <c r="CJ251" s="1">
        <v>22.6</v>
      </c>
      <c r="CK251" s="1">
        <v>23</v>
      </c>
      <c r="CL251" s="1">
        <v>65535</v>
      </c>
      <c r="CM251" s="1">
        <v>21.8</v>
      </c>
      <c r="CN251" s="1">
        <v>22.4</v>
      </c>
      <c r="CO251" s="1">
        <v>65535</v>
      </c>
      <c r="CP251" s="1">
        <v>23</v>
      </c>
      <c r="CQ251" s="1">
        <v>24.4</v>
      </c>
      <c r="CR251" s="1">
        <v>22</v>
      </c>
      <c r="CS251" s="1">
        <v>23.4</v>
      </c>
      <c r="CT251" s="1">
        <v>23.8</v>
      </c>
      <c r="CU251" s="1">
        <v>24.4</v>
      </c>
      <c r="CV251" s="1">
        <v>22.8</v>
      </c>
      <c r="CW251" s="1">
        <v>21.6</v>
      </c>
      <c r="CX251" s="1">
        <v>24</v>
      </c>
      <c r="CY251" s="1">
        <v>24.6</v>
      </c>
      <c r="CZ251" s="1">
        <v>24</v>
      </c>
      <c r="DA251" s="1">
        <v>24.6</v>
      </c>
      <c r="DB251" s="1">
        <v>24</v>
      </c>
      <c r="DC251" s="1">
        <v>24.8</v>
      </c>
      <c r="DD251" s="1">
        <v>24.2</v>
      </c>
      <c r="DE251" s="1">
        <v>24</v>
      </c>
      <c r="DF251" s="1">
        <v>23.6</v>
      </c>
      <c r="DG251" s="1">
        <v>24</v>
      </c>
      <c r="DH251" s="1">
        <v>23.8</v>
      </c>
      <c r="DI251" s="1">
        <v>22</v>
      </c>
      <c r="DJ251" s="1">
        <v>23.6</v>
      </c>
      <c r="DK251" s="1">
        <v>23.8</v>
      </c>
      <c r="DL251" s="1">
        <v>23.4</v>
      </c>
      <c r="DM251" s="1">
        <v>23.2</v>
      </c>
      <c r="DN251" s="1">
        <v>22</v>
      </c>
      <c r="DO251" s="1">
        <v>24</v>
      </c>
      <c r="DP251" s="1">
        <v>23.8</v>
      </c>
      <c r="DQ251" s="1">
        <v>23.2</v>
      </c>
      <c r="DR251" s="1">
        <v>23.2</v>
      </c>
      <c r="DS251" s="1">
        <v>24</v>
      </c>
      <c r="DT251" s="1">
        <v>24.4</v>
      </c>
      <c r="DU251" s="1">
        <v>24.2</v>
      </c>
      <c r="DV251" s="1">
        <v>22</v>
      </c>
      <c r="DW251" s="1">
        <v>22.8</v>
      </c>
      <c r="DX251" s="1">
        <v>22.8</v>
      </c>
      <c r="DY251" s="1">
        <v>22.8</v>
      </c>
      <c r="DZ251" s="1">
        <v>22.6</v>
      </c>
      <c r="EA251" s="1">
        <v>22.8</v>
      </c>
      <c r="EB251" s="1">
        <v>23</v>
      </c>
      <c r="EC251" s="1">
        <v>23.6</v>
      </c>
      <c r="ED251" s="1">
        <v>23.4</v>
      </c>
      <c r="EE251" s="1">
        <v>23</v>
      </c>
      <c r="EF251" s="1">
        <v>23.2</v>
      </c>
      <c r="EG251" s="1">
        <v>24.8</v>
      </c>
      <c r="EH251" s="1">
        <v>23</v>
      </c>
      <c r="EI251" s="1">
        <v>65535</v>
      </c>
      <c r="EJ251" s="1">
        <v>24.8</v>
      </c>
      <c r="EK251" s="1">
        <v>24</v>
      </c>
      <c r="EL251" s="1">
        <v>24</v>
      </c>
      <c r="EM251" s="1">
        <v>23</v>
      </c>
      <c r="EN251" s="1">
        <v>24</v>
      </c>
      <c r="EO251" s="1">
        <v>24.6</v>
      </c>
      <c r="EP251" s="1">
        <v>22.6</v>
      </c>
      <c r="EQ251" s="1">
        <v>22</v>
      </c>
      <c r="ER251" s="1">
        <v>22.4</v>
      </c>
      <c r="ES251" s="1">
        <v>23.6</v>
      </c>
      <c r="ET251" s="1">
        <v>23.6</v>
      </c>
      <c r="EU251" s="1">
        <v>24</v>
      </c>
      <c r="EV251" s="1">
        <v>23.2</v>
      </c>
      <c r="EW251" s="1">
        <v>65535</v>
      </c>
      <c r="EX251" s="1">
        <v>22.6</v>
      </c>
      <c r="EY251" s="1">
        <v>24.6</v>
      </c>
      <c r="EZ251" s="1">
        <v>23.6</v>
      </c>
      <c r="FA251" s="1">
        <v>23.2</v>
      </c>
      <c r="FB251" s="1">
        <v>24.4</v>
      </c>
      <c r="FC251" s="1">
        <v>23.6</v>
      </c>
      <c r="FD251" s="1">
        <v>65535</v>
      </c>
      <c r="FE251" s="1">
        <v>24</v>
      </c>
      <c r="FF251" s="1">
        <v>24.2</v>
      </c>
      <c r="FG251" s="1">
        <v>23.8</v>
      </c>
      <c r="FH251" s="1">
        <v>23.6</v>
      </c>
      <c r="FI251" s="1">
        <v>23.4</v>
      </c>
      <c r="FJ251" s="1">
        <v>23.6</v>
      </c>
      <c r="FK251" s="1">
        <v>24</v>
      </c>
      <c r="FL251" s="1">
        <v>24.6</v>
      </c>
      <c r="FM251" s="1">
        <v>24.6</v>
      </c>
      <c r="FN251" s="1">
        <v>23.4</v>
      </c>
      <c r="FO251" s="1">
        <v>24</v>
      </c>
      <c r="FP251" s="1">
        <v>23.6</v>
      </c>
      <c r="FQ251" s="1">
        <v>23.4</v>
      </c>
      <c r="FR251" s="1">
        <v>25.4</v>
      </c>
      <c r="FS251" s="1">
        <v>24.4</v>
      </c>
      <c r="FT251" s="1">
        <v>21.6</v>
      </c>
      <c r="FU251" s="1">
        <v>22.6</v>
      </c>
      <c r="FV251" s="1">
        <v>23.6</v>
      </c>
      <c r="FW251" s="1">
        <v>23.6</v>
      </c>
      <c r="FX251" s="1">
        <v>22.2</v>
      </c>
      <c r="FY251" s="1">
        <v>21.8</v>
      </c>
      <c r="FZ251" s="1">
        <v>22.4</v>
      </c>
      <c r="GA251" s="1">
        <v>21.6</v>
      </c>
      <c r="GB251" s="1">
        <v>23.6</v>
      </c>
      <c r="GC251" s="1">
        <v>22.2</v>
      </c>
      <c r="GD251" s="1">
        <v>25.2</v>
      </c>
      <c r="GE251" s="1">
        <v>24</v>
      </c>
      <c r="GF251" s="1">
        <v>23</v>
      </c>
      <c r="GG251" s="1">
        <v>22</v>
      </c>
      <c r="GH251" s="1">
        <v>21.8</v>
      </c>
      <c r="GI251" s="1">
        <v>22.6</v>
      </c>
      <c r="GJ251" s="1">
        <v>23.8</v>
      </c>
      <c r="GK251" s="1">
        <v>24.6</v>
      </c>
      <c r="GL251" s="1">
        <v>23</v>
      </c>
      <c r="GM251" s="1">
        <v>22.8</v>
      </c>
      <c r="GN251" s="1">
        <v>20.6</v>
      </c>
      <c r="GO251" s="1">
        <v>22.2</v>
      </c>
      <c r="GP251" s="1">
        <v>23.4</v>
      </c>
      <c r="GQ251" s="1">
        <v>22.6</v>
      </c>
      <c r="GR251" s="1">
        <v>23.6</v>
      </c>
      <c r="GS251" s="1">
        <v>24.2</v>
      </c>
      <c r="GT251" s="1">
        <v>23</v>
      </c>
      <c r="GU251" s="1">
        <v>23.6</v>
      </c>
      <c r="GV251" s="1">
        <v>23.8</v>
      </c>
      <c r="GW251" s="1">
        <v>22</v>
      </c>
      <c r="GX251" s="1">
        <v>21.6</v>
      </c>
      <c r="GY251" s="1">
        <v>22.6</v>
      </c>
      <c r="GZ251" s="1">
        <v>23</v>
      </c>
      <c r="HA251" s="1">
        <v>23.6</v>
      </c>
      <c r="HB251" s="1">
        <v>22.6</v>
      </c>
      <c r="HC251" s="1">
        <v>22.8</v>
      </c>
      <c r="HD251" s="1">
        <v>24.6</v>
      </c>
      <c r="HE251" s="1">
        <v>22.4</v>
      </c>
      <c r="HF251" s="1">
        <v>23.8</v>
      </c>
      <c r="HG251" s="1">
        <v>21</v>
      </c>
      <c r="HH251" s="1">
        <v>65535</v>
      </c>
      <c r="HI251" s="1">
        <v>23.4</v>
      </c>
      <c r="HJ251" s="1">
        <v>21.6</v>
      </c>
      <c r="HK251" s="1">
        <v>22.4</v>
      </c>
      <c r="HL251" s="1">
        <v>22</v>
      </c>
      <c r="HM251" s="1">
        <v>22</v>
      </c>
      <c r="HN251" s="1">
        <v>26.6</v>
      </c>
      <c r="HO251" s="1">
        <v>23.4</v>
      </c>
      <c r="HP251" s="1">
        <v>23.4</v>
      </c>
      <c r="HQ251" s="1">
        <v>23</v>
      </c>
      <c r="HR251" s="1">
        <v>23</v>
      </c>
      <c r="HS251" s="1">
        <v>23.6</v>
      </c>
      <c r="HT251" s="1">
        <v>23.6</v>
      </c>
      <c r="HU251" s="1">
        <v>21.8</v>
      </c>
      <c r="HV251" s="1">
        <v>21</v>
      </c>
      <c r="HW251" s="1">
        <v>65535</v>
      </c>
      <c r="HX251" s="1">
        <v>65535</v>
      </c>
      <c r="HY251" s="1">
        <v>25.2</v>
      </c>
      <c r="HZ251" s="1">
        <v>23.2</v>
      </c>
      <c r="IA251" s="1">
        <v>22</v>
      </c>
      <c r="IB251" s="1">
        <v>65535</v>
      </c>
      <c r="IC251" s="1">
        <v>24.6</v>
      </c>
      <c r="ID251" s="1">
        <v>26</v>
      </c>
      <c r="IE251" s="1">
        <v>25.4</v>
      </c>
      <c r="IF251" s="1">
        <v>23</v>
      </c>
      <c r="IG251" s="1">
        <v>22</v>
      </c>
      <c r="IH251" s="1">
        <v>20</v>
      </c>
      <c r="II251" s="1">
        <v>25</v>
      </c>
      <c r="IJ251" s="1">
        <v>26</v>
      </c>
      <c r="IK251" s="1">
        <v>22.6</v>
      </c>
      <c r="IL251" s="1">
        <v>22.4</v>
      </c>
      <c r="IM251" s="1">
        <v>21.2</v>
      </c>
      <c r="IN251" s="1">
        <v>65535</v>
      </c>
      <c r="IO251" s="1">
        <v>21.8</v>
      </c>
      <c r="IP251" s="1">
        <v>20.399999999999999</v>
      </c>
      <c r="IQ251" s="1">
        <v>24.2</v>
      </c>
      <c r="IR251" s="1">
        <v>25.8</v>
      </c>
      <c r="IS251" s="1">
        <v>25</v>
      </c>
      <c r="IT251" s="1">
        <v>24</v>
      </c>
      <c r="IU251" s="1">
        <v>24.6</v>
      </c>
      <c r="IV251" s="1">
        <v>25.4</v>
      </c>
      <c r="IW251" s="1">
        <v>25.6</v>
      </c>
      <c r="IX251" s="1">
        <v>25</v>
      </c>
      <c r="IY251" s="1">
        <v>22.8</v>
      </c>
      <c r="IZ251" s="1">
        <v>24.4</v>
      </c>
      <c r="JA251" s="1">
        <v>23.6</v>
      </c>
      <c r="JB251" s="1">
        <v>26</v>
      </c>
      <c r="JC251" s="1">
        <v>27.8</v>
      </c>
      <c r="JD251" s="1">
        <v>25.4</v>
      </c>
      <c r="JE251" s="1">
        <v>25.6</v>
      </c>
      <c r="JF251" s="1">
        <v>25.4</v>
      </c>
      <c r="JG251" s="1">
        <v>26.4</v>
      </c>
      <c r="JH251" s="1">
        <v>27.4</v>
      </c>
      <c r="JI251" s="1">
        <v>23.2</v>
      </c>
      <c r="JJ251" s="1">
        <v>23.4</v>
      </c>
      <c r="JK251" s="1">
        <v>22.4</v>
      </c>
      <c r="JL251" s="1">
        <v>21.4</v>
      </c>
      <c r="JM251" s="1">
        <v>22.8</v>
      </c>
      <c r="JN251" s="1">
        <v>23.8</v>
      </c>
      <c r="JO251" s="1">
        <v>24.4</v>
      </c>
      <c r="JP251" s="1">
        <v>26</v>
      </c>
      <c r="JQ251" s="1">
        <v>24.6</v>
      </c>
      <c r="JR251" s="1">
        <v>24.2</v>
      </c>
      <c r="JS251" s="1">
        <v>26</v>
      </c>
      <c r="JT251" s="1">
        <v>26</v>
      </c>
      <c r="JU251" s="1">
        <v>22.6</v>
      </c>
      <c r="JV251" s="1">
        <v>22</v>
      </c>
      <c r="JW251" s="1">
        <v>24</v>
      </c>
      <c r="JX251" s="1">
        <v>23.4</v>
      </c>
      <c r="JY251" s="1">
        <v>21.4</v>
      </c>
      <c r="JZ251" s="1">
        <v>23.8</v>
      </c>
      <c r="KA251" s="1">
        <v>24.2</v>
      </c>
      <c r="KB251" s="1">
        <v>23</v>
      </c>
      <c r="KC251" s="1">
        <v>65535</v>
      </c>
      <c r="KD251" s="1">
        <v>22</v>
      </c>
      <c r="KE251" s="1">
        <v>20</v>
      </c>
      <c r="KF251" s="1">
        <v>24.6</v>
      </c>
      <c r="KG251" s="1">
        <v>24.4</v>
      </c>
      <c r="KH251" s="1">
        <v>24</v>
      </c>
      <c r="KI251" s="1">
        <v>25.6</v>
      </c>
      <c r="KJ251" s="1">
        <v>23.4</v>
      </c>
      <c r="KK251" s="1">
        <v>23.4</v>
      </c>
      <c r="KL251" s="1">
        <v>22.6</v>
      </c>
      <c r="KM251" s="1">
        <v>22.4</v>
      </c>
      <c r="KN251" s="1">
        <v>21</v>
      </c>
      <c r="KO251" s="1">
        <v>21.6</v>
      </c>
      <c r="KP251" s="1">
        <v>23.4</v>
      </c>
      <c r="KQ251" s="1">
        <v>23.6</v>
      </c>
      <c r="KR251" s="1">
        <v>22.6</v>
      </c>
      <c r="KS251" s="1">
        <v>22.8</v>
      </c>
      <c r="KT251" s="1">
        <v>22.4</v>
      </c>
      <c r="KU251" s="1">
        <v>24</v>
      </c>
      <c r="KV251" s="1">
        <v>24</v>
      </c>
      <c r="KW251" s="1">
        <v>23.4</v>
      </c>
      <c r="KX251" s="1">
        <v>25.4</v>
      </c>
      <c r="KY251" s="1">
        <v>21.6</v>
      </c>
      <c r="KZ251" s="1">
        <v>22</v>
      </c>
      <c r="LA251" s="1">
        <v>22.2</v>
      </c>
      <c r="LB251" s="1">
        <v>23</v>
      </c>
      <c r="LC251" s="1">
        <v>22.6</v>
      </c>
      <c r="LD251" s="1">
        <v>22.8</v>
      </c>
      <c r="LE251" s="1">
        <v>22.4</v>
      </c>
      <c r="LF251" s="1">
        <v>21.8</v>
      </c>
      <c r="LG251" s="1">
        <v>23.4</v>
      </c>
      <c r="LH251" s="1">
        <v>23</v>
      </c>
      <c r="LI251" s="1">
        <v>22.6</v>
      </c>
      <c r="LJ251" s="1">
        <v>25</v>
      </c>
      <c r="LK251" s="1">
        <v>23.4</v>
      </c>
      <c r="LL251" s="1">
        <v>23.6</v>
      </c>
      <c r="LM251" s="1">
        <v>22.5</v>
      </c>
      <c r="LN251" s="1">
        <v>22.6</v>
      </c>
      <c r="LO251" s="1">
        <v>24.2</v>
      </c>
      <c r="LP251" s="1">
        <v>25</v>
      </c>
      <c r="LQ251" s="1">
        <v>25.4</v>
      </c>
      <c r="LR251" s="1">
        <v>26</v>
      </c>
      <c r="LS251" s="1">
        <v>22.6</v>
      </c>
      <c r="LT251" s="1">
        <v>65535</v>
      </c>
      <c r="LU251" s="1">
        <v>23.4</v>
      </c>
      <c r="LV251" s="1">
        <v>23.4</v>
      </c>
      <c r="LW251" s="1">
        <v>65535</v>
      </c>
      <c r="LX251" s="1">
        <v>24</v>
      </c>
      <c r="LY251" s="1">
        <v>23.4</v>
      </c>
      <c r="LZ251" s="1">
        <v>24.6</v>
      </c>
      <c r="MA251" s="1">
        <v>23.6</v>
      </c>
      <c r="MB251" s="1">
        <v>23.2</v>
      </c>
      <c r="MC251" s="1">
        <v>23.8</v>
      </c>
      <c r="MD251" s="1">
        <v>24</v>
      </c>
      <c r="ME251" s="1">
        <v>25.2</v>
      </c>
      <c r="MF251" s="1">
        <v>22.6</v>
      </c>
      <c r="MG251" s="1">
        <v>23</v>
      </c>
      <c r="MH251" s="1">
        <v>22.6</v>
      </c>
      <c r="MI251" s="1">
        <v>23.6</v>
      </c>
      <c r="MJ251" s="1">
        <v>23.4</v>
      </c>
      <c r="MK251" s="1">
        <v>23.6</v>
      </c>
      <c r="ML251" s="1">
        <v>22.4</v>
      </c>
      <c r="MM251" s="1">
        <v>22</v>
      </c>
      <c r="MN251" s="1">
        <v>23</v>
      </c>
      <c r="MO251" s="1">
        <v>24</v>
      </c>
      <c r="MP251" s="1">
        <v>24.4</v>
      </c>
      <c r="MQ251" s="1">
        <v>65535</v>
      </c>
      <c r="MR251" s="1">
        <v>24.4</v>
      </c>
      <c r="MS251" s="1">
        <v>23.6</v>
      </c>
      <c r="MT251" s="1">
        <v>23.6</v>
      </c>
      <c r="MU251" s="1">
        <v>23.2</v>
      </c>
      <c r="MV251" s="1">
        <v>24</v>
      </c>
      <c r="MW251" s="1">
        <v>24.6</v>
      </c>
      <c r="MX251" s="1">
        <v>23.6</v>
      </c>
      <c r="MY251" s="1">
        <v>23.6</v>
      </c>
      <c r="MZ251" s="1">
        <v>24</v>
      </c>
      <c r="NA251" s="1">
        <v>24.6</v>
      </c>
      <c r="NB251" s="1">
        <v>23.6</v>
      </c>
      <c r="NC251" s="1">
        <v>24.6</v>
      </c>
      <c r="ND251" s="1">
        <v>24.6</v>
      </c>
      <c r="NE251" s="1">
        <v>26</v>
      </c>
      <c r="NF251" s="1">
        <v>21.4</v>
      </c>
      <c r="NG251" s="1">
        <v>22.2</v>
      </c>
      <c r="NH251" s="1">
        <v>23.2</v>
      </c>
      <c r="NI251" s="1">
        <v>23.2</v>
      </c>
      <c r="NJ251" s="6">
        <f t="shared" si="160"/>
        <v>0.967741935483871</v>
      </c>
      <c r="NK251" s="3">
        <f t="shared" si="161"/>
        <v>0.9285714285714286</v>
      </c>
      <c r="NL251" s="3">
        <f t="shared" si="162"/>
        <v>0.93548387096774188</v>
      </c>
      <c r="NM251" s="3">
        <f t="shared" si="163"/>
        <v>1</v>
      </c>
      <c r="NN251" s="3">
        <f t="shared" si="164"/>
        <v>0.93548387096774188</v>
      </c>
      <c r="NO251" s="3">
        <f t="shared" si="165"/>
        <v>0.96666666666666667</v>
      </c>
      <c r="NP251" s="3">
        <f t="shared" si="166"/>
        <v>0.967741935483871</v>
      </c>
      <c r="NQ251" s="3">
        <f t="shared" si="167"/>
        <v>0.87096774193548387</v>
      </c>
      <c r="NR251" s="3">
        <f t="shared" si="168"/>
        <v>1</v>
      </c>
      <c r="NS251" s="3">
        <f t="shared" si="169"/>
        <v>0.967741935483871</v>
      </c>
      <c r="NT251" s="3">
        <f t="shared" si="170"/>
        <v>0.93333333333333335</v>
      </c>
      <c r="NU251" s="3">
        <f t="shared" si="171"/>
        <v>0.967741935483871</v>
      </c>
      <c r="NV251" s="3">
        <f t="shared" si="172"/>
        <v>0.95342465753424654</v>
      </c>
      <c r="NW251" s="5">
        <f t="shared" si="173"/>
        <v>23.24666666666667</v>
      </c>
      <c r="NX251" s="1">
        <f t="shared" si="174"/>
        <v>24.184615384615388</v>
      </c>
      <c r="NY251" s="1">
        <f t="shared" si="175"/>
        <v>23.441379310344825</v>
      </c>
      <c r="NZ251" s="1">
        <f t="shared" si="176"/>
        <v>23.560000000000002</v>
      </c>
      <c r="OA251" s="1">
        <f t="shared" si="177"/>
        <v>23.448275862068975</v>
      </c>
      <c r="OB251" s="1">
        <f t="shared" si="178"/>
        <v>23.42758620689656</v>
      </c>
      <c r="OC251" s="1">
        <f t="shared" si="179"/>
        <v>22.833333333333332</v>
      </c>
      <c r="OD251" s="1">
        <f t="shared" si="180"/>
        <v>23.2</v>
      </c>
      <c r="OE251" s="1">
        <f t="shared" si="181"/>
        <v>24.699999999999996</v>
      </c>
      <c r="OF251" s="1">
        <f t="shared" si="182"/>
        <v>23.066666666666666</v>
      </c>
      <c r="OG251" s="1">
        <f t="shared" si="183"/>
        <v>23.482142857142858</v>
      </c>
      <c r="OH251" s="1">
        <f t="shared" si="184"/>
        <v>23.593333333333344</v>
      </c>
      <c r="OI251" s="111">
        <v>23.335999999999995</v>
      </c>
      <c r="OJ251" s="112">
        <v>23.491999999999997</v>
      </c>
      <c r="OK251" s="112">
        <v>23.54</v>
      </c>
      <c r="OL251" s="112">
        <v>23.375</v>
      </c>
      <c r="OM251" s="112">
        <v>23.068181818181813</v>
      </c>
      <c r="ON251" s="112">
        <v>22.574999999999999</v>
      </c>
      <c r="OO251" s="112">
        <v>22.231999999999999</v>
      </c>
      <c r="OP251" s="112">
        <v>22.984000000000005</v>
      </c>
      <c r="OQ251" s="112">
        <v>23.195833333333336</v>
      </c>
      <c r="OR251" s="112">
        <v>23.074999999999999</v>
      </c>
      <c r="OS251" s="112">
        <v>23.091304347826089</v>
      </c>
      <c r="OT251" s="112">
        <v>23.125</v>
      </c>
      <c r="OU251" s="5">
        <f t="shared" si="148"/>
        <v>-8.9333333333325271E-2</v>
      </c>
      <c r="OV251" s="1">
        <f t="shared" si="149"/>
        <v>0.69261538461539018</v>
      </c>
      <c r="OW251" s="1">
        <f t="shared" si="150"/>
        <v>-9.8620689655174232E-2</v>
      </c>
      <c r="OX251" s="1">
        <f t="shared" si="151"/>
        <v>0.18500000000000227</v>
      </c>
      <c r="OY251" s="1">
        <f t="shared" si="152"/>
        <v>0.38009404388716206</v>
      </c>
      <c r="OZ251" s="1">
        <f t="shared" si="153"/>
        <v>0.85258620689656084</v>
      </c>
      <c r="PA251" s="1">
        <f t="shared" si="154"/>
        <v>0.60133333333333283</v>
      </c>
      <c r="PB251" s="1">
        <f t="shared" si="155"/>
        <v>0.21599999999999397</v>
      </c>
      <c r="PC251" s="1">
        <f t="shared" si="156"/>
        <v>1.5041666666666593</v>
      </c>
      <c r="PD251" s="1">
        <f t="shared" si="157"/>
        <v>-8.3333333333328596E-3</v>
      </c>
      <c r="PE251" s="1">
        <f t="shared" si="158"/>
        <v>0.39083850931676878</v>
      </c>
      <c r="PF251" s="1">
        <f t="shared" si="159"/>
        <v>0.46833333333334437</v>
      </c>
      <c r="PG251" s="111">
        <v>18.399999999999999</v>
      </c>
      <c r="PH251" s="112">
        <v>18</v>
      </c>
      <c r="PI251" s="112">
        <v>18.600000000000001</v>
      </c>
      <c r="PJ251" s="112">
        <v>18.3</v>
      </c>
      <c r="PK251" s="112">
        <v>18.2</v>
      </c>
      <c r="PL251" s="112">
        <v>19.600000000000001</v>
      </c>
      <c r="PM251" s="112">
        <v>18.399999999999999</v>
      </c>
      <c r="PN251" s="112">
        <v>17</v>
      </c>
      <c r="PO251" s="112">
        <v>18.600000000000001</v>
      </c>
      <c r="PP251" s="112">
        <v>17.600000000000001</v>
      </c>
      <c r="PQ251" s="112">
        <v>17.8</v>
      </c>
      <c r="PR251" s="137">
        <v>2.2999999999999998</v>
      </c>
      <c r="PS251" s="5">
        <f t="array" ref="PS251">+IF(ISERROR($NW251)=FALSE,MIN(IF($H251:$AL251&lt;65534,$H251:$AL251,"")),NA())</f>
        <v>19.399999999999999</v>
      </c>
      <c r="PT251" s="1">
        <f t="array" ref="PT251">+IF(ISERROR($NX251)=FALSE,MIN(IF($AM251:$BN251&lt;65534,$AM251:$BN251,"")),NA())</f>
        <v>21.2</v>
      </c>
      <c r="PU251" s="1">
        <f t="array" ref="PU251">+IF(ISERROR($NY251)=FALSE,MIN(IF($BP251:$CT251&lt;65534,$BP251:$CT251,"")),NA())</f>
        <v>21.8</v>
      </c>
      <c r="PV251" s="1">
        <f t="array" ref="PV251">+IF(ISERROR($NZ251)=FALSE,MIN(IF($CU251:$DX251&lt;65534,$CU251:$DX251,"")),NA())</f>
        <v>21.6</v>
      </c>
      <c r="PW251" s="1">
        <f t="array" ref="PW251">+IF(ISERROR($OA251)=FALSE,MIN(IF($DY251:$FC251&lt;65534,$DY251:$FC251,"")),NA())</f>
        <v>22</v>
      </c>
      <c r="PX251" s="1">
        <f t="array" ref="PX251">+IF(ISERROR($OB251)=FALSE,MIN(IF($FD251:$GG251&lt;65534,$FD251:$GG251,"")),NA())</f>
        <v>21.6</v>
      </c>
      <c r="PY251" s="1">
        <f t="array" ref="PY251">+IF(ISERROR($OC251)=FALSE,MIN(IF($GH251:$HL251&lt;65534,$GH251:$HL251,"")),NA())</f>
        <v>20.6</v>
      </c>
      <c r="PZ251" s="1">
        <f t="array" ref="PZ251">+IF(ISERROR($OD251)=FALSE,MIN(IF($HM251:$IQ251&lt;65534,$HM251:$IQ251,"")),NA())</f>
        <v>20</v>
      </c>
      <c r="QA251" s="1">
        <f t="array" ref="QA251">+IF(ISERROR($OE251)=FALSE,MIN(IF($IR251:$JU251&lt;65534,$IR251:$JU251,"")),NA())</f>
        <v>21.4</v>
      </c>
      <c r="QB251" s="1">
        <f t="array" ref="QB251">+IF(ISERROR($OF251)=FALSE,MIN(IF($JV251:$KZ251&lt;65534,$JV251:$KZ251,"")),NA())</f>
        <v>20</v>
      </c>
      <c r="QC251" s="1">
        <f t="array" ref="QC251">+IF(ISERROR($OG251)=FALSE,MIN(IF($LA251:$MD251&lt;65534,$LA251:$MD251,"")),NA())</f>
        <v>21.8</v>
      </c>
      <c r="QD251" s="1">
        <f t="array" ref="QD251">+IF(ISERROR($OH251)=FALSE,MIN(IF($ME251:$NI251&lt;65534,$ME251:$NI251,"")),NA())</f>
        <v>21.4</v>
      </c>
      <c r="QE251" s="5">
        <f t="shared" si="185"/>
        <v>-1</v>
      </c>
      <c r="QF251" s="1">
        <f t="shared" si="186"/>
        <v>-3.1999999999999993</v>
      </c>
      <c r="QG251" s="1">
        <f t="shared" si="187"/>
        <v>-3.1999999999999993</v>
      </c>
      <c r="QH251" s="1">
        <f t="shared" si="188"/>
        <v>-3.3000000000000007</v>
      </c>
      <c r="QI251" s="1">
        <f t="shared" si="189"/>
        <v>-3.8000000000000007</v>
      </c>
      <c r="QJ251" s="1">
        <f t="shared" si="190"/>
        <v>-2</v>
      </c>
      <c r="QK251" s="1">
        <f t="shared" si="191"/>
        <v>-2.2000000000000028</v>
      </c>
      <c r="QL251" s="1">
        <f t="shared" si="192"/>
        <v>-3</v>
      </c>
      <c r="QM251" s="1">
        <f t="shared" si="193"/>
        <v>-2.7999999999999972</v>
      </c>
      <c r="QN251" s="1">
        <f t="shared" si="194"/>
        <v>-2.3999999999999986</v>
      </c>
      <c r="QO251" s="1">
        <f t="shared" si="195"/>
        <v>-4</v>
      </c>
      <c r="QP251" s="1">
        <f t="shared" si="196"/>
        <v>-19.099999999999998</v>
      </c>
      <c r="QQ251" s="5" t="s">
        <v>892</v>
      </c>
    </row>
    <row r="252" spans="1:459" s="1" customFormat="1" x14ac:dyDescent="0.2">
      <c r="A252" s="79">
        <v>21185080</v>
      </c>
      <c r="B252" s="106">
        <v>-75.112749999999991</v>
      </c>
      <c r="C252" s="106">
        <v>4.1919444444444443</v>
      </c>
      <c r="D252" s="105">
        <v>591</v>
      </c>
      <c r="E252" s="97" t="s">
        <v>183</v>
      </c>
      <c r="F252" s="97" t="s">
        <v>183</v>
      </c>
      <c r="G252" s="97" t="s">
        <v>27</v>
      </c>
      <c r="H252" s="1">
        <v>18</v>
      </c>
      <c r="I252" s="1">
        <v>17.2</v>
      </c>
      <c r="J252" s="1">
        <v>18.399999999999999</v>
      </c>
      <c r="K252" s="1">
        <v>18.600000000000001</v>
      </c>
      <c r="L252" s="1">
        <v>18.8</v>
      </c>
      <c r="M252" s="1">
        <v>19</v>
      </c>
      <c r="N252" s="1">
        <v>20.399999999999999</v>
      </c>
      <c r="O252" s="1">
        <v>19.600000000000001</v>
      </c>
      <c r="P252" s="1">
        <v>19.399999999999999</v>
      </c>
      <c r="Q252" s="1">
        <v>20</v>
      </c>
      <c r="R252" s="1">
        <v>19.600000000000001</v>
      </c>
      <c r="S252" s="1">
        <v>19.399999999999999</v>
      </c>
      <c r="T252" s="1">
        <v>20.399999999999999</v>
      </c>
      <c r="U252" s="1">
        <v>19.399999999999999</v>
      </c>
      <c r="V252" s="1">
        <v>19</v>
      </c>
      <c r="W252" s="1">
        <v>19.600000000000001</v>
      </c>
      <c r="X252" s="1">
        <v>19.399999999999999</v>
      </c>
      <c r="Y252" s="1">
        <v>19.2</v>
      </c>
      <c r="Z252" s="1">
        <v>20.2</v>
      </c>
      <c r="AA252" s="1">
        <v>20</v>
      </c>
      <c r="AB252" s="1">
        <v>19.8</v>
      </c>
      <c r="AC252" s="1">
        <v>20.8</v>
      </c>
      <c r="AD252" s="1">
        <v>18.600000000000001</v>
      </c>
      <c r="AE252" s="1">
        <v>19</v>
      </c>
      <c r="AF252" s="1">
        <v>19.2</v>
      </c>
      <c r="AG252" s="1">
        <v>19.600000000000001</v>
      </c>
      <c r="AH252" s="1">
        <v>19.399999999999999</v>
      </c>
      <c r="AI252" s="1">
        <v>20.2</v>
      </c>
      <c r="AJ252" s="1">
        <v>20</v>
      </c>
      <c r="AK252" s="1">
        <v>19.399999999999999</v>
      </c>
      <c r="AL252" s="1">
        <v>19.600000000000001</v>
      </c>
      <c r="AM252" s="1">
        <v>20.399999999999999</v>
      </c>
      <c r="AN252" s="1">
        <v>20.6</v>
      </c>
      <c r="AO252" s="1">
        <v>20.399999999999999</v>
      </c>
      <c r="AP252" s="1">
        <v>20.2</v>
      </c>
      <c r="AQ252" s="1">
        <v>20.8</v>
      </c>
      <c r="AR252" s="1">
        <v>20.6</v>
      </c>
      <c r="AS252" s="1">
        <v>19.2</v>
      </c>
      <c r="AT252" s="1">
        <v>20</v>
      </c>
      <c r="AU252" s="1">
        <v>19.8</v>
      </c>
      <c r="AV252" s="1">
        <v>19.600000000000001</v>
      </c>
      <c r="AW252" s="1">
        <v>20.8</v>
      </c>
      <c r="AX252" s="1">
        <v>20.6</v>
      </c>
      <c r="AY252" s="1">
        <v>20.2</v>
      </c>
      <c r="AZ252" s="1">
        <v>20</v>
      </c>
      <c r="BA252" s="1">
        <v>21.2</v>
      </c>
      <c r="BB252" s="1">
        <v>20.8</v>
      </c>
      <c r="BC252" s="1">
        <v>19.2</v>
      </c>
      <c r="BD252" s="1">
        <v>65535</v>
      </c>
      <c r="BE252" s="1">
        <v>20.8</v>
      </c>
      <c r="BF252" s="1">
        <v>19.2</v>
      </c>
      <c r="BG252" s="1">
        <v>20.399999999999999</v>
      </c>
      <c r="BH252" s="1">
        <v>20.2</v>
      </c>
      <c r="BI252" s="1">
        <v>20</v>
      </c>
      <c r="BJ252" s="1">
        <v>20.399999999999999</v>
      </c>
      <c r="BK252" s="1">
        <v>20.2</v>
      </c>
      <c r="BL252" s="1">
        <v>20.8</v>
      </c>
      <c r="BM252" s="1">
        <v>21.2</v>
      </c>
      <c r="BN252" s="1">
        <v>19.8</v>
      </c>
      <c r="BO252" s="102"/>
      <c r="BP252" s="1">
        <v>19.600000000000001</v>
      </c>
      <c r="BQ252" s="1">
        <v>19.399999999999999</v>
      </c>
      <c r="BR252" s="1">
        <v>19</v>
      </c>
      <c r="BS252" s="1">
        <v>21.4</v>
      </c>
      <c r="BT252" s="1">
        <v>20.2</v>
      </c>
      <c r="BU252" s="1">
        <v>21.6</v>
      </c>
      <c r="BV252" s="1">
        <v>21.21</v>
      </c>
      <c r="BW252" s="1">
        <v>20</v>
      </c>
      <c r="BX252" s="1">
        <v>20.399999999999999</v>
      </c>
      <c r="BY252" s="1">
        <v>20.2</v>
      </c>
      <c r="BZ252" s="1">
        <v>21</v>
      </c>
      <c r="CA252" s="1">
        <v>20</v>
      </c>
      <c r="CB252" s="1">
        <v>20.399999999999999</v>
      </c>
      <c r="CC252" s="1">
        <v>19.8</v>
      </c>
      <c r="CD252" s="1">
        <v>21.8</v>
      </c>
      <c r="CE252" s="1">
        <v>21</v>
      </c>
      <c r="CF252" s="1">
        <v>21.2</v>
      </c>
      <c r="CG252" s="1">
        <v>20.8</v>
      </c>
      <c r="CH252" s="1">
        <v>19.2</v>
      </c>
      <c r="CI252" s="1">
        <v>20.2</v>
      </c>
      <c r="CJ252" s="1">
        <v>21.4</v>
      </c>
      <c r="CK252" s="1">
        <v>20.2</v>
      </c>
      <c r="CL252" s="1">
        <v>20</v>
      </c>
      <c r="CM252" s="1">
        <v>65535</v>
      </c>
      <c r="CN252" s="1">
        <v>19.8</v>
      </c>
      <c r="CO252" s="1">
        <v>19.600000000000001</v>
      </c>
      <c r="CP252" s="1">
        <v>19.600000000000001</v>
      </c>
      <c r="CQ252" s="1">
        <v>21</v>
      </c>
      <c r="CR252" s="1">
        <v>20.8</v>
      </c>
      <c r="CS252" s="1">
        <v>20.399999999999999</v>
      </c>
      <c r="CT252" s="1">
        <v>21.6</v>
      </c>
      <c r="CU252" s="1">
        <v>20.8</v>
      </c>
      <c r="CV252" s="1">
        <v>20.6</v>
      </c>
      <c r="CW252" s="1">
        <v>20.399999999999999</v>
      </c>
      <c r="CX252" s="1">
        <v>21</v>
      </c>
      <c r="CY252" s="1">
        <v>20.8</v>
      </c>
      <c r="CZ252" s="1">
        <v>20.399999999999999</v>
      </c>
      <c r="DA252" s="1">
        <v>20.6</v>
      </c>
      <c r="DB252" s="1">
        <v>20</v>
      </c>
      <c r="DC252" s="1">
        <v>20.2</v>
      </c>
      <c r="DD252" s="1">
        <v>20.6</v>
      </c>
      <c r="DE252" s="1">
        <v>20.399999999999999</v>
      </c>
      <c r="DF252" s="1">
        <v>19.399999999999999</v>
      </c>
      <c r="DG252" s="1">
        <v>19.600000000000001</v>
      </c>
      <c r="DH252" s="1">
        <v>19.399999999999999</v>
      </c>
      <c r="DI252" s="1">
        <v>19.600000000000001</v>
      </c>
      <c r="DJ252" s="1">
        <v>21.2</v>
      </c>
      <c r="DK252" s="1">
        <v>20.6</v>
      </c>
      <c r="DL252" s="1">
        <v>20</v>
      </c>
      <c r="DM252" s="1">
        <v>19.8</v>
      </c>
      <c r="DN252" s="1">
        <v>19.600000000000001</v>
      </c>
      <c r="DO252" s="1">
        <v>19.399999999999999</v>
      </c>
      <c r="DP252" s="1">
        <v>19.8</v>
      </c>
      <c r="DQ252" s="1">
        <v>20.6</v>
      </c>
      <c r="DR252" s="1">
        <v>20.399999999999999</v>
      </c>
      <c r="DS252" s="1">
        <v>65535</v>
      </c>
      <c r="DT252" s="1">
        <v>21.4</v>
      </c>
      <c r="DU252" s="1">
        <v>21.2</v>
      </c>
      <c r="DV252" s="1">
        <v>20.8</v>
      </c>
      <c r="DW252" s="1">
        <v>19.8</v>
      </c>
      <c r="DX252" s="1">
        <v>19.2</v>
      </c>
      <c r="DY252" s="1">
        <v>18.399999999999999</v>
      </c>
      <c r="DZ252" s="1">
        <v>18</v>
      </c>
      <c r="EA252" s="1">
        <v>20.399999999999999</v>
      </c>
      <c r="EB252" s="1">
        <v>20</v>
      </c>
      <c r="EC252" s="1">
        <v>21.2</v>
      </c>
      <c r="ED252" s="1">
        <v>20.6</v>
      </c>
      <c r="EE252" s="1">
        <v>21.6</v>
      </c>
      <c r="EF252" s="1">
        <v>20.8</v>
      </c>
      <c r="EG252" s="1">
        <v>20.6</v>
      </c>
      <c r="EH252" s="1">
        <v>20.399999999999999</v>
      </c>
      <c r="EI252" s="1">
        <v>21.4</v>
      </c>
      <c r="EJ252" s="1">
        <v>20</v>
      </c>
      <c r="EK252" s="1">
        <v>21.4</v>
      </c>
      <c r="EL252" s="1">
        <v>21</v>
      </c>
      <c r="EM252" s="1">
        <v>20.2</v>
      </c>
      <c r="EN252" s="1">
        <v>20.399999999999999</v>
      </c>
      <c r="EO252" s="1">
        <v>21.4</v>
      </c>
      <c r="EP252" s="1">
        <v>20.2</v>
      </c>
      <c r="EQ252" s="1">
        <v>19.8</v>
      </c>
      <c r="ER252" s="1">
        <v>20</v>
      </c>
      <c r="ES252" s="1">
        <v>21.2</v>
      </c>
      <c r="ET252" s="1">
        <v>22</v>
      </c>
      <c r="EU252" s="1">
        <v>19.2</v>
      </c>
      <c r="EV252" s="1">
        <v>19.2</v>
      </c>
      <c r="EW252" s="1">
        <v>19.600000000000001</v>
      </c>
      <c r="EX252" s="1">
        <v>20.8</v>
      </c>
      <c r="EY252" s="1">
        <v>20.8</v>
      </c>
      <c r="EZ252" s="1">
        <v>20.6</v>
      </c>
      <c r="FA252" s="1">
        <v>20.399999999999999</v>
      </c>
      <c r="FB252" s="1">
        <v>21</v>
      </c>
      <c r="FC252" s="1">
        <v>20.399999999999999</v>
      </c>
      <c r="FD252" s="1">
        <v>20.2</v>
      </c>
      <c r="FE252" s="1">
        <v>19.8</v>
      </c>
      <c r="FF252" s="1">
        <v>20.399999999999999</v>
      </c>
      <c r="FG252" s="1">
        <v>18.2</v>
      </c>
      <c r="FH252" s="1">
        <v>19.8</v>
      </c>
      <c r="FI252" s="1">
        <v>21.4</v>
      </c>
      <c r="FJ252" s="1">
        <v>20.8</v>
      </c>
      <c r="FK252" s="1">
        <v>20.2</v>
      </c>
      <c r="FL252" s="1">
        <v>20</v>
      </c>
      <c r="FM252" s="1">
        <v>20.2</v>
      </c>
      <c r="FN252" s="1">
        <v>20</v>
      </c>
      <c r="FO252" s="1">
        <v>21.2</v>
      </c>
      <c r="FP252" s="1">
        <v>20.399999999999999</v>
      </c>
      <c r="FQ252" s="1">
        <v>21</v>
      </c>
      <c r="FR252" s="1">
        <v>20.6</v>
      </c>
      <c r="FS252" s="1">
        <v>20.2</v>
      </c>
      <c r="FT252" s="1">
        <v>22.4</v>
      </c>
      <c r="FU252" s="1">
        <v>18.8</v>
      </c>
      <c r="FV252" s="1">
        <v>19</v>
      </c>
      <c r="FW252" s="1">
        <v>19.2</v>
      </c>
      <c r="FX252" s="1">
        <v>18</v>
      </c>
      <c r="FY252" s="1">
        <v>19</v>
      </c>
      <c r="FZ252" s="1">
        <v>18.8</v>
      </c>
      <c r="GA252" s="1">
        <v>20.399999999999999</v>
      </c>
      <c r="GB252" s="1">
        <v>22.4</v>
      </c>
      <c r="GC252" s="1">
        <v>18.600000000000001</v>
      </c>
      <c r="GD252" s="1">
        <v>21.8</v>
      </c>
      <c r="GE252" s="1">
        <v>20.8</v>
      </c>
      <c r="GF252" s="1">
        <v>18.2</v>
      </c>
      <c r="GG252" s="1">
        <v>18.600000000000001</v>
      </c>
      <c r="GH252" s="1">
        <v>19.2</v>
      </c>
      <c r="GI252" s="1">
        <v>21</v>
      </c>
      <c r="GJ252" s="1">
        <v>20.399999999999999</v>
      </c>
      <c r="GK252" s="1">
        <v>20.6</v>
      </c>
      <c r="GL252" s="1">
        <v>20</v>
      </c>
      <c r="GM252" s="1">
        <v>19.600000000000001</v>
      </c>
      <c r="GN252" s="1">
        <v>17.2</v>
      </c>
      <c r="GO252" s="1">
        <v>17</v>
      </c>
      <c r="GP252" s="1">
        <v>20.8</v>
      </c>
      <c r="GQ252" s="1">
        <v>19</v>
      </c>
      <c r="GR252" s="1">
        <v>20.8</v>
      </c>
      <c r="GS252" s="1">
        <v>21</v>
      </c>
      <c r="GT252" s="1">
        <v>20.399999999999999</v>
      </c>
      <c r="GU252" s="1">
        <v>19.8</v>
      </c>
      <c r="GV252" s="1">
        <v>19.399999999999999</v>
      </c>
      <c r="GW252" s="1">
        <v>18.600000000000001</v>
      </c>
      <c r="GX252" s="1">
        <v>18.600000000000001</v>
      </c>
      <c r="GY252" s="1">
        <v>21</v>
      </c>
      <c r="GZ252" s="1">
        <v>19.399999999999999</v>
      </c>
      <c r="HA252" s="1">
        <v>19.2</v>
      </c>
      <c r="HB252" s="1">
        <v>18.2</v>
      </c>
      <c r="HC252" s="1">
        <v>19.8</v>
      </c>
      <c r="HD252" s="1">
        <v>20</v>
      </c>
      <c r="HE252" s="1">
        <v>19.2</v>
      </c>
      <c r="HF252" s="1">
        <v>21</v>
      </c>
      <c r="HG252" s="1">
        <v>18.2</v>
      </c>
      <c r="HH252" s="1">
        <v>20.2</v>
      </c>
      <c r="HI252" s="1">
        <v>18.2</v>
      </c>
      <c r="HJ252" s="1">
        <v>20.2</v>
      </c>
      <c r="HK252" s="1">
        <v>18.399999999999999</v>
      </c>
      <c r="HL252" s="1">
        <v>17.399999999999999</v>
      </c>
      <c r="HM252" s="1">
        <v>17.399999999999999</v>
      </c>
      <c r="HN252" s="1">
        <v>20.8</v>
      </c>
      <c r="HO252" s="1">
        <v>19.2</v>
      </c>
      <c r="HP252" s="1">
        <v>21.8</v>
      </c>
      <c r="HQ252" s="1">
        <v>20.6</v>
      </c>
      <c r="HR252" s="1">
        <v>19.600000000000001</v>
      </c>
      <c r="HS252" s="1">
        <v>20.399999999999999</v>
      </c>
      <c r="HT252" s="1">
        <v>20</v>
      </c>
      <c r="HU252" s="1">
        <v>17.8</v>
      </c>
      <c r="HV252" s="1">
        <v>19</v>
      </c>
      <c r="HW252" s="1">
        <v>20</v>
      </c>
      <c r="HX252" s="1">
        <v>19.8</v>
      </c>
      <c r="HY252" s="1">
        <v>65535</v>
      </c>
      <c r="HZ252" s="1">
        <v>19.399999999999999</v>
      </c>
      <c r="IA252" s="1">
        <v>21</v>
      </c>
      <c r="IB252" s="1">
        <v>21.6</v>
      </c>
      <c r="IC252" s="1">
        <v>21</v>
      </c>
      <c r="ID252" s="1">
        <v>21.8</v>
      </c>
      <c r="IE252" s="1">
        <v>21</v>
      </c>
      <c r="IF252" s="1">
        <v>20</v>
      </c>
      <c r="IG252" s="1">
        <v>19.399999999999999</v>
      </c>
      <c r="IH252" s="1">
        <v>17.600000000000001</v>
      </c>
      <c r="II252" s="1">
        <v>19</v>
      </c>
      <c r="IJ252" s="1">
        <v>65535</v>
      </c>
      <c r="IK252" s="1">
        <v>19.2</v>
      </c>
      <c r="IL252" s="1">
        <v>18</v>
      </c>
      <c r="IM252" s="1">
        <v>18.600000000000001</v>
      </c>
      <c r="IN252" s="1">
        <v>23.6</v>
      </c>
      <c r="IO252" s="1">
        <v>19.399999999999999</v>
      </c>
      <c r="IP252" s="1">
        <v>17.600000000000001</v>
      </c>
      <c r="IQ252" s="1">
        <v>20.399999999999999</v>
      </c>
      <c r="IR252" s="1">
        <v>22.2</v>
      </c>
      <c r="IS252" s="1">
        <v>21</v>
      </c>
      <c r="IT252" s="1">
        <v>22</v>
      </c>
      <c r="IU252" s="1">
        <v>23.2</v>
      </c>
      <c r="IV252" s="1">
        <v>21</v>
      </c>
      <c r="IW252" s="1">
        <v>19.2</v>
      </c>
      <c r="IX252" s="1">
        <v>20</v>
      </c>
      <c r="IY252" s="1">
        <v>20.6</v>
      </c>
      <c r="IZ252" s="1">
        <v>22.4</v>
      </c>
      <c r="JA252" s="1">
        <v>19.2</v>
      </c>
      <c r="JB252" s="1">
        <v>21.4</v>
      </c>
      <c r="JC252" s="1">
        <v>24.2</v>
      </c>
      <c r="JD252" s="1">
        <v>21.6</v>
      </c>
      <c r="JE252" s="1">
        <v>19.399999999999999</v>
      </c>
      <c r="JF252" s="1">
        <v>22.6</v>
      </c>
      <c r="JG252" s="1">
        <v>23.8</v>
      </c>
      <c r="JH252" s="1">
        <v>22.6</v>
      </c>
      <c r="JI252" s="1">
        <v>20.399999999999999</v>
      </c>
      <c r="JJ252" s="1">
        <v>21</v>
      </c>
      <c r="JK252" s="1">
        <v>22</v>
      </c>
      <c r="JL252" s="1">
        <v>22</v>
      </c>
      <c r="JM252" s="1">
        <v>21.4</v>
      </c>
      <c r="JN252" s="1">
        <v>22.2</v>
      </c>
      <c r="JO252" s="1">
        <v>23</v>
      </c>
      <c r="JP252" s="1">
        <v>22.8</v>
      </c>
      <c r="JQ252" s="1">
        <v>20.399999999999999</v>
      </c>
      <c r="JR252" s="1">
        <v>21</v>
      </c>
      <c r="JS252" s="1">
        <v>20</v>
      </c>
      <c r="JT252" s="1">
        <v>21.4</v>
      </c>
      <c r="JU252" s="1">
        <v>19.399999999999999</v>
      </c>
      <c r="JV252" s="1">
        <v>18.399999999999999</v>
      </c>
      <c r="JW252" s="1">
        <v>65535</v>
      </c>
      <c r="JX252" s="1">
        <v>21</v>
      </c>
      <c r="JY252" s="1">
        <v>19.2</v>
      </c>
      <c r="JZ252" s="1">
        <v>18.2</v>
      </c>
      <c r="KA252" s="1">
        <v>23.2</v>
      </c>
      <c r="KB252" s="1">
        <v>19.2</v>
      </c>
      <c r="KC252" s="1">
        <v>19</v>
      </c>
      <c r="KD252" s="1">
        <v>18.399999999999999</v>
      </c>
      <c r="KE252" s="1">
        <v>21.8</v>
      </c>
      <c r="KF252" s="1">
        <v>22</v>
      </c>
      <c r="KG252" s="1">
        <v>20</v>
      </c>
      <c r="KH252" s="1">
        <v>22.2</v>
      </c>
      <c r="KI252" s="1">
        <v>22.8</v>
      </c>
      <c r="KJ252" s="1">
        <v>22.4</v>
      </c>
      <c r="KK252" s="1">
        <v>21</v>
      </c>
      <c r="KL252" s="1">
        <v>19.399999999999999</v>
      </c>
      <c r="KM252" s="1">
        <v>20.399999999999999</v>
      </c>
      <c r="KN252" s="1">
        <v>19</v>
      </c>
      <c r="KO252" s="1">
        <v>20.399999999999999</v>
      </c>
      <c r="KP252" s="1">
        <v>21</v>
      </c>
      <c r="KQ252" s="1">
        <v>20.6</v>
      </c>
      <c r="KR252" s="1">
        <v>21</v>
      </c>
      <c r="KS252" s="1">
        <v>20</v>
      </c>
      <c r="KT252" s="1">
        <v>21</v>
      </c>
      <c r="KU252" s="1">
        <v>21.6</v>
      </c>
      <c r="KV252" s="1">
        <v>20.8</v>
      </c>
      <c r="KW252" s="1">
        <v>21</v>
      </c>
      <c r="KX252" s="1">
        <v>21.8</v>
      </c>
      <c r="KY252" s="1">
        <v>20</v>
      </c>
      <c r="KZ252" s="1">
        <v>21.4</v>
      </c>
      <c r="LA252" s="1">
        <v>20.2</v>
      </c>
      <c r="LB252" s="1">
        <v>19.8</v>
      </c>
      <c r="LC252" s="1">
        <v>20.6</v>
      </c>
      <c r="LD252" s="1">
        <v>20.399999999999999</v>
      </c>
      <c r="LE252" s="1">
        <v>21.4</v>
      </c>
      <c r="LF252" s="1">
        <v>19</v>
      </c>
      <c r="LG252" s="1">
        <v>21.8</v>
      </c>
      <c r="LH252" s="1">
        <v>21.4</v>
      </c>
      <c r="LI252" s="1">
        <v>21</v>
      </c>
      <c r="LJ252" s="1">
        <v>22.4</v>
      </c>
      <c r="LK252" s="1">
        <v>21</v>
      </c>
      <c r="LL252" s="1">
        <v>21.4</v>
      </c>
      <c r="LM252" s="1">
        <v>20.399999999999999</v>
      </c>
      <c r="LN252" s="1">
        <v>21.6</v>
      </c>
      <c r="LO252" s="1">
        <v>21</v>
      </c>
      <c r="LP252" s="1">
        <v>21.8</v>
      </c>
      <c r="LQ252" s="1">
        <v>22.6</v>
      </c>
      <c r="LR252" s="1">
        <v>22.8</v>
      </c>
      <c r="LS252" s="1">
        <v>21</v>
      </c>
      <c r="LT252" s="1">
        <v>20.9</v>
      </c>
      <c r="LU252" s="1">
        <v>20.399999999999999</v>
      </c>
      <c r="LV252" s="1">
        <v>20</v>
      </c>
      <c r="LW252" s="1">
        <v>18.8</v>
      </c>
      <c r="LX252" s="1">
        <v>21.4</v>
      </c>
      <c r="LY252" s="1">
        <v>20</v>
      </c>
      <c r="LZ252" s="1">
        <v>21</v>
      </c>
      <c r="MA252" s="1">
        <v>20.399999999999999</v>
      </c>
      <c r="MB252" s="1">
        <v>20</v>
      </c>
      <c r="MC252" s="1">
        <v>21.4</v>
      </c>
      <c r="MD252" s="1">
        <v>23</v>
      </c>
      <c r="ME252" s="1">
        <v>21.8</v>
      </c>
      <c r="MF252" s="1">
        <v>20</v>
      </c>
      <c r="MG252" s="1">
        <v>18.600000000000001</v>
      </c>
      <c r="MH252" s="1">
        <v>21.6</v>
      </c>
      <c r="MI252" s="1">
        <v>22</v>
      </c>
      <c r="MJ252" s="1">
        <v>21.6</v>
      </c>
      <c r="MK252" s="1">
        <v>20.399999999999999</v>
      </c>
      <c r="ML252" s="1">
        <v>20.2</v>
      </c>
      <c r="MM252" s="1">
        <v>21.2</v>
      </c>
      <c r="MN252" s="1">
        <v>19.2</v>
      </c>
      <c r="MO252" s="1">
        <v>21.8</v>
      </c>
      <c r="MP252" s="1">
        <v>20.2</v>
      </c>
      <c r="MQ252" s="1">
        <v>19.600000000000001</v>
      </c>
      <c r="MR252" s="1">
        <v>20.6</v>
      </c>
      <c r="MS252" s="1">
        <v>20.6</v>
      </c>
      <c r="MT252" s="1">
        <v>21.6</v>
      </c>
      <c r="MU252" s="1">
        <v>20.2</v>
      </c>
      <c r="MV252" s="1">
        <v>21.6</v>
      </c>
      <c r="MW252" s="1">
        <v>21.2</v>
      </c>
      <c r="MX252" s="1">
        <v>20.6</v>
      </c>
      <c r="MY252" s="1">
        <v>21.6</v>
      </c>
      <c r="MZ252" s="1">
        <v>20.8</v>
      </c>
      <c r="NA252" s="1">
        <v>20.399999999999999</v>
      </c>
      <c r="NB252" s="1">
        <v>20.6</v>
      </c>
      <c r="NC252" s="1">
        <v>21.8</v>
      </c>
      <c r="ND252" s="1">
        <v>20.2</v>
      </c>
      <c r="NE252" s="1">
        <v>65535</v>
      </c>
      <c r="NF252" s="1">
        <v>19.399999999999999</v>
      </c>
      <c r="NG252" s="1">
        <v>20.2</v>
      </c>
      <c r="NH252" s="1">
        <v>19</v>
      </c>
      <c r="NI252" s="1">
        <v>22.2</v>
      </c>
      <c r="NJ252" s="6">
        <f t="shared" si="160"/>
        <v>1</v>
      </c>
      <c r="NK252" s="3">
        <f t="shared" si="161"/>
        <v>0.9642857142857143</v>
      </c>
      <c r="NL252" s="3">
        <f t="shared" si="162"/>
        <v>0.967741935483871</v>
      </c>
      <c r="NM252" s="3">
        <f t="shared" si="163"/>
        <v>0.96666666666666667</v>
      </c>
      <c r="NN252" s="3">
        <f t="shared" si="164"/>
        <v>1</v>
      </c>
      <c r="NO252" s="3">
        <f t="shared" si="165"/>
        <v>1</v>
      </c>
      <c r="NP252" s="3">
        <f t="shared" si="166"/>
        <v>1</v>
      </c>
      <c r="NQ252" s="3">
        <f t="shared" si="167"/>
        <v>0.93548387096774188</v>
      </c>
      <c r="NR252" s="3">
        <f t="shared" si="168"/>
        <v>1</v>
      </c>
      <c r="NS252" s="3">
        <f t="shared" si="169"/>
        <v>0.967741935483871</v>
      </c>
      <c r="NT252" s="3">
        <f t="shared" si="170"/>
        <v>1</v>
      </c>
      <c r="NU252" s="3">
        <f t="shared" si="171"/>
        <v>0.967741935483871</v>
      </c>
      <c r="NV252" s="3">
        <f t="shared" si="172"/>
        <v>0.98082191780821915</v>
      </c>
      <c r="NW252" s="5">
        <f t="shared" si="173"/>
        <v>19.393548387096775</v>
      </c>
      <c r="NX252" s="1">
        <f t="shared" si="174"/>
        <v>20.274074074074068</v>
      </c>
      <c r="NY252" s="1">
        <f t="shared" si="175"/>
        <v>20.427</v>
      </c>
      <c r="NZ252" s="1">
        <f t="shared" si="176"/>
        <v>20.262068965517241</v>
      </c>
      <c r="OA252" s="1">
        <f t="shared" si="177"/>
        <v>20.419354838709673</v>
      </c>
      <c r="OB252" s="1">
        <f t="shared" si="178"/>
        <v>20.013333333333328</v>
      </c>
      <c r="OC252" s="1">
        <f t="shared" si="179"/>
        <v>19.477419354838712</v>
      </c>
      <c r="OD252" s="1">
        <f t="shared" si="180"/>
        <v>19.827586206896555</v>
      </c>
      <c r="OE252" s="1">
        <f t="shared" si="181"/>
        <v>21.446666666666662</v>
      </c>
      <c r="OF252" s="1">
        <f t="shared" si="182"/>
        <v>20.606666666666662</v>
      </c>
      <c r="OG252" s="1">
        <f t="shared" si="183"/>
        <v>20.963333333333331</v>
      </c>
      <c r="OH252" s="1">
        <f t="shared" si="184"/>
        <v>20.693333333333339</v>
      </c>
      <c r="OI252" s="111" t="e">
        <f>NA()</f>
        <v>#N/A</v>
      </c>
      <c r="OJ252" s="112" t="e">
        <f>NA()</f>
        <v>#N/A</v>
      </c>
      <c r="OK252" s="112" t="e">
        <f>NA()</f>
        <v>#N/A</v>
      </c>
      <c r="OL252" s="112" t="e">
        <f>NA()</f>
        <v>#N/A</v>
      </c>
      <c r="OM252" s="112" t="e">
        <f>NA()</f>
        <v>#N/A</v>
      </c>
      <c r="ON252" s="112" t="e">
        <f>NA()</f>
        <v>#N/A</v>
      </c>
      <c r="OO252" s="112" t="e">
        <f>NA()</f>
        <v>#N/A</v>
      </c>
      <c r="OP252" s="112" t="e">
        <f>NA()</f>
        <v>#N/A</v>
      </c>
      <c r="OQ252" s="112" t="e">
        <f>NA()</f>
        <v>#N/A</v>
      </c>
      <c r="OR252" s="112" t="e">
        <f>NA()</f>
        <v>#N/A</v>
      </c>
      <c r="OS252" s="112" t="e">
        <f>NA()</f>
        <v>#N/A</v>
      </c>
      <c r="OT252" s="112" t="e">
        <f>NA()</f>
        <v>#N/A</v>
      </c>
      <c r="OU252" s="5" t="e">
        <f t="shared" si="148"/>
        <v>#N/A</v>
      </c>
      <c r="OV252" s="1" t="e">
        <f t="shared" si="149"/>
        <v>#N/A</v>
      </c>
      <c r="OW252" s="1" t="e">
        <f t="shared" si="150"/>
        <v>#N/A</v>
      </c>
      <c r="OX252" s="1" t="e">
        <f t="shared" si="151"/>
        <v>#N/A</v>
      </c>
      <c r="OY252" s="1" t="e">
        <f t="shared" si="152"/>
        <v>#N/A</v>
      </c>
      <c r="OZ252" s="1" t="e">
        <f t="shared" si="153"/>
        <v>#N/A</v>
      </c>
      <c r="PA252" s="1" t="e">
        <f t="shared" si="154"/>
        <v>#N/A</v>
      </c>
      <c r="PB252" s="1" t="e">
        <f t="shared" si="155"/>
        <v>#N/A</v>
      </c>
      <c r="PC252" s="1" t="e">
        <f t="shared" si="156"/>
        <v>#N/A</v>
      </c>
      <c r="PD252" s="1" t="e">
        <f t="shared" si="157"/>
        <v>#N/A</v>
      </c>
      <c r="PE252" s="1" t="e">
        <f t="shared" si="158"/>
        <v>#N/A</v>
      </c>
      <c r="PF252" s="1" t="e">
        <f t="shared" si="159"/>
        <v>#N/A</v>
      </c>
      <c r="PG252" s="111">
        <v>15</v>
      </c>
      <c r="PH252" s="112">
        <v>15.2</v>
      </c>
      <c r="PI252" s="112">
        <v>15.6</v>
      </c>
      <c r="PJ252" s="112">
        <v>16</v>
      </c>
      <c r="PK252" s="112">
        <v>12.6</v>
      </c>
      <c r="PL252" s="112">
        <v>12</v>
      </c>
      <c r="PM252" s="112">
        <v>15</v>
      </c>
      <c r="PN252" s="112">
        <v>15</v>
      </c>
      <c r="PO252" s="112">
        <v>15</v>
      </c>
      <c r="PP252" s="112">
        <v>14.6</v>
      </c>
      <c r="PQ252" s="112">
        <v>15</v>
      </c>
      <c r="PR252" s="137">
        <v>11</v>
      </c>
      <c r="PS252" s="5">
        <f t="array" ref="PS252">+IF(ISERROR($NW252)=FALSE,MIN(IF($H252:$AL252&lt;65534,$H252:$AL252,"")),NA())</f>
        <v>17.2</v>
      </c>
      <c r="PT252" s="1">
        <f t="array" ref="PT252">+IF(ISERROR($NX252)=FALSE,MIN(IF($AM252:$BN252&lt;65534,$AM252:$BN252,"")),NA())</f>
        <v>19.2</v>
      </c>
      <c r="PU252" s="1">
        <f t="array" ref="PU252">+IF(ISERROR($NY252)=FALSE,MIN(IF($BP252:$CT252&lt;65534,$BP252:$CT252,"")),NA())</f>
        <v>19</v>
      </c>
      <c r="PV252" s="1">
        <f t="array" ref="PV252">+IF(ISERROR($NZ252)=FALSE,MIN(IF($CU252:$DX252&lt;65534,$CU252:$DX252,"")),NA())</f>
        <v>19.2</v>
      </c>
      <c r="PW252" s="1">
        <f t="array" ref="PW252">+IF(ISERROR($OA252)=FALSE,MIN(IF($DY252:$FC252&lt;65534,$DY252:$FC252,"")),NA())</f>
        <v>18</v>
      </c>
      <c r="PX252" s="1">
        <f t="array" ref="PX252">+IF(ISERROR($OB252)=FALSE,MIN(IF($FD252:$GG252&lt;65534,$FD252:$GG252,"")),NA())</f>
        <v>18</v>
      </c>
      <c r="PY252" s="1">
        <f t="array" ref="PY252">+IF(ISERROR($OC252)=FALSE,MIN(IF($GH252:$HL252&lt;65534,$GH252:$HL252,"")),NA())</f>
        <v>17</v>
      </c>
      <c r="PZ252" s="1">
        <f t="array" ref="PZ252">+IF(ISERROR($OD252)=FALSE,MIN(IF($HM252:$IQ252&lt;65534,$HM252:$IQ252,"")),NA())</f>
        <v>17.399999999999999</v>
      </c>
      <c r="QA252" s="1">
        <f t="array" ref="QA252">+IF(ISERROR($OE252)=FALSE,MIN(IF($IR252:$JU252&lt;65534,$IR252:$JU252,"")),NA())</f>
        <v>19.2</v>
      </c>
      <c r="QB252" s="1">
        <f t="array" ref="QB252">+IF(ISERROR($OF252)=FALSE,MIN(IF($JV252:$KZ252&lt;65534,$JV252:$KZ252,"")),NA())</f>
        <v>18.2</v>
      </c>
      <c r="QC252" s="1">
        <f t="array" ref="QC252">+IF(ISERROR($OG252)=FALSE,MIN(IF($LA252:$MD252&lt;65534,$LA252:$MD252,"")),NA())</f>
        <v>18.8</v>
      </c>
      <c r="QD252" s="1">
        <f t="array" ref="QD252">+IF(ISERROR($OH252)=FALSE,MIN(IF($ME252:$NI252&lt;65534,$ME252:$NI252,"")),NA())</f>
        <v>18.600000000000001</v>
      </c>
      <c r="QE252" s="5">
        <f t="shared" si="185"/>
        <v>-2.1999999999999993</v>
      </c>
      <c r="QF252" s="1">
        <f t="shared" si="186"/>
        <v>-4</v>
      </c>
      <c r="QG252" s="1">
        <f t="shared" si="187"/>
        <v>-3.4000000000000004</v>
      </c>
      <c r="QH252" s="1">
        <f t="shared" si="188"/>
        <v>-3.1999999999999993</v>
      </c>
      <c r="QI252" s="1">
        <f t="shared" si="189"/>
        <v>-5.4</v>
      </c>
      <c r="QJ252" s="1">
        <f t="shared" si="190"/>
        <v>-6</v>
      </c>
      <c r="QK252" s="1">
        <f t="shared" si="191"/>
        <v>-2</v>
      </c>
      <c r="QL252" s="1">
        <f t="shared" si="192"/>
        <v>-2.3999999999999986</v>
      </c>
      <c r="QM252" s="1">
        <f t="shared" si="193"/>
        <v>-4.1999999999999993</v>
      </c>
      <c r="QN252" s="1">
        <f t="shared" si="194"/>
        <v>-3.5999999999999996</v>
      </c>
      <c r="QO252" s="1">
        <f t="shared" si="195"/>
        <v>-3.8000000000000007</v>
      </c>
      <c r="QP252" s="1">
        <f t="shared" si="196"/>
        <v>-7.6000000000000014</v>
      </c>
      <c r="QQ252" s="5" t="s">
        <v>892</v>
      </c>
    </row>
    <row r="253" spans="1:459" s="1" customFormat="1" x14ac:dyDescent="0.2">
      <c r="A253" s="79">
        <v>21215080</v>
      </c>
      <c r="B253" s="106">
        <v>-74.995361111111109</v>
      </c>
      <c r="C253" s="106">
        <v>4.231527777777778</v>
      </c>
      <c r="D253" s="105">
        <v>432</v>
      </c>
      <c r="E253" s="97" t="s">
        <v>126</v>
      </c>
      <c r="F253" s="97" t="s">
        <v>127</v>
      </c>
      <c r="G253" s="97" t="s">
        <v>27</v>
      </c>
      <c r="H253" s="1">
        <v>18.2</v>
      </c>
      <c r="I253" s="1">
        <v>18.399999999999999</v>
      </c>
      <c r="J253" s="1">
        <v>20.399999999999999</v>
      </c>
      <c r="K253" s="1">
        <v>22.6</v>
      </c>
      <c r="L253" s="1">
        <v>23.2</v>
      </c>
      <c r="M253" s="1">
        <v>24.2</v>
      </c>
      <c r="N253" s="1">
        <v>22.6</v>
      </c>
      <c r="O253" s="1">
        <v>23</v>
      </c>
      <c r="P253" s="1">
        <v>23.2</v>
      </c>
      <c r="Q253" s="1">
        <v>23.4</v>
      </c>
      <c r="R253" s="1">
        <v>24</v>
      </c>
      <c r="S253" s="1">
        <v>24</v>
      </c>
      <c r="T253" s="1">
        <v>23.2</v>
      </c>
      <c r="U253" s="1">
        <v>22</v>
      </c>
      <c r="V253" s="1">
        <v>21.8</v>
      </c>
      <c r="W253" s="1">
        <v>22.6</v>
      </c>
      <c r="X253" s="1">
        <v>23</v>
      </c>
      <c r="Y253" s="1">
        <v>23.4</v>
      </c>
      <c r="Z253" s="1">
        <v>22.8</v>
      </c>
      <c r="AA253" s="1">
        <v>23.8</v>
      </c>
      <c r="AB253" s="1">
        <v>22</v>
      </c>
      <c r="AC253" s="1">
        <v>23</v>
      </c>
      <c r="AD253" s="1">
        <v>21.2</v>
      </c>
      <c r="AE253" s="1">
        <v>20.399999999999999</v>
      </c>
      <c r="AF253" s="1">
        <v>21.4</v>
      </c>
      <c r="AG253" s="1">
        <v>65535</v>
      </c>
      <c r="AH253" s="1">
        <v>23</v>
      </c>
      <c r="AI253" s="1">
        <v>23.2</v>
      </c>
      <c r="AJ253" s="1">
        <v>23.8</v>
      </c>
      <c r="AK253" s="1">
        <v>22.2</v>
      </c>
      <c r="AL253" s="1">
        <v>23</v>
      </c>
      <c r="AM253" s="1">
        <v>24</v>
      </c>
      <c r="AN253" s="1">
        <v>24</v>
      </c>
      <c r="AO253" s="1">
        <v>23.8</v>
      </c>
      <c r="AP253" s="1">
        <v>24.8</v>
      </c>
      <c r="AQ253" s="1">
        <v>24.8</v>
      </c>
      <c r="AR253" s="1">
        <v>24.2</v>
      </c>
      <c r="AS253" s="1">
        <v>22.8</v>
      </c>
      <c r="AT253" s="1">
        <v>23</v>
      </c>
      <c r="AU253" s="1">
        <v>22.2</v>
      </c>
      <c r="AV253" s="1">
        <v>22.4</v>
      </c>
      <c r="AW253" s="1">
        <v>22.4</v>
      </c>
      <c r="AX253" s="1">
        <v>65535</v>
      </c>
      <c r="AY253" s="1">
        <v>23.4</v>
      </c>
      <c r="AZ253" s="1">
        <v>25</v>
      </c>
      <c r="BA253" s="1">
        <v>23.4</v>
      </c>
      <c r="BB253" s="1">
        <v>24.2</v>
      </c>
      <c r="BC253" s="1">
        <v>21</v>
      </c>
      <c r="BD253" s="1">
        <v>21.4</v>
      </c>
      <c r="BE253" s="1">
        <v>21.8</v>
      </c>
      <c r="BF253" s="1">
        <v>21.6</v>
      </c>
      <c r="BG253" s="1">
        <v>22.6</v>
      </c>
      <c r="BH253" s="1">
        <v>22.8</v>
      </c>
      <c r="BI253" s="1">
        <v>24</v>
      </c>
      <c r="BJ253" s="1">
        <v>22.2</v>
      </c>
      <c r="BK253" s="1">
        <v>22.4</v>
      </c>
      <c r="BL253" s="1">
        <v>23.2</v>
      </c>
      <c r="BM253" s="1">
        <v>23.4</v>
      </c>
      <c r="BN253" s="1">
        <v>22.6</v>
      </c>
      <c r="BO253" s="102"/>
      <c r="BP253" s="1">
        <v>22.6</v>
      </c>
      <c r="BQ253" s="1">
        <v>21.6</v>
      </c>
      <c r="BR253" s="1">
        <v>21.2</v>
      </c>
      <c r="BS253" s="1">
        <v>22.2</v>
      </c>
      <c r="BT253" s="1">
        <v>21.2</v>
      </c>
      <c r="BU253" s="1">
        <v>22</v>
      </c>
      <c r="BV253" s="1">
        <v>24.8</v>
      </c>
      <c r="BW253" s="1">
        <v>23.6</v>
      </c>
      <c r="BX253" s="1">
        <v>23.2</v>
      </c>
      <c r="BY253" s="1">
        <v>23.4</v>
      </c>
      <c r="BZ253" s="1">
        <v>23.6</v>
      </c>
      <c r="CA253" s="1">
        <v>65535</v>
      </c>
      <c r="CB253" s="1">
        <v>65535</v>
      </c>
      <c r="CC253" s="1">
        <v>23.4</v>
      </c>
      <c r="CD253" s="1">
        <v>24.2</v>
      </c>
      <c r="CE253" s="1">
        <v>23.4</v>
      </c>
      <c r="CF253" s="1">
        <v>21.8</v>
      </c>
      <c r="CG253" s="1">
        <v>23.2</v>
      </c>
      <c r="CH253" s="1">
        <v>21.6</v>
      </c>
      <c r="CI253" s="1">
        <v>22.6</v>
      </c>
      <c r="CJ253" s="1">
        <v>22.2</v>
      </c>
      <c r="CK253" s="1">
        <v>22.4</v>
      </c>
      <c r="CL253" s="1">
        <v>22.2</v>
      </c>
      <c r="CM253" s="1">
        <v>65535</v>
      </c>
      <c r="CN253" s="1">
        <v>65535</v>
      </c>
      <c r="CO253" s="1">
        <v>21.4</v>
      </c>
      <c r="CP253" s="1">
        <v>22.2</v>
      </c>
      <c r="CQ253" s="1">
        <v>23.6</v>
      </c>
      <c r="CR253" s="1">
        <v>24</v>
      </c>
      <c r="CS253" s="1">
        <v>22.8</v>
      </c>
      <c r="CT253" s="1">
        <v>65535</v>
      </c>
      <c r="CU253" s="1">
        <v>23.6</v>
      </c>
      <c r="CV253" s="1">
        <v>22.4</v>
      </c>
      <c r="CW253" s="1">
        <v>21.8</v>
      </c>
      <c r="CX253" s="1">
        <v>22.6</v>
      </c>
      <c r="CY253" s="1">
        <v>24.4</v>
      </c>
      <c r="CZ253" s="1">
        <v>24.2</v>
      </c>
      <c r="DA253" s="1">
        <v>23.4</v>
      </c>
      <c r="DB253" s="1">
        <v>24</v>
      </c>
      <c r="DC253" s="1">
        <v>23.4</v>
      </c>
      <c r="DD253" s="1">
        <v>22.6</v>
      </c>
      <c r="DE253" s="1">
        <v>22.2</v>
      </c>
      <c r="DF253" s="1">
        <v>21.8</v>
      </c>
      <c r="DG253" s="1">
        <v>22.8</v>
      </c>
      <c r="DH253" s="1">
        <v>22.8</v>
      </c>
      <c r="DI253" s="1">
        <v>21.6</v>
      </c>
      <c r="DJ253" s="1">
        <v>21.8</v>
      </c>
      <c r="DK253" s="1">
        <v>22.8</v>
      </c>
      <c r="DL253" s="1">
        <v>23.4</v>
      </c>
      <c r="DM253" s="1">
        <v>65535</v>
      </c>
      <c r="DN253" s="1">
        <v>22.4</v>
      </c>
      <c r="DO253" s="1">
        <v>22.8</v>
      </c>
      <c r="DP253" s="1">
        <v>22.2</v>
      </c>
      <c r="DQ253" s="1">
        <v>22.4</v>
      </c>
      <c r="DR253" s="1">
        <v>22.4</v>
      </c>
      <c r="DS253" s="1">
        <v>23.2</v>
      </c>
      <c r="DT253" s="1">
        <v>22.8</v>
      </c>
      <c r="DU253" s="1">
        <v>24.2</v>
      </c>
      <c r="DV253" s="1">
        <v>24.2</v>
      </c>
      <c r="DW253" s="1">
        <v>21</v>
      </c>
      <c r="DX253" s="1">
        <v>21.8</v>
      </c>
      <c r="DY253" s="1">
        <v>21.8</v>
      </c>
      <c r="DZ253" s="1">
        <v>20.6</v>
      </c>
      <c r="EA253" s="1">
        <v>22</v>
      </c>
      <c r="EB253" s="1">
        <v>22.4</v>
      </c>
      <c r="EC253" s="1">
        <v>22.8</v>
      </c>
      <c r="ED253" s="1">
        <v>22</v>
      </c>
      <c r="EE253" s="1">
        <v>22.4</v>
      </c>
      <c r="EF253" s="1">
        <v>24.2</v>
      </c>
      <c r="EG253" s="1">
        <v>23.4</v>
      </c>
      <c r="EH253" s="1">
        <v>22.2</v>
      </c>
      <c r="EI253" s="1">
        <v>23.2</v>
      </c>
      <c r="EJ253" s="1">
        <v>22.6</v>
      </c>
      <c r="EK253" s="1">
        <v>23</v>
      </c>
      <c r="EL253" s="1">
        <v>23.2</v>
      </c>
      <c r="EM253" s="1">
        <v>22</v>
      </c>
      <c r="EN253" s="1">
        <v>23</v>
      </c>
      <c r="EO253" s="1">
        <v>23.2</v>
      </c>
      <c r="EP253" s="1">
        <v>21.6</v>
      </c>
      <c r="EQ253" s="1">
        <v>21.2</v>
      </c>
      <c r="ER253" s="1">
        <v>21.2</v>
      </c>
      <c r="ES253" s="1">
        <v>22.6</v>
      </c>
      <c r="ET253" s="1">
        <v>23.8</v>
      </c>
      <c r="EU253" s="1">
        <v>22</v>
      </c>
      <c r="EV253" s="1">
        <v>23</v>
      </c>
      <c r="EW253" s="1">
        <v>23.4</v>
      </c>
      <c r="EX253" s="1">
        <v>21.2</v>
      </c>
      <c r="EY253" s="1">
        <v>22.6</v>
      </c>
      <c r="EZ253" s="1">
        <v>23.8</v>
      </c>
      <c r="FA253" s="1">
        <v>23.6</v>
      </c>
      <c r="FB253" s="1">
        <v>23.4</v>
      </c>
      <c r="FC253" s="1">
        <v>22</v>
      </c>
      <c r="FD253" s="1">
        <v>22.2</v>
      </c>
      <c r="FE253" s="1">
        <v>22.6</v>
      </c>
      <c r="FF253" s="1">
        <v>22</v>
      </c>
      <c r="FG253" s="1">
        <v>20.8</v>
      </c>
      <c r="FH253" s="1">
        <v>22</v>
      </c>
      <c r="FI253" s="1">
        <v>22.2</v>
      </c>
      <c r="FJ253" s="1">
        <v>22.6</v>
      </c>
      <c r="FK253" s="1">
        <v>22.2</v>
      </c>
      <c r="FL253" s="1">
        <v>21.2</v>
      </c>
      <c r="FM253" s="1">
        <v>22.2</v>
      </c>
      <c r="FN253" s="1">
        <v>22.8</v>
      </c>
      <c r="FO253" s="1">
        <v>22</v>
      </c>
      <c r="FP253" s="1">
        <v>22.6</v>
      </c>
      <c r="FQ253" s="1">
        <v>23.8</v>
      </c>
      <c r="FR253" s="1">
        <v>23.2</v>
      </c>
      <c r="FS253" s="1">
        <v>21.6</v>
      </c>
      <c r="FT253" s="1">
        <v>21.2</v>
      </c>
      <c r="FU253" s="1">
        <v>21.8</v>
      </c>
      <c r="FV253" s="1">
        <v>22.2</v>
      </c>
      <c r="FW253" s="1">
        <v>22.8</v>
      </c>
      <c r="FX253" s="1">
        <v>20.2</v>
      </c>
      <c r="FY253" s="1">
        <v>21.2</v>
      </c>
      <c r="FZ253" s="1">
        <v>20.8</v>
      </c>
      <c r="GA253" s="1">
        <v>21.2</v>
      </c>
      <c r="GB253" s="1">
        <v>20.8</v>
      </c>
      <c r="GC253" s="1">
        <v>21.8</v>
      </c>
      <c r="GD253" s="1">
        <v>23.8</v>
      </c>
      <c r="GE253" s="1">
        <v>22.8</v>
      </c>
      <c r="GF253" s="1">
        <v>20.6</v>
      </c>
      <c r="GG253" s="1">
        <v>20.2</v>
      </c>
      <c r="GH253" s="1">
        <v>20.399999999999999</v>
      </c>
      <c r="GI253" s="1">
        <v>22</v>
      </c>
      <c r="GJ253" s="1">
        <v>23.2</v>
      </c>
      <c r="GK253" s="1">
        <v>24.2</v>
      </c>
      <c r="GL253" s="1">
        <v>22.8</v>
      </c>
      <c r="GM253" s="1">
        <v>21.2</v>
      </c>
      <c r="GN253" s="1">
        <v>19.399999999999999</v>
      </c>
      <c r="GO253" s="1">
        <v>21.2</v>
      </c>
      <c r="GP253" s="1">
        <v>22.4</v>
      </c>
      <c r="GQ253" s="1">
        <v>21.4</v>
      </c>
      <c r="GR253" s="1">
        <v>22.4</v>
      </c>
      <c r="GS253" s="1">
        <v>23.4</v>
      </c>
      <c r="GT253" s="1">
        <v>22.4</v>
      </c>
      <c r="GU253" s="1">
        <v>22</v>
      </c>
      <c r="GV253" s="1">
        <v>22.6</v>
      </c>
      <c r="GW253" s="1">
        <v>21.2</v>
      </c>
      <c r="GX253" s="1">
        <v>21</v>
      </c>
      <c r="GY253" s="1">
        <v>22.4</v>
      </c>
      <c r="GZ253" s="1">
        <v>21.2</v>
      </c>
      <c r="HA253" s="1">
        <v>21.4</v>
      </c>
      <c r="HB253" s="1">
        <v>21.2</v>
      </c>
      <c r="HC253" s="1">
        <v>22.2</v>
      </c>
      <c r="HD253" s="1">
        <v>23.4</v>
      </c>
      <c r="HE253" s="1">
        <v>21.6</v>
      </c>
      <c r="HF253" s="1">
        <v>23.2</v>
      </c>
      <c r="HG253" s="1">
        <v>20</v>
      </c>
      <c r="HH253" s="1">
        <v>22.2</v>
      </c>
      <c r="HI253" s="1">
        <v>21.4</v>
      </c>
      <c r="HJ253" s="1">
        <v>20</v>
      </c>
      <c r="HK253" s="1">
        <v>21.4</v>
      </c>
      <c r="HL253" s="1">
        <v>20.6</v>
      </c>
      <c r="HM253" s="1">
        <v>21.2</v>
      </c>
      <c r="HN253" s="1">
        <v>65535</v>
      </c>
      <c r="HO253" s="1">
        <v>65535</v>
      </c>
      <c r="HP253" s="1">
        <v>65535</v>
      </c>
      <c r="HQ253" s="1">
        <v>65535</v>
      </c>
      <c r="HR253" s="1">
        <v>65535</v>
      </c>
      <c r="HS253" s="1">
        <v>65535</v>
      </c>
      <c r="HT253" s="1">
        <v>65535</v>
      </c>
      <c r="HU253" s="1">
        <v>65535</v>
      </c>
      <c r="HV253" s="1">
        <v>65535</v>
      </c>
      <c r="HW253" s="1">
        <v>65535</v>
      </c>
      <c r="HX253" s="1">
        <v>21.6</v>
      </c>
      <c r="HY253" s="1">
        <v>23.8</v>
      </c>
      <c r="HZ253" s="1">
        <v>22</v>
      </c>
      <c r="IA253" s="1">
        <v>23</v>
      </c>
      <c r="IB253" s="1">
        <v>23.8</v>
      </c>
      <c r="IC253" s="1">
        <v>24</v>
      </c>
      <c r="ID253" s="1">
        <v>24.8</v>
      </c>
      <c r="IE253" s="1">
        <v>23</v>
      </c>
      <c r="IF253" s="1">
        <v>22.2</v>
      </c>
      <c r="IG253" s="1">
        <v>21.8</v>
      </c>
      <c r="IH253" s="1">
        <v>20</v>
      </c>
      <c r="II253" s="1">
        <v>22</v>
      </c>
      <c r="IJ253" s="1">
        <v>23.4</v>
      </c>
      <c r="IK253" s="1">
        <v>22.2</v>
      </c>
      <c r="IL253" s="1">
        <v>23</v>
      </c>
      <c r="IM253" s="1">
        <v>20</v>
      </c>
      <c r="IN253" s="1">
        <v>24.2</v>
      </c>
      <c r="IO253" s="1">
        <v>21.4</v>
      </c>
      <c r="IP253" s="1">
        <v>21.4</v>
      </c>
      <c r="IQ253" s="1">
        <v>24.2</v>
      </c>
      <c r="IR253" s="1">
        <v>25</v>
      </c>
      <c r="IS253" s="1">
        <v>23</v>
      </c>
      <c r="IT253" s="1">
        <v>23.8</v>
      </c>
      <c r="IU253" s="1">
        <v>23</v>
      </c>
      <c r="IV253" s="1">
        <v>24</v>
      </c>
      <c r="IW253" s="1">
        <v>23.8</v>
      </c>
      <c r="IX253" s="1">
        <v>23</v>
      </c>
      <c r="IY253" s="1">
        <v>21.8</v>
      </c>
      <c r="IZ253" s="1">
        <v>23.8</v>
      </c>
      <c r="JA253" s="1">
        <v>22.8</v>
      </c>
      <c r="JB253" s="1">
        <v>26.6</v>
      </c>
      <c r="JC253" s="1">
        <v>26.8</v>
      </c>
      <c r="JD253" s="1">
        <v>24</v>
      </c>
      <c r="JE253" s="1">
        <v>25.2</v>
      </c>
      <c r="JF253" s="1">
        <v>24.8</v>
      </c>
      <c r="JG253" s="1">
        <v>24</v>
      </c>
      <c r="JH253" s="1">
        <v>24.4</v>
      </c>
      <c r="JI253" s="1">
        <v>23.8</v>
      </c>
      <c r="JJ253" s="1">
        <v>24.2</v>
      </c>
      <c r="JK253" s="1">
        <v>24.6</v>
      </c>
      <c r="JL253" s="1">
        <v>21</v>
      </c>
      <c r="JM253" s="1">
        <v>22.2</v>
      </c>
      <c r="JN253" s="1">
        <v>25.4</v>
      </c>
      <c r="JO253" s="1">
        <v>25.4</v>
      </c>
      <c r="JP253" s="1">
        <v>25.8</v>
      </c>
      <c r="JQ253" s="1">
        <v>23.8</v>
      </c>
      <c r="JR253" s="1">
        <v>65535</v>
      </c>
      <c r="JS253" s="1">
        <v>25.4</v>
      </c>
      <c r="JT253" s="1">
        <v>23.2</v>
      </c>
      <c r="JU253" s="1">
        <v>22.4</v>
      </c>
      <c r="JV253" s="1">
        <v>20.8</v>
      </c>
      <c r="JW253" s="1">
        <v>22.8</v>
      </c>
      <c r="JX253" s="1">
        <v>23</v>
      </c>
      <c r="JY253" s="1">
        <v>20.8</v>
      </c>
      <c r="JZ253" s="1">
        <v>22.6</v>
      </c>
      <c r="KA253" s="1">
        <v>21.6</v>
      </c>
      <c r="KB253" s="1">
        <v>21.4</v>
      </c>
      <c r="KC253" s="1">
        <v>65535</v>
      </c>
      <c r="KD253" s="1">
        <v>65535</v>
      </c>
      <c r="KE253" s="1">
        <v>65535</v>
      </c>
      <c r="KF253" s="1">
        <v>65535</v>
      </c>
      <c r="KG253" s="1">
        <v>65535</v>
      </c>
      <c r="KH253" s="1">
        <v>65535</v>
      </c>
      <c r="KI253" s="1">
        <v>65535</v>
      </c>
      <c r="KJ253" s="1">
        <v>65535</v>
      </c>
      <c r="KK253" s="1">
        <v>65535</v>
      </c>
      <c r="KL253" s="1">
        <v>65535</v>
      </c>
      <c r="KM253" s="1">
        <v>65535</v>
      </c>
      <c r="KN253" s="1">
        <v>65535</v>
      </c>
      <c r="KO253" s="1">
        <v>65535</v>
      </c>
      <c r="KP253" s="1">
        <v>65535</v>
      </c>
      <c r="KQ253" s="1">
        <v>65535</v>
      </c>
      <c r="KR253" s="1">
        <v>65535</v>
      </c>
      <c r="KS253" s="1">
        <v>65535</v>
      </c>
      <c r="KT253" s="1">
        <v>65535</v>
      </c>
      <c r="KU253" s="1">
        <v>65535</v>
      </c>
      <c r="KV253" s="1">
        <v>65535</v>
      </c>
      <c r="KW253" s="1">
        <v>65535</v>
      </c>
      <c r="KX253" s="1">
        <v>65535</v>
      </c>
      <c r="KY253" s="1">
        <v>21.4</v>
      </c>
      <c r="KZ253" s="1">
        <v>22.2</v>
      </c>
      <c r="LA253" s="1">
        <v>21.6</v>
      </c>
      <c r="LB253" s="1">
        <v>22.4</v>
      </c>
      <c r="LC253" s="1">
        <v>23.2</v>
      </c>
      <c r="LD253" s="1">
        <v>65535</v>
      </c>
      <c r="LE253" s="1">
        <v>22.4</v>
      </c>
      <c r="LF253" s="1">
        <v>65535</v>
      </c>
      <c r="LG253" s="1">
        <v>22.4</v>
      </c>
      <c r="LH253" s="1">
        <v>65535</v>
      </c>
      <c r="LI253" s="1">
        <v>24.6</v>
      </c>
      <c r="LJ253" s="1">
        <v>24</v>
      </c>
      <c r="LK253" s="1">
        <v>22.2</v>
      </c>
      <c r="LL253" s="1">
        <v>22.8</v>
      </c>
      <c r="LM253" s="1">
        <v>22</v>
      </c>
      <c r="LN253" s="1">
        <v>22.4</v>
      </c>
      <c r="LO253" s="1">
        <v>23.8</v>
      </c>
      <c r="LP253" s="1">
        <v>24.4</v>
      </c>
      <c r="LQ253" s="1">
        <v>24.6</v>
      </c>
      <c r="LR253" s="1">
        <v>24.4</v>
      </c>
      <c r="LS253" s="1">
        <v>22.6</v>
      </c>
      <c r="LT253" s="1">
        <v>22.6</v>
      </c>
      <c r="LU253" s="1">
        <v>22.2</v>
      </c>
      <c r="LV253" s="1">
        <v>22.8</v>
      </c>
      <c r="LW253" s="1">
        <v>21.2</v>
      </c>
      <c r="LX253" s="1">
        <v>22.2</v>
      </c>
      <c r="LY253" s="1">
        <v>22.8</v>
      </c>
      <c r="LZ253" s="1">
        <v>23</v>
      </c>
      <c r="MA253" s="1">
        <v>22.8</v>
      </c>
      <c r="MB253" s="1">
        <v>22.2</v>
      </c>
      <c r="MC253" s="1">
        <v>23.8</v>
      </c>
      <c r="MD253" s="1">
        <v>23.4</v>
      </c>
      <c r="ME253" s="1">
        <v>24.2</v>
      </c>
      <c r="MF253" s="1">
        <v>20.8</v>
      </c>
      <c r="MG253" s="1">
        <v>21.6</v>
      </c>
      <c r="MH253" s="1">
        <v>21.6</v>
      </c>
      <c r="MI253" s="1">
        <v>23.8</v>
      </c>
      <c r="MJ253" s="1">
        <v>24</v>
      </c>
      <c r="MK253" s="1">
        <v>22.8</v>
      </c>
      <c r="ML253" s="1">
        <v>22.2</v>
      </c>
      <c r="MM253" s="1">
        <v>23</v>
      </c>
      <c r="MN253" s="1">
        <v>23.2</v>
      </c>
      <c r="MO253" s="1">
        <v>23.8</v>
      </c>
      <c r="MP253" s="1">
        <v>23.4</v>
      </c>
      <c r="MQ253" s="1">
        <v>23.6</v>
      </c>
      <c r="MR253" s="1">
        <v>23.2</v>
      </c>
      <c r="MS253" s="1">
        <v>22.8</v>
      </c>
      <c r="MT253" s="1">
        <v>23</v>
      </c>
      <c r="MU253" s="1">
        <v>22.6</v>
      </c>
      <c r="MV253" s="1">
        <v>23</v>
      </c>
      <c r="MW253" s="1">
        <v>23.4</v>
      </c>
      <c r="MX253" s="1">
        <v>23.8</v>
      </c>
      <c r="MY253" s="1">
        <v>22.4</v>
      </c>
      <c r="MZ253" s="1">
        <v>22.6</v>
      </c>
      <c r="NA253" s="1">
        <v>23</v>
      </c>
      <c r="NB253" s="1">
        <v>22.8</v>
      </c>
      <c r="NC253" s="1">
        <v>23.8</v>
      </c>
      <c r="ND253" s="1">
        <v>23.4</v>
      </c>
      <c r="NE253" s="1">
        <v>24.8</v>
      </c>
      <c r="NF253" s="1">
        <v>20.6</v>
      </c>
      <c r="NG253" s="1">
        <v>22</v>
      </c>
      <c r="NH253" s="1">
        <v>21.6</v>
      </c>
      <c r="NI253" s="1">
        <v>22</v>
      </c>
      <c r="NJ253" s="6">
        <f t="shared" si="160"/>
        <v>0.967741935483871</v>
      </c>
      <c r="NK253" s="3">
        <f t="shared" si="161"/>
        <v>0.9642857142857143</v>
      </c>
      <c r="NL253" s="3">
        <f t="shared" si="162"/>
        <v>0.83870967741935487</v>
      </c>
      <c r="NM253" s="3">
        <f t="shared" si="163"/>
        <v>0.96666666666666667</v>
      </c>
      <c r="NN253" s="3">
        <f t="shared" si="164"/>
        <v>1</v>
      </c>
      <c r="NO253" s="3">
        <f t="shared" si="165"/>
        <v>1</v>
      </c>
      <c r="NP253" s="3">
        <f t="shared" si="166"/>
        <v>1</v>
      </c>
      <c r="NQ253" s="3">
        <f t="shared" si="167"/>
        <v>0.67741935483870963</v>
      </c>
      <c r="NR253" s="3">
        <f t="shared" si="168"/>
        <v>0.96666666666666667</v>
      </c>
      <c r="NS253" s="3">
        <f t="shared" si="169"/>
        <v>0.29032258064516131</v>
      </c>
      <c r="NT253" s="3">
        <f t="shared" si="170"/>
        <v>0.9</v>
      </c>
      <c r="NU253" s="3">
        <f t="shared" si="171"/>
        <v>1</v>
      </c>
      <c r="NV253" s="3">
        <f t="shared" si="172"/>
        <v>0.8794520547945206</v>
      </c>
      <c r="NW253" s="5">
        <f t="shared" si="173"/>
        <v>22.433333333333334</v>
      </c>
      <c r="NX253" s="1">
        <f t="shared" si="174"/>
        <v>23.088888888888889</v>
      </c>
      <c r="NY253" s="1">
        <f t="shared" si="175"/>
        <v>22.707692307692305</v>
      </c>
      <c r="NZ253" s="1">
        <f t="shared" si="176"/>
        <v>22.793103448275861</v>
      </c>
      <c r="OA253" s="1">
        <f t="shared" si="177"/>
        <v>22.56129032258065</v>
      </c>
      <c r="OB253" s="1">
        <f t="shared" si="178"/>
        <v>21.91333333333333</v>
      </c>
      <c r="OC253" s="1">
        <f t="shared" si="179"/>
        <v>21.787096774193547</v>
      </c>
      <c r="OD253" s="1">
        <f t="shared" si="180"/>
        <v>22.523809523809522</v>
      </c>
      <c r="OE253" s="1">
        <f t="shared" si="181"/>
        <v>24.034482758620687</v>
      </c>
      <c r="OF253" s="1" t="e">
        <f t="shared" si="182"/>
        <v>#N/A</v>
      </c>
      <c r="OG253" s="1">
        <f t="shared" si="183"/>
        <v>22.918518518518518</v>
      </c>
      <c r="OH253" s="1">
        <f t="shared" si="184"/>
        <v>22.864516129032253</v>
      </c>
      <c r="OI253" s="111">
        <v>22.668181818181818</v>
      </c>
      <c r="OJ253" s="112">
        <v>22.450000000000003</v>
      </c>
      <c r="OK253" s="112">
        <v>22.595454545454544</v>
      </c>
      <c r="OL253" s="112">
        <v>22.127272727272725</v>
      </c>
      <c r="OM253" s="112">
        <v>21.786363636363635</v>
      </c>
      <c r="ON253" s="112">
        <v>21.504545454545454</v>
      </c>
      <c r="OO253" s="112">
        <v>21.200000000000003</v>
      </c>
      <c r="OP253" s="112">
        <v>22.020000000000003</v>
      </c>
      <c r="OQ253" s="112">
        <v>22.257142857142856</v>
      </c>
      <c r="OR253" s="112">
        <v>21.888888888888893</v>
      </c>
      <c r="OS253" s="112">
        <v>22.204761904761906</v>
      </c>
      <c r="OT253" s="112">
        <v>22.285000000000004</v>
      </c>
      <c r="OU253" s="5">
        <f t="shared" si="148"/>
        <v>-0.23484848484848442</v>
      </c>
      <c r="OV253" s="1">
        <f t="shared" si="149"/>
        <v>0.63888888888888573</v>
      </c>
      <c r="OW253" s="1">
        <f t="shared" si="150"/>
        <v>0.11223776223776127</v>
      </c>
      <c r="OX253" s="1">
        <f t="shared" si="151"/>
        <v>0.66583072100313601</v>
      </c>
      <c r="OY253" s="1">
        <f t="shared" si="152"/>
        <v>0.77492668621701455</v>
      </c>
      <c r="OZ253" s="1">
        <f t="shared" si="153"/>
        <v>0.40878787878787648</v>
      </c>
      <c r="PA253" s="1">
        <f t="shared" si="154"/>
        <v>0.58709677419354378</v>
      </c>
      <c r="PB253" s="1">
        <f t="shared" si="155"/>
        <v>0.50380952380951882</v>
      </c>
      <c r="PC253" s="1">
        <f t="shared" si="156"/>
        <v>1.7773399014778306</v>
      </c>
      <c r="PD253" s="1" t="e">
        <f t="shared" si="157"/>
        <v>#N/A</v>
      </c>
      <c r="PE253" s="1">
        <f t="shared" si="158"/>
        <v>0.71375661375661181</v>
      </c>
      <c r="PF253" s="1">
        <f t="shared" si="159"/>
        <v>0.57951612903224969</v>
      </c>
      <c r="PG253" s="111">
        <v>17.399999999999999</v>
      </c>
      <c r="PH253" s="112">
        <v>15.2</v>
      </c>
      <c r="PI253" s="112">
        <v>17</v>
      </c>
      <c r="PJ253" s="112">
        <v>17.600000000000001</v>
      </c>
      <c r="PK253" s="112">
        <v>17</v>
      </c>
      <c r="PL253" s="112">
        <v>16.2</v>
      </c>
      <c r="PM253" s="112">
        <v>16</v>
      </c>
      <c r="PN253" s="112">
        <v>15.2</v>
      </c>
      <c r="PO253" s="112">
        <v>16</v>
      </c>
      <c r="PP253" s="112">
        <v>16.8</v>
      </c>
      <c r="PQ253" s="112">
        <v>16.399999999999999</v>
      </c>
      <c r="PR253" s="137">
        <v>17.2</v>
      </c>
      <c r="PS253" s="5">
        <f t="array" ref="PS253">+IF(ISERROR($NW253)=FALSE,MIN(IF($H253:$AL253&lt;65534,$H253:$AL253,"")),NA())</f>
        <v>18.2</v>
      </c>
      <c r="PT253" s="1">
        <f t="array" ref="PT253">+IF(ISERROR($NX253)=FALSE,MIN(IF($AM253:$BN253&lt;65534,$AM253:$BN253,"")),NA())</f>
        <v>21</v>
      </c>
      <c r="PU253" s="1">
        <f t="array" ref="PU253">+IF(ISERROR($NY253)=FALSE,MIN(IF($BP253:$CT253&lt;65534,$BP253:$CT253,"")),NA())</f>
        <v>21.2</v>
      </c>
      <c r="PV253" s="1">
        <f t="array" ref="PV253">+IF(ISERROR($NZ253)=FALSE,MIN(IF($CU253:$DX253&lt;65534,$CU253:$DX253,"")),NA())</f>
        <v>21</v>
      </c>
      <c r="PW253" s="1">
        <f t="array" ref="PW253">+IF(ISERROR($OA253)=FALSE,MIN(IF($DY253:$FC253&lt;65534,$DY253:$FC253,"")),NA())</f>
        <v>20.6</v>
      </c>
      <c r="PX253" s="1">
        <f t="array" ref="PX253">+IF(ISERROR($OB253)=FALSE,MIN(IF($FD253:$GG253&lt;65534,$FD253:$GG253,"")),NA())</f>
        <v>20.2</v>
      </c>
      <c r="PY253" s="1">
        <f t="array" ref="PY253">+IF(ISERROR($OC253)=FALSE,MIN(IF($GH253:$HL253&lt;65534,$GH253:$HL253,"")),NA())</f>
        <v>19.399999999999999</v>
      </c>
      <c r="PZ253" s="1">
        <f t="array" ref="PZ253">+IF(ISERROR($OD253)=FALSE,MIN(IF($HM253:$IQ253&lt;65534,$HM253:$IQ253,"")),NA())</f>
        <v>20</v>
      </c>
      <c r="QA253" s="1">
        <f t="array" ref="QA253">+IF(ISERROR($OE253)=FALSE,MIN(IF($IR253:$JU253&lt;65534,$IR253:$JU253,"")),NA())</f>
        <v>21</v>
      </c>
      <c r="QB253" s="1" t="e">
        <f t="array" ref="QB253">+IF(ISERROR($OF253)=FALSE,MIN(IF($JV253:$KZ253&lt;65534,$JV253:$KZ253,"")),NA())</f>
        <v>#N/A</v>
      </c>
      <c r="QC253" s="1">
        <f t="array" ref="QC253">+IF(ISERROR($OG253)=FALSE,MIN(IF($LA253:$MD253&lt;65534,$LA253:$MD253,"")),NA())</f>
        <v>21.2</v>
      </c>
      <c r="QD253" s="1">
        <f t="array" ref="QD253">+IF(ISERROR($OH253)=FALSE,MIN(IF($ME253:$NI253&lt;65534,$ME253:$NI253,"")),NA())</f>
        <v>20.6</v>
      </c>
      <c r="QE253" s="5">
        <f t="shared" si="185"/>
        <v>-0.80000000000000071</v>
      </c>
      <c r="QF253" s="1">
        <f t="shared" si="186"/>
        <v>-5.8000000000000007</v>
      </c>
      <c r="QG253" s="1">
        <f t="shared" si="187"/>
        <v>-4.1999999999999993</v>
      </c>
      <c r="QH253" s="1">
        <f t="shared" si="188"/>
        <v>-3.3999999999999986</v>
      </c>
      <c r="QI253" s="1">
        <f t="shared" si="189"/>
        <v>-3.6000000000000014</v>
      </c>
      <c r="QJ253" s="1">
        <f t="shared" si="190"/>
        <v>-4</v>
      </c>
      <c r="QK253" s="1">
        <f t="shared" si="191"/>
        <v>-3.3999999999999986</v>
      </c>
      <c r="QL253" s="1">
        <f t="shared" si="192"/>
        <v>-4.8000000000000007</v>
      </c>
      <c r="QM253" s="1">
        <f t="shared" si="193"/>
        <v>-5</v>
      </c>
      <c r="QN253" s="1" t="e">
        <f t="shared" si="194"/>
        <v>#N/A</v>
      </c>
      <c r="QO253" s="1">
        <f t="shared" si="195"/>
        <v>-4.8000000000000007</v>
      </c>
      <c r="QP253" s="1">
        <f t="shared" si="196"/>
        <v>-3.4000000000000021</v>
      </c>
      <c r="QQ253" s="5" t="s">
        <v>892</v>
      </c>
    </row>
    <row r="254" spans="1:459" s="1" customFormat="1" x14ac:dyDescent="0.2">
      <c r="A254" s="79">
        <v>21245010</v>
      </c>
      <c r="B254" s="106">
        <v>-75.200522222222219</v>
      </c>
      <c r="C254" s="106">
        <v>4.4296666666666669</v>
      </c>
      <c r="D254" s="105">
        <v>826</v>
      </c>
      <c r="E254" s="97" t="s">
        <v>209</v>
      </c>
      <c r="F254" s="97" t="s">
        <v>447</v>
      </c>
      <c r="G254" s="97" t="s">
        <v>27</v>
      </c>
      <c r="H254" s="1">
        <v>18.399999999999999</v>
      </c>
      <c r="I254" s="1">
        <v>18.8</v>
      </c>
      <c r="J254" s="1">
        <v>18.600000000000001</v>
      </c>
      <c r="K254" s="1">
        <v>19.2</v>
      </c>
      <c r="L254" s="1">
        <v>19</v>
      </c>
      <c r="M254" s="1">
        <v>19.8</v>
      </c>
      <c r="N254" s="1">
        <v>18.8</v>
      </c>
      <c r="O254" s="1">
        <v>16.8</v>
      </c>
      <c r="P254" s="1">
        <v>19.8</v>
      </c>
      <c r="Q254" s="1">
        <v>19.600000000000001</v>
      </c>
      <c r="R254" s="1">
        <v>19.399999999999999</v>
      </c>
      <c r="S254" s="1">
        <v>19.600000000000001</v>
      </c>
      <c r="T254" s="1">
        <v>65535</v>
      </c>
      <c r="U254" s="1">
        <v>20</v>
      </c>
      <c r="V254" s="1">
        <v>19.600000000000001</v>
      </c>
      <c r="W254" s="1">
        <v>20.2</v>
      </c>
      <c r="X254" s="1">
        <v>17.2</v>
      </c>
      <c r="Y254" s="1">
        <v>16.399999999999999</v>
      </c>
      <c r="Z254" s="1">
        <v>18.600000000000001</v>
      </c>
      <c r="AA254" s="1">
        <v>17.600000000000001</v>
      </c>
      <c r="AB254" s="1">
        <v>17.399999999999999</v>
      </c>
      <c r="AC254" s="1">
        <v>24</v>
      </c>
      <c r="AD254" s="1">
        <v>65535</v>
      </c>
      <c r="AE254" s="1">
        <v>20</v>
      </c>
      <c r="AF254" s="1">
        <v>20</v>
      </c>
      <c r="AG254" s="1">
        <v>20.399999999999999</v>
      </c>
      <c r="AH254" s="1">
        <v>20.2</v>
      </c>
      <c r="AI254" s="1">
        <v>21</v>
      </c>
      <c r="AJ254" s="1">
        <v>20.6</v>
      </c>
      <c r="AK254" s="1">
        <v>19.600000000000001</v>
      </c>
      <c r="AL254" s="1">
        <v>19.399999999999999</v>
      </c>
      <c r="AM254" s="1">
        <v>65535</v>
      </c>
      <c r="AN254" s="1">
        <v>21.8</v>
      </c>
      <c r="AO254" s="1">
        <v>20</v>
      </c>
      <c r="AP254" s="1">
        <v>20.6</v>
      </c>
      <c r="AQ254" s="1">
        <v>21.8</v>
      </c>
      <c r="AR254" s="1">
        <v>20.8</v>
      </c>
      <c r="AS254" s="1">
        <v>20.8</v>
      </c>
      <c r="AT254" s="1">
        <v>20.6</v>
      </c>
      <c r="AU254" s="1">
        <v>20.2</v>
      </c>
      <c r="AV254" s="1">
        <v>19.2</v>
      </c>
      <c r="AW254" s="1">
        <v>19.8</v>
      </c>
      <c r="AX254" s="1">
        <v>19.8</v>
      </c>
      <c r="AY254" s="1">
        <v>19.2</v>
      </c>
      <c r="AZ254" s="1">
        <v>21.6</v>
      </c>
      <c r="BA254" s="1">
        <v>21.2</v>
      </c>
      <c r="BB254" s="1">
        <v>21</v>
      </c>
      <c r="BC254" s="1">
        <v>21</v>
      </c>
      <c r="BD254" s="1">
        <v>18.899999999999999</v>
      </c>
      <c r="BE254" s="1">
        <v>20.2</v>
      </c>
      <c r="BF254" s="1">
        <v>19.399999999999999</v>
      </c>
      <c r="BG254" s="1">
        <v>20</v>
      </c>
      <c r="BH254" s="1">
        <v>19.8</v>
      </c>
      <c r="BI254" s="1">
        <v>20.2</v>
      </c>
      <c r="BJ254" s="1">
        <v>20</v>
      </c>
      <c r="BK254" s="1">
        <v>19.8</v>
      </c>
      <c r="BL254" s="1">
        <v>19.8</v>
      </c>
      <c r="BM254" s="1">
        <v>20</v>
      </c>
      <c r="BN254" s="1">
        <v>20.399999999999999</v>
      </c>
      <c r="BO254" s="102"/>
      <c r="BP254" s="1">
        <v>20.2</v>
      </c>
      <c r="BQ254" s="1">
        <v>65535</v>
      </c>
      <c r="BR254" s="1">
        <v>19</v>
      </c>
      <c r="BS254" s="1">
        <v>65535</v>
      </c>
      <c r="BT254" s="1">
        <v>19</v>
      </c>
      <c r="BU254" s="1">
        <v>20</v>
      </c>
      <c r="BV254" s="1">
        <v>22.6</v>
      </c>
      <c r="BW254" s="1">
        <v>21.8</v>
      </c>
      <c r="BX254" s="1">
        <v>20.6</v>
      </c>
      <c r="BY254" s="1">
        <v>21</v>
      </c>
      <c r="BZ254" s="1">
        <v>20.399999999999999</v>
      </c>
      <c r="CA254" s="1">
        <v>20.2</v>
      </c>
      <c r="CB254" s="1">
        <v>20</v>
      </c>
      <c r="CC254" s="1">
        <v>22</v>
      </c>
      <c r="CD254" s="1">
        <v>21.2</v>
      </c>
      <c r="CE254" s="1">
        <v>21</v>
      </c>
      <c r="CF254" s="1">
        <v>20.2</v>
      </c>
      <c r="CG254" s="1">
        <v>21.4</v>
      </c>
      <c r="CH254" s="1">
        <v>19.600000000000001</v>
      </c>
      <c r="CI254" s="1">
        <v>19.600000000000001</v>
      </c>
      <c r="CJ254" s="1">
        <v>19.2</v>
      </c>
      <c r="CK254" s="1">
        <v>19.8</v>
      </c>
      <c r="CL254" s="1">
        <v>21.2</v>
      </c>
      <c r="CM254" s="1">
        <v>20</v>
      </c>
      <c r="CN254" s="1">
        <v>19.8</v>
      </c>
      <c r="CO254" s="1">
        <v>65535</v>
      </c>
      <c r="CP254" s="1">
        <v>20.2</v>
      </c>
      <c r="CQ254" s="1">
        <v>20</v>
      </c>
      <c r="CR254" s="1">
        <v>21.2</v>
      </c>
      <c r="CS254" s="1">
        <v>20</v>
      </c>
      <c r="CT254" s="1">
        <v>19.399999999999999</v>
      </c>
      <c r="CU254" s="1">
        <v>20.6</v>
      </c>
      <c r="CV254" s="1">
        <v>20.399999999999999</v>
      </c>
      <c r="CW254" s="1">
        <v>65535</v>
      </c>
      <c r="CX254" s="1">
        <v>20</v>
      </c>
      <c r="CY254" s="1">
        <v>21</v>
      </c>
      <c r="CZ254" s="1">
        <v>20</v>
      </c>
      <c r="DA254" s="1">
        <v>20</v>
      </c>
      <c r="DB254" s="1">
        <v>21</v>
      </c>
      <c r="DC254" s="1">
        <v>20</v>
      </c>
      <c r="DD254" s="1">
        <v>20.6</v>
      </c>
      <c r="DE254" s="1">
        <v>20.2</v>
      </c>
      <c r="DF254" s="1">
        <v>20</v>
      </c>
      <c r="DG254" s="1">
        <v>20.8</v>
      </c>
      <c r="DH254" s="1">
        <v>20.6</v>
      </c>
      <c r="DI254" s="1">
        <v>19.8</v>
      </c>
      <c r="DJ254" s="1">
        <v>19.600000000000001</v>
      </c>
      <c r="DK254" s="1">
        <v>20.6</v>
      </c>
      <c r="DL254" s="1">
        <v>20.6</v>
      </c>
      <c r="DM254" s="1">
        <v>19.399999999999999</v>
      </c>
      <c r="DN254" s="1">
        <v>19.600000000000001</v>
      </c>
      <c r="DO254" s="1">
        <v>19.8</v>
      </c>
      <c r="DP254" s="1">
        <v>19.600000000000001</v>
      </c>
      <c r="DQ254" s="1">
        <v>19.8</v>
      </c>
      <c r="DR254" s="1">
        <v>20</v>
      </c>
      <c r="DS254" s="1">
        <v>20.2</v>
      </c>
      <c r="DT254" s="1">
        <v>20.6</v>
      </c>
      <c r="DU254" s="1">
        <v>22.4</v>
      </c>
      <c r="DV254" s="1">
        <v>19.8</v>
      </c>
      <c r="DW254" s="1">
        <v>19.600000000000001</v>
      </c>
      <c r="DX254" s="1">
        <v>20.399999999999999</v>
      </c>
      <c r="DY254" s="1">
        <v>19.600000000000001</v>
      </c>
      <c r="DZ254" s="1">
        <v>19.8</v>
      </c>
      <c r="EA254" s="1">
        <v>65535</v>
      </c>
      <c r="EB254" s="1">
        <v>20</v>
      </c>
      <c r="EC254" s="1">
        <v>20.2</v>
      </c>
      <c r="ED254" s="1">
        <v>20.399999999999999</v>
      </c>
      <c r="EE254" s="1">
        <v>21.2</v>
      </c>
      <c r="EF254" s="1">
        <v>65535</v>
      </c>
      <c r="EG254" s="1">
        <v>18.600000000000001</v>
      </c>
      <c r="EH254" s="1">
        <v>18.600000000000001</v>
      </c>
      <c r="EI254" s="1">
        <v>21</v>
      </c>
      <c r="EJ254" s="1">
        <v>20.399999999999999</v>
      </c>
      <c r="EK254" s="1">
        <v>20.8</v>
      </c>
      <c r="EL254" s="1">
        <v>20</v>
      </c>
      <c r="EM254" s="1">
        <v>20.2</v>
      </c>
      <c r="EN254" s="1">
        <v>20.399999999999999</v>
      </c>
      <c r="EO254" s="1">
        <v>21.4</v>
      </c>
      <c r="EP254" s="1">
        <v>19.8</v>
      </c>
      <c r="EQ254" s="1">
        <v>20</v>
      </c>
      <c r="ER254" s="1">
        <v>19.399999999999999</v>
      </c>
      <c r="ES254" s="1">
        <v>19.600000000000001</v>
      </c>
      <c r="ET254" s="1">
        <v>19.8</v>
      </c>
      <c r="EU254" s="1">
        <v>20</v>
      </c>
      <c r="EV254" s="1">
        <v>19.8</v>
      </c>
      <c r="EW254" s="1">
        <v>21.2</v>
      </c>
      <c r="EX254" s="1">
        <v>21.2</v>
      </c>
      <c r="EY254" s="1">
        <v>21.4</v>
      </c>
      <c r="EZ254" s="1">
        <v>21.4</v>
      </c>
      <c r="FA254" s="1">
        <v>21</v>
      </c>
      <c r="FB254" s="1">
        <v>19.600000000000001</v>
      </c>
      <c r="FC254" s="1">
        <v>19.600000000000001</v>
      </c>
      <c r="FD254" s="1">
        <v>19.399999999999999</v>
      </c>
      <c r="FE254" s="1">
        <v>19.8</v>
      </c>
      <c r="FF254" s="1">
        <v>20</v>
      </c>
      <c r="FG254" s="1">
        <v>19.2</v>
      </c>
      <c r="FH254" s="1">
        <v>19.2</v>
      </c>
      <c r="FI254" s="1">
        <v>20.6</v>
      </c>
      <c r="FJ254" s="1">
        <v>21</v>
      </c>
      <c r="FK254" s="1">
        <v>20</v>
      </c>
      <c r="FL254" s="1">
        <v>21.4</v>
      </c>
      <c r="FM254" s="1">
        <v>20.399999999999999</v>
      </c>
      <c r="FN254" s="1">
        <v>20.399999999999999</v>
      </c>
      <c r="FO254" s="1">
        <v>21.2</v>
      </c>
      <c r="FP254" s="1">
        <v>20.6</v>
      </c>
      <c r="FQ254" s="1">
        <v>21</v>
      </c>
      <c r="FR254" s="1">
        <v>20.8</v>
      </c>
      <c r="FS254" s="1">
        <v>19.8</v>
      </c>
      <c r="FT254" s="1">
        <v>19.8</v>
      </c>
      <c r="FU254" s="1">
        <v>20</v>
      </c>
      <c r="FV254" s="1">
        <v>20</v>
      </c>
      <c r="FW254" s="1">
        <v>21.4</v>
      </c>
      <c r="FX254" s="1">
        <v>19.2</v>
      </c>
      <c r="FY254" s="1">
        <v>19.399999999999999</v>
      </c>
      <c r="FZ254" s="1">
        <v>19.2</v>
      </c>
      <c r="GA254" s="1">
        <v>20.2</v>
      </c>
      <c r="GB254" s="1">
        <v>20.6</v>
      </c>
      <c r="GC254" s="1">
        <v>18.8</v>
      </c>
      <c r="GD254" s="1">
        <v>21</v>
      </c>
      <c r="GE254" s="1">
        <v>23.6</v>
      </c>
      <c r="GF254" s="1">
        <v>20.2</v>
      </c>
      <c r="GG254" s="1">
        <v>19</v>
      </c>
      <c r="GH254" s="1">
        <v>18</v>
      </c>
      <c r="GI254" s="1">
        <v>18.8</v>
      </c>
      <c r="GJ254" s="1">
        <v>20.6</v>
      </c>
      <c r="GK254" s="1">
        <v>20.8</v>
      </c>
      <c r="GL254" s="1">
        <v>20.2</v>
      </c>
      <c r="GM254" s="1">
        <v>20</v>
      </c>
      <c r="GN254" s="1">
        <v>17.8</v>
      </c>
      <c r="GO254" s="1">
        <v>19.8</v>
      </c>
      <c r="GP254" s="1">
        <v>19.600000000000001</v>
      </c>
      <c r="GQ254" s="1">
        <v>21</v>
      </c>
      <c r="GR254" s="1">
        <v>19.8</v>
      </c>
      <c r="GS254" s="1">
        <v>20.8</v>
      </c>
      <c r="GT254" s="1">
        <v>19.600000000000001</v>
      </c>
      <c r="GU254" s="1">
        <v>19.399999999999999</v>
      </c>
      <c r="GV254" s="1">
        <v>20.6</v>
      </c>
      <c r="GW254" s="1">
        <v>19.2</v>
      </c>
      <c r="GX254" s="1">
        <v>19.600000000000001</v>
      </c>
      <c r="GY254" s="1">
        <v>20</v>
      </c>
      <c r="GZ254" s="1">
        <v>19.600000000000001</v>
      </c>
      <c r="HA254" s="1">
        <v>20.8</v>
      </c>
      <c r="HB254" s="1">
        <v>20.6</v>
      </c>
      <c r="HC254" s="1">
        <v>21.4</v>
      </c>
      <c r="HD254" s="1">
        <v>65535</v>
      </c>
      <c r="HE254" s="1">
        <v>19.600000000000001</v>
      </c>
      <c r="HF254" s="1">
        <v>19.399999999999999</v>
      </c>
      <c r="HG254" s="1">
        <v>19.600000000000001</v>
      </c>
      <c r="HH254" s="1">
        <v>18.2</v>
      </c>
      <c r="HI254" s="1">
        <v>18.399999999999999</v>
      </c>
      <c r="HJ254" s="1">
        <v>18.600000000000001</v>
      </c>
      <c r="HK254" s="1">
        <v>20</v>
      </c>
      <c r="HL254" s="1">
        <v>20</v>
      </c>
      <c r="HM254" s="1">
        <v>20</v>
      </c>
      <c r="HN254" s="1">
        <v>20.2</v>
      </c>
      <c r="HO254" s="1">
        <v>21</v>
      </c>
      <c r="HP254" s="1">
        <v>20.399999999999999</v>
      </c>
      <c r="HQ254" s="1">
        <v>21.4</v>
      </c>
      <c r="HR254" s="1">
        <v>20.399999999999999</v>
      </c>
      <c r="HS254" s="1">
        <v>21.6</v>
      </c>
      <c r="HT254" s="1">
        <v>21.2</v>
      </c>
      <c r="HU254" s="1">
        <v>19.600000000000001</v>
      </c>
      <c r="HV254" s="1">
        <v>20</v>
      </c>
      <c r="HW254" s="1">
        <v>20.2</v>
      </c>
      <c r="HX254" s="1">
        <v>20.399999999999999</v>
      </c>
      <c r="HY254" s="1">
        <v>21.6</v>
      </c>
      <c r="HZ254" s="1">
        <v>21.4</v>
      </c>
      <c r="IA254" s="1">
        <v>22.2</v>
      </c>
      <c r="IB254" s="1">
        <v>20.2</v>
      </c>
      <c r="IC254" s="1">
        <v>20</v>
      </c>
      <c r="ID254" s="1">
        <v>19.8</v>
      </c>
      <c r="IE254" s="1">
        <v>19.8</v>
      </c>
      <c r="IF254" s="1">
        <v>20</v>
      </c>
      <c r="IG254" s="1">
        <v>18.8</v>
      </c>
      <c r="IH254" s="1">
        <v>19</v>
      </c>
      <c r="II254" s="1">
        <v>21</v>
      </c>
      <c r="IJ254" s="1">
        <v>21</v>
      </c>
      <c r="IK254" s="1">
        <v>20.6</v>
      </c>
      <c r="IL254" s="1">
        <v>20</v>
      </c>
      <c r="IM254" s="1">
        <v>20.2</v>
      </c>
      <c r="IN254" s="1">
        <v>21</v>
      </c>
      <c r="IO254" s="1">
        <v>19.399999999999999</v>
      </c>
      <c r="IP254" s="1">
        <v>20.399999999999999</v>
      </c>
      <c r="IQ254" s="1">
        <v>24</v>
      </c>
      <c r="IR254" s="1">
        <v>18.2</v>
      </c>
      <c r="IS254" s="1">
        <v>21.2</v>
      </c>
      <c r="IT254" s="1">
        <v>65535</v>
      </c>
      <c r="IU254" s="1">
        <v>19.600000000000001</v>
      </c>
      <c r="IV254" s="1">
        <v>20</v>
      </c>
      <c r="IW254" s="1">
        <v>20</v>
      </c>
      <c r="IX254" s="1">
        <v>65535</v>
      </c>
      <c r="IY254" s="1">
        <v>21</v>
      </c>
      <c r="IZ254" s="1">
        <v>19.8</v>
      </c>
      <c r="JA254" s="1">
        <v>20</v>
      </c>
      <c r="JB254" s="1">
        <v>20.2</v>
      </c>
      <c r="JC254" s="1">
        <v>20.399999999999999</v>
      </c>
      <c r="JD254" s="1">
        <v>19</v>
      </c>
      <c r="JE254" s="1">
        <v>19.600000000000001</v>
      </c>
      <c r="JF254" s="1">
        <v>20.2</v>
      </c>
      <c r="JG254" s="1">
        <v>19.8</v>
      </c>
      <c r="JH254" s="1">
        <v>21.4</v>
      </c>
      <c r="JI254" s="1">
        <v>19.600000000000001</v>
      </c>
      <c r="JJ254" s="1">
        <v>19.8</v>
      </c>
      <c r="JK254" s="1">
        <v>19.8</v>
      </c>
      <c r="JL254" s="1">
        <v>18.600000000000001</v>
      </c>
      <c r="JM254" s="1">
        <v>18.399999999999999</v>
      </c>
      <c r="JN254" s="1">
        <v>19.600000000000001</v>
      </c>
      <c r="JO254" s="1">
        <v>19.8</v>
      </c>
      <c r="JP254" s="1">
        <v>20</v>
      </c>
      <c r="JQ254" s="1">
        <v>19.399999999999999</v>
      </c>
      <c r="JR254" s="1">
        <v>19.8</v>
      </c>
      <c r="JS254" s="1">
        <v>20.6</v>
      </c>
      <c r="JT254" s="1">
        <v>21</v>
      </c>
      <c r="JU254" s="1">
        <v>20</v>
      </c>
      <c r="JV254" s="1">
        <v>18.399999999999999</v>
      </c>
      <c r="JW254" s="1">
        <v>18.399999999999999</v>
      </c>
      <c r="JX254" s="1">
        <v>20</v>
      </c>
      <c r="JY254" s="1">
        <v>17.600000000000001</v>
      </c>
      <c r="JZ254" s="1">
        <v>20.2</v>
      </c>
      <c r="KA254" s="1">
        <v>21.2</v>
      </c>
      <c r="KB254" s="1">
        <v>19.399999999999999</v>
      </c>
      <c r="KC254" s="1">
        <v>19.600000000000001</v>
      </c>
      <c r="KD254" s="1">
        <v>18</v>
      </c>
      <c r="KE254" s="1">
        <v>19.8</v>
      </c>
      <c r="KF254" s="1">
        <v>65535</v>
      </c>
      <c r="KG254" s="1">
        <v>19.600000000000001</v>
      </c>
      <c r="KH254" s="1">
        <v>20</v>
      </c>
      <c r="KI254" s="1">
        <v>19.8</v>
      </c>
      <c r="KJ254" s="1">
        <v>18.600000000000001</v>
      </c>
      <c r="KK254" s="1">
        <v>19.600000000000001</v>
      </c>
      <c r="KL254" s="1">
        <v>19.399999999999999</v>
      </c>
      <c r="KM254" s="1">
        <v>20</v>
      </c>
      <c r="KN254" s="1">
        <v>19</v>
      </c>
      <c r="KO254" s="1">
        <v>18.8</v>
      </c>
      <c r="KP254" s="1">
        <v>18.8</v>
      </c>
      <c r="KQ254" s="1">
        <v>20</v>
      </c>
      <c r="KR254" s="1">
        <v>20</v>
      </c>
      <c r="KS254" s="1">
        <v>19.8</v>
      </c>
      <c r="KT254" s="1">
        <v>20</v>
      </c>
      <c r="KU254" s="1">
        <v>21.6</v>
      </c>
      <c r="KV254" s="1">
        <v>20</v>
      </c>
      <c r="KW254" s="1">
        <v>19.8</v>
      </c>
      <c r="KX254" s="1">
        <v>65535</v>
      </c>
      <c r="KY254" s="1">
        <v>19.399999999999999</v>
      </c>
      <c r="KZ254" s="1">
        <v>18.8</v>
      </c>
      <c r="LA254" s="1">
        <v>19.399999999999999</v>
      </c>
      <c r="LB254" s="1">
        <v>19.399999999999999</v>
      </c>
      <c r="LC254" s="1">
        <v>19.8</v>
      </c>
      <c r="LD254" s="1">
        <v>20.399999999999999</v>
      </c>
      <c r="LE254" s="1">
        <v>20</v>
      </c>
      <c r="LF254" s="1">
        <v>20.399999999999999</v>
      </c>
      <c r="LG254" s="1">
        <v>21</v>
      </c>
      <c r="LH254" s="1">
        <v>21.6</v>
      </c>
      <c r="LI254" s="1">
        <v>21.8</v>
      </c>
      <c r="LJ254" s="1">
        <v>21.4</v>
      </c>
      <c r="LK254" s="1">
        <v>20.399999999999999</v>
      </c>
      <c r="LL254" s="1">
        <v>20.6</v>
      </c>
      <c r="LM254" s="1">
        <v>19.8</v>
      </c>
      <c r="LN254" s="1">
        <v>20.2</v>
      </c>
      <c r="LO254" s="1">
        <v>20.6</v>
      </c>
      <c r="LP254" s="1">
        <v>20.6</v>
      </c>
      <c r="LQ254" s="1">
        <v>20.399999999999999</v>
      </c>
      <c r="LR254" s="1">
        <v>20.2</v>
      </c>
      <c r="LS254" s="1">
        <v>20</v>
      </c>
      <c r="LT254" s="1">
        <v>20.2</v>
      </c>
      <c r="LU254" s="1">
        <v>20.6</v>
      </c>
      <c r="LV254" s="1">
        <v>19.2</v>
      </c>
      <c r="LW254" s="1">
        <v>18.600000000000001</v>
      </c>
      <c r="LX254" s="1">
        <v>18.8</v>
      </c>
      <c r="LY254" s="1">
        <v>19</v>
      </c>
      <c r="LZ254" s="1">
        <v>18</v>
      </c>
      <c r="MA254" s="1">
        <v>19</v>
      </c>
      <c r="MB254" s="1">
        <v>19</v>
      </c>
      <c r="MC254" s="1">
        <v>19.8</v>
      </c>
      <c r="MD254" s="1">
        <v>19.2</v>
      </c>
      <c r="ME254" s="1">
        <v>18.8</v>
      </c>
      <c r="MF254" s="1">
        <v>19.2</v>
      </c>
      <c r="MG254" s="1">
        <v>19.399999999999999</v>
      </c>
      <c r="MH254" s="1">
        <v>19.399999999999999</v>
      </c>
      <c r="MI254" s="1">
        <v>20.2</v>
      </c>
      <c r="MJ254" s="1">
        <v>20.2</v>
      </c>
      <c r="MK254" s="1">
        <v>20.399999999999999</v>
      </c>
      <c r="ML254" s="1">
        <v>19.600000000000001</v>
      </c>
      <c r="MM254" s="1">
        <v>19.2</v>
      </c>
      <c r="MN254" s="1">
        <v>19.600000000000001</v>
      </c>
      <c r="MO254" s="1">
        <v>23</v>
      </c>
      <c r="MP254" s="1">
        <v>19.8</v>
      </c>
      <c r="MQ254" s="1">
        <v>19.399999999999999</v>
      </c>
      <c r="MR254" s="1">
        <v>20.6</v>
      </c>
      <c r="MS254" s="1">
        <v>65535</v>
      </c>
      <c r="MT254" s="1">
        <v>20.6</v>
      </c>
      <c r="MU254" s="1">
        <v>19.8</v>
      </c>
      <c r="MV254" s="1">
        <v>19.8</v>
      </c>
      <c r="MW254" s="1">
        <v>21</v>
      </c>
      <c r="MX254" s="1">
        <v>21</v>
      </c>
      <c r="MY254" s="1">
        <v>19.399999999999999</v>
      </c>
      <c r="MZ254" s="1">
        <v>19.399999999999999</v>
      </c>
      <c r="NA254" s="1">
        <v>22</v>
      </c>
      <c r="NB254" s="1">
        <v>20.8</v>
      </c>
      <c r="NC254" s="1">
        <v>21.6</v>
      </c>
      <c r="ND254" s="1">
        <v>21</v>
      </c>
      <c r="NE254" s="1">
        <v>21</v>
      </c>
      <c r="NF254" s="1">
        <v>19</v>
      </c>
      <c r="NG254" s="1">
        <v>19.8</v>
      </c>
      <c r="NH254" s="1">
        <v>19.399999999999999</v>
      </c>
      <c r="NI254" s="1">
        <v>18.8</v>
      </c>
      <c r="NJ254" s="6">
        <f t="shared" si="160"/>
        <v>0.93548387096774188</v>
      </c>
      <c r="NK254" s="3">
        <f t="shared" si="161"/>
        <v>0.9642857142857143</v>
      </c>
      <c r="NL254" s="3">
        <f t="shared" si="162"/>
        <v>0.90322580645161288</v>
      </c>
      <c r="NM254" s="3">
        <f t="shared" si="163"/>
        <v>0.96666666666666667</v>
      </c>
      <c r="NN254" s="3">
        <f t="shared" si="164"/>
        <v>0.93548387096774188</v>
      </c>
      <c r="NO254" s="3">
        <f t="shared" si="165"/>
        <v>1</v>
      </c>
      <c r="NP254" s="3">
        <f t="shared" si="166"/>
        <v>0.967741935483871</v>
      </c>
      <c r="NQ254" s="3">
        <f t="shared" si="167"/>
        <v>1</v>
      </c>
      <c r="NR254" s="3">
        <f t="shared" si="168"/>
        <v>0.93333333333333335</v>
      </c>
      <c r="NS254" s="3">
        <f t="shared" si="169"/>
        <v>0.93548387096774188</v>
      </c>
      <c r="NT254" s="3">
        <f t="shared" si="170"/>
        <v>1</v>
      </c>
      <c r="NU254" s="3">
        <f t="shared" si="171"/>
        <v>0.967741935483871</v>
      </c>
      <c r="NV254" s="3">
        <f t="shared" si="172"/>
        <v>0.95890410958904104</v>
      </c>
      <c r="NW254" s="5">
        <f t="shared" si="173"/>
        <v>19.310344827586206</v>
      </c>
      <c r="NX254" s="1">
        <f t="shared" si="174"/>
        <v>20.292592592592591</v>
      </c>
      <c r="NY254" s="1">
        <f t="shared" si="175"/>
        <v>20.37857142857143</v>
      </c>
      <c r="NZ254" s="1">
        <f t="shared" si="176"/>
        <v>20.241379310344833</v>
      </c>
      <c r="OA254" s="1">
        <f t="shared" si="177"/>
        <v>20.220689655172414</v>
      </c>
      <c r="OB254" s="1">
        <f t="shared" si="178"/>
        <v>20.240000000000002</v>
      </c>
      <c r="OC254" s="1">
        <f t="shared" si="179"/>
        <v>19.726666666666674</v>
      </c>
      <c r="OD254" s="1">
        <f t="shared" si="180"/>
        <v>20.541935483870965</v>
      </c>
      <c r="OE254" s="1">
        <f t="shared" si="181"/>
        <v>19.88571428571429</v>
      </c>
      <c r="OF254" s="1">
        <f t="shared" si="182"/>
        <v>19.50344827586207</v>
      </c>
      <c r="OG254" s="1">
        <f t="shared" si="183"/>
        <v>19.980000000000004</v>
      </c>
      <c r="OH254" s="1">
        <f t="shared" si="184"/>
        <v>20.106666666666666</v>
      </c>
      <c r="OI254" s="111">
        <v>19.235294117647058</v>
      </c>
      <c r="OJ254" s="112">
        <v>19.722222222222225</v>
      </c>
      <c r="OK254" s="112">
        <v>19.905000000000001</v>
      </c>
      <c r="OL254" s="112">
        <v>19.889473684210525</v>
      </c>
      <c r="OM254" s="112">
        <v>19.747368421052631</v>
      </c>
      <c r="ON254" s="112">
        <v>19.599999999999998</v>
      </c>
      <c r="OO254" s="112">
        <v>19.373684210526314</v>
      </c>
      <c r="OP254" s="112">
        <v>19.63</v>
      </c>
      <c r="OQ254" s="112">
        <v>19.47</v>
      </c>
      <c r="OR254" s="112">
        <v>19.45</v>
      </c>
      <c r="OS254" s="112">
        <v>19.472222222222225</v>
      </c>
      <c r="OT254" s="112">
        <v>19.461111111111112</v>
      </c>
      <c r="OU254" s="5">
        <f t="shared" si="148"/>
        <v>7.5050709939148419E-2</v>
      </c>
      <c r="OV254" s="1">
        <f t="shared" si="149"/>
        <v>0.57037037037036598</v>
      </c>
      <c r="OW254" s="1">
        <f t="shared" si="150"/>
        <v>0.47357142857142875</v>
      </c>
      <c r="OX254" s="1">
        <f t="shared" si="151"/>
        <v>0.35190562613430743</v>
      </c>
      <c r="OY254" s="1">
        <f t="shared" si="152"/>
        <v>0.47332123411978344</v>
      </c>
      <c r="OZ254" s="1">
        <f t="shared" si="153"/>
        <v>0.64000000000000412</v>
      </c>
      <c r="PA254" s="1">
        <f t="shared" si="154"/>
        <v>0.35298245614036006</v>
      </c>
      <c r="PB254" s="1">
        <f t="shared" si="155"/>
        <v>0.91193548387096612</v>
      </c>
      <c r="PC254" s="1">
        <f t="shared" si="156"/>
        <v>0.41571428571429081</v>
      </c>
      <c r="PD254" s="1">
        <f t="shared" si="157"/>
        <v>5.344827586207046E-2</v>
      </c>
      <c r="PE254" s="1">
        <f t="shared" si="158"/>
        <v>0.50777777777777899</v>
      </c>
      <c r="PF254" s="1">
        <f t="shared" si="159"/>
        <v>0.64555555555555344</v>
      </c>
      <c r="PG254" s="111">
        <v>15</v>
      </c>
      <c r="PH254" s="112">
        <v>15</v>
      </c>
      <c r="PI254" s="112">
        <v>14.4</v>
      </c>
      <c r="PJ254" s="112">
        <v>14.4</v>
      </c>
      <c r="PK254" s="112">
        <v>12</v>
      </c>
      <c r="PL254" s="112">
        <v>14</v>
      </c>
      <c r="PM254" s="112">
        <v>13</v>
      </c>
      <c r="PN254" s="112">
        <v>12</v>
      </c>
      <c r="PO254" s="112">
        <v>14</v>
      </c>
      <c r="PP254" s="112">
        <v>14.8</v>
      </c>
      <c r="PQ254" s="112">
        <v>15</v>
      </c>
      <c r="PR254" s="137">
        <v>16</v>
      </c>
      <c r="PS254" s="5">
        <f t="array" ref="PS254">+IF(ISERROR($NW254)=FALSE,MIN(IF($H254:$AL254&lt;65534,$H254:$AL254,"")),NA())</f>
        <v>16.399999999999999</v>
      </c>
      <c r="PT254" s="1">
        <f t="array" ref="PT254">+IF(ISERROR($NX254)=FALSE,MIN(IF($AM254:$BN254&lt;65534,$AM254:$BN254,"")),NA())</f>
        <v>18.899999999999999</v>
      </c>
      <c r="PU254" s="1">
        <f t="array" ref="PU254">+IF(ISERROR($NY254)=FALSE,MIN(IF($BP254:$CT254&lt;65534,$BP254:$CT254,"")),NA())</f>
        <v>19</v>
      </c>
      <c r="PV254" s="1">
        <f t="array" ref="PV254">+IF(ISERROR($NZ254)=FALSE,MIN(IF($CU254:$DX254&lt;65534,$CU254:$DX254,"")),NA())</f>
        <v>19.399999999999999</v>
      </c>
      <c r="PW254" s="1">
        <f t="array" ref="PW254">+IF(ISERROR($OA254)=FALSE,MIN(IF($DY254:$FC254&lt;65534,$DY254:$FC254,"")),NA())</f>
        <v>18.600000000000001</v>
      </c>
      <c r="PX254" s="1">
        <f t="array" ref="PX254">+IF(ISERROR($OB254)=FALSE,MIN(IF($FD254:$GG254&lt;65534,$FD254:$GG254,"")),NA())</f>
        <v>18.8</v>
      </c>
      <c r="PY254" s="1">
        <f t="array" ref="PY254">+IF(ISERROR($OC254)=FALSE,MIN(IF($GH254:$HL254&lt;65534,$GH254:$HL254,"")),NA())</f>
        <v>17.8</v>
      </c>
      <c r="PZ254" s="1">
        <f t="array" ref="PZ254">+IF(ISERROR($OD254)=FALSE,MIN(IF($HM254:$IQ254&lt;65534,$HM254:$IQ254,"")),NA())</f>
        <v>18.8</v>
      </c>
      <c r="QA254" s="1">
        <f t="array" ref="QA254">+IF(ISERROR($OE254)=FALSE,MIN(IF($IR254:$JU254&lt;65534,$IR254:$JU254,"")),NA())</f>
        <v>18.2</v>
      </c>
      <c r="QB254" s="1">
        <f t="array" ref="QB254">+IF(ISERROR($OF254)=FALSE,MIN(IF($JV254:$KZ254&lt;65534,$JV254:$KZ254,"")),NA())</f>
        <v>17.600000000000001</v>
      </c>
      <c r="QC254" s="1">
        <f t="array" ref="QC254">+IF(ISERROR($OG254)=FALSE,MIN(IF($LA254:$MD254&lt;65534,$LA254:$MD254,"")),NA())</f>
        <v>18</v>
      </c>
      <c r="QD254" s="1">
        <f t="array" ref="QD254">+IF(ISERROR($OH254)=FALSE,MIN(IF($ME254:$NI254&lt;65534,$ME254:$NI254,"")),NA())</f>
        <v>18.8</v>
      </c>
      <c r="QE254" s="5">
        <f t="shared" si="185"/>
        <v>-1.3999999999999986</v>
      </c>
      <c r="QF254" s="1">
        <f t="shared" si="186"/>
        <v>-3.8999999999999986</v>
      </c>
      <c r="QG254" s="1">
        <f t="shared" si="187"/>
        <v>-4.5999999999999996</v>
      </c>
      <c r="QH254" s="1">
        <f t="shared" si="188"/>
        <v>-4.9999999999999982</v>
      </c>
      <c r="QI254" s="1">
        <f t="shared" si="189"/>
        <v>-6.6000000000000014</v>
      </c>
      <c r="QJ254" s="1">
        <f t="shared" si="190"/>
        <v>-4.8000000000000007</v>
      </c>
      <c r="QK254" s="1">
        <f t="shared" si="191"/>
        <v>-4.8000000000000007</v>
      </c>
      <c r="QL254" s="1">
        <f t="shared" si="192"/>
        <v>-6.8000000000000007</v>
      </c>
      <c r="QM254" s="1">
        <f t="shared" si="193"/>
        <v>-4.1999999999999993</v>
      </c>
      <c r="QN254" s="1">
        <f t="shared" si="194"/>
        <v>-2.8000000000000007</v>
      </c>
      <c r="QO254" s="1">
        <f t="shared" si="195"/>
        <v>-3</v>
      </c>
      <c r="QP254" s="1">
        <f t="shared" si="196"/>
        <v>-2.8000000000000007</v>
      </c>
      <c r="QQ254" s="5" t="s">
        <v>892</v>
      </c>
    </row>
    <row r="255" spans="1:459" s="1" customFormat="1" x14ac:dyDescent="0.2">
      <c r="A255" s="126">
        <v>21245040</v>
      </c>
      <c r="B255" s="127">
        <v>-75.139416666666676</v>
      </c>
      <c r="C255" s="127">
        <v>4.4241388888888888</v>
      </c>
      <c r="D255" s="128">
        <v>943</v>
      </c>
      <c r="E255" s="129" t="s">
        <v>26</v>
      </c>
      <c r="F255" s="129" t="s">
        <v>359</v>
      </c>
      <c r="G255" s="129" t="s">
        <v>27</v>
      </c>
      <c r="H255" s="1">
        <v>18.399999999999999</v>
      </c>
      <c r="I255" s="1">
        <v>18.5</v>
      </c>
      <c r="J255" s="1">
        <v>20.399999999999999</v>
      </c>
      <c r="K255" s="1">
        <v>18.399999999999999</v>
      </c>
      <c r="L255" s="1">
        <v>19.2</v>
      </c>
      <c r="M255" s="1">
        <v>20</v>
      </c>
      <c r="N255" s="1">
        <v>18.2</v>
      </c>
      <c r="O255" s="1">
        <v>17.2</v>
      </c>
      <c r="P255" s="1">
        <v>19.3</v>
      </c>
      <c r="Q255" s="1">
        <v>18.2</v>
      </c>
      <c r="R255" s="1">
        <v>18.399999999999999</v>
      </c>
      <c r="S255" s="1">
        <v>18.2</v>
      </c>
      <c r="T255" s="1">
        <v>18.600000000000001</v>
      </c>
      <c r="U255" s="1">
        <v>18.399999999999999</v>
      </c>
      <c r="V255" s="1">
        <v>18.899999999999999</v>
      </c>
      <c r="W255" s="1">
        <v>18.7</v>
      </c>
      <c r="X255" s="1">
        <v>20.100000000000001</v>
      </c>
      <c r="Y255" s="1">
        <v>19.2</v>
      </c>
      <c r="Z255" s="1">
        <v>20.3</v>
      </c>
      <c r="AA255" s="1">
        <v>19.399999999999999</v>
      </c>
      <c r="AB255" s="1">
        <v>19.899999999999999</v>
      </c>
      <c r="AC255" s="1">
        <v>19.8</v>
      </c>
      <c r="AD255" s="1">
        <v>20.399999999999999</v>
      </c>
      <c r="AE255" s="1">
        <v>20</v>
      </c>
      <c r="AF255" s="1">
        <v>20.6</v>
      </c>
      <c r="AG255" s="1">
        <v>20.6</v>
      </c>
      <c r="AH255" s="1">
        <v>20.3</v>
      </c>
      <c r="AI255" s="1">
        <v>19.899999999999999</v>
      </c>
      <c r="AJ255" s="1">
        <v>19.7</v>
      </c>
      <c r="AK255" s="1">
        <v>18</v>
      </c>
      <c r="AL255" s="1">
        <v>20.100000000000001</v>
      </c>
      <c r="AM255" s="1">
        <v>19.7</v>
      </c>
      <c r="AN255" s="1">
        <v>19.8</v>
      </c>
      <c r="AO255" s="1">
        <v>19.600000000000001</v>
      </c>
      <c r="AP255" s="1">
        <v>19.2</v>
      </c>
      <c r="AQ255" s="1">
        <v>20.2</v>
      </c>
      <c r="AR255" s="1">
        <v>19</v>
      </c>
      <c r="AS255" s="1">
        <v>18.8</v>
      </c>
      <c r="AT255" s="1">
        <v>19.899999999999999</v>
      </c>
      <c r="AU255" s="1">
        <v>19</v>
      </c>
      <c r="AV255" s="1">
        <v>20.3</v>
      </c>
      <c r="AW255" s="1">
        <v>19.7</v>
      </c>
      <c r="AX255" s="1">
        <v>19.2</v>
      </c>
      <c r="AY255" s="1">
        <v>20.399999999999999</v>
      </c>
      <c r="AZ255" s="1">
        <v>20.399999999999999</v>
      </c>
      <c r="BA255" s="1">
        <v>20.100000000000001</v>
      </c>
      <c r="BB255" s="1">
        <v>20</v>
      </c>
      <c r="BC255" s="1">
        <v>20.5</v>
      </c>
      <c r="BD255" s="1">
        <v>18.8</v>
      </c>
      <c r="BE255" s="1">
        <v>20.2</v>
      </c>
      <c r="BF255" s="1">
        <v>18</v>
      </c>
      <c r="BG255" s="1">
        <v>19.100000000000001</v>
      </c>
      <c r="BH255" s="1">
        <v>20.2</v>
      </c>
      <c r="BI255" s="1">
        <v>19.8</v>
      </c>
      <c r="BJ255" s="1">
        <v>19.2</v>
      </c>
      <c r="BK255" s="1">
        <v>19.3</v>
      </c>
      <c r="BL255" s="1">
        <v>20</v>
      </c>
      <c r="BM255" s="1">
        <v>19.8</v>
      </c>
      <c r="BN255" s="1">
        <v>19.399999999999999</v>
      </c>
      <c r="BO255" s="102"/>
      <c r="BP255" s="1">
        <v>18.8</v>
      </c>
      <c r="BQ255" s="1">
        <v>18.2</v>
      </c>
      <c r="BR255" s="1">
        <v>17.2</v>
      </c>
      <c r="BS255" s="1">
        <v>19.3</v>
      </c>
      <c r="BT255" s="1">
        <v>19.100000000000001</v>
      </c>
      <c r="BU255" s="1">
        <v>20.6</v>
      </c>
      <c r="BV255" s="1">
        <v>20.100000000000001</v>
      </c>
      <c r="BW255" s="1">
        <v>20.2</v>
      </c>
      <c r="BX255" s="1">
        <v>20.3</v>
      </c>
      <c r="BY255" s="1">
        <v>20.7</v>
      </c>
      <c r="BZ255" s="1">
        <v>19</v>
      </c>
      <c r="CA255" s="1">
        <v>19</v>
      </c>
      <c r="CB255" s="1">
        <v>20</v>
      </c>
      <c r="CC255" s="1">
        <v>20.8</v>
      </c>
      <c r="CD255" s="1">
        <v>20.100000000000001</v>
      </c>
      <c r="CE255" s="1">
        <v>19.8</v>
      </c>
      <c r="CF255" s="1">
        <v>18</v>
      </c>
      <c r="CG255" s="1">
        <v>19.8</v>
      </c>
      <c r="CH255" s="1">
        <v>18.899999999999999</v>
      </c>
      <c r="CI255" s="1">
        <v>19.2</v>
      </c>
      <c r="CJ255" s="1">
        <v>19.3</v>
      </c>
      <c r="CK255" s="1">
        <v>18.7</v>
      </c>
      <c r="CL255" s="1">
        <v>19.399999999999999</v>
      </c>
      <c r="CM255" s="1">
        <v>19</v>
      </c>
      <c r="CN255" s="1">
        <v>18.600000000000001</v>
      </c>
      <c r="CO255" s="1">
        <v>20</v>
      </c>
      <c r="CP255" s="1">
        <v>18.7</v>
      </c>
      <c r="CQ255" s="1">
        <v>19.600000000000001</v>
      </c>
      <c r="CR255" s="1">
        <v>18.399999999999999</v>
      </c>
      <c r="CS255" s="1">
        <v>19.2</v>
      </c>
      <c r="CT255" s="1">
        <v>23.6</v>
      </c>
      <c r="CU255" s="1">
        <v>19.2</v>
      </c>
      <c r="CV255" s="1">
        <v>19</v>
      </c>
      <c r="CW255" s="1">
        <v>17.8</v>
      </c>
      <c r="CX255" s="1">
        <v>19.100000000000001</v>
      </c>
      <c r="CY255" s="1">
        <v>20</v>
      </c>
      <c r="CZ255" s="1">
        <v>19.899999999999999</v>
      </c>
      <c r="DA255" s="1">
        <v>19.600000000000001</v>
      </c>
      <c r="DB255" s="1">
        <v>19.399999999999999</v>
      </c>
      <c r="DC255" s="1">
        <v>19.3</v>
      </c>
      <c r="DD255" s="1">
        <v>18</v>
      </c>
      <c r="DE255" s="1">
        <v>19.600000000000001</v>
      </c>
      <c r="DF255" s="1">
        <v>18.8</v>
      </c>
      <c r="DG255" s="1">
        <v>19.7</v>
      </c>
      <c r="DH255" s="1">
        <v>19.2</v>
      </c>
      <c r="DI255" s="1">
        <v>18.399999999999999</v>
      </c>
      <c r="DJ255" s="1">
        <v>19.399999999999999</v>
      </c>
      <c r="DK255" s="1">
        <v>19.600000000000001</v>
      </c>
      <c r="DL255" s="1">
        <v>20.3</v>
      </c>
      <c r="DM255" s="1">
        <v>19.7</v>
      </c>
      <c r="DN255" s="1">
        <v>19</v>
      </c>
      <c r="DO255" s="1">
        <v>19.100000000000001</v>
      </c>
      <c r="DP255" s="1">
        <v>19</v>
      </c>
      <c r="DQ255" s="1">
        <v>17.8</v>
      </c>
      <c r="DR255" s="1">
        <v>19.2</v>
      </c>
      <c r="DS255" s="1">
        <v>20.3</v>
      </c>
      <c r="DT255" s="1">
        <v>19.7</v>
      </c>
      <c r="DU255" s="1">
        <v>20.8</v>
      </c>
      <c r="DV255" s="1">
        <v>18.399999999999999</v>
      </c>
      <c r="DW255" s="1">
        <v>19.2</v>
      </c>
      <c r="DX255" s="1">
        <v>20.100000000000001</v>
      </c>
      <c r="DY255" s="1">
        <v>18.7</v>
      </c>
      <c r="DZ255" s="1">
        <v>20.2</v>
      </c>
      <c r="EA255" s="1">
        <v>21.4</v>
      </c>
      <c r="EB255" s="1">
        <v>19.3</v>
      </c>
      <c r="EC255" s="1">
        <v>19.399999999999999</v>
      </c>
      <c r="ED255" s="1">
        <v>20.100000000000001</v>
      </c>
      <c r="EE255" s="1">
        <v>19.8</v>
      </c>
      <c r="EF255" s="1">
        <v>20</v>
      </c>
      <c r="EG255" s="1">
        <v>19.2</v>
      </c>
      <c r="EH255" s="1">
        <v>19.399999999999999</v>
      </c>
      <c r="EI255" s="1">
        <v>19.7</v>
      </c>
      <c r="EJ255" s="1">
        <v>19.399999999999999</v>
      </c>
      <c r="EK255" s="1">
        <v>19.600000000000001</v>
      </c>
      <c r="EL255" s="1">
        <v>18</v>
      </c>
      <c r="EM255" s="1">
        <v>19.2</v>
      </c>
      <c r="EN255" s="1">
        <v>19.100000000000001</v>
      </c>
      <c r="EO255" s="1">
        <v>20.2</v>
      </c>
      <c r="EP255" s="1">
        <v>19</v>
      </c>
      <c r="EQ255" s="1">
        <v>19</v>
      </c>
      <c r="ER255" s="1">
        <v>18</v>
      </c>
      <c r="ES255" s="1">
        <v>18.2</v>
      </c>
      <c r="ET255" s="1">
        <v>19.8</v>
      </c>
      <c r="EU255" s="1">
        <v>18.8</v>
      </c>
      <c r="EV255" s="1">
        <v>19.899999999999999</v>
      </c>
      <c r="EW255" s="1">
        <v>20</v>
      </c>
      <c r="EX255" s="1">
        <v>18.8</v>
      </c>
      <c r="EY255" s="1">
        <v>20</v>
      </c>
      <c r="EZ255" s="1">
        <v>19.600000000000001</v>
      </c>
      <c r="FA255" s="1">
        <v>19.8</v>
      </c>
      <c r="FB255" s="1">
        <v>19.899999999999999</v>
      </c>
      <c r="FC255" s="1">
        <v>19.3</v>
      </c>
      <c r="FD255" s="1">
        <v>19</v>
      </c>
      <c r="FE255" s="1">
        <v>19.100000000000001</v>
      </c>
      <c r="FF255" s="1">
        <v>19.2</v>
      </c>
      <c r="FG255" s="1">
        <v>18</v>
      </c>
      <c r="FH255" s="1">
        <v>19.2</v>
      </c>
      <c r="FI255" s="1">
        <v>18.8</v>
      </c>
      <c r="FJ255" s="1">
        <v>20.2</v>
      </c>
      <c r="FK255" s="1">
        <v>19</v>
      </c>
      <c r="FL255" s="1">
        <v>19.899999999999999</v>
      </c>
      <c r="FM255" s="1">
        <v>19.399999999999999</v>
      </c>
      <c r="FN255" s="1">
        <v>19.8</v>
      </c>
      <c r="FO255" s="1">
        <v>20</v>
      </c>
      <c r="FP255" s="1">
        <v>19.7</v>
      </c>
      <c r="FQ255" s="1">
        <v>20.100000000000001</v>
      </c>
      <c r="FR255" s="1">
        <v>19.600000000000001</v>
      </c>
      <c r="FS255" s="1">
        <v>18</v>
      </c>
      <c r="FT255" s="1">
        <v>20.3</v>
      </c>
      <c r="FU255" s="1">
        <v>20</v>
      </c>
      <c r="FV255" s="1">
        <v>20.2</v>
      </c>
      <c r="FW255" s="1">
        <v>20.2</v>
      </c>
      <c r="FX255" s="1">
        <v>20.399999999999999</v>
      </c>
      <c r="FY255" s="1">
        <v>19.8</v>
      </c>
      <c r="FZ255" s="1">
        <v>19.2</v>
      </c>
      <c r="GA255" s="1">
        <v>20.3</v>
      </c>
      <c r="GB255" s="1">
        <v>19.399999999999999</v>
      </c>
      <c r="GC255" s="1">
        <v>19.3</v>
      </c>
      <c r="GD255" s="1">
        <v>18.899999999999999</v>
      </c>
      <c r="GE255" s="1">
        <v>20.2</v>
      </c>
      <c r="GF255" s="1">
        <v>19.399999999999999</v>
      </c>
      <c r="GG255" s="1">
        <v>19.399999999999999</v>
      </c>
      <c r="GH255" s="1">
        <v>17.899999999999999</v>
      </c>
      <c r="GI255" s="1">
        <v>20.2</v>
      </c>
      <c r="GJ255" s="1">
        <v>19.2</v>
      </c>
      <c r="GK255" s="1">
        <v>20</v>
      </c>
      <c r="GL255" s="1">
        <v>19.3</v>
      </c>
      <c r="GM255" s="1">
        <v>18.600000000000001</v>
      </c>
      <c r="GN255" s="1">
        <v>20.399999999999999</v>
      </c>
      <c r="GO255" s="1">
        <v>20.2</v>
      </c>
      <c r="GP255" s="1">
        <v>18.8</v>
      </c>
      <c r="GQ255" s="1">
        <v>20</v>
      </c>
      <c r="GR255" s="1">
        <v>20.2</v>
      </c>
      <c r="GS255" s="1">
        <v>19.7</v>
      </c>
      <c r="GT255" s="1">
        <v>18.5</v>
      </c>
      <c r="GU255" s="1">
        <v>19.899999999999999</v>
      </c>
      <c r="GV255" s="1">
        <v>19.8</v>
      </c>
      <c r="GW255" s="1">
        <v>18.3</v>
      </c>
      <c r="GX255" s="1">
        <v>18.399999999999999</v>
      </c>
      <c r="GY255" s="1">
        <v>20.6</v>
      </c>
      <c r="GZ255" s="1">
        <v>19.600000000000001</v>
      </c>
      <c r="HA255" s="1">
        <v>17.899999999999999</v>
      </c>
      <c r="HB255" s="1">
        <v>20.3</v>
      </c>
      <c r="HC255" s="1">
        <v>20.399999999999999</v>
      </c>
      <c r="HD255" s="1">
        <v>19.899999999999999</v>
      </c>
      <c r="HE255" s="1">
        <v>18.399999999999999</v>
      </c>
      <c r="HF255" s="1">
        <v>19.3</v>
      </c>
      <c r="HG255" s="1">
        <v>17.399999999999999</v>
      </c>
      <c r="HH255" s="1">
        <v>18</v>
      </c>
      <c r="HI255" s="1">
        <v>19</v>
      </c>
      <c r="HJ255" s="1">
        <v>19.2</v>
      </c>
      <c r="HK255" s="1">
        <v>19.8</v>
      </c>
      <c r="HL255" s="1">
        <v>20.100000000000001</v>
      </c>
      <c r="HM255" s="1">
        <v>19.2</v>
      </c>
      <c r="HN255" s="1">
        <v>19.3</v>
      </c>
      <c r="HO255" s="1">
        <v>20.2</v>
      </c>
      <c r="HP255" s="1">
        <v>19.8</v>
      </c>
      <c r="HQ255" s="1">
        <v>20.100000000000001</v>
      </c>
      <c r="HR255" s="1">
        <v>19.5</v>
      </c>
      <c r="HS255" s="1">
        <v>20</v>
      </c>
      <c r="HT255" s="1">
        <v>20</v>
      </c>
      <c r="HU255" s="1">
        <v>19.600000000000001</v>
      </c>
      <c r="HV255" s="1">
        <v>20.399999999999999</v>
      </c>
      <c r="HW255" s="1">
        <v>20</v>
      </c>
      <c r="HX255" s="1">
        <v>20.3</v>
      </c>
      <c r="HY255" s="1">
        <v>21.2</v>
      </c>
      <c r="HZ255" s="1">
        <v>20.399999999999999</v>
      </c>
      <c r="IA255" s="1">
        <v>20.9</v>
      </c>
      <c r="IB255" s="1">
        <v>19</v>
      </c>
      <c r="IC255" s="1">
        <v>18.8</v>
      </c>
      <c r="ID255" s="1">
        <v>18.5</v>
      </c>
      <c r="IE255" s="1">
        <v>18.8</v>
      </c>
      <c r="IF255" s="1">
        <v>20</v>
      </c>
      <c r="IG255" s="1">
        <v>20.100000000000001</v>
      </c>
      <c r="IH255" s="1">
        <v>19.2</v>
      </c>
      <c r="II255" s="1">
        <v>20</v>
      </c>
      <c r="IJ255" s="1">
        <v>20.7</v>
      </c>
      <c r="IK255" s="1">
        <v>20.8</v>
      </c>
      <c r="IL255" s="1">
        <v>19</v>
      </c>
      <c r="IM255" s="1">
        <v>20.8</v>
      </c>
      <c r="IN255" s="1">
        <v>20.6</v>
      </c>
      <c r="IO255" s="1">
        <v>21.2</v>
      </c>
      <c r="IP255" s="1">
        <v>20.2</v>
      </c>
      <c r="IQ255" s="1">
        <v>20.7</v>
      </c>
      <c r="IR255" s="1">
        <v>20</v>
      </c>
      <c r="IS255" s="1">
        <v>20.399999999999999</v>
      </c>
      <c r="IT255" s="1">
        <v>20.100000000000001</v>
      </c>
      <c r="IU255" s="1">
        <v>20.2</v>
      </c>
      <c r="IV255" s="1">
        <v>20.3</v>
      </c>
      <c r="IW255" s="1">
        <v>21.8</v>
      </c>
      <c r="IX255" s="1">
        <v>20.399999999999999</v>
      </c>
      <c r="IY255" s="1">
        <v>21.4</v>
      </c>
      <c r="IZ255" s="1">
        <v>20.2</v>
      </c>
      <c r="JA255" s="1">
        <v>20.7</v>
      </c>
      <c r="JB255" s="1">
        <v>21.9</v>
      </c>
      <c r="JC255" s="1">
        <v>21.1</v>
      </c>
      <c r="JD255" s="1">
        <v>20</v>
      </c>
      <c r="JE255" s="1">
        <v>20</v>
      </c>
      <c r="JF255" s="1">
        <v>20.8</v>
      </c>
      <c r="JG255" s="1">
        <v>19.399999999999999</v>
      </c>
      <c r="JH255" s="1">
        <v>18.8</v>
      </c>
      <c r="JI255" s="1">
        <v>18.600000000000001</v>
      </c>
      <c r="JJ255" s="1">
        <v>18.600000000000001</v>
      </c>
      <c r="JK255" s="1">
        <v>19.399999999999999</v>
      </c>
      <c r="JL255" s="1">
        <v>17</v>
      </c>
      <c r="JM255" s="1">
        <v>19.100000000000001</v>
      </c>
      <c r="JN255" s="1">
        <v>18.7</v>
      </c>
      <c r="JO255" s="1">
        <v>19</v>
      </c>
      <c r="JP255" s="1">
        <v>19.2</v>
      </c>
      <c r="JQ255" s="1">
        <v>18</v>
      </c>
      <c r="JR255" s="1">
        <v>19.3</v>
      </c>
      <c r="JS255" s="1">
        <v>19.399999999999999</v>
      </c>
      <c r="JT255" s="1">
        <v>19.3</v>
      </c>
      <c r="JU255" s="1">
        <v>19.2</v>
      </c>
      <c r="JV255" s="1">
        <v>18.3</v>
      </c>
      <c r="JW255" s="1">
        <v>19.100000000000001</v>
      </c>
      <c r="JX255" s="1">
        <v>18</v>
      </c>
      <c r="JY255" s="1">
        <v>17.600000000000001</v>
      </c>
      <c r="JZ255" s="1">
        <v>18.399999999999999</v>
      </c>
      <c r="KA255" s="1">
        <v>19.100000000000001</v>
      </c>
      <c r="KB255" s="1">
        <v>17.3</v>
      </c>
      <c r="KC255" s="1">
        <v>19.2</v>
      </c>
      <c r="KD255" s="1">
        <v>17.399999999999999</v>
      </c>
      <c r="KE255" s="1">
        <v>19.3</v>
      </c>
      <c r="KF255" s="1">
        <v>18.899999999999999</v>
      </c>
      <c r="KG255" s="1">
        <v>17.399999999999999</v>
      </c>
      <c r="KH255" s="1">
        <v>20.100000000000001</v>
      </c>
      <c r="KI255" s="1">
        <v>19.3</v>
      </c>
      <c r="KJ255" s="1">
        <v>17.7</v>
      </c>
      <c r="KK255" s="1">
        <v>18.3</v>
      </c>
      <c r="KL255" s="1">
        <v>18.2</v>
      </c>
      <c r="KM255" s="1">
        <v>19.100000000000001</v>
      </c>
      <c r="KN255" s="1">
        <v>16.5</v>
      </c>
      <c r="KO255" s="1">
        <v>17.3</v>
      </c>
      <c r="KP255" s="1">
        <v>18.5</v>
      </c>
      <c r="KQ255" s="1">
        <v>19</v>
      </c>
      <c r="KR255" s="1">
        <v>17</v>
      </c>
      <c r="KS255" s="1">
        <v>18.8</v>
      </c>
      <c r="KT255" s="1">
        <v>17.899999999999999</v>
      </c>
      <c r="KU255" s="1">
        <v>18.600000000000001</v>
      </c>
      <c r="KV255" s="1">
        <v>17</v>
      </c>
      <c r="KW255" s="1">
        <v>19.2</v>
      </c>
      <c r="KX255" s="1">
        <v>18.399999999999999</v>
      </c>
      <c r="KY255" s="1">
        <v>19.3</v>
      </c>
      <c r="KZ255" s="1">
        <v>16.600000000000001</v>
      </c>
      <c r="LA255" s="1">
        <v>19.2</v>
      </c>
      <c r="LB255" s="1">
        <v>16.5</v>
      </c>
      <c r="LC255" s="1">
        <v>18</v>
      </c>
      <c r="LD255" s="1">
        <v>19.100000000000001</v>
      </c>
      <c r="LE255" s="1">
        <v>19.399999999999999</v>
      </c>
      <c r="LF255" s="1">
        <v>18.2</v>
      </c>
      <c r="LG255" s="1">
        <v>18.600000000000001</v>
      </c>
      <c r="LH255" s="1">
        <v>21.3</v>
      </c>
      <c r="LI255" s="1">
        <v>20.3</v>
      </c>
      <c r="LJ255" s="1">
        <v>19.8</v>
      </c>
      <c r="LK255" s="1">
        <v>18.399999999999999</v>
      </c>
      <c r="LL255" s="1">
        <v>18.3</v>
      </c>
      <c r="LM255" s="1">
        <v>18.899999999999999</v>
      </c>
      <c r="LN255" s="1">
        <v>18.600000000000001</v>
      </c>
      <c r="LO255" s="1">
        <v>18</v>
      </c>
      <c r="LP255" s="1">
        <v>18.399999999999999</v>
      </c>
      <c r="LQ255" s="1">
        <v>18.7</v>
      </c>
      <c r="LR255" s="1">
        <v>19.100000000000001</v>
      </c>
      <c r="LS255" s="1">
        <v>19.3</v>
      </c>
      <c r="LT255" s="1">
        <v>20.2</v>
      </c>
      <c r="LU255" s="1">
        <v>19.8</v>
      </c>
      <c r="LV255" s="1">
        <v>19.7</v>
      </c>
      <c r="LW255" s="1">
        <v>18.600000000000001</v>
      </c>
      <c r="LX255" s="1">
        <v>20.100000000000001</v>
      </c>
      <c r="LY255" s="1">
        <v>19.899999999999999</v>
      </c>
      <c r="LZ255" s="1">
        <v>21.6</v>
      </c>
      <c r="MA255" s="1">
        <v>21.1</v>
      </c>
      <c r="MB255" s="1">
        <v>20.399999999999999</v>
      </c>
      <c r="MC255" s="1">
        <v>19.2</v>
      </c>
      <c r="MD255" s="1">
        <v>21.2</v>
      </c>
      <c r="ME255" s="1">
        <v>20.2</v>
      </c>
      <c r="MF255" s="1">
        <v>19.899999999999999</v>
      </c>
      <c r="MG255" s="1">
        <v>19.100000000000001</v>
      </c>
      <c r="MH255" s="1">
        <v>21</v>
      </c>
      <c r="MI255" s="1">
        <v>19.5</v>
      </c>
      <c r="MJ255" s="1">
        <v>20.9</v>
      </c>
      <c r="MK255" s="1">
        <v>19.7</v>
      </c>
      <c r="ML255" s="1">
        <v>18.5</v>
      </c>
      <c r="MM255" s="1">
        <v>19.7</v>
      </c>
      <c r="MN255" s="1">
        <v>20.2</v>
      </c>
      <c r="MO255" s="1">
        <v>20.2</v>
      </c>
      <c r="MP255" s="1">
        <v>19.7</v>
      </c>
      <c r="MQ255" s="1">
        <v>19.2</v>
      </c>
      <c r="MR255" s="1">
        <v>19.399999999999999</v>
      </c>
      <c r="MS255" s="1">
        <v>19.399999999999999</v>
      </c>
      <c r="MT255" s="1">
        <v>18.8</v>
      </c>
      <c r="MU255" s="1">
        <v>19.600000000000001</v>
      </c>
      <c r="MV255" s="1">
        <v>19.899999999999999</v>
      </c>
      <c r="MW255" s="1">
        <v>19.600000000000001</v>
      </c>
      <c r="MX255" s="1">
        <v>19.5</v>
      </c>
      <c r="MY255" s="1">
        <v>19</v>
      </c>
      <c r="MZ255" s="1">
        <v>19</v>
      </c>
      <c r="NA255" s="1">
        <v>19.600000000000001</v>
      </c>
      <c r="NB255" s="1">
        <v>20.3</v>
      </c>
      <c r="NC255" s="1">
        <v>20.8</v>
      </c>
      <c r="ND255" s="1">
        <v>20.100000000000001</v>
      </c>
      <c r="NE255" s="1">
        <v>18.5</v>
      </c>
      <c r="NF255" s="1">
        <v>19.399999999999999</v>
      </c>
      <c r="NG255" s="1">
        <v>19.8</v>
      </c>
      <c r="NH255" s="1">
        <v>19</v>
      </c>
      <c r="NI255" s="1">
        <v>19.2</v>
      </c>
      <c r="NJ255" s="6">
        <f t="shared" si="160"/>
        <v>1</v>
      </c>
      <c r="NK255" s="3">
        <f t="shared" si="161"/>
        <v>1</v>
      </c>
      <c r="NL255" s="3">
        <f t="shared" si="162"/>
        <v>1</v>
      </c>
      <c r="NM255" s="3">
        <f t="shared" si="163"/>
        <v>1</v>
      </c>
      <c r="NN255" s="3">
        <f t="shared" si="164"/>
        <v>1</v>
      </c>
      <c r="NO255" s="3">
        <f t="shared" si="165"/>
        <v>1</v>
      </c>
      <c r="NP255" s="3">
        <f t="shared" si="166"/>
        <v>1</v>
      </c>
      <c r="NQ255" s="3">
        <f t="shared" si="167"/>
        <v>1</v>
      </c>
      <c r="NR255" s="3">
        <f t="shared" si="168"/>
        <v>1</v>
      </c>
      <c r="NS255" s="3">
        <f t="shared" si="169"/>
        <v>1</v>
      </c>
      <c r="NT255" s="3">
        <f t="shared" si="170"/>
        <v>1</v>
      </c>
      <c r="NU255" s="3">
        <f t="shared" si="171"/>
        <v>1</v>
      </c>
      <c r="NV255" s="3">
        <f t="shared" si="172"/>
        <v>1</v>
      </c>
      <c r="NW255" s="5">
        <f t="shared" si="173"/>
        <v>19.267741935483869</v>
      </c>
      <c r="NX255" s="1">
        <f t="shared" si="174"/>
        <v>19.62857142857143</v>
      </c>
      <c r="NY255" s="1">
        <f t="shared" si="175"/>
        <v>19.470967741935485</v>
      </c>
      <c r="NZ255" s="1">
        <f t="shared" si="176"/>
        <v>19.286666666666669</v>
      </c>
      <c r="OA255" s="1">
        <f t="shared" si="177"/>
        <v>19.445161290322581</v>
      </c>
      <c r="OB255" s="1">
        <f t="shared" si="178"/>
        <v>19.533333333333335</v>
      </c>
      <c r="OC255" s="1">
        <f t="shared" si="179"/>
        <v>19.332258064516129</v>
      </c>
      <c r="OD255" s="1">
        <f t="shared" si="180"/>
        <v>19.977419354838712</v>
      </c>
      <c r="OE255" s="1">
        <f t="shared" si="181"/>
        <v>19.743333333333332</v>
      </c>
      <c r="OF255" s="1">
        <f t="shared" si="182"/>
        <v>18.283870967741937</v>
      </c>
      <c r="OG255" s="1">
        <f t="shared" si="183"/>
        <v>19.330000000000005</v>
      </c>
      <c r="OH255" s="1">
        <f t="shared" si="184"/>
        <v>19.63548387096774</v>
      </c>
      <c r="OI255" s="111">
        <v>18.839285714285715</v>
      </c>
      <c r="OJ255" s="112">
        <v>19.25714285714286</v>
      </c>
      <c r="OK255" s="112">
        <v>19.303571428571423</v>
      </c>
      <c r="OL255" s="112">
        <v>19.267857142857142</v>
      </c>
      <c r="OM255" s="112">
        <v>19.339285714285712</v>
      </c>
      <c r="ON255" s="112">
        <v>19.104000000000003</v>
      </c>
      <c r="OO255" s="112">
        <v>18.924999999999994</v>
      </c>
      <c r="OP255" s="112">
        <v>19.246153846153845</v>
      </c>
      <c r="OQ255" s="112">
        <v>19.015384615384615</v>
      </c>
      <c r="OR255" s="112">
        <v>18.957142857142852</v>
      </c>
      <c r="OS255" s="112">
        <v>18.967857142857145</v>
      </c>
      <c r="OT255" s="112">
        <v>18.892857142857146</v>
      </c>
      <c r="OU255" s="5">
        <f t="shared" si="148"/>
        <v>0.42845622119815374</v>
      </c>
      <c r="OV255" s="1">
        <f t="shared" si="149"/>
        <v>0.37142857142857011</v>
      </c>
      <c r="OW255" s="1">
        <f t="shared" si="150"/>
        <v>0.16739631336406191</v>
      </c>
      <c r="OX255" s="1">
        <f t="shared" si="151"/>
        <v>1.8809523809526496E-2</v>
      </c>
      <c r="OY255" s="1">
        <f t="shared" si="152"/>
        <v>0.10587557603686903</v>
      </c>
      <c r="OZ255" s="1">
        <f t="shared" si="153"/>
        <v>0.42933333333333223</v>
      </c>
      <c r="PA255" s="1">
        <f t="shared" si="154"/>
        <v>0.40725806451613522</v>
      </c>
      <c r="PB255" s="1">
        <f t="shared" si="155"/>
        <v>0.73126550868486717</v>
      </c>
      <c r="PC255" s="1">
        <f t="shared" si="156"/>
        <v>0.72794871794871696</v>
      </c>
      <c r="PD255" s="1">
        <f t="shared" si="157"/>
        <v>-0.67327188940091531</v>
      </c>
      <c r="PE255" s="1">
        <f t="shared" si="158"/>
        <v>0.36214285714286021</v>
      </c>
      <c r="PF255" s="1">
        <f t="shared" si="159"/>
        <v>0.7426267281105936</v>
      </c>
      <c r="PG255" s="111">
        <v>15.3</v>
      </c>
      <c r="PH255" s="112">
        <v>15.9</v>
      </c>
      <c r="PI255" s="112">
        <v>15.2</v>
      </c>
      <c r="PJ255" s="112">
        <v>16.2</v>
      </c>
      <c r="PK255" s="112">
        <v>16.2</v>
      </c>
      <c r="PL255" s="112">
        <v>15.3</v>
      </c>
      <c r="PM255" s="112">
        <v>15.2</v>
      </c>
      <c r="PN255" s="112">
        <v>15.8</v>
      </c>
      <c r="PO255" s="112">
        <v>15.4</v>
      </c>
      <c r="PP255" s="112">
        <v>16.2</v>
      </c>
      <c r="PQ255" s="112">
        <v>15.2</v>
      </c>
      <c r="PR255" s="137">
        <v>15.8</v>
      </c>
      <c r="PS255" s="5">
        <f t="array" ref="PS255">+IF(ISERROR($NW255)=FALSE,MIN(IF($H255:$AL255&lt;65534,$H255:$AL255,"")),NA())</f>
        <v>17.2</v>
      </c>
      <c r="PT255" s="1">
        <f t="array" ref="PT255">+IF(ISERROR($NX255)=FALSE,MIN(IF($AM255:$BN255&lt;65534,$AM255:$BN255,"")),NA())</f>
        <v>18</v>
      </c>
      <c r="PU255" s="1">
        <f t="array" ref="PU255">+IF(ISERROR($NY255)=FALSE,MIN(IF($BP255:$CT255&lt;65534,$BP255:$CT255,"")),NA())</f>
        <v>17.2</v>
      </c>
      <c r="PV255" s="1">
        <f t="array" ref="PV255">+IF(ISERROR($NZ255)=FALSE,MIN(IF($CU255:$DX255&lt;65534,$CU255:$DX255,"")),NA())</f>
        <v>17.8</v>
      </c>
      <c r="PW255" s="1">
        <f t="array" ref="PW255">+IF(ISERROR($OA255)=FALSE,MIN(IF($DY255:$FC255&lt;65534,$DY255:$FC255,"")),NA())</f>
        <v>18</v>
      </c>
      <c r="PX255" s="1">
        <f t="array" ref="PX255">+IF(ISERROR($OB255)=FALSE,MIN(IF($FD255:$GG255&lt;65534,$FD255:$GG255,"")),NA())</f>
        <v>18</v>
      </c>
      <c r="PY255" s="1">
        <f t="array" ref="PY255">+IF(ISERROR($OC255)=FALSE,MIN(IF($GH255:$HL255&lt;65534,$GH255:$HL255,"")),NA())</f>
        <v>17.399999999999999</v>
      </c>
      <c r="PZ255" s="1">
        <f t="array" ref="PZ255">+IF(ISERROR($OD255)=FALSE,MIN(IF($HM255:$IQ255&lt;65534,$HM255:$IQ255,"")),NA())</f>
        <v>18.5</v>
      </c>
      <c r="QA255" s="1">
        <f t="array" ref="QA255">+IF(ISERROR($OE255)=FALSE,MIN(IF($IR255:$JU255&lt;65534,$IR255:$JU255,"")),NA())</f>
        <v>17</v>
      </c>
      <c r="QB255" s="1">
        <f t="array" ref="QB255">+IF(ISERROR($OF255)=FALSE,MIN(IF($JV255:$KZ255&lt;65534,$JV255:$KZ255,"")),NA())</f>
        <v>16.5</v>
      </c>
      <c r="QC255" s="1">
        <f t="array" ref="QC255">+IF(ISERROR($OG255)=FALSE,MIN(IF($LA255:$MD255&lt;65534,$LA255:$MD255,"")),NA())</f>
        <v>16.5</v>
      </c>
      <c r="QD255" s="1">
        <f t="array" ref="QD255">+IF(ISERROR($OH255)=FALSE,MIN(IF($ME255:$NI255&lt;65534,$ME255:$NI255,"")),NA())</f>
        <v>18.5</v>
      </c>
      <c r="QE255" s="5">
        <f t="shared" si="185"/>
        <v>-1.8999999999999986</v>
      </c>
      <c r="QF255" s="1">
        <f t="shared" si="186"/>
        <v>-2.0999999999999996</v>
      </c>
      <c r="QG255" s="1">
        <f t="shared" si="187"/>
        <v>-2</v>
      </c>
      <c r="QH255" s="1">
        <f t="shared" si="188"/>
        <v>-1.6000000000000014</v>
      </c>
      <c r="QI255" s="1">
        <f t="shared" si="189"/>
        <v>-1.8000000000000007</v>
      </c>
      <c r="QJ255" s="1">
        <f t="shared" si="190"/>
        <v>-2.6999999999999993</v>
      </c>
      <c r="QK255" s="1">
        <f t="shared" si="191"/>
        <v>-2.1999999999999993</v>
      </c>
      <c r="QL255" s="1">
        <f t="shared" si="192"/>
        <v>-2.6999999999999993</v>
      </c>
      <c r="QM255" s="1">
        <f t="shared" si="193"/>
        <v>-1.5999999999999996</v>
      </c>
      <c r="QN255" s="1">
        <f t="shared" si="194"/>
        <v>-0.30000000000000071</v>
      </c>
      <c r="QO255" s="1">
        <f t="shared" si="195"/>
        <v>-1.3000000000000007</v>
      </c>
      <c r="QP255" s="1">
        <f t="shared" si="196"/>
        <v>-2.6999999999999993</v>
      </c>
      <c r="QQ255" s="5" t="s">
        <v>892</v>
      </c>
    </row>
    <row r="256" spans="1:459" s="1" customFormat="1" x14ac:dyDescent="0.2">
      <c r="A256" s="79">
        <v>21245140</v>
      </c>
      <c r="B256" s="106">
        <v>-75.094455555555555</v>
      </c>
      <c r="C256" s="106">
        <v>4.7118611111111113</v>
      </c>
      <c r="D256" s="105">
        <v>2288</v>
      </c>
      <c r="E256" s="97" t="s">
        <v>169</v>
      </c>
      <c r="F256" s="97" t="s">
        <v>169</v>
      </c>
      <c r="G256" s="97" t="s">
        <v>27</v>
      </c>
      <c r="H256" s="1">
        <v>13</v>
      </c>
      <c r="I256" s="1">
        <v>13</v>
      </c>
      <c r="J256" s="1">
        <v>14.2</v>
      </c>
      <c r="K256" s="1">
        <v>65535</v>
      </c>
      <c r="L256" s="1">
        <v>13</v>
      </c>
      <c r="M256" s="1">
        <v>65535</v>
      </c>
      <c r="N256" s="1">
        <v>65535</v>
      </c>
      <c r="O256" s="1">
        <v>65535</v>
      </c>
      <c r="P256" s="1">
        <v>65535</v>
      </c>
      <c r="Q256" s="1">
        <v>12</v>
      </c>
      <c r="R256" s="1">
        <v>11.6</v>
      </c>
      <c r="S256" s="1">
        <v>11.6</v>
      </c>
      <c r="T256" s="1">
        <v>65535</v>
      </c>
      <c r="U256" s="1">
        <v>12.8</v>
      </c>
      <c r="V256" s="1">
        <v>12.8</v>
      </c>
      <c r="W256" s="1">
        <v>13.4</v>
      </c>
      <c r="X256" s="1">
        <v>13.2</v>
      </c>
      <c r="Y256" s="1">
        <v>13.8</v>
      </c>
      <c r="Z256" s="1">
        <v>13.4</v>
      </c>
      <c r="AA256" s="1">
        <v>13.4</v>
      </c>
      <c r="AB256" s="1">
        <v>13.2</v>
      </c>
      <c r="AC256" s="1">
        <v>13.4</v>
      </c>
      <c r="AD256" s="1">
        <v>65535</v>
      </c>
      <c r="AE256" s="1">
        <v>13.4</v>
      </c>
      <c r="AF256" s="1">
        <v>13.8</v>
      </c>
      <c r="AG256" s="1">
        <v>14</v>
      </c>
      <c r="AH256" s="1">
        <v>65535</v>
      </c>
      <c r="AI256" s="1">
        <v>14</v>
      </c>
      <c r="AJ256" s="1">
        <v>12.4</v>
      </c>
      <c r="AK256" s="1">
        <v>12.4</v>
      </c>
      <c r="AL256" s="1">
        <v>13.2</v>
      </c>
      <c r="AM256" s="1">
        <v>12.8</v>
      </c>
      <c r="AN256" s="1">
        <v>13.6</v>
      </c>
      <c r="AO256" s="1">
        <v>65535</v>
      </c>
      <c r="AP256" s="1">
        <v>13.8</v>
      </c>
      <c r="AQ256" s="1">
        <v>14.2</v>
      </c>
      <c r="AR256" s="1">
        <v>13.8</v>
      </c>
      <c r="AS256" s="1">
        <v>13.8</v>
      </c>
      <c r="AT256" s="1">
        <v>13.4</v>
      </c>
      <c r="AU256" s="1">
        <v>12.8</v>
      </c>
      <c r="AV256" s="1">
        <v>13.2</v>
      </c>
      <c r="AW256" s="1">
        <v>13.6</v>
      </c>
      <c r="AX256" s="1">
        <v>14</v>
      </c>
      <c r="AY256" s="1">
        <v>65535</v>
      </c>
      <c r="AZ256" s="1">
        <v>13.8</v>
      </c>
      <c r="BA256" s="1">
        <v>14</v>
      </c>
      <c r="BB256" s="1">
        <v>14.4</v>
      </c>
      <c r="BC256" s="1">
        <v>13.8</v>
      </c>
      <c r="BD256" s="1">
        <v>65535</v>
      </c>
      <c r="BE256" s="1">
        <v>13.2</v>
      </c>
      <c r="BF256" s="1">
        <v>13.4</v>
      </c>
      <c r="BG256" s="1">
        <v>13.2</v>
      </c>
      <c r="BH256" s="1">
        <v>13.8</v>
      </c>
      <c r="BI256" s="1">
        <v>13.6</v>
      </c>
      <c r="BJ256" s="1">
        <v>13.4</v>
      </c>
      <c r="BK256" s="1">
        <v>65535</v>
      </c>
      <c r="BL256" s="1">
        <v>13.4</v>
      </c>
      <c r="BM256" s="1">
        <v>10.8</v>
      </c>
      <c r="BN256" s="1">
        <v>13</v>
      </c>
      <c r="BO256" s="102"/>
      <c r="BP256" s="1">
        <v>13.4</v>
      </c>
      <c r="BQ256" s="1">
        <v>13.2</v>
      </c>
      <c r="BR256" s="1">
        <v>13.2</v>
      </c>
      <c r="BS256" s="1">
        <v>13.8</v>
      </c>
      <c r="BT256" s="1">
        <v>13.6</v>
      </c>
      <c r="BU256" s="1">
        <v>14.2</v>
      </c>
      <c r="BV256" s="1">
        <v>14.4</v>
      </c>
      <c r="BW256" s="1">
        <v>13.8</v>
      </c>
      <c r="BX256" s="1">
        <v>13.6</v>
      </c>
      <c r="BY256" s="1">
        <v>14.2</v>
      </c>
      <c r="BZ256" s="1">
        <v>13.4</v>
      </c>
      <c r="CA256" s="1">
        <v>13.8</v>
      </c>
      <c r="CB256" s="1">
        <v>65535</v>
      </c>
      <c r="CC256" s="1">
        <v>13.8</v>
      </c>
      <c r="CD256" s="1">
        <v>13.8</v>
      </c>
      <c r="CE256" s="1">
        <v>13.8</v>
      </c>
      <c r="CF256" s="1">
        <v>65535</v>
      </c>
      <c r="CG256" s="1">
        <v>14.6</v>
      </c>
      <c r="CH256" s="1">
        <v>13.8</v>
      </c>
      <c r="CI256" s="1">
        <v>13.8</v>
      </c>
      <c r="CJ256" s="1">
        <v>13.2</v>
      </c>
      <c r="CK256" s="1">
        <v>13.8</v>
      </c>
      <c r="CL256" s="1">
        <v>13.6</v>
      </c>
      <c r="CM256" s="1">
        <v>13.6</v>
      </c>
      <c r="CN256" s="1">
        <v>14</v>
      </c>
      <c r="CO256" s="1">
        <v>13</v>
      </c>
      <c r="CP256" s="1">
        <v>65535</v>
      </c>
      <c r="CQ256" s="1">
        <v>65535</v>
      </c>
      <c r="CR256" s="1">
        <v>65535</v>
      </c>
      <c r="CS256" s="1">
        <v>65535</v>
      </c>
      <c r="CT256" s="1">
        <v>65535</v>
      </c>
      <c r="CU256" s="1">
        <v>13.8</v>
      </c>
      <c r="CV256" s="1">
        <v>13.2</v>
      </c>
      <c r="CW256" s="1">
        <v>12.4</v>
      </c>
      <c r="CX256" s="1">
        <v>12</v>
      </c>
      <c r="CY256" s="1">
        <v>12.4</v>
      </c>
      <c r="CZ256" s="1">
        <v>13</v>
      </c>
      <c r="DA256" s="1">
        <v>13.8</v>
      </c>
      <c r="DB256" s="1">
        <v>13.6</v>
      </c>
      <c r="DC256" s="1">
        <v>13.8</v>
      </c>
      <c r="DD256" s="1">
        <v>65535</v>
      </c>
      <c r="DE256" s="1">
        <v>65535</v>
      </c>
      <c r="DF256" s="1">
        <v>65535</v>
      </c>
      <c r="DG256" s="1">
        <v>15</v>
      </c>
      <c r="DH256" s="1">
        <v>65535</v>
      </c>
      <c r="DI256" s="1">
        <v>65535</v>
      </c>
      <c r="DJ256" s="1">
        <v>65535</v>
      </c>
      <c r="DK256" s="1">
        <v>65535</v>
      </c>
      <c r="DL256" s="1">
        <v>13</v>
      </c>
      <c r="DM256" s="1">
        <v>12.6</v>
      </c>
      <c r="DN256" s="1">
        <v>13.6</v>
      </c>
      <c r="DO256" s="1">
        <v>12</v>
      </c>
      <c r="DP256" s="1">
        <v>13.4</v>
      </c>
      <c r="DQ256" s="1">
        <v>12.6</v>
      </c>
      <c r="DR256" s="1">
        <v>13.6</v>
      </c>
      <c r="DS256" s="1">
        <v>12.8</v>
      </c>
      <c r="DT256" s="1">
        <v>65535</v>
      </c>
      <c r="DU256" s="1">
        <v>65535</v>
      </c>
      <c r="DV256" s="1">
        <v>65535</v>
      </c>
      <c r="DW256" s="1">
        <v>65535</v>
      </c>
      <c r="DX256" s="1">
        <v>65535</v>
      </c>
      <c r="DY256" s="1">
        <v>65535</v>
      </c>
      <c r="DZ256" s="1">
        <v>65535</v>
      </c>
      <c r="EA256" s="1">
        <v>65535</v>
      </c>
      <c r="EB256" s="1">
        <v>65535</v>
      </c>
      <c r="EC256" s="1">
        <v>65535</v>
      </c>
      <c r="ED256" s="1">
        <v>65535</v>
      </c>
      <c r="EE256" s="1">
        <v>65535</v>
      </c>
      <c r="EF256" s="1">
        <v>65535</v>
      </c>
      <c r="EG256" s="1">
        <v>65535</v>
      </c>
      <c r="EH256" s="1">
        <v>65535</v>
      </c>
      <c r="EI256" s="1">
        <v>65535</v>
      </c>
      <c r="EJ256" s="1">
        <v>65535</v>
      </c>
      <c r="EK256" s="1">
        <v>65535</v>
      </c>
      <c r="EL256" s="1">
        <v>65535</v>
      </c>
      <c r="EM256" s="1">
        <v>65535</v>
      </c>
      <c r="EN256" s="1">
        <v>65535</v>
      </c>
      <c r="EO256" s="1">
        <v>65535</v>
      </c>
      <c r="EP256" s="1">
        <v>65535</v>
      </c>
      <c r="EQ256" s="1">
        <v>65535</v>
      </c>
      <c r="ER256" s="1">
        <v>65535</v>
      </c>
      <c r="ES256" s="1">
        <v>65535</v>
      </c>
      <c r="ET256" s="1">
        <v>65535</v>
      </c>
      <c r="EU256" s="1">
        <v>65535</v>
      </c>
      <c r="EV256" s="1">
        <v>65535</v>
      </c>
      <c r="EW256" s="1">
        <v>65535</v>
      </c>
      <c r="EX256" s="1">
        <v>65535</v>
      </c>
      <c r="EY256" s="1">
        <v>65535</v>
      </c>
      <c r="EZ256" s="1">
        <v>65535</v>
      </c>
      <c r="FA256" s="1">
        <v>65535</v>
      </c>
      <c r="FB256" s="1">
        <v>65535</v>
      </c>
      <c r="FC256" s="1">
        <v>65535</v>
      </c>
      <c r="FD256" s="1">
        <v>65535</v>
      </c>
      <c r="FE256" s="1">
        <v>65535</v>
      </c>
      <c r="FF256" s="1">
        <v>65535</v>
      </c>
      <c r="FG256" s="1">
        <v>65535</v>
      </c>
      <c r="FH256" s="1">
        <v>65535</v>
      </c>
      <c r="FI256" s="1">
        <v>65535</v>
      </c>
      <c r="FJ256" s="1">
        <v>65535</v>
      </c>
      <c r="FK256" s="1">
        <v>65535</v>
      </c>
      <c r="FL256" s="1">
        <v>65535</v>
      </c>
      <c r="FM256" s="1">
        <v>65535</v>
      </c>
      <c r="FN256" s="1">
        <v>12.6</v>
      </c>
      <c r="FO256" s="1">
        <v>13.4</v>
      </c>
      <c r="FP256" s="1">
        <v>13</v>
      </c>
      <c r="FQ256" s="1">
        <v>13.2</v>
      </c>
      <c r="FR256" s="1">
        <v>13.4</v>
      </c>
      <c r="FS256" s="1">
        <v>13.2</v>
      </c>
      <c r="FT256" s="1">
        <v>12.8</v>
      </c>
      <c r="FU256" s="1">
        <v>13.8</v>
      </c>
      <c r="FV256" s="1">
        <v>14</v>
      </c>
      <c r="FW256" s="1">
        <v>13.2</v>
      </c>
      <c r="FX256" s="1">
        <v>14</v>
      </c>
      <c r="FY256" s="1">
        <v>14.8</v>
      </c>
      <c r="FZ256" s="1">
        <v>14.8</v>
      </c>
      <c r="GA256" s="1">
        <v>13.4</v>
      </c>
      <c r="GB256" s="1">
        <v>12.8</v>
      </c>
      <c r="GC256" s="1">
        <v>12.8</v>
      </c>
      <c r="GD256" s="1">
        <v>13.8</v>
      </c>
      <c r="GE256" s="1">
        <v>13.4</v>
      </c>
      <c r="GF256" s="1">
        <v>13.8</v>
      </c>
      <c r="GG256" s="1">
        <v>14.2</v>
      </c>
      <c r="GH256" s="1">
        <v>13.4</v>
      </c>
      <c r="GI256" s="1">
        <v>12.6</v>
      </c>
      <c r="GJ256" s="1">
        <v>12.2</v>
      </c>
      <c r="GK256" s="1">
        <v>14.2</v>
      </c>
      <c r="GL256" s="1">
        <v>13.8</v>
      </c>
      <c r="GM256" s="1">
        <v>12.8</v>
      </c>
      <c r="GN256" s="1">
        <v>14.4</v>
      </c>
      <c r="GO256" s="1">
        <v>13.4</v>
      </c>
      <c r="GP256" s="1">
        <v>12.2</v>
      </c>
      <c r="GQ256" s="1">
        <v>12.8</v>
      </c>
      <c r="GR256" s="1">
        <v>12.4</v>
      </c>
      <c r="GS256" s="1">
        <v>12.8</v>
      </c>
      <c r="GT256" s="1">
        <v>13</v>
      </c>
      <c r="GU256" s="1">
        <v>13</v>
      </c>
      <c r="GV256" s="1">
        <v>65535</v>
      </c>
      <c r="GW256" s="1">
        <v>65535</v>
      </c>
      <c r="GX256" s="1">
        <v>11.4</v>
      </c>
      <c r="GY256" s="1">
        <v>13</v>
      </c>
      <c r="GZ256" s="1">
        <v>13</v>
      </c>
      <c r="HA256" s="1">
        <v>13.6</v>
      </c>
      <c r="HB256" s="1">
        <v>65535</v>
      </c>
      <c r="HC256" s="1">
        <v>65535</v>
      </c>
      <c r="HD256" s="1">
        <v>12.6</v>
      </c>
      <c r="HE256" s="1">
        <v>12.8</v>
      </c>
      <c r="HF256" s="1">
        <v>12.6</v>
      </c>
      <c r="HG256" s="1">
        <v>13</v>
      </c>
      <c r="HH256" s="1">
        <v>13</v>
      </c>
      <c r="HI256" s="1">
        <v>65535</v>
      </c>
      <c r="HJ256" s="1">
        <v>12.6</v>
      </c>
      <c r="HK256" s="1">
        <v>13</v>
      </c>
      <c r="HL256" s="1">
        <v>13.2</v>
      </c>
      <c r="HM256" s="1">
        <v>12.4</v>
      </c>
      <c r="HN256" s="1">
        <v>13.8</v>
      </c>
      <c r="HO256" s="1">
        <v>13.4</v>
      </c>
      <c r="HP256" s="1">
        <v>12.2</v>
      </c>
      <c r="HQ256" s="1">
        <v>13</v>
      </c>
      <c r="HR256" s="1">
        <v>12.8</v>
      </c>
      <c r="HS256" s="1">
        <v>12.6</v>
      </c>
      <c r="HT256" s="1">
        <v>12.2</v>
      </c>
      <c r="HU256" s="1">
        <v>13</v>
      </c>
      <c r="HV256" s="1">
        <v>13.2</v>
      </c>
      <c r="HW256" s="1">
        <v>14</v>
      </c>
      <c r="HX256" s="1">
        <v>13.8</v>
      </c>
      <c r="HY256" s="1">
        <v>13.2</v>
      </c>
      <c r="HZ256" s="1">
        <v>13</v>
      </c>
      <c r="IA256" s="1">
        <v>13.4</v>
      </c>
      <c r="IB256" s="1">
        <v>11.8</v>
      </c>
      <c r="IC256" s="1">
        <v>12.2</v>
      </c>
      <c r="ID256" s="1">
        <v>12.6</v>
      </c>
      <c r="IE256" s="1">
        <v>13</v>
      </c>
      <c r="IF256" s="1">
        <v>12.6</v>
      </c>
      <c r="IG256" s="1">
        <v>13</v>
      </c>
      <c r="IH256" s="1">
        <v>12.2</v>
      </c>
      <c r="II256" s="1">
        <v>12.6</v>
      </c>
      <c r="IJ256" s="1">
        <v>12.8</v>
      </c>
      <c r="IK256" s="1">
        <v>65535</v>
      </c>
      <c r="IL256" s="1">
        <v>13.6</v>
      </c>
      <c r="IM256" s="1">
        <v>12.4</v>
      </c>
      <c r="IN256" s="1">
        <v>14.6</v>
      </c>
      <c r="IO256" s="1">
        <v>12</v>
      </c>
      <c r="IP256" s="1">
        <v>12.4</v>
      </c>
      <c r="IQ256" s="1">
        <v>13.4</v>
      </c>
      <c r="IR256" s="1">
        <v>13.2</v>
      </c>
      <c r="IS256" s="1">
        <v>13</v>
      </c>
      <c r="IT256" s="1">
        <v>13.4</v>
      </c>
      <c r="IU256" s="1">
        <v>13.4</v>
      </c>
      <c r="IV256" s="1">
        <v>13.2</v>
      </c>
      <c r="IW256" s="1">
        <v>13</v>
      </c>
      <c r="IX256" s="1">
        <v>12.6</v>
      </c>
      <c r="IY256" s="1">
        <v>13.6</v>
      </c>
      <c r="IZ256" s="1">
        <v>13.8</v>
      </c>
      <c r="JA256" s="1">
        <v>13.8</v>
      </c>
      <c r="JB256" s="1">
        <v>14.4</v>
      </c>
      <c r="JC256" s="1">
        <v>14.2</v>
      </c>
      <c r="JD256" s="1">
        <v>13.6</v>
      </c>
      <c r="JE256" s="1">
        <v>12.8</v>
      </c>
      <c r="JF256" s="1">
        <v>13.4</v>
      </c>
      <c r="JG256" s="1">
        <v>14</v>
      </c>
      <c r="JH256" s="1">
        <v>14</v>
      </c>
      <c r="JI256" s="1">
        <v>13</v>
      </c>
      <c r="JJ256" s="1">
        <v>13</v>
      </c>
      <c r="JK256" s="1">
        <v>13</v>
      </c>
      <c r="JL256" s="1">
        <v>13</v>
      </c>
      <c r="JM256" s="1">
        <v>13.4</v>
      </c>
      <c r="JN256" s="1">
        <v>12.8</v>
      </c>
      <c r="JO256" s="1">
        <v>13.2</v>
      </c>
      <c r="JP256" s="1">
        <v>13.6</v>
      </c>
      <c r="JQ256" s="1">
        <v>12.8</v>
      </c>
      <c r="JR256" s="1">
        <v>13.2</v>
      </c>
      <c r="JS256" s="1">
        <v>13.4</v>
      </c>
      <c r="JT256" s="1">
        <v>13.4</v>
      </c>
      <c r="JU256" s="1">
        <v>12.8</v>
      </c>
      <c r="JV256" s="1">
        <v>12.6</v>
      </c>
      <c r="JW256" s="1">
        <v>65535</v>
      </c>
      <c r="JX256" s="1">
        <v>12.6</v>
      </c>
      <c r="JY256" s="1">
        <v>12.2</v>
      </c>
      <c r="JZ256" s="1">
        <v>13</v>
      </c>
      <c r="KA256" s="1">
        <v>13.2</v>
      </c>
      <c r="KB256" s="1">
        <v>13.2</v>
      </c>
      <c r="KC256" s="1">
        <v>13</v>
      </c>
      <c r="KD256" s="1">
        <v>12.6</v>
      </c>
      <c r="KE256" s="1">
        <v>12.8</v>
      </c>
      <c r="KF256" s="1">
        <v>12.8</v>
      </c>
      <c r="KG256" s="1">
        <v>13</v>
      </c>
      <c r="KH256" s="1">
        <v>12.8</v>
      </c>
      <c r="KI256" s="1">
        <v>12.8</v>
      </c>
      <c r="KJ256" s="1">
        <v>65535</v>
      </c>
      <c r="KK256" s="1">
        <v>13</v>
      </c>
      <c r="KL256" s="1">
        <v>13.6</v>
      </c>
      <c r="KM256" s="1">
        <v>12.8</v>
      </c>
      <c r="KN256" s="1">
        <v>12.4</v>
      </c>
      <c r="KO256" s="1">
        <v>12.8</v>
      </c>
      <c r="KP256" s="1">
        <v>13.4</v>
      </c>
      <c r="KQ256" s="1">
        <v>12.4</v>
      </c>
      <c r="KR256" s="1">
        <v>12.4</v>
      </c>
      <c r="KS256" s="1">
        <v>12.4</v>
      </c>
      <c r="KT256" s="1">
        <v>12.8</v>
      </c>
      <c r="KU256" s="1">
        <v>13.4</v>
      </c>
      <c r="KV256" s="1">
        <v>13.2</v>
      </c>
      <c r="KW256" s="1">
        <v>13.2</v>
      </c>
      <c r="KX256" s="1">
        <v>12.8</v>
      </c>
      <c r="KY256" s="1">
        <v>12.8</v>
      </c>
      <c r="KZ256" s="1">
        <v>12.8</v>
      </c>
      <c r="LA256" s="1">
        <v>65535</v>
      </c>
      <c r="LB256" s="1">
        <v>13</v>
      </c>
      <c r="LC256" s="1">
        <v>65535</v>
      </c>
      <c r="LD256" s="1">
        <v>65535</v>
      </c>
      <c r="LE256" s="1">
        <v>12.8</v>
      </c>
      <c r="LF256" s="1">
        <v>14.4</v>
      </c>
      <c r="LG256" s="1">
        <v>14</v>
      </c>
      <c r="LH256" s="1">
        <v>13.8</v>
      </c>
      <c r="LI256" s="1">
        <v>14.2</v>
      </c>
      <c r="LJ256" s="1">
        <v>13.6</v>
      </c>
      <c r="LK256" s="1">
        <v>13.2</v>
      </c>
      <c r="LL256" s="1">
        <v>13.4</v>
      </c>
      <c r="LM256" s="1">
        <v>13</v>
      </c>
      <c r="LN256" s="1">
        <v>12.6</v>
      </c>
      <c r="LO256" s="1">
        <v>12.8</v>
      </c>
      <c r="LP256" s="1">
        <v>13.2</v>
      </c>
      <c r="LQ256" s="1">
        <v>12.8</v>
      </c>
      <c r="LR256" s="1">
        <v>13</v>
      </c>
      <c r="LS256" s="1">
        <v>13.2</v>
      </c>
      <c r="LT256" s="1">
        <v>12.6</v>
      </c>
      <c r="LU256" s="1">
        <v>12.8</v>
      </c>
      <c r="LV256" s="1">
        <v>12.2</v>
      </c>
      <c r="LW256" s="1">
        <v>11.8</v>
      </c>
      <c r="LX256" s="1">
        <v>11.8</v>
      </c>
      <c r="LY256" s="1">
        <v>13.2</v>
      </c>
      <c r="LZ256" s="1">
        <v>14.2</v>
      </c>
      <c r="MA256" s="1">
        <v>15</v>
      </c>
      <c r="MB256" s="1">
        <v>14.8</v>
      </c>
      <c r="MC256" s="1">
        <v>13.6</v>
      </c>
      <c r="MD256" s="1">
        <v>13.4</v>
      </c>
      <c r="ME256" s="1">
        <v>13.4</v>
      </c>
      <c r="MF256" s="1">
        <v>13.6</v>
      </c>
      <c r="MG256" s="1">
        <v>13.2</v>
      </c>
      <c r="MH256" s="1">
        <v>13.2</v>
      </c>
      <c r="MI256" s="1">
        <v>13.4</v>
      </c>
      <c r="MJ256" s="1">
        <v>13.8</v>
      </c>
      <c r="MK256" s="1">
        <v>12.6</v>
      </c>
      <c r="ML256" s="1">
        <v>12</v>
      </c>
      <c r="MM256" s="1">
        <v>12.4</v>
      </c>
      <c r="MN256" s="1">
        <v>12.8</v>
      </c>
      <c r="MO256" s="1">
        <v>13.6</v>
      </c>
      <c r="MP256" s="1">
        <v>12.6</v>
      </c>
      <c r="MQ256" s="1">
        <v>12.4</v>
      </c>
      <c r="MR256" s="1">
        <v>12.8</v>
      </c>
      <c r="MS256" s="1">
        <v>13</v>
      </c>
      <c r="MT256" s="1">
        <v>65535</v>
      </c>
      <c r="MU256" s="1">
        <v>14.4</v>
      </c>
      <c r="MV256" s="1">
        <v>14.2</v>
      </c>
      <c r="MW256" s="1">
        <v>14</v>
      </c>
      <c r="MX256" s="1">
        <v>14</v>
      </c>
      <c r="MY256" s="1">
        <v>14.6</v>
      </c>
      <c r="MZ256" s="1">
        <v>13.6</v>
      </c>
      <c r="NA256" s="1">
        <v>15.4</v>
      </c>
      <c r="NB256" s="1">
        <v>14.4</v>
      </c>
      <c r="NC256" s="1">
        <v>14.2</v>
      </c>
      <c r="ND256" s="1">
        <v>14.6</v>
      </c>
      <c r="NE256" s="1">
        <v>13.8</v>
      </c>
      <c r="NF256" s="1">
        <v>14.6</v>
      </c>
      <c r="NG256" s="1">
        <v>14.8</v>
      </c>
      <c r="NH256" s="1">
        <v>14.4</v>
      </c>
      <c r="NI256" s="1">
        <v>13.8</v>
      </c>
      <c r="NJ256" s="6">
        <f t="shared" si="160"/>
        <v>0.74193548387096775</v>
      </c>
      <c r="NK256" s="3">
        <f t="shared" si="161"/>
        <v>0.8571428571428571</v>
      </c>
      <c r="NL256" s="3">
        <f t="shared" si="162"/>
        <v>0.77419354838709675</v>
      </c>
      <c r="NM256" s="3">
        <f t="shared" si="163"/>
        <v>0.6</v>
      </c>
      <c r="NN256" s="3">
        <f t="shared" si="164"/>
        <v>0</v>
      </c>
      <c r="NO256" s="3">
        <f t="shared" si="165"/>
        <v>0.66666666666666663</v>
      </c>
      <c r="NP256" s="3">
        <f t="shared" si="166"/>
        <v>0.83870967741935487</v>
      </c>
      <c r="NQ256" s="3">
        <f t="shared" si="167"/>
        <v>0.967741935483871</v>
      </c>
      <c r="NR256" s="3">
        <f t="shared" si="168"/>
        <v>1</v>
      </c>
      <c r="NS256" s="3">
        <f t="shared" si="169"/>
        <v>0.93548387096774188</v>
      </c>
      <c r="NT256" s="3">
        <f t="shared" si="170"/>
        <v>0.9</v>
      </c>
      <c r="NU256" s="3">
        <f t="shared" si="171"/>
        <v>0.967741935483871</v>
      </c>
      <c r="NV256" s="3">
        <f t="shared" si="172"/>
        <v>0.76986301369863008</v>
      </c>
      <c r="NW256" s="5">
        <f t="shared" si="173"/>
        <v>13.086956521739127</v>
      </c>
      <c r="NX256" s="1">
        <f t="shared" si="174"/>
        <v>13.450000000000001</v>
      </c>
      <c r="NY256" s="1">
        <f t="shared" si="175"/>
        <v>13.725000000000003</v>
      </c>
      <c r="NZ256" s="1">
        <f t="shared" si="176"/>
        <v>13.144444444444444</v>
      </c>
      <c r="OA256" s="1" t="e">
        <f t="shared" si="177"/>
        <v>#N/A</v>
      </c>
      <c r="OB256" s="1">
        <f t="shared" si="178"/>
        <v>13.520000000000001</v>
      </c>
      <c r="OC256" s="1">
        <f t="shared" si="179"/>
        <v>12.953846153846156</v>
      </c>
      <c r="OD256" s="1">
        <f t="shared" si="180"/>
        <v>12.906666666666666</v>
      </c>
      <c r="OE256" s="1">
        <f t="shared" si="181"/>
        <v>13.333333333333332</v>
      </c>
      <c r="OF256" s="1">
        <f t="shared" si="182"/>
        <v>12.855172413793104</v>
      </c>
      <c r="OG256" s="1">
        <f t="shared" si="183"/>
        <v>13.274074074074074</v>
      </c>
      <c r="OH256" s="1">
        <f t="shared" si="184"/>
        <v>13.653333333333334</v>
      </c>
      <c r="OI256" s="111">
        <v>12.427272727272726</v>
      </c>
      <c r="OJ256" s="112">
        <v>12.85</v>
      </c>
      <c r="OK256" s="112">
        <v>12.924999999999999</v>
      </c>
      <c r="OL256" s="112">
        <v>12.991666666666667</v>
      </c>
      <c r="OM256" s="112">
        <v>12.970000000000002</v>
      </c>
      <c r="ON256" s="112">
        <v>12.681818181818182</v>
      </c>
      <c r="OO256" s="112">
        <v>12.425000000000002</v>
      </c>
      <c r="OP256" s="112">
        <v>12.508333333333333</v>
      </c>
      <c r="OQ256" s="112">
        <v>12.390909090909092</v>
      </c>
      <c r="OR256" s="112">
        <v>12.554545454545455</v>
      </c>
      <c r="OS256" s="112">
        <v>12.370000000000001</v>
      </c>
      <c r="OT256" s="112">
        <v>12.5</v>
      </c>
      <c r="OU256" s="5">
        <f t="shared" si="148"/>
        <v>0.65968379446640135</v>
      </c>
      <c r="OV256" s="1">
        <f t="shared" si="149"/>
        <v>0.60000000000000142</v>
      </c>
      <c r="OW256" s="1">
        <f t="shared" si="150"/>
        <v>0.80000000000000426</v>
      </c>
      <c r="OX256" s="1">
        <f t="shared" si="151"/>
        <v>0.15277777777777679</v>
      </c>
      <c r="OY256" s="1" t="e">
        <f t="shared" si="152"/>
        <v>#N/A</v>
      </c>
      <c r="OZ256" s="1">
        <f t="shared" si="153"/>
        <v>0.83818181818181969</v>
      </c>
      <c r="PA256" s="1">
        <f t="shared" si="154"/>
        <v>0.5288461538461533</v>
      </c>
      <c r="PB256" s="1">
        <f t="shared" si="155"/>
        <v>0.39833333333333343</v>
      </c>
      <c r="PC256" s="1">
        <f t="shared" si="156"/>
        <v>0.94242424242423972</v>
      </c>
      <c r="PD256" s="1">
        <f t="shared" si="157"/>
        <v>0.30062695924764959</v>
      </c>
      <c r="PE256" s="1">
        <f t="shared" si="158"/>
        <v>0.9040740740740727</v>
      </c>
      <c r="PF256" s="1">
        <f t="shared" si="159"/>
        <v>1.1533333333333342</v>
      </c>
      <c r="PG256" s="111">
        <v>1.1000000000000001</v>
      </c>
      <c r="PH256" s="112">
        <v>8.4</v>
      </c>
      <c r="PI256" s="112">
        <v>1.2</v>
      </c>
      <c r="PJ256" s="112">
        <v>8.4</v>
      </c>
      <c r="PK256" s="112">
        <v>8.4</v>
      </c>
      <c r="PL256" s="112">
        <v>8.6</v>
      </c>
      <c r="PM256" s="112">
        <v>7.6</v>
      </c>
      <c r="PN256" s="112">
        <v>8.4</v>
      </c>
      <c r="PO256" s="112">
        <v>9.1999999999999993</v>
      </c>
      <c r="PP256" s="112">
        <v>8.8000000000000007</v>
      </c>
      <c r="PQ256" s="112">
        <v>9.1999999999999993</v>
      </c>
      <c r="PR256" s="137">
        <v>8.3000000000000007</v>
      </c>
      <c r="PS256" s="5">
        <f t="array" ref="PS256">+IF(ISERROR($NW256)=FALSE,MIN(IF($H256:$AL256&lt;65534,$H256:$AL256,"")),NA())</f>
        <v>11.6</v>
      </c>
      <c r="PT256" s="1">
        <f t="array" ref="PT256">+IF(ISERROR($NX256)=FALSE,MIN(IF($AM256:$BN256&lt;65534,$AM256:$BN256,"")),NA())</f>
        <v>10.8</v>
      </c>
      <c r="PU256" s="1">
        <f t="array" ref="PU256">+IF(ISERROR($NY256)=FALSE,MIN(IF($BP256:$CT256&lt;65534,$BP256:$CT256,"")),NA())</f>
        <v>13</v>
      </c>
      <c r="PV256" s="1">
        <f t="array" ref="PV256">+IF(ISERROR($NZ256)=FALSE,MIN(IF($CU256:$DX256&lt;65534,$CU256:$DX256,"")),NA())</f>
        <v>12</v>
      </c>
      <c r="PW256" s="1" t="e">
        <f t="array" ref="PW256">+IF(ISERROR($OA256)=FALSE,MIN(IF($DY256:$FC256&lt;65534,$DY256:$FC256,"")),NA())</f>
        <v>#N/A</v>
      </c>
      <c r="PX256" s="1">
        <f t="array" ref="PX256">+IF(ISERROR($OB256)=FALSE,MIN(IF($FD256:$GG256&lt;65534,$FD256:$GG256,"")),NA())</f>
        <v>12.6</v>
      </c>
      <c r="PY256" s="1">
        <f t="array" ref="PY256">+IF(ISERROR($OC256)=FALSE,MIN(IF($GH256:$HL256&lt;65534,$GH256:$HL256,"")),NA())</f>
        <v>11.4</v>
      </c>
      <c r="PZ256" s="1">
        <f t="array" ref="PZ256">+IF(ISERROR($OD256)=FALSE,MIN(IF($HM256:$IQ256&lt;65534,$HM256:$IQ256,"")),NA())</f>
        <v>11.8</v>
      </c>
      <c r="QA256" s="1">
        <f t="array" ref="QA256">+IF(ISERROR($OE256)=FALSE,MIN(IF($IR256:$JU256&lt;65534,$IR256:$JU256,"")),NA())</f>
        <v>12.6</v>
      </c>
      <c r="QB256" s="1">
        <f t="array" ref="QB256">+IF(ISERROR($OF256)=FALSE,MIN(IF($JV256:$KZ256&lt;65534,$JV256:$KZ256,"")),NA())</f>
        <v>12.2</v>
      </c>
      <c r="QC256" s="1">
        <f t="array" ref="QC256">+IF(ISERROR($OG256)=FALSE,MIN(IF($LA256:$MD256&lt;65534,$LA256:$MD256,"")),NA())</f>
        <v>11.8</v>
      </c>
      <c r="QD256" s="1">
        <f t="array" ref="QD256">+IF(ISERROR($OH256)=FALSE,MIN(IF($ME256:$NI256&lt;65534,$ME256:$NI256,"")),NA())</f>
        <v>12</v>
      </c>
      <c r="QE256" s="5">
        <f t="shared" si="185"/>
        <v>-10.5</v>
      </c>
      <c r="QF256" s="1">
        <f t="shared" si="186"/>
        <v>-2.4000000000000004</v>
      </c>
      <c r="QG256" s="1">
        <f t="shared" si="187"/>
        <v>-11.8</v>
      </c>
      <c r="QH256" s="1">
        <f t="shared" si="188"/>
        <v>-3.5999999999999996</v>
      </c>
      <c r="QI256" s="1" t="e">
        <f t="shared" si="189"/>
        <v>#N/A</v>
      </c>
      <c r="QJ256" s="1">
        <f t="shared" si="190"/>
        <v>-4</v>
      </c>
      <c r="QK256" s="1">
        <f t="shared" si="191"/>
        <v>-3.8000000000000007</v>
      </c>
      <c r="QL256" s="1">
        <f t="shared" si="192"/>
        <v>-3.4000000000000004</v>
      </c>
      <c r="QM256" s="1">
        <f t="shared" si="193"/>
        <v>-3.4000000000000004</v>
      </c>
      <c r="QN256" s="1">
        <f t="shared" si="194"/>
        <v>-3.3999999999999986</v>
      </c>
      <c r="QO256" s="1">
        <f t="shared" si="195"/>
        <v>-2.6000000000000014</v>
      </c>
      <c r="QP256" s="1">
        <f t="shared" si="196"/>
        <v>-3.6999999999999993</v>
      </c>
      <c r="QQ256" s="5" t="s">
        <v>892</v>
      </c>
    </row>
    <row r="257" spans="1:459" s="1" customFormat="1" x14ac:dyDescent="0.2">
      <c r="A257" s="79">
        <v>21255080</v>
      </c>
      <c r="B257" s="106">
        <v>-74.767944444444439</v>
      </c>
      <c r="C257" s="106">
        <v>4.7837499999999995</v>
      </c>
      <c r="D257" s="105">
        <v>1139</v>
      </c>
      <c r="E257" s="97" t="s">
        <v>213</v>
      </c>
      <c r="F257" s="97" t="s">
        <v>170</v>
      </c>
      <c r="G257" s="97" t="s">
        <v>27</v>
      </c>
      <c r="H257" s="1">
        <v>20.8</v>
      </c>
      <c r="I257" s="1">
        <v>21.2</v>
      </c>
      <c r="J257" s="1">
        <v>21.8</v>
      </c>
      <c r="K257" s="1">
        <v>22.8</v>
      </c>
      <c r="L257" s="1">
        <v>23.2</v>
      </c>
      <c r="M257" s="1">
        <v>23.6</v>
      </c>
      <c r="N257" s="1">
        <v>24.4</v>
      </c>
      <c r="O257" s="1">
        <v>22.8</v>
      </c>
      <c r="P257" s="1">
        <v>23</v>
      </c>
      <c r="Q257" s="1">
        <v>22.4</v>
      </c>
      <c r="R257" s="1">
        <v>22.2</v>
      </c>
      <c r="S257" s="1">
        <v>22.6</v>
      </c>
      <c r="T257" s="1">
        <v>23</v>
      </c>
      <c r="U257" s="1">
        <v>22</v>
      </c>
      <c r="V257" s="1">
        <v>22.4</v>
      </c>
      <c r="W257" s="1">
        <v>21.8</v>
      </c>
      <c r="X257" s="1">
        <v>23</v>
      </c>
      <c r="Y257" s="1">
        <v>23.4</v>
      </c>
      <c r="Z257" s="1">
        <v>22.8</v>
      </c>
      <c r="AA257" s="1">
        <v>21.8</v>
      </c>
      <c r="AB257" s="1">
        <v>22.2</v>
      </c>
      <c r="AC257" s="1">
        <v>22.8</v>
      </c>
      <c r="AD257" s="1">
        <v>23</v>
      </c>
      <c r="AE257" s="1">
        <v>22.8</v>
      </c>
      <c r="AF257" s="1">
        <v>23.2</v>
      </c>
      <c r="AG257" s="1">
        <v>23.4</v>
      </c>
      <c r="AH257" s="1">
        <v>25</v>
      </c>
      <c r="AI257" s="1">
        <v>25.2</v>
      </c>
      <c r="AJ257" s="1">
        <v>23</v>
      </c>
      <c r="AK257" s="1">
        <v>21.8</v>
      </c>
      <c r="AL257" s="1">
        <v>21.8</v>
      </c>
      <c r="AM257" s="1">
        <v>23.8</v>
      </c>
      <c r="AN257" s="1">
        <v>22.4</v>
      </c>
      <c r="AO257" s="1">
        <v>23</v>
      </c>
      <c r="AP257" s="1">
        <v>24.4</v>
      </c>
      <c r="AQ257" s="1">
        <v>65535</v>
      </c>
      <c r="AR257" s="1">
        <v>23.4</v>
      </c>
      <c r="AS257" s="1">
        <v>24.8</v>
      </c>
      <c r="AT257" s="1">
        <v>21.6</v>
      </c>
      <c r="AU257" s="1">
        <v>22.2</v>
      </c>
      <c r="AV257" s="1">
        <v>21.6</v>
      </c>
      <c r="AW257" s="1">
        <v>23.6</v>
      </c>
      <c r="AX257" s="1">
        <v>23.2</v>
      </c>
      <c r="AY257" s="1">
        <v>23.6</v>
      </c>
      <c r="AZ257" s="1">
        <v>24</v>
      </c>
      <c r="BA257" s="1">
        <v>24.2</v>
      </c>
      <c r="BB257" s="1">
        <v>24</v>
      </c>
      <c r="BC257" s="1">
        <v>23.6</v>
      </c>
      <c r="BD257" s="1">
        <v>22.2</v>
      </c>
      <c r="BE257" s="1">
        <v>21.8</v>
      </c>
      <c r="BF257" s="1">
        <v>20</v>
      </c>
      <c r="BG257" s="1">
        <v>23.2</v>
      </c>
      <c r="BH257" s="1">
        <v>23.4</v>
      </c>
      <c r="BI257" s="1">
        <v>23.8</v>
      </c>
      <c r="BJ257" s="1">
        <v>22</v>
      </c>
      <c r="BK257" s="1">
        <v>22.2</v>
      </c>
      <c r="BL257" s="1">
        <v>21.6</v>
      </c>
      <c r="BM257" s="1">
        <v>21.2</v>
      </c>
      <c r="BN257" s="1">
        <v>21.4</v>
      </c>
      <c r="BO257" s="102"/>
      <c r="BP257" s="1">
        <v>23</v>
      </c>
      <c r="BQ257" s="1">
        <v>21.2</v>
      </c>
      <c r="BR257" s="1">
        <v>22.4</v>
      </c>
      <c r="BS257" s="1">
        <v>24.2</v>
      </c>
      <c r="BT257" s="1">
        <v>23.6</v>
      </c>
      <c r="BU257" s="1">
        <v>24.2</v>
      </c>
      <c r="BV257" s="1">
        <v>25.4</v>
      </c>
      <c r="BW257" s="1">
        <v>24.6</v>
      </c>
      <c r="BX257" s="1">
        <v>24.8</v>
      </c>
      <c r="BY257" s="1">
        <v>24.8</v>
      </c>
      <c r="BZ257" s="1">
        <v>23</v>
      </c>
      <c r="CA257" s="1">
        <v>23.6</v>
      </c>
      <c r="CB257" s="1">
        <v>22.8</v>
      </c>
      <c r="CC257" s="1">
        <v>23.8</v>
      </c>
      <c r="CD257" s="1">
        <v>23.4</v>
      </c>
      <c r="CE257" s="1">
        <v>23.8</v>
      </c>
      <c r="CF257" s="1">
        <v>24.2</v>
      </c>
      <c r="CG257" s="1">
        <v>24.8</v>
      </c>
      <c r="CH257" s="1">
        <v>21.8</v>
      </c>
      <c r="CI257" s="1">
        <v>22.2</v>
      </c>
      <c r="CJ257" s="1">
        <v>23.4</v>
      </c>
      <c r="CK257" s="1">
        <v>24.2</v>
      </c>
      <c r="CL257" s="1">
        <v>23.6</v>
      </c>
      <c r="CM257" s="1">
        <v>24.2</v>
      </c>
      <c r="CN257" s="1">
        <v>22.4</v>
      </c>
      <c r="CO257" s="1">
        <v>23.8</v>
      </c>
      <c r="CP257" s="1">
        <v>23.4</v>
      </c>
      <c r="CQ257" s="1">
        <v>24.4</v>
      </c>
      <c r="CR257" s="1">
        <v>24.6</v>
      </c>
      <c r="CS257" s="1">
        <v>21.8</v>
      </c>
      <c r="CT257" s="1">
        <v>23.6</v>
      </c>
      <c r="CU257" s="1">
        <v>22.8</v>
      </c>
      <c r="CV257" s="1">
        <v>23</v>
      </c>
      <c r="CW257" s="1">
        <v>65535</v>
      </c>
      <c r="CX257" s="1">
        <v>65535</v>
      </c>
      <c r="CY257" s="1">
        <v>65535</v>
      </c>
      <c r="CZ257" s="1">
        <v>65535</v>
      </c>
      <c r="DA257" s="1">
        <v>65535</v>
      </c>
      <c r="DB257" s="1">
        <v>65535</v>
      </c>
      <c r="DC257" s="1">
        <v>65535</v>
      </c>
      <c r="DD257" s="1">
        <v>65535</v>
      </c>
      <c r="DE257" s="1">
        <v>22.6</v>
      </c>
      <c r="DF257" s="1">
        <v>23.4</v>
      </c>
      <c r="DG257" s="1">
        <v>24.2</v>
      </c>
      <c r="DH257" s="1">
        <v>24</v>
      </c>
      <c r="DI257" s="1">
        <v>22.2</v>
      </c>
      <c r="DJ257" s="1">
        <v>22.6</v>
      </c>
      <c r="DK257" s="1">
        <v>24.6</v>
      </c>
      <c r="DL257" s="1">
        <v>22.4</v>
      </c>
      <c r="DM257" s="1">
        <v>22</v>
      </c>
      <c r="DN257" s="1">
        <v>22.6</v>
      </c>
      <c r="DO257" s="1">
        <v>22.6</v>
      </c>
      <c r="DP257" s="1">
        <v>22.2</v>
      </c>
      <c r="DQ257" s="1">
        <v>22.2</v>
      </c>
      <c r="DR257" s="1">
        <v>22</v>
      </c>
      <c r="DS257" s="1">
        <v>23</v>
      </c>
      <c r="DT257" s="1">
        <v>24.2</v>
      </c>
      <c r="DU257" s="1">
        <v>24.6</v>
      </c>
      <c r="DV257" s="1">
        <v>22.8</v>
      </c>
      <c r="DW257" s="1">
        <v>23.8</v>
      </c>
      <c r="DX257" s="1">
        <v>23.4</v>
      </c>
      <c r="DY257" s="1">
        <v>24</v>
      </c>
      <c r="DZ257" s="1">
        <v>23.2</v>
      </c>
      <c r="EA257" s="1">
        <v>23.2</v>
      </c>
      <c r="EB257" s="1">
        <v>23.8</v>
      </c>
      <c r="EC257" s="1">
        <v>24</v>
      </c>
      <c r="ED257" s="1">
        <v>24</v>
      </c>
      <c r="EE257" s="1">
        <v>23.4</v>
      </c>
      <c r="EF257" s="1">
        <v>23</v>
      </c>
      <c r="EG257" s="1">
        <v>23.4</v>
      </c>
      <c r="EH257" s="1">
        <v>22.8</v>
      </c>
      <c r="EI257" s="1">
        <v>65535</v>
      </c>
      <c r="EJ257" s="1">
        <v>23</v>
      </c>
      <c r="EK257" s="1">
        <v>23</v>
      </c>
      <c r="EL257" s="1">
        <v>23</v>
      </c>
      <c r="EM257" s="1">
        <v>23.4</v>
      </c>
      <c r="EN257" s="1">
        <v>23.2</v>
      </c>
      <c r="EO257" s="1">
        <v>24</v>
      </c>
      <c r="EP257" s="1">
        <v>22</v>
      </c>
      <c r="EQ257" s="1">
        <v>65535</v>
      </c>
      <c r="ER257" s="1">
        <v>21</v>
      </c>
      <c r="ES257" s="1">
        <v>21.4</v>
      </c>
      <c r="ET257" s="1">
        <v>24.8</v>
      </c>
      <c r="EU257" s="1">
        <v>22.8</v>
      </c>
      <c r="EV257" s="1">
        <v>22.6</v>
      </c>
      <c r="EW257" s="1">
        <v>23.4</v>
      </c>
      <c r="EX257" s="1">
        <v>23.2</v>
      </c>
      <c r="EY257" s="1">
        <v>24</v>
      </c>
      <c r="EZ257" s="1">
        <v>24.2</v>
      </c>
      <c r="FA257" s="1">
        <v>23.2</v>
      </c>
      <c r="FB257" s="1">
        <v>23.2</v>
      </c>
      <c r="FC257" s="1">
        <v>23.6</v>
      </c>
      <c r="FD257" s="1">
        <v>22.2</v>
      </c>
      <c r="FE257" s="1">
        <v>23.2</v>
      </c>
      <c r="FF257" s="1">
        <v>21.8</v>
      </c>
      <c r="FG257" s="1">
        <v>20.6</v>
      </c>
      <c r="FH257" s="1">
        <v>22.4</v>
      </c>
      <c r="FI257" s="1">
        <v>22.8</v>
      </c>
      <c r="FJ257" s="1">
        <v>23.2</v>
      </c>
      <c r="FK257" s="1">
        <v>21.6</v>
      </c>
      <c r="FL257" s="1">
        <v>22.8</v>
      </c>
      <c r="FM257" s="1">
        <v>23.6</v>
      </c>
      <c r="FN257" s="1">
        <v>23.2</v>
      </c>
      <c r="FO257" s="1">
        <v>23</v>
      </c>
      <c r="FP257" s="1">
        <v>23.4</v>
      </c>
      <c r="FQ257" s="1">
        <v>22.8</v>
      </c>
      <c r="FR257" s="1">
        <v>23.8</v>
      </c>
      <c r="FS257" s="1">
        <v>22.6</v>
      </c>
      <c r="FT257" s="1">
        <v>22.8</v>
      </c>
      <c r="FU257" s="1">
        <v>27.8</v>
      </c>
      <c r="FV257" s="1">
        <v>25.2</v>
      </c>
      <c r="FW257" s="1">
        <v>25</v>
      </c>
      <c r="FX257" s="1">
        <v>25.6</v>
      </c>
      <c r="FY257" s="1">
        <v>25</v>
      </c>
      <c r="FZ257" s="1">
        <v>25.8</v>
      </c>
      <c r="GA257" s="1">
        <v>22.8</v>
      </c>
      <c r="GB257" s="1">
        <v>22.4</v>
      </c>
      <c r="GC257" s="1">
        <v>23</v>
      </c>
      <c r="GD257" s="1">
        <v>23.8</v>
      </c>
      <c r="GE257" s="1">
        <v>24.6</v>
      </c>
      <c r="GF257" s="1">
        <v>23.4</v>
      </c>
      <c r="GG257" s="1">
        <v>21.8</v>
      </c>
      <c r="GH257" s="1">
        <v>22.2</v>
      </c>
      <c r="GI257" s="1">
        <v>22.8</v>
      </c>
      <c r="GJ257" s="1">
        <v>23.8</v>
      </c>
      <c r="GK257" s="1">
        <v>24.4</v>
      </c>
      <c r="GL257" s="1">
        <v>23.8</v>
      </c>
      <c r="GM257" s="1">
        <v>23.6</v>
      </c>
      <c r="GN257" s="1">
        <v>22</v>
      </c>
      <c r="GO257" s="1">
        <v>23.6</v>
      </c>
      <c r="GP257" s="1">
        <v>24</v>
      </c>
      <c r="GQ257" s="1">
        <v>23</v>
      </c>
      <c r="GR257" s="1">
        <v>24.4</v>
      </c>
      <c r="GS257" s="1">
        <v>24.2</v>
      </c>
      <c r="GT257" s="1">
        <v>24.2</v>
      </c>
      <c r="GU257" s="1">
        <v>23.8</v>
      </c>
      <c r="GV257" s="1">
        <v>24.4</v>
      </c>
      <c r="GW257" s="1">
        <v>24.8</v>
      </c>
      <c r="GX257" s="1">
        <v>21.4</v>
      </c>
      <c r="GY257" s="1">
        <v>23.4</v>
      </c>
      <c r="GZ257" s="1">
        <v>22.8</v>
      </c>
      <c r="HA257" s="1">
        <v>23</v>
      </c>
      <c r="HB257" s="1">
        <v>24</v>
      </c>
      <c r="HC257" s="1">
        <v>25</v>
      </c>
      <c r="HD257" s="1">
        <v>23.6</v>
      </c>
      <c r="HE257" s="1">
        <v>23</v>
      </c>
      <c r="HF257" s="1">
        <v>23</v>
      </c>
      <c r="HG257" s="1">
        <v>23.4</v>
      </c>
      <c r="HH257" s="1">
        <v>23</v>
      </c>
      <c r="HI257" s="1">
        <v>23.2</v>
      </c>
      <c r="HJ257" s="1">
        <v>21.6</v>
      </c>
      <c r="HK257" s="1">
        <v>24</v>
      </c>
      <c r="HL257" s="1">
        <v>22.4</v>
      </c>
      <c r="HM257" s="1">
        <v>65535</v>
      </c>
      <c r="HN257" s="1">
        <v>65535</v>
      </c>
      <c r="HO257" s="1">
        <v>65535</v>
      </c>
      <c r="HP257" s="1">
        <v>65535</v>
      </c>
      <c r="HQ257" s="1">
        <v>65535</v>
      </c>
      <c r="HR257" s="1">
        <v>65535</v>
      </c>
      <c r="HS257" s="1">
        <v>65535</v>
      </c>
      <c r="HT257" s="1">
        <v>65535</v>
      </c>
      <c r="HU257" s="1">
        <v>65535</v>
      </c>
      <c r="HV257" s="1">
        <v>65535</v>
      </c>
      <c r="HW257" s="1">
        <v>65535</v>
      </c>
      <c r="HX257" s="1">
        <v>65535</v>
      </c>
      <c r="HY257" s="1">
        <v>65535</v>
      </c>
      <c r="HZ257" s="1">
        <v>65535</v>
      </c>
      <c r="IA257" s="1">
        <v>65535</v>
      </c>
      <c r="IB257" s="1">
        <v>65535</v>
      </c>
      <c r="IC257" s="1">
        <v>65535</v>
      </c>
      <c r="ID257" s="1">
        <v>65535</v>
      </c>
      <c r="IE257" s="1">
        <v>65535</v>
      </c>
      <c r="IF257" s="1">
        <v>65535</v>
      </c>
      <c r="IG257" s="1">
        <v>65535</v>
      </c>
      <c r="IH257" s="1">
        <v>65535</v>
      </c>
      <c r="II257" s="1">
        <v>65535</v>
      </c>
      <c r="IJ257" s="1">
        <v>65535</v>
      </c>
      <c r="IK257" s="1">
        <v>65535</v>
      </c>
      <c r="IL257" s="1">
        <v>65535</v>
      </c>
      <c r="IM257" s="1">
        <v>65535</v>
      </c>
      <c r="IN257" s="1">
        <v>65535</v>
      </c>
      <c r="IO257" s="1">
        <v>65535</v>
      </c>
      <c r="IP257" s="1">
        <v>65535</v>
      </c>
      <c r="IQ257" s="1">
        <v>65535</v>
      </c>
      <c r="IR257" s="1">
        <v>65535</v>
      </c>
      <c r="IS257" s="1">
        <v>65535</v>
      </c>
      <c r="IT257" s="1">
        <v>65535</v>
      </c>
      <c r="IU257" s="1">
        <v>65535</v>
      </c>
      <c r="IV257" s="1">
        <v>65535</v>
      </c>
      <c r="IW257" s="1">
        <v>65535</v>
      </c>
      <c r="IX257" s="1">
        <v>65535</v>
      </c>
      <c r="IY257" s="1">
        <v>65535</v>
      </c>
      <c r="IZ257" s="1">
        <v>65535</v>
      </c>
      <c r="JA257" s="1">
        <v>65535</v>
      </c>
      <c r="JB257" s="1">
        <v>65535</v>
      </c>
      <c r="JC257" s="1">
        <v>65535</v>
      </c>
      <c r="JD257" s="1">
        <v>65535</v>
      </c>
      <c r="JE257" s="1">
        <v>65535</v>
      </c>
      <c r="JF257" s="1">
        <v>65535</v>
      </c>
      <c r="JG257" s="1">
        <v>65535</v>
      </c>
      <c r="JH257" s="1">
        <v>65535</v>
      </c>
      <c r="JI257" s="1">
        <v>65535</v>
      </c>
      <c r="JJ257" s="1">
        <v>65535</v>
      </c>
      <c r="JK257" s="1">
        <v>65535</v>
      </c>
      <c r="JL257" s="1">
        <v>65535</v>
      </c>
      <c r="JM257" s="1">
        <v>65535</v>
      </c>
      <c r="JN257" s="1">
        <v>65535</v>
      </c>
      <c r="JO257" s="1">
        <v>65535</v>
      </c>
      <c r="JP257" s="1">
        <v>65535</v>
      </c>
      <c r="JQ257" s="1">
        <v>65535</v>
      </c>
      <c r="JR257" s="1">
        <v>65535</v>
      </c>
      <c r="JS257" s="1">
        <v>65535</v>
      </c>
      <c r="JT257" s="1">
        <v>65535</v>
      </c>
      <c r="JU257" s="1">
        <v>65535</v>
      </c>
      <c r="JV257" s="1">
        <v>65535</v>
      </c>
      <c r="JW257" s="1">
        <v>65535</v>
      </c>
      <c r="JX257" s="1">
        <v>65535</v>
      </c>
      <c r="JY257" s="1">
        <v>65535</v>
      </c>
      <c r="JZ257" s="1">
        <v>65535</v>
      </c>
      <c r="KA257" s="1">
        <v>65535</v>
      </c>
      <c r="KB257" s="1">
        <v>65535</v>
      </c>
      <c r="KC257" s="1">
        <v>65535</v>
      </c>
      <c r="KD257" s="1">
        <v>65535</v>
      </c>
      <c r="KE257" s="1">
        <v>65535</v>
      </c>
      <c r="KF257" s="1">
        <v>65535</v>
      </c>
      <c r="KG257" s="1">
        <v>65535</v>
      </c>
      <c r="KH257" s="1">
        <v>65535</v>
      </c>
      <c r="KI257" s="1">
        <v>65535</v>
      </c>
      <c r="KJ257" s="1">
        <v>65535</v>
      </c>
      <c r="KK257" s="1">
        <v>65535</v>
      </c>
      <c r="KL257" s="1">
        <v>65535</v>
      </c>
      <c r="KM257" s="1">
        <v>65535</v>
      </c>
      <c r="KN257" s="1">
        <v>65535</v>
      </c>
      <c r="KO257" s="1">
        <v>65535</v>
      </c>
      <c r="KP257" s="1">
        <v>65535</v>
      </c>
      <c r="KQ257" s="1">
        <v>65535</v>
      </c>
      <c r="KR257" s="1">
        <v>65535</v>
      </c>
      <c r="KS257" s="1">
        <v>65535</v>
      </c>
      <c r="KT257" s="1">
        <v>65535</v>
      </c>
      <c r="KU257" s="1">
        <v>65535</v>
      </c>
      <c r="KV257" s="1">
        <v>65535</v>
      </c>
      <c r="KW257" s="1">
        <v>65535</v>
      </c>
      <c r="KX257" s="1">
        <v>65535</v>
      </c>
      <c r="KY257" s="1">
        <v>65535</v>
      </c>
      <c r="KZ257" s="1">
        <v>65535</v>
      </c>
      <c r="LA257" s="1">
        <v>65535</v>
      </c>
      <c r="LB257" s="1">
        <v>65535</v>
      </c>
      <c r="LC257" s="1">
        <v>65535</v>
      </c>
      <c r="LD257" s="1">
        <v>65535</v>
      </c>
      <c r="LE257" s="1">
        <v>65535</v>
      </c>
      <c r="LF257" s="1">
        <v>65535</v>
      </c>
      <c r="LG257" s="1">
        <v>65535</v>
      </c>
      <c r="LH257" s="1">
        <v>65535</v>
      </c>
      <c r="LI257" s="1">
        <v>65535</v>
      </c>
      <c r="LJ257" s="1">
        <v>65535</v>
      </c>
      <c r="LK257" s="1">
        <v>65535</v>
      </c>
      <c r="LL257" s="1">
        <v>65535</v>
      </c>
      <c r="LM257" s="1">
        <v>65535</v>
      </c>
      <c r="LN257" s="1">
        <v>65535</v>
      </c>
      <c r="LO257" s="1">
        <v>65535</v>
      </c>
      <c r="LP257" s="1">
        <v>65535</v>
      </c>
      <c r="LQ257" s="1">
        <v>65535</v>
      </c>
      <c r="LR257" s="1">
        <v>65535</v>
      </c>
      <c r="LS257" s="1">
        <v>65535</v>
      </c>
      <c r="LT257" s="1">
        <v>65535</v>
      </c>
      <c r="LU257" s="1">
        <v>65535</v>
      </c>
      <c r="LV257" s="1">
        <v>65535</v>
      </c>
      <c r="LW257" s="1">
        <v>65535</v>
      </c>
      <c r="LX257" s="1">
        <v>65535</v>
      </c>
      <c r="LY257" s="1">
        <v>65535</v>
      </c>
      <c r="LZ257" s="1">
        <v>65535</v>
      </c>
      <c r="MA257" s="1">
        <v>65535</v>
      </c>
      <c r="MB257" s="1">
        <v>65535</v>
      </c>
      <c r="MC257" s="1">
        <v>65535</v>
      </c>
      <c r="MD257" s="1">
        <v>65535</v>
      </c>
      <c r="ME257" s="1">
        <v>65535</v>
      </c>
      <c r="MF257" s="1">
        <v>65535</v>
      </c>
      <c r="MG257" s="1">
        <v>65535</v>
      </c>
      <c r="MH257" s="1">
        <v>65535</v>
      </c>
      <c r="MI257" s="1">
        <v>65535</v>
      </c>
      <c r="MJ257" s="1">
        <v>65535</v>
      </c>
      <c r="MK257" s="1">
        <v>65535</v>
      </c>
      <c r="ML257" s="1">
        <v>65535</v>
      </c>
      <c r="MM257" s="1">
        <v>65535</v>
      </c>
      <c r="MN257" s="1">
        <v>65535</v>
      </c>
      <c r="MO257" s="1">
        <v>65535</v>
      </c>
      <c r="MP257" s="1">
        <v>65535</v>
      </c>
      <c r="MQ257" s="1">
        <v>65535</v>
      </c>
      <c r="MR257" s="1">
        <v>65535</v>
      </c>
      <c r="MS257" s="1">
        <v>65535</v>
      </c>
      <c r="MT257" s="1">
        <v>65535</v>
      </c>
      <c r="MU257" s="1">
        <v>65535</v>
      </c>
      <c r="MV257" s="1">
        <v>65535</v>
      </c>
      <c r="MW257" s="1">
        <v>65535</v>
      </c>
      <c r="MX257" s="1">
        <v>65535</v>
      </c>
      <c r="MY257" s="1">
        <v>65535</v>
      </c>
      <c r="MZ257" s="1">
        <v>65535</v>
      </c>
      <c r="NA257" s="1">
        <v>65535</v>
      </c>
      <c r="NB257" s="1">
        <v>65535</v>
      </c>
      <c r="NC257" s="1">
        <v>65535</v>
      </c>
      <c r="ND257" s="1">
        <v>65535</v>
      </c>
      <c r="NE257" s="1">
        <v>65535</v>
      </c>
      <c r="NF257" s="1">
        <v>65535</v>
      </c>
      <c r="NG257" s="1">
        <v>65535</v>
      </c>
      <c r="NH257" s="1">
        <v>65535</v>
      </c>
      <c r="NI257" s="1">
        <v>65535</v>
      </c>
      <c r="NJ257" s="6">
        <f t="shared" si="160"/>
        <v>1</v>
      </c>
      <c r="NK257" s="3">
        <f t="shared" si="161"/>
        <v>0.9642857142857143</v>
      </c>
      <c r="NL257" s="3">
        <f t="shared" si="162"/>
        <v>1</v>
      </c>
      <c r="NM257" s="3">
        <f t="shared" si="163"/>
        <v>0.73333333333333328</v>
      </c>
      <c r="NN257" s="3">
        <f t="shared" si="164"/>
        <v>0.93548387096774188</v>
      </c>
      <c r="NO257" s="3">
        <f t="shared" si="165"/>
        <v>1</v>
      </c>
      <c r="NP257" s="3">
        <f t="shared" si="166"/>
        <v>1</v>
      </c>
      <c r="NQ257" s="3">
        <f t="shared" si="167"/>
        <v>0</v>
      </c>
      <c r="NR257" s="3">
        <f t="shared" si="168"/>
        <v>0</v>
      </c>
      <c r="NS257" s="3">
        <f t="shared" si="169"/>
        <v>0</v>
      </c>
      <c r="NT257" s="3">
        <f t="shared" si="170"/>
        <v>0</v>
      </c>
      <c r="NU257" s="3">
        <f t="shared" si="171"/>
        <v>0</v>
      </c>
      <c r="NV257" s="3">
        <f t="shared" si="172"/>
        <v>0.55068493150684927</v>
      </c>
      <c r="NW257" s="5">
        <f t="shared" si="173"/>
        <v>22.748387096774191</v>
      </c>
      <c r="NX257" s="1">
        <f t="shared" si="174"/>
        <v>22.822222222222223</v>
      </c>
      <c r="NY257" s="1">
        <f t="shared" si="175"/>
        <v>23.580645161290324</v>
      </c>
      <c r="NZ257" s="1">
        <f t="shared" si="176"/>
        <v>23.054545454545455</v>
      </c>
      <c r="OA257" s="1">
        <f t="shared" si="177"/>
        <v>23.234482758620697</v>
      </c>
      <c r="OB257" s="1">
        <f t="shared" si="178"/>
        <v>23.399999999999995</v>
      </c>
      <c r="OC257" s="1">
        <f t="shared" si="179"/>
        <v>23.412903225806449</v>
      </c>
      <c r="OD257" s="1" t="e">
        <f t="shared" si="180"/>
        <v>#N/A</v>
      </c>
      <c r="OE257" s="1" t="e">
        <f t="shared" si="181"/>
        <v>#N/A</v>
      </c>
      <c r="OF257" s="1" t="e">
        <f t="shared" si="182"/>
        <v>#N/A</v>
      </c>
      <c r="OG257" s="1" t="e">
        <f t="shared" si="183"/>
        <v>#N/A</v>
      </c>
      <c r="OH257" s="1" t="e">
        <f t="shared" si="184"/>
        <v>#N/A</v>
      </c>
      <c r="OI257" s="111">
        <v>23.170833333333331</v>
      </c>
      <c r="OJ257" s="112">
        <v>23.308333333333341</v>
      </c>
      <c r="OK257" s="112">
        <v>23.286956521739125</v>
      </c>
      <c r="OL257" s="112">
        <v>22.995833333333334</v>
      </c>
      <c r="OM257" s="112">
        <v>22.892000000000003</v>
      </c>
      <c r="ON257" s="112">
        <v>22.873076923076919</v>
      </c>
      <c r="OO257" s="112">
        <v>23.131999999999998</v>
      </c>
      <c r="OP257" s="112">
        <v>23.116</v>
      </c>
      <c r="OQ257" s="112">
        <v>22.965217391304346</v>
      </c>
      <c r="OR257" s="112">
        <v>22.62</v>
      </c>
      <c r="OS257" s="112">
        <v>22.808333333333337</v>
      </c>
      <c r="OT257" s="112">
        <v>22.979166666666668</v>
      </c>
      <c r="OU257" s="5">
        <f t="shared" si="148"/>
        <v>-0.42244623655913927</v>
      </c>
      <c r="OV257" s="1">
        <f t="shared" si="149"/>
        <v>-0.48611111111111782</v>
      </c>
      <c r="OW257" s="1">
        <f t="shared" si="150"/>
        <v>0.29368863955119906</v>
      </c>
      <c r="OX257" s="1">
        <f t="shared" si="151"/>
        <v>5.8712121212121104E-2</v>
      </c>
      <c r="OY257" s="1">
        <f t="shared" si="152"/>
        <v>0.34248275862069377</v>
      </c>
      <c r="OZ257" s="1">
        <f t="shared" si="153"/>
        <v>0.52692307692307594</v>
      </c>
      <c r="PA257" s="1">
        <f t="shared" si="154"/>
        <v>0.28090322580645122</v>
      </c>
      <c r="PB257" s="1" t="e">
        <f t="shared" si="155"/>
        <v>#N/A</v>
      </c>
      <c r="PC257" s="1" t="e">
        <f t="shared" si="156"/>
        <v>#N/A</v>
      </c>
      <c r="PD257" s="1" t="e">
        <f t="shared" si="157"/>
        <v>#N/A</v>
      </c>
      <c r="PE257" s="1" t="e">
        <f t="shared" si="158"/>
        <v>#N/A</v>
      </c>
      <c r="PF257" s="1" t="e">
        <f t="shared" si="159"/>
        <v>#N/A</v>
      </c>
      <c r="PG257" s="111">
        <v>19</v>
      </c>
      <c r="PH257" s="112">
        <v>18</v>
      </c>
      <c r="PI257" s="112">
        <v>19.399999999999999</v>
      </c>
      <c r="PJ257" s="112">
        <v>10</v>
      </c>
      <c r="PK257" s="112">
        <v>16</v>
      </c>
      <c r="PL257" s="112">
        <v>18</v>
      </c>
      <c r="PM257" s="112">
        <v>18.600000000000001</v>
      </c>
      <c r="PN257" s="112">
        <v>17</v>
      </c>
      <c r="PO257" s="112">
        <v>17</v>
      </c>
      <c r="PP257" s="112">
        <v>17.8</v>
      </c>
      <c r="PQ257" s="112">
        <v>17.600000000000001</v>
      </c>
      <c r="PR257" s="137">
        <v>19.2</v>
      </c>
      <c r="PS257" s="5">
        <f t="array" ref="PS257">+IF(ISERROR($NW257)=FALSE,MIN(IF($H257:$AL257&lt;65534,$H257:$AL257,"")),NA())</f>
        <v>20.8</v>
      </c>
      <c r="PT257" s="1">
        <f t="array" ref="PT257">+IF(ISERROR($NX257)=FALSE,MIN(IF($AM257:$BN257&lt;65534,$AM257:$BN257,"")),NA())</f>
        <v>20</v>
      </c>
      <c r="PU257" s="1">
        <f t="array" ref="PU257">+IF(ISERROR($NY257)=FALSE,MIN(IF($BP257:$CT257&lt;65534,$BP257:$CT257,"")),NA())</f>
        <v>21.2</v>
      </c>
      <c r="PV257" s="1">
        <f t="array" ref="PV257">+IF(ISERROR($NZ257)=FALSE,MIN(IF($CU257:$DX257&lt;65534,$CU257:$DX257,"")),NA())</f>
        <v>22</v>
      </c>
      <c r="PW257" s="1">
        <f t="array" ref="PW257">+IF(ISERROR($OA257)=FALSE,MIN(IF($DY257:$FC257&lt;65534,$DY257:$FC257,"")),NA())</f>
        <v>21</v>
      </c>
      <c r="PX257" s="1">
        <f t="array" ref="PX257">+IF(ISERROR($OB257)=FALSE,MIN(IF($FD257:$GG257&lt;65534,$FD257:$GG257,"")),NA())</f>
        <v>20.6</v>
      </c>
      <c r="PY257" s="1">
        <f t="array" ref="PY257">+IF(ISERROR($OC257)=FALSE,MIN(IF($GH257:$HL257&lt;65534,$GH257:$HL257,"")),NA())</f>
        <v>21.4</v>
      </c>
      <c r="PZ257" s="1" t="e">
        <f t="array" ref="PZ257">+IF(ISERROR($OD257)=FALSE,MIN(IF($HM257:$IQ257&lt;65534,$HM257:$IQ257,"")),NA())</f>
        <v>#N/A</v>
      </c>
      <c r="QA257" s="1" t="e">
        <f t="array" ref="QA257">+IF(ISERROR($OE257)=FALSE,MIN(IF($IR257:$JU257&lt;65534,$IR257:$JU257,"")),NA())</f>
        <v>#N/A</v>
      </c>
      <c r="QB257" s="1" t="e">
        <f t="array" ref="QB257">+IF(ISERROR($OF257)=FALSE,MIN(IF($JV257:$KZ257&lt;65534,$JV257:$KZ257,"")),NA())</f>
        <v>#N/A</v>
      </c>
      <c r="QC257" s="1" t="e">
        <f t="array" ref="QC257">+IF(ISERROR($OG257)=FALSE,MIN(IF($LA257:$MD257&lt;65534,$LA257:$MD257,"")),NA())</f>
        <v>#N/A</v>
      </c>
      <c r="QD257" s="1" t="e">
        <f t="array" ref="QD257">+IF(ISERROR($OH257)=FALSE,MIN(IF($ME257:$NI257&lt;65534,$ME257:$NI257,"")),NA())</f>
        <v>#N/A</v>
      </c>
      <c r="QE257" s="5">
        <f t="shared" si="185"/>
        <v>-1.8000000000000007</v>
      </c>
      <c r="QF257" s="1">
        <f t="shared" si="186"/>
        <v>-2</v>
      </c>
      <c r="QG257" s="1">
        <f t="shared" si="187"/>
        <v>-1.8000000000000007</v>
      </c>
      <c r="QH257" s="1">
        <f t="shared" si="188"/>
        <v>-12</v>
      </c>
      <c r="QI257" s="1">
        <f t="shared" si="189"/>
        <v>-5</v>
      </c>
      <c r="QJ257" s="1">
        <f t="shared" si="190"/>
        <v>-2.6000000000000014</v>
      </c>
      <c r="QK257" s="1">
        <f t="shared" si="191"/>
        <v>-2.7999999999999972</v>
      </c>
      <c r="QL257" s="1" t="e">
        <f t="shared" si="192"/>
        <v>#N/A</v>
      </c>
      <c r="QM257" s="1" t="e">
        <f t="shared" si="193"/>
        <v>#N/A</v>
      </c>
      <c r="QN257" s="1" t="e">
        <f t="shared" si="194"/>
        <v>#N/A</v>
      </c>
      <c r="QO257" s="1" t="e">
        <f t="shared" si="195"/>
        <v>#N/A</v>
      </c>
      <c r="QP257" s="1" t="e">
        <f t="shared" si="196"/>
        <v>#N/A</v>
      </c>
      <c r="QQ257" s="5" t="s">
        <v>892</v>
      </c>
    </row>
    <row r="258" spans="1:459" s="1" customFormat="1" x14ac:dyDescent="0.2">
      <c r="A258" s="79">
        <v>21255090</v>
      </c>
      <c r="B258" s="106">
        <v>-74.910499999999999</v>
      </c>
      <c r="C258" s="106">
        <v>5.0047499999999996</v>
      </c>
      <c r="D258" s="105">
        <v>3241</v>
      </c>
      <c r="E258" s="97" t="s">
        <v>472</v>
      </c>
      <c r="F258" s="97" t="s">
        <v>554</v>
      </c>
      <c r="G258" s="97" t="s">
        <v>27</v>
      </c>
      <c r="H258" s="1">
        <v>18.8</v>
      </c>
      <c r="I258" s="1">
        <v>18.600000000000001</v>
      </c>
      <c r="J258" s="1">
        <v>18.399999999999999</v>
      </c>
      <c r="K258" s="1">
        <v>21.2</v>
      </c>
      <c r="L258" s="1">
        <v>22.4</v>
      </c>
      <c r="M258" s="1">
        <v>23.2</v>
      </c>
      <c r="N258" s="1">
        <v>23.4</v>
      </c>
      <c r="O258" s="1">
        <v>22.6</v>
      </c>
      <c r="P258" s="1">
        <v>23</v>
      </c>
      <c r="Q258" s="1">
        <v>22.4</v>
      </c>
      <c r="R258" s="1">
        <v>22.8</v>
      </c>
      <c r="S258" s="1">
        <v>21.8</v>
      </c>
      <c r="T258" s="1">
        <v>22.4</v>
      </c>
      <c r="U258" s="1">
        <v>22.2</v>
      </c>
      <c r="V258" s="1">
        <v>22.8</v>
      </c>
      <c r="W258" s="1">
        <v>23</v>
      </c>
      <c r="X258" s="1">
        <v>23.8</v>
      </c>
      <c r="Y258" s="1">
        <v>23.6</v>
      </c>
      <c r="Z258" s="1">
        <v>22.8</v>
      </c>
      <c r="AA258" s="1">
        <v>22.6</v>
      </c>
      <c r="AB258" s="1">
        <v>22.6</v>
      </c>
      <c r="AC258" s="1">
        <v>22.8</v>
      </c>
      <c r="AD258" s="1">
        <v>21.6</v>
      </c>
      <c r="AE258" s="1">
        <v>21.8</v>
      </c>
      <c r="AF258" s="1">
        <v>22.4</v>
      </c>
      <c r="AG258" s="1">
        <v>23.8</v>
      </c>
      <c r="AH258" s="1">
        <v>24.2</v>
      </c>
      <c r="AI258" s="1">
        <v>24</v>
      </c>
      <c r="AJ258" s="1">
        <v>22.2</v>
      </c>
      <c r="AK258" s="1">
        <v>21.2</v>
      </c>
      <c r="AL258" s="1">
        <v>21.8</v>
      </c>
      <c r="AM258" s="1">
        <v>24.2</v>
      </c>
      <c r="AN258" s="1">
        <v>23.8</v>
      </c>
      <c r="AO258" s="1">
        <v>22.8</v>
      </c>
      <c r="AP258" s="1">
        <v>23.8</v>
      </c>
      <c r="AQ258" s="1">
        <v>23.6</v>
      </c>
      <c r="AR258" s="1">
        <v>22.8</v>
      </c>
      <c r="AS258" s="1">
        <v>23.6</v>
      </c>
      <c r="AT258" s="1">
        <v>22.2</v>
      </c>
      <c r="AU258" s="1">
        <v>22.6</v>
      </c>
      <c r="AV258" s="1">
        <v>22.4</v>
      </c>
      <c r="AW258" s="1">
        <v>23.8</v>
      </c>
      <c r="AX258" s="1">
        <v>24.8</v>
      </c>
      <c r="AY258" s="1">
        <v>24.4</v>
      </c>
      <c r="AZ258" s="1">
        <v>25.2</v>
      </c>
      <c r="BA258" s="1">
        <v>23.2</v>
      </c>
      <c r="BB258" s="1">
        <v>23.6</v>
      </c>
      <c r="BC258" s="1">
        <v>24.2</v>
      </c>
      <c r="BD258" s="1">
        <v>23.8</v>
      </c>
      <c r="BE258" s="1">
        <v>22.8</v>
      </c>
      <c r="BF258" s="1">
        <v>21.6</v>
      </c>
      <c r="BG258" s="1">
        <v>22</v>
      </c>
      <c r="BH258" s="1">
        <v>23.6</v>
      </c>
      <c r="BI258" s="1">
        <v>23.4</v>
      </c>
      <c r="BJ258" s="1">
        <v>22.8</v>
      </c>
      <c r="BK258" s="1">
        <v>22.6</v>
      </c>
      <c r="BL258" s="1">
        <v>22.8</v>
      </c>
      <c r="BM258" s="1">
        <v>22.6</v>
      </c>
      <c r="BN258" s="1">
        <v>22.8</v>
      </c>
      <c r="BO258" s="102"/>
      <c r="BP258" s="1">
        <v>23.2</v>
      </c>
      <c r="BQ258" s="1">
        <v>22.6</v>
      </c>
      <c r="BR258" s="1">
        <v>22.8</v>
      </c>
      <c r="BS258" s="1">
        <v>23</v>
      </c>
      <c r="BT258" s="1">
        <v>22.8</v>
      </c>
      <c r="BU258" s="1">
        <v>23.8</v>
      </c>
      <c r="BV258" s="1">
        <v>24.4</v>
      </c>
      <c r="BW258" s="1">
        <v>23.8</v>
      </c>
      <c r="BX258" s="1">
        <v>24.2</v>
      </c>
      <c r="BY258" s="1">
        <v>24.6</v>
      </c>
      <c r="BZ258" s="1">
        <v>22.8</v>
      </c>
      <c r="CA258" s="1">
        <v>23.4</v>
      </c>
      <c r="CB258" s="1">
        <v>22.8</v>
      </c>
      <c r="CC258" s="1">
        <v>22.2</v>
      </c>
      <c r="CD258" s="1">
        <v>23</v>
      </c>
      <c r="CE258" s="1">
        <v>23.6</v>
      </c>
      <c r="CF258" s="1">
        <v>24.2</v>
      </c>
      <c r="CG258" s="1">
        <v>23.8</v>
      </c>
      <c r="CH258" s="1">
        <v>22.2</v>
      </c>
      <c r="CI258" s="1">
        <v>23.8</v>
      </c>
      <c r="CJ258" s="1">
        <v>23.6</v>
      </c>
      <c r="CK258" s="1">
        <v>23</v>
      </c>
      <c r="CL258" s="1">
        <v>23.2</v>
      </c>
      <c r="CM258" s="1">
        <v>23.8</v>
      </c>
      <c r="CN258" s="1">
        <v>22.6</v>
      </c>
      <c r="CO258" s="1">
        <v>23.8</v>
      </c>
      <c r="CP258" s="1">
        <v>23.6</v>
      </c>
      <c r="CQ258" s="1">
        <v>24.2</v>
      </c>
      <c r="CR258" s="1">
        <v>24</v>
      </c>
      <c r="CS258" s="1">
        <v>22.4</v>
      </c>
      <c r="CT258" s="1">
        <v>23.8</v>
      </c>
      <c r="CU258" s="1">
        <v>23.6</v>
      </c>
      <c r="CV258" s="1">
        <v>23.4</v>
      </c>
      <c r="CW258" s="1">
        <v>22.2</v>
      </c>
      <c r="CX258" s="1">
        <v>22.8</v>
      </c>
      <c r="CY258" s="1">
        <v>23.2</v>
      </c>
      <c r="CZ258" s="1">
        <v>24.2</v>
      </c>
      <c r="DA258" s="1">
        <v>24.4</v>
      </c>
      <c r="DB258" s="1">
        <v>23.6</v>
      </c>
      <c r="DC258" s="1">
        <v>22.6</v>
      </c>
      <c r="DD258" s="1">
        <v>23.4</v>
      </c>
      <c r="DE258" s="1">
        <v>21.8</v>
      </c>
      <c r="DF258" s="1">
        <v>65535</v>
      </c>
      <c r="DG258" s="1">
        <v>23.8</v>
      </c>
      <c r="DH258" s="1">
        <v>23.4</v>
      </c>
      <c r="DI258" s="1">
        <v>22.8</v>
      </c>
      <c r="DJ258" s="1">
        <v>23</v>
      </c>
      <c r="DK258" s="1">
        <v>23.8</v>
      </c>
      <c r="DL258" s="1">
        <v>24.6</v>
      </c>
      <c r="DM258" s="1">
        <v>21.8</v>
      </c>
      <c r="DN258" s="1">
        <v>22.6</v>
      </c>
      <c r="DO258" s="1">
        <v>22.8</v>
      </c>
      <c r="DP258" s="1">
        <v>23.2</v>
      </c>
      <c r="DQ258" s="1">
        <v>21.4</v>
      </c>
      <c r="DR258" s="1">
        <v>22.8</v>
      </c>
      <c r="DS258" s="1">
        <v>23.8</v>
      </c>
      <c r="DT258" s="1">
        <v>24.2</v>
      </c>
      <c r="DU258" s="1">
        <v>24.6</v>
      </c>
      <c r="DV258" s="1">
        <v>65535</v>
      </c>
      <c r="DW258" s="1">
        <v>22.8</v>
      </c>
      <c r="DX258" s="1">
        <v>22.6</v>
      </c>
      <c r="DY258" s="1">
        <v>23.2</v>
      </c>
      <c r="DZ258" s="1">
        <v>23</v>
      </c>
      <c r="EA258" s="1">
        <v>22.2</v>
      </c>
      <c r="EB258" s="1">
        <v>22.8</v>
      </c>
      <c r="EC258" s="1">
        <v>23.2</v>
      </c>
      <c r="ED258" s="1">
        <v>22.4</v>
      </c>
      <c r="EE258" s="1">
        <v>22.6</v>
      </c>
      <c r="EF258" s="1">
        <v>21.6</v>
      </c>
      <c r="EG258" s="1">
        <v>23.8</v>
      </c>
      <c r="EH258" s="1">
        <v>23.6</v>
      </c>
      <c r="EI258" s="1">
        <v>23.8</v>
      </c>
      <c r="EJ258" s="1">
        <v>65535</v>
      </c>
      <c r="EK258" s="1">
        <v>23.6</v>
      </c>
      <c r="EL258" s="1">
        <v>22.8</v>
      </c>
      <c r="EM258" s="1">
        <v>23</v>
      </c>
      <c r="EN258" s="1">
        <v>23.8</v>
      </c>
      <c r="EO258" s="1">
        <v>24.2</v>
      </c>
      <c r="EP258" s="1">
        <v>24.8</v>
      </c>
      <c r="EQ258" s="1">
        <v>22.2</v>
      </c>
      <c r="ER258" s="1">
        <v>21.6</v>
      </c>
      <c r="ES258" s="1">
        <v>23.2</v>
      </c>
      <c r="ET258" s="1">
        <v>24.6</v>
      </c>
      <c r="EU258" s="1">
        <v>22.8</v>
      </c>
      <c r="EV258" s="1">
        <v>23.2</v>
      </c>
      <c r="EW258" s="1">
        <v>22.8</v>
      </c>
      <c r="EX258" s="1">
        <v>23.4</v>
      </c>
      <c r="EY258" s="1">
        <v>24.2</v>
      </c>
      <c r="EZ258" s="1">
        <v>24.6</v>
      </c>
      <c r="FA258" s="1">
        <v>22.8</v>
      </c>
      <c r="FB258" s="1">
        <v>22.6</v>
      </c>
      <c r="FC258" s="1">
        <v>23</v>
      </c>
      <c r="FD258" s="1">
        <v>22.4</v>
      </c>
      <c r="FE258" s="1">
        <v>22.8</v>
      </c>
      <c r="FF258" s="1">
        <v>22.2</v>
      </c>
      <c r="FG258" s="1">
        <v>20.8</v>
      </c>
      <c r="FH258" s="1">
        <v>22.6</v>
      </c>
      <c r="FI258" s="1">
        <v>23.6</v>
      </c>
      <c r="FJ258" s="1">
        <v>23.4</v>
      </c>
      <c r="FK258" s="1">
        <v>22.4</v>
      </c>
      <c r="FL258" s="1">
        <v>22.6</v>
      </c>
      <c r="FM258" s="1">
        <v>22.8</v>
      </c>
      <c r="FN258" s="1">
        <v>23.4</v>
      </c>
      <c r="FO258" s="1">
        <v>23</v>
      </c>
      <c r="FP258" s="1">
        <v>23.8</v>
      </c>
      <c r="FQ258" s="1">
        <v>22.8</v>
      </c>
      <c r="FR258" s="1">
        <v>24</v>
      </c>
      <c r="FS258" s="1">
        <v>22.2</v>
      </c>
      <c r="FT258" s="1">
        <v>21.8</v>
      </c>
      <c r="FU258" s="1">
        <v>24</v>
      </c>
      <c r="FV258" s="1">
        <v>23.2</v>
      </c>
      <c r="FW258" s="1">
        <v>24</v>
      </c>
      <c r="FX258" s="1">
        <v>23.2</v>
      </c>
      <c r="FY258" s="1">
        <v>24</v>
      </c>
      <c r="FZ258" s="1">
        <v>23.4</v>
      </c>
      <c r="GA258" s="1">
        <v>21.4</v>
      </c>
      <c r="GB258" s="1">
        <v>22.8</v>
      </c>
      <c r="GC258" s="1">
        <v>23</v>
      </c>
      <c r="GD258" s="1">
        <v>23.6</v>
      </c>
      <c r="GE258" s="1">
        <v>22.2</v>
      </c>
      <c r="GF258" s="1">
        <v>22.4</v>
      </c>
      <c r="GG258" s="1">
        <v>20.8</v>
      </c>
      <c r="GH258" s="1">
        <v>21.8</v>
      </c>
      <c r="GI258" s="1">
        <v>21.6</v>
      </c>
      <c r="GJ258" s="1">
        <v>23.2</v>
      </c>
      <c r="GK258" s="1">
        <v>23.4</v>
      </c>
      <c r="GL258" s="1">
        <v>23.2</v>
      </c>
      <c r="GM258" s="1">
        <v>22.2</v>
      </c>
      <c r="GN258" s="1">
        <v>19.399999999999999</v>
      </c>
      <c r="GO258" s="1">
        <v>22.8</v>
      </c>
      <c r="GP258" s="1">
        <v>23.6</v>
      </c>
      <c r="GQ258" s="1">
        <v>22.2</v>
      </c>
      <c r="GR258" s="1">
        <v>22.6</v>
      </c>
      <c r="GS258" s="1">
        <v>22.8</v>
      </c>
      <c r="GT258" s="1">
        <v>22.6</v>
      </c>
      <c r="GU258" s="1">
        <v>23.2</v>
      </c>
      <c r="GV258" s="1">
        <v>22.8</v>
      </c>
      <c r="GW258" s="1">
        <v>23.4</v>
      </c>
      <c r="GX258" s="1">
        <v>21.2</v>
      </c>
      <c r="GY258" s="1">
        <v>21</v>
      </c>
      <c r="GZ258" s="1">
        <v>23.8</v>
      </c>
      <c r="HA258" s="1">
        <v>20.8</v>
      </c>
      <c r="HB258" s="1">
        <v>23.4</v>
      </c>
      <c r="HC258" s="1">
        <v>23.2</v>
      </c>
      <c r="HD258" s="1">
        <v>22.8</v>
      </c>
      <c r="HE258" s="1">
        <v>22.2</v>
      </c>
      <c r="HF258" s="1">
        <v>22.4</v>
      </c>
      <c r="HG258" s="1">
        <v>22.8</v>
      </c>
      <c r="HH258" s="1">
        <v>22.6</v>
      </c>
      <c r="HI258" s="1">
        <v>22.2</v>
      </c>
      <c r="HJ258" s="1">
        <v>21.8</v>
      </c>
      <c r="HK258" s="1">
        <v>22.6</v>
      </c>
      <c r="HL258" s="1">
        <v>20.2</v>
      </c>
      <c r="HM258" s="1">
        <v>21.2</v>
      </c>
      <c r="HN258" s="1">
        <v>21</v>
      </c>
      <c r="HO258" s="1">
        <v>22.2</v>
      </c>
      <c r="HP258" s="1">
        <v>21.8</v>
      </c>
      <c r="HQ258" s="1">
        <v>24.4</v>
      </c>
      <c r="HR258" s="1">
        <v>24.8</v>
      </c>
      <c r="HS258" s="1">
        <v>20.8</v>
      </c>
      <c r="HT258" s="1">
        <v>22</v>
      </c>
      <c r="HU258" s="1">
        <v>20.399999999999999</v>
      </c>
      <c r="HV258" s="1">
        <v>20.6</v>
      </c>
      <c r="HW258" s="1">
        <v>22.2</v>
      </c>
      <c r="HX258" s="1">
        <v>23.8</v>
      </c>
      <c r="HY258" s="1">
        <v>24.2</v>
      </c>
      <c r="HZ258" s="1">
        <v>24.6</v>
      </c>
      <c r="IA258" s="1">
        <v>24.8</v>
      </c>
      <c r="IB258" s="1">
        <v>21.8</v>
      </c>
      <c r="IC258" s="1">
        <v>21.6</v>
      </c>
      <c r="ID258" s="1">
        <v>22.2</v>
      </c>
      <c r="IE258" s="1">
        <v>23.4</v>
      </c>
      <c r="IF258" s="1">
        <v>20.8</v>
      </c>
      <c r="IG258" s="1">
        <v>21.6</v>
      </c>
      <c r="IH258" s="1">
        <v>21</v>
      </c>
      <c r="II258" s="1">
        <v>23.4</v>
      </c>
      <c r="IJ258" s="1">
        <v>23.4</v>
      </c>
      <c r="IK258" s="1">
        <v>21.4</v>
      </c>
      <c r="IL258" s="1">
        <v>22.8</v>
      </c>
      <c r="IM258" s="1">
        <v>20.8</v>
      </c>
      <c r="IN258" s="1">
        <v>65535</v>
      </c>
      <c r="IO258" s="1">
        <v>20.6</v>
      </c>
      <c r="IP258" s="1">
        <v>22.8</v>
      </c>
      <c r="IQ258" s="1">
        <v>22.2</v>
      </c>
      <c r="IR258" s="1">
        <v>23.4</v>
      </c>
      <c r="IS258" s="1">
        <v>21.8</v>
      </c>
      <c r="IT258" s="1">
        <v>22.6</v>
      </c>
      <c r="IU258" s="1">
        <v>23.8</v>
      </c>
      <c r="IV258" s="1">
        <v>23.8</v>
      </c>
      <c r="IW258" s="1">
        <v>24.8</v>
      </c>
      <c r="IX258" s="1">
        <v>22.6</v>
      </c>
      <c r="IY258" s="1">
        <v>22.8</v>
      </c>
      <c r="IZ258" s="1">
        <v>23.2</v>
      </c>
      <c r="JA258" s="1">
        <v>23.4</v>
      </c>
      <c r="JB258" s="1">
        <v>24.4</v>
      </c>
      <c r="JC258" s="1">
        <v>24.6</v>
      </c>
      <c r="JD258" s="1">
        <v>21.6</v>
      </c>
      <c r="JE258" s="1">
        <v>22.8</v>
      </c>
      <c r="JF258" s="1">
        <v>22</v>
      </c>
      <c r="JG258" s="1">
        <v>65535</v>
      </c>
      <c r="JH258" s="1">
        <v>25.2</v>
      </c>
      <c r="JI258" s="1">
        <v>22.2</v>
      </c>
      <c r="JJ258" s="1">
        <v>65535</v>
      </c>
      <c r="JK258" s="1">
        <v>23.8</v>
      </c>
      <c r="JL258" s="1">
        <v>21.6</v>
      </c>
      <c r="JM258" s="1">
        <v>23.6</v>
      </c>
      <c r="JN258" s="1">
        <v>21.8</v>
      </c>
      <c r="JO258" s="1">
        <v>65535</v>
      </c>
      <c r="JP258" s="1">
        <v>23</v>
      </c>
      <c r="JQ258" s="1">
        <v>20.8</v>
      </c>
      <c r="JR258" s="1">
        <v>22</v>
      </c>
      <c r="JS258" s="1">
        <v>65535</v>
      </c>
      <c r="JT258" s="1">
        <v>23</v>
      </c>
      <c r="JU258" s="1">
        <v>22.8</v>
      </c>
      <c r="JV258" s="1">
        <v>21.4</v>
      </c>
      <c r="JW258" s="1">
        <v>23</v>
      </c>
      <c r="JX258" s="1">
        <v>22</v>
      </c>
      <c r="JY258" s="1">
        <v>20</v>
      </c>
      <c r="JZ258" s="1">
        <v>21.6</v>
      </c>
      <c r="KA258" s="1">
        <v>22.8</v>
      </c>
      <c r="KB258" s="1">
        <v>22.4</v>
      </c>
      <c r="KC258" s="1">
        <v>22.6</v>
      </c>
      <c r="KD258" s="1">
        <v>21.6</v>
      </c>
      <c r="KE258" s="1">
        <v>65535</v>
      </c>
      <c r="KF258" s="1">
        <v>23.8</v>
      </c>
      <c r="KG258" s="1">
        <v>22.6</v>
      </c>
      <c r="KH258" s="1">
        <v>22.8</v>
      </c>
      <c r="KI258" s="1">
        <v>23.2</v>
      </c>
      <c r="KJ258" s="1">
        <v>23.4</v>
      </c>
      <c r="KK258" s="1">
        <v>21.4</v>
      </c>
      <c r="KL258" s="1">
        <v>23.2</v>
      </c>
      <c r="KM258" s="1">
        <v>22.8</v>
      </c>
      <c r="KN258" s="1">
        <v>21.4</v>
      </c>
      <c r="KO258" s="1">
        <v>21.6</v>
      </c>
      <c r="KP258" s="1">
        <v>23.2</v>
      </c>
      <c r="KQ258" s="1">
        <v>22.8</v>
      </c>
      <c r="KR258" s="1">
        <v>22.2</v>
      </c>
      <c r="KS258" s="1">
        <v>21.6</v>
      </c>
      <c r="KT258" s="1">
        <v>22.8</v>
      </c>
      <c r="KU258" s="1">
        <v>23.4</v>
      </c>
      <c r="KV258" s="1">
        <v>22.4</v>
      </c>
      <c r="KW258" s="1">
        <v>23.2</v>
      </c>
      <c r="KX258" s="1">
        <v>21.4</v>
      </c>
      <c r="KY258" s="1">
        <v>22.2</v>
      </c>
      <c r="KZ258" s="1">
        <v>22</v>
      </c>
      <c r="LA258" s="1">
        <v>22.2</v>
      </c>
      <c r="LB258" s="1">
        <v>21.8</v>
      </c>
      <c r="LC258" s="1">
        <v>22.6</v>
      </c>
      <c r="LD258" s="1">
        <v>22</v>
      </c>
      <c r="LE258" s="1">
        <v>23.4</v>
      </c>
      <c r="LF258" s="1">
        <v>23.6</v>
      </c>
      <c r="LG258" s="1">
        <v>23</v>
      </c>
      <c r="LH258" s="1">
        <v>24.6</v>
      </c>
      <c r="LI258" s="1">
        <v>24</v>
      </c>
      <c r="LJ258" s="1">
        <v>23.2</v>
      </c>
      <c r="LK258" s="1">
        <v>23.4</v>
      </c>
      <c r="LL258" s="1">
        <v>22.8</v>
      </c>
      <c r="LM258" s="1">
        <v>22.2</v>
      </c>
      <c r="LN258" s="1">
        <v>22.8</v>
      </c>
      <c r="LO258" s="1">
        <v>23.2</v>
      </c>
      <c r="LP258" s="1">
        <v>23.4</v>
      </c>
      <c r="LQ258" s="1">
        <v>23.8</v>
      </c>
      <c r="LR258" s="1">
        <v>22.8</v>
      </c>
      <c r="LS258" s="1">
        <v>65535</v>
      </c>
      <c r="LT258" s="1">
        <v>23.6</v>
      </c>
      <c r="LU258" s="1">
        <v>22.8</v>
      </c>
      <c r="LV258" s="1">
        <v>23.2</v>
      </c>
      <c r="LW258" s="1">
        <v>21</v>
      </c>
      <c r="LX258" s="1">
        <v>21.8</v>
      </c>
      <c r="LY258" s="1">
        <v>23.8</v>
      </c>
      <c r="LZ258" s="1">
        <v>24.6</v>
      </c>
      <c r="MA258" s="1">
        <v>22.8</v>
      </c>
      <c r="MB258" s="1">
        <v>22.2</v>
      </c>
      <c r="MC258" s="1">
        <v>23.8</v>
      </c>
      <c r="MD258" s="1">
        <v>24.2</v>
      </c>
      <c r="ME258" s="1">
        <v>23.8</v>
      </c>
      <c r="MF258" s="1">
        <v>21.6</v>
      </c>
      <c r="MG258" s="1">
        <v>22.8</v>
      </c>
      <c r="MH258" s="1">
        <v>23.4</v>
      </c>
      <c r="MI258" s="1">
        <v>22.2</v>
      </c>
      <c r="MJ258" s="1">
        <v>23</v>
      </c>
      <c r="MK258" s="1">
        <v>22</v>
      </c>
      <c r="ML258" s="1">
        <v>22.2</v>
      </c>
      <c r="MM258" s="1">
        <v>21.2</v>
      </c>
      <c r="MN258" s="1">
        <v>22.2</v>
      </c>
      <c r="MO258" s="1">
        <v>23.2</v>
      </c>
      <c r="MP258" s="1">
        <v>22.8</v>
      </c>
      <c r="MQ258" s="1">
        <v>22.2</v>
      </c>
      <c r="MR258" s="1">
        <v>22.6</v>
      </c>
      <c r="MS258" s="1">
        <v>22.8</v>
      </c>
      <c r="MT258" s="1">
        <v>23</v>
      </c>
      <c r="MU258" s="1">
        <v>23.6</v>
      </c>
      <c r="MV258" s="1">
        <v>22.6</v>
      </c>
      <c r="MW258" s="1">
        <v>22.8</v>
      </c>
      <c r="MX258" s="1">
        <v>23.8</v>
      </c>
      <c r="MY258" s="1">
        <v>23.6</v>
      </c>
      <c r="MZ258" s="1">
        <v>23.2</v>
      </c>
      <c r="NA258" s="1">
        <v>24</v>
      </c>
      <c r="NB258" s="1">
        <v>22.6</v>
      </c>
      <c r="NC258" s="1">
        <v>25</v>
      </c>
      <c r="ND258" s="1">
        <v>22.2</v>
      </c>
      <c r="NE258" s="1">
        <v>65535</v>
      </c>
      <c r="NF258" s="1">
        <v>21.4</v>
      </c>
      <c r="NG258" s="1">
        <v>21.8</v>
      </c>
      <c r="NH258" s="1">
        <v>23.6</v>
      </c>
      <c r="NI258" s="1">
        <v>22.8</v>
      </c>
      <c r="NJ258" s="6">
        <f t="shared" si="160"/>
        <v>1</v>
      </c>
      <c r="NK258" s="3">
        <f t="shared" si="161"/>
        <v>1</v>
      </c>
      <c r="NL258" s="3">
        <f t="shared" si="162"/>
        <v>1</v>
      </c>
      <c r="NM258" s="3">
        <f t="shared" si="163"/>
        <v>0.93333333333333335</v>
      </c>
      <c r="NN258" s="3">
        <f t="shared" si="164"/>
        <v>0.967741935483871</v>
      </c>
      <c r="NO258" s="3">
        <f t="shared" si="165"/>
        <v>1</v>
      </c>
      <c r="NP258" s="3">
        <f t="shared" si="166"/>
        <v>1</v>
      </c>
      <c r="NQ258" s="3">
        <f t="shared" si="167"/>
        <v>0.967741935483871</v>
      </c>
      <c r="NR258" s="3">
        <f t="shared" si="168"/>
        <v>0.8666666666666667</v>
      </c>
      <c r="NS258" s="3">
        <f t="shared" si="169"/>
        <v>0.967741935483871</v>
      </c>
      <c r="NT258" s="3">
        <f t="shared" si="170"/>
        <v>0.96666666666666667</v>
      </c>
      <c r="NU258" s="3">
        <f t="shared" si="171"/>
        <v>0.967741935483871</v>
      </c>
      <c r="NV258" s="3">
        <f t="shared" si="172"/>
        <v>0.96986301369863015</v>
      </c>
      <c r="NW258" s="5">
        <f t="shared" si="173"/>
        <v>22.264516129032263</v>
      </c>
      <c r="NX258" s="1">
        <f t="shared" si="174"/>
        <v>23.278571428571421</v>
      </c>
      <c r="NY258" s="1">
        <f t="shared" si="175"/>
        <v>23.387096774193548</v>
      </c>
      <c r="NZ258" s="1">
        <f t="shared" si="176"/>
        <v>23.185714285714287</v>
      </c>
      <c r="OA258" s="1">
        <f t="shared" si="177"/>
        <v>23.180000000000003</v>
      </c>
      <c r="OB258" s="1">
        <f t="shared" si="178"/>
        <v>22.819999999999997</v>
      </c>
      <c r="OC258" s="1">
        <f t="shared" si="179"/>
        <v>22.380645161290325</v>
      </c>
      <c r="OD258" s="1">
        <f t="shared" si="180"/>
        <v>22.286666666666665</v>
      </c>
      <c r="OE258" s="1">
        <f t="shared" si="181"/>
        <v>22.976923076923079</v>
      </c>
      <c r="OF258" s="1">
        <f t="shared" si="182"/>
        <v>22.36</v>
      </c>
      <c r="OG258" s="1">
        <f t="shared" si="183"/>
        <v>23.055172413793102</v>
      </c>
      <c r="OH258" s="1">
        <f t="shared" si="184"/>
        <v>22.800000000000004</v>
      </c>
      <c r="OI258" s="111">
        <v>21.214285714285719</v>
      </c>
      <c r="OJ258" s="112">
        <v>21.107142857142858</v>
      </c>
      <c r="OK258" s="112">
        <v>20.942857142857143</v>
      </c>
      <c r="OL258" s="112">
        <v>20.75</v>
      </c>
      <c r="OM258" s="112">
        <v>20.766666666666666</v>
      </c>
      <c r="ON258" s="112">
        <v>20.753333333333334</v>
      </c>
      <c r="OO258" s="112">
        <v>20.700000000000006</v>
      </c>
      <c r="OP258" s="112">
        <v>20.85</v>
      </c>
      <c r="OQ258" s="112">
        <v>20.826666666666672</v>
      </c>
      <c r="OR258" s="112">
        <v>20.87142857142857</v>
      </c>
      <c r="OS258" s="112">
        <v>21.064285714285713</v>
      </c>
      <c r="OT258" s="112">
        <v>21.564285714285713</v>
      </c>
      <c r="OU258" s="5">
        <f t="shared" ref="OU258:OU316" si="197">+IF(ISBLANK(OI258)=FALSE,NW258-OI258,NA())</f>
        <v>1.0502304147465438</v>
      </c>
      <c r="OV258" s="1">
        <f t="shared" ref="OV258:OV316" si="198">+IF(ISBLANK(OJ258)=FALSE,NX258-OJ258,NA())</f>
        <v>2.1714285714285637</v>
      </c>
      <c r="OW258" s="1">
        <f t="shared" ref="OW258:OW316" si="199">+IF(ISBLANK(OK258)=FALSE,NY258-OK258,NA())</f>
        <v>2.444239631336405</v>
      </c>
      <c r="OX258" s="1">
        <f t="shared" ref="OX258:OX316" si="200">+IF(ISBLANK(OL258)=FALSE,NZ258-OL258,NA())</f>
        <v>2.4357142857142868</v>
      </c>
      <c r="OY258" s="1">
        <f t="shared" ref="OY258:OY316" si="201">+IF(ISBLANK(OM258)=FALSE,OA258-OM258,NA())</f>
        <v>2.4133333333333375</v>
      </c>
      <c r="OZ258" s="1">
        <f t="shared" ref="OZ258:OZ316" si="202">+IF(ISBLANK(ON258)=FALSE,OB258-ON258,NA())</f>
        <v>2.0666666666666629</v>
      </c>
      <c r="PA258" s="1">
        <f t="shared" ref="PA258:PA316" si="203">+IF(ISBLANK(OO258)=FALSE,OC258-OO258,NA())</f>
        <v>1.6806451612903182</v>
      </c>
      <c r="PB258" s="1">
        <f t="shared" ref="PB258:PB316" si="204">+IF(ISBLANK(OP258)=FALSE,OD258-OP258,NA())</f>
        <v>1.4366666666666639</v>
      </c>
      <c r="PC258" s="1">
        <f t="shared" ref="PC258:PC316" si="205">+IF(ISBLANK(OQ258)=FALSE,OE258-OQ258,NA())</f>
        <v>2.1502564102564072</v>
      </c>
      <c r="PD258" s="1">
        <f t="shared" ref="PD258:PD316" si="206">+IF(ISBLANK(OR258)=FALSE,OF258-OR258,NA())</f>
        <v>1.4885714285714293</v>
      </c>
      <c r="PE258" s="1">
        <f t="shared" ref="PE258:PE316" si="207">+IF(ISBLANK(OS258)=FALSE,OG258-OS258,NA())</f>
        <v>1.9908866995073886</v>
      </c>
      <c r="PF258" s="1">
        <f t="shared" ref="PF258:PF316" si="208">+IF(ISBLANK(OT258)=FALSE,OH258-OT258,NA())</f>
        <v>1.2357142857142911</v>
      </c>
      <c r="PG258" s="111">
        <v>12.4</v>
      </c>
      <c r="PH258" s="112">
        <v>14.2</v>
      </c>
      <c r="PI258" s="112">
        <v>12.2</v>
      </c>
      <c r="PJ258" s="112">
        <v>12.6</v>
      </c>
      <c r="PK258" s="112">
        <v>16.399999999999999</v>
      </c>
      <c r="PL258" s="112">
        <v>16.399999999999999</v>
      </c>
      <c r="PM258" s="112">
        <v>16.8</v>
      </c>
      <c r="PN258" s="112">
        <v>7.1</v>
      </c>
      <c r="PO258" s="112">
        <v>16.2</v>
      </c>
      <c r="PP258" s="112">
        <v>16.600000000000001</v>
      </c>
      <c r="PQ258" s="112">
        <v>16.600000000000001</v>
      </c>
      <c r="PR258" s="137">
        <v>16.399999999999999</v>
      </c>
      <c r="PS258" s="5">
        <f t="array" ref="PS258">+IF(ISERROR($NW258)=FALSE,MIN(IF($H258:$AL258&lt;65534,$H258:$AL258,"")),NA())</f>
        <v>18.399999999999999</v>
      </c>
      <c r="PT258" s="1">
        <f t="array" ref="PT258">+IF(ISERROR($NX258)=FALSE,MIN(IF($AM258:$BN258&lt;65534,$AM258:$BN258,"")),NA())</f>
        <v>21.6</v>
      </c>
      <c r="PU258" s="1">
        <f t="array" ref="PU258">+IF(ISERROR($NY258)=FALSE,MIN(IF($BP258:$CT258&lt;65534,$BP258:$CT258,"")),NA())</f>
        <v>22.2</v>
      </c>
      <c r="PV258" s="1">
        <f t="array" ref="PV258">+IF(ISERROR($NZ258)=FALSE,MIN(IF($CU258:$DX258&lt;65534,$CU258:$DX258,"")),NA())</f>
        <v>21.4</v>
      </c>
      <c r="PW258" s="1">
        <f t="array" ref="PW258">+IF(ISERROR($OA258)=FALSE,MIN(IF($DY258:$FC258&lt;65534,$DY258:$FC258,"")),NA())</f>
        <v>21.6</v>
      </c>
      <c r="PX258" s="1">
        <f t="array" ref="PX258">+IF(ISERROR($OB258)=FALSE,MIN(IF($FD258:$GG258&lt;65534,$FD258:$GG258,"")),NA())</f>
        <v>20.8</v>
      </c>
      <c r="PY258" s="1">
        <f t="array" ref="PY258">+IF(ISERROR($OC258)=FALSE,MIN(IF($GH258:$HL258&lt;65534,$GH258:$HL258,"")),NA())</f>
        <v>19.399999999999999</v>
      </c>
      <c r="PZ258" s="1">
        <f t="array" ref="PZ258">+IF(ISERROR($OD258)=FALSE,MIN(IF($HM258:$IQ258&lt;65534,$HM258:$IQ258,"")),NA())</f>
        <v>20.399999999999999</v>
      </c>
      <c r="QA258" s="1">
        <f t="array" ref="QA258">+IF(ISERROR($OE258)=FALSE,MIN(IF($IR258:$JU258&lt;65534,$IR258:$JU258,"")),NA())</f>
        <v>20.8</v>
      </c>
      <c r="QB258" s="1">
        <f t="array" ref="QB258">+IF(ISERROR($OF258)=FALSE,MIN(IF($JV258:$KZ258&lt;65534,$JV258:$KZ258,"")),NA())</f>
        <v>20</v>
      </c>
      <c r="QC258" s="1">
        <f t="array" ref="QC258">+IF(ISERROR($OG258)=FALSE,MIN(IF($LA258:$MD258&lt;65534,$LA258:$MD258,"")),NA())</f>
        <v>21</v>
      </c>
      <c r="QD258" s="1">
        <f t="array" ref="QD258">+IF(ISERROR($OH258)=FALSE,MIN(IF($ME258:$NI258&lt;65534,$ME258:$NI258,"")),NA())</f>
        <v>21.2</v>
      </c>
      <c r="QE258" s="5">
        <f t="shared" si="185"/>
        <v>-5.9999999999999982</v>
      </c>
      <c r="QF258" s="1">
        <f t="shared" si="186"/>
        <v>-7.4000000000000021</v>
      </c>
      <c r="QG258" s="1">
        <f t="shared" si="187"/>
        <v>-10</v>
      </c>
      <c r="QH258" s="1">
        <f t="shared" si="188"/>
        <v>-8.7999999999999989</v>
      </c>
      <c r="QI258" s="1">
        <f t="shared" si="189"/>
        <v>-5.2000000000000028</v>
      </c>
      <c r="QJ258" s="1">
        <f t="shared" si="190"/>
        <v>-4.4000000000000021</v>
      </c>
      <c r="QK258" s="1">
        <f t="shared" si="191"/>
        <v>-2.5999999999999979</v>
      </c>
      <c r="QL258" s="1">
        <f t="shared" si="192"/>
        <v>-13.299999999999999</v>
      </c>
      <c r="QM258" s="1">
        <f t="shared" si="193"/>
        <v>-4.6000000000000014</v>
      </c>
      <c r="QN258" s="1">
        <f t="shared" si="194"/>
        <v>-3.3999999999999986</v>
      </c>
      <c r="QO258" s="1">
        <f t="shared" si="195"/>
        <v>-4.3999999999999986</v>
      </c>
      <c r="QP258" s="1">
        <f t="shared" si="196"/>
        <v>-4.8000000000000007</v>
      </c>
      <c r="QQ258" s="5" t="s">
        <v>892</v>
      </c>
    </row>
    <row r="259" spans="1:459" s="1" customFormat="1" x14ac:dyDescent="0.2">
      <c r="A259" s="79">
        <v>21255120</v>
      </c>
      <c r="B259" s="106">
        <v>-75.117611111111103</v>
      </c>
      <c r="C259" s="106">
        <v>5.0168527777777774</v>
      </c>
      <c r="D259" s="105">
        <v>2069</v>
      </c>
      <c r="E259" s="97" t="s">
        <v>184</v>
      </c>
      <c r="F259" s="97" t="s">
        <v>184</v>
      </c>
      <c r="G259" s="97" t="s">
        <v>27</v>
      </c>
      <c r="H259" s="1">
        <v>13.6</v>
      </c>
      <c r="I259" s="1">
        <v>12.6</v>
      </c>
      <c r="J259" s="1">
        <v>13.6</v>
      </c>
      <c r="K259" s="1">
        <v>14.2</v>
      </c>
      <c r="L259" s="1">
        <v>15</v>
      </c>
      <c r="M259" s="1">
        <v>14.8</v>
      </c>
      <c r="N259" s="1">
        <v>14.6</v>
      </c>
      <c r="O259" s="1">
        <v>14.2</v>
      </c>
      <c r="P259" s="1">
        <v>13.8</v>
      </c>
      <c r="Q259" s="1">
        <v>13.2</v>
      </c>
      <c r="R259" s="1">
        <v>65535</v>
      </c>
      <c r="S259" s="1">
        <v>12.8</v>
      </c>
      <c r="T259" s="1">
        <v>13.4</v>
      </c>
      <c r="U259" s="1">
        <v>13.6</v>
      </c>
      <c r="V259" s="1">
        <v>13.8</v>
      </c>
      <c r="W259" s="1">
        <v>14.4</v>
      </c>
      <c r="X259" s="1">
        <v>14.8</v>
      </c>
      <c r="Y259" s="1">
        <v>15</v>
      </c>
      <c r="Z259" s="1">
        <v>14.2</v>
      </c>
      <c r="AA259" s="1">
        <v>14.6</v>
      </c>
      <c r="AB259" s="1">
        <v>14</v>
      </c>
      <c r="AC259" s="1">
        <v>14.4</v>
      </c>
      <c r="AD259" s="1">
        <v>14.2</v>
      </c>
      <c r="AE259" s="1">
        <v>14.4</v>
      </c>
      <c r="AF259" s="1">
        <v>14.2</v>
      </c>
      <c r="AG259" s="1">
        <v>14.8</v>
      </c>
      <c r="AH259" s="1">
        <v>15.2</v>
      </c>
      <c r="AI259" s="1">
        <v>15</v>
      </c>
      <c r="AJ259" s="1">
        <v>14.2</v>
      </c>
      <c r="AK259" s="1">
        <v>13.6</v>
      </c>
      <c r="AL259" s="1">
        <v>14.4</v>
      </c>
      <c r="AM259" s="1">
        <v>14.8</v>
      </c>
      <c r="AN259" s="1">
        <v>15</v>
      </c>
      <c r="AO259" s="1">
        <v>14.8</v>
      </c>
      <c r="AP259" s="1">
        <v>14.2</v>
      </c>
      <c r="AQ259" s="1">
        <v>14.8</v>
      </c>
      <c r="AR259" s="1">
        <v>15</v>
      </c>
      <c r="AS259" s="1">
        <v>15.2</v>
      </c>
      <c r="AT259" s="1">
        <v>14</v>
      </c>
      <c r="AU259" s="1">
        <v>14.4</v>
      </c>
      <c r="AV259" s="1">
        <v>14.6</v>
      </c>
      <c r="AW259" s="1">
        <v>14.8</v>
      </c>
      <c r="AX259" s="1">
        <v>15.4</v>
      </c>
      <c r="AY259" s="1">
        <v>15</v>
      </c>
      <c r="AZ259" s="1">
        <v>14.8</v>
      </c>
      <c r="BA259" s="1">
        <v>14.6</v>
      </c>
      <c r="BB259" s="1">
        <v>15.2</v>
      </c>
      <c r="BC259" s="1">
        <v>15.2</v>
      </c>
      <c r="BD259" s="1">
        <v>14.6</v>
      </c>
      <c r="BE259" s="1">
        <v>15.2</v>
      </c>
      <c r="BF259" s="1">
        <v>14.6</v>
      </c>
      <c r="BG259" s="1">
        <v>15.2</v>
      </c>
      <c r="BH259" s="1">
        <v>15</v>
      </c>
      <c r="BI259" s="1">
        <v>15.4</v>
      </c>
      <c r="BJ259" s="1">
        <v>14.8</v>
      </c>
      <c r="BK259" s="1">
        <v>13.8</v>
      </c>
      <c r="BL259" s="1">
        <v>14.6</v>
      </c>
      <c r="BM259" s="1">
        <v>14.2</v>
      </c>
      <c r="BN259" s="1">
        <v>14.4</v>
      </c>
      <c r="BO259" s="102"/>
      <c r="BP259" s="1">
        <v>14</v>
      </c>
      <c r="BQ259" s="1">
        <v>14.2</v>
      </c>
      <c r="BR259" s="1">
        <v>13.8</v>
      </c>
      <c r="BS259" s="1">
        <v>14.8</v>
      </c>
      <c r="BT259" s="1">
        <v>14.6</v>
      </c>
      <c r="BU259" s="1">
        <v>15.2</v>
      </c>
      <c r="BV259" s="1">
        <v>15.6</v>
      </c>
      <c r="BW259" s="1">
        <v>15.2</v>
      </c>
      <c r="BX259" s="1">
        <v>15.4</v>
      </c>
      <c r="BY259" s="1">
        <v>15.8</v>
      </c>
      <c r="BZ259" s="1">
        <v>14.4</v>
      </c>
      <c r="CA259" s="1">
        <v>15.4</v>
      </c>
      <c r="CB259" s="1">
        <v>15.6</v>
      </c>
      <c r="CC259" s="1">
        <v>15.8</v>
      </c>
      <c r="CD259" s="1">
        <v>15.2</v>
      </c>
      <c r="CE259" s="1">
        <v>15.4</v>
      </c>
      <c r="CF259" s="1">
        <v>65535</v>
      </c>
      <c r="CG259" s="1">
        <v>65535</v>
      </c>
      <c r="CH259" s="1">
        <v>14.6</v>
      </c>
      <c r="CI259" s="1">
        <v>14.6</v>
      </c>
      <c r="CJ259" s="1">
        <v>13.8</v>
      </c>
      <c r="CK259" s="1">
        <v>14.8</v>
      </c>
      <c r="CL259" s="1">
        <v>15</v>
      </c>
      <c r="CM259" s="1">
        <v>15.2</v>
      </c>
      <c r="CN259" s="1">
        <v>14.2</v>
      </c>
      <c r="CO259" s="1">
        <v>15.2</v>
      </c>
      <c r="CP259" s="1">
        <v>14.8</v>
      </c>
      <c r="CQ259" s="1">
        <v>15.2</v>
      </c>
      <c r="CR259" s="1">
        <v>15.2</v>
      </c>
      <c r="CS259" s="1">
        <v>14.2</v>
      </c>
      <c r="CT259" s="1">
        <v>14.8</v>
      </c>
      <c r="CU259" s="1">
        <v>14.6</v>
      </c>
      <c r="CV259" s="1">
        <v>14.8</v>
      </c>
      <c r="CW259" s="1">
        <v>14</v>
      </c>
      <c r="CX259" s="1">
        <v>14.6</v>
      </c>
      <c r="CY259" s="1">
        <v>14.4</v>
      </c>
      <c r="CZ259" s="1">
        <v>14.2</v>
      </c>
      <c r="DA259" s="1">
        <v>15</v>
      </c>
      <c r="DB259" s="1">
        <v>15</v>
      </c>
      <c r="DC259" s="1">
        <v>14.8</v>
      </c>
      <c r="DD259" s="1">
        <v>14</v>
      </c>
      <c r="DE259" s="1">
        <v>14</v>
      </c>
      <c r="DF259" s="1">
        <v>15.4</v>
      </c>
      <c r="DG259" s="1">
        <v>15.2</v>
      </c>
      <c r="DH259" s="1">
        <v>15</v>
      </c>
      <c r="DI259" s="1">
        <v>14.4</v>
      </c>
      <c r="DJ259" s="1">
        <v>15.2</v>
      </c>
      <c r="DK259" s="1">
        <v>14.6</v>
      </c>
      <c r="DL259" s="1">
        <v>12</v>
      </c>
      <c r="DM259" s="1">
        <v>14.8</v>
      </c>
      <c r="DN259" s="1">
        <v>14.6</v>
      </c>
      <c r="DO259" s="1">
        <v>13.8</v>
      </c>
      <c r="DP259" s="1">
        <v>15.2</v>
      </c>
      <c r="DQ259" s="1">
        <v>13.6</v>
      </c>
      <c r="DR259" s="1">
        <v>65535</v>
      </c>
      <c r="DS259" s="1">
        <v>14.6</v>
      </c>
      <c r="DT259" s="1">
        <v>15.4</v>
      </c>
      <c r="DU259" s="1">
        <v>15.6</v>
      </c>
      <c r="DV259" s="1">
        <v>14.6</v>
      </c>
      <c r="DW259" s="1">
        <v>15.4</v>
      </c>
      <c r="DX259" s="1">
        <v>14.6</v>
      </c>
      <c r="DY259" s="1">
        <v>65535</v>
      </c>
      <c r="DZ259" s="1">
        <v>14.2</v>
      </c>
      <c r="EA259" s="1">
        <v>15.2</v>
      </c>
      <c r="EB259" s="1">
        <v>15.2</v>
      </c>
      <c r="EC259" s="1">
        <v>15.4</v>
      </c>
      <c r="ED259" s="1">
        <v>15.8</v>
      </c>
      <c r="EE259" s="1">
        <v>15.6</v>
      </c>
      <c r="EF259" s="1">
        <v>15.4</v>
      </c>
      <c r="EG259" s="1">
        <v>15.6</v>
      </c>
      <c r="EH259" s="1">
        <v>15.4</v>
      </c>
      <c r="EI259" s="1">
        <v>15.2</v>
      </c>
      <c r="EJ259" s="1">
        <v>14.8</v>
      </c>
      <c r="EK259" s="1">
        <v>15.2</v>
      </c>
      <c r="EL259" s="1">
        <v>14.8</v>
      </c>
      <c r="EM259" s="1">
        <v>14.6</v>
      </c>
      <c r="EN259" s="1">
        <v>15</v>
      </c>
      <c r="EO259" s="1">
        <v>15</v>
      </c>
      <c r="EP259" s="1">
        <v>15</v>
      </c>
      <c r="EQ259" s="1">
        <v>14.8</v>
      </c>
      <c r="ER259" s="1">
        <v>14.4</v>
      </c>
      <c r="ES259" s="1">
        <v>14.6</v>
      </c>
      <c r="ET259" s="1">
        <v>15.4</v>
      </c>
      <c r="EU259" s="1">
        <v>14.8</v>
      </c>
      <c r="EV259" s="1">
        <v>14.6</v>
      </c>
      <c r="EW259" s="1">
        <v>65535</v>
      </c>
      <c r="EX259" s="1">
        <v>15</v>
      </c>
      <c r="EY259" s="1">
        <v>15.6</v>
      </c>
      <c r="EZ259" s="1">
        <v>15.2</v>
      </c>
      <c r="FA259" s="1">
        <v>14.6</v>
      </c>
      <c r="FB259" s="1">
        <v>14.8</v>
      </c>
      <c r="FC259" s="1">
        <v>14.6</v>
      </c>
      <c r="FD259" s="1">
        <v>14.2</v>
      </c>
      <c r="FE259" s="1">
        <v>14.2</v>
      </c>
      <c r="FF259" s="1">
        <v>15.2</v>
      </c>
      <c r="FG259" s="1">
        <v>14.4</v>
      </c>
      <c r="FH259" s="1">
        <v>15</v>
      </c>
      <c r="FI259" s="1">
        <v>15.2</v>
      </c>
      <c r="FJ259" s="1">
        <v>14.6</v>
      </c>
      <c r="FK259" s="1">
        <v>14</v>
      </c>
      <c r="FL259" s="1">
        <v>14.8</v>
      </c>
      <c r="FM259" s="1">
        <v>15.2</v>
      </c>
      <c r="FN259" s="1">
        <v>14.8</v>
      </c>
      <c r="FO259" s="1">
        <v>15.2</v>
      </c>
      <c r="FP259" s="1">
        <v>15.2</v>
      </c>
      <c r="FQ259" s="1">
        <v>15.4</v>
      </c>
      <c r="FR259" s="1">
        <v>15.2</v>
      </c>
      <c r="FS259" s="1">
        <v>14</v>
      </c>
      <c r="FT259" s="1">
        <v>13.8</v>
      </c>
      <c r="FU259" s="1">
        <v>14.6</v>
      </c>
      <c r="FV259" s="1">
        <v>15.4</v>
      </c>
      <c r="FW259" s="1">
        <v>15</v>
      </c>
      <c r="FX259" s="1">
        <v>15.2</v>
      </c>
      <c r="FY259" s="1">
        <v>15.8</v>
      </c>
      <c r="FZ259" s="1">
        <v>16.2</v>
      </c>
      <c r="GA259" s="1">
        <v>14.8</v>
      </c>
      <c r="GB259" s="1">
        <v>13.8</v>
      </c>
      <c r="GC259" s="1">
        <v>14.6</v>
      </c>
      <c r="GD259" s="1">
        <v>17.600000000000001</v>
      </c>
      <c r="GE259" s="1">
        <v>15.2</v>
      </c>
      <c r="GF259" s="1">
        <v>15</v>
      </c>
      <c r="GG259" s="1">
        <v>15</v>
      </c>
      <c r="GH259" s="1">
        <v>14.8</v>
      </c>
      <c r="GI259" s="1">
        <v>14</v>
      </c>
      <c r="GJ259" s="1">
        <v>14.8</v>
      </c>
      <c r="GK259" s="1">
        <v>15</v>
      </c>
      <c r="GL259" s="1">
        <v>15.2</v>
      </c>
      <c r="GM259" s="1">
        <v>14</v>
      </c>
      <c r="GN259" s="1">
        <v>14.2</v>
      </c>
      <c r="GO259" s="1">
        <v>15.2</v>
      </c>
      <c r="GP259" s="1">
        <v>14.2</v>
      </c>
      <c r="GQ259" s="1">
        <v>13.8</v>
      </c>
      <c r="GR259" s="1">
        <v>13.6</v>
      </c>
      <c r="GS259" s="1">
        <v>14</v>
      </c>
      <c r="GT259" s="1">
        <v>14.4</v>
      </c>
      <c r="GU259" s="1">
        <v>14.2</v>
      </c>
      <c r="GV259" s="1">
        <v>14.6</v>
      </c>
      <c r="GW259" s="1">
        <v>13.2</v>
      </c>
      <c r="GX259" s="1">
        <v>13.8</v>
      </c>
      <c r="GY259" s="1">
        <v>13.4</v>
      </c>
      <c r="GZ259" s="1">
        <v>14.4</v>
      </c>
      <c r="HA259" s="1">
        <v>14.2</v>
      </c>
      <c r="HB259" s="1">
        <v>14.8</v>
      </c>
      <c r="HC259" s="1">
        <v>15</v>
      </c>
      <c r="HD259" s="1">
        <v>14.8</v>
      </c>
      <c r="HE259" s="1">
        <v>14.4</v>
      </c>
      <c r="HF259" s="1">
        <v>14</v>
      </c>
      <c r="HG259" s="1">
        <v>14.6</v>
      </c>
      <c r="HH259" s="1">
        <v>13.8</v>
      </c>
      <c r="HI259" s="1">
        <v>14</v>
      </c>
      <c r="HJ259" s="1">
        <v>14</v>
      </c>
      <c r="HK259" s="1">
        <v>14.1</v>
      </c>
      <c r="HL259" s="1">
        <v>13.2</v>
      </c>
      <c r="HM259" s="1">
        <v>14</v>
      </c>
      <c r="HN259" s="1">
        <v>15.2</v>
      </c>
      <c r="HO259" s="1">
        <v>14.6</v>
      </c>
      <c r="HP259" s="1">
        <v>13.6</v>
      </c>
      <c r="HQ259" s="1">
        <v>14</v>
      </c>
      <c r="HR259" s="1">
        <v>13</v>
      </c>
      <c r="HS259" s="1">
        <v>13.2</v>
      </c>
      <c r="HT259" s="1">
        <v>13.8</v>
      </c>
      <c r="HU259" s="1">
        <v>13.8</v>
      </c>
      <c r="HV259" s="1">
        <v>14</v>
      </c>
      <c r="HW259" s="1">
        <v>15</v>
      </c>
      <c r="HX259" s="1">
        <v>15.2</v>
      </c>
      <c r="HY259" s="1">
        <v>15</v>
      </c>
      <c r="HZ259" s="1">
        <v>14.2</v>
      </c>
      <c r="IA259" s="1">
        <v>13.4</v>
      </c>
      <c r="IB259" s="1">
        <v>12.6</v>
      </c>
      <c r="IC259" s="1">
        <v>13</v>
      </c>
      <c r="ID259" s="1">
        <v>13.8</v>
      </c>
      <c r="IE259" s="1">
        <v>14.8</v>
      </c>
      <c r="IF259" s="1">
        <v>13.6</v>
      </c>
      <c r="IG259" s="1">
        <v>13</v>
      </c>
      <c r="IH259" s="1">
        <v>12.8</v>
      </c>
      <c r="II259" s="1">
        <v>13.8</v>
      </c>
      <c r="IJ259" s="1">
        <v>14.4</v>
      </c>
      <c r="IK259" s="1">
        <v>13.2</v>
      </c>
      <c r="IL259" s="1">
        <v>14.2</v>
      </c>
      <c r="IM259" s="1">
        <v>14</v>
      </c>
      <c r="IN259" s="1">
        <v>65535</v>
      </c>
      <c r="IO259" s="1">
        <v>65535</v>
      </c>
      <c r="IP259" s="1">
        <v>65535</v>
      </c>
      <c r="IQ259" s="1">
        <v>65535</v>
      </c>
      <c r="IR259" s="1">
        <v>65535</v>
      </c>
      <c r="IS259" s="1">
        <v>65535</v>
      </c>
      <c r="IT259" s="1">
        <v>14.2</v>
      </c>
      <c r="IU259" s="1">
        <v>14.6</v>
      </c>
      <c r="IV259" s="1">
        <v>15.2</v>
      </c>
      <c r="IW259" s="1">
        <v>14.4</v>
      </c>
      <c r="IX259" s="1">
        <v>14</v>
      </c>
      <c r="IY259" s="1">
        <v>14.2</v>
      </c>
      <c r="IZ259" s="1">
        <v>14.4</v>
      </c>
      <c r="JA259" s="1">
        <v>14.2</v>
      </c>
      <c r="JB259" s="1">
        <v>14.6</v>
      </c>
      <c r="JC259" s="1">
        <v>15.6</v>
      </c>
      <c r="JD259" s="1">
        <v>13.4</v>
      </c>
      <c r="JE259" s="1">
        <v>14.8</v>
      </c>
      <c r="JF259" s="1">
        <v>14.2</v>
      </c>
      <c r="JG259" s="1">
        <v>15.4</v>
      </c>
      <c r="JH259" s="1">
        <v>15.2</v>
      </c>
      <c r="JI259" s="1">
        <v>65535</v>
      </c>
      <c r="JJ259" s="1">
        <v>14</v>
      </c>
      <c r="JK259" s="1">
        <v>14.2</v>
      </c>
      <c r="JL259" s="1">
        <v>13.4</v>
      </c>
      <c r="JM259" s="1">
        <v>14.2</v>
      </c>
      <c r="JN259" s="1">
        <v>13.8</v>
      </c>
      <c r="JO259" s="1">
        <v>65535</v>
      </c>
      <c r="JP259" s="1">
        <v>14.4</v>
      </c>
      <c r="JQ259" s="1">
        <v>13.2</v>
      </c>
      <c r="JR259" s="1">
        <v>13.8</v>
      </c>
      <c r="JS259" s="1">
        <v>14.4</v>
      </c>
      <c r="JT259" s="1">
        <v>13.8</v>
      </c>
      <c r="JU259" s="1">
        <v>14.2</v>
      </c>
      <c r="JV259" s="1">
        <v>13.8</v>
      </c>
      <c r="JW259" s="1">
        <v>14</v>
      </c>
      <c r="JX259" s="1">
        <v>13.8</v>
      </c>
      <c r="JY259" s="1">
        <v>13</v>
      </c>
      <c r="JZ259" s="1">
        <v>14.4</v>
      </c>
      <c r="KA259" s="1">
        <v>14.6</v>
      </c>
      <c r="KB259" s="1">
        <v>13.2</v>
      </c>
      <c r="KC259" s="1">
        <v>14.2</v>
      </c>
      <c r="KD259" s="1">
        <v>13.8</v>
      </c>
      <c r="KE259" s="1">
        <v>14.4</v>
      </c>
      <c r="KF259" s="1">
        <v>14.4</v>
      </c>
      <c r="KG259" s="1">
        <v>14.6</v>
      </c>
      <c r="KH259" s="1">
        <v>14.8</v>
      </c>
      <c r="KI259" s="1">
        <v>14.2</v>
      </c>
      <c r="KJ259" s="1">
        <v>13.4</v>
      </c>
      <c r="KK259" s="1">
        <v>13.6</v>
      </c>
      <c r="KL259" s="1">
        <v>13.6</v>
      </c>
      <c r="KM259" s="1">
        <v>13.8</v>
      </c>
      <c r="KN259" s="1">
        <v>13</v>
      </c>
      <c r="KO259" s="1">
        <v>12.4</v>
      </c>
      <c r="KP259" s="1">
        <v>12.6</v>
      </c>
      <c r="KQ259" s="1">
        <v>12.8</v>
      </c>
      <c r="KR259" s="1">
        <v>11.8</v>
      </c>
      <c r="KS259" s="1">
        <v>13</v>
      </c>
      <c r="KT259" s="1">
        <v>12.4</v>
      </c>
      <c r="KU259" s="1">
        <v>13</v>
      </c>
      <c r="KV259" s="1">
        <v>13</v>
      </c>
      <c r="KW259" s="1">
        <v>13.2</v>
      </c>
      <c r="KX259" s="1">
        <v>12.8</v>
      </c>
      <c r="KY259" s="1">
        <v>13.6</v>
      </c>
      <c r="KZ259" s="1">
        <v>12.8</v>
      </c>
      <c r="LA259" s="1">
        <v>12.8</v>
      </c>
      <c r="LB259" s="1">
        <v>13</v>
      </c>
      <c r="LC259" s="1">
        <v>12.4</v>
      </c>
      <c r="LD259" s="1">
        <v>12.6</v>
      </c>
      <c r="LE259" s="1">
        <v>12.4</v>
      </c>
      <c r="LF259" s="1">
        <v>12.8</v>
      </c>
      <c r="LG259" s="1">
        <v>12.6</v>
      </c>
      <c r="LH259" s="1">
        <v>13.4</v>
      </c>
      <c r="LI259" s="1">
        <v>13.8</v>
      </c>
      <c r="LJ259" s="1">
        <v>12.4</v>
      </c>
      <c r="LK259" s="1">
        <v>12.8</v>
      </c>
      <c r="LL259" s="1">
        <v>12.6</v>
      </c>
      <c r="LM259" s="1">
        <v>12.2</v>
      </c>
      <c r="LN259" s="1">
        <v>12.6</v>
      </c>
      <c r="LO259" s="1">
        <v>13</v>
      </c>
      <c r="LP259" s="1">
        <v>12.2</v>
      </c>
      <c r="LQ259" s="1">
        <v>12.4</v>
      </c>
      <c r="LR259" s="1">
        <v>12.6</v>
      </c>
      <c r="LS259" s="1">
        <v>12.8</v>
      </c>
      <c r="LT259" s="1">
        <v>11.8</v>
      </c>
      <c r="LU259" s="1">
        <v>12</v>
      </c>
      <c r="LV259" s="1">
        <v>11.4</v>
      </c>
      <c r="LW259" s="1">
        <v>11.2</v>
      </c>
      <c r="LX259" s="1">
        <v>11.8</v>
      </c>
      <c r="LY259" s="1">
        <v>12.6</v>
      </c>
      <c r="LZ259" s="1">
        <v>13</v>
      </c>
      <c r="MA259" s="1">
        <v>12.8</v>
      </c>
      <c r="MB259" s="1">
        <v>13</v>
      </c>
      <c r="MC259" s="1">
        <v>13.2</v>
      </c>
      <c r="MD259" s="1">
        <v>12.8</v>
      </c>
      <c r="ME259" s="1">
        <v>12.2</v>
      </c>
      <c r="MF259" s="1">
        <v>12</v>
      </c>
      <c r="MG259" s="1">
        <v>12.4</v>
      </c>
      <c r="MH259" s="1">
        <v>13</v>
      </c>
      <c r="MI259" s="1">
        <v>12.8</v>
      </c>
      <c r="MJ259" s="1">
        <v>13</v>
      </c>
      <c r="MK259" s="1">
        <v>12.2</v>
      </c>
      <c r="ML259" s="1">
        <v>11.6</v>
      </c>
      <c r="MM259" s="1">
        <v>11.8</v>
      </c>
      <c r="MN259" s="1">
        <v>12.2</v>
      </c>
      <c r="MO259" s="1">
        <v>12.6</v>
      </c>
      <c r="MP259" s="1">
        <v>12.2</v>
      </c>
      <c r="MQ259" s="1">
        <v>11</v>
      </c>
      <c r="MR259" s="1">
        <v>12</v>
      </c>
      <c r="MS259" s="1">
        <v>12.2</v>
      </c>
      <c r="MT259" s="1">
        <v>12.6</v>
      </c>
      <c r="MU259" s="1">
        <v>12.6</v>
      </c>
      <c r="MV259" s="1">
        <v>12.2</v>
      </c>
      <c r="MW259" s="1">
        <v>13</v>
      </c>
      <c r="MX259" s="1">
        <v>12.8</v>
      </c>
      <c r="MY259" s="1">
        <v>13.2</v>
      </c>
      <c r="MZ259" s="1">
        <v>13.4</v>
      </c>
      <c r="NA259" s="1">
        <v>14.2</v>
      </c>
      <c r="NB259" s="1">
        <v>13</v>
      </c>
      <c r="NC259" s="1">
        <v>14</v>
      </c>
      <c r="ND259" s="1">
        <v>13</v>
      </c>
      <c r="NE259" s="1">
        <v>14</v>
      </c>
      <c r="NF259" s="1">
        <v>12.4</v>
      </c>
      <c r="NG259" s="1">
        <v>13.6</v>
      </c>
      <c r="NH259" s="1">
        <v>13.8</v>
      </c>
      <c r="NI259" s="1">
        <v>13.6</v>
      </c>
      <c r="NJ259" s="6">
        <f t="shared" ref="NJ259:NJ322" si="209">+COUNTIF($H259:$AL259,"&lt;65534")/COUNTA($H$1:$AL$1)</f>
        <v>0.967741935483871</v>
      </c>
      <c r="NK259" s="3">
        <f t="shared" ref="NK259:NK322" si="210">+COUNTIF($AM259:$BO259,"&lt;65534")/COUNTA($AM$1:$BO$1)</f>
        <v>1</v>
      </c>
      <c r="NL259" s="3">
        <f t="shared" ref="NL259:NL322" si="211">+COUNTIF($BP259:$CT259,"&lt;65534")/COUNTA($BP$1:$CT$1)</f>
        <v>0.93548387096774188</v>
      </c>
      <c r="NM259" s="3">
        <f t="shared" ref="NM259:NM322" si="212">+COUNTIF($CU259:$DX259,"&lt;65534")/COUNTA($CU$1:$DX$1)</f>
        <v>0.96666666666666667</v>
      </c>
      <c r="NN259" s="3">
        <f t="shared" ref="NN259:NN322" si="213">+COUNTIF($DY259:$FC259,"&lt;65534")/COUNTA($DY$1:$FC$1)</f>
        <v>0.93548387096774188</v>
      </c>
      <c r="NO259" s="3">
        <f t="shared" ref="NO259:NO322" si="214">+COUNTIF($FD259:$GG259,"&lt;65534")/COUNTA($FD$1:$GG$1)</f>
        <v>1</v>
      </c>
      <c r="NP259" s="3">
        <f t="shared" ref="NP259:NP322" si="215">+COUNTIF($GH259:$HL259,"&lt;65534")/COUNTA($GH$1:$HL$1)</f>
        <v>1</v>
      </c>
      <c r="NQ259" s="3">
        <f t="shared" ref="NQ259:NQ322" si="216">+COUNTIF($HM259:$IQ259,"&lt;65534")/COUNTA($HM$1:$IQ$1)</f>
        <v>0.87096774193548387</v>
      </c>
      <c r="NR259" s="3">
        <f t="shared" ref="NR259:NR322" si="217">+COUNTIF($IR259:$JU259,"&lt;65534")/COUNTA($IR$1:$JU$1)</f>
        <v>0.8666666666666667</v>
      </c>
      <c r="NS259" s="3">
        <f t="shared" ref="NS259:NS322" si="218">+COUNTIF($JV259:$KZ259,"&lt;65534")/COUNTA($JV$1:$KZ$1)</f>
        <v>1</v>
      </c>
      <c r="NT259" s="3">
        <f t="shared" ref="NT259:NT322" si="219">+COUNTIF($LA259:$MD259,"&lt;65534")/COUNTA($LA$1:$MD$1)</f>
        <v>1</v>
      </c>
      <c r="NU259" s="3">
        <f t="shared" ref="NU259:NU322" si="220">+COUNTIF($ME259:$NI259,"&lt;65534")/COUNTA($ME$1:$NI$1)</f>
        <v>1</v>
      </c>
      <c r="NV259" s="3">
        <f t="shared" ref="NV259:NV322" si="221">+COUNTIF($H259:$NI259,"&lt;65534")/COUNTA($H$1:$NI$1)</f>
        <v>0.9616438356164384</v>
      </c>
      <c r="NW259" s="5">
        <f t="shared" ref="NW259:NW322" si="222">+IF(NJ259&gt;=0.5,AVERAGEIF($H259:$AL259,"&lt;65534",$H259:$AL259),NA())</f>
        <v>14.153333333333332</v>
      </c>
      <c r="NX259" s="1">
        <f t="shared" ref="NX259:NX322" si="223">+IF(NK259&gt;=0.5,AVERAGEIF($AM259:$BO259,"&lt;65534",$AM259:$BO259),NA())</f>
        <v>14.77142857142857</v>
      </c>
      <c r="NY259" s="1">
        <f t="shared" ref="NY259:NY322" si="224">+IF(NL259&gt;=0.5,AVERAGEIF($BP259:$CT259,"&lt;65534",$BP259:$CT259),NA())</f>
        <v>14.896551724137931</v>
      </c>
      <c r="NZ259" s="1">
        <f t="shared" ref="NZ259:NZ322" si="225">+IF(NM259&gt;=0.5,AVERAGEIF($CU259:$DX259,"&lt;65534",$CU259:$DX259),NA())</f>
        <v>14.600000000000003</v>
      </c>
      <c r="OA259" s="1">
        <f t="shared" ref="OA259:OA322" si="226">+IF(NN259&gt;=0.5,AVERAGEIF($DY259:$FC259,"&lt;65534",$DY259:$FC259),NA())</f>
        <v>15.027586206896554</v>
      </c>
      <c r="OB259" s="1">
        <f t="shared" ref="OB259:OB322" si="227">+IF(NO259&gt;=0.5,AVERAGEIF($FD259:$GG259,"&lt;65534",$FD259:$GG259),NA())</f>
        <v>14.953333333333335</v>
      </c>
      <c r="OC259" s="1">
        <f t="shared" ref="OC259:OC322" si="228">+IF(NP259&gt;=0.5,AVERAGEIF($GH259:$HL259,"&lt;65534",$GH259:$HL259),NA())</f>
        <v>14.248387096774193</v>
      </c>
      <c r="OD259" s="1">
        <f t="shared" ref="OD259:OD322" si="229">+IF(NQ259&gt;=0.5,AVERAGEIF($HM259:$IQ259,"&lt;65534",$HM259:$IQ259),NA())</f>
        <v>13.896296296296295</v>
      </c>
      <c r="OE259" s="1">
        <f t="shared" ref="OE259:OE322" si="230">+IF(NR259&gt;=0.5,AVERAGEIF($IR259:$JU259,"&lt;65534",$IR259:$JU259),NA())</f>
        <v>14.299999999999999</v>
      </c>
      <c r="OF259" s="1">
        <f t="shared" ref="OF259:OF322" si="231">+IF(NS259&gt;=0.5,AVERAGEIF($JV259:$KZ259,"&lt;65534",$JV259:$KZ259),NA())</f>
        <v>13.483870967741938</v>
      </c>
      <c r="OG259" s="1">
        <f t="shared" ref="OG259:OG322" si="232">+IF(NT259&gt;=0.5,AVERAGEIF($LA259:$MD259,"&lt;65534",$LA259:$MD259),NA())</f>
        <v>12.566666666666666</v>
      </c>
      <c r="OH259" s="1">
        <f t="shared" ref="OH259:OH322" si="233">+IF(NU259&gt;=0.5,AVERAGEIF($ME259:$NI259,"&lt;65534",$ME259:$NI259),NA())</f>
        <v>12.729032258064516</v>
      </c>
      <c r="OI259" s="111">
        <v>13.61</v>
      </c>
      <c r="OJ259" s="112">
        <v>13.799999999999999</v>
      </c>
      <c r="OK259" s="112">
        <v>14.030000000000001</v>
      </c>
      <c r="OL259" s="112">
        <v>14.275</v>
      </c>
      <c r="OM259" s="112">
        <v>14.320000000000002</v>
      </c>
      <c r="ON259" s="112">
        <v>13.745454545454548</v>
      </c>
      <c r="OO259" s="112">
        <v>13.490909090909092</v>
      </c>
      <c r="OP259" s="112">
        <v>13.347619047619048</v>
      </c>
      <c r="OQ259" s="112">
        <v>13.576190476190478</v>
      </c>
      <c r="OR259" s="112">
        <v>13.695238095238096</v>
      </c>
      <c r="OS259" s="112">
        <v>13.723809523809523</v>
      </c>
      <c r="OT259" s="112">
        <v>13.723809523809523</v>
      </c>
      <c r="OU259" s="5">
        <f t="shared" si="197"/>
        <v>0.543333333333333</v>
      </c>
      <c r="OV259" s="1">
        <f t="shared" si="198"/>
        <v>0.97142857142857153</v>
      </c>
      <c r="OW259" s="1">
        <f t="shared" si="199"/>
        <v>0.86655172413792947</v>
      </c>
      <c r="OX259" s="1">
        <f t="shared" si="200"/>
        <v>0.32500000000000284</v>
      </c>
      <c r="OY259" s="1">
        <f t="shared" si="201"/>
        <v>0.70758620689655238</v>
      </c>
      <c r="OZ259" s="1">
        <f t="shared" si="202"/>
        <v>1.2078787878787871</v>
      </c>
      <c r="PA259" s="1">
        <f t="shared" si="203"/>
        <v>0.75747800586510117</v>
      </c>
      <c r="PB259" s="1">
        <f t="shared" si="204"/>
        <v>0.54867724867724732</v>
      </c>
      <c r="PC259" s="1">
        <f t="shared" si="205"/>
        <v>0.72380952380952124</v>
      </c>
      <c r="PD259" s="1">
        <f t="shared" si="206"/>
        <v>-0.2113671274961586</v>
      </c>
      <c r="PE259" s="1">
        <f t="shared" si="207"/>
        <v>-1.1571428571428566</v>
      </c>
      <c r="PF259" s="1">
        <f t="shared" si="208"/>
        <v>-0.99477726574500736</v>
      </c>
      <c r="PG259" s="111">
        <v>8.4</v>
      </c>
      <c r="PH259" s="112">
        <v>9</v>
      </c>
      <c r="PI259" s="112">
        <v>7</v>
      </c>
      <c r="PJ259" s="112">
        <v>7.6</v>
      </c>
      <c r="PK259" s="112">
        <v>8</v>
      </c>
      <c r="PL259" s="112">
        <v>9</v>
      </c>
      <c r="PM259" s="112">
        <v>9</v>
      </c>
      <c r="PN259" s="112">
        <v>9</v>
      </c>
      <c r="PO259" s="112">
        <v>6.4</v>
      </c>
      <c r="PP259" s="112">
        <v>9</v>
      </c>
      <c r="PQ259" s="112">
        <v>9</v>
      </c>
      <c r="PR259" s="137">
        <v>7.4</v>
      </c>
      <c r="PS259" s="5">
        <f t="array" ref="PS259">+IF(ISERROR($NW259)=FALSE,MIN(IF($H259:$AL259&lt;65534,$H259:$AL259,"")),NA())</f>
        <v>12.6</v>
      </c>
      <c r="PT259" s="1">
        <f t="array" ref="PT259">+IF(ISERROR($NX259)=FALSE,MIN(IF($AM259:$BN259&lt;65534,$AM259:$BN259,"")),NA())</f>
        <v>13.8</v>
      </c>
      <c r="PU259" s="1">
        <f t="array" ref="PU259">+IF(ISERROR($NY259)=FALSE,MIN(IF($BP259:$CT259&lt;65534,$BP259:$CT259,"")),NA())</f>
        <v>13.8</v>
      </c>
      <c r="PV259" s="1">
        <f t="array" ref="PV259">+IF(ISERROR($NZ259)=FALSE,MIN(IF($CU259:$DX259&lt;65534,$CU259:$DX259,"")),NA())</f>
        <v>12</v>
      </c>
      <c r="PW259" s="1">
        <f t="array" ref="PW259">+IF(ISERROR($OA259)=FALSE,MIN(IF($DY259:$FC259&lt;65534,$DY259:$FC259,"")),NA())</f>
        <v>14.2</v>
      </c>
      <c r="PX259" s="1">
        <f t="array" ref="PX259">+IF(ISERROR($OB259)=FALSE,MIN(IF($FD259:$GG259&lt;65534,$FD259:$GG259,"")),NA())</f>
        <v>13.8</v>
      </c>
      <c r="PY259" s="1">
        <f t="array" ref="PY259">+IF(ISERROR($OC259)=FALSE,MIN(IF($GH259:$HL259&lt;65534,$GH259:$HL259,"")),NA())</f>
        <v>13.2</v>
      </c>
      <c r="PZ259" s="1">
        <f t="array" ref="PZ259">+IF(ISERROR($OD259)=FALSE,MIN(IF($HM259:$IQ259&lt;65534,$HM259:$IQ259,"")),NA())</f>
        <v>12.6</v>
      </c>
      <c r="QA259" s="1">
        <f t="array" ref="QA259">+IF(ISERROR($OE259)=FALSE,MIN(IF($IR259:$JU259&lt;65534,$IR259:$JU259,"")),NA())</f>
        <v>13.2</v>
      </c>
      <c r="QB259" s="1">
        <f t="array" ref="QB259">+IF(ISERROR($OF259)=FALSE,MIN(IF($JV259:$KZ259&lt;65534,$JV259:$KZ259,"")),NA())</f>
        <v>11.8</v>
      </c>
      <c r="QC259" s="1">
        <f t="array" ref="QC259">+IF(ISERROR($OG259)=FALSE,MIN(IF($LA259:$MD259&lt;65534,$LA259:$MD259,"")),NA())</f>
        <v>11.2</v>
      </c>
      <c r="QD259" s="1">
        <f t="array" ref="QD259">+IF(ISERROR($OH259)=FALSE,MIN(IF($ME259:$NI259&lt;65534,$ME259:$NI259,"")),NA())</f>
        <v>11</v>
      </c>
      <c r="QE259" s="5">
        <f t="shared" ref="QE259:QE317" si="234">+IF(ISERROR(PG259-PS259)=FALSE,PG259-PS259,NA())</f>
        <v>-4.1999999999999993</v>
      </c>
      <c r="QF259" s="1">
        <f t="shared" ref="QF259:QF317" si="235">+IF(ISERROR(PH259-PT259)=FALSE,PH259-PT259,NA())</f>
        <v>-4.8000000000000007</v>
      </c>
      <c r="QG259" s="1">
        <f t="shared" ref="QG259:QG317" si="236">+IF(ISERROR(PI259-PU259)=FALSE,PI259-PU259,NA())</f>
        <v>-6.8000000000000007</v>
      </c>
      <c r="QH259" s="1">
        <f t="shared" ref="QH259:QH317" si="237">+IF(ISERROR(PJ259-PV259)=FALSE,PJ259-PV259,NA())</f>
        <v>-4.4000000000000004</v>
      </c>
      <c r="QI259" s="1">
        <f t="shared" ref="QI259:QI317" si="238">+IF(ISERROR(PK259-PW259)=FALSE,PK259-PW259,NA())</f>
        <v>-6.1999999999999993</v>
      </c>
      <c r="QJ259" s="1">
        <f t="shared" ref="QJ259:QJ317" si="239">+IF(ISERROR(PL259-PX259)=FALSE,PL259-PX259,NA())</f>
        <v>-4.8000000000000007</v>
      </c>
      <c r="QK259" s="1">
        <f t="shared" ref="QK259:QK317" si="240">+IF(ISERROR(PM259-PY259)=FALSE,PM259-PY259,NA())</f>
        <v>-4.1999999999999993</v>
      </c>
      <c r="QL259" s="1">
        <f t="shared" ref="QL259:QL317" si="241">+IF(ISERROR(PN259-PZ259)=FALSE,PN259-PZ259,NA())</f>
        <v>-3.5999999999999996</v>
      </c>
      <c r="QM259" s="1">
        <f t="shared" ref="QM259:QM317" si="242">+IF(ISERROR(PO259-QA259)=FALSE,PO259-QA259,NA())</f>
        <v>-6.7999999999999989</v>
      </c>
      <c r="QN259" s="1">
        <f t="shared" ref="QN259:QN317" si="243">+IF(ISERROR(PP259-QB259)=FALSE,PP259-QB259,NA())</f>
        <v>-2.8000000000000007</v>
      </c>
      <c r="QO259" s="1">
        <f t="shared" ref="QO259:QO317" si="244">+IF(ISERROR(PQ259-QC259)=FALSE,PQ259-QC259,NA())</f>
        <v>-2.1999999999999993</v>
      </c>
      <c r="QP259" s="1">
        <f t="shared" ref="QP259:QP317" si="245">+IF(ISERROR(PR259-QD259)=FALSE,PR259-QD259,NA())</f>
        <v>-3.5999999999999996</v>
      </c>
      <c r="QQ259" s="5" t="s">
        <v>892</v>
      </c>
    </row>
    <row r="260" spans="1:459" s="1" customFormat="1" x14ac:dyDescent="0.2">
      <c r="A260" s="79">
        <v>21255140</v>
      </c>
      <c r="B260" s="106">
        <v>-74.920638888888888</v>
      </c>
      <c r="C260" s="106">
        <v>4.8214999999999995</v>
      </c>
      <c r="D260" s="105">
        <v>429</v>
      </c>
      <c r="E260" s="97" t="s">
        <v>210</v>
      </c>
      <c r="F260" s="97" t="s">
        <v>555</v>
      </c>
      <c r="G260" s="97" t="s">
        <v>27</v>
      </c>
      <c r="H260" s="1">
        <v>65535</v>
      </c>
      <c r="I260" s="1">
        <v>65535</v>
      </c>
      <c r="J260" s="1">
        <v>65535</v>
      </c>
      <c r="K260" s="1">
        <v>65535</v>
      </c>
      <c r="L260" s="1">
        <v>65535</v>
      </c>
      <c r="M260" s="1">
        <v>65535</v>
      </c>
      <c r="N260" s="1">
        <v>65535</v>
      </c>
      <c r="O260" s="1">
        <v>65535</v>
      </c>
      <c r="P260" s="1">
        <v>65535</v>
      </c>
      <c r="Q260" s="1">
        <v>65535</v>
      </c>
      <c r="R260" s="1">
        <v>65535</v>
      </c>
      <c r="S260" s="1">
        <v>65535</v>
      </c>
      <c r="T260" s="1">
        <v>65535</v>
      </c>
      <c r="U260" s="1">
        <v>65535</v>
      </c>
      <c r="V260" s="1">
        <v>65535</v>
      </c>
      <c r="W260" s="1">
        <v>65535</v>
      </c>
      <c r="X260" s="1">
        <v>65535</v>
      </c>
      <c r="Y260" s="1">
        <v>65535</v>
      </c>
      <c r="Z260" s="1">
        <v>65535</v>
      </c>
      <c r="AA260" s="1">
        <v>65535</v>
      </c>
      <c r="AB260" s="1">
        <v>65535</v>
      </c>
      <c r="AC260" s="1">
        <v>65535</v>
      </c>
      <c r="AD260" s="1">
        <v>65535</v>
      </c>
      <c r="AE260" s="1">
        <v>65535</v>
      </c>
      <c r="AF260" s="1">
        <v>65535</v>
      </c>
      <c r="AG260" s="1">
        <v>65535</v>
      </c>
      <c r="AH260" s="1">
        <v>65535</v>
      </c>
      <c r="AI260" s="1">
        <v>65535</v>
      </c>
      <c r="AJ260" s="1">
        <v>65535</v>
      </c>
      <c r="AK260" s="1">
        <v>65535</v>
      </c>
      <c r="AL260" s="1">
        <v>65535</v>
      </c>
      <c r="AM260" s="1">
        <v>65535</v>
      </c>
      <c r="AN260" s="1">
        <v>65535</v>
      </c>
      <c r="AO260" s="1">
        <v>65535</v>
      </c>
      <c r="AP260" s="1">
        <v>65535</v>
      </c>
      <c r="AQ260" s="1">
        <v>65535</v>
      </c>
      <c r="AR260" s="1">
        <v>65535</v>
      </c>
      <c r="AS260" s="1">
        <v>65535</v>
      </c>
      <c r="AT260" s="1">
        <v>65535</v>
      </c>
      <c r="AU260" s="1">
        <v>65535</v>
      </c>
      <c r="AV260" s="1">
        <v>65535</v>
      </c>
      <c r="AW260" s="1">
        <v>65535</v>
      </c>
      <c r="AX260" s="1">
        <v>65535</v>
      </c>
      <c r="AY260" s="1">
        <v>65535</v>
      </c>
      <c r="AZ260" s="1">
        <v>65535</v>
      </c>
      <c r="BA260" s="1">
        <v>65535</v>
      </c>
      <c r="BB260" s="1">
        <v>65535</v>
      </c>
      <c r="BC260" s="1">
        <v>65535</v>
      </c>
      <c r="BD260" s="1">
        <v>65535</v>
      </c>
      <c r="BE260" s="1">
        <v>65535</v>
      </c>
      <c r="BF260" s="1">
        <v>65535</v>
      </c>
      <c r="BG260" s="1">
        <v>65535</v>
      </c>
      <c r="BH260" s="1">
        <v>65535</v>
      </c>
      <c r="BI260" s="1">
        <v>65535</v>
      </c>
      <c r="BJ260" s="1">
        <v>65535</v>
      </c>
      <c r="BK260" s="1">
        <v>65535</v>
      </c>
      <c r="BL260" s="1">
        <v>65535</v>
      </c>
      <c r="BM260" s="1">
        <v>65535</v>
      </c>
      <c r="BN260" s="1">
        <v>65535</v>
      </c>
      <c r="BO260" s="102"/>
      <c r="BP260" s="1">
        <v>65535</v>
      </c>
      <c r="BQ260" s="1">
        <v>65535</v>
      </c>
      <c r="BR260" s="1">
        <v>65535</v>
      </c>
      <c r="BS260" s="1">
        <v>65535</v>
      </c>
      <c r="BT260" s="1">
        <v>65535</v>
      </c>
      <c r="BU260" s="1">
        <v>65535</v>
      </c>
      <c r="BV260" s="1">
        <v>65535</v>
      </c>
      <c r="BW260" s="1">
        <v>65535</v>
      </c>
      <c r="BX260" s="1">
        <v>65535</v>
      </c>
      <c r="BY260" s="1">
        <v>65535</v>
      </c>
      <c r="BZ260" s="1">
        <v>65535</v>
      </c>
      <c r="CA260" s="1">
        <v>65535</v>
      </c>
      <c r="CB260" s="1">
        <v>65535</v>
      </c>
      <c r="CC260" s="1">
        <v>65535</v>
      </c>
      <c r="CD260" s="1">
        <v>65535</v>
      </c>
      <c r="CE260" s="1">
        <v>65535</v>
      </c>
      <c r="CF260" s="1">
        <v>65535</v>
      </c>
      <c r="CG260" s="1">
        <v>65535</v>
      </c>
      <c r="CH260" s="1">
        <v>65535</v>
      </c>
      <c r="CI260" s="1">
        <v>65535</v>
      </c>
      <c r="CJ260" s="1">
        <v>65535</v>
      </c>
      <c r="CK260" s="1">
        <v>65535</v>
      </c>
      <c r="CL260" s="1">
        <v>65535</v>
      </c>
      <c r="CM260" s="1">
        <v>65535</v>
      </c>
      <c r="CN260" s="1">
        <v>65535</v>
      </c>
      <c r="CO260" s="1">
        <v>65535</v>
      </c>
      <c r="CP260" s="1">
        <v>65535</v>
      </c>
      <c r="CQ260" s="1">
        <v>65535</v>
      </c>
      <c r="CR260" s="1">
        <v>65535</v>
      </c>
      <c r="CS260" s="1">
        <v>65535</v>
      </c>
      <c r="CT260" s="1">
        <v>65535</v>
      </c>
      <c r="CU260" s="1">
        <v>65535</v>
      </c>
      <c r="CV260" s="1">
        <v>65535</v>
      </c>
      <c r="CW260" s="1">
        <v>65535</v>
      </c>
      <c r="CX260" s="1">
        <v>65535</v>
      </c>
      <c r="CY260" s="1">
        <v>65535</v>
      </c>
      <c r="CZ260" s="1">
        <v>65535</v>
      </c>
      <c r="DA260" s="1">
        <v>65535</v>
      </c>
      <c r="DB260" s="1">
        <v>65535</v>
      </c>
      <c r="DC260" s="1">
        <v>65535</v>
      </c>
      <c r="DD260" s="1">
        <v>65535</v>
      </c>
      <c r="DE260" s="1">
        <v>65535</v>
      </c>
      <c r="DF260" s="1">
        <v>65535</v>
      </c>
      <c r="DG260" s="1">
        <v>65535</v>
      </c>
      <c r="DH260" s="1">
        <v>65535</v>
      </c>
      <c r="DI260" s="1">
        <v>65535</v>
      </c>
      <c r="DJ260" s="1">
        <v>65535</v>
      </c>
      <c r="DK260" s="1">
        <v>65535</v>
      </c>
      <c r="DL260" s="1">
        <v>65535</v>
      </c>
      <c r="DM260" s="1">
        <v>65535</v>
      </c>
      <c r="DN260" s="1">
        <v>65535</v>
      </c>
      <c r="DO260" s="1">
        <v>65535</v>
      </c>
      <c r="DP260" s="1">
        <v>65535</v>
      </c>
      <c r="DQ260" s="1">
        <v>65535</v>
      </c>
      <c r="DR260" s="1">
        <v>65535</v>
      </c>
      <c r="DS260" s="1">
        <v>65535</v>
      </c>
      <c r="DT260" s="1">
        <v>65535</v>
      </c>
      <c r="DU260" s="1">
        <v>65535</v>
      </c>
      <c r="DV260" s="1">
        <v>65535</v>
      </c>
      <c r="DW260" s="1">
        <v>65535</v>
      </c>
      <c r="DX260" s="1">
        <v>65535</v>
      </c>
      <c r="DY260" s="1">
        <v>65535</v>
      </c>
      <c r="DZ260" s="1">
        <v>65535</v>
      </c>
      <c r="EA260" s="1">
        <v>65535</v>
      </c>
      <c r="EB260" s="1">
        <v>65535</v>
      </c>
      <c r="EC260" s="1">
        <v>65535</v>
      </c>
      <c r="ED260" s="1">
        <v>65535</v>
      </c>
      <c r="EE260" s="1">
        <v>65535</v>
      </c>
      <c r="EF260" s="1">
        <v>65535</v>
      </c>
      <c r="EG260" s="1">
        <v>65535</v>
      </c>
      <c r="EH260" s="1">
        <v>65535</v>
      </c>
      <c r="EI260" s="1">
        <v>65535</v>
      </c>
      <c r="EJ260" s="1">
        <v>65535</v>
      </c>
      <c r="EK260" s="1">
        <v>65535</v>
      </c>
      <c r="EL260" s="1">
        <v>65535</v>
      </c>
      <c r="EM260" s="1">
        <v>65535</v>
      </c>
      <c r="EN260" s="1">
        <v>65535</v>
      </c>
      <c r="EO260" s="1">
        <v>65535</v>
      </c>
      <c r="EP260" s="1">
        <v>65535</v>
      </c>
      <c r="EQ260" s="1">
        <v>65535</v>
      </c>
      <c r="ER260" s="1">
        <v>65535</v>
      </c>
      <c r="ES260" s="1">
        <v>65535</v>
      </c>
      <c r="ET260" s="1">
        <v>65535</v>
      </c>
      <c r="EU260" s="1">
        <v>65535</v>
      </c>
      <c r="EV260" s="1">
        <v>65535</v>
      </c>
      <c r="EW260" s="1">
        <v>65535</v>
      </c>
      <c r="EX260" s="1">
        <v>65535</v>
      </c>
      <c r="EY260" s="1">
        <v>65535</v>
      </c>
      <c r="EZ260" s="1">
        <v>65535</v>
      </c>
      <c r="FA260" s="1">
        <v>65535</v>
      </c>
      <c r="FB260" s="1">
        <v>65535</v>
      </c>
      <c r="FC260" s="1">
        <v>65535</v>
      </c>
      <c r="FD260" s="1">
        <v>65535</v>
      </c>
      <c r="FE260" s="1">
        <v>65535</v>
      </c>
      <c r="FF260" s="1">
        <v>65535</v>
      </c>
      <c r="FG260" s="1">
        <v>65535</v>
      </c>
      <c r="FH260" s="1">
        <v>65535</v>
      </c>
      <c r="FI260" s="1">
        <v>65535</v>
      </c>
      <c r="FJ260" s="1">
        <v>65535</v>
      </c>
      <c r="FK260" s="1">
        <v>65535</v>
      </c>
      <c r="FL260" s="1">
        <v>65535</v>
      </c>
      <c r="FM260" s="1">
        <v>65535</v>
      </c>
      <c r="FN260" s="1">
        <v>65535</v>
      </c>
      <c r="FO260" s="1">
        <v>65535</v>
      </c>
      <c r="FP260" s="1">
        <v>65535</v>
      </c>
      <c r="FQ260" s="1">
        <v>65535</v>
      </c>
      <c r="FR260" s="1">
        <v>65535</v>
      </c>
      <c r="FS260" s="1">
        <v>65535</v>
      </c>
      <c r="FT260" s="1">
        <v>65535</v>
      </c>
      <c r="FU260" s="1">
        <v>65535</v>
      </c>
      <c r="FV260" s="1">
        <v>65535</v>
      </c>
      <c r="FW260" s="1">
        <v>65535</v>
      </c>
      <c r="FX260" s="1">
        <v>65535</v>
      </c>
      <c r="FY260" s="1">
        <v>65535</v>
      </c>
      <c r="FZ260" s="1">
        <v>65535</v>
      </c>
      <c r="GA260" s="1">
        <v>65535</v>
      </c>
      <c r="GB260" s="1">
        <v>65535</v>
      </c>
      <c r="GC260" s="1">
        <v>65535</v>
      </c>
      <c r="GD260" s="1">
        <v>65535</v>
      </c>
      <c r="GE260" s="1">
        <v>65535</v>
      </c>
      <c r="GF260" s="1">
        <v>65535</v>
      </c>
      <c r="GG260" s="1">
        <v>65535</v>
      </c>
      <c r="GH260" s="1">
        <v>65535</v>
      </c>
      <c r="GI260" s="1">
        <v>65535</v>
      </c>
      <c r="GJ260" s="1">
        <v>65535</v>
      </c>
      <c r="GK260" s="1">
        <v>65535</v>
      </c>
      <c r="GL260" s="1">
        <v>65535</v>
      </c>
      <c r="GM260" s="1">
        <v>65535</v>
      </c>
      <c r="GN260" s="1">
        <v>65535</v>
      </c>
      <c r="GO260" s="1">
        <v>65535</v>
      </c>
      <c r="GP260" s="1">
        <v>65535</v>
      </c>
      <c r="GQ260" s="1">
        <v>65535</v>
      </c>
      <c r="GR260" s="1">
        <v>65535</v>
      </c>
      <c r="GS260" s="1">
        <v>65535</v>
      </c>
      <c r="GT260" s="1">
        <v>65535</v>
      </c>
      <c r="GU260" s="1">
        <v>65535</v>
      </c>
      <c r="GV260" s="1">
        <v>65535</v>
      </c>
      <c r="GW260" s="1">
        <v>65535</v>
      </c>
      <c r="GX260" s="1">
        <v>65535</v>
      </c>
      <c r="GY260" s="1">
        <v>65535</v>
      </c>
      <c r="GZ260" s="1">
        <v>65535</v>
      </c>
      <c r="HA260" s="1">
        <v>65535</v>
      </c>
      <c r="HB260" s="1">
        <v>65535</v>
      </c>
      <c r="HC260" s="1">
        <v>65535</v>
      </c>
      <c r="HD260" s="1">
        <v>65535</v>
      </c>
      <c r="HE260" s="1">
        <v>65535</v>
      </c>
      <c r="HF260" s="1">
        <v>65535</v>
      </c>
      <c r="HG260" s="1">
        <v>65535</v>
      </c>
      <c r="HH260" s="1">
        <v>65535</v>
      </c>
      <c r="HI260" s="1">
        <v>65535</v>
      </c>
      <c r="HJ260" s="1">
        <v>65535</v>
      </c>
      <c r="HK260" s="1">
        <v>65535</v>
      </c>
      <c r="HL260" s="1">
        <v>65535</v>
      </c>
      <c r="HM260" s="1">
        <v>65535</v>
      </c>
      <c r="HN260" s="1">
        <v>65535</v>
      </c>
      <c r="HO260" s="1">
        <v>65535</v>
      </c>
      <c r="HP260" s="1">
        <v>65535</v>
      </c>
      <c r="HQ260" s="1">
        <v>65535</v>
      </c>
      <c r="HR260" s="1">
        <v>65535</v>
      </c>
      <c r="HS260" s="1">
        <v>65535</v>
      </c>
      <c r="HT260" s="1">
        <v>65535</v>
      </c>
      <c r="HU260" s="1">
        <v>65535</v>
      </c>
      <c r="HV260" s="1">
        <v>65535</v>
      </c>
      <c r="HW260" s="1">
        <v>65535</v>
      </c>
      <c r="HX260" s="1">
        <v>65535</v>
      </c>
      <c r="HY260" s="1">
        <v>65535</v>
      </c>
      <c r="HZ260" s="1">
        <v>65535</v>
      </c>
      <c r="IA260" s="1">
        <v>65535</v>
      </c>
      <c r="IB260" s="1">
        <v>65535</v>
      </c>
      <c r="IC260" s="1">
        <v>65535</v>
      </c>
      <c r="ID260" s="1">
        <v>65535</v>
      </c>
      <c r="IE260" s="1">
        <v>65535</v>
      </c>
      <c r="IF260" s="1">
        <v>65535</v>
      </c>
      <c r="IG260" s="1">
        <v>65535</v>
      </c>
      <c r="IH260" s="1">
        <v>65535</v>
      </c>
      <c r="II260" s="1">
        <v>65535</v>
      </c>
      <c r="IJ260" s="1">
        <v>65535</v>
      </c>
      <c r="IK260" s="1">
        <v>65535</v>
      </c>
      <c r="IL260" s="1">
        <v>65535</v>
      </c>
      <c r="IM260" s="1">
        <v>65535</v>
      </c>
      <c r="IN260" s="1">
        <v>65535</v>
      </c>
      <c r="IO260" s="1">
        <v>65535</v>
      </c>
      <c r="IP260" s="1">
        <v>65535</v>
      </c>
      <c r="IQ260" s="1">
        <v>65535</v>
      </c>
      <c r="IR260" s="1">
        <v>65535</v>
      </c>
      <c r="IS260" s="1">
        <v>65535</v>
      </c>
      <c r="IT260" s="1">
        <v>65535</v>
      </c>
      <c r="IU260" s="1">
        <v>65535</v>
      </c>
      <c r="IV260" s="1">
        <v>65535</v>
      </c>
      <c r="IW260" s="1">
        <v>65535</v>
      </c>
      <c r="IX260" s="1">
        <v>65535</v>
      </c>
      <c r="IY260" s="1">
        <v>65535</v>
      </c>
      <c r="IZ260" s="1">
        <v>65535</v>
      </c>
      <c r="JA260" s="1">
        <v>65535</v>
      </c>
      <c r="JB260" s="1">
        <v>65535</v>
      </c>
      <c r="JC260" s="1">
        <v>65535</v>
      </c>
      <c r="JD260" s="1">
        <v>65535</v>
      </c>
      <c r="JE260" s="1">
        <v>65535</v>
      </c>
      <c r="JF260" s="1">
        <v>65535</v>
      </c>
      <c r="JG260" s="1">
        <v>65535</v>
      </c>
      <c r="JH260" s="1">
        <v>65535</v>
      </c>
      <c r="JI260" s="1">
        <v>65535</v>
      </c>
      <c r="JJ260" s="1">
        <v>65535</v>
      </c>
      <c r="JK260" s="1">
        <v>65535</v>
      </c>
      <c r="JL260" s="1">
        <v>65535</v>
      </c>
      <c r="JM260" s="1">
        <v>65535</v>
      </c>
      <c r="JN260" s="1">
        <v>65535</v>
      </c>
      <c r="JO260" s="1">
        <v>65535</v>
      </c>
      <c r="JP260" s="1">
        <v>65535</v>
      </c>
      <c r="JQ260" s="1">
        <v>65535</v>
      </c>
      <c r="JR260" s="1">
        <v>65535</v>
      </c>
      <c r="JS260" s="1">
        <v>65535</v>
      </c>
      <c r="JT260" s="1">
        <v>65535</v>
      </c>
      <c r="JU260" s="1">
        <v>65535</v>
      </c>
      <c r="JV260" s="1">
        <v>65535</v>
      </c>
      <c r="JW260" s="1">
        <v>65535</v>
      </c>
      <c r="JX260" s="1">
        <v>65535</v>
      </c>
      <c r="JY260" s="1">
        <v>65535</v>
      </c>
      <c r="JZ260" s="1">
        <v>65535</v>
      </c>
      <c r="KA260" s="1">
        <v>65535</v>
      </c>
      <c r="KB260" s="1">
        <v>65535</v>
      </c>
      <c r="KC260" s="1">
        <v>65535</v>
      </c>
      <c r="KD260" s="1">
        <v>65535</v>
      </c>
      <c r="KE260" s="1">
        <v>65535</v>
      </c>
      <c r="KF260" s="1">
        <v>65535</v>
      </c>
      <c r="KG260" s="1">
        <v>65535</v>
      </c>
      <c r="KH260" s="1">
        <v>65535</v>
      </c>
      <c r="KI260" s="1">
        <v>65535</v>
      </c>
      <c r="KJ260" s="1">
        <v>65535</v>
      </c>
      <c r="KK260" s="1">
        <v>65535</v>
      </c>
      <c r="KL260" s="1">
        <v>65535</v>
      </c>
      <c r="KM260" s="1">
        <v>65535</v>
      </c>
      <c r="KN260" s="1">
        <v>65535</v>
      </c>
      <c r="KO260" s="1">
        <v>65535</v>
      </c>
      <c r="KP260" s="1">
        <v>65535</v>
      </c>
      <c r="KQ260" s="1">
        <v>65535</v>
      </c>
      <c r="KR260" s="1">
        <v>65535</v>
      </c>
      <c r="KS260" s="1">
        <v>65535</v>
      </c>
      <c r="KT260" s="1">
        <v>65535</v>
      </c>
      <c r="KU260" s="1">
        <v>65535</v>
      </c>
      <c r="KV260" s="1">
        <v>65535</v>
      </c>
      <c r="KW260" s="1">
        <v>65535</v>
      </c>
      <c r="KX260" s="1">
        <v>65535</v>
      </c>
      <c r="KY260" s="1">
        <v>65535</v>
      </c>
      <c r="KZ260" s="1">
        <v>65535</v>
      </c>
      <c r="LA260" s="1">
        <v>65535</v>
      </c>
      <c r="LB260" s="1">
        <v>65535</v>
      </c>
      <c r="LC260" s="1">
        <v>65535</v>
      </c>
      <c r="LD260" s="1">
        <v>65535</v>
      </c>
      <c r="LE260" s="1">
        <v>65535</v>
      </c>
      <c r="LF260" s="1">
        <v>65535</v>
      </c>
      <c r="LG260" s="1">
        <v>65535</v>
      </c>
      <c r="LH260" s="1">
        <v>65535</v>
      </c>
      <c r="LI260" s="1">
        <v>65535</v>
      </c>
      <c r="LJ260" s="1">
        <v>65535</v>
      </c>
      <c r="LK260" s="1">
        <v>65535</v>
      </c>
      <c r="LL260" s="1">
        <v>65535</v>
      </c>
      <c r="LM260" s="1">
        <v>65535</v>
      </c>
      <c r="LN260" s="1">
        <v>65535</v>
      </c>
      <c r="LO260" s="1">
        <v>65535</v>
      </c>
      <c r="LP260" s="1">
        <v>65535</v>
      </c>
      <c r="LQ260" s="1">
        <v>65535</v>
      </c>
      <c r="LR260" s="1">
        <v>65535</v>
      </c>
      <c r="LS260" s="1">
        <v>65535</v>
      </c>
      <c r="LT260" s="1">
        <v>65535</v>
      </c>
      <c r="LU260" s="1">
        <v>65535</v>
      </c>
      <c r="LV260" s="1">
        <v>65535</v>
      </c>
      <c r="LW260" s="1">
        <v>65535</v>
      </c>
      <c r="LX260" s="1">
        <v>65535</v>
      </c>
      <c r="LY260" s="1">
        <v>65535</v>
      </c>
      <c r="LZ260" s="1">
        <v>65535</v>
      </c>
      <c r="MA260" s="1">
        <v>65535</v>
      </c>
      <c r="MB260" s="1">
        <v>65535</v>
      </c>
      <c r="MC260" s="1">
        <v>65535</v>
      </c>
      <c r="MD260" s="1">
        <v>65535</v>
      </c>
      <c r="ME260" s="1">
        <v>65535</v>
      </c>
      <c r="MF260" s="1">
        <v>65535</v>
      </c>
      <c r="MG260" s="1">
        <v>65535</v>
      </c>
      <c r="MH260" s="1">
        <v>65535</v>
      </c>
      <c r="MI260" s="1">
        <v>65535</v>
      </c>
      <c r="MJ260" s="1">
        <v>65535</v>
      </c>
      <c r="MK260" s="1">
        <v>65535</v>
      </c>
      <c r="ML260" s="1">
        <v>65535</v>
      </c>
      <c r="MM260" s="1">
        <v>65535</v>
      </c>
      <c r="MN260" s="1">
        <v>65535</v>
      </c>
      <c r="MO260" s="1">
        <v>65535</v>
      </c>
      <c r="MP260" s="1">
        <v>65535</v>
      </c>
      <c r="MQ260" s="1">
        <v>65535</v>
      </c>
      <c r="MR260" s="1">
        <v>65535</v>
      </c>
      <c r="MS260" s="1">
        <v>65535</v>
      </c>
      <c r="MT260" s="1">
        <v>65535</v>
      </c>
      <c r="MU260" s="1">
        <v>65535</v>
      </c>
      <c r="MV260" s="1">
        <v>65535</v>
      </c>
      <c r="MW260" s="1">
        <v>65535</v>
      </c>
      <c r="MX260" s="1">
        <v>65535</v>
      </c>
      <c r="MY260" s="1">
        <v>65535</v>
      </c>
      <c r="MZ260" s="1">
        <v>65535</v>
      </c>
      <c r="NA260" s="1">
        <v>65535</v>
      </c>
      <c r="NB260" s="1">
        <v>65535</v>
      </c>
      <c r="NC260" s="1">
        <v>65535</v>
      </c>
      <c r="ND260" s="1">
        <v>65535</v>
      </c>
      <c r="NE260" s="1">
        <v>65535</v>
      </c>
      <c r="NF260" s="1">
        <v>65535</v>
      </c>
      <c r="NG260" s="1">
        <v>65535</v>
      </c>
      <c r="NH260" s="1">
        <v>65535</v>
      </c>
      <c r="NI260" s="1">
        <v>65535</v>
      </c>
      <c r="NJ260" s="6">
        <f t="shared" si="209"/>
        <v>0</v>
      </c>
      <c r="NK260" s="3">
        <f t="shared" si="210"/>
        <v>0</v>
      </c>
      <c r="NL260" s="3">
        <f t="shared" si="211"/>
        <v>0</v>
      </c>
      <c r="NM260" s="3">
        <f t="shared" si="212"/>
        <v>0</v>
      </c>
      <c r="NN260" s="3">
        <f t="shared" si="213"/>
        <v>0</v>
      </c>
      <c r="NO260" s="3">
        <f t="shared" si="214"/>
        <v>0</v>
      </c>
      <c r="NP260" s="3">
        <f t="shared" si="215"/>
        <v>0</v>
      </c>
      <c r="NQ260" s="3">
        <f t="shared" si="216"/>
        <v>0</v>
      </c>
      <c r="NR260" s="3">
        <f t="shared" si="217"/>
        <v>0</v>
      </c>
      <c r="NS260" s="3">
        <f t="shared" si="218"/>
        <v>0</v>
      </c>
      <c r="NT260" s="3">
        <f t="shared" si="219"/>
        <v>0</v>
      </c>
      <c r="NU260" s="3">
        <f t="shared" si="220"/>
        <v>0</v>
      </c>
      <c r="NV260" s="3">
        <f t="shared" si="221"/>
        <v>0</v>
      </c>
      <c r="NW260" s="5" t="e">
        <f t="shared" si="222"/>
        <v>#N/A</v>
      </c>
      <c r="NX260" s="1" t="e">
        <f t="shared" si="223"/>
        <v>#N/A</v>
      </c>
      <c r="NY260" s="1" t="e">
        <f t="shared" si="224"/>
        <v>#N/A</v>
      </c>
      <c r="NZ260" s="1" t="e">
        <f t="shared" si="225"/>
        <v>#N/A</v>
      </c>
      <c r="OA260" s="1" t="e">
        <f t="shared" si="226"/>
        <v>#N/A</v>
      </c>
      <c r="OB260" s="1" t="e">
        <f t="shared" si="227"/>
        <v>#N/A</v>
      </c>
      <c r="OC260" s="1" t="e">
        <f t="shared" si="228"/>
        <v>#N/A</v>
      </c>
      <c r="OD260" s="1" t="e">
        <f t="shared" si="229"/>
        <v>#N/A</v>
      </c>
      <c r="OE260" s="1" t="e">
        <f t="shared" si="230"/>
        <v>#N/A</v>
      </c>
      <c r="OF260" s="1" t="e">
        <f t="shared" si="231"/>
        <v>#N/A</v>
      </c>
      <c r="OG260" s="1" t="e">
        <f t="shared" si="232"/>
        <v>#N/A</v>
      </c>
      <c r="OH260" s="1" t="e">
        <f t="shared" si="233"/>
        <v>#N/A</v>
      </c>
      <c r="OI260" s="111">
        <v>21.288235294117644</v>
      </c>
      <c r="OJ260" s="112">
        <v>21.2</v>
      </c>
      <c r="OK260" s="112">
        <v>21.43333333333333</v>
      </c>
      <c r="OL260" s="112">
        <v>21.443750000000005</v>
      </c>
      <c r="OM260" s="112">
        <v>21.544444444444441</v>
      </c>
      <c r="ON260" s="112">
        <v>21.62</v>
      </c>
      <c r="OO260" s="112">
        <v>21.784999999999997</v>
      </c>
      <c r="OP260" s="112">
        <v>21.857894736842105</v>
      </c>
      <c r="OQ260" s="112">
        <v>21.205263157894734</v>
      </c>
      <c r="OR260" s="112">
        <v>20.994999999999997</v>
      </c>
      <c r="OS260" s="112">
        <v>21.383333333333333</v>
      </c>
      <c r="OT260" s="112">
        <v>21.522222222222222</v>
      </c>
      <c r="OU260" s="5" t="e">
        <f t="shared" si="197"/>
        <v>#N/A</v>
      </c>
      <c r="OV260" s="1" t="e">
        <f t="shared" si="198"/>
        <v>#N/A</v>
      </c>
      <c r="OW260" s="1" t="e">
        <f t="shared" si="199"/>
        <v>#N/A</v>
      </c>
      <c r="OX260" s="1" t="e">
        <f t="shared" si="200"/>
        <v>#N/A</v>
      </c>
      <c r="OY260" s="1" t="e">
        <f t="shared" si="201"/>
        <v>#N/A</v>
      </c>
      <c r="OZ260" s="1" t="e">
        <f t="shared" si="202"/>
        <v>#N/A</v>
      </c>
      <c r="PA260" s="1" t="e">
        <f t="shared" si="203"/>
        <v>#N/A</v>
      </c>
      <c r="PB260" s="1" t="e">
        <f t="shared" si="204"/>
        <v>#N/A</v>
      </c>
      <c r="PC260" s="1" t="e">
        <f t="shared" si="205"/>
        <v>#N/A</v>
      </c>
      <c r="PD260" s="1" t="e">
        <f t="shared" si="206"/>
        <v>#N/A</v>
      </c>
      <c r="PE260" s="1" t="e">
        <f t="shared" si="207"/>
        <v>#N/A</v>
      </c>
      <c r="PF260" s="1" t="e">
        <f t="shared" si="208"/>
        <v>#N/A</v>
      </c>
      <c r="PG260" s="111">
        <v>15.8</v>
      </c>
      <c r="PH260" s="112">
        <v>13.2</v>
      </c>
      <c r="PI260" s="112">
        <v>16.2</v>
      </c>
      <c r="PJ260" s="112">
        <v>17</v>
      </c>
      <c r="PK260" s="112">
        <v>16</v>
      </c>
      <c r="PL260" s="112">
        <v>10.199999999999999</v>
      </c>
      <c r="PM260" s="112">
        <v>16</v>
      </c>
      <c r="PN260" s="112">
        <v>13.8</v>
      </c>
      <c r="PO260" s="112">
        <v>14</v>
      </c>
      <c r="PP260" s="112">
        <v>13</v>
      </c>
      <c r="PQ260" s="112">
        <v>13.6</v>
      </c>
      <c r="PR260" s="137">
        <v>12.6</v>
      </c>
      <c r="PS260" s="5" t="e">
        <f t="array" ref="PS260">+IF(ISERROR($NW260)=FALSE,MIN(IF($H260:$AL260&lt;65534,$H260:$AL260,"")),NA())</f>
        <v>#N/A</v>
      </c>
      <c r="PT260" s="1" t="e">
        <f t="array" ref="PT260">+IF(ISERROR($NX260)=FALSE,MIN(IF($AM260:$BN260&lt;65534,$AM260:$BN260,"")),NA())</f>
        <v>#N/A</v>
      </c>
      <c r="PU260" s="1" t="e">
        <f t="array" ref="PU260">+IF(ISERROR($NY260)=FALSE,MIN(IF($BP260:$CT260&lt;65534,$BP260:$CT260,"")),NA())</f>
        <v>#N/A</v>
      </c>
      <c r="PV260" s="1" t="e">
        <f t="array" ref="PV260">+IF(ISERROR($NZ260)=FALSE,MIN(IF($CU260:$DX260&lt;65534,$CU260:$DX260,"")),NA())</f>
        <v>#N/A</v>
      </c>
      <c r="PW260" s="1" t="e">
        <f t="array" ref="PW260">+IF(ISERROR($OA260)=FALSE,MIN(IF($DY260:$FC260&lt;65534,$DY260:$FC260,"")),NA())</f>
        <v>#N/A</v>
      </c>
      <c r="PX260" s="1" t="e">
        <f t="array" ref="PX260">+IF(ISERROR($OB260)=FALSE,MIN(IF($FD260:$GG260&lt;65534,$FD260:$GG260,"")),NA())</f>
        <v>#N/A</v>
      </c>
      <c r="PY260" s="1" t="e">
        <f t="array" ref="PY260">+IF(ISERROR($OC260)=FALSE,MIN(IF($GH260:$HL260&lt;65534,$GH260:$HL260,"")),NA())</f>
        <v>#N/A</v>
      </c>
      <c r="PZ260" s="1" t="e">
        <f t="array" ref="PZ260">+IF(ISERROR($OD260)=FALSE,MIN(IF($HM260:$IQ260&lt;65534,$HM260:$IQ260,"")),NA())</f>
        <v>#N/A</v>
      </c>
      <c r="QA260" s="1" t="e">
        <f t="array" ref="QA260">+IF(ISERROR($OE260)=FALSE,MIN(IF($IR260:$JU260&lt;65534,$IR260:$JU260,"")),NA())</f>
        <v>#N/A</v>
      </c>
      <c r="QB260" s="1" t="e">
        <f t="array" ref="QB260">+IF(ISERROR($OF260)=FALSE,MIN(IF($JV260:$KZ260&lt;65534,$JV260:$KZ260,"")),NA())</f>
        <v>#N/A</v>
      </c>
      <c r="QC260" s="1" t="e">
        <f t="array" ref="QC260">+IF(ISERROR($OG260)=FALSE,MIN(IF($LA260:$MD260&lt;65534,$LA260:$MD260,"")),NA())</f>
        <v>#N/A</v>
      </c>
      <c r="QD260" s="1" t="e">
        <f t="array" ref="QD260">+IF(ISERROR($OH260)=FALSE,MIN(IF($ME260:$NI260&lt;65534,$ME260:$NI260,"")),NA())</f>
        <v>#N/A</v>
      </c>
      <c r="QE260" s="5" t="e">
        <f t="shared" si="234"/>
        <v>#N/A</v>
      </c>
      <c r="QF260" s="1" t="e">
        <f t="shared" si="235"/>
        <v>#N/A</v>
      </c>
      <c r="QG260" s="1" t="e">
        <f t="shared" si="236"/>
        <v>#N/A</v>
      </c>
      <c r="QH260" s="1" t="e">
        <f t="shared" si="237"/>
        <v>#N/A</v>
      </c>
      <c r="QI260" s="1" t="e">
        <f t="shared" si="238"/>
        <v>#N/A</v>
      </c>
      <c r="QJ260" s="1" t="e">
        <f t="shared" si="239"/>
        <v>#N/A</v>
      </c>
      <c r="QK260" s="1" t="e">
        <f t="shared" si="240"/>
        <v>#N/A</v>
      </c>
      <c r="QL260" s="1" t="e">
        <f t="shared" si="241"/>
        <v>#N/A</v>
      </c>
      <c r="QM260" s="1" t="e">
        <f t="shared" si="242"/>
        <v>#N/A</v>
      </c>
      <c r="QN260" s="1" t="e">
        <f t="shared" si="243"/>
        <v>#N/A</v>
      </c>
      <c r="QO260" s="1" t="e">
        <f t="shared" si="244"/>
        <v>#N/A</v>
      </c>
      <c r="QP260" s="1" t="e">
        <f t="shared" si="245"/>
        <v>#N/A</v>
      </c>
      <c r="QQ260" s="5" t="s">
        <v>892</v>
      </c>
    </row>
    <row r="261" spans="1:459" s="1" customFormat="1" x14ac:dyDescent="0.2">
      <c r="A261" s="79">
        <v>22015020</v>
      </c>
      <c r="B261" s="106">
        <v>-75.631416666666667</v>
      </c>
      <c r="C261" s="106">
        <v>3.5291388888888888</v>
      </c>
      <c r="D261" s="105">
        <v>1160</v>
      </c>
      <c r="E261" s="97" t="s">
        <v>131</v>
      </c>
      <c r="F261" s="97" t="s">
        <v>132</v>
      </c>
      <c r="G261" s="97" t="s">
        <v>27</v>
      </c>
      <c r="H261" s="1">
        <v>65535</v>
      </c>
      <c r="I261" s="1">
        <v>18.2</v>
      </c>
      <c r="J261" s="1">
        <v>18</v>
      </c>
      <c r="K261" s="1">
        <v>65535</v>
      </c>
      <c r="L261" s="1">
        <v>17.399999999999999</v>
      </c>
      <c r="M261" s="1">
        <v>17</v>
      </c>
      <c r="N261" s="1">
        <v>18.399999999999999</v>
      </c>
      <c r="O261" s="1">
        <v>18.2</v>
      </c>
      <c r="P261" s="1">
        <v>18.399999999999999</v>
      </c>
      <c r="Q261" s="1">
        <v>18</v>
      </c>
      <c r="R261" s="1">
        <v>18.399999999999999</v>
      </c>
      <c r="S261" s="1">
        <v>18</v>
      </c>
      <c r="T261" s="1">
        <v>18.2</v>
      </c>
      <c r="U261" s="1">
        <v>18.600000000000001</v>
      </c>
      <c r="V261" s="1">
        <v>18.2</v>
      </c>
      <c r="W261" s="1">
        <v>18.399999999999999</v>
      </c>
      <c r="X261" s="1">
        <v>18</v>
      </c>
      <c r="Y261" s="1">
        <v>18.399999999999999</v>
      </c>
      <c r="Z261" s="1">
        <v>18.2</v>
      </c>
      <c r="AA261" s="1">
        <v>18.600000000000001</v>
      </c>
      <c r="AB261" s="1">
        <v>65535</v>
      </c>
      <c r="AC261" s="1">
        <v>18.8</v>
      </c>
      <c r="AD261" s="1">
        <v>18.399999999999999</v>
      </c>
      <c r="AE261" s="1">
        <v>18.2</v>
      </c>
      <c r="AF261" s="1">
        <v>18.600000000000001</v>
      </c>
      <c r="AG261" s="1">
        <v>19</v>
      </c>
      <c r="AH261" s="1">
        <v>19.399999999999999</v>
      </c>
      <c r="AI261" s="1">
        <v>19.8</v>
      </c>
      <c r="AJ261" s="1">
        <v>18.399999999999999</v>
      </c>
      <c r="AK261" s="1">
        <v>18.2</v>
      </c>
      <c r="AL261" s="1">
        <v>18.399999999999999</v>
      </c>
      <c r="AM261" s="1">
        <v>18</v>
      </c>
      <c r="AN261" s="1">
        <v>18.399999999999999</v>
      </c>
      <c r="AO261" s="1">
        <v>18.2</v>
      </c>
      <c r="AP261" s="1">
        <v>17.8</v>
      </c>
      <c r="AQ261" s="1">
        <v>18.8</v>
      </c>
      <c r="AR261" s="1">
        <v>18.399999999999999</v>
      </c>
      <c r="AS261" s="1">
        <v>18.2</v>
      </c>
      <c r="AT261" s="1">
        <v>18.600000000000001</v>
      </c>
      <c r="AU261" s="1">
        <v>18.399999999999999</v>
      </c>
      <c r="AV261" s="1">
        <v>18</v>
      </c>
      <c r="AW261" s="1">
        <v>18.399999999999999</v>
      </c>
      <c r="AX261" s="1">
        <v>18.2</v>
      </c>
      <c r="AY261" s="1">
        <v>19</v>
      </c>
      <c r="AZ261" s="1">
        <v>18.399999999999999</v>
      </c>
      <c r="BA261" s="1">
        <v>18.2</v>
      </c>
      <c r="BB261" s="1">
        <v>18.600000000000001</v>
      </c>
      <c r="BC261" s="1">
        <v>19</v>
      </c>
      <c r="BD261" s="1">
        <v>18</v>
      </c>
      <c r="BE261" s="1">
        <v>18.600000000000001</v>
      </c>
      <c r="BF261" s="1">
        <v>65535</v>
      </c>
      <c r="BG261" s="1">
        <v>19.399999999999999</v>
      </c>
      <c r="BH261" s="1">
        <v>18.8</v>
      </c>
      <c r="BI261" s="1">
        <v>18.8</v>
      </c>
      <c r="BJ261" s="1">
        <v>18.2</v>
      </c>
      <c r="BK261" s="1">
        <v>19</v>
      </c>
      <c r="BL261" s="1">
        <v>18.399999999999999</v>
      </c>
      <c r="BM261" s="1">
        <v>18.2</v>
      </c>
      <c r="BN261" s="1">
        <v>18.600000000000001</v>
      </c>
      <c r="BO261" s="102"/>
      <c r="BP261" s="1">
        <v>18</v>
      </c>
      <c r="BQ261" s="1">
        <v>18.2</v>
      </c>
      <c r="BR261" s="1">
        <v>18.399999999999999</v>
      </c>
      <c r="BS261" s="1">
        <v>18</v>
      </c>
      <c r="BT261" s="1">
        <v>18.8</v>
      </c>
      <c r="BU261" s="1">
        <v>18.600000000000001</v>
      </c>
      <c r="BV261" s="1">
        <v>18.2</v>
      </c>
      <c r="BW261" s="1">
        <v>18.399999999999999</v>
      </c>
      <c r="BX261" s="1">
        <v>18</v>
      </c>
      <c r="BY261" s="1">
        <v>19</v>
      </c>
      <c r="BZ261" s="1">
        <v>18.2</v>
      </c>
      <c r="CA261" s="1">
        <v>18.600000000000001</v>
      </c>
      <c r="CB261" s="1">
        <v>18.2</v>
      </c>
      <c r="CC261" s="1">
        <v>18.8</v>
      </c>
      <c r="CD261" s="1">
        <v>65535</v>
      </c>
      <c r="CE261" s="1">
        <v>18.2</v>
      </c>
      <c r="CF261" s="1">
        <v>18</v>
      </c>
      <c r="CG261" s="1">
        <v>19</v>
      </c>
      <c r="CH261" s="1">
        <v>19.2</v>
      </c>
      <c r="CI261" s="1">
        <v>18.399999999999999</v>
      </c>
      <c r="CJ261" s="1">
        <v>18.2</v>
      </c>
      <c r="CK261" s="1">
        <v>18.600000000000001</v>
      </c>
      <c r="CL261" s="1">
        <v>18.399999999999999</v>
      </c>
      <c r="CM261" s="1">
        <v>18.600000000000001</v>
      </c>
      <c r="CN261" s="1">
        <v>18.2</v>
      </c>
      <c r="CO261" s="1">
        <v>18.399999999999999</v>
      </c>
      <c r="CP261" s="1">
        <v>19</v>
      </c>
      <c r="CQ261" s="1">
        <v>18.600000000000001</v>
      </c>
      <c r="CR261" s="1">
        <v>18.399999999999999</v>
      </c>
      <c r="CS261" s="1">
        <v>19</v>
      </c>
      <c r="CT261" s="1">
        <v>18.600000000000001</v>
      </c>
      <c r="CU261" s="1">
        <v>19</v>
      </c>
      <c r="CV261" s="1">
        <v>18.399999999999999</v>
      </c>
      <c r="CW261" s="1">
        <v>18.2</v>
      </c>
      <c r="CX261" s="1">
        <v>18.600000000000001</v>
      </c>
      <c r="CY261" s="1">
        <v>18.399999999999999</v>
      </c>
      <c r="CZ261" s="1">
        <v>18.2</v>
      </c>
      <c r="DA261" s="1">
        <v>18</v>
      </c>
      <c r="DB261" s="1">
        <v>18.8</v>
      </c>
      <c r="DC261" s="1">
        <v>18.2</v>
      </c>
      <c r="DD261" s="1">
        <v>17.600000000000001</v>
      </c>
      <c r="DE261" s="1">
        <v>18.2</v>
      </c>
      <c r="DF261" s="1">
        <v>18.399999999999999</v>
      </c>
      <c r="DG261" s="1">
        <v>18</v>
      </c>
      <c r="DH261" s="1">
        <v>18.600000000000001</v>
      </c>
      <c r="DI261" s="1">
        <v>65535</v>
      </c>
      <c r="DJ261" s="1">
        <v>18.2</v>
      </c>
      <c r="DK261" s="1">
        <v>18.600000000000001</v>
      </c>
      <c r="DL261" s="1">
        <v>18</v>
      </c>
      <c r="DM261" s="1">
        <v>18.399999999999999</v>
      </c>
      <c r="DN261" s="1">
        <v>18.2</v>
      </c>
      <c r="DO261" s="1">
        <v>18.600000000000001</v>
      </c>
      <c r="DP261" s="1">
        <v>18.399999999999999</v>
      </c>
      <c r="DQ261" s="1">
        <v>18.2</v>
      </c>
      <c r="DR261" s="1">
        <v>18.600000000000001</v>
      </c>
      <c r="DS261" s="1">
        <v>18</v>
      </c>
      <c r="DT261" s="1">
        <v>18.2</v>
      </c>
      <c r="DU261" s="1">
        <v>18.399999999999999</v>
      </c>
      <c r="DV261" s="1">
        <v>18</v>
      </c>
      <c r="DW261" s="1">
        <v>18.2</v>
      </c>
      <c r="DX261" s="1">
        <v>18</v>
      </c>
      <c r="DY261" s="1">
        <v>18.399999999999999</v>
      </c>
      <c r="DZ261" s="1">
        <v>18.2</v>
      </c>
      <c r="EA261" s="1">
        <v>18.600000000000001</v>
      </c>
      <c r="EB261" s="1">
        <v>19</v>
      </c>
      <c r="EC261" s="1">
        <v>17.600000000000001</v>
      </c>
      <c r="ED261" s="1">
        <v>18.399999999999999</v>
      </c>
      <c r="EE261" s="1">
        <v>18.2</v>
      </c>
      <c r="EF261" s="1">
        <v>18</v>
      </c>
      <c r="EG261" s="1">
        <v>18.399999999999999</v>
      </c>
      <c r="EH261" s="1">
        <v>18.2</v>
      </c>
      <c r="EI261" s="1">
        <v>18.600000000000001</v>
      </c>
      <c r="EJ261" s="1">
        <v>18</v>
      </c>
      <c r="EK261" s="1">
        <v>18.2</v>
      </c>
      <c r="EL261" s="1">
        <v>18.399999999999999</v>
      </c>
      <c r="EM261" s="1">
        <v>18.2</v>
      </c>
      <c r="EN261" s="1">
        <v>18.600000000000001</v>
      </c>
      <c r="EO261" s="1">
        <v>18</v>
      </c>
      <c r="EP261" s="1">
        <v>18.399999999999999</v>
      </c>
      <c r="EQ261" s="1">
        <v>17.600000000000001</v>
      </c>
      <c r="ER261" s="1">
        <v>18.2</v>
      </c>
      <c r="ES261" s="1">
        <v>18</v>
      </c>
      <c r="ET261" s="1">
        <v>18.399999999999999</v>
      </c>
      <c r="EU261" s="1">
        <v>20</v>
      </c>
      <c r="EV261" s="1">
        <v>18.2</v>
      </c>
      <c r="EW261" s="1">
        <v>18</v>
      </c>
      <c r="EX261" s="1">
        <v>18.2</v>
      </c>
      <c r="EY261" s="1">
        <v>18.399999999999999</v>
      </c>
      <c r="EZ261" s="1">
        <v>19.600000000000001</v>
      </c>
      <c r="FA261" s="1">
        <v>19.399999999999999</v>
      </c>
      <c r="FB261" s="1">
        <v>17.600000000000001</v>
      </c>
      <c r="FC261" s="1">
        <v>18.2</v>
      </c>
      <c r="FD261" s="1">
        <v>18.399999999999999</v>
      </c>
      <c r="FE261" s="1">
        <v>18.2</v>
      </c>
      <c r="FF261" s="1">
        <v>18.600000000000001</v>
      </c>
      <c r="FG261" s="1">
        <v>18</v>
      </c>
      <c r="FH261" s="1">
        <v>19</v>
      </c>
      <c r="FI261" s="1">
        <v>18.600000000000001</v>
      </c>
      <c r="FJ261" s="1">
        <v>18.2</v>
      </c>
      <c r="FK261" s="1">
        <v>18.399999999999999</v>
      </c>
      <c r="FL261" s="1">
        <v>18.8</v>
      </c>
      <c r="FM261" s="1">
        <v>19</v>
      </c>
      <c r="FN261" s="1">
        <v>18.2</v>
      </c>
      <c r="FO261" s="1">
        <v>18.600000000000001</v>
      </c>
      <c r="FP261" s="1">
        <v>18.399999999999999</v>
      </c>
      <c r="FQ261" s="1">
        <v>18</v>
      </c>
      <c r="FR261" s="1">
        <v>18.399999999999999</v>
      </c>
      <c r="FS261" s="1">
        <v>18.2</v>
      </c>
      <c r="FT261" s="1">
        <v>18</v>
      </c>
      <c r="FU261" s="1">
        <v>17.600000000000001</v>
      </c>
      <c r="FV261" s="1">
        <v>17.600000000000001</v>
      </c>
      <c r="FW261" s="1">
        <v>18.2</v>
      </c>
      <c r="FX261" s="1">
        <v>18</v>
      </c>
      <c r="FY261" s="1">
        <v>18.2</v>
      </c>
      <c r="FZ261" s="1">
        <v>18.399999999999999</v>
      </c>
      <c r="GA261" s="1">
        <v>18.8</v>
      </c>
      <c r="GB261" s="1">
        <v>18.399999999999999</v>
      </c>
      <c r="GC261" s="1">
        <v>18.600000000000001</v>
      </c>
      <c r="GD261" s="1">
        <v>17.600000000000001</v>
      </c>
      <c r="GE261" s="1">
        <v>18.2</v>
      </c>
      <c r="GF261" s="1">
        <v>18.600000000000001</v>
      </c>
      <c r="GG261" s="1">
        <v>18.399999999999999</v>
      </c>
      <c r="GH261" s="1">
        <v>18</v>
      </c>
      <c r="GI261" s="1">
        <v>18.399999999999999</v>
      </c>
      <c r="GJ261" s="1">
        <v>18.2</v>
      </c>
      <c r="GK261" s="1">
        <v>18.399999999999999</v>
      </c>
      <c r="GL261" s="1">
        <v>18.8</v>
      </c>
      <c r="GM261" s="1">
        <v>18</v>
      </c>
      <c r="GN261" s="1">
        <v>17.600000000000001</v>
      </c>
      <c r="GO261" s="1">
        <v>18.8</v>
      </c>
      <c r="GP261" s="1">
        <v>18.600000000000001</v>
      </c>
      <c r="GQ261" s="1">
        <v>18.2</v>
      </c>
      <c r="GR261" s="1">
        <v>18.399999999999999</v>
      </c>
      <c r="GS261" s="1">
        <v>18</v>
      </c>
      <c r="GT261" s="1">
        <v>17.600000000000001</v>
      </c>
      <c r="GU261" s="1">
        <v>18.399999999999999</v>
      </c>
      <c r="GV261" s="1">
        <v>18.2</v>
      </c>
      <c r="GW261" s="1">
        <v>18</v>
      </c>
      <c r="GX261" s="1">
        <v>18.2</v>
      </c>
      <c r="GY261" s="1">
        <v>18.399999999999999</v>
      </c>
      <c r="GZ261" s="1">
        <v>18.600000000000001</v>
      </c>
      <c r="HA261" s="1">
        <v>18.2</v>
      </c>
      <c r="HB261" s="1">
        <v>18</v>
      </c>
      <c r="HC261" s="1">
        <v>18.600000000000001</v>
      </c>
      <c r="HD261" s="1">
        <v>18.399999999999999</v>
      </c>
      <c r="HE261" s="1">
        <v>18.2</v>
      </c>
      <c r="HF261" s="1">
        <v>19</v>
      </c>
      <c r="HG261" s="1">
        <v>18.600000000000001</v>
      </c>
      <c r="HH261" s="1">
        <v>18.2</v>
      </c>
      <c r="HI261" s="1">
        <v>18</v>
      </c>
      <c r="HJ261" s="1">
        <v>18.2</v>
      </c>
      <c r="HK261" s="1">
        <v>18</v>
      </c>
      <c r="HL261" s="1">
        <v>18.600000000000001</v>
      </c>
      <c r="HM261" s="1">
        <v>19</v>
      </c>
      <c r="HN261" s="1">
        <v>65535</v>
      </c>
      <c r="HO261" s="1">
        <v>18.399999999999999</v>
      </c>
      <c r="HP261" s="1">
        <v>18</v>
      </c>
      <c r="HQ261" s="1">
        <v>18.600000000000001</v>
      </c>
      <c r="HR261" s="1">
        <v>18.399999999999999</v>
      </c>
      <c r="HS261" s="1">
        <v>18.2</v>
      </c>
      <c r="HT261" s="1">
        <v>18.399999999999999</v>
      </c>
      <c r="HU261" s="1">
        <v>18.600000000000001</v>
      </c>
      <c r="HV261" s="1">
        <v>18.2</v>
      </c>
      <c r="HW261" s="1">
        <v>18.399999999999999</v>
      </c>
      <c r="HX261" s="1">
        <v>18</v>
      </c>
      <c r="HY261" s="1">
        <v>18.600000000000001</v>
      </c>
      <c r="HZ261" s="1">
        <v>18.399999999999999</v>
      </c>
      <c r="IA261" s="1">
        <v>18.8</v>
      </c>
      <c r="IB261" s="1">
        <v>18.2</v>
      </c>
      <c r="IC261" s="1">
        <v>18.399999999999999</v>
      </c>
      <c r="ID261" s="1">
        <v>18.2</v>
      </c>
      <c r="IE261" s="1">
        <v>19.600000000000001</v>
      </c>
      <c r="IF261" s="1">
        <v>18.600000000000001</v>
      </c>
      <c r="IG261" s="1">
        <v>18.8</v>
      </c>
      <c r="IH261" s="1">
        <v>19.2</v>
      </c>
      <c r="II261" s="1">
        <v>19.2</v>
      </c>
      <c r="IJ261" s="1">
        <v>18.2</v>
      </c>
      <c r="IK261" s="1">
        <v>18.600000000000001</v>
      </c>
      <c r="IL261" s="1">
        <v>18.399999999999999</v>
      </c>
      <c r="IM261" s="1">
        <v>18.2</v>
      </c>
      <c r="IN261" s="1">
        <v>17.600000000000001</v>
      </c>
      <c r="IO261" s="1">
        <v>18.600000000000001</v>
      </c>
      <c r="IP261" s="1">
        <v>18.399999999999999</v>
      </c>
      <c r="IQ261" s="1">
        <v>18.8</v>
      </c>
      <c r="IR261" s="1">
        <v>19.2</v>
      </c>
      <c r="IS261" s="1">
        <v>18.2</v>
      </c>
      <c r="IT261" s="1">
        <v>18.8</v>
      </c>
      <c r="IU261" s="1">
        <v>18</v>
      </c>
      <c r="IV261" s="1">
        <v>18.399999999999999</v>
      </c>
      <c r="IW261" s="1">
        <v>18.600000000000001</v>
      </c>
      <c r="IX261" s="1">
        <v>19</v>
      </c>
      <c r="IY261" s="1">
        <v>17.399999999999999</v>
      </c>
      <c r="IZ261" s="1">
        <v>19.600000000000001</v>
      </c>
      <c r="JA261" s="1">
        <v>18.399999999999999</v>
      </c>
      <c r="JB261" s="1">
        <v>18.600000000000001</v>
      </c>
      <c r="JC261" s="1">
        <v>19.600000000000001</v>
      </c>
      <c r="JD261" s="1">
        <v>19</v>
      </c>
      <c r="JE261" s="1">
        <v>18.8</v>
      </c>
      <c r="JF261" s="1">
        <v>18.399999999999999</v>
      </c>
      <c r="JG261" s="1">
        <v>18.8</v>
      </c>
      <c r="JH261" s="1">
        <v>65535</v>
      </c>
      <c r="JI261" s="1">
        <v>18.399999999999999</v>
      </c>
      <c r="JJ261" s="1">
        <v>18.2</v>
      </c>
      <c r="JK261" s="1">
        <v>18</v>
      </c>
      <c r="JL261" s="1">
        <v>17.2</v>
      </c>
      <c r="JM261" s="1">
        <v>18.399999999999999</v>
      </c>
      <c r="JN261" s="1">
        <v>19</v>
      </c>
      <c r="JO261" s="1">
        <v>19.2</v>
      </c>
      <c r="JP261" s="1">
        <v>18.8</v>
      </c>
      <c r="JQ261" s="1">
        <v>18.399999999999999</v>
      </c>
      <c r="JR261" s="1">
        <v>18.8</v>
      </c>
      <c r="JS261" s="1">
        <v>19.2</v>
      </c>
      <c r="JT261" s="1">
        <v>18.399999999999999</v>
      </c>
      <c r="JU261" s="1">
        <v>18.600000000000001</v>
      </c>
      <c r="JV261" s="1">
        <v>18.8</v>
      </c>
      <c r="JW261" s="1">
        <v>19</v>
      </c>
      <c r="JX261" s="1">
        <v>18.399999999999999</v>
      </c>
      <c r="JY261" s="1">
        <v>18.2</v>
      </c>
      <c r="JZ261" s="1">
        <v>18.600000000000001</v>
      </c>
      <c r="KA261" s="1">
        <v>18.2</v>
      </c>
      <c r="KB261" s="1">
        <v>18.399999999999999</v>
      </c>
      <c r="KC261" s="1">
        <v>18</v>
      </c>
      <c r="KD261" s="1">
        <v>17.399999999999999</v>
      </c>
      <c r="KE261" s="1">
        <v>17</v>
      </c>
      <c r="KF261" s="1">
        <v>18</v>
      </c>
      <c r="KG261" s="1">
        <v>18.399999999999999</v>
      </c>
      <c r="KH261" s="1">
        <v>19</v>
      </c>
      <c r="KI261" s="1">
        <v>18</v>
      </c>
      <c r="KJ261" s="1">
        <v>18.2</v>
      </c>
      <c r="KK261" s="1">
        <v>18.2</v>
      </c>
      <c r="KL261" s="1">
        <v>18</v>
      </c>
      <c r="KM261" s="1">
        <v>18.2</v>
      </c>
      <c r="KN261" s="1">
        <v>18</v>
      </c>
      <c r="KO261" s="1">
        <v>18.399999999999999</v>
      </c>
      <c r="KP261" s="1">
        <v>18.2</v>
      </c>
      <c r="KQ261" s="1">
        <v>18</v>
      </c>
      <c r="KR261" s="1">
        <v>65535</v>
      </c>
      <c r="KS261" s="1">
        <v>18.2</v>
      </c>
      <c r="KT261" s="1">
        <v>18</v>
      </c>
      <c r="KU261" s="1">
        <v>18.2</v>
      </c>
      <c r="KV261" s="1">
        <v>19</v>
      </c>
      <c r="KW261" s="1">
        <v>18.399999999999999</v>
      </c>
      <c r="KX261" s="1">
        <v>18.2</v>
      </c>
      <c r="KY261" s="1">
        <v>18</v>
      </c>
      <c r="KZ261" s="1">
        <v>18.399999999999999</v>
      </c>
      <c r="LA261" s="1">
        <v>18.2</v>
      </c>
      <c r="LB261" s="1">
        <v>18</v>
      </c>
      <c r="LC261" s="1">
        <v>18.8</v>
      </c>
      <c r="LD261" s="1">
        <v>18.600000000000001</v>
      </c>
      <c r="LE261" s="1">
        <v>18.399999999999999</v>
      </c>
      <c r="LF261" s="1">
        <v>18</v>
      </c>
      <c r="LG261" s="1">
        <v>18.2</v>
      </c>
      <c r="LH261" s="1">
        <v>18.399999999999999</v>
      </c>
      <c r="LI261" s="1">
        <v>18.8</v>
      </c>
      <c r="LJ261" s="1">
        <v>19</v>
      </c>
      <c r="LK261" s="1">
        <v>18.600000000000001</v>
      </c>
      <c r="LL261" s="1">
        <v>18</v>
      </c>
      <c r="LM261" s="1">
        <v>18.2</v>
      </c>
      <c r="LN261" s="1">
        <v>17.8</v>
      </c>
      <c r="LO261" s="1">
        <v>18</v>
      </c>
      <c r="LP261" s="1">
        <v>18.399999999999999</v>
      </c>
      <c r="LQ261" s="1">
        <v>18.8</v>
      </c>
      <c r="LR261" s="1">
        <v>18.2</v>
      </c>
      <c r="LS261" s="1">
        <v>18.399999999999999</v>
      </c>
      <c r="LT261" s="1">
        <v>18</v>
      </c>
      <c r="LU261" s="1">
        <v>18.2</v>
      </c>
      <c r="LV261" s="1">
        <v>17.600000000000001</v>
      </c>
      <c r="LW261" s="1">
        <v>18.2</v>
      </c>
      <c r="LX261" s="1">
        <v>18.399999999999999</v>
      </c>
      <c r="LY261" s="1">
        <v>18.2</v>
      </c>
      <c r="LZ261" s="1">
        <v>18.600000000000001</v>
      </c>
      <c r="MA261" s="1">
        <v>17.8</v>
      </c>
      <c r="MB261" s="1">
        <v>18</v>
      </c>
      <c r="MC261" s="1">
        <v>18.2</v>
      </c>
      <c r="MD261" s="1">
        <v>18.600000000000001</v>
      </c>
      <c r="ME261" s="1">
        <v>18</v>
      </c>
      <c r="MF261" s="1">
        <v>18.2</v>
      </c>
      <c r="MG261" s="1">
        <v>18</v>
      </c>
      <c r="MH261" s="1">
        <v>17.600000000000001</v>
      </c>
      <c r="MI261" s="1">
        <v>18.2</v>
      </c>
      <c r="MJ261" s="1">
        <v>18.399999999999999</v>
      </c>
      <c r="MK261" s="1">
        <v>18</v>
      </c>
      <c r="ML261" s="1">
        <v>18.2</v>
      </c>
      <c r="MM261" s="1">
        <v>18.399999999999999</v>
      </c>
      <c r="MN261" s="1">
        <v>18.399999999999999</v>
      </c>
      <c r="MO261" s="1">
        <v>17.600000000000001</v>
      </c>
      <c r="MP261" s="1">
        <v>18.2</v>
      </c>
      <c r="MQ261" s="1">
        <v>18</v>
      </c>
      <c r="MR261" s="1">
        <v>18.399999999999999</v>
      </c>
      <c r="MS261" s="1">
        <v>18.2</v>
      </c>
      <c r="MT261" s="1">
        <v>17.600000000000001</v>
      </c>
      <c r="MU261" s="1">
        <v>18.399999999999999</v>
      </c>
      <c r="MV261" s="1">
        <v>18.2</v>
      </c>
      <c r="MW261" s="1">
        <v>17.600000000000001</v>
      </c>
      <c r="MX261" s="1">
        <v>18</v>
      </c>
      <c r="MY261" s="1">
        <v>18.399999999999999</v>
      </c>
      <c r="MZ261" s="1">
        <v>18.2</v>
      </c>
      <c r="NA261" s="1">
        <v>18.399999999999999</v>
      </c>
      <c r="NB261" s="1">
        <v>18.600000000000001</v>
      </c>
      <c r="NC261" s="1">
        <v>17.600000000000001</v>
      </c>
      <c r="ND261" s="1">
        <v>18.8</v>
      </c>
      <c r="NE261" s="1">
        <v>18.399999999999999</v>
      </c>
      <c r="NF261" s="1">
        <v>18.2</v>
      </c>
      <c r="NG261" s="1">
        <v>18</v>
      </c>
      <c r="NH261" s="1">
        <v>18.2</v>
      </c>
      <c r="NI261" s="1">
        <v>18.399999999999999</v>
      </c>
      <c r="NJ261" s="6">
        <f t="shared" si="209"/>
        <v>0.90322580645161288</v>
      </c>
      <c r="NK261" s="3">
        <f t="shared" si="210"/>
        <v>0.9642857142857143</v>
      </c>
      <c r="NL261" s="3">
        <f t="shared" si="211"/>
        <v>0.967741935483871</v>
      </c>
      <c r="NM261" s="3">
        <f t="shared" si="212"/>
        <v>0.96666666666666667</v>
      </c>
      <c r="NN261" s="3">
        <f t="shared" si="213"/>
        <v>1</v>
      </c>
      <c r="NO261" s="3">
        <f t="shared" si="214"/>
        <v>1</v>
      </c>
      <c r="NP261" s="3">
        <f t="shared" si="215"/>
        <v>1</v>
      </c>
      <c r="NQ261" s="3">
        <f t="shared" si="216"/>
        <v>0.967741935483871</v>
      </c>
      <c r="NR261" s="3">
        <f t="shared" si="217"/>
        <v>0.96666666666666667</v>
      </c>
      <c r="NS261" s="3">
        <f t="shared" si="218"/>
        <v>0.967741935483871</v>
      </c>
      <c r="NT261" s="3">
        <f t="shared" si="219"/>
        <v>1</v>
      </c>
      <c r="NU261" s="3">
        <f t="shared" si="220"/>
        <v>1</v>
      </c>
      <c r="NV261" s="3">
        <f t="shared" si="221"/>
        <v>0.97534246575342465</v>
      </c>
      <c r="NW261" s="5">
        <f t="shared" si="222"/>
        <v>18.349999999999998</v>
      </c>
      <c r="NX261" s="1">
        <f t="shared" si="223"/>
        <v>18.466666666666669</v>
      </c>
      <c r="NY261" s="1">
        <f t="shared" si="224"/>
        <v>18.473333333333333</v>
      </c>
      <c r="NZ261" s="1">
        <f t="shared" si="225"/>
        <v>18.296551724137931</v>
      </c>
      <c r="OA261" s="1">
        <f t="shared" si="226"/>
        <v>18.361290322580643</v>
      </c>
      <c r="OB261" s="1">
        <f t="shared" si="227"/>
        <v>18.32</v>
      </c>
      <c r="OC261" s="1">
        <f t="shared" si="228"/>
        <v>18.283870967741937</v>
      </c>
      <c r="OD261" s="1">
        <f t="shared" si="229"/>
        <v>18.499999999999996</v>
      </c>
      <c r="OE261" s="1">
        <f t="shared" si="230"/>
        <v>18.599999999999994</v>
      </c>
      <c r="OF261" s="1">
        <f t="shared" si="231"/>
        <v>18.233333333333331</v>
      </c>
      <c r="OG261" s="1">
        <f t="shared" si="232"/>
        <v>18.286666666666669</v>
      </c>
      <c r="OH261" s="1">
        <f t="shared" si="233"/>
        <v>18.154838709677421</v>
      </c>
      <c r="OI261" s="111">
        <v>18.060000000000002</v>
      </c>
      <c r="OJ261" s="112">
        <v>18.220000000000002</v>
      </c>
      <c r="OK261" s="112">
        <v>18.274999999999999</v>
      </c>
      <c r="OL261" s="112">
        <v>18.324999999999999</v>
      </c>
      <c r="OM261" s="112">
        <v>18.485714285714284</v>
      </c>
      <c r="ON261" s="112">
        <v>18.366666666666667</v>
      </c>
      <c r="OO261" s="112">
        <v>18.080952380952379</v>
      </c>
      <c r="OP261" s="112">
        <v>18.25714285714286</v>
      </c>
      <c r="OQ261" s="112">
        <v>18.314285714285713</v>
      </c>
      <c r="OR261" s="112">
        <v>18.219999999999995</v>
      </c>
      <c r="OS261" s="112">
        <v>18.223809523809525</v>
      </c>
      <c r="OT261" s="112">
        <v>18.204761904761909</v>
      </c>
      <c r="OU261" s="5">
        <f t="shared" si="197"/>
        <v>0.28999999999999559</v>
      </c>
      <c r="OV261" s="1">
        <f t="shared" si="198"/>
        <v>0.24666666666666615</v>
      </c>
      <c r="OW261" s="1">
        <f t="shared" si="199"/>
        <v>0.19833333333333414</v>
      </c>
      <c r="OX261" s="1">
        <f t="shared" si="200"/>
        <v>-2.8448275862068328E-2</v>
      </c>
      <c r="OY261" s="1">
        <f t="shared" si="201"/>
        <v>-0.12442396313364057</v>
      </c>
      <c r="OZ261" s="1">
        <f t="shared" si="202"/>
        <v>-4.6666666666666856E-2</v>
      </c>
      <c r="PA261" s="1">
        <f t="shared" si="203"/>
        <v>0.20291858678955776</v>
      </c>
      <c r="PB261" s="1">
        <f t="shared" si="204"/>
        <v>0.24285714285713667</v>
      </c>
      <c r="PC261" s="1">
        <f t="shared" si="205"/>
        <v>0.28571428571428115</v>
      </c>
      <c r="PD261" s="1">
        <f t="shared" si="206"/>
        <v>1.3333333333335418E-2</v>
      </c>
      <c r="PE261" s="1">
        <f t="shared" si="207"/>
        <v>6.2857142857144055E-2</v>
      </c>
      <c r="PF261" s="1">
        <f t="shared" si="208"/>
        <v>-4.9923195084488725E-2</v>
      </c>
      <c r="PG261" s="111">
        <v>14.4</v>
      </c>
      <c r="PH261" s="112">
        <v>13.8</v>
      </c>
      <c r="PI261" s="112">
        <v>14</v>
      </c>
      <c r="PJ261" s="112">
        <v>14</v>
      </c>
      <c r="PK261" s="112">
        <v>13</v>
      </c>
      <c r="PL261" s="112">
        <v>14.2</v>
      </c>
      <c r="PM261" s="112">
        <v>14.4</v>
      </c>
      <c r="PN261" s="112">
        <v>13</v>
      </c>
      <c r="PO261" s="112">
        <v>13</v>
      </c>
      <c r="PP261" s="112">
        <v>15</v>
      </c>
      <c r="PQ261" s="112">
        <v>15</v>
      </c>
      <c r="PR261" s="137">
        <v>14.6</v>
      </c>
      <c r="PS261" s="5">
        <f t="array" ref="PS261">+IF(ISERROR($NW261)=FALSE,MIN(IF($H261:$AL261&lt;65534,$H261:$AL261,"")),NA())</f>
        <v>17</v>
      </c>
      <c r="PT261" s="1">
        <f t="array" ref="PT261">+IF(ISERROR($NX261)=FALSE,MIN(IF($AM261:$BN261&lt;65534,$AM261:$BN261,"")),NA())</f>
        <v>17.8</v>
      </c>
      <c r="PU261" s="1">
        <f t="array" ref="PU261">+IF(ISERROR($NY261)=FALSE,MIN(IF($BP261:$CT261&lt;65534,$BP261:$CT261,"")),NA())</f>
        <v>18</v>
      </c>
      <c r="PV261" s="1">
        <f t="array" ref="PV261">+IF(ISERROR($NZ261)=FALSE,MIN(IF($CU261:$DX261&lt;65534,$CU261:$DX261,"")),NA())</f>
        <v>17.600000000000001</v>
      </c>
      <c r="PW261" s="1">
        <f t="array" ref="PW261">+IF(ISERROR($OA261)=FALSE,MIN(IF($DY261:$FC261&lt;65534,$DY261:$FC261,"")),NA())</f>
        <v>17.600000000000001</v>
      </c>
      <c r="PX261" s="1">
        <f t="array" ref="PX261">+IF(ISERROR($OB261)=FALSE,MIN(IF($FD261:$GG261&lt;65534,$FD261:$GG261,"")),NA())</f>
        <v>17.600000000000001</v>
      </c>
      <c r="PY261" s="1">
        <f t="array" ref="PY261">+IF(ISERROR($OC261)=FALSE,MIN(IF($GH261:$HL261&lt;65534,$GH261:$HL261,"")),NA())</f>
        <v>17.600000000000001</v>
      </c>
      <c r="PZ261" s="1">
        <f t="array" ref="PZ261">+IF(ISERROR($OD261)=FALSE,MIN(IF($HM261:$IQ261&lt;65534,$HM261:$IQ261,"")),NA())</f>
        <v>17.600000000000001</v>
      </c>
      <c r="QA261" s="1">
        <f t="array" ref="QA261">+IF(ISERROR($OE261)=FALSE,MIN(IF($IR261:$JU261&lt;65534,$IR261:$JU261,"")),NA())</f>
        <v>17.2</v>
      </c>
      <c r="QB261" s="1">
        <f t="array" ref="QB261">+IF(ISERROR($OF261)=FALSE,MIN(IF($JV261:$KZ261&lt;65534,$JV261:$KZ261,"")),NA())</f>
        <v>17</v>
      </c>
      <c r="QC261" s="1">
        <f t="array" ref="QC261">+IF(ISERROR($OG261)=FALSE,MIN(IF($LA261:$MD261&lt;65534,$LA261:$MD261,"")),NA())</f>
        <v>17.600000000000001</v>
      </c>
      <c r="QD261" s="1">
        <f t="array" ref="QD261">+IF(ISERROR($OH261)=FALSE,MIN(IF($ME261:$NI261&lt;65534,$ME261:$NI261,"")),NA())</f>
        <v>17.600000000000001</v>
      </c>
      <c r="QE261" s="5">
        <f t="shared" si="234"/>
        <v>-2.5999999999999996</v>
      </c>
      <c r="QF261" s="1">
        <f t="shared" si="235"/>
        <v>-4</v>
      </c>
      <c r="QG261" s="1">
        <f t="shared" si="236"/>
        <v>-4</v>
      </c>
      <c r="QH261" s="1">
        <f t="shared" si="237"/>
        <v>-3.6000000000000014</v>
      </c>
      <c r="QI261" s="1">
        <f t="shared" si="238"/>
        <v>-4.6000000000000014</v>
      </c>
      <c r="QJ261" s="1">
        <f t="shared" si="239"/>
        <v>-3.4000000000000021</v>
      </c>
      <c r="QK261" s="1">
        <f t="shared" si="240"/>
        <v>-3.2000000000000011</v>
      </c>
      <c r="QL261" s="1">
        <f t="shared" si="241"/>
        <v>-4.6000000000000014</v>
      </c>
      <c r="QM261" s="1">
        <f t="shared" si="242"/>
        <v>-4.1999999999999993</v>
      </c>
      <c r="QN261" s="1">
        <f t="shared" si="243"/>
        <v>-2</v>
      </c>
      <c r="QO261" s="1">
        <f t="shared" si="244"/>
        <v>-2.6000000000000014</v>
      </c>
      <c r="QP261" s="1">
        <f t="shared" si="245"/>
        <v>-3.0000000000000018</v>
      </c>
      <c r="QQ261" s="5" t="s">
        <v>892</v>
      </c>
    </row>
    <row r="262" spans="1:459" s="1" customFormat="1" x14ac:dyDescent="0.2">
      <c r="A262" s="79">
        <v>22045010</v>
      </c>
      <c r="B262" s="106">
        <v>-75.50344444444444</v>
      </c>
      <c r="C262" s="106">
        <v>3.7224444444444447</v>
      </c>
      <c r="D262" s="105">
        <v>908</v>
      </c>
      <c r="E262" s="97" t="s">
        <v>473</v>
      </c>
      <c r="F262" s="97" t="s">
        <v>128</v>
      </c>
      <c r="G262" s="97" t="s">
        <v>27</v>
      </c>
      <c r="H262" s="1">
        <v>65535</v>
      </c>
      <c r="I262" s="1">
        <v>20</v>
      </c>
      <c r="J262" s="1">
        <v>22</v>
      </c>
      <c r="K262" s="1">
        <v>20.8</v>
      </c>
      <c r="L262" s="1">
        <v>21.2</v>
      </c>
      <c r="M262" s="1">
        <v>65535</v>
      </c>
      <c r="N262" s="1">
        <v>19.8</v>
      </c>
      <c r="O262" s="1">
        <v>65535</v>
      </c>
      <c r="P262" s="1">
        <v>20</v>
      </c>
      <c r="Q262" s="1">
        <v>65535</v>
      </c>
      <c r="R262" s="1">
        <v>18.8</v>
      </c>
      <c r="S262" s="1">
        <v>19.399999999999999</v>
      </c>
      <c r="T262" s="1">
        <v>19.600000000000001</v>
      </c>
      <c r="U262" s="1">
        <v>19.2</v>
      </c>
      <c r="V262" s="1">
        <v>20.2</v>
      </c>
      <c r="W262" s="1">
        <v>21.4</v>
      </c>
      <c r="X262" s="1">
        <v>19.600000000000001</v>
      </c>
      <c r="Y262" s="1">
        <v>21.2</v>
      </c>
      <c r="Z262" s="1">
        <v>21.4</v>
      </c>
      <c r="AA262" s="1">
        <v>20.6</v>
      </c>
      <c r="AB262" s="1">
        <v>20.2</v>
      </c>
      <c r="AC262" s="1">
        <v>21.6</v>
      </c>
      <c r="AD262" s="1">
        <v>21.4</v>
      </c>
      <c r="AE262" s="1">
        <v>22.6</v>
      </c>
      <c r="AF262" s="1">
        <v>21.6</v>
      </c>
      <c r="AG262" s="1">
        <v>22.4</v>
      </c>
      <c r="AH262" s="1">
        <v>22.8</v>
      </c>
      <c r="AI262" s="1">
        <v>22.2</v>
      </c>
      <c r="AJ262" s="1">
        <v>20</v>
      </c>
      <c r="AK262" s="1">
        <v>20.2</v>
      </c>
      <c r="AL262" s="1">
        <v>21.2</v>
      </c>
      <c r="AM262" s="1">
        <v>65535</v>
      </c>
      <c r="AN262" s="1">
        <v>20.6</v>
      </c>
      <c r="AO262" s="1">
        <v>21.2</v>
      </c>
      <c r="AP262" s="1">
        <v>21.4</v>
      </c>
      <c r="AQ262" s="1">
        <v>21.6</v>
      </c>
      <c r="AR262" s="1">
        <v>21.2</v>
      </c>
      <c r="AS262" s="1">
        <v>21</v>
      </c>
      <c r="AT262" s="1">
        <v>20.6</v>
      </c>
      <c r="AU262" s="1">
        <v>20.399999999999999</v>
      </c>
      <c r="AV262" s="1">
        <v>19.8</v>
      </c>
      <c r="AW262" s="1">
        <v>65535</v>
      </c>
      <c r="AX262" s="1">
        <v>20.2</v>
      </c>
      <c r="AY262" s="1">
        <v>21.21</v>
      </c>
      <c r="AZ262" s="1">
        <v>21</v>
      </c>
      <c r="BA262" s="1">
        <v>21.2</v>
      </c>
      <c r="BB262" s="1">
        <v>20.2</v>
      </c>
      <c r="BC262" s="1">
        <v>21</v>
      </c>
      <c r="BD262" s="1">
        <v>19.2</v>
      </c>
      <c r="BE262" s="1">
        <v>20.399999999999999</v>
      </c>
      <c r="BF262" s="1">
        <v>20.6</v>
      </c>
      <c r="BG262" s="1">
        <v>21.2</v>
      </c>
      <c r="BH262" s="1">
        <v>20.6</v>
      </c>
      <c r="BI262" s="1">
        <v>21.8</v>
      </c>
      <c r="BJ262" s="1">
        <v>19.8</v>
      </c>
      <c r="BK262" s="1">
        <v>20.2</v>
      </c>
      <c r="BL262" s="1">
        <v>20.399999999999999</v>
      </c>
      <c r="BM262" s="1">
        <v>20.8</v>
      </c>
      <c r="BN262" s="1">
        <v>20.6</v>
      </c>
      <c r="BO262" s="102"/>
      <c r="BP262" s="1">
        <v>20.8</v>
      </c>
      <c r="BQ262" s="1">
        <v>19.600000000000001</v>
      </c>
      <c r="BR262" s="1">
        <v>65535</v>
      </c>
      <c r="BS262" s="1">
        <v>19.399999999999999</v>
      </c>
      <c r="BT262" s="1">
        <v>19.2</v>
      </c>
      <c r="BU262" s="1">
        <v>20.2</v>
      </c>
      <c r="BV262" s="1">
        <v>20.8</v>
      </c>
      <c r="BW262" s="1">
        <v>21.2</v>
      </c>
      <c r="BX262" s="1">
        <v>21.6</v>
      </c>
      <c r="BY262" s="1">
        <v>22.2</v>
      </c>
      <c r="BZ262" s="1">
        <v>21.2</v>
      </c>
      <c r="CA262" s="1">
        <v>21</v>
      </c>
      <c r="CB262" s="1">
        <v>20.6</v>
      </c>
      <c r="CC262" s="1">
        <v>21.2</v>
      </c>
      <c r="CD262" s="1">
        <v>20.399999999999999</v>
      </c>
      <c r="CE262" s="1">
        <v>20.2</v>
      </c>
      <c r="CF262" s="1">
        <v>21</v>
      </c>
      <c r="CG262" s="1">
        <v>21.8</v>
      </c>
      <c r="CH262" s="1">
        <v>19.8</v>
      </c>
      <c r="CI262" s="1">
        <v>20.399999999999999</v>
      </c>
      <c r="CJ262" s="1">
        <v>20.2</v>
      </c>
      <c r="CK262" s="1">
        <v>19.600000000000001</v>
      </c>
      <c r="CL262" s="1">
        <v>65535</v>
      </c>
      <c r="CM262" s="1">
        <v>65535</v>
      </c>
      <c r="CN262" s="1">
        <v>19.8</v>
      </c>
      <c r="CO262" s="1">
        <v>20</v>
      </c>
      <c r="CP262" s="1">
        <v>19.2</v>
      </c>
      <c r="CQ262" s="1">
        <v>20.8</v>
      </c>
      <c r="CR262" s="1">
        <v>65535</v>
      </c>
      <c r="CS262" s="1">
        <v>20.399999999999999</v>
      </c>
      <c r="CT262" s="1">
        <v>20.8</v>
      </c>
      <c r="CU262" s="1">
        <v>21.8</v>
      </c>
      <c r="CV262" s="1">
        <v>20.399999999999999</v>
      </c>
      <c r="CW262" s="1">
        <v>19.8</v>
      </c>
      <c r="CX262" s="1">
        <v>20.8</v>
      </c>
      <c r="CY262" s="1">
        <v>20</v>
      </c>
      <c r="CZ262" s="1">
        <v>19.600000000000001</v>
      </c>
      <c r="DA262" s="1">
        <v>65535</v>
      </c>
      <c r="DB262" s="1">
        <v>21.6</v>
      </c>
      <c r="DC262" s="1">
        <v>20.399999999999999</v>
      </c>
      <c r="DD262" s="1">
        <v>20</v>
      </c>
      <c r="DE262" s="1">
        <v>21</v>
      </c>
      <c r="DF262" s="1">
        <v>21.2</v>
      </c>
      <c r="DG262" s="1">
        <v>20.399999999999999</v>
      </c>
      <c r="DH262" s="1">
        <v>21.6</v>
      </c>
      <c r="DI262" s="1">
        <v>19.2</v>
      </c>
      <c r="DJ262" s="1">
        <v>19.8</v>
      </c>
      <c r="DK262" s="1">
        <v>20.2</v>
      </c>
      <c r="DL262" s="1">
        <v>20</v>
      </c>
      <c r="DM262" s="1">
        <v>19.2</v>
      </c>
      <c r="DN262" s="1">
        <v>20.2</v>
      </c>
      <c r="DO262" s="1">
        <v>20</v>
      </c>
      <c r="DP262" s="1">
        <v>19.600000000000001</v>
      </c>
      <c r="DQ262" s="1">
        <v>19.2</v>
      </c>
      <c r="DR262" s="1">
        <v>20</v>
      </c>
      <c r="DS262" s="1">
        <v>20.2</v>
      </c>
      <c r="DT262" s="1">
        <v>21</v>
      </c>
      <c r="DU262" s="1">
        <v>21.4</v>
      </c>
      <c r="DV262" s="1">
        <v>20</v>
      </c>
      <c r="DW262" s="1">
        <v>21.8</v>
      </c>
      <c r="DX262" s="1">
        <v>21.6</v>
      </c>
      <c r="DY262" s="1">
        <v>65535</v>
      </c>
      <c r="DZ262" s="1">
        <v>21</v>
      </c>
      <c r="EA262" s="1">
        <v>21.2</v>
      </c>
      <c r="EB262" s="1">
        <v>19.600000000000001</v>
      </c>
      <c r="EC262" s="1">
        <v>21.2</v>
      </c>
      <c r="ED262" s="1">
        <v>21</v>
      </c>
      <c r="EE262" s="1">
        <v>21.6</v>
      </c>
      <c r="EF262" s="1">
        <v>22</v>
      </c>
      <c r="EG262" s="1">
        <v>19.8</v>
      </c>
      <c r="EH262" s="1">
        <v>20</v>
      </c>
      <c r="EI262" s="1">
        <v>19.8</v>
      </c>
      <c r="EJ262" s="1">
        <v>20.399999999999999</v>
      </c>
      <c r="EK262" s="1">
        <v>20.6</v>
      </c>
      <c r="EL262" s="1">
        <v>20.6</v>
      </c>
      <c r="EM262" s="1">
        <v>21.6</v>
      </c>
      <c r="EN262" s="1">
        <v>20.8</v>
      </c>
      <c r="EO262" s="1">
        <v>20.6</v>
      </c>
      <c r="EP262" s="1">
        <v>19.8</v>
      </c>
      <c r="EQ262" s="1">
        <v>19.2</v>
      </c>
      <c r="ER262" s="1">
        <v>19.600000000000001</v>
      </c>
      <c r="ES262" s="1">
        <v>19.2</v>
      </c>
      <c r="ET262" s="1">
        <v>20.8</v>
      </c>
      <c r="EU262" s="1">
        <v>21.8</v>
      </c>
      <c r="EV262" s="1">
        <v>21</v>
      </c>
      <c r="EW262" s="1">
        <v>20.2</v>
      </c>
      <c r="EX262" s="1">
        <v>65535</v>
      </c>
      <c r="EY262" s="1">
        <v>20.6</v>
      </c>
      <c r="EZ262" s="1">
        <v>20.399999999999999</v>
      </c>
      <c r="FA262" s="1">
        <v>20.2</v>
      </c>
      <c r="FB262" s="1">
        <v>20.6</v>
      </c>
      <c r="FC262" s="1">
        <v>19.8</v>
      </c>
      <c r="FD262" s="1">
        <v>19.600000000000001</v>
      </c>
      <c r="FE262" s="1">
        <v>19.399999999999999</v>
      </c>
      <c r="FF262" s="1">
        <v>65535</v>
      </c>
      <c r="FG262" s="1">
        <v>19.600000000000001</v>
      </c>
      <c r="FH262" s="1">
        <v>20.6</v>
      </c>
      <c r="FI262" s="1">
        <v>21.2</v>
      </c>
      <c r="FJ262" s="1">
        <v>20.2</v>
      </c>
      <c r="FK262" s="1">
        <v>20.8</v>
      </c>
      <c r="FL262" s="1">
        <v>19.600000000000001</v>
      </c>
      <c r="FM262" s="1">
        <v>21.6</v>
      </c>
      <c r="FN262" s="1">
        <v>21</v>
      </c>
      <c r="FO262" s="1">
        <v>20.8</v>
      </c>
      <c r="FP262" s="1">
        <v>20</v>
      </c>
      <c r="FQ262" s="1">
        <v>22</v>
      </c>
      <c r="FR262" s="1">
        <v>21.4</v>
      </c>
      <c r="FS262" s="1">
        <v>20.6</v>
      </c>
      <c r="FT262" s="1">
        <v>21.2</v>
      </c>
      <c r="FU262" s="1">
        <v>21.6</v>
      </c>
      <c r="FV262" s="1">
        <v>21.2</v>
      </c>
      <c r="FW262" s="1">
        <v>21.8</v>
      </c>
      <c r="FX262" s="1">
        <v>20.6</v>
      </c>
      <c r="FY262" s="1">
        <v>21.2</v>
      </c>
      <c r="FZ262" s="1">
        <v>21.6</v>
      </c>
      <c r="GA262" s="1">
        <v>21.4</v>
      </c>
      <c r="GB262" s="1">
        <v>20.399999999999999</v>
      </c>
      <c r="GC262" s="1">
        <v>19.600000000000001</v>
      </c>
      <c r="GD262" s="1">
        <v>22.8</v>
      </c>
      <c r="GE262" s="1">
        <v>22.8</v>
      </c>
      <c r="GF262" s="1">
        <v>65535</v>
      </c>
      <c r="GG262" s="1">
        <v>20.8</v>
      </c>
      <c r="GH262" s="1">
        <v>19.2</v>
      </c>
      <c r="GI262" s="1">
        <v>19.8</v>
      </c>
      <c r="GJ262" s="1">
        <v>65535</v>
      </c>
      <c r="GK262" s="1">
        <v>21.2</v>
      </c>
      <c r="GL262" s="1">
        <v>20.8</v>
      </c>
      <c r="GM262" s="1">
        <v>20.6</v>
      </c>
      <c r="GN262" s="1">
        <v>22</v>
      </c>
      <c r="GO262" s="1">
        <v>22.6</v>
      </c>
      <c r="GP262" s="1">
        <v>22.2</v>
      </c>
      <c r="GQ262" s="1">
        <v>20.399999999999999</v>
      </c>
      <c r="GR262" s="1">
        <v>21.4</v>
      </c>
      <c r="GS262" s="1">
        <v>20.8</v>
      </c>
      <c r="GT262" s="1">
        <v>20.6</v>
      </c>
      <c r="GU262" s="1">
        <v>21.4</v>
      </c>
      <c r="GV262" s="1">
        <v>20.6</v>
      </c>
      <c r="GW262" s="1">
        <v>19.8</v>
      </c>
      <c r="GX262" s="1">
        <v>20.399999999999999</v>
      </c>
      <c r="GY262" s="1">
        <v>22.2</v>
      </c>
      <c r="GZ262" s="1">
        <v>20.2</v>
      </c>
      <c r="HA262" s="1">
        <v>21</v>
      </c>
      <c r="HB262" s="1">
        <v>21.4</v>
      </c>
      <c r="HC262" s="1">
        <v>21.8</v>
      </c>
      <c r="HD262" s="1">
        <v>21.6</v>
      </c>
      <c r="HE262" s="1">
        <v>19.600000000000001</v>
      </c>
      <c r="HF262" s="1">
        <v>20.8</v>
      </c>
      <c r="HG262" s="1">
        <v>18.8</v>
      </c>
      <c r="HH262" s="1">
        <v>19.8</v>
      </c>
      <c r="HI262" s="1">
        <v>65535</v>
      </c>
      <c r="HJ262" s="1">
        <v>20.6</v>
      </c>
      <c r="HK262" s="1">
        <v>20.399999999999999</v>
      </c>
      <c r="HL262" s="1">
        <v>20.6</v>
      </c>
      <c r="HM262" s="1">
        <v>21.4</v>
      </c>
      <c r="HN262" s="1">
        <v>21.2</v>
      </c>
      <c r="HO262" s="1">
        <v>22</v>
      </c>
      <c r="HP262" s="1">
        <v>20.8</v>
      </c>
      <c r="HQ262" s="1">
        <v>20.399999999999999</v>
      </c>
      <c r="HR262" s="1">
        <v>20.8</v>
      </c>
      <c r="HS262" s="1">
        <v>21.8</v>
      </c>
      <c r="HT262" s="1">
        <v>22.4</v>
      </c>
      <c r="HU262" s="1">
        <v>21.8</v>
      </c>
      <c r="HV262" s="1">
        <v>22.2</v>
      </c>
      <c r="HW262" s="1">
        <v>22</v>
      </c>
      <c r="HX262" s="1">
        <v>22.4</v>
      </c>
      <c r="HY262" s="1">
        <v>21.6</v>
      </c>
      <c r="HZ262" s="1">
        <v>21</v>
      </c>
      <c r="IA262" s="1">
        <v>22.8</v>
      </c>
      <c r="IB262" s="1">
        <v>20.399999999999999</v>
      </c>
      <c r="IC262" s="1">
        <v>19.600000000000001</v>
      </c>
      <c r="ID262" s="1">
        <v>20.6</v>
      </c>
      <c r="IE262" s="1">
        <v>21.6</v>
      </c>
      <c r="IF262" s="1">
        <v>22</v>
      </c>
      <c r="IG262" s="1">
        <v>21.6</v>
      </c>
      <c r="IH262" s="1">
        <v>20.2</v>
      </c>
      <c r="II262" s="1">
        <v>21</v>
      </c>
      <c r="IJ262" s="1">
        <v>21.4</v>
      </c>
      <c r="IK262" s="1">
        <v>20.399999999999999</v>
      </c>
      <c r="IL262" s="1">
        <v>21.6</v>
      </c>
      <c r="IM262" s="1">
        <v>21.2</v>
      </c>
      <c r="IN262" s="1">
        <v>21</v>
      </c>
      <c r="IO262" s="1">
        <v>21.8</v>
      </c>
      <c r="IP262" s="1">
        <v>20.8</v>
      </c>
      <c r="IQ262" s="1">
        <v>21.8</v>
      </c>
      <c r="IR262" s="1">
        <v>21.6</v>
      </c>
      <c r="IS262" s="1">
        <v>21.8</v>
      </c>
      <c r="IT262" s="1">
        <v>20.8</v>
      </c>
      <c r="IU262" s="1">
        <v>21</v>
      </c>
      <c r="IV262" s="1">
        <v>23.4</v>
      </c>
      <c r="IW262" s="1">
        <v>23.2</v>
      </c>
      <c r="IX262" s="1">
        <v>22.8</v>
      </c>
      <c r="IY262" s="1">
        <v>65535</v>
      </c>
      <c r="IZ262" s="1">
        <v>21.8</v>
      </c>
      <c r="JA262" s="1">
        <v>20.399999999999999</v>
      </c>
      <c r="JB262" s="1">
        <v>21.8</v>
      </c>
      <c r="JC262" s="1">
        <v>23.2</v>
      </c>
      <c r="JD262" s="1">
        <v>22.6</v>
      </c>
      <c r="JE262" s="1">
        <v>20</v>
      </c>
      <c r="JF262" s="1">
        <v>20.8</v>
      </c>
      <c r="JG262" s="1">
        <v>22.8</v>
      </c>
      <c r="JH262" s="1">
        <v>21.4</v>
      </c>
      <c r="JI262" s="1">
        <v>20.8</v>
      </c>
      <c r="JJ262" s="1">
        <v>20.6</v>
      </c>
      <c r="JK262" s="1">
        <v>19.600000000000001</v>
      </c>
      <c r="JL262" s="1">
        <v>19</v>
      </c>
      <c r="JM262" s="1">
        <v>20</v>
      </c>
      <c r="JN262" s="1">
        <v>21.2</v>
      </c>
      <c r="JO262" s="1">
        <v>20.6</v>
      </c>
      <c r="JP262" s="1">
        <v>21.2</v>
      </c>
      <c r="JQ262" s="1">
        <v>22.2</v>
      </c>
      <c r="JR262" s="1">
        <v>20.6</v>
      </c>
      <c r="JS262" s="1">
        <v>20.2</v>
      </c>
      <c r="JT262" s="1">
        <v>19.2</v>
      </c>
      <c r="JU262" s="1">
        <v>19.8</v>
      </c>
      <c r="JV262" s="1">
        <v>20</v>
      </c>
      <c r="JW262" s="1">
        <v>20.399999999999999</v>
      </c>
      <c r="JX262" s="1">
        <v>18.8</v>
      </c>
      <c r="JY262" s="1">
        <v>17.8</v>
      </c>
      <c r="JZ262" s="1">
        <v>19.399999999999999</v>
      </c>
      <c r="KA262" s="1">
        <v>18.399999999999999</v>
      </c>
      <c r="KB262" s="1">
        <v>20</v>
      </c>
      <c r="KC262" s="1">
        <v>19.8</v>
      </c>
      <c r="KD262" s="1">
        <v>18.600000000000001</v>
      </c>
      <c r="KE262" s="1">
        <v>21.2</v>
      </c>
      <c r="KF262" s="1">
        <v>20.6</v>
      </c>
      <c r="KG262" s="1">
        <v>21.6</v>
      </c>
      <c r="KH262" s="1">
        <v>21.4</v>
      </c>
      <c r="KI262" s="1">
        <v>21.8</v>
      </c>
      <c r="KJ262" s="1">
        <v>19.600000000000001</v>
      </c>
      <c r="KK262" s="1">
        <v>19.8</v>
      </c>
      <c r="KL262" s="1">
        <v>20.399999999999999</v>
      </c>
      <c r="KM262" s="1">
        <v>19.399999999999999</v>
      </c>
      <c r="KN262" s="1">
        <v>18.8</v>
      </c>
      <c r="KO262" s="1">
        <v>19.2</v>
      </c>
      <c r="KP262" s="1">
        <v>19.600000000000001</v>
      </c>
      <c r="KQ262" s="1">
        <v>18.2</v>
      </c>
      <c r="KR262" s="1">
        <v>17.399999999999999</v>
      </c>
      <c r="KS262" s="1">
        <v>19.8</v>
      </c>
      <c r="KT262" s="1">
        <v>20.399999999999999</v>
      </c>
      <c r="KU262" s="1">
        <v>20.8</v>
      </c>
      <c r="KV262" s="1">
        <v>21.6</v>
      </c>
      <c r="KW262" s="1">
        <v>19.8</v>
      </c>
      <c r="KX262" s="1">
        <v>20.6</v>
      </c>
      <c r="KY262" s="1">
        <v>65535</v>
      </c>
      <c r="KZ262" s="1">
        <v>65535</v>
      </c>
      <c r="LA262" s="1">
        <v>18.8</v>
      </c>
      <c r="LB262" s="1">
        <v>19.2</v>
      </c>
      <c r="LC262" s="1">
        <v>19</v>
      </c>
      <c r="LD262" s="1">
        <v>20</v>
      </c>
      <c r="LE262" s="1">
        <v>19.8</v>
      </c>
      <c r="LF262" s="1">
        <v>20.2</v>
      </c>
      <c r="LG262" s="1">
        <v>20.6</v>
      </c>
      <c r="LH262" s="1">
        <v>22.2</v>
      </c>
      <c r="LI262" s="1">
        <v>65535</v>
      </c>
      <c r="LJ262" s="1">
        <v>20.399999999999999</v>
      </c>
      <c r="LK262" s="1">
        <v>65535</v>
      </c>
      <c r="LL262" s="1">
        <v>20.2</v>
      </c>
      <c r="LM262" s="1">
        <v>20</v>
      </c>
      <c r="LN262" s="1">
        <v>20.2</v>
      </c>
      <c r="LO262" s="1">
        <v>21</v>
      </c>
      <c r="LP262" s="1">
        <v>20.2</v>
      </c>
      <c r="LQ262" s="1">
        <v>19.8</v>
      </c>
      <c r="LR262" s="1">
        <v>20.6</v>
      </c>
      <c r="LS262" s="1">
        <v>20</v>
      </c>
      <c r="LT262" s="1">
        <v>19.600000000000001</v>
      </c>
      <c r="LU262" s="1">
        <v>19.8</v>
      </c>
      <c r="LV262" s="1">
        <v>19.600000000000001</v>
      </c>
      <c r="LW262" s="1">
        <v>20.2</v>
      </c>
      <c r="LX262" s="1">
        <v>20.399999999999999</v>
      </c>
      <c r="LY262" s="1">
        <v>20</v>
      </c>
      <c r="LZ262" s="1">
        <v>21.8</v>
      </c>
      <c r="MA262" s="1">
        <v>21.6</v>
      </c>
      <c r="MB262" s="1">
        <v>20</v>
      </c>
      <c r="MC262" s="1">
        <v>21.2</v>
      </c>
      <c r="MD262" s="1">
        <v>21.4</v>
      </c>
      <c r="ME262" s="1">
        <v>20.8</v>
      </c>
      <c r="MF262" s="1">
        <v>19.8</v>
      </c>
      <c r="MG262" s="1">
        <v>21.2</v>
      </c>
      <c r="MH262" s="1">
        <v>20</v>
      </c>
      <c r="MI262" s="1">
        <v>19.2</v>
      </c>
      <c r="MJ262" s="1">
        <v>20.2</v>
      </c>
      <c r="MK262" s="1">
        <v>20.399999999999999</v>
      </c>
      <c r="ML262" s="1">
        <v>65535</v>
      </c>
      <c r="MM262" s="1">
        <v>20.2</v>
      </c>
      <c r="MN262" s="1">
        <v>20.8</v>
      </c>
      <c r="MO262" s="1">
        <v>20</v>
      </c>
      <c r="MP262" s="1">
        <v>20.2</v>
      </c>
      <c r="MQ262" s="1">
        <v>20.399999999999999</v>
      </c>
      <c r="MR262" s="1">
        <v>20</v>
      </c>
      <c r="MS262" s="1">
        <v>19.2</v>
      </c>
      <c r="MT262" s="1">
        <v>65535</v>
      </c>
      <c r="MU262" s="1">
        <v>65535</v>
      </c>
      <c r="MV262" s="1">
        <v>65535</v>
      </c>
      <c r="MW262" s="1">
        <v>19.8</v>
      </c>
      <c r="MX262" s="1">
        <v>20.399999999999999</v>
      </c>
      <c r="MY262" s="1">
        <v>20.2</v>
      </c>
      <c r="MZ262" s="1">
        <v>20.8</v>
      </c>
      <c r="NA262" s="1">
        <v>22.4</v>
      </c>
      <c r="NB262" s="1">
        <v>21.8</v>
      </c>
      <c r="NC262" s="1">
        <v>65535</v>
      </c>
      <c r="ND262" s="1">
        <v>21.2</v>
      </c>
      <c r="NE262" s="1">
        <v>21</v>
      </c>
      <c r="NF262" s="1">
        <v>19.2</v>
      </c>
      <c r="NG262" s="1">
        <v>65535</v>
      </c>
      <c r="NH262" s="1">
        <v>20.2</v>
      </c>
      <c r="NI262" s="1">
        <v>65535</v>
      </c>
      <c r="NJ262" s="6">
        <f t="shared" si="209"/>
        <v>0.87096774193548387</v>
      </c>
      <c r="NK262" s="3">
        <f t="shared" si="210"/>
        <v>0.9285714285714286</v>
      </c>
      <c r="NL262" s="3">
        <f t="shared" si="211"/>
        <v>0.87096774193548387</v>
      </c>
      <c r="NM262" s="3">
        <f t="shared" si="212"/>
        <v>0.96666666666666667</v>
      </c>
      <c r="NN262" s="3">
        <f t="shared" si="213"/>
        <v>0.93548387096774188</v>
      </c>
      <c r="NO262" s="3">
        <f t="shared" si="214"/>
        <v>0.93333333333333335</v>
      </c>
      <c r="NP262" s="3">
        <f t="shared" si="215"/>
        <v>0.93548387096774188</v>
      </c>
      <c r="NQ262" s="3">
        <f t="shared" si="216"/>
        <v>1</v>
      </c>
      <c r="NR262" s="3">
        <f t="shared" si="217"/>
        <v>0.96666666666666667</v>
      </c>
      <c r="NS262" s="3">
        <f t="shared" si="218"/>
        <v>0.93548387096774188</v>
      </c>
      <c r="NT262" s="3">
        <f t="shared" si="219"/>
        <v>0.93333333333333335</v>
      </c>
      <c r="NU262" s="3">
        <f t="shared" si="220"/>
        <v>0.77419354838709675</v>
      </c>
      <c r="NV262" s="3">
        <f t="shared" si="221"/>
        <v>0.92054794520547945</v>
      </c>
      <c r="NW262" s="5">
        <f t="shared" si="222"/>
        <v>20.792592592592595</v>
      </c>
      <c r="NX262" s="1">
        <f t="shared" si="223"/>
        <v>20.700384615384618</v>
      </c>
      <c r="NY262" s="1">
        <f t="shared" si="224"/>
        <v>20.49629629629629</v>
      </c>
      <c r="NZ262" s="1">
        <f t="shared" si="225"/>
        <v>20.413793103448278</v>
      </c>
      <c r="OA262" s="1">
        <f t="shared" si="226"/>
        <v>20.517241379310349</v>
      </c>
      <c r="OB262" s="1">
        <f t="shared" si="227"/>
        <v>20.907142857142851</v>
      </c>
      <c r="OC262" s="1">
        <f t="shared" si="228"/>
        <v>20.779310344827586</v>
      </c>
      <c r="OD262" s="1">
        <f t="shared" si="229"/>
        <v>21.341935483870969</v>
      </c>
      <c r="OE262" s="1">
        <f t="shared" si="230"/>
        <v>21.186206896551731</v>
      </c>
      <c r="OF262" s="1">
        <f t="shared" si="231"/>
        <v>19.834482758620688</v>
      </c>
      <c r="OG262" s="1">
        <f t="shared" si="232"/>
        <v>20.278571428571432</v>
      </c>
      <c r="OH262" s="1">
        <f t="shared" si="233"/>
        <v>20.391666666666662</v>
      </c>
      <c r="OI262" s="111">
        <v>19.632142857142856</v>
      </c>
      <c r="OJ262" s="112">
        <v>19.8</v>
      </c>
      <c r="OK262" s="112">
        <v>19.867857142857144</v>
      </c>
      <c r="OL262" s="112">
        <v>19.764285714285723</v>
      </c>
      <c r="OM262" s="112">
        <v>19.824999999999999</v>
      </c>
      <c r="ON262" s="112">
        <v>19.914285714285715</v>
      </c>
      <c r="OO262" s="112">
        <v>19.814285714285713</v>
      </c>
      <c r="OP262" s="112">
        <v>20.035714285714285</v>
      </c>
      <c r="OQ262" s="112">
        <v>19.840740740740742</v>
      </c>
      <c r="OR262" s="112">
        <v>19.459259259259262</v>
      </c>
      <c r="OS262" s="112">
        <v>19.408000000000001</v>
      </c>
      <c r="OT262" s="112">
        <v>19.539285714285711</v>
      </c>
      <c r="OU262" s="5">
        <f t="shared" si="197"/>
        <v>1.1604497354497383</v>
      </c>
      <c r="OV262" s="1">
        <f t="shared" si="198"/>
        <v>0.90038461538461689</v>
      </c>
      <c r="OW262" s="1">
        <f t="shared" si="199"/>
        <v>0.62843915343914603</v>
      </c>
      <c r="OX262" s="1">
        <f t="shared" si="200"/>
        <v>0.64950738916255446</v>
      </c>
      <c r="OY262" s="1">
        <f t="shared" si="201"/>
        <v>0.69224137931034946</v>
      </c>
      <c r="OZ262" s="1">
        <f t="shared" si="202"/>
        <v>0.99285714285713667</v>
      </c>
      <c r="PA262" s="1">
        <f t="shared" si="203"/>
        <v>0.9650246305418726</v>
      </c>
      <c r="PB262" s="1">
        <f t="shared" si="204"/>
        <v>1.3062211981566847</v>
      </c>
      <c r="PC262" s="1">
        <f t="shared" si="205"/>
        <v>1.3454661558109891</v>
      </c>
      <c r="PD262" s="1">
        <f t="shared" si="206"/>
        <v>0.37522349936142518</v>
      </c>
      <c r="PE262" s="1">
        <f t="shared" si="207"/>
        <v>0.87057142857143077</v>
      </c>
      <c r="PF262" s="1">
        <f t="shared" si="208"/>
        <v>0.85238095238095113</v>
      </c>
      <c r="PG262" s="111">
        <v>15</v>
      </c>
      <c r="PH262" s="112">
        <v>14.6</v>
      </c>
      <c r="PI262" s="112">
        <v>15.2</v>
      </c>
      <c r="PJ262" s="112">
        <v>15.4</v>
      </c>
      <c r="PK262" s="112">
        <v>15.2</v>
      </c>
      <c r="PL262" s="112">
        <v>15.8</v>
      </c>
      <c r="PM262" s="112">
        <v>15.2</v>
      </c>
      <c r="PN262" s="112">
        <v>15.2</v>
      </c>
      <c r="PO262" s="112">
        <v>15.4</v>
      </c>
      <c r="PP262" s="112">
        <v>14.8</v>
      </c>
      <c r="PQ262" s="112">
        <v>14.6</v>
      </c>
      <c r="PR262" s="137">
        <v>15</v>
      </c>
      <c r="PS262" s="5">
        <f t="array" ref="PS262">+IF(ISERROR($NW262)=FALSE,MIN(IF($H262:$AL262&lt;65534,$H262:$AL262,"")),NA())</f>
        <v>18.8</v>
      </c>
      <c r="PT262" s="1">
        <f t="array" ref="PT262">+IF(ISERROR($NX262)=FALSE,MIN(IF($AM262:$BN262&lt;65534,$AM262:$BN262,"")),NA())</f>
        <v>19.2</v>
      </c>
      <c r="PU262" s="1">
        <f t="array" ref="PU262">+IF(ISERROR($NY262)=FALSE,MIN(IF($BP262:$CT262&lt;65534,$BP262:$CT262,"")),NA())</f>
        <v>19.2</v>
      </c>
      <c r="PV262" s="1">
        <f t="array" ref="PV262">+IF(ISERROR($NZ262)=FALSE,MIN(IF($CU262:$DX262&lt;65534,$CU262:$DX262,"")),NA())</f>
        <v>19.2</v>
      </c>
      <c r="PW262" s="1">
        <f t="array" ref="PW262">+IF(ISERROR($OA262)=FALSE,MIN(IF($DY262:$FC262&lt;65534,$DY262:$FC262,"")),NA())</f>
        <v>19.2</v>
      </c>
      <c r="PX262" s="1">
        <f t="array" ref="PX262">+IF(ISERROR($OB262)=FALSE,MIN(IF($FD262:$GG262&lt;65534,$FD262:$GG262,"")),NA())</f>
        <v>19.399999999999999</v>
      </c>
      <c r="PY262" s="1">
        <f t="array" ref="PY262">+IF(ISERROR($OC262)=FALSE,MIN(IF($GH262:$HL262&lt;65534,$GH262:$HL262,"")),NA())</f>
        <v>18.8</v>
      </c>
      <c r="PZ262" s="1">
        <f t="array" ref="PZ262">+IF(ISERROR($OD262)=FALSE,MIN(IF($HM262:$IQ262&lt;65534,$HM262:$IQ262,"")),NA())</f>
        <v>19.600000000000001</v>
      </c>
      <c r="QA262" s="1">
        <f t="array" ref="QA262">+IF(ISERROR($OE262)=FALSE,MIN(IF($IR262:$JU262&lt;65534,$IR262:$JU262,"")),NA())</f>
        <v>19</v>
      </c>
      <c r="QB262" s="1">
        <f t="array" ref="QB262">+IF(ISERROR($OF262)=FALSE,MIN(IF($JV262:$KZ262&lt;65534,$JV262:$KZ262,"")),NA())</f>
        <v>17.399999999999999</v>
      </c>
      <c r="QC262" s="1">
        <f t="array" ref="QC262">+IF(ISERROR($OG262)=FALSE,MIN(IF($LA262:$MD262&lt;65534,$LA262:$MD262,"")),NA())</f>
        <v>18.8</v>
      </c>
      <c r="QD262" s="1">
        <f t="array" ref="QD262">+IF(ISERROR($OH262)=FALSE,MIN(IF($ME262:$NI262&lt;65534,$ME262:$NI262,"")),NA())</f>
        <v>19.2</v>
      </c>
      <c r="QE262" s="5">
        <f t="shared" si="234"/>
        <v>-3.8000000000000007</v>
      </c>
      <c r="QF262" s="1">
        <f t="shared" si="235"/>
        <v>-4.5999999999999996</v>
      </c>
      <c r="QG262" s="1">
        <f t="shared" si="236"/>
        <v>-4</v>
      </c>
      <c r="QH262" s="1">
        <f t="shared" si="237"/>
        <v>-3.7999999999999989</v>
      </c>
      <c r="QI262" s="1">
        <f t="shared" si="238"/>
        <v>-4</v>
      </c>
      <c r="QJ262" s="1">
        <f t="shared" si="239"/>
        <v>-3.5999999999999979</v>
      </c>
      <c r="QK262" s="1">
        <f t="shared" si="240"/>
        <v>-3.6000000000000014</v>
      </c>
      <c r="QL262" s="1">
        <f t="shared" si="241"/>
        <v>-4.4000000000000021</v>
      </c>
      <c r="QM262" s="1">
        <f t="shared" si="242"/>
        <v>-3.5999999999999996</v>
      </c>
      <c r="QN262" s="1">
        <f t="shared" si="243"/>
        <v>-2.5999999999999979</v>
      </c>
      <c r="QO262" s="1">
        <f t="shared" si="244"/>
        <v>-4.2000000000000011</v>
      </c>
      <c r="QP262" s="1">
        <f t="shared" si="245"/>
        <v>-4.1999999999999993</v>
      </c>
      <c r="QQ262" s="5" t="s">
        <v>892</v>
      </c>
    </row>
    <row r="263" spans="1:459" s="1" customFormat="1" x14ac:dyDescent="0.2">
      <c r="A263" s="79">
        <v>22055020</v>
      </c>
      <c r="B263" s="106">
        <v>-75.536361111111106</v>
      </c>
      <c r="C263" s="106">
        <v>3.4557777777777781</v>
      </c>
      <c r="D263" s="105">
        <v>699</v>
      </c>
      <c r="E263" s="97" t="s">
        <v>133</v>
      </c>
      <c r="F263" s="97" t="s">
        <v>556</v>
      </c>
      <c r="G263" s="97" t="s">
        <v>27</v>
      </c>
      <c r="H263" s="1">
        <v>16.2</v>
      </c>
      <c r="I263" s="1">
        <v>15.4</v>
      </c>
      <c r="J263" s="1">
        <v>17</v>
      </c>
      <c r="K263" s="1">
        <v>18.600000000000001</v>
      </c>
      <c r="L263" s="1">
        <v>19</v>
      </c>
      <c r="M263" s="1">
        <v>19.399999999999999</v>
      </c>
      <c r="N263" s="1">
        <v>20.6</v>
      </c>
      <c r="O263" s="1">
        <v>20.399999999999999</v>
      </c>
      <c r="P263" s="1">
        <v>20</v>
      </c>
      <c r="Q263" s="1">
        <v>20</v>
      </c>
      <c r="R263" s="1">
        <v>20.2</v>
      </c>
      <c r="S263" s="1">
        <v>20.399999999999999</v>
      </c>
      <c r="T263" s="1">
        <v>20.399999999999999</v>
      </c>
      <c r="U263" s="1">
        <v>20.6</v>
      </c>
      <c r="V263" s="1">
        <v>20.2</v>
      </c>
      <c r="W263" s="1">
        <v>19.600000000000001</v>
      </c>
      <c r="X263" s="1">
        <v>19.8</v>
      </c>
      <c r="Y263" s="1">
        <v>20</v>
      </c>
      <c r="Z263" s="1">
        <v>20.8</v>
      </c>
      <c r="AA263" s="1">
        <v>21.4</v>
      </c>
      <c r="AB263" s="1">
        <v>20.2</v>
      </c>
      <c r="AC263" s="1">
        <v>20.6</v>
      </c>
      <c r="AD263" s="1">
        <v>20.399999999999999</v>
      </c>
      <c r="AE263" s="1">
        <v>19.8</v>
      </c>
      <c r="AF263" s="1">
        <v>20</v>
      </c>
      <c r="AG263" s="1">
        <v>19.8</v>
      </c>
      <c r="AH263" s="1">
        <v>20</v>
      </c>
      <c r="AI263" s="1">
        <v>20.399999999999999</v>
      </c>
      <c r="AJ263" s="1">
        <v>20.6</v>
      </c>
      <c r="AK263" s="1">
        <v>21.2</v>
      </c>
      <c r="AL263" s="1">
        <v>21</v>
      </c>
      <c r="AM263" s="1">
        <v>21.2</v>
      </c>
      <c r="AN263" s="1">
        <v>20.2</v>
      </c>
      <c r="AO263" s="1">
        <v>20</v>
      </c>
      <c r="AP263" s="1">
        <v>19.8</v>
      </c>
      <c r="AQ263" s="1">
        <v>19.8</v>
      </c>
      <c r="AR263" s="1">
        <v>21.4</v>
      </c>
      <c r="AS263" s="1">
        <v>21.6</v>
      </c>
      <c r="AT263" s="1">
        <v>21</v>
      </c>
      <c r="AU263" s="1">
        <v>21</v>
      </c>
      <c r="AV263" s="1">
        <v>20.399999999999999</v>
      </c>
      <c r="AW263" s="1">
        <v>20.2</v>
      </c>
      <c r="AX263" s="1">
        <v>20.399999999999999</v>
      </c>
      <c r="AY263" s="1">
        <v>20.399999999999999</v>
      </c>
      <c r="AZ263" s="1">
        <v>20.6</v>
      </c>
      <c r="BA263" s="1">
        <v>20.399999999999999</v>
      </c>
      <c r="BB263" s="1">
        <v>21.6</v>
      </c>
      <c r="BC263" s="1">
        <v>21.2</v>
      </c>
      <c r="BD263" s="1">
        <v>21.6</v>
      </c>
      <c r="BE263" s="1">
        <v>22</v>
      </c>
      <c r="BF263" s="1">
        <v>21.2</v>
      </c>
      <c r="BG263" s="1">
        <v>21.4</v>
      </c>
      <c r="BH263" s="1">
        <v>20.399999999999999</v>
      </c>
      <c r="BI263" s="1">
        <v>21.4</v>
      </c>
      <c r="BJ263" s="1">
        <v>21.2</v>
      </c>
      <c r="BK263" s="1">
        <v>20.8</v>
      </c>
      <c r="BL263" s="1">
        <v>21</v>
      </c>
      <c r="BM263" s="1">
        <v>21.2</v>
      </c>
      <c r="BN263" s="1">
        <v>21.8</v>
      </c>
      <c r="BO263" s="102"/>
      <c r="BP263" s="1">
        <v>21</v>
      </c>
      <c r="BQ263" s="1">
        <v>20.399999999999999</v>
      </c>
      <c r="BR263" s="1">
        <v>19</v>
      </c>
      <c r="BS263" s="1">
        <v>19.2</v>
      </c>
      <c r="BT263" s="1">
        <v>19.600000000000001</v>
      </c>
      <c r="BU263" s="1">
        <v>19.8</v>
      </c>
      <c r="BV263" s="1">
        <v>21</v>
      </c>
      <c r="BW263" s="1">
        <v>21</v>
      </c>
      <c r="BX263" s="1">
        <v>22.2</v>
      </c>
      <c r="BY263" s="1">
        <v>21.8</v>
      </c>
      <c r="BZ263" s="1">
        <v>21.6</v>
      </c>
      <c r="CA263" s="1">
        <v>20.6</v>
      </c>
      <c r="CB263" s="1">
        <v>21</v>
      </c>
      <c r="CC263" s="1">
        <v>21</v>
      </c>
      <c r="CD263" s="1">
        <v>20.6</v>
      </c>
      <c r="CE263" s="1">
        <v>20.6</v>
      </c>
      <c r="CF263" s="1">
        <v>20.8</v>
      </c>
      <c r="CG263" s="1">
        <v>21.6</v>
      </c>
      <c r="CH263" s="1">
        <v>21.8</v>
      </c>
      <c r="CI263" s="1">
        <v>21.4</v>
      </c>
      <c r="CJ263" s="1">
        <v>20.6</v>
      </c>
      <c r="CK263" s="1">
        <v>20.399999999999999</v>
      </c>
      <c r="CL263" s="1">
        <v>20.6</v>
      </c>
      <c r="CM263" s="1">
        <v>20.2</v>
      </c>
      <c r="CN263" s="1">
        <v>19.8</v>
      </c>
      <c r="CO263" s="1">
        <v>20</v>
      </c>
      <c r="CP263" s="1">
        <v>21.2</v>
      </c>
      <c r="CQ263" s="1">
        <v>20.8</v>
      </c>
      <c r="CR263" s="1">
        <v>21</v>
      </c>
      <c r="CS263" s="1">
        <v>21.4</v>
      </c>
      <c r="CT263" s="1">
        <v>21.8</v>
      </c>
      <c r="CU263" s="1">
        <v>21.4</v>
      </c>
      <c r="CV263" s="1">
        <v>21</v>
      </c>
      <c r="CW263" s="1">
        <v>20.8</v>
      </c>
      <c r="CX263" s="1">
        <v>21.2</v>
      </c>
      <c r="CY263" s="1">
        <v>22</v>
      </c>
      <c r="CZ263" s="1">
        <v>21.2</v>
      </c>
      <c r="DA263" s="1">
        <v>21.6</v>
      </c>
      <c r="DB263" s="1">
        <v>20.6</v>
      </c>
      <c r="DC263" s="1">
        <v>20</v>
      </c>
      <c r="DD263" s="1">
        <v>20.2</v>
      </c>
      <c r="DE263" s="1">
        <v>20.399999999999999</v>
      </c>
      <c r="DF263" s="1">
        <v>21.4</v>
      </c>
      <c r="DG263" s="1">
        <v>21.2</v>
      </c>
      <c r="DH263" s="1">
        <v>19.600000000000001</v>
      </c>
      <c r="DI263" s="1">
        <v>19.399999999999999</v>
      </c>
      <c r="DJ263" s="1">
        <v>20.2</v>
      </c>
      <c r="DK263" s="1">
        <v>20</v>
      </c>
      <c r="DL263" s="1">
        <v>20</v>
      </c>
      <c r="DM263" s="1">
        <v>21.4</v>
      </c>
      <c r="DN263" s="1">
        <v>21</v>
      </c>
      <c r="DO263" s="1">
        <v>20.8</v>
      </c>
      <c r="DP263" s="1">
        <v>21.2</v>
      </c>
      <c r="DQ263" s="1">
        <v>20.8</v>
      </c>
      <c r="DR263" s="1">
        <v>20.399999999999999</v>
      </c>
      <c r="DS263" s="1">
        <v>21.4</v>
      </c>
      <c r="DT263" s="1">
        <v>21.4</v>
      </c>
      <c r="DU263" s="1">
        <v>22</v>
      </c>
      <c r="DV263" s="1">
        <v>19.2</v>
      </c>
      <c r="DW263" s="1">
        <v>19.399999999999999</v>
      </c>
      <c r="DX263" s="1">
        <v>20.6</v>
      </c>
      <c r="DY263" s="1">
        <v>18.600000000000001</v>
      </c>
      <c r="DZ263" s="1">
        <v>18.399999999999999</v>
      </c>
      <c r="EA263" s="1">
        <v>18.399999999999999</v>
      </c>
      <c r="EB263" s="1">
        <v>19.8</v>
      </c>
      <c r="EC263" s="1">
        <v>20</v>
      </c>
      <c r="ED263" s="1">
        <v>21.6</v>
      </c>
      <c r="EE263" s="1">
        <v>21.6</v>
      </c>
      <c r="EF263" s="1">
        <v>21.2</v>
      </c>
      <c r="EG263" s="1">
        <v>21.2</v>
      </c>
      <c r="EH263" s="1">
        <v>20.2</v>
      </c>
      <c r="EI263" s="1">
        <v>20.6</v>
      </c>
      <c r="EJ263" s="1">
        <v>20.399999999999999</v>
      </c>
      <c r="EK263" s="1">
        <v>20.8</v>
      </c>
      <c r="EL263" s="1">
        <v>21.8</v>
      </c>
      <c r="EM263" s="1">
        <v>21.8</v>
      </c>
      <c r="EN263" s="1">
        <v>21.6</v>
      </c>
      <c r="EO263" s="1">
        <v>22</v>
      </c>
      <c r="EP263" s="1">
        <v>21.2</v>
      </c>
      <c r="EQ263" s="1">
        <v>19.600000000000001</v>
      </c>
      <c r="ER263" s="1">
        <v>20.399999999999999</v>
      </c>
      <c r="ES263" s="1">
        <v>20.399999999999999</v>
      </c>
      <c r="ET263" s="1">
        <v>20.8</v>
      </c>
      <c r="EU263" s="1">
        <v>21.2</v>
      </c>
      <c r="EV263" s="1">
        <v>21.4</v>
      </c>
      <c r="EW263" s="1">
        <v>21.4</v>
      </c>
      <c r="EX263" s="1">
        <v>20.8</v>
      </c>
      <c r="EY263" s="1">
        <v>20.8</v>
      </c>
      <c r="EZ263" s="1">
        <v>21.4</v>
      </c>
      <c r="FA263" s="1">
        <v>21</v>
      </c>
      <c r="FB263" s="1">
        <v>20.399999999999999</v>
      </c>
      <c r="FC263" s="1">
        <v>65535</v>
      </c>
      <c r="FD263" s="1">
        <v>21.2</v>
      </c>
      <c r="FE263" s="1">
        <v>20.2</v>
      </c>
      <c r="FF263" s="1">
        <v>20</v>
      </c>
      <c r="FG263" s="1">
        <v>19.600000000000001</v>
      </c>
      <c r="FH263" s="1">
        <v>20.2</v>
      </c>
      <c r="FI263" s="1">
        <v>20.399999999999999</v>
      </c>
      <c r="FJ263" s="1">
        <v>21.2</v>
      </c>
      <c r="FK263" s="1">
        <v>21.4</v>
      </c>
      <c r="FL263" s="1">
        <v>20.8</v>
      </c>
      <c r="FM263" s="1">
        <v>21</v>
      </c>
      <c r="FN263" s="1">
        <v>22</v>
      </c>
      <c r="FO263" s="1">
        <v>21.6</v>
      </c>
      <c r="FP263" s="1">
        <v>20.8</v>
      </c>
      <c r="FQ263" s="1">
        <v>21.2</v>
      </c>
      <c r="FR263" s="1">
        <v>21</v>
      </c>
      <c r="FS263" s="1">
        <v>21.6</v>
      </c>
      <c r="FT263" s="1">
        <v>20.8</v>
      </c>
      <c r="FU263" s="1">
        <v>20.8</v>
      </c>
      <c r="FV263" s="1">
        <v>21.2</v>
      </c>
      <c r="FW263" s="1">
        <v>21.4</v>
      </c>
      <c r="FX263" s="1">
        <v>20.2</v>
      </c>
      <c r="FY263" s="1">
        <v>20.399999999999999</v>
      </c>
      <c r="FZ263" s="1">
        <v>21</v>
      </c>
      <c r="GA263" s="1">
        <v>20.8</v>
      </c>
      <c r="GB263" s="1">
        <v>20.6</v>
      </c>
      <c r="GC263" s="1">
        <v>20.399999999999999</v>
      </c>
      <c r="GD263" s="1">
        <v>20.6</v>
      </c>
      <c r="GE263" s="1">
        <v>20.8</v>
      </c>
      <c r="GF263" s="1">
        <v>18.2</v>
      </c>
      <c r="GG263" s="1">
        <v>18.600000000000001</v>
      </c>
      <c r="GH263" s="1">
        <v>19.399999999999999</v>
      </c>
      <c r="GI263" s="1">
        <v>20.2</v>
      </c>
      <c r="GJ263" s="1">
        <v>21.2</v>
      </c>
      <c r="GK263" s="1">
        <v>21.4</v>
      </c>
      <c r="GL263" s="1">
        <v>19.8</v>
      </c>
      <c r="GM263" s="1">
        <v>20</v>
      </c>
      <c r="GN263" s="1">
        <v>19.600000000000001</v>
      </c>
      <c r="GO263" s="1">
        <v>20.399999999999999</v>
      </c>
      <c r="GP263" s="1">
        <v>19.2</v>
      </c>
      <c r="GQ263" s="1">
        <v>19.600000000000001</v>
      </c>
      <c r="GR263" s="1">
        <v>20.399999999999999</v>
      </c>
      <c r="GS263" s="1">
        <v>21.4</v>
      </c>
      <c r="GT263" s="1">
        <v>20.2</v>
      </c>
      <c r="GU263" s="1">
        <v>20.399999999999999</v>
      </c>
      <c r="GV263" s="1">
        <v>21.2</v>
      </c>
      <c r="GW263" s="1">
        <v>20</v>
      </c>
      <c r="GX263" s="1">
        <v>20.2</v>
      </c>
      <c r="GY263" s="1">
        <v>19</v>
      </c>
      <c r="GZ263" s="1">
        <v>19</v>
      </c>
      <c r="HA263" s="1">
        <v>20.8</v>
      </c>
      <c r="HB263" s="1">
        <v>21.4</v>
      </c>
      <c r="HC263" s="1">
        <v>21.4</v>
      </c>
      <c r="HD263" s="1">
        <v>21.6</v>
      </c>
      <c r="HE263" s="1">
        <v>20.2</v>
      </c>
      <c r="HF263" s="1">
        <v>20.6</v>
      </c>
      <c r="HG263" s="1">
        <v>19.2</v>
      </c>
      <c r="HH263" s="1">
        <v>20</v>
      </c>
      <c r="HI263" s="1">
        <v>20.2</v>
      </c>
      <c r="HJ263" s="1">
        <v>19.8</v>
      </c>
      <c r="HK263" s="1">
        <v>19.399999999999999</v>
      </c>
      <c r="HL263" s="1">
        <v>19.8</v>
      </c>
      <c r="HM263" s="1">
        <v>20</v>
      </c>
      <c r="HN263" s="1">
        <v>21</v>
      </c>
      <c r="HO263" s="1">
        <v>21</v>
      </c>
      <c r="HP263" s="1">
        <v>20.8</v>
      </c>
      <c r="HQ263" s="1">
        <v>20.6</v>
      </c>
      <c r="HR263" s="1">
        <v>20.2</v>
      </c>
      <c r="HS263" s="1">
        <v>19.8</v>
      </c>
      <c r="HT263" s="1">
        <v>20.6</v>
      </c>
      <c r="HU263" s="1">
        <v>21</v>
      </c>
      <c r="HV263" s="1">
        <v>20.399999999999999</v>
      </c>
      <c r="HW263" s="1">
        <v>21</v>
      </c>
      <c r="HX263" s="1">
        <v>20.6</v>
      </c>
      <c r="HY263" s="1">
        <v>20.2</v>
      </c>
      <c r="HZ263" s="1">
        <v>20.8</v>
      </c>
      <c r="IA263" s="1">
        <v>20.2</v>
      </c>
      <c r="IB263" s="1">
        <v>20.2</v>
      </c>
      <c r="IC263" s="1">
        <v>20</v>
      </c>
      <c r="ID263" s="1">
        <v>20.2</v>
      </c>
      <c r="IE263" s="1">
        <v>21</v>
      </c>
      <c r="IF263" s="1">
        <v>20.6</v>
      </c>
      <c r="IG263" s="1">
        <v>20.2</v>
      </c>
      <c r="IH263" s="1">
        <v>16.399999999999999</v>
      </c>
      <c r="II263" s="1">
        <v>18.2</v>
      </c>
      <c r="IJ263" s="1">
        <v>20.8</v>
      </c>
      <c r="IK263" s="1">
        <v>19.399999999999999</v>
      </c>
      <c r="IL263" s="1">
        <v>18.600000000000001</v>
      </c>
      <c r="IM263" s="1">
        <v>18.8</v>
      </c>
      <c r="IN263" s="1">
        <v>19.399999999999999</v>
      </c>
      <c r="IO263" s="1">
        <v>20</v>
      </c>
      <c r="IP263" s="1">
        <v>18.600000000000001</v>
      </c>
      <c r="IQ263" s="1">
        <v>18.600000000000001</v>
      </c>
      <c r="IR263" s="1">
        <v>21</v>
      </c>
      <c r="IS263" s="1">
        <v>21</v>
      </c>
      <c r="IT263" s="1">
        <v>19.8</v>
      </c>
      <c r="IU263" s="1">
        <v>21.2</v>
      </c>
      <c r="IV263" s="1">
        <v>21.6</v>
      </c>
      <c r="IW263" s="1">
        <v>21</v>
      </c>
      <c r="IX263" s="1">
        <v>21.6</v>
      </c>
      <c r="IY263" s="1">
        <v>20.8</v>
      </c>
      <c r="IZ263" s="1">
        <v>21.8</v>
      </c>
      <c r="JA263" s="1">
        <v>21.6</v>
      </c>
      <c r="JB263" s="1">
        <v>21.4</v>
      </c>
      <c r="JC263" s="1">
        <v>22.6</v>
      </c>
      <c r="JD263" s="1">
        <v>23.4</v>
      </c>
      <c r="JE263" s="1">
        <v>21.2</v>
      </c>
      <c r="JF263" s="1">
        <v>21.6</v>
      </c>
      <c r="JG263" s="1">
        <v>21.4</v>
      </c>
      <c r="JH263" s="1">
        <v>22</v>
      </c>
      <c r="JI263" s="1">
        <v>21.4</v>
      </c>
      <c r="JJ263" s="1">
        <v>20.8</v>
      </c>
      <c r="JK263" s="1">
        <v>21</v>
      </c>
      <c r="JL263" s="1">
        <v>19.600000000000001</v>
      </c>
      <c r="JM263" s="1">
        <v>21.2</v>
      </c>
      <c r="JN263" s="1">
        <v>20.2</v>
      </c>
      <c r="JO263" s="1">
        <v>65535</v>
      </c>
      <c r="JP263" s="1">
        <v>21.2</v>
      </c>
      <c r="JQ263" s="1">
        <v>22</v>
      </c>
      <c r="JR263" s="1">
        <v>21</v>
      </c>
      <c r="JS263" s="1">
        <v>20.2</v>
      </c>
      <c r="JT263" s="1">
        <v>20</v>
      </c>
      <c r="JU263" s="1">
        <v>19.8</v>
      </c>
      <c r="JV263" s="1">
        <v>65535</v>
      </c>
      <c r="JW263" s="1">
        <v>20.399999999999999</v>
      </c>
      <c r="JX263" s="1">
        <v>19.8</v>
      </c>
      <c r="JY263" s="1">
        <v>18.2</v>
      </c>
      <c r="JZ263" s="1">
        <v>18.600000000000001</v>
      </c>
      <c r="KA263" s="1">
        <v>20</v>
      </c>
      <c r="KB263" s="1">
        <v>20.6</v>
      </c>
      <c r="KC263" s="1">
        <v>21</v>
      </c>
      <c r="KD263" s="1">
        <v>19.399999999999999</v>
      </c>
      <c r="KE263" s="1">
        <v>19.600000000000001</v>
      </c>
      <c r="KF263" s="1">
        <v>21.4</v>
      </c>
      <c r="KG263" s="1">
        <v>21.6</v>
      </c>
      <c r="KH263" s="1">
        <v>21.4</v>
      </c>
      <c r="KI263" s="1">
        <v>19.399999999999999</v>
      </c>
      <c r="KJ263" s="1">
        <v>19.8</v>
      </c>
      <c r="KK263" s="1">
        <v>19.600000000000001</v>
      </c>
      <c r="KL263" s="1">
        <v>65535</v>
      </c>
      <c r="KM263" s="1">
        <v>19.600000000000001</v>
      </c>
      <c r="KN263" s="1">
        <v>20</v>
      </c>
      <c r="KO263" s="1">
        <v>20.6</v>
      </c>
      <c r="KP263" s="1">
        <v>19.8</v>
      </c>
      <c r="KQ263" s="1">
        <v>20.399999999999999</v>
      </c>
      <c r="KR263" s="1">
        <v>20.2</v>
      </c>
      <c r="KS263" s="1">
        <v>20.6</v>
      </c>
      <c r="KT263" s="1">
        <v>20.399999999999999</v>
      </c>
      <c r="KU263" s="1">
        <v>21.2</v>
      </c>
      <c r="KV263" s="1">
        <v>21.2</v>
      </c>
      <c r="KW263" s="1">
        <v>20.399999999999999</v>
      </c>
      <c r="KX263" s="1">
        <v>20.2</v>
      </c>
      <c r="KY263" s="1">
        <v>20.8</v>
      </c>
      <c r="KZ263" s="1">
        <v>20.6</v>
      </c>
      <c r="LA263" s="1">
        <v>19.399999999999999</v>
      </c>
      <c r="LB263" s="1">
        <v>19</v>
      </c>
      <c r="LC263" s="1">
        <v>19.399999999999999</v>
      </c>
      <c r="LD263" s="1">
        <v>20.6</v>
      </c>
      <c r="LE263" s="1">
        <v>20.399999999999999</v>
      </c>
      <c r="LF263" s="1">
        <v>20.6</v>
      </c>
      <c r="LG263" s="1">
        <v>22</v>
      </c>
      <c r="LH263" s="1">
        <v>21.6</v>
      </c>
      <c r="LI263" s="1">
        <v>21.8</v>
      </c>
      <c r="LJ263" s="1">
        <v>21.6</v>
      </c>
      <c r="LK263" s="1">
        <v>21.4</v>
      </c>
      <c r="LL263" s="1">
        <v>20.8</v>
      </c>
      <c r="LM263" s="1">
        <v>21.2</v>
      </c>
      <c r="LN263" s="1">
        <v>21.4</v>
      </c>
      <c r="LO263" s="1">
        <v>21.6</v>
      </c>
      <c r="LP263" s="1">
        <v>20.8</v>
      </c>
      <c r="LQ263" s="1">
        <v>21</v>
      </c>
      <c r="LR263" s="1">
        <v>21.6</v>
      </c>
      <c r="LS263" s="1">
        <v>21.2</v>
      </c>
      <c r="LT263" s="1">
        <v>20</v>
      </c>
      <c r="LU263" s="1">
        <v>20.399999999999999</v>
      </c>
      <c r="LV263" s="1">
        <v>20.2</v>
      </c>
      <c r="LW263" s="1">
        <v>65535</v>
      </c>
      <c r="LX263" s="1">
        <v>21.4</v>
      </c>
      <c r="LY263" s="1">
        <v>21.6</v>
      </c>
      <c r="LZ263" s="1">
        <v>21.8</v>
      </c>
      <c r="MA263" s="1">
        <v>21.2</v>
      </c>
      <c r="MB263" s="1">
        <v>20</v>
      </c>
      <c r="MC263" s="1">
        <v>20.399999999999999</v>
      </c>
      <c r="MD263" s="1">
        <v>20.6</v>
      </c>
      <c r="ME263" s="1">
        <v>22.2</v>
      </c>
      <c r="MF263" s="1">
        <v>19.600000000000001</v>
      </c>
      <c r="MG263" s="1">
        <v>19.8</v>
      </c>
      <c r="MH263" s="1">
        <v>20.8</v>
      </c>
      <c r="MI263" s="1">
        <v>19.600000000000001</v>
      </c>
      <c r="MJ263" s="1">
        <v>20</v>
      </c>
      <c r="MK263" s="1">
        <v>20</v>
      </c>
      <c r="ML263" s="1">
        <v>20.399999999999999</v>
      </c>
      <c r="MM263" s="1">
        <v>20.8</v>
      </c>
      <c r="MN263" s="1">
        <v>19.8</v>
      </c>
      <c r="MO263" s="1">
        <v>20</v>
      </c>
      <c r="MP263" s="1">
        <v>21</v>
      </c>
      <c r="MQ263" s="1">
        <v>21.2</v>
      </c>
      <c r="MR263" s="1">
        <v>21.2</v>
      </c>
      <c r="MS263" s="1">
        <v>21</v>
      </c>
      <c r="MT263" s="1">
        <v>65535</v>
      </c>
      <c r="MU263" s="1">
        <v>21.2</v>
      </c>
      <c r="MV263" s="1">
        <v>20.6</v>
      </c>
      <c r="MW263" s="1">
        <v>20.399999999999999</v>
      </c>
      <c r="MX263" s="1">
        <v>20.399999999999999</v>
      </c>
      <c r="MY263" s="1">
        <v>21.8</v>
      </c>
      <c r="MZ263" s="1">
        <v>21.2</v>
      </c>
      <c r="NA263" s="1">
        <v>21.8</v>
      </c>
      <c r="NB263" s="1">
        <v>22</v>
      </c>
      <c r="NC263" s="1">
        <v>22.2</v>
      </c>
      <c r="ND263" s="1">
        <v>22</v>
      </c>
      <c r="NE263" s="1">
        <v>21.4</v>
      </c>
      <c r="NF263" s="1">
        <v>18.600000000000001</v>
      </c>
      <c r="NG263" s="1">
        <v>19</v>
      </c>
      <c r="NH263" s="1">
        <v>21.4</v>
      </c>
      <c r="NI263" s="1">
        <v>21.2</v>
      </c>
      <c r="NJ263" s="6">
        <f t="shared" si="209"/>
        <v>1</v>
      </c>
      <c r="NK263" s="3">
        <f t="shared" si="210"/>
        <v>1</v>
      </c>
      <c r="NL263" s="3">
        <f t="shared" si="211"/>
        <v>1</v>
      </c>
      <c r="NM263" s="3">
        <f t="shared" si="212"/>
        <v>1</v>
      </c>
      <c r="NN263" s="3">
        <f t="shared" si="213"/>
        <v>0.967741935483871</v>
      </c>
      <c r="NO263" s="3">
        <f t="shared" si="214"/>
        <v>1</v>
      </c>
      <c r="NP263" s="3">
        <f t="shared" si="215"/>
        <v>1</v>
      </c>
      <c r="NQ263" s="3">
        <f t="shared" si="216"/>
        <v>1</v>
      </c>
      <c r="NR263" s="3">
        <f t="shared" si="217"/>
        <v>0.96666666666666667</v>
      </c>
      <c r="NS263" s="3">
        <f t="shared" si="218"/>
        <v>0.93548387096774188</v>
      </c>
      <c r="NT263" s="3">
        <f t="shared" si="219"/>
        <v>0.96666666666666667</v>
      </c>
      <c r="NU263" s="3">
        <f t="shared" si="220"/>
        <v>0.967741935483871</v>
      </c>
      <c r="NV263" s="3">
        <f t="shared" si="221"/>
        <v>0.98356164383561639</v>
      </c>
      <c r="NW263" s="5">
        <f t="shared" si="222"/>
        <v>19.806451612903224</v>
      </c>
      <c r="NX263" s="1">
        <f t="shared" si="223"/>
        <v>20.9</v>
      </c>
      <c r="NY263" s="1">
        <f t="shared" si="224"/>
        <v>20.767741935483869</v>
      </c>
      <c r="NZ263" s="1">
        <f t="shared" si="225"/>
        <v>20.726666666666667</v>
      </c>
      <c r="OA263" s="1">
        <f t="shared" si="226"/>
        <v>20.693333333333328</v>
      </c>
      <c r="OB263" s="1">
        <f t="shared" si="227"/>
        <v>20.666666666666668</v>
      </c>
      <c r="OC263" s="1">
        <f t="shared" si="228"/>
        <v>20.2258064516129</v>
      </c>
      <c r="OD263" s="1">
        <f t="shared" si="229"/>
        <v>19.974193548387095</v>
      </c>
      <c r="OE263" s="1">
        <f t="shared" si="230"/>
        <v>21.151724137931033</v>
      </c>
      <c r="OF263" s="1">
        <f t="shared" si="231"/>
        <v>20.234482758620693</v>
      </c>
      <c r="OG263" s="1">
        <f t="shared" si="232"/>
        <v>20.862068965517242</v>
      </c>
      <c r="OH263" s="1">
        <f t="shared" si="233"/>
        <v>20.753333333333334</v>
      </c>
      <c r="OI263" s="111">
        <v>20.116</v>
      </c>
      <c r="OJ263" s="112">
        <v>20.079166666666662</v>
      </c>
      <c r="OK263" s="112">
        <v>20.332000000000004</v>
      </c>
      <c r="OL263" s="112">
        <v>20.408333333333331</v>
      </c>
      <c r="OM263" s="112">
        <v>20.316666666666666</v>
      </c>
      <c r="ON263" s="112">
        <v>20.166666666666664</v>
      </c>
      <c r="OO263" s="112">
        <v>19.954166666666669</v>
      </c>
      <c r="OP263" s="112">
        <v>20.116</v>
      </c>
      <c r="OQ263" s="112">
        <v>19.988461538461536</v>
      </c>
      <c r="OR263" s="112">
        <v>19.992307692307694</v>
      </c>
      <c r="OS263" s="112">
        <v>20.14</v>
      </c>
      <c r="OT263" s="112">
        <v>20.195999999999998</v>
      </c>
      <c r="OU263" s="5">
        <f t="shared" si="197"/>
        <v>-0.30954838709677546</v>
      </c>
      <c r="OV263" s="1">
        <f t="shared" si="198"/>
        <v>0.82083333333333641</v>
      </c>
      <c r="OW263" s="1">
        <f t="shared" si="199"/>
        <v>0.43574193548386475</v>
      </c>
      <c r="OX263" s="1">
        <f t="shared" si="200"/>
        <v>0.31833333333333513</v>
      </c>
      <c r="OY263" s="1">
        <f t="shared" si="201"/>
        <v>0.3766666666666616</v>
      </c>
      <c r="OZ263" s="1">
        <f t="shared" si="202"/>
        <v>0.50000000000000355</v>
      </c>
      <c r="PA263" s="1">
        <f t="shared" si="203"/>
        <v>0.27163978494623109</v>
      </c>
      <c r="PB263" s="1">
        <f t="shared" si="204"/>
        <v>-0.14180645161290428</v>
      </c>
      <c r="PC263" s="1">
        <f t="shared" si="205"/>
        <v>1.1632625994694976</v>
      </c>
      <c r="PD263" s="1">
        <f t="shared" si="206"/>
        <v>0.24217506631299912</v>
      </c>
      <c r="PE263" s="1">
        <f t="shared" si="207"/>
        <v>0.72206896551724142</v>
      </c>
      <c r="PF263" s="1">
        <f t="shared" si="208"/>
        <v>0.5573333333333359</v>
      </c>
      <c r="PG263" s="111">
        <v>15.4</v>
      </c>
      <c r="PH263" s="112">
        <v>16.2</v>
      </c>
      <c r="PI263" s="112">
        <v>17</v>
      </c>
      <c r="PJ263" s="112">
        <v>17.399999999999999</v>
      </c>
      <c r="PK263" s="112">
        <v>17</v>
      </c>
      <c r="PL263" s="112">
        <v>17</v>
      </c>
      <c r="PM263" s="112">
        <v>16.399999999999999</v>
      </c>
      <c r="PN263" s="112">
        <v>15.4</v>
      </c>
      <c r="PO263" s="112">
        <v>16.600000000000001</v>
      </c>
      <c r="PP263" s="112">
        <v>17.399999999999999</v>
      </c>
      <c r="PQ263" s="112">
        <v>16.8</v>
      </c>
      <c r="PR263" s="137">
        <v>16.2</v>
      </c>
      <c r="PS263" s="5">
        <f t="array" ref="PS263">+IF(ISERROR($NW263)=FALSE,MIN(IF($H263:$AL263&lt;65534,$H263:$AL263,"")),NA())</f>
        <v>15.4</v>
      </c>
      <c r="PT263" s="1">
        <f t="array" ref="PT263">+IF(ISERROR($NX263)=FALSE,MIN(IF($AM263:$BN263&lt;65534,$AM263:$BN263,"")),NA())</f>
        <v>19.8</v>
      </c>
      <c r="PU263" s="1">
        <f t="array" ref="PU263">+IF(ISERROR($NY263)=FALSE,MIN(IF($BP263:$CT263&lt;65534,$BP263:$CT263,"")),NA())</f>
        <v>19</v>
      </c>
      <c r="PV263" s="1">
        <f t="array" ref="PV263">+IF(ISERROR($NZ263)=FALSE,MIN(IF($CU263:$DX263&lt;65534,$CU263:$DX263,"")),NA())</f>
        <v>19.2</v>
      </c>
      <c r="PW263" s="1">
        <f t="array" ref="PW263">+IF(ISERROR($OA263)=FALSE,MIN(IF($DY263:$FC263&lt;65534,$DY263:$FC263,"")),NA())</f>
        <v>18.399999999999999</v>
      </c>
      <c r="PX263" s="1">
        <f t="array" ref="PX263">+IF(ISERROR($OB263)=FALSE,MIN(IF($FD263:$GG263&lt;65534,$FD263:$GG263,"")),NA())</f>
        <v>18.2</v>
      </c>
      <c r="PY263" s="1">
        <f t="array" ref="PY263">+IF(ISERROR($OC263)=FALSE,MIN(IF($GH263:$HL263&lt;65534,$GH263:$HL263,"")),NA())</f>
        <v>19</v>
      </c>
      <c r="PZ263" s="1">
        <f t="array" ref="PZ263">+IF(ISERROR($OD263)=FALSE,MIN(IF($HM263:$IQ263&lt;65534,$HM263:$IQ263,"")),NA())</f>
        <v>16.399999999999999</v>
      </c>
      <c r="QA263" s="1">
        <f t="array" ref="QA263">+IF(ISERROR($OE263)=FALSE,MIN(IF($IR263:$JU263&lt;65534,$IR263:$JU263,"")),NA())</f>
        <v>19.600000000000001</v>
      </c>
      <c r="QB263" s="1">
        <f t="array" ref="QB263">+IF(ISERROR($OF263)=FALSE,MIN(IF($JV263:$KZ263&lt;65534,$JV263:$KZ263,"")),NA())</f>
        <v>18.2</v>
      </c>
      <c r="QC263" s="1">
        <f t="array" ref="QC263">+IF(ISERROR($OG263)=FALSE,MIN(IF($LA263:$MD263&lt;65534,$LA263:$MD263,"")),NA())</f>
        <v>19</v>
      </c>
      <c r="QD263" s="1">
        <f t="array" ref="QD263">+IF(ISERROR($OH263)=FALSE,MIN(IF($ME263:$NI263&lt;65534,$ME263:$NI263,"")),NA())</f>
        <v>18.600000000000001</v>
      </c>
      <c r="QE263" s="5">
        <f t="shared" si="234"/>
        <v>0</v>
      </c>
      <c r="QF263" s="1">
        <f t="shared" si="235"/>
        <v>-3.6000000000000014</v>
      </c>
      <c r="QG263" s="1">
        <f t="shared" si="236"/>
        <v>-2</v>
      </c>
      <c r="QH263" s="1">
        <f t="shared" si="237"/>
        <v>-1.8000000000000007</v>
      </c>
      <c r="QI263" s="1">
        <f t="shared" si="238"/>
        <v>-1.3999999999999986</v>
      </c>
      <c r="QJ263" s="1">
        <f t="shared" si="239"/>
        <v>-1.1999999999999993</v>
      </c>
      <c r="QK263" s="1">
        <f t="shared" si="240"/>
        <v>-2.6000000000000014</v>
      </c>
      <c r="QL263" s="1">
        <f t="shared" si="241"/>
        <v>-0.99999999999999822</v>
      </c>
      <c r="QM263" s="1">
        <f t="shared" si="242"/>
        <v>-3</v>
      </c>
      <c r="QN263" s="1">
        <f t="shared" si="243"/>
        <v>-0.80000000000000071</v>
      </c>
      <c r="QO263" s="1">
        <f t="shared" si="244"/>
        <v>-2.1999999999999993</v>
      </c>
      <c r="QP263" s="1">
        <f t="shared" si="245"/>
        <v>-2.4000000000000021</v>
      </c>
      <c r="QQ263" s="5" t="s">
        <v>892</v>
      </c>
    </row>
    <row r="264" spans="1:459" s="1" customFormat="1" x14ac:dyDescent="0.2">
      <c r="A264" s="79">
        <v>22065040</v>
      </c>
      <c r="B264" s="106">
        <v>-75.488083333333336</v>
      </c>
      <c r="C264" s="106">
        <v>3.9069166666666666</v>
      </c>
      <c r="D264" s="105">
        <v>1448</v>
      </c>
      <c r="E264" s="97" t="s">
        <v>129</v>
      </c>
      <c r="F264" s="97" t="s">
        <v>130</v>
      </c>
      <c r="G264" s="97" t="s">
        <v>27</v>
      </c>
      <c r="H264" s="1">
        <v>65535</v>
      </c>
      <c r="I264" s="1">
        <v>14</v>
      </c>
      <c r="J264" s="1">
        <v>14.6</v>
      </c>
      <c r="K264" s="1">
        <v>15.4</v>
      </c>
      <c r="L264" s="1">
        <v>15.8</v>
      </c>
      <c r="M264" s="1">
        <v>17.2</v>
      </c>
      <c r="N264" s="1">
        <v>17.600000000000001</v>
      </c>
      <c r="O264" s="1">
        <v>16</v>
      </c>
      <c r="P264" s="1">
        <v>16.399999999999999</v>
      </c>
      <c r="Q264" s="1">
        <v>15.8</v>
      </c>
      <c r="R264" s="1">
        <v>15.6</v>
      </c>
      <c r="S264" s="1">
        <v>16.2</v>
      </c>
      <c r="T264" s="1">
        <v>15.4</v>
      </c>
      <c r="U264" s="1">
        <v>16</v>
      </c>
      <c r="V264" s="1">
        <v>15.6</v>
      </c>
      <c r="W264" s="1">
        <v>16.8</v>
      </c>
      <c r="X264" s="1">
        <v>16.2</v>
      </c>
      <c r="Y264" s="1">
        <v>17.2</v>
      </c>
      <c r="Z264" s="1">
        <v>16.399999999999999</v>
      </c>
      <c r="AA264" s="1">
        <v>16.8</v>
      </c>
      <c r="AB264" s="1">
        <v>16.399999999999999</v>
      </c>
      <c r="AC264" s="1">
        <v>17.2</v>
      </c>
      <c r="AD264" s="1">
        <v>17</v>
      </c>
      <c r="AE264" s="1">
        <v>16.8</v>
      </c>
      <c r="AF264" s="1">
        <v>17</v>
      </c>
      <c r="AG264" s="1">
        <v>17.600000000000001</v>
      </c>
      <c r="AH264" s="1">
        <v>16.8</v>
      </c>
      <c r="AI264" s="1">
        <v>16</v>
      </c>
      <c r="AJ264" s="1">
        <v>16.399999999999999</v>
      </c>
      <c r="AK264" s="1">
        <v>65535</v>
      </c>
      <c r="AL264" s="1">
        <v>16.600000000000001</v>
      </c>
      <c r="AM264" s="1">
        <v>17.2</v>
      </c>
      <c r="AN264" s="1">
        <v>16.2</v>
      </c>
      <c r="AO264" s="1">
        <v>17.399999999999999</v>
      </c>
      <c r="AP264" s="1">
        <v>15.8</v>
      </c>
      <c r="AQ264" s="1">
        <v>17.2</v>
      </c>
      <c r="AR264" s="1">
        <v>16.600000000000001</v>
      </c>
      <c r="AS264" s="1">
        <v>17</v>
      </c>
      <c r="AT264" s="1">
        <v>16.2</v>
      </c>
      <c r="AU264" s="1">
        <v>16.600000000000001</v>
      </c>
      <c r="AV264" s="1">
        <v>16.399999999999999</v>
      </c>
      <c r="AW264" s="1">
        <v>16.8</v>
      </c>
      <c r="AX264" s="1">
        <v>16</v>
      </c>
      <c r="AY264" s="1">
        <v>17.2</v>
      </c>
      <c r="AZ264" s="1">
        <v>17.600000000000001</v>
      </c>
      <c r="BA264" s="1">
        <v>65535</v>
      </c>
      <c r="BB264" s="1">
        <v>17.399999999999999</v>
      </c>
      <c r="BC264" s="1">
        <v>16.8</v>
      </c>
      <c r="BD264" s="1">
        <v>65535</v>
      </c>
      <c r="BE264" s="1">
        <v>17.2</v>
      </c>
      <c r="BF264" s="1">
        <v>16.8</v>
      </c>
      <c r="BG264" s="1">
        <v>17.399999999999999</v>
      </c>
      <c r="BH264" s="1">
        <v>16.8</v>
      </c>
      <c r="BI264" s="1">
        <v>17.2</v>
      </c>
      <c r="BJ264" s="1">
        <v>16.600000000000001</v>
      </c>
      <c r="BK264" s="1">
        <v>16.2</v>
      </c>
      <c r="BL264" s="1">
        <v>65535</v>
      </c>
      <c r="BM264" s="1">
        <v>16.399999999999999</v>
      </c>
      <c r="BN264" s="1">
        <v>65535</v>
      </c>
      <c r="BO264" s="102"/>
      <c r="BP264" s="1">
        <v>16.2</v>
      </c>
      <c r="BQ264" s="1">
        <v>16.8</v>
      </c>
      <c r="BR264" s="1">
        <v>15.4</v>
      </c>
      <c r="BS264" s="1">
        <v>16.8</v>
      </c>
      <c r="BT264" s="1">
        <v>16.600000000000001</v>
      </c>
      <c r="BU264" s="1">
        <v>17.2</v>
      </c>
      <c r="BV264" s="1">
        <v>17.399999999999999</v>
      </c>
      <c r="BW264" s="1">
        <v>17.2</v>
      </c>
      <c r="BX264" s="1">
        <v>17.399999999999999</v>
      </c>
      <c r="BY264" s="1">
        <v>17.2</v>
      </c>
      <c r="BZ264" s="1">
        <v>17.600000000000001</v>
      </c>
      <c r="CA264" s="1">
        <v>16.600000000000001</v>
      </c>
      <c r="CB264" s="1">
        <v>16.399999999999999</v>
      </c>
      <c r="CC264" s="1">
        <v>16.8</v>
      </c>
      <c r="CD264" s="1">
        <v>16.8</v>
      </c>
      <c r="CE264" s="1">
        <v>16.600000000000001</v>
      </c>
      <c r="CF264" s="1">
        <v>16.8</v>
      </c>
      <c r="CG264" s="1">
        <v>17</v>
      </c>
      <c r="CH264" s="1">
        <v>16.600000000000001</v>
      </c>
      <c r="CI264" s="1">
        <v>16.8</v>
      </c>
      <c r="CJ264" s="1">
        <v>16.600000000000001</v>
      </c>
      <c r="CK264" s="1">
        <v>16.399999999999999</v>
      </c>
      <c r="CL264" s="1">
        <v>16.2</v>
      </c>
      <c r="CM264" s="1">
        <v>16.600000000000001</v>
      </c>
      <c r="CN264" s="1">
        <v>16.600000000000001</v>
      </c>
      <c r="CO264" s="1">
        <v>16.8</v>
      </c>
      <c r="CP264" s="1">
        <v>14.8</v>
      </c>
      <c r="CQ264" s="1">
        <v>15</v>
      </c>
      <c r="CR264" s="1">
        <v>65535</v>
      </c>
      <c r="CS264" s="1">
        <v>16.8</v>
      </c>
      <c r="CT264" s="1">
        <v>16.8</v>
      </c>
      <c r="CU264" s="1">
        <v>17.2</v>
      </c>
      <c r="CV264" s="1">
        <v>16.600000000000001</v>
      </c>
      <c r="CW264" s="1">
        <v>16.399999999999999</v>
      </c>
      <c r="CX264" s="1">
        <v>17</v>
      </c>
      <c r="CY264" s="1">
        <v>16.2</v>
      </c>
      <c r="CZ264" s="1">
        <v>17.2</v>
      </c>
      <c r="DA264" s="1">
        <v>65535</v>
      </c>
      <c r="DB264" s="1">
        <v>15.8</v>
      </c>
      <c r="DC264" s="1">
        <v>16.8</v>
      </c>
      <c r="DD264" s="1">
        <v>17.2</v>
      </c>
      <c r="DE264" s="1">
        <v>16.600000000000001</v>
      </c>
      <c r="DF264" s="1">
        <v>17.2</v>
      </c>
      <c r="DG264" s="1">
        <v>16.399999999999999</v>
      </c>
      <c r="DH264" s="1">
        <v>16.2</v>
      </c>
      <c r="DI264" s="1">
        <v>16.399999999999999</v>
      </c>
      <c r="DJ264" s="1">
        <v>16.399999999999999</v>
      </c>
      <c r="DK264" s="1">
        <v>16.600000000000001</v>
      </c>
      <c r="DL264" s="1">
        <v>16.8</v>
      </c>
      <c r="DM264" s="1">
        <v>16.2</v>
      </c>
      <c r="DN264" s="1">
        <v>16.8</v>
      </c>
      <c r="DO264" s="1">
        <v>16.399999999999999</v>
      </c>
      <c r="DP264" s="1">
        <v>15.6</v>
      </c>
      <c r="DQ264" s="1">
        <v>15.8</v>
      </c>
      <c r="DR264" s="1">
        <v>16.8</v>
      </c>
      <c r="DS264" s="1">
        <v>15.6</v>
      </c>
      <c r="DT264" s="1">
        <v>16.600000000000001</v>
      </c>
      <c r="DU264" s="1">
        <v>17.399999999999999</v>
      </c>
      <c r="DV264" s="1">
        <v>15.4</v>
      </c>
      <c r="DW264" s="1">
        <v>16.399999999999999</v>
      </c>
      <c r="DX264" s="1">
        <v>16.600000000000001</v>
      </c>
      <c r="DY264" s="1">
        <v>15.8</v>
      </c>
      <c r="DZ264" s="1">
        <v>15.6</v>
      </c>
      <c r="EA264" s="1">
        <v>16.8</v>
      </c>
      <c r="EB264" s="1">
        <v>15.8</v>
      </c>
      <c r="EC264" s="1">
        <v>16.399999999999999</v>
      </c>
      <c r="ED264" s="1">
        <v>17.399999999999999</v>
      </c>
      <c r="EE264" s="1">
        <v>17.600000000000001</v>
      </c>
      <c r="EF264" s="1">
        <v>17.8</v>
      </c>
      <c r="EG264" s="1">
        <v>65535</v>
      </c>
      <c r="EH264" s="1">
        <v>16</v>
      </c>
      <c r="EI264" s="1">
        <v>16.8</v>
      </c>
      <c r="EJ264" s="1">
        <v>16.600000000000001</v>
      </c>
      <c r="EK264" s="1">
        <v>16.399999999999999</v>
      </c>
      <c r="EL264" s="1">
        <v>16.600000000000001</v>
      </c>
      <c r="EM264" s="1">
        <v>17.2</v>
      </c>
      <c r="EN264" s="1">
        <v>16.8</v>
      </c>
      <c r="EO264" s="1">
        <v>16.600000000000001</v>
      </c>
      <c r="EP264" s="1">
        <v>16.8</v>
      </c>
      <c r="EQ264" s="1">
        <v>16.399999999999999</v>
      </c>
      <c r="ER264" s="1">
        <v>16.2</v>
      </c>
      <c r="ES264" s="1">
        <v>16.600000000000001</v>
      </c>
      <c r="ET264" s="1">
        <v>17.2</v>
      </c>
      <c r="EU264" s="1">
        <v>17.600000000000001</v>
      </c>
      <c r="EV264" s="1">
        <v>17.8</v>
      </c>
      <c r="EW264" s="1">
        <v>16.8</v>
      </c>
      <c r="EX264" s="1">
        <v>15.8</v>
      </c>
      <c r="EY264" s="1">
        <v>17</v>
      </c>
      <c r="EZ264" s="1">
        <v>17.399999999999999</v>
      </c>
      <c r="FA264" s="1">
        <v>16.399999999999999</v>
      </c>
      <c r="FB264" s="1">
        <v>16.8</v>
      </c>
      <c r="FC264" s="1">
        <v>16.2</v>
      </c>
      <c r="FD264" s="1">
        <v>16</v>
      </c>
      <c r="FE264" s="1">
        <v>15.4</v>
      </c>
      <c r="FF264" s="1">
        <v>65535</v>
      </c>
      <c r="FG264" s="1">
        <v>15.6</v>
      </c>
      <c r="FH264" s="1">
        <v>15.8</v>
      </c>
      <c r="FI264" s="1">
        <v>16.8</v>
      </c>
      <c r="FJ264" s="1">
        <v>17</v>
      </c>
      <c r="FK264" s="1">
        <v>15.6</v>
      </c>
      <c r="FL264" s="1">
        <v>16</v>
      </c>
      <c r="FM264" s="1">
        <v>17.2</v>
      </c>
      <c r="FN264" s="1">
        <v>17.2</v>
      </c>
      <c r="FO264" s="1">
        <v>65535</v>
      </c>
      <c r="FP264" s="1">
        <v>16.600000000000001</v>
      </c>
      <c r="FQ264" s="1">
        <v>17.600000000000001</v>
      </c>
      <c r="FR264" s="1">
        <v>17.2</v>
      </c>
      <c r="FS264" s="1">
        <v>17.600000000000001</v>
      </c>
      <c r="FT264" s="1">
        <v>16.8</v>
      </c>
      <c r="FU264" s="1">
        <v>17</v>
      </c>
      <c r="FV264" s="1">
        <v>16.8</v>
      </c>
      <c r="FW264" s="1">
        <v>16.600000000000001</v>
      </c>
      <c r="FX264" s="1">
        <v>16.8</v>
      </c>
      <c r="FY264" s="1">
        <v>17.2</v>
      </c>
      <c r="FZ264" s="1">
        <v>17.399999999999999</v>
      </c>
      <c r="GA264" s="1">
        <v>17</v>
      </c>
      <c r="GB264" s="1">
        <v>16.600000000000001</v>
      </c>
      <c r="GC264" s="1">
        <v>15.2</v>
      </c>
      <c r="GD264" s="1">
        <v>16.399999999999999</v>
      </c>
      <c r="GE264" s="1">
        <v>17.2</v>
      </c>
      <c r="GF264" s="1">
        <v>15</v>
      </c>
      <c r="GG264" s="1">
        <v>15.8</v>
      </c>
      <c r="GH264" s="1">
        <v>15.4</v>
      </c>
      <c r="GI264" s="1">
        <v>17.2</v>
      </c>
      <c r="GJ264" s="1">
        <v>16.8</v>
      </c>
      <c r="GK264" s="1">
        <v>15.8</v>
      </c>
      <c r="GL264" s="1">
        <v>16.8</v>
      </c>
      <c r="GM264" s="1">
        <v>15.2</v>
      </c>
      <c r="GN264" s="1">
        <v>15.4</v>
      </c>
      <c r="GO264" s="1">
        <v>15.6</v>
      </c>
      <c r="GP264" s="1">
        <v>16.2</v>
      </c>
      <c r="GQ264" s="1">
        <v>16</v>
      </c>
      <c r="GR264" s="1">
        <v>16.600000000000001</v>
      </c>
      <c r="GS264" s="1">
        <v>17.2</v>
      </c>
      <c r="GT264" s="1">
        <v>16.8</v>
      </c>
      <c r="GU264" s="1">
        <v>16.600000000000001</v>
      </c>
      <c r="GV264" s="1">
        <v>16.600000000000001</v>
      </c>
      <c r="GW264" s="1">
        <v>65535</v>
      </c>
      <c r="GX264" s="1">
        <v>15.4</v>
      </c>
      <c r="GY264" s="1">
        <v>15.6</v>
      </c>
      <c r="GZ264" s="1">
        <v>15</v>
      </c>
      <c r="HA264" s="1">
        <v>16</v>
      </c>
      <c r="HB264" s="1">
        <v>17</v>
      </c>
      <c r="HC264" s="1">
        <v>17.2</v>
      </c>
      <c r="HD264" s="1">
        <v>16.8</v>
      </c>
      <c r="HE264" s="1">
        <v>16</v>
      </c>
      <c r="HF264" s="1">
        <v>15.8</v>
      </c>
      <c r="HG264" s="1">
        <v>15</v>
      </c>
      <c r="HH264" s="1">
        <v>16</v>
      </c>
      <c r="HI264" s="1">
        <v>16.399999999999999</v>
      </c>
      <c r="HJ264" s="1">
        <v>16</v>
      </c>
      <c r="HK264" s="1">
        <v>16.2</v>
      </c>
      <c r="HL264" s="1">
        <v>15.4</v>
      </c>
      <c r="HM264" s="1">
        <v>15.6</v>
      </c>
      <c r="HN264" s="1">
        <v>16.600000000000001</v>
      </c>
      <c r="HO264" s="1">
        <v>17.8</v>
      </c>
      <c r="HP264" s="1">
        <v>16.2</v>
      </c>
      <c r="HQ264" s="1">
        <v>16.8</v>
      </c>
      <c r="HR264" s="1">
        <v>16</v>
      </c>
      <c r="HS264" s="1">
        <v>16.8</v>
      </c>
      <c r="HT264" s="1">
        <v>16.600000000000001</v>
      </c>
      <c r="HU264" s="1">
        <v>15.6</v>
      </c>
      <c r="HV264" s="1">
        <v>15.4</v>
      </c>
      <c r="HW264" s="1">
        <v>16.8</v>
      </c>
      <c r="HX264" s="1">
        <v>15.6</v>
      </c>
      <c r="HY264" s="1">
        <v>17.399999999999999</v>
      </c>
      <c r="HZ264" s="1">
        <v>17.2</v>
      </c>
      <c r="IA264" s="1">
        <v>14.6</v>
      </c>
      <c r="IB264" s="1">
        <v>16.2</v>
      </c>
      <c r="IC264" s="1">
        <v>15.4</v>
      </c>
      <c r="ID264" s="1">
        <v>65535</v>
      </c>
      <c r="IE264" s="1">
        <v>16.8</v>
      </c>
      <c r="IF264" s="1">
        <v>15.8</v>
      </c>
      <c r="IG264" s="1">
        <v>16.8</v>
      </c>
      <c r="IH264" s="1">
        <v>14.2</v>
      </c>
      <c r="II264" s="1">
        <v>15</v>
      </c>
      <c r="IJ264" s="1">
        <v>14.8</v>
      </c>
      <c r="IK264" s="1">
        <v>15.2</v>
      </c>
      <c r="IL264" s="1">
        <v>65535</v>
      </c>
      <c r="IM264" s="1">
        <v>15</v>
      </c>
      <c r="IN264" s="1">
        <v>16.600000000000001</v>
      </c>
      <c r="IO264" s="1">
        <v>14.4</v>
      </c>
      <c r="IP264" s="1">
        <v>14.8</v>
      </c>
      <c r="IQ264" s="1">
        <v>15.4</v>
      </c>
      <c r="IR264" s="1">
        <v>65535</v>
      </c>
      <c r="IS264" s="1">
        <v>17</v>
      </c>
      <c r="IT264" s="1">
        <v>16</v>
      </c>
      <c r="IU264" s="1">
        <v>16.399999999999999</v>
      </c>
      <c r="IV264" s="1">
        <v>17.2</v>
      </c>
      <c r="IW264" s="1">
        <v>15.2</v>
      </c>
      <c r="IX264" s="1">
        <v>65535</v>
      </c>
      <c r="IY264" s="1">
        <v>16</v>
      </c>
      <c r="IZ264" s="1">
        <v>15.8</v>
      </c>
      <c r="JA264" s="1">
        <v>16</v>
      </c>
      <c r="JB264" s="1">
        <v>15.8</v>
      </c>
      <c r="JC264" s="1">
        <v>17.399999999999999</v>
      </c>
      <c r="JD264" s="1">
        <v>18</v>
      </c>
      <c r="JE264" s="1">
        <v>16.8</v>
      </c>
      <c r="JF264" s="1">
        <v>17.399999999999999</v>
      </c>
      <c r="JG264" s="1">
        <v>16.399999999999999</v>
      </c>
      <c r="JH264" s="1">
        <v>17.600000000000001</v>
      </c>
      <c r="JI264" s="1">
        <v>17.2</v>
      </c>
      <c r="JJ264" s="1">
        <v>16.399999999999999</v>
      </c>
      <c r="JK264" s="1">
        <v>17</v>
      </c>
      <c r="JL264" s="1">
        <v>13.8</v>
      </c>
      <c r="JM264" s="1">
        <v>16.8</v>
      </c>
      <c r="JN264" s="1">
        <v>15.8</v>
      </c>
      <c r="JO264" s="1">
        <v>16</v>
      </c>
      <c r="JP264" s="1">
        <v>65535</v>
      </c>
      <c r="JQ264" s="1">
        <v>16.8</v>
      </c>
      <c r="JR264" s="1">
        <v>16</v>
      </c>
      <c r="JS264" s="1">
        <v>15.8</v>
      </c>
      <c r="JT264" s="1">
        <v>65535</v>
      </c>
      <c r="JU264" s="1">
        <v>15</v>
      </c>
      <c r="JV264" s="1">
        <v>14.8</v>
      </c>
      <c r="JW264" s="1">
        <v>15</v>
      </c>
      <c r="JX264" s="1">
        <v>14</v>
      </c>
      <c r="JY264" s="1">
        <v>13</v>
      </c>
      <c r="JZ264" s="1">
        <v>16.8</v>
      </c>
      <c r="KA264" s="1">
        <v>16</v>
      </c>
      <c r="KB264" s="1">
        <v>14.2</v>
      </c>
      <c r="KC264" s="1">
        <v>16</v>
      </c>
      <c r="KD264" s="1">
        <v>15.6</v>
      </c>
      <c r="KE264" s="1">
        <v>16</v>
      </c>
      <c r="KF264" s="1">
        <v>16.2</v>
      </c>
      <c r="KG264" s="1">
        <v>16.399999999999999</v>
      </c>
      <c r="KH264" s="1">
        <v>16.2</v>
      </c>
      <c r="KI264" s="1">
        <v>16.399999999999999</v>
      </c>
      <c r="KJ264" s="1">
        <v>16.2</v>
      </c>
      <c r="KK264" s="1">
        <v>16.399999999999999</v>
      </c>
      <c r="KL264" s="1">
        <v>16</v>
      </c>
      <c r="KM264" s="1">
        <v>16.2</v>
      </c>
      <c r="KN264" s="1">
        <v>15.2</v>
      </c>
      <c r="KO264" s="1">
        <v>16</v>
      </c>
      <c r="KP264" s="1">
        <v>16.2</v>
      </c>
      <c r="KQ264" s="1">
        <v>14.6</v>
      </c>
      <c r="KR264" s="1">
        <v>16.399999999999999</v>
      </c>
      <c r="KS264" s="1">
        <v>15.8</v>
      </c>
      <c r="KT264" s="1">
        <v>16.8</v>
      </c>
      <c r="KU264" s="1">
        <v>16.600000000000001</v>
      </c>
      <c r="KV264" s="1">
        <v>17</v>
      </c>
      <c r="KW264" s="1">
        <v>16.600000000000001</v>
      </c>
      <c r="KX264" s="1">
        <v>17</v>
      </c>
      <c r="KY264" s="1">
        <v>16.600000000000001</v>
      </c>
      <c r="KZ264" s="1">
        <v>16.2</v>
      </c>
      <c r="LA264" s="1">
        <v>15</v>
      </c>
      <c r="LB264" s="1">
        <v>16.399999999999999</v>
      </c>
      <c r="LC264" s="1">
        <v>15.2</v>
      </c>
      <c r="LD264" s="1">
        <v>16.8</v>
      </c>
      <c r="LE264" s="1">
        <v>16.399999999999999</v>
      </c>
      <c r="LF264" s="1">
        <v>16.8</v>
      </c>
      <c r="LG264" s="1">
        <v>17</v>
      </c>
      <c r="LH264" s="1">
        <v>17.2</v>
      </c>
      <c r="LI264" s="1">
        <v>18.2</v>
      </c>
      <c r="LJ264" s="1">
        <v>16.8</v>
      </c>
      <c r="LK264" s="1">
        <v>16.600000000000001</v>
      </c>
      <c r="LL264" s="1">
        <v>65535</v>
      </c>
      <c r="LM264" s="1">
        <v>16.8</v>
      </c>
      <c r="LN264" s="1">
        <v>17</v>
      </c>
      <c r="LO264" s="1">
        <v>15.6</v>
      </c>
      <c r="LP264" s="1">
        <v>16.600000000000001</v>
      </c>
      <c r="LQ264" s="1">
        <v>15.8</v>
      </c>
      <c r="LR264" s="1">
        <v>16.600000000000001</v>
      </c>
      <c r="LS264" s="1">
        <v>16.2</v>
      </c>
      <c r="LT264" s="1">
        <v>16</v>
      </c>
      <c r="LU264" s="1">
        <v>15.8</v>
      </c>
      <c r="LV264" s="1">
        <v>16.399999999999999</v>
      </c>
      <c r="LW264" s="1">
        <v>17</v>
      </c>
      <c r="LX264" s="1">
        <v>15.8</v>
      </c>
      <c r="LY264" s="1">
        <v>16.399999999999999</v>
      </c>
      <c r="LZ264" s="1">
        <v>17.399999999999999</v>
      </c>
      <c r="MA264" s="1">
        <v>17</v>
      </c>
      <c r="MB264" s="1">
        <v>15.8</v>
      </c>
      <c r="MC264" s="1">
        <v>16.399999999999999</v>
      </c>
      <c r="MD264" s="1">
        <v>17.399999999999999</v>
      </c>
      <c r="ME264" s="1">
        <v>16.8</v>
      </c>
      <c r="MF264" s="1">
        <v>16.600000000000001</v>
      </c>
      <c r="MG264" s="1">
        <v>17.600000000000001</v>
      </c>
      <c r="MH264" s="1">
        <v>16.399999999999999</v>
      </c>
      <c r="MI264" s="1">
        <v>15.4</v>
      </c>
      <c r="MJ264" s="1">
        <v>16</v>
      </c>
      <c r="MK264" s="1">
        <v>16.399999999999999</v>
      </c>
      <c r="ML264" s="1">
        <v>65535</v>
      </c>
      <c r="MM264" s="1">
        <v>15.8</v>
      </c>
      <c r="MN264" s="1">
        <v>14.8</v>
      </c>
      <c r="MO264" s="1">
        <v>15.8</v>
      </c>
      <c r="MP264" s="1">
        <v>16.8</v>
      </c>
      <c r="MQ264" s="1">
        <v>15.6</v>
      </c>
      <c r="MR264" s="1">
        <v>16.8</v>
      </c>
      <c r="MS264" s="1">
        <v>16.2</v>
      </c>
      <c r="MT264" s="1">
        <v>16.8</v>
      </c>
      <c r="MU264" s="1">
        <v>16.600000000000001</v>
      </c>
      <c r="MV264" s="1">
        <v>16.399999999999999</v>
      </c>
      <c r="MW264" s="1">
        <v>16.600000000000001</v>
      </c>
      <c r="MX264" s="1">
        <v>17.399999999999999</v>
      </c>
      <c r="MY264" s="1">
        <v>17.2</v>
      </c>
      <c r="MZ264" s="1">
        <v>16.600000000000001</v>
      </c>
      <c r="NA264" s="1">
        <v>17.399999999999999</v>
      </c>
      <c r="NB264" s="1">
        <v>17.2</v>
      </c>
      <c r="NC264" s="1">
        <v>17.399999999999999</v>
      </c>
      <c r="ND264" s="1">
        <v>17.2</v>
      </c>
      <c r="NE264" s="1">
        <v>17</v>
      </c>
      <c r="NF264" s="1">
        <v>15.4</v>
      </c>
      <c r="NG264" s="1">
        <v>15.8</v>
      </c>
      <c r="NH264" s="1">
        <v>17.600000000000001</v>
      </c>
      <c r="NI264" s="1">
        <v>16.600000000000001</v>
      </c>
      <c r="NJ264" s="6">
        <f t="shared" si="209"/>
        <v>0.93548387096774188</v>
      </c>
      <c r="NK264" s="3">
        <f t="shared" si="210"/>
        <v>0.8571428571428571</v>
      </c>
      <c r="NL264" s="3">
        <f t="shared" si="211"/>
        <v>0.967741935483871</v>
      </c>
      <c r="NM264" s="3">
        <f t="shared" si="212"/>
        <v>0.96666666666666667</v>
      </c>
      <c r="NN264" s="3">
        <f t="shared" si="213"/>
        <v>0.967741935483871</v>
      </c>
      <c r="NO264" s="3">
        <f t="shared" si="214"/>
        <v>0.93333333333333335</v>
      </c>
      <c r="NP264" s="3">
        <f t="shared" si="215"/>
        <v>0.967741935483871</v>
      </c>
      <c r="NQ264" s="3">
        <f t="shared" si="216"/>
        <v>0.93548387096774188</v>
      </c>
      <c r="NR264" s="3">
        <f t="shared" si="217"/>
        <v>0.8666666666666667</v>
      </c>
      <c r="NS264" s="3">
        <f t="shared" si="218"/>
        <v>1</v>
      </c>
      <c r="NT264" s="3">
        <f t="shared" si="219"/>
        <v>0.96666666666666667</v>
      </c>
      <c r="NU264" s="3">
        <f t="shared" si="220"/>
        <v>0.967741935483871</v>
      </c>
      <c r="NV264" s="3">
        <f t="shared" si="221"/>
        <v>0.9452054794520548</v>
      </c>
      <c r="NW264" s="5">
        <f t="shared" si="222"/>
        <v>16.30344827586207</v>
      </c>
      <c r="NX264" s="1">
        <f t="shared" si="223"/>
        <v>16.791666666666664</v>
      </c>
      <c r="NY264" s="1">
        <f t="shared" si="224"/>
        <v>16.626666666666672</v>
      </c>
      <c r="NZ264" s="1">
        <f t="shared" si="225"/>
        <v>16.50344827586207</v>
      </c>
      <c r="OA264" s="1">
        <f t="shared" si="226"/>
        <v>16.706666666666667</v>
      </c>
      <c r="OB264" s="1">
        <f t="shared" si="227"/>
        <v>16.55</v>
      </c>
      <c r="OC264" s="1">
        <f t="shared" si="228"/>
        <v>16.133333333333333</v>
      </c>
      <c r="OD264" s="1">
        <f t="shared" si="229"/>
        <v>15.910344827586206</v>
      </c>
      <c r="OE264" s="1">
        <f t="shared" si="230"/>
        <v>16.369230769230771</v>
      </c>
      <c r="OF264" s="1">
        <f t="shared" si="231"/>
        <v>15.883870967741936</v>
      </c>
      <c r="OG264" s="1">
        <f t="shared" si="232"/>
        <v>16.496551724137927</v>
      </c>
      <c r="OH264" s="1">
        <f t="shared" si="233"/>
        <v>16.540000000000003</v>
      </c>
      <c r="OI264" s="111">
        <v>16.208333333333336</v>
      </c>
      <c r="OJ264" s="112">
        <v>16.191666666666666</v>
      </c>
      <c r="OK264" s="112">
        <v>16.578260869565213</v>
      </c>
      <c r="OL264" s="112">
        <v>16.658333333333331</v>
      </c>
      <c r="OM264" s="112">
        <v>16.729166666666664</v>
      </c>
      <c r="ON264" s="112">
        <v>16.562499999999996</v>
      </c>
      <c r="OO264" s="112">
        <v>16.312499999999996</v>
      </c>
      <c r="OP264" s="112">
        <v>16.543478260869566</v>
      </c>
      <c r="OQ264" s="112">
        <v>16.304347826086957</v>
      </c>
      <c r="OR264" s="112">
        <v>16.265217391304347</v>
      </c>
      <c r="OS264" s="112">
        <v>16.317391304347826</v>
      </c>
      <c r="OT264" s="112">
        <v>16.25</v>
      </c>
      <c r="OU264" s="5">
        <f t="shared" si="197"/>
        <v>9.5114942528734758E-2</v>
      </c>
      <c r="OV264" s="1">
        <f t="shared" si="198"/>
        <v>0.59999999999999787</v>
      </c>
      <c r="OW264" s="1">
        <f t="shared" si="199"/>
        <v>4.8405797101459314E-2</v>
      </c>
      <c r="OX264" s="1">
        <f t="shared" si="200"/>
        <v>-0.15488505747126169</v>
      </c>
      <c r="OY264" s="1">
        <f t="shared" si="201"/>
        <v>-2.24999999999973E-2</v>
      </c>
      <c r="OZ264" s="1">
        <f t="shared" si="202"/>
        <v>-1.2499999999995737E-2</v>
      </c>
      <c r="PA264" s="1">
        <f t="shared" si="203"/>
        <v>-0.17916666666666359</v>
      </c>
      <c r="PB264" s="1">
        <f t="shared" si="204"/>
        <v>-0.63313343328336025</v>
      </c>
      <c r="PC264" s="1">
        <f t="shared" si="205"/>
        <v>6.4882943143814487E-2</v>
      </c>
      <c r="PD264" s="1">
        <f t="shared" si="206"/>
        <v>-0.38134642356241066</v>
      </c>
      <c r="PE264" s="1">
        <f t="shared" si="207"/>
        <v>0.17916041979010089</v>
      </c>
      <c r="PF264" s="1">
        <f t="shared" si="208"/>
        <v>0.2900000000000027</v>
      </c>
      <c r="PG264" s="111">
        <v>10.4</v>
      </c>
      <c r="PH264" s="112">
        <v>11</v>
      </c>
      <c r="PI264" s="112">
        <v>11</v>
      </c>
      <c r="PJ264" s="112">
        <v>12</v>
      </c>
      <c r="PK264" s="112">
        <v>11.8</v>
      </c>
      <c r="PL264" s="112">
        <v>11.8</v>
      </c>
      <c r="PM264" s="112">
        <v>11</v>
      </c>
      <c r="PN264" s="112">
        <v>11.4</v>
      </c>
      <c r="PO264" s="112">
        <v>11</v>
      </c>
      <c r="PP264" s="112">
        <v>11</v>
      </c>
      <c r="PQ264" s="112">
        <v>11</v>
      </c>
      <c r="PR264" s="137">
        <v>11</v>
      </c>
      <c r="PS264" s="5">
        <f t="array" ref="PS264">+IF(ISERROR($NW264)=FALSE,MIN(IF($H264:$AL264&lt;65534,$H264:$AL264,"")),NA())</f>
        <v>14</v>
      </c>
      <c r="PT264" s="1">
        <f t="array" ref="PT264">+IF(ISERROR($NX264)=FALSE,MIN(IF($AM264:$BN264&lt;65534,$AM264:$BN264,"")),NA())</f>
        <v>15.8</v>
      </c>
      <c r="PU264" s="1">
        <f t="array" ref="PU264">+IF(ISERROR($NY264)=FALSE,MIN(IF($BP264:$CT264&lt;65534,$BP264:$CT264,"")),NA())</f>
        <v>14.8</v>
      </c>
      <c r="PV264" s="1">
        <f t="array" ref="PV264">+IF(ISERROR($NZ264)=FALSE,MIN(IF($CU264:$DX264&lt;65534,$CU264:$DX264,"")),NA())</f>
        <v>15.4</v>
      </c>
      <c r="PW264" s="1">
        <f t="array" ref="PW264">+IF(ISERROR($OA264)=FALSE,MIN(IF($DY264:$FC264&lt;65534,$DY264:$FC264,"")),NA())</f>
        <v>15.6</v>
      </c>
      <c r="PX264" s="1">
        <f t="array" ref="PX264">+IF(ISERROR($OB264)=FALSE,MIN(IF($FD264:$GG264&lt;65534,$FD264:$GG264,"")),NA())</f>
        <v>15</v>
      </c>
      <c r="PY264" s="1">
        <f t="array" ref="PY264">+IF(ISERROR($OC264)=FALSE,MIN(IF($GH264:$HL264&lt;65534,$GH264:$HL264,"")),NA())</f>
        <v>15</v>
      </c>
      <c r="PZ264" s="1">
        <f t="array" ref="PZ264">+IF(ISERROR($OD264)=FALSE,MIN(IF($HM264:$IQ264&lt;65534,$HM264:$IQ264,"")),NA())</f>
        <v>14.2</v>
      </c>
      <c r="QA264" s="1">
        <f t="array" ref="QA264">+IF(ISERROR($OE264)=FALSE,MIN(IF($IR264:$JU264&lt;65534,$IR264:$JU264,"")),NA())</f>
        <v>13.8</v>
      </c>
      <c r="QB264" s="1">
        <f t="array" ref="QB264">+IF(ISERROR($OF264)=FALSE,MIN(IF($JV264:$KZ264&lt;65534,$JV264:$KZ264,"")),NA())</f>
        <v>13</v>
      </c>
      <c r="QC264" s="1">
        <f t="array" ref="QC264">+IF(ISERROR($OG264)=FALSE,MIN(IF($LA264:$MD264&lt;65534,$LA264:$MD264,"")),NA())</f>
        <v>15</v>
      </c>
      <c r="QD264" s="1">
        <f t="array" ref="QD264">+IF(ISERROR($OH264)=FALSE,MIN(IF($ME264:$NI264&lt;65534,$ME264:$NI264,"")),NA())</f>
        <v>14.8</v>
      </c>
      <c r="QE264" s="5">
        <f t="shared" si="234"/>
        <v>-3.5999999999999996</v>
      </c>
      <c r="QF264" s="1">
        <f t="shared" si="235"/>
        <v>-4.8000000000000007</v>
      </c>
      <c r="QG264" s="1">
        <f t="shared" si="236"/>
        <v>-3.8000000000000007</v>
      </c>
      <c r="QH264" s="1">
        <f t="shared" si="237"/>
        <v>-3.4000000000000004</v>
      </c>
      <c r="QI264" s="1">
        <f t="shared" si="238"/>
        <v>-3.7999999999999989</v>
      </c>
      <c r="QJ264" s="1">
        <f t="shared" si="239"/>
        <v>-3.1999999999999993</v>
      </c>
      <c r="QK264" s="1">
        <f t="shared" si="240"/>
        <v>-4</v>
      </c>
      <c r="QL264" s="1">
        <f t="shared" si="241"/>
        <v>-2.7999999999999989</v>
      </c>
      <c r="QM264" s="1">
        <f t="shared" si="242"/>
        <v>-2.8000000000000007</v>
      </c>
      <c r="QN264" s="1">
        <f t="shared" si="243"/>
        <v>-2</v>
      </c>
      <c r="QO264" s="1">
        <f t="shared" si="244"/>
        <v>-4</v>
      </c>
      <c r="QP264" s="1">
        <f t="shared" si="245"/>
        <v>-3.8000000000000007</v>
      </c>
      <c r="QQ264" s="5" t="s">
        <v>892</v>
      </c>
    </row>
    <row r="265" spans="1:459" s="1" customFormat="1" x14ac:dyDescent="0.2">
      <c r="A265" s="79">
        <v>22075030</v>
      </c>
      <c r="B265" s="106">
        <v>-75.415583333333345</v>
      </c>
      <c r="C265" s="106">
        <v>4.2067777777777779</v>
      </c>
      <c r="D265" s="105">
        <v>2053</v>
      </c>
      <c r="E265" s="97" t="s">
        <v>135</v>
      </c>
      <c r="F265" s="97" t="s">
        <v>185</v>
      </c>
      <c r="G265" s="97" t="s">
        <v>27</v>
      </c>
      <c r="H265" s="1">
        <v>65535</v>
      </c>
      <c r="I265" s="1">
        <v>9.8000000000000007</v>
      </c>
      <c r="J265" s="1">
        <v>10.6</v>
      </c>
      <c r="K265" s="1">
        <v>65535</v>
      </c>
      <c r="L265" s="1">
        <v>13</v>
      </c>
      <c r="M265" s="1">
        <v>13.6</v>
      </c>
      <c r="N265" s="1">
        <v>12</v>
      </c>
      <c r="O265" s="1">
        <v>11.4</v>
      </c>
      <c r="P265" s="1">
        <v>12</v>
      </c>
      <c r="Q265" s="1">
        <v>12.2</v>
      </c>
      <c r="R265" s="1">
        <v>10</v>
      </c>
      <c r="S265" s="1">
        <v>9.8000000000000007</v>
      </c>
      <c r="T265" s="1">
        <v>11</v>
      </c>
      <c r="U265" s="1">
        <v>12.2</v>
      </c>
      <c r="V265" s="1">
        <v>10.8</v>
      </c>
      <c r="W265" s="1">
        <v>12.2</v>
      </c>
      <c r="X265" s="1">
        <v>12.6</v>
      </c>
      <c r="Y265" s="1">
        <v>12.8</v>
      </c>
      <c r="Z265" s="1">
        <v>12.4</v>
      </c>
      <c r="AA265" s="1">
        <v>13</v>
      </c>
      <c r="AB265" s="1">
        <v>65535</v>
      </c>
      <c r="AC265" s="1">
        <v>12.4</v>
      </c>
      <c r="AD265" s="1">
        <v>12</v>
      </c>
      <c r="AE265" s="1">
        <v>12</v>
      </c>
      <c r="AF265" s="1">
        <v>13</v>
      </c>
      <c r="AG265" s="1">
        <v>12</v>
      </c>
      <c r="AH265" s="1">
        <v>12.8</v>
      </c>
      <c r="AI265" s="1">
        <v>12.4</v>
      </c>
      <c r="AJ265" s="1">
        <v>13.6</v>
      </c>
      <c r="AK265" s="1">
        <v>12.8</v>
      </c>
      <c r="AL265" s="1">
        <v>14</v>
      </c>
      <c r="AM265" s="1">
        <v>12.8</v>
      </c>
      <c r="AN265" s="1">
        <v>12.6</v>
      </c>
      <c r="AO265" s="1">
        <v>14</v>
      </c>
      <c r="AP265" s="1">
        <v>12</v>
      </c>
      <c r="AQ265" s="1">
        <v>65535</v>
      </c>
      <c r="AR265" s="1">
        <v>13.4</v>
      </c>
      <c r="AS265" s="1">
        <v>14</v>
      </c>
      <c r="AT265" s="1">
        <v>13.2</v>
      </c>
      <c r="AU265" s="1">
        <v>13</v>
      </c>
      <c r="AV265" s="1">
        <v>12</v>
      </c>
      <c r="AW265" s="1">
        <v>13</v>
      </c>
      <c r="AX265" s="1">
        <v>12.8</v>
      </c>
      <c r="AY265" s="1">
        <v>12.4</v>
      </c>
      <c r="AZ265" s="1">
        <v>13.6</v>
      </c>
      <c r="BA265" s="1">
        <v>11.8</v>
      </c>
      <c r="BB265" s="1">
        <v>12.8</v>
      </c>
      <c r="BC265" s="1">
        <v>12.4</v>
      </c>
      <c r="BD265" s="1">
        <v>13</v>
      </c>
      <c r="BE265" s="1">
        <v>65535</v>
      </c>
      <c r="BF265" s="1">
        <v>13</v>
      </c>
      <c r="BG265" s="1">
        <v>12.8</v>
      </c>
      <c r="BH265" s="1">
        <v>65535</v>
      </c>
      <c r="BI265" s="1">
        <v>12.6</v>
      </c>
      <c r="BJ265" s="1">
        <v>13.6</v>
      </c>
      <c r="BK265" s="1">
        <v>12.8</v>
      </c>
      <c r="BL265" s="1">
        <v>13</v>
      </c>
      <c r="BM265" s="1">
        <v>65535</v>
      </c>
      <c r="BN265" s="1">
        <v>13</v>
      </c>
      <c r="BO265" s="102"/>
      <c r="BP265" s="1">
        <v>12.2</v>
      </c>
      <c r="BQ265" s="1">
        <v>65535</v>
      </c>
      <c r="BR265" s="1">
        <v>11</v>
      </c>
      <c r="BS265" s="1">
        <v>12.8</v>
      </c>
      <c r="BT265" s="1">
        <v>12.6</v>
      </c>
      <c r="BU265" s="1">
        <v>65535</v>
      </c>
      <c r="BV265" s="1">
        <v>13.2</v>
      </c>
      <c r="BW265" s="1">
        <v>13</v>
      </c>
      <c r="BX265" s="1">
        <v>12.6</v>
      </c>
      <c r="BY265" s="1">
        <v>65535</v>
      </c>
      <c r="BZ265" s="1">
        <v>14</v>
      </c>
      <c r="CA265" s="1">
        <v>12</v>
      </c>
      <c r="CB265" s="1">
        <v>12.2</v>
      </c>
      <c r="CC265" s="1">
        <v>13.2</v>
      </c>
      <c r="CD265" s="1">
        <v>12.8</v>
      </c>
      <c r="CE265" s="1">
        <v>13</v>
      </c>
      <c r="CF265" s="1">
        <v>13.4</v>
      </c>
      <c r="CG265" s="1">
        <v>14</v>
      </c>
      <c r="CH265" s="1">
        <v>13.8</v>
      </c>
      <c r="CI265" s="1">
        <v>65535</v>
      </c>
      <c r="CJ265" s="1">
        <v>12.8</v>
      </c>
      <c r="CK265" s="1">
        <v>13</v>
      </c>
      <c r="CL265" s="1">
        <v>65535</v>
      </c>
      <c r="CM265" s="1">
        <v>12.8</v>
      </c>
      <c r="CN265" s="1">
        <v>12</v>
      </c>
      <c r="CO265" s="1">
        <v>12.4</v>
      </c>
      <c r="CP265" s="1">
        <v>11.8</v>
      </c>
      <c r="CQ265" s="1">
        <v>12</v>
      </c>
      <c r="CR265" s="1">
        <v>12.8</v>
      </c>
      <c r="CS265" s="1">
        <v>13.8</v>
      </c>
      <c r="CT265" s="1">
        <v>13</v>
      </c>
      <c r="CU265" s="1">
        <v>14.6</v>
      </c>
      <c r="CV265" s="1">
        <v>13.4</v>
      </c>
      <c r="CW265" s="1">
        <v>11.8</v>
      </c>
      <c r="CX265" s="1">
        <v>13.6</v>
      </c>
      <c r="CY265" s="1">
        <v>12</v>
      </c>
      <c r="CZ265" s="1">
        <v>13.8</v>
      </c>
      <c r="DA265" s="1">
        <v>12.8</v>
      </c>
      <c r="DB265" s="1">
        <v>12</v>
      </c>
      <c r="DC265" s="1">
        <v>12</v>
      </c>
      <c r="DD265" s="1">
        <v>13.2</v>
      </c>
      <c r="DE265" s="1">
        <v>13.8</v>
      </c>
      <c r="DF265" s="1">
        <v>13.2</v>
      </c>
      <c r="DG265" s="1">
        <v>12.2</v>
      </c>
      <c r="DH265" s="1">
        <v>11.8</v>
      </c>
      <c r="DI265" s="1">
        <v>65535</v>
      </c>
      <c r="DJ265" s="1">
        <v>12.6</v>
      </c>
      <c r="DK265" s="1">
        <v>12</v>
      </c>
      <c r="DL265" s="1">
        <v>65535</v>
      </c>
      <c r="DM265" s="1">
        <v>13</v>
      </c>
      <c r="DN265" s="1">
        <v>12.6</v>
      </c>
      <c r="DO265" s="1">
        <v>13</v>
      </c>
      <c r="DP265" s="1">
        <v>12</v>
      </c>
      <c r="DQ265" s="1">
        <v>12.2</v>
      </c>
      <c r="DR265" s="1">
        <v>65535</v>
      </c>
      <c r="DS265" s="1">
        <v>13</v>
      </c>
      <c r="DT265" s="1">
        <v>14</v>
      </c>
      <c r="DU265" s="1">
        <v>14.2</v>
      </c>
      <c r="DV265" s="1">
        <v>11.6</v>
      </c>
      <c r="DW265" s="1">
        <v>12.2</v>
      </c>
      <c r="DX265" s="1">
        <v>14.2</v>
      </c>
      <c r="DY265" s="1">
        <v>11.2</v>
      </c>
      <c r="DZ265" s="1">
        <v>11.2</v>
      </c>
      <c r="EA265" s="1">
        <v>12.4</v>
      </c>
      <c r="EB265" s="1">
        <v>12.2</v>
      </c>
      <c r="EC265" s="1">
        <v>12</v>
      </c>
      <c r="ED265" s="1">
        <v>13.6</v>
      </c>
      <c r="EE265" s="1">
        <v>13</v>
      </c>
      <c r="EF265" s="1">
        <v>13.8</v>
      </c>
      <c r="EG265" s="1">
        <v>13.2</v>
      </c>
      <c r="EH265" s="1">
        <v>13</v>
      </c>
      <c r="EI265" s="1">
        <v>65535</v>
      </c>
      <c r="EJ265" s="1">
        <v>13</v>
      </c>
      <c r="EK265" s="1">
        <v>13.4</v>
      </c>
      <c r="EL265" s="1">
        <v>14</v>
      </c>
      <c r="EM265" s="1">
        <v>12.6</v>
      </c>
      <c r="EN265" s="1">
        <v>12.8</v>
      </c>
      <c r="EO265" s="1">
        <v>13.6</v>
      </c>
      <c r="EP265" s="1">
        <v>13.4</v>
      </c>
      <c r="EQ265" s="1">
        <v>65535</v>
      </c>
      <c r="ER265" s="1">
        <v>13</v>
      </c>
      <c r="ES265" s="1">
        <v>12.2</v>
      </c>
      <c r="ET265" s="1">
        <v>13</v>
      </c>
      <c r="EU265" s="1">
        <v>13.8</v>
      </c>
      <c r="EV265" s="1">
        <v>13.6</v>
      </c>
      <c r="EW265" s="1">
        <v>13.4</v>
      </c>
      <c r="EX265" s="1">
        <v>65535</v>
      </c>
      <c r="EY265" s="1">
        <v>65535</v>
      </c>
      <c r="EZ265" s="1">
        <v>65535</v>
      </c>
      <c r="FA265" s="1">
        <v>12</v>
      </c>
      <c r="FB265" s="1">
        <v>13</v>
      </c>
      <c r="FC265" s="1">
        <v>13.4</v>
      </c>
      <c r="FD265" s="1">
        <v>13</v>
      </c>
      <c r="FE265" s="1">
        <v>12.4</v>
      </c>
      <c r="FF265" s="1">
        <v>13.4</v>
      </c>
      <c r="FG265" s="1">
        <v>11.2</v>
      </c>
      <c r="FH265" s="1">
        <v>12.4</v>
      </c>
      <c r="FI265" s="1">
        <v>13</v>
      </c>
      <c r="FJ265" s="1">
        <v>13.6</v>
      </c>
      <c r="FK265" s="1">
        <v>11.2</v>
      </c>
      <c r="FL265" s="1">
        <v>12.8</v>
      </c>
      <c r="FM265" s="1">
        <v>13</v>
      </c>
      <c r="FN265" s="1">
        <v>13.4</v>
      </c>
      <c r="FO265" s="1">
        <v>65535</v>
      </c>
      <c r="FP265" s="1">
        <v>65535</v>
      </c>
      <c r="FQ265" s="1">
        <v>65535</v>
      </c>
      <c r="FR265" s="1">
        <v>65535</v>
      </c>
      <c r="FS265" s="1">
        <v>12</v>
      </c>
      <c r="FT265" s="1">
        <v>12</v>
      </c>
      <c r="FU265" s="1">
        <v>12.8</v>
      </c>
      <c r="FV265" s="1">
        <v>12.6</v>
      </c>
      <c r="FW265" s="1">
        <v>13.2</v>
      </c>
      <c r="FX265" s="1">
        <v>12</v>
      </c>
      <c r="FY265" s="1">
        <v>12.8</v>
      </c>
      <c r="FZ265" s="1">
        <v>13</v>
      </c>
      <c r="GA265" s="1">
        <v>65535</v>
      </c>
      <c r="GB265" s="1">
        <v>13.6</v>
      </c>
      <c r="GC265" s="1">
        <v>11</v>
      </c>
      <c r="GD265" s="1">
        <v>11.6</v>
      </c>
      <c r="GE265" s="1">
        <v>12.4</v>
      </c>
      <c r="GF265" s="1">
        <v>10.6</v>
      </c>
      <c r="GG265" s="1">
        <v>11</v>
      </c>
      <c r="GH265" s="1">
        <v>12</v>
      </c>
      <c r="GI265" s="1">
        <v>13</v>
      </c>
      <c r="GJ265" s="1">
        <v>12.8</v>
      </c>
      <c r="GK265" s="1">
        <v>12.6</v>
      </c>
      <c r="GL265" s="1">
        <v>12.4</v>
      </c>
      <c r="GM265" s="1">
        <v>11</v>
      </c>
      <c r="GN265" s="1">
        <v>10</v>
      </c>
      <c r="GO265" s="1">
        <v>11.2</v>
      </c>
      <c r="GP265" s="1">
        <v>12</v>
      </c>
      <c r="GQ265" s="1">
        <v>65535</v>
      </c>
      <c r="GR265" s="1">
        <v>65535</v>
      </c>
      <c r="GS265" s="1">
        <v>14.8</v>
      </c>
      <c r="GT265" s="1">
        <v>13</v>
      </c>
      <c r="GU265" s="1">
        <v>12.8</v>
      </c>
      <c r="GV265" s="1">
        <v>13</v>
      </c>
      <c r="GW265" s="1">
        <v>65535</v>
      </c>
      <c r="GX265" s="1">
        <v>11.8</v>
      </c>
      <c r="GY265" s="1">
        <v>12.2</v>
      </c>
      <c r="GZ265" s="1">
        <v>11.8</v>
      </c>
      <c r="HA265" s="1">
        <v>11.4</v>
      </c>
      <c r="HB265" s="1">
        <v>12.6</v>
      </c>
      <c r="HC265" s="1">
        <v>12.6</v>
      </c>
      <c r="HD265" s="1">
        <v>13.2</v>
      </c>
      <c r="HE265" s="1">
        <v>65535</v>
      </c>
      <c r="HF265" s="1">
        <v>11</v>
      </c>
      <c r="HG265" s="1">
        <v>10.6</v>
      </c>
      <c r="HH265" s="1">
        <v>12.2</v>
      </c>
      <c r="HI265" s="1">
        <v>11</v>
      </c>
      <c r="HJ265" s="1">
        <v>12.6</v>
      </c>
      <c r="HK265" s="1">
        <v>12</v>
      </c>
      <c r="HL265" s="1">
        <v>65535</v>
      </c>
      <c r="HM265" s="1">
        <v>12.4</v>
      </c>
      <c r="HN265" s="1">
        <v>12.8</v>
      </c>
      <c r="HO265" s="1">
        <v>65535</v>
      </c>
      <c r="HP265" s="1">
        <v>13.2</v>
      </c>
      <c r="HQ265" s="1">
        <v>65535</v>
      </c>
      <c r="HR265" s="1">
        <v>10.6</v>
      </c>
      <c r="HS265" s="1">
        <v>11.8</v>
      </c>
      <c r="HT265" s="1">
        <v>65535</v>
      </c>
      <c r="HU265" s="1">
        <v>12</v>
      </c>
      <c r="HV265" s="1">
        <v>11.4</v>
      </c>
      <c r="HW265" s="1">
        <v>12.4</v>
      </c>
      <c r="HX265" s="1">
        <v>11.4</v>
      </c>
      <c r="HY265" s="1">
        <v>13</v>
      </c>
      <c r="HZ265" s="1">
        <v>13.4</v>
      </c>
      <c r="IA265" s="1">
        <v>10.8</v>
      </c>
      <c r="IB265" s="1">
        <v>10.4</v>
      </c>
      <c r="IC265" s="1">
        <v>11.2</v>
      </c>
      <c r="ID265" s="1">
        <v>13.4</v>
      </c>
      <c r="IE265" s="1">
        <v>12.6</v>
      </c>
      <c r="IF265" s="1">
        <v>11.2</v>
      </c>
      <c r="IG265" s="1">
        <v>12</v>
      </c>
      <c r="IH265" s="1">
        <v>10</v>
      </c>
      <c r="II265" s="1">
        <v>11.2</v>
      </c>
      <c r="IJ265" s="1">
        <v>12.4</v>
      </c>
      <c r="IK265" s="1">
        <v>10.4</v>
      </c>
      <c r="IL265" s="1">
        <v>11</v>
      </c>
      <c r="IM265" s="1">
        <v>10.6</v>
      </c>
      <c r="IN265" s="1">
        <v>13</v>
      </c>
      <c r="IO265" s="1">
        <v>10</v>
      </c>
      <c r="IP265" s="1">
        <v>10.199999999999999</v>
      </c>
      <c r="IQ265" s="1">
        <v>11.6</v>
      </c>
      <c r="IR265" s="1">
        <v>11.8</v>
      </c>
      <c r="IS265" s="1">
        <v>12.6</v>
      </c>
      <c r="IT265" s="1">
        <v>11.2</v>
      </c>
      <c r="IU265" s="1">
        <v>65535</v>
      </c>
      <c r="IV265" s="1">
        <v>12.4</v>
      </c>
      <c r="IW265" s="1">
        <v>12</v>
      </c>
      <c r="IX265" s="1">
        <v>11.8</v>
      </c>
      <c r="IY265" s="1">
        <v>11.8</v>
      </c>
      <c r="IZ265" s="1">
        <v>65535</v>
      </c>
      <c r="JA265" s="1">
        <v>65535</v>
      </c>
      <c r="JB265" s="1">
        <v>65535</v>
      </c>
      <c r="JC265" s="1">
        <v>13</v>
      </c>
      <c r="JD265" s="1">
        <v>13.6</v>
      </c>
      <c r="JE265" s="1">
        <v>13.2</v>
      </c>
      <c r="JF265" s="1">
        <v>11.8</v>
      </c>
      <c r="JG265" s="1">
        <v>12</v>
      </c>
      <c r="JH265" s="1">
        <v>13.8</v>
      </c>
      <c r="JI265" s="1">
        <v>12.8</v>
      </c>
      <c r="JJ265" s="1">
        <v>13</v>
      </c>
      <c r="JK265" s="1">
        <v>65535</v>
      </c>
      <c r="JL265" s="1">
        <v>65535</v>
      </c>
      <c r="JM265" s="1">
        <v>65535</v>
      </c>
      <c r="JN265" s="1">
        <v>65535</v>
      </c>
      <c r="JO265" s="1">
        <v>65535</v>
      </c>
      <c r="JP265" s="1">
        <v>65535</v>
      </c>
      <c r="JQ265" s="1">
        <v>65535</v>
      </c>
      <c r="JR265" s="1">
        <v>65535</v>
      </c>
      <c r="JS265" s="1">
        <v>65535</v>
      </c>
      <c r="JT265" s="1">
        <v>65535</v>
      </c>
      <c r="JU265" s="1">
        <v>65535</v>
      </c>
      <c r="JV265" s="1">
        <v>65535</v>
      </c>
      <c r="JW265" s="1">
        <v>65535</v>
      </c>
      <c r="JX265" s="1">
        <v>65535</v>
      </c>
      <c r="JY265" s="1">
        <v>65535</v>
      </c>
      <c r="JZ265" s="1">
        <v>65535</v>
      </c>
      <c r="KA265" s="1">
        <v>65535</v>
      </c>
      <c r="KB265" s="1">
        <v>65535</v>
      </c>
      <c r="KC265" s="1">
        <v>65535</v>
      </c>
      <c r="KD265" s="1">
        <v>65535</v>
      </c>
      <c r="KE265" s="1">
        <v>65535</v>
      </c>
      <c r="KF265" s="1">
        <v>65535</v>
      </c>
      <c r="KG265" s="1">
        <v>65535</v>
      </c>
      <c r="KH265" s="1">
        <v>65535</v>
      </c>
      <c r="KI265" s="1">
        <v>65535</v>
      </c>
      <c r="KJ265" s="1">
        <v>65535</v>
      </c>
      <c r="KK265" s="1">
        <v>65535</v>
      </c>
      <c r="KL265" s="1">
        <v>65535</v>
      </c>
      <c r="KM265" s="1">
        <v>65535</v>
      </c>
      <c r="KN265" s="1">
        <v>65535</v>
      </c>
      <c r="KO265" s="1">
        <v>65535</v>
      </c>
      <c r="KP265" s="1">
        <v>10.9</v>
      </c>
      <c r="KQ265" s="1">
        <v>11.6</v>
      </c>
      <c r="KR265" s="1">
        <v>11.4</v>
      </c>
      <c r="KS265" s="1">
        <v>12.2</v>
      </c>
      <c r="KT265" s="1">
        <v>12</v>
      </c>
      <c r="KU265" s="1">
        <v>13.6</v>
      </c>
      <c r="KV265" s="1">
        <v>12.8</v>
      </c>
      <c r="KW265" s="1">
        <v>11.8</v>
      </c>
      <c r="KX265" s="1">
        <v>65535</v>
      </c>
      <c r="KY265" s="1">
        <v>12</v>
      </c>
      <c r="KZ265" s="1">
        <v>12.8</v>
      </c>
      <c r="LA265" s="1">
        <v>11</v>
      </c>
      <c r="LB265" s="1">
        <v>11.8</v>
      </c>
      <c r="LC265" s="1">
        <v>65535</v>
      </c>
      <c r="LD265" s="1">
        <v>65535</v>
      </c>
      <c r="LE265" s="1">
        <v>13.4</v>
      </c>
      <c r="LF265" s="1">
        <v>13</v>
      </c>
      <c r="LG265" s="1">
        <v>12</v>
      </c>
      <c r="LH265" s="1">
        <v>13.4</v>
      </c>
      <c r="LI265" s="1">
        <v>65535</v>
      </c>
      <c r="LJ265" s="1">
        <v>12.8</v>
      </c>
      <c r="LK265" s="1">
        <v>13</v>
      </c>
      <c r="LL265" s="1">
        <v>13.2</v>
      </c>
      <c r="LM265" s="1">
        <v>13.6</v>
      </c>
      <c r="LN265" s="1">
        <v>12.8</v>
      </c>
      <c r="LO265" s="1">
        <v>11.8</v>
      </c>
      <c r="LP265" s="1">
        <v>13.4</v>
      </c>
      <c r="LQ265" s="1">
        <v>11.4</v>
      </c>
      <c r="LR265" s="1">
        <v>10.8</v>
      </c>
      <c r="LS265" s="1">
        <v>12</v>
      </c>
      <c r="LT265" s="1">
        <v>11.8</v>
      </c>
      <c r="LU265" s="1">
        <v>13</v>
      </c>
      <c r="LV265" s="1">
        <v>12.6</v>
      </c>
      <c r="LW265" s="1">
        <v>10.4</v>
      </c>
      <c r="LX265" s="1">
        <v>10.6</v>
      </c>
      <c r="LY265" s="1">
        <v>12</v>
      </c>
      <c r="LZ265" s="1">
        <v>13</v>
      </c>
      <c r="MA265" s="1">
        <v>12</v>
      </c>
      <c r="MB265" s="1">
        <v>11.2</v>
      </c>
      <c r="MC265" s="1">
        <v>12</v>
      </c>
      <c r="MD265" s="1">
        <v>13</v>
      </c>
      <c r="ME265" s="1">
        <v>11</v>
      </c>
      <c r="MF265" s="1">
        <v>11.4</v>
      </c>
      <c r="MG265" s="1">
        <v>12.6</v>
      </c>
      <c r="MH265" s="1">
        <v>65535</v>
      </c>
      <c r="MI265" s="1">
        <v>11.4</v>
      </c>
      <c r="MJ265" s="1">
        <v>12</v>
      </c>
      <c r="MK265" s="1">
        <v>65535</v>
      </c>
      <c r="ML265" s="1">
        <v>65535</v>
      </c>
      <c r="MM265" s="1">
        <v>65535</v>
      </c>
      <c r="MN265" s="1">
        <v>65535</v>
      </c>
      <c r="MO265" s="1">
        <v>12</v>
      </c>
      <c r="MP265" s="1">
        <v>65535</v>
      </c>
      <c r="MQ265" s="1">
        <v>11</v>
      </c>
      <c r="MR265" s="1">
        <v>13</v>
      </c>
      <c r="MS265" s="1">
        <v>12</v>
      </c>
      <c r="MT265" s="1">
        <v>13</v>
      </c>
      <c r="MU265" s="1">
        <v>12</v>
      </c>
      <c r="MV265" s="1">
        <v>11.8</v>
      </c>
      <c r="MW265" s="1">
        <v>13</v>
      </c>
      <c r="MX265" s="1">
        <v>12</v>
      </c>
      <c r="MY265" s="1">
        <v>13</v>
      </c>
      <c r="MZ265" s="1">
        <v>11.8</v>
      </c>
      <c r="NA265" s="1">
        <v>13.8</v>
      </c>
      <c r="NB265" s="1">
        <v>65535</v>
      </c>
      <c r="NC265" s="1">
        <v>65535</v>
      </c>
      <c r="ND265" s="1">
        <v>65535</v>
      </c>
      <c r="NE265" s="1">
        <v>13.2</v>
      </c>
      <c r="NF265" s="1">
        <v>11.2</v>
      </c>
      <c r="NG265" s="1">
        <v>12</v>
      </c>
      <c r="NH265" s="1">
        <v>13.4</v>
      </c>
      <c r="NI265" s="1">
        <v>13.6</v>
      </c>
      <c r="NJ265" s="6">
        <f t="shared" si="209"/>
        <v>0.90322580645161288</v>
      </c>
      <c r="NK265" s="3">
        <f t="shared" si="210"/>
        <v>0.8571428571428571</v>
      </c>
      <c r="NL265" s="3">
        <f t="shared" si="211"/>
        <v>0.83870967741935487</v>
      </c>
      <c r="NM265" s="3">
        <f t="shared" si="212"/>
        <v>0.9</v>
      </c>
      <c r="NN265" s="3">
        <f t="shared" si="213"/>
        <v>0.83870967741935487</v>
      </c>
      <c r="NO265" s="3">
        <f t="shared" si="214"/>
        <v>0.83333333333333337</v>
      </c>
      <c r="NP265" s="3">
        <f t="shared" si="215"/>
        <v>0.83870967741935487</v>
      </c>
      <c r="NQ265" s="3">
        <f t="shared" si="216"/>
        <v>0.90322580645161288</v>
      </c>
      <c r="NR265" s="3">
        <f t="shared" si="217"/>
        <v>0.5</v>
      </c>
      <c r="NS265" s="3">
        <f t="shared" si="218"/>
        <v>0.32258064516129031</v>
      </c>
      <c r="NT265" s="3">
        <f t="shared" si="219"/>
        <v>0.9</v>
      </c>
      <c r="NU265" s="3">
        <f t="shared" si="220"/>
        <v>0.70967741935483875</v>
      </c>
      <c r="NV265" s="3">
        <f t="shared" si="221"/>
        <v>0.77808219178082194</v>
      </c>
      <c r="NW265" s="5">
        <f t="shared" si="222"/>
        <v>12.085714285714287</v>
      </c>
      <c r="NX265" s="1">
        <f t="shared" si="223"/>
        <v>12.900000000000004</v>
      </c>
      <c r="NY265" s="1">
        <f t="shared" si="224"/>
        <v>12.776923076923079</v>
      </c>
      <c r="NZ265" s="1">
        <f t="shared" si="225"/>
        <v>12.844444444444443</v>
      </c>
      <c r="OA265" s="1">
        <f t="shared" si="226"/>
        <v>12.915384615384616</v>
      </c>
      <c r="OB265" s="1">
        <f t="shared" si="227"/>
        <v>12.4</v>
      </c>
      <c r="OC265" s="1">
        <f t="shared" si="228"/>
        <v>12.138461538461542</v>
      </c>
      <c r="OD265" s="1">
        <f t="shared" si="229"/>
        <v>11.657142857142858</v>
      </c>
      <c r="OE265" s="1">
        <f t="shared" si="230"/>
        <v>12.453333333333335</v>
      </c>
      <c r="OF265" s="1" t="e">
        <f t="shared" si="231"/>
        <v>#N/A</v>
      </c>
      <c r="OG265" s="1">
        <f t="shared" si="232"/>
        <v>12.259259259259261</v>
      </c>
      <c r="OH265" s="1">
        <f t="shared" si="233"/>
        <v>12.281818181818183</v>
      </c>
      <c r="OI265" s="111">
        <v>12.305555555555555</v>
      </c>
      <c r="OJ265" s="112">
        <v>12.577777777777776</v>
      </c>
      <c r="OK265" s="112">
        <v>12.757894736842109</v>
      </c>
      <c r="OL265" s="112">
        <v>13.019047619047617</v>
      </c>
      <c r="OM265" s="112">
        <v>12.904999999999998</v>
      </c>
      <c r="ON265" s="112">
        <v>12.610000000000001</v>
      </c>
      <c r="OO265" s="112">
        <v>12.199999999999998</v>
      </c>
      <c r="OP265" s="112">
        <v>12.33333333333333</v>
      </c>
      <c r="OQ265" s="112">
        <v>12.55238095238095</v>
      </c>
      <c r="OR265" s="112">
        <v>12.575000000000001</v>
      </c>
      <c r="OS265" s="112">
        <v>12.51</v>
      </c>
      <c r="OT265" s="112">
        <v>12.145</v>
      </c>
      <c r="OU265" s="5">
        <f t="shared" si="197"/>
        <v>-0.21984126984126817</v>
      </c>
      <c r="OV265" s="1">
        <f t="shared" si="198"/>
        <v>0.32222222222222818</v>
      </c>
      <c r="OW265" s="1">
        <f t="shared" si="199"/>
        <v>1.9028340080970096E-2</v>
      </c>
      <c r="OX265" s="1">
        <f t="shared" si="200"/>
        <v>-0.17460317460317398</v>
      </c>
      <c r="OY265" s="1">
        <f t="shared" si="201"/>
        <v>1.0384615384618101E-2</v>
      </c>
      <c r="OZ265" s="1">
        <f t="shared" si="202"/>
        <v>-0.21000000000000085</v>
      </c>
      <c r="PA265" s="1">
        <f t="shared" si="203"/>
        <v>-6.1538461538455991E-2</v>
      </c>
      <c r="PB265" s="1">
        <f t="shared" si="204"/>
        <v>-0.67619047619047201</v>
      </c>
      <c r="PC265" s="1">
        <f t="shared" si="205"/>
        <v>-9.9047619047615498E-2</v>
      </c>
      <c r="PD265" s="1" t="e">
        <f t="shared" si="206"/>
        <v>#N/A</v>
      </c>
      <c r="PE265" s="1">
        <f t="shared" si="207"/>
        <v>-0.25074074074073849</v>
      </c>
      <c r="PF265" s="1">
        <f t="shared" si="208"/>
        <v>0.1368181818181835</v>
      </c>
      <c r="PG265" s="111">
        <v>8.6</v>
      </c>
      <c r="PH265" s="112">
        <v>8.4</v>
      </c>
      <c r="PI265" s="112">
        <v>9</v>
      </c>
      <c r="PJ265" s="112">
        <v>9</v>
      </c>
      <c r="PK265" s="112">
        <v>9</v>
      </c>
      <c r="PL265" s="112">
        <v>9</v>
      </c>
      <c r="PM265" s="112">
        <v>8.4</v>
      </c>
      <c r="PN265" s="112">
        <v>8.4</v>
      </c>
      <c r="PO265" s="112">
        <v>8.4</v>
      </c>
      <c r="PP265" s="112">
        <v>9</v>
      </c>
      <c r="PQ265" s="112">
        <v>8.6</v>
      </c>
      <c r="PR265" s="137">
        <v>8.4</v>
      </c>
      <c r="PS265" s="5">
        <f t="array" ref="PS265">+IF(ISERROR($NW265)=FALSE,MIN(IF($H265:$AL265&lt;65534,$H265:$AL265,"")),NA())</f>
        <v>9.8000000000000007</v>
      </c>
      <c r="PT265" s="1">
        <f t="array" ref="PT265">+IF(ISERROR($NX265)=FALSE,MIN(IF($AM265:$BN265&lt;65534,$AM265:$BN265,"")),NA())</f>
        <v>11.8</v>
      </c>
      <c r="PU265" s="1">
        <f t="array" ref="PU265">+IF(ISERROR($NY265)=FALSE,MIN(IF($BP265:$CT265&lt;65534,$BP265:$CT265,"")),NA())</f>
        <v>11</v>
      </c>
      <c r="PV265" s="1">
        <f t="array" ref="PV265">+IF(ISERROR($NZ265)=FALSE,MIN(IF($CU265:$DX265&lt;65534,$CU265:$DX265,"")),NA())</f>
        <v>11.6</v>
      </c>
      <c r="PW265" s="1">
        <f t="array" ref="PW265">+IF(ISERROR($OA265)=FALSE,MIN(IF($DY265:$FC265&lt;65534,$DY265:$FC265,"")),NA())</f>
        <v>11.2</v>
      </c>
      <c r="PX265" s="1">
        <f t="array" ref="PX265">+IF(ISERROR($OB265)=FALSE,MIN(IF($FD265:$GG265&lt;65534,$FD265:$GG265,"")),NA())</f>
        <v>10.6</v>
      </c>
      <c r="PY265" s="1">
        <f t="array" ref="PY265">+IF(ISERROR($OC265)=FALSE,MIN(IF($GH265:$HL265&lt;65534,$GH265:$HL265,"")),NA())</f>
        <v>10</v>
      </c>
      <c r="PZ265" s="1">
        <f t="array" ref="PZ265">+IF(ISERROR($OD265)=FALSE,MIN(IF($HM265:$IQ265&lt;65534,$HM265:$IQ265,"")),NA())</f>
        <v>10</v>
      </c>
      <c r="QA265" s="1">
        <f t="array" ref="QA265">+IF(ISERROR($OE265)=FALSE,MIN(IF($IR265:$JU265&lt;65534,$IR265:$JU265,"")),NA())</f>
        <v>11.2</v>
      </c>
      <c r="QB265" s="1" t="e">
        <f t="array" ref="QB265">+IF(ISERROR($OF265)=FALSE,MIN(IF($JV265:$KZ265&lt;65534,$JV265:$KZ265,"")),NA())</f>
        <v>#N/A</v>
      </c>
      <c r="QC265" s="1">
        <f t="array" ref="QC265">+IF(ISERROR($OG265)=FALSE,MIN(IF($LA265:$MD265&lt;65534,$LA265:$MD265,"")),NA())</f>
        <v>10.4</v>
      </c>
      <c r="QD265" s="1">
        <f t="array" ref="QD265">+IF(ISERROR($OH265)=FALSE,MIN(IF($ME265:$NI265&lt;65534,$ME265:$NI265,"")),NA())</f>
        <v>11</v>
      </c>
      <c r="QE265" s="5">
        <f t="shared" si="234"/>
        <v>-1.2000000000000011</v>
      </c>
      <c r="QF265" s="1">
        <f t="shared" si="235"/>
        <v>-3.4000000000000004</v>
      </c>
      <c r="QG265" s="1">
        <f t="shared" si="236"/>
        <v>-2</v>
      </c>
      <c r="QH265" s="1">
        <f t="shared" si="237"/>
        <v>-2.5999999999999996</v>
      </c>
      <c r="QI265" s="1">
        <f t="shared" si="238"/>
        <v>-2.1999999999999993</v>
      </c>
      <c r="QJ265" s="1">
        <f t="shared" si="239"/>
        <v>-1.5999999999999996</v>
      </c>
      <c r="QK265" s="1">
        <f t="shared" si="240"/>
        <v>-1.5999999999999996</v>
      </c>
      <c r="QL265" s="1">
        <f t="shared" si="241"/>
        <v>-1.5999999999999996</v>
      </c>
      <c r="QM265" s="1">
        <f t="shared" si="242"/>
        <v>-2.7999999999999989</v>
      </c>
      <c r="QN265" s="1" t="e">
        <f t="shared" si="243"/>
        <v>#N/A</v>
      </c>
      <c r="QO265" s="1">
        <f t="shared" si="244"/>
        <v>-1.8000000000000007</v>
      </c>
      <c r="QP265" s="1">
        <f t="shared" si="245"/>
        <v>-2.5999999999999996</v>
      </c>
      <c r="QQ265" s="5" t="s">
        <v>892</v>
      </c>
    </row>
    <row r="266" spans="1:459" s="1" customFormat="1" x14ac:dyDescent="0.2">
      <c r="A266" s="79">
        <v>23025040</v>
      </c>
      <c r="B266" s="106">
        <v>-74.902638888888902</v>
      </c>
      <c r="C266" s="106">
        <v>5.2856972222222218</v>
      </c>
      <c r="D266" s="105">
        <v>788</v>
      </c>
      <c r="E266" s="97" t="s">
        <v>77</v>
      </c>
      <c r="F266" s="97" t="s">
        <v>360</v>
      </c>
      <c r="G266" s="97" t="s">
        <v>27</v>
      </c>
      <c r="H266" s="1">
        <v>65535</v>
      </c>
      <c r="I266" s="1">
        <v>21.6</v>
      </c>
      <c r="J266" s="1">
        <v>20.6</v>
      </c>
      <c r="K266" s="1">
        <v>21</v>
      </c>
      <c r="L266" s="1">
        <v>22</v>
      </c>
      <c r="M266" s="1">
        <v>22.8</v>
      </c>
      <c r="N266" s="1">
        <v>20.2</v>
      </c>
      <c r="O266" s="1">
        <v>20.6</v>
      </c>
      <c r="P266" s="1">
        <v>65535</v>
      </c>
      <c r="Q266" s="1">
        <v>19.600000000000001</v>
      </c>
      <c r="R266" s="1">
        <v>20.6</v>
      </c>
      <c r="S266" s="1">
        <v>21</v>
      </c>
      <c r="T266" s="1">
        <v>20.8</v>
      </c>
      <c r="U266" s="1">
        <v>20</v>
      </c>
      <c r="V266" s="1">
        <v>20.6</v>
      </c>
      <c r="W266" s="1">
        <v>21.2</v>
      </c>
      <c r="X266" s="1">
        <v>21.8</v>
      </c>
      <c r="Y266" s="1">
        <v>21.4</v>
      </c>
      <c r="Z266" s="1">
        <v>21.6</v>
      </c>
      <c r="AA266" s="1">
        <v>20.2</v>
      </c>
      <c r="AB266" s="1">
        <v>21.8</v>
      </c>
      <c r="AC266" s="1">
        <v>21.2</v>
      </c>
      <c r="AD266" s="1">
        <v>21.6</v>
      </c>
      <c r="AE266" s="1">
        <v>22</v>
      </c>
      <c r="AF266" s="1">
        <v>21.4</v>
      </c>
      <c r="AG266" s="1">
        <v>21</v>
      </c>
      <c r="AH266" s="1">
        <v>65535</v>
      </c>
      <c r="AI266" s="1">
        <v>20.6</v>
      </c>
      <c r="AJ266" s="1">
        <v>20.8</v>
      </c>
      <c r="AK266" s="1">
        <v>21.4</v>
      </c>
      <c r="AL266" s="1">
        <v>20.6</v>
      </c>
      <c r="AM266" s="1">
        <v>22</v>
      </c>
      <c r="AN266" s="1">
        <v>20.6</v>
      </c>
      <c r="AO266" s="1">
        <v>21.6</v>
      </c>
      <c r="AP266" s="1">
        <v>22.6</v>
      </c>
      <c r="AQ266" s="1">
        <v>21</v>
      </c>
      <c r="AR266" s="1">
        <v>20.2</v>
      </c>
      <c r="AS266" s="1">
        <v>21.4</v>
      </c>
      <c r="AT266" s="1">
        <v>21.6</v>
      </c>
      <c r="AU266" s="1">
        <v>20</v>
      </c>
      <c r="AV266" s="1">
        <v>20.399999999999999</v>
      </c>
      <c r="AW266" s="1">
        <v>22.8</v>
      </c>
      <c r="AX266" s="1">
        <v>22.6</v>
      </c>
      <c r="AY266" s="1">
        <v>22.4</v>
      </c>
      <c r="AZ266" s="1">
        <v>22</v>
      </c>
      <c r="BA266" s="1">
        <v>21.4</v>
      </c>
      <c r="BB266" s="1">
        <v>22.6</v>
      </c>
      <c r="BC266" s="1">
        <v>22</v>
      </c>
      <c r="BD266" s="1">
        <v>21.6</v>
      </c>
      <c r="BE266" s="1">
        <v>21</v>
      </c>
      <c r="BF266" s="1">
        <v>19.2</v>
      </c>
      <c r="BG266" s="1">
        <v>19.8</v>
      </c>
      <c r="BH266" s="1">
        <v>22</v>
      </c>
      <c r="BI266" s="1">
        <v>21.6</v>
      </c>
      <c r="BJ266" s="1">
        <v>65535</v>
      </c>
      <c r="BK266" s="1">
        <v>22.2</v>
      </c>
      <c r="BL266" s="1">
        <v>21</v>
      </c>
      <c r="BM266" s="1">
        <v>20.399999999999999</v>
      </c>
      <c r="BN266" s="1">
        <v>21</v>
      </c>
      <c r="BO266" s="102"/>
      <c r="BP266" s="1">
        <v>21.2</v>
      </c>
      <c r="BQ266" s="1">
        <v>20</v>
      </c>
      <c r="BR266" s="1">
        <v>19.8</v>
      </c>
      <c r="BS266" s="1">
        <v>21.8</v>
      </c>
      <c r="BT266" s="1">
        <v>19.600000000000001</v>
      </c>
      <c r="BU266" s="1">
        <v>20.399999999999999</v>
      </c>
      <c r="BV266" s="1">
        <v>21.6</v>
      </c>
      <c r="BW266" s="1">
        <v>65535</v>
      </c>
      <c r="BX266" s="1">
        <v>22.4</v>
      </c>
      <c r="BY266" s="1">
        <v>23</v>
      </c>
      <c r="BZ266" s="1">
        <v>20.2</v>
      </c>
      <c r="CA266" s="1">
        <v>22</v>
      </c>
      <c r="CB266" s="1">
        <v>21.2</v>
      </c>
      <c r="CC266" s="1">
        <v>19.600000000000001</v>
      </c>
      <c r="CD266" s="1">
        <v>20</v>
      </c>
      <c r="CE266" s="1">
        <v>21.2</v>
      </c>
      <c r="CF266" s="1">
        <v>22</v>
      </c>
      <c r="CG266" s="1">
        <v>21.4</v>
      </c>
      <c r="CH266" s="1">
        <v>20.6</v>
      </c>
      <c r="CI266" s="1">
        <v>21</v>
      </c>
      <c r="CJ266" s="1">
        <v>21.4</v>
      </c>
      <c r="CK266" s="1">
        <v>65535</v>
      </c>
      <c r="CL266" s="1">
        <v>21</v>
      </c>
      <c r="CM266" s="1">
        <v>21.6</v>
      </c>
      <c r="CN266" s="1">
        <v>21.6</v>
      </c>
      <c r="CO266" s="1">
        <v>20</v>
      </c>
      <c r="CP266" s="1">
        <v>21.2</v>
      </c>
      <c r="CQ266" s="1">
        <v>22.6</v>
      </c>
      <c r="CR266" s="1">
        <v>65535</v>
      </c>
      <c r="CS266" s="1">
        <v>21</v>
      </c>
      <c r="CT266" s="1">
        <v>21.4</v>
      </c>
      <c r="CU266" s="1">
        <v>21</v>
      </c>
      <c r="CV266" s="1">
        <v>20.8</v>
      </c>
      <c r="CW266" s="1">
        <v>20.6</v>
      </c>
      <c r="CX266" s="1">
        <v>20.6</v>
      </c>
      <c r="CY266" s="1">
        <v>21.6</v>
      </c>
      <c r="CZ266" s="1">
        <v>21.4</v>
      </c>
      <c r="DA266" s="1">
        <v>21.2</v>
      </c>
      <c r="DB266" s="1">
        <v>21</v>
      </c>
      <c r="DC266" s="1">
        <v>20.2</v>
      </c>
      <c r="DD266" s="1">
        <v>21.4</v>
      </c>
      <c r="DE266" s="1">
        <v>20</v>
      </c>
      <c r="DF266" s="1">
        <v>65535</v>
      </c>
      <c r="DG266" s="1">
        <v>23</v>
      </c>
      <c r="DH266" s="1">
        <v>21.6</v>
      </c>
      <c r="DI266" s="1">
        <v>20.399999999999999</v>
      </c>
      <c r="DJ266" s="1">
        <v>21.2</v>
      </c>
      <c r="DK266" s="1">
        <v>21.6</v>
      </c>
      <c r="DL266" s="1">
        <v>22</v>
      </c>
      <c r="DM266" s="1">
        <v>19.600000000000001</v>
      </c>
      <c r="DN266" s="1">
        <v>21</v>
      </c>
      <c r="DO266" s="1">
        <v>20.399999999999999</v>
      </c>
      <c r="DP266" s="1">
        <v>21</v>
      </c>
      <c r="DQ266" s="1">
        <v>19.399999999999999</v>
      </c>
      <c r="DR266" s="1">
        <v>65535</v>
      </c>
      <c r="DS266" s="1">
        <v>21.4</v>
      </c>
      <c r="DT266" s="1">
        <v>22</v>
      </c>
      <c r="DU266" s="1">
        <v>21</v>
      </c>
      <c r="DV266" s="1">
        <v>20.8</v>
      </c>
      <c r="DW266" s="1">
        <v>22.6</v>
      </c>
      <c r="DX266" s="1">
        <v>22</v>
      </c>
      <c r="DY266" s="1">
        <v>21.8</v>
      </c>
      <c r="DZ266" s="1">
        <v>22.4</v>
      </c>
      <c r="EA266" s="1">
        <v>65535</v>
      </c>
      <c r="EB266" s="1">
        <v>21.6</v>
      </c>
      <c r="EC266" s="1">
        <v>22.4</v>
      </c>
      <c r="ED266" s="1">
        <v>23</v>
      </c>
      <c r="EE266" s="1">
        <v>23.4</v>
      </c>
      <c r="EF266" s="1">
        <v>20.399999999999999</v>
      </c>
      <c r="EG266" s="1">
        <v>21.2</v>
      </c>
      <c r="EH266" s="1">
        <v>21</v>
      </c>
      <c r="EI266" s="1">
        <v>20.6</v>
      </c>
      <c r="EJ266" s="1">
        <v>65535</v>
      </c>
      <c r="EK266" s="1">
        <v>20.2</v>
      </c>
      <c r="EL266" s="1">
        <v>20.399999999999999</v>
      </c>
      <c r="EM266" s="1">
        <v>22</v>
      </c>
      <c r="EN266" s="1">
        <v>21.6</v>
      </c>
      <c r="EO266" s="1">
        <v>21</v>
      </c>
      <c r="EP266" s="1">
        <v>20.2</v>
      </c>
      <c r="EQ266" s="1">
        <v>20.6</v>
      </c>
      <c r="ER266" s="1">
        <v>20.6</v>
      </c>
      <c r="ES266" s="1">
        <v>21.2</v>
      </c>
      <c r="ET266" s="1">
        <v>22</v>
      </c>
      <c r="EU266" s="1">
        <v>20.8</v>
      </c>
      <c r="EV266" s="1">
        <v>21</v>
      </c>
      <c r="EW266" s="1">
        <v>20.8</v>
      </c>
      <c r="EX266" s="1">
        <v>21</v>
      </c>
      <c r="EY266" s="1">
        <v>21.2</v>
      </c>
      <c r="EZ266" s="1">
        <v>21</v>
      </c>
      <c r="FA266" s="1">
        <v>20.8</v>
      </c>
      <c r="FB266" s="1">
        <v>20</v>
      </c>
      <c r="FC266" s="1">
        <v>20.399999999999999</v>
      </c>
      <c r="FD266" s="1">
        <v>65535</v>
      </c>
      <c r="FE266" s="1">
        <v>20</v>
      </c>
      <c r="FF266" s="1">
        <v>20.8</v>
      </c>
      <c r="FG266" s="1">
        <v>20.2</v>
      </c>
      <c r="FH266" s="1">
        <v>22</v>
      </c>
      <c r="FI266" s="1">
        <v>21.6</v>
      </c>
      <c r="FJ266" s="1">
        <v>21</v>
      </c>
      <c r="FK266" s="1">
        <v>20</v>
      </c>
      <c r="FL266" s="1">
        <v>21.6</v>
      </c>
      <c r="FM266" s="1">
        <v>22</v>
      </c>
      <c r="FN266" s="1">
        <v>21.6</v>
      </c>
      <c r="FO266" s="1">
        <v>21</v>
      </c>
      <c r="FP266" s="1">
        <v>22.4</v>
      </c>
      <c r="FQ266" s="1">
        <v>21.2</v>
      </c>
      <c r="FR266" s="1">
        <v>22.2</v>
      </c>
      <c r="FS266" s="1">
        <v>19.600000000000001</v>
      </c>
      <c r="FT266" s="1">
        <v>21.8</v>
      </c>
      <c r="FU266" s="1">
        <v>24.2</v>
      </c>
      <c r="FV266" s="1">
        <v>24.4</v>
      </c>
      <c r="FW266" s="1">
        <v>24</v>
      </c>
      <c r="FX266" s="1">
        <v>23.6</v>
      </c>
      <c r="FY266" s="1">
        <v>23.4</v>
      </c>
      <c r="FZ266" s="1">
        <v>23.8</v>
      </c>
      <c r="GA266" s="1">
        <v>22.2</v>
      </c>
      <c r="GB266" s="1">
        <v>65535</v>
      </c>
      <c r="GC266" s="1">
        <v>21.4</v>
      </c>
      <c r="GD266" s="1">
        <v>21.8</v>
      </c>
      <c r="GE266" s="1">
        <v>65535</v>
      </c>
      <c r="GF266" s="1">
        <v>21.6</v>
      </c>
      <c r="GG266" s="1">
        <v>21</v>
      </c>
      <c r="GH266" s="1">
        <v>22.8</v>
      </c>
      <c r="GI266" s="1">
        <v>20.6</v>
      </c>
      <c r="GJ266" s="1">
        <v>20.399999999999999</v>
      </c>
      <c r="GK266" s="1">
        <v>22.6</v>
      </c>
      <c r="GL266" s="1">
        <v>21.4</v>
      </c>
      <c r="GM266" s="1">
        <v>20.6</v>
      </c>
      <c r="GN266" s="1">
        <v>21.6</v>
      </c>
      <c r="GO266" s="1">
        <v>23.6</v>
      </c>
      <c r="GP266" s="1">
        <v>21.4</v>
      </c>
      <c r="GQ266" s="1">
        <v>19.2</v>
      </c>
      <c r="GR266" s="1">
        <v>20.8</v>
      </c>
      <c r="GS266" s="1">
        <v>19</v>
      </c>
      <c r="GT266" s="1">
        <v>19.399999999999999</v>
      </c>
      <c r="GU266" s="1">
        <v>20.2</v>
      </c>
      <c r="GV266" s="1">
        <v>20.6</v>
      </c>
      <c r="GW266" s="1">
        <v>20.8</v>
      </c>
      <c r="GX266" s="1">
        <v>19.399999999999999</v>
      </c>
      <c r="GY266" s="1">
        <v>20.8</v>
      </c>
      <c r="GZ266" s="1">
        <v>20.6</v>
      </c>
      <c r="HA266" s="1">
        <v>22.2</v>
      </c>
      <c r="HB266" s="1">
        <v>23.8</v>
      </c>
      <c r="HC266" s="1">
        <v>21.4</v>
      </c>
      <c r="HD266" s="1">
        <v>19.8</v>
      </c>
      <c r="HE266" s="1">
        <v>20.6</v>
      </c>
      <c r="HF266" s="1">
        <v>21</v>
      </c>
      <c r="HG266" s="1">
        <v>21.4</v>
      </c>
      <c r="HH266" s="1">
        <v>20.2</v>
      </c>
      <c r="HI266" s="1">
        <v>21</v>
      </c>
      <c r="HJ266" s="1">
        <v>21.2</v>
      </c>
      <c r="HK266" s="1">
        <v>19.600000000000001</v>
      </c>
      <c r="HL266" s="1">
        <v>20</v>
      </c>
      <c r="HM266" s="1">
        <v>21.4</v>
      </c>
      <c r="HN266" s="1">
        <v>22.2</v>
      </c>
      <c r="HO266" s="1">
        <v>21</v>
      </c>
      <c r="HP266" s="1">
        <v>21.2</v>
      </c>
      <c r="HQ266" s="1">
        <v>22.8</v>
      </c>
      <c r="HR266" s="1">
        <v>23</v>
      </c>
      <c r="HS266" s="1">
        <v>21.4</v>
      </c>
      <c r="HT266" s="1">
        <v>20.399999999999999</v>
      </c>
      <c r="HU266" s="1">
        <v>21.6</v>
      </c>
      <c r="HV266" s="1">
        <v>21.4</v>
      </c>
      <c r="HW266" s="1">
        <v>24</v>
      </c>
      <c r="HX266" s="1">
        <v>24.2</v>
      </c>
      <c r="HY266" s="1">
        <v>23.6</v>
      </c>
      <c r="HZ266" s="1">
        <v>24</v>
      </c>
      <c r="IA266" s="1">
        <v>23.4</v>
      </c>
      <c r="IB266" s="1">
        <v>18.600000000000001</v>
      </c>
      <c r="IC266" s="1">
        <v>18</v>
      </c>
      <c r="ID266" s="1">
        <v>20</v>
      </c>
      <c r="IE266" s="1">
        <v>20.399999999999999</v>
      </c>
      <c r="IF266" s="1">
        <v>20.2</v>
      </c>
      <c r="IG266" s="1">
        <v>20.6</v>
      </c>
      <c r="IH266" s="1">
        <v>21.2</v>
      </c>
      <c r="II266" s="1">
        <v>22</v>
      </c>
      <c r="IJ266" s="1">
        <v>22.6</v>
      </c>
      <c r="IK266" s="1">
        <v>20.399999999999999</v>
      </c>
      <c r="IL266" s="1">
        <v>21</v>
      </c>
      <c r="IM266" s="1">
        <v>22</v>
      </c>
      <c r="IN266" s="1">
        <v>23.4</v>
      </c>
      <c r="IO266" s="1">
        <v>20</v>
      </c>
      <c r="IP266" s="1">
        <v>21.8</v>
      </c>
      <c r="IQ266" s="1">
        <v>20.399999999999999</v>
      </c>
      <c r="IR266" s="1">
        <v>65535</v>
      </c>
      <c r="IS266" s="1">
        <v>19</v>
      </c>
      <c r="IT266" s="1">
        <v>20</v>
      </c>
      <c r="IU266" s="1">
        <v>21.2</v>
      </c>
      <c r="IV266" s="1">
        <v>22</v>
      </c>
      <c r="IW266" s="1">
        <v>20</v>
      </c>
      <c r="IX266" s="1">
        <v>21.2</v>
      </c>
      <c r="IY266" s="1">
        <v>22</v>
      </c>
      <c r="IZ266" s="1">
        <v>20.8</v>
      </c>
      <c r="JA266" s="1">
        <v>22</v>
      </c>
      <c r="JB266" s="1">
        <v>20</v>
      </c>
      <c r="JC266" s="1">
        <v>22</v>
      </c>
      <c r="JD266" s="1">
        <v>21</v>
      </c>
      <c r="JE266" s="1">
        <v>21.4</v>
      </c>
      <c r="JF266" s="1">
        <v>21</v>
      </c>
      <c r="JG266" s="1">
        <v>23.4</v>
      </c>
      <c r="JH266" s="1">
        <v>22.4</v>
      </c>
      <c r="JI266" s="1">
        <v>19.600000000000001</v>
      </c>
      <c r="JJ266" s="1">
        <v>20</v>
      </c>
      <c r="JK266" s="1">
        <v>20.399999999999999</v>
      </c>
      <c r="JL266" s="1">
        <v>19.600000000000001</v>
      </c>
      <c r="JM266" s="1">
        <v>22</v>
      </c>
      <c r="JN266" s="1">
        <v>19</v>
      </c>
      <c r="JO266" s="1">
        <v>20</v>
      </c>
      <c r="JP266" s="1">
        <v>20</v>
      </c>
      <c r="JQ266" s="1">
        <v>65535</v>
      </c>
      <c r="JR266" s="1">
        <v>20.6</v>
      </c>
      <c r="JS266" s="1">
        <v>21</v>
      </c>
      <c r="JT266" s="1">
        <v>19.8</v>
      </c>
      <c r="JU266" s="1">
        <v>21.2</v>
      </c>
      <c r="JV266" s="1">
        <v>19.600000000000001</v>
      </c>
      <c r="JW266" s="1">
        <v>21.2</v>
      </c>
      <c r="JX266" s="1">
        <v>19.399999999999999</v>
      </c>
      <c r="JY266" s="1">
        <v>18.600000000000001</v>
      </c>
      <c r="JZ266" s="1">
        <v>20.6</v>
      </c>
      <c r="KA266" s="1">
        <v>65535</v>
      </c>
      <c r="KB266" s="1">
        <v>19.600000000000001</v>
      </c>
      <c r="KC266" s="1">
        <v>20.2</v>
      </c>
      <c r="KD266" s="1">
        <v>20.2</v>
      </c>
      <c r="KE266" s="1">
        <v>21</v>
      </c>
      <c r="KF266" s="1">
        <v>20.6</v>
      </c>
      <c r="KG266" s="1">
        <v>20.2</v>
      </c>
      <c r="KH266" s="1">
        <v>21.4</v>
      </c>
      <c r="KI266" s="1">
        <v>65535</v>
      </c>
      <c r="KJ266" s="1">
        <v>21</v>
      </c>
      <c r="KK266" s="1">
        <v>23.4</v>
      </c>
      <c r="KL266" s="1">
        <v>20</v>
      </c>
      <c r="KM266" s="1">
        <v>20.399999999999999</v>
      </c>
      <c r="KN266" s="1">
        <v>19.8</v>
      </c>
      <c r="KO266" s="1">
        <v>21.4</v>
      </c>
      <c r="KP266" s="1">
        <v>20.8</v>
      </c>
      <c r="KQ266" s="1">
        <v>20.6</v>
      </c>
      <c r="KR266" s="1">
        <v>20.2</v>
      </c>
      <c r="KS266" s="1">
        <v>19</v>
      </c>
      <c r="KT266" s="1">
        <v>20</v>
      </c>
      <c r="KU266" s="1">
        <v>20.6</v>
      </c>
      <c r="KV266" s="1">
        <v>20.399999999999999</v>
      </c>
      <c r="KW266" s="1">
        <v>21</v>
      </c>
      <c r="KX266" s="1">
        <v>19.399999999999999</v>
      </c>
      <c r="KY266" s="1">
        <v>20.399999999999999</v>
      </c>
      <c r="KZ266" s="1">
        <v>20.6</v>
      </c>
      <c r="LA266" s="1">
        <v>21</v>
      </c>
      <c r="LB266" s="1">
        <v>20</v>
      </c>
      <c r="LC266" s="1">
        <v>65535</v>
      </c>
      <c r="LD266" s="1">
        <v>19.600000000000001</v>
      </c>
      <c r="LE266" s="1">
        <v>21.6</v>
      </c>
      <c r="LF266" s="1">
        <v>21.6</v>
      </c>
      <c r="LG266" s="1">
        <v>22</v>
      </c>
      <c r="LH266" s="1">
        <v>23</v>
      </c>
      <c r="LI266" s="1">
        <v>21.8</v>
      </c>
      <c r="LJ266" s="1">
        <v>21.4</v>
      </c>
      <c r="LK266" s="1">
        <v>20.8</v>
      </c>
      <c r="LL266" s="1">
        <v>65535</v>
      </c>
      <c r="LM266" s="1">
        <v>20</v>
      </c>
      <c r="LN266" s="1">
        <v>20.2</v>
      </c>
      <c r="LO266" s="1">
        <v>21.6</v>
      </c>
      <c r="LP266" s="1">
        <v>21.6</v>
      </c>
      <c r="LQ266" s="1">
        <v>20.399999999999999</v>
      </c>
      <c r="LR266" s="1">
        <v>21</v>
      </c>
      <c r="LS266" s="1">
        <v>21.2</v>
      </c>
      <c r="LT266" s="1">
        <v>20.8</v>
      </c>
      <c r="LU266" s="1">
        <v>20.399999999999999</v>
      </c>
      <c r="LV266" s="1">
        <v>20</v>
      </c>
      <c r="LW266" s="1">
        <v>19.399999999999999</v>
      </c>
      <c r="LX266" s="1">
        <v>20</v>
      </c>
      <c r="LY266" s="1">
        <v>21.8</v>
      </c>
      <c r="LZ266" s="1">
        <v>22.2</v>
      </c>
      <c r="MA266" s="1">
        <v>21.6</v>
      </c>
      <c r="MB266" s="1">
        <v>21</v>
      </c>
      <c r="MC266" s="1">
        <v>20.399999999999999</v>
      </c>
      <c r="MD266" s="1">
        <v>21.4</v>
      </c>
      <c r="ME266" s="1">
        <v>21.6</v>
      </c>
      <c r="MF266" s="1">
        <v>21</v>
      </c>
      <c r="MG266" s="1">
        <v>21.6</v>
      </c>
      <c r="MH266" s="1">
        <v>21.2</v>
      </c>
      <c r="MI266" s="1">
        <v>19.8</v>
      </c>
      <c r="MJ266" s="1">
        <v>21.6</v>
      </c>
      <c r="MK266" s="1">
        <v>19.600000000000001</v>
      </c>
      <c r="ML266" s="1">
        <v>20.2</v>
      </c>
      <c r="MM266" s="1">
        <v>19.399999999999999</v>
      </c>
      <c r="MN266" s="1">
        <v>20.8</v>
      </c>
      <c r="MO266" s="1">
        <v>21</v>
      </c>
      <c r="MP266" s="1">
        <v>20.2</v>
      </c>
      <c r="MQ266" s="1">
        <v>19.600000000000001</v>
      </c>
      <c r="MR266" s="1">
        <v>20.2</v>
      </c>
      <c r="MS266" s="1">
        <v>21</v>
      </c>
      <c r="MT266" s="1">
        <v>21.4</v>
      </c>
      <c r="MU266" s="1">
        <v>21.6</v>
      </c>
      <c r="MV266" s="1">
        <v>19.600000000000001</v>
      </c>
      <c r="MW266" s="1">
        <v>21.2</v>
      </c>
      <c r="MX266" s="1">
        <v>21.8</v>
      </c>
      <c r="MY266" s="1">
        <v>22.2</v>
      </c>
      <c r="MZ266" s="1">
        <v>20.8</v>
      </c>
      <c r="NA266" s="1">
        <v>23</v>
      </c>
      <c r="NB266" s="1">
        <v>21</v>
      </c>
      <c r="NC266" s="1">
        <v>65535</v>
      </c>
      <c r="ND266" s="1">
        <v>21.2</v>
      </c>
      <c r="NE266" s="1">
        <v>23</v>
      </c>
      <c r="NF266" s="1">
        <v>20.6</v>
      </c>
      <c r="NG266" s="1">
        <v>21</v>
      </c>
      <c r="NH266" s="1">
        <v>22.4</v>
      </c>
      <c r="NI266" s="1">
        <v>21.6</v>
      </c>
      <c r="NJ266" s="6">
        <f t="shared" si="209"/>
        <v>0.90322580645161288</v>
      </c>
      <c r="NK266" s="3">
        <f t="shared" si="210"/>
        <v>0.9642857142857143</v>
      </c>
      <c r="NL266" s="3">
        <f t="shared" si="211"/>
        <v>0.90322580645161288</v>
      </c>
      <c r="NM266" s="3">
        <f t="shared" si="212"/>
        <v>0.93333333333333335</v>
      </c>
      <c r="NN266" s="3">
        <f t="shared" si="213"/>
        <v>0.93548387096774188</v>
      </c>
      <c r="NO266" s="3">
        <f t="shared" si="214"/>
        <v>0.9</v>
      </c>
      <c r="NP266" s="3">
        <f t="shared" si="215"/>
        <v>1</v>
      </c>
      <c r="NQ266" s="3">
        <f t="shared" si="216"/>
        <v>1</v>
      </c>
      <c r="NR266" s="3">
        <f t="shared" si="217"/>
        <v>0.93333333333333335</v>
      </c>
      <c r="NS266" s="3">
        <f t="shared" si="218"/>
        <v>0.93548387096774188</v>
      </c>
      <c r="NT266" s="3">
        <f t="shared" si="219"/>
        <v>0.93333333333333335</v>
      </c>
      <c r="NU266" s="3">
        <f t="shared" si="220"/>
        <v>0.967741935483871</v>
      </c>
      <c r="NV266" s="3">
        <f t="shared" si="221"/>
        <v>0.94246575342465755</v>
      </c>
      <c r="NW266" s="5">
        <f t="shared" si="222"/>
        <v>21.071428571428566</v>
      </c>
      <c r="NX266" s="1">
        <f t="shared" si="223"/>
        <v>21.37037037037037</v>
      </c>
      <c r="NY266" s="1">
        <f t="shared" si="224"/>
        <v>21.1</v>
      </c>
      <c r="NZ266" s="1">
        <f t="shared" si="225"/>
        <v>21.099999999999994</v>
      </c>
      <c r="OA266" s="1">
        <f t="shared" si="226"/>
        <v>21.193103448275863</v>
      </c>
      <c r="OB266" s="1">
        <f t="shared" si="227"/>
        <v>21.866666666666667</v>
      </c>
      <c r="OC266" s="1">
        <f t="shared" si="228"/>
        <v>20.903225806451616</v>
      </c>
      <c r="OD266" s="1">
        <f t="shared" si="229"/>
        <v>21.554838709677416</v>
      </c>
      <c r="OE266" s="1">
        <f t="shared" si="230"/>
        <v>20.807142857142857</v>
      </c>
      <c r="OF266" s="1">
        <f t="shared" si="231"/>
        <v>20.399999999999999</v>
      </c>
      <c r="OG266" s="1">
        <f t="shared" si="232"/>
        <v>20.99285714285714</v>
      </c>
      <c r="OH266" s="1">
        <f t="shared" si="233"/>
        <v>21.040000000000003</v>
      </c>
      <c r="OI266" s="111">
        <v>20.231249999999999</v>
      </c>
      <c r="OJ266" s="112">
        <v>20.293749999999999</v>
      </c>
      <c r="OK266" s="112">
        <v>20.129411764705878</v>
      </c>
      <c r="OL266" s="112">
        <v>20.305882352941175</v>
      </c>
      <c r="OM266" s="112">
        <v>20.411764705882351</v>
      </c>
      <c r="ON266" s="112">
        <v>20.63529411764706</v>
      </c>
      <c r="OO266" s="112">
        <v>20.376470588235296</v>
      </c>
      <c r="OP266" s="112">
        <v>20.347058823529409</v>
      </c>
      <c r="OQ266" s="112">
        <v>20.100000000000001</v>
      </c>
      <c r="OR266" s="112">
        <v>20.058823529411768</v>
      </c>
      <c r="OS266" s="112">
        <v>20.188235294117646</v>
      </c>
      <c r="OT266" s="112">
        <v>20.305882352941175</v>
      </c>
      <c r="OU266" s="5">
        <f t="shared" si="197"/>
        <v>0.84017857142856656</v>
      </c>
      <c r="OV266" s="1">
        <f t="shared" si="198"/>
        <v>1.0766203703703709</v>
      </c>
      <c r="OW266" s="1">
        <f t="shared" si="199"/>
        <v>0.97058823529412308</v>
      </c>
      <c r="OX266" s="1">
        <f t="shared" si="200"/>
        <v>0.79411764705881893</v>
      </c>
      <c r="OY266" s="1">
        <f t="shared" si="201"/>
        <v>0.78133874239351186</v>
      </c>
      <c r="OZ266" s="1">
        <f t="shared" si="202"/>
        <v>1.231372549019607</v>
      </c>
      <c r="PA266" s="1">
        <f t="shared" si="203"/>
        <v>0.52675521821631932</v>
      </c>
      <c r="PB266" s="1">
        <f t="shared" si="204"/>
        <v>1.2077798861480069</v>
      </c>
      <c r="PC266" s="1">
        <f t="shared" si="205"/>
        <v>0.70714285714285552</v>
      </c>
      <c r="PD266" s="1">
        <f t="shared" si="206"/>
        <v>0.34117647058823053</v>
      </c>
      <c r="PE266" s="1">
        <f t="shared" si="207"/>
        <v>0.80462184873949383</v>
      </c>
      <c r="PF266" s="1">
        <f t="shared" si="208"/>
        <v>0.73411764705882732</v>
      </c>
      <c r="PG266" s="111">
        <v>17</v>
      </c>
      <c r="PH266" s="112">
        <v>17</v>
      </c>
      <c r="PI266" s="112">
        <v>16</v>
      </c>
      <c r="PJ266" s="112">
        <v>16.8</v>
      </c>
      <c r="PK266" s="112">
        <v>17</v>
      </c>
      <c r="PL266" s="112">
        <v>17.2</v>
      </c>
      <c r="PM266" s="112">
        <v>17</v>
      </c>
      <c r="PN266" s="112">
        <v>16</v>
      </c>
      <c r="PO266" s="112">
        <v>17</v>
      </c>
      <c r="PP266" s="112">
        <v>16.8</v>
      </c>
      <c r="PQ266" s="112">
        <v>17</v>
      </c>
      <c r="PR266" s="137">
        <v>17</v>
      </c>
      <c r="PS266" s="5">
        <f t="array" ref="PS266">+IF(ISERROR($NW266)=FALSE,MIN(IF($H266:$AL266&lt;65534,$H266:$AL266,"")),NA())</f>
        <v>19.600000000000001</v>
      </c>
      <c r="PT266" s="1">
        <f t="array" ref="PT266">+IF(ISERROR($NX266)=FALSE,MIN(IF($AM266:$BN266&lt;65534,$AM266:$BN266,"")),NA())</f>
        <v>19.2</v>
      </c>
      <c r="PU266" s="1">
        <f t="array" ref="PU266">+IF(ISERROR($NY266)=FALSE,MIN(IF($BP266:$CT266&lt;65534,$BP266:$CT266,"")),NA())</f>
        <v>19.600000000000001</v>
      </c>
      <c r="PV266" s="1">
        <f t="array" ref="PV266">+IF(ISERROR($NZ266)=FALSE,MIN(IF($CU266:$DX266&lt;65534,$CU266:$DX266,"")),NA())</f>
        <v>19.399999999999999</v>
      </c>
      <c r="PW266" s="1">
        <f t="array" ref="PW266">+IF(ISERROR($OA266)=FALSE,MIN(IF($DY266:$FC266&lt;65534,$DY266:$FC266,"")),NA())</f>
        <v>20</v>
      </c>
      <c r="PX266" s="1">
        <f t="array" ref="PX266">+IF(ISERROR($OB266)=FALSE,MIN(IF($FD266:$GG266&lt;65534,$FD266:$GG266,"")),NA())</f>
        <v>19.600000000000001</v>
      </c>
      <c r="PY266" s="1">
        <f t="array" ref="PY266">+IF(ISERROR($OC266)=FALSE,MIN(IF($GH266:$HL266&lt;65534,$GH266:$HL266,"")),NA())</f>
        <v>19</v>
      </c>
      <c r="PZ266" s="1">
        <f t="array" ref="PZ266">+IF(ISERROR($OD266)=FALSE,MIN(IF($HM266:$IQ266&lt;65534,$HM266:$IQ266,"")),NA())</f>
        <v>18</v>
      </c>
      <c r="QA266" s="1">
        <f t="array" ref="QA266">+IF(ISERROR($OE266)=FALSE,MIN(IF($IR266:$JU266&lt;65534,$IR266:$JU266,"")),NA())</f>
        <v>19</v>
      </c>
      <c r="QB266" s="1">
        <f t="array" ref="QB266">+IF(ISERROR($OF266)=FALSE,MIN(IF($JV266:$KZ266&lt;65534,$JV266:$KZ266,"")),NA())</f>
        <v>18.600000000000001</v>
      </c>
      <c r="QC266" s="1">
        <f t="array" ref="QC266">+IF(ISERROR($OG266)=FALSE,MIN(IF($LA266:$MD266&lt;65534,$LA266:$MD266,"")),NA())</f>
        <v>19.399999999999999</v>
      </c>
      <c r="QD266" s="1">
        <f t="array" ref="QD266">+IF(ISERROR($OH266)=FALSE,MIN(IF($ME266:$NI266&lt;65534,$ME266:$NI266,"")),NA())</f>
        <v>19.399999999999999</v>
      </c>
      <c r="QE266" s="5">
        <f t="shared" si="234"/>
        <v>-2.6000000000000014</v>
      </c>
      <c r="QF266" s="1">
        <f t="shared" si="235"/>
        <v>-2.1999999999999993</v>
      </c>
      <c r="QG266" s="1">
        <f t="shared" si="236"/>
        <v>-3.6000000000000014</v>
      </c>
      <c r="QH266" s="1">
        <f t="shared" si="237"/>
        <v>-2.5999999999999979</v>
      </c>
      <c r="QI266" s="1">
        <f t="shared" si="238"/>
        <v>-3</v>
      </c>
      <c r="QJ266" s="1">
        <f t="shared" si="239"/>
        <v>-2.4000000000000021</v>
      </c>
      <c r="QK266" s="1">
        <f t="shared" si="240"/>
        <v>-2</v>
      </c>
      <c r="QL266" s="1">
        <f t="shared" si="241"/>
        <v>-2</v>
      </c>
      <c r="QM266" s="1">
        <f t="shared" si="242"/>
        <v>-2</v>
      </c>
      <c r="QN266" s="1">
        <f t="shared" si="243"/>
        <v>-1.8000000000000007</v>
      </c>
      <c r="QO266" s="1">
        <f t="shared" si="244"/>
        <v>-2.3999999999999986</v>
      </c>
      <c r="QP266" s="1">
        <f t="shared" si="245"/>
        <v>-2.3999999999999986</v>
      </c>
      <c r="QQ266" s="5" t="s">
        <v>892</v>
      </c>
    </row>
    <row r="267" spans="1:459" s="1" customFormat="1" x14ac:dyDescent="0.2">
      <c r="A267" s="79">
        <v>26055070</v>
      </c>
      <c r="B267" s="106">
        <v>-76.533888888888882</v>
      </c>
      <c r="C267" s="106">
        <v>3.3780000000000001</v>
      </c>
      <c r="D267" s="105">
        <v>996</v>
      </c>
      <c r="E267" s="97" t="s">
        <v>452</v>
      </c>
      <c r="F267" s="97" t="s">
        <v>573</v>
      </c>
      <c r="G267" s="97" t="s">
        <v>28</v>
      </c>
      <c r="H267" s="1">
        <v>16.3</v>
      </c>
      <c r="I267" s="1">
        <v>15.9</v>
      </c>
      <c r="J267" s="1">
        <v>17.2</v>
      </c>
      <c r="K267" s="1">
        <v>18.8</v>
      </c>
      <c r="L267" s="1">
        <v>19.2</v>
      </c>
      <c r="M267" s="1">
        <v>20.3</v>
      </c>
      <c r="N267" s="1">
        <v>21</v>
      </c>
      <c r="O267" s="1">
        <v>19.2</v>
      </c>
      <c r="P267" s="1">
        <v>19.3</v>
      </c>
      <c r="Q267" s="1">
        <v>19.2</v>
      </c>
      <c r="R267" s="1">
        <v>17.899999999999999</v>
      </c>
      <c r="S267" s="1">
        <v>19.100000000000001</v>
      </c>
      <c r="T267" s="1">
        <v>20.100000000000001</v>
      </c>
      <c r="U267" s="1">
        <v>19.7</v>
      </c>
      <c r="V267" s="1">
        <v>19.100000000000001</v>
      </c>
      <c r="W267" s="1">
        <v>19.7</v>
      </c>
      <c r="X267" s="1">
        <v>19</v>
      </c>
      <c r="Y267" s="1">
        <v>20</v>
      </c>
      <c r="Z267" s="1">
        <v>20.9</v>
      </c>
      <c r="AA267" s="1">
        <v>21.3</v>
      </c>
      <c r="AB267" s="1">
        <v>21</v>
      </c>
      <c r="AC267" s="1">
        <v>19</v>
      </c>
      <c r="AD267" s="1">
        <v>18.399999999999999</v>
      </c>
      <c r="AE267" s="1">
        <v>18.2</v>
      </c>
      <c r="AF267" s="1">
        <v>19.100000000000001</v>
      </c>
      <c r="AG267" s="1">
        <v>19.399999999999999</v>
      </c>
      <c r="AH267" s="1">
        <v>20.6</v>
      </c>
      <c r="AI267" s="1">
        <v>22.2</v>
      </c>
      <c r="AJ267" s="1">
        <v>20</v>
      </c>
      <c r="AK267" s="1">
        <v>20.399999999999999</v>
      </c>
      <c r="AL267" s="1">
        <v>21.4</v>
      </c>
      <c r="AM267" s="1">
        <v>20.399999999999999</v>
      </c>
      <c r="AN267" s="1">
        <v>17.8</v>
      </c>
      <c r="AO267" s="1">
        <v>20.3</v>
      </c>
      <c r="AP267" s="1">
        <v>20.8</v>
      </c>
      <c r="AQ267" s="1">
        <v>20.7</v>
      </c>
      <c r="AR267" s="1">
        <v>21.3</v>
      </c>
      <c r="AS267" s="1">
        <v>21.7</v>
      </c>
      <c r="AT267" s="1">
        <v>19.100000000000001</v>
      </c>
      <c r="AU267" s="1">
        <v>20.8</v>
      </c>
      <c r="AV267" s="1">
        <v>20.5</v>
      </c>
      <c r="AW267" s="1">
        <v>21.7</v>
      </c>
      <c r="AX267" s="1">
        <v>21.4</v>
      </c>
      <c r="AY267" s="1">
        <v>20.8</v>
      </c>
      <c r="AZ267" s="1">
        <v>21.3</v>
      </c>
      <c r="BA267" s="1">
        <v>19.399999999999999</v>
      </c>
      <c r="BB267" s="1">
        <v>21.8</v>
      </c>
      <c r="BC267" s="1">
        <v>20.399999999999999</v>
      </c>
      <c r="BD267" s="1">
        <v>21</v>
      </c>
      <c r="BE267" s="1">
        <v>22</v>
      </c>
      <c r="BF267" s="1">
        <v>20.399999999999999</v>
      </c>
      <c r="BG267" s="1">
        <v>20.5</v>
      </c>
      <c r="BH267" s="1">
        <v>19.5</v>
      </c>
      <c r="BI267" s="1">
        <v>21.8</v>
      </c>
      <c r="BJ267" s="1">
        <v>21.2</v>
      </c>
      <c r="BK267" s="1">
        <v>20.5</v>
      </c>
      <c r="BL267" s="1">
        <v>21.4</v>
      </c>
      <c r="BM267" s="1">
        <v>19.399999999999999</v>
      </c>
      <c r="BN267" s="1">
        <v>20.3</v>
      </c>
      <c r="BO267" s="102"/>
      <c r="BP267" s="1">
        <v>20.100000000000001</v>
      </c>
      <c r="BQ267" s="1">
        <v>20.6</v>
      </c>
      <c r="BR267" s="1">
        <v>20</v>
      </c>
      <c r="BS267" s="1">
        <v>19.7</v>
      </c>
      <c r="BT267" s="1">
        <v>20.5</v>
      </c>
      <c r="BU267" s="1">
        <v>20.6</v>
      </c>
      <c r="BV267" s="1">
        <v>21.9</v>
      </c>
      <c r="BW267" s="1">
        <v>20.7</v>
      </c>
      <c r="BX267" s="1">
        <v>21.2</v>
      </c>
      <c r="BY267" s="1">
        <v>22.1</v>
      </c>
      <c r="BZ267" s="1">
        <v>20.3</v>
      </c>
      <c r="CA267" s="1">
        <v>21.3</v>
      </c>
      <c r="CB267" s="1">
        <v>20.9</v>
      </c>
      <c r="CC267" s="1">
        <v>20.399999999999999</v>
      </c>
      <c r="CD267" s="1">
        <v>20.100000000000001</v>
      </c>
      <c r="CE267" s="1">
        <v>21.5</v>
      </c>
      <c r="CF267" s="1">
        <v>22.9</v>
      </c>
      <c r="CG267" s="1">
        <v>22</v>
      </c>
      <c r="CH267" s="1">
        <v>20.8</v>
      </c>
      <c r="CI267" s="1">
        <v>19.600000000000001</v>
      </c>
      <c r="CJ267" s="1">
        <v>19.399999999999999</v>
      </c>
      <c r="CK267" s="1">
        <v>19.399999999999999</v>
      </c>
      <c r="CL267" s="1">
        <v>20.399999999999999</v>
      </c>
      <c r="CM267" s="1">
        <v>20.8</v>
      </c>
      <c r="CN267" s="1">
        <v>18.899999999999999</v>
      </c>
      <c r="CO267" s="1">
        <v>20.100000000000001</v>
      </c>
      <c r="CP267" s="1">
        <v>20.7</v>
      </c>
      <c r="CQ267" s="1">
        <v>22.1</v>
      </c>
      <c r="CR267" s="1">
        <v>19.600000000000001</v>
      </c>
      <c r="CS267" s="1">
        <v>19.5</v>
      </c>
      <c r="CT267" s="1">
        <v>20.5</v>
      </c>
      <c r="CU267" s="1">
        <v>21.6</v>
      </c>
      <c r="CV267" s="1">
        <v>20</v>
      </c>
      <c r="CW267" s="1">
        <v>19.5</v>
      </c>
      <c r="CX267" s="1">
        <v>20.3</v>
      </c>
      <c r="CY267" s="1">
        <v>20.3</v>
      </c>
      <c r="CZ267" s="1">
        <v>19.899999999999999</v>
      </c>
      <c r="DA267" s="1">
        <v>20.6</v>
      </c>
      <c r="DB267" s="1">
        <v>20</v>
      </c>
      <c r="DC267" s="1">
        <v>20.8</v>
      </c>
      <c r="DD267" s="1">
        <v>20.399999999999999</v>
      </c>
      <c r="DE267" s="1">
        <v>20.5</v>
      </c>
      <c r="DF267" s="1">
        <v>19.8</v>
      </c>
      <c r="DG267" s="1">
        <v>20.2</v>
      </c>
      <c r="DH267" s="1">
        <v>21</v>
      </c>
      <c r="DI267" s="1">
        <v>20.100000000000001</v>
      </c>
      <c r="DJ267" s="1">
        <v>18.899999999999999</v>
      </c>
      <c r="DK267" s="1">
        <v>20.5</v>
      </c>
      <c r="DL267" s="1">
        <v>19.7</v>
      </c>
      <c r="DM267" s="1">
        <v>20.9</v>
      </c>
      <c r="DN267" s="1">
        <v>19.899999999999999</v>
      </c>
      <c r="DO267" s="1">
        <v>19.8</v>
      </c>
      <c r="DP267" s="1">
        <v>20.5</v>
      </c>
      <c r="DQ267" s="1">
        <v>20.100000000000001</v>
      </c>
      <c r="DR267" s="1">
        <v>19.8</v>
      </c>
      <c r="DS267" s="1">
        <v>19.600000000000001</v>
      </c>
      <c r="DT267" s="1">
        <v>21</v>
      </c>
      <c r="DU267" s="1">
        <v>19.8</v>
      </c>
      <c r="DV267" s="1">
        <v>19.5</v>
      </c>
      <c r="DW267" s="1">
        <v>22.2</v>
      </c>
      <c r="DX267" s="1">
        <v>20.7</v>
      </c>
      <c r="DY267" s="1">
        <v>20.6</v>
      </c>
      <c r="DZ267" s="1">
        <v>19.2</v>
      </c>
      <c r="EA267" s="1">
        <v>21.6</v>
      </c>
      <c r="EB267" s="1">
        <v>21.9</v>
      </c>
      <c r="EC267" s="1">
        <v>21.1</v>
      </c>
      <c r="ED267" s="1">
        <v>22.2</v>
      </c>
      <c r="EE267" s="1">
        <v>21.6</v>
      </c>
      <c r="EF267" s="1">
        <v>21.4</v>
      </c>
      <c r="EG267" s="1">
        <v>20.9</v>
      </c>
      <c r="EH267" s="1">
        <v>19.5</v>
      </c>
      <c r="EI267" s="1">
        <v>19.399999999999999</v>
      </c>
      <c r="EJ267" s="1">
        <v>21.8</v>
      </c>
      <c r="EK267" s="1">
        <v>21</v>
      </c>
      <c r="EL267" s="1">
        <v>20.5</v>
      </c>
      <c r="EM267" s="1">
        <v>20.6</v>
      </c>
      <c r="EN267" s="1">
        <v>18.2</v>
      </c>
      <c r="EO267" s="1">
        <v>19.8</v>
      </c>
      <c r="EP267" s="1">
        <v>20.2</v>
      </c>
      <c r="EQ267" s="1">
        <v>20</v>
      </c>
      <c r="ER267" s="1">
        <v>20</v>
      </c>
      <c r="ES267" s="1">
        <v>20.2</v>
      </c>
      <c r="ET267" s="1">
        <v>19.8</v>
      </c>
      <c r="EU267" s="1">
        <v>21</v>
      </c>
      <c r="EV267" s="1">
        <v>18.8</v>
      </c>
      <c r="EW267" s="1">
        <v>20.9</v>
      </c>
      <c r="EX267" s="1">
        <v>18.8</v>
      </c>
      <c r="EY267" s="1">
        <v>21.21</v>
      </c>
      <c r="EZ267" s="1">
        <v>65535</v>
      </c>
      <c r="FA267" s="1">
        <v>19.100000000000001</v>
      </c>
      <c r="FB267" s="1">
        <v>20.399999999999999</v>
      </c>
      <c r="FC267" s="1">
        <v>19.8</v>
      </c>
      <c r="FD267" s="1">
        <v>20.5</v>
      </c>
      <c r="FE267" s="1">
        <v>19.8</v>
      </c>
      <c r="FF267" s="1">
        <v>20.2</v>
      </c>
      <c r="FG267" s="1">
        <v>20.5</v>
      </c>
      <c r="FH267" s="1">
        <v>19.8</v>
      </c>
      <c r="FI267" s="1">
        <v>20.7</v>
      </c>
      <c r="FJ267" s="1">
        <v>20</v>
      </c>
      <c r="FK267" s="1">
        <v>19.600000000000001</v>
      </c>
      <c r="FL267" s="1">
        <v>20.100000000000001</v>
      </c>
      <c r="FM267" s="1">
        <v>19.7</v>
      </c>
      <c r="FN267" s="1">
        <v>20.6</v>
      </c>
      <c r="FO267" s="1">
        <v>19.899999999999999</v>
      </c>
      <c r="FP267" s="1">
        <v>20.3</v>
      </c>
      <c r="FQ267" s="1">
        <v>20.399999999999999</v>
      </c>
      <c r="FR267" s="1">
        <v>20.5</v>
      </c>
      <c r="FS267" s="1">
        <v>19.899999999999999</v>
      </c>
      <c r="FT267" s="1">
        <v>18.7</v>
      </c>
      <c r="FU267" s="1">
        <v>20.100000000000001</v>
      </c>
      <c r="FV267" s="1">
        <v>20</v>
      </c>
      <c r="FW267" s="1">
        <v>19.399999999999999</v>
      </c>
      <c r="FX267" s="1">
        <v>20.5</v>
      </c>
      <c r="FY267" s="1">
        <v>19.100000000000001</v>
      </c>
      <c r="FZ267" s="1">
        <v>21.2</v>
      </c>
      <c r="GA267" s="1">
        <v>20.6</v>
      </c>
      <c r="GB267" s="1">
        <v>20</v>
      </c>
      <c r="GC267" s="1">
        <v>18.899999999999999</v>
      </c>
      <c r="GD267" s="1">
        <v>20.399999999999999</v>
      </c>
      <c r="GE267" s="1">
        <v>19.5</v>
      </c>
      <c r="GF267" s="1">
        <v>20.399999999999999</v>
      </c>
      <c r="GG267" s="1">
        <v>19.899999999999999</v>
      </c>
      <c r="GH267" s="1">
        <v>19.5</v>
      </c>
      <c r="GI267" s="1">
        <v>20.5</v>
      </c>
      <c r="GJ267" s="1">
        <v>20.100000000000001</v>
      </c>
      <c r="GK267" s="1">
        <v>20.6</v>
      </c>
      <c r="GL267" s="1">
        <v>18.8</v>
      </c>
      <c r="GM267" s="1">
        <v>19.2</v>
      </c>
      <c r="GN267" s="1">
        <v>18.7</v>
      </c>
      <c r="GO267" s="1">
        <v>20.2</v>
      </c>
      <c r="GP267" s="1">
        <v>18.100000000000001</v>
      </c>
      <c r="GQ267" s="1">
        <v>18.8</v>
      </c>
      <c r="GR267" s="1">
        <v>19.7</v>
      </c>
      <c r="GS267" s="1">
        <v>20.2</v>
      </c>
      <c r="GT267" s="1">
        <v>19.5</v>
      </c>
      <c r="GU267" s="1">
        <v>20.5</v>
      </c>
      <c r="GV267" s="1">
        <v>19.399999999999999</v>
      </c>
      <c r="GW267" s="1">
        <v>18.7</v>
      </c>
      <c r="GX267" s="1">
        <v>17.600000000000001</v>
      </c>
      <c r="GY267" s="1">
        <v>18.8</v>
      </c>
      <c r="GZ267" s="1">
        <v>19.8</v>
      </c>
      <c r="HA267" s="1">
        <v>19.100000000000001</v>
      </c>
      <c r="HB267" s="1">
        <v>19</v>
      </c>
      <c r="HC267" s="1">
        <v>20.5</v>
      </c>
      <c r="HD267" s="1">
        <v>20.5</v>
      </c>
      <c r="HE267" s="1">
        <v>19.3</v>
      </c>
      <c r="HF267" s="1">
        <v>19.7</v>
      </c>
      <c r="HG267" s="1">
        <v>18.600000000000001</v>
      </c>
      <c r="HH267" s="1">
        <v>20.100000000000001</v>
      </c>
      <c r="HI267" s="1">
        <v>19.8</v>
      </c>
      <c r="HJ267" s="1">
        <v>19.2</v>
      </c>
      <c r="HK267" s="1">
        <v>19.2</v>
      </c>
      <c r="HL267" s="1">
        <v>18.2</v>
      </c>
      <c r="HM267" s="1">
        <v>18.7</v>
      </c>
      <c r="HN267" s="1">
        <v>19.2</v>
      </c>
      <c r="HO267" s="1">
        <v>20.399999999999999</v>
      </c>
      <c r="HP267" s="1">
        <v>19.899999999999999</v>
      </c>
      <c r="HQ267" s="1">
        <v>17</v>
      </c>
      <c r="HR267" s="1">
        <v>17.2</v>
      </c>
      <c r="HS267" s="1">
        <v>21.4</v>
      </c>
      <c r="HT267" s="1">
        <v>20.3</v>
      </c>
      <c r="HU267" s="1">
        <v>18.399999999999999</v>
      </c>
      <c r="HV267" s="1">
        <v>18.2</v>
      </c>
      <c r="HW267" s="1">
        <v>20.9</v>
      </c>
      <c r="HX267" s="1">
        <v>18.3</v>
      </c>
      <c r="HY267" s="1">
        <v>20.399999999999999</v>
      </c>
      <c r="HZ267" s="1">
        <v>18.2</v>
      </c>
      <c r="IA267" s="1">
        <v>17.399999999999999</v>
      </c>
      <c r="IB267" s="1">
        <v>19.399999999999999</v>
      </c>
      <c r="IC267" s="1">
        <v>19.7</v>
      </c>
      <c r="ID267" s="1">
        <v>19.399999999999999</v>
      </c>
      <c r="IE267" s="1">
        <v>17.5</v>
      </c>
      <c r="IF267" s="1">
        <v>19.7</v>
      </c>
      <c r="IG267" s="1">
        <v>17</v>
      </c>
      <c r="IH267" s="1">
        <v>15.8</v>
      </c>
      <c r="II267" s="1">
        <v>16.5</v>
      </c>
      <c r="IJ267" s="1">
        <v>17.3</v>
      </c>
      <c r="IK267" s="1">
        <v>16.5</v>
      </c>
      <c r="IL267" s="1">
        <v>18</v>
      </c>
      <c r="IM267" s="1">
        <v>16.600000000000001</v>
      </c>
      <c r="IN267" s="1">
        <v>18.899999999999999</v>
      </c>
      <c r="IO267" s="1">
        <v>17.899999999999999</v>
      </c>
      <c r="IP267" s="1">
        <v>17.399999999999999</v>
      </c>
      <c r="IQ267" s="1">
        <v>20.6</v>
      </c>
      <c r="IR267" s="1">
        <v>21.2</v>
      </c>
      <c r="IS267" s="1">
        <v>19</v>
      </c>
      <c r="IT267" s="1">
        <v>17.899999999999999</v>
      </c>
      <c r="IU267" s="1">
        <v>21.6</v>
      </c>
      <c r="IV267" s="1">
        <v>21</v>
      </c>
      <c r="IW267" s="1">
        <v>19.399999999999999</v>
      </c>
      <c r="IX267" s="1">
        <v>65535</v>
      </c>
      <c r="IY267" s="1">
        <v>19.3</v>
      </c>
      <c r="IZ267" s="1">
        <v>18.100000000000001</v>
      </c>
      <c r="JA267" s="1">
        <v>20.3</v>
      </c>
      <c r="JB267" s="1">
        <v>21.4</v>
      </c>
      <c r="JC267" s="1">
        <v>20.3</v>
      </c>
      <c r="JD267" s="1">
        <v>20.399999999999999</v>
      </c>
      <c r="JE267" s="1">
        <v>21.2</v>
      </c>
      <c r="JF267" s="1">
        <v>20.7</v>
      </c>
      <c r="JG267" s="1">
        <v>20.3</v>
      </c>
      <c r="JH267" s="1">
        <v>22.1</v>
      </c>
      <c r="JI267" s="1">
        <v>19.8</v>
      </c>
      <c r="JJ267" s="1">
        <v>18.899999999999999</v>
      </c>
      <c r="JK267" s="1">
        <v>18.5</v>
      </c>
      <c r="JL267" s="1">
        <v>17.2</v>
      </c>
      <c r="JM267" s="1">
        <v>19.600000000000001</v>
      </c>
      <c r="JN267" s="1">
        <v>20.8</v>
      </c>
      <c r="JO267" s="1">
        <v>18.899999999999999</v>
      </c>
      <c r="JP267" s="1">
        <v>18.2</v>
      </c>
      <c r="JQ267" s="1">
        <v>19.2</v>
      </c>
      <c r="JR267" s="1">
        <v>20.3</v>
      </c>
      <c r="JS267" s="1">
        <v>18.7</v>
      </c>
      <c r="JT267" s="1">
        <v>20.6</v>
      </c>
      <c r="JU267" s="1">
        <v>19.100000000000001</v>
      </c>
      <c r="JV267" s="1">
        <v>17.3</v>
      </c>
      <c r="JW267" s="1">
        <v>18.2</v>
      </c>
      <c r="JX267" s="1">
        <v>20</v>
      </c>
      <c r="JY267" s="1">
        <v>19.2</v>
      </c>
      <c r="JZ267" s="1">
        <v>19.5</v>
      </c>
      <c r="KA267" s="1">
        <v>20.3</v>
      </c>
      <c r="KB267" s="1">
        <v>20.3</v>
      </c>
      <c r="KC267" s="1">
        <v>20.399999999999999</v>
      </c>
      <c r="KD267" s="1">
        <v>19.5</v>
      </c>
      <c r="KE267" s="1">
        <v>20.7</v>
      </c>
      <c r="KF267" s="1">
        <v>20.8</v>
      </c>
      <c r="KG267" s="1">
        <v>20.2</v>
      </c>
      <c r="KH267" s="1">
        <v>19</v>
      </c>
      <c r="KI267" s="1">
        <v>19.7</v>
      </c>
      <c r="KJ267" s="1">
        <v>19.7</v>
      </c>
      <c r="KK267" s="1">
        <v>19.8</v>
      </c>
      <c r="KL267" s="1">
        <v>18.8</v>
      </c>
      <c r="KM267" s="1">
        <v>18.899999999999999</v>
      </c>
      <c r="KN267" s="1">
        <v>19.399999999999999</v>
      </c>
      <c r="KO267" s="1">
        <v>19.100000000000001</v>
      </c>
      <c r="KP267" s="1">
        <v>19.899999999999999</v>
      </c>
      <c r="KQ267" s="1">
        <v>19.399999999999999</v>
      </c>
      <c r="KR267" s="1">
        <v>19.2</v>
      </c>
      <c r="KS267" s="1">
        <v>20</v>
      </c>
      <c r="KT267" s="1">
        <v>19.399999999999999</v>
      </c>
      <c r="KU267" s="1">
        <v>20.7</v>
      </c>
      <c r="KV267" s="1">
        <v>20.7</v>
      </c>
      <c r="KW267" s="1">
        <v>19.899999999999999</v>
      </c>
      <c r="KX267" s="1">
        <v>20.9</v>
      </c>
      <c r="KY267" s="1">
        <v>65535</v>
      </c>
      <c r="KZ267" s="1">
        <v>19.600000000000001</v>
      </c>
      <c r="LA267" s="1">
        <v>65535</v>
      </c>
      <c r="LB267" s="1">
        <v>65535</v>
      </c>
      <c r="LC267" s="1">
        <v>65535</v>
      </c>
      <c r="LD267" s="1">
        <v>65535</v>
      </c>
      <c r="LE267" s="1">
        <v>20.399999999999999</v>
      </c>
      <c r="LF267" s="1">
        <v>24.1</v>
      </c>
      <c r="LG267" s="1">
        <v>65535</v>
      </c>
      <c r="LH267" s="1">
        <v>65535</v>
      </c>
      <c r="LI267" s="1">
        <v>65535</v>
      </c>
      <c r="LJ267" s="1">
        <v>19.3</v>
      </c>
      <c r="LK267" s="1">
        <v>65535</v>
      </c>
      <c r="LL267" s="1">
        <v>65535</v>
      </c>
      <c r="LM267" s="1">
        <v>65535</v>
      </c>
      <c r="LN267" s="1">
        <v>65535</v>
      </c>
      <c r="LO267" s="1">
        <v>65535</v>
      </c>
      <c r="LP267" s="1">
        <v>65535</v>
      </c>
      <c r="LQ267" s="1">
        <v>65535</v>
      </c>
      <c r="LR267" s="1">
        <v>65535</v>
      </c>
      <c r="LS267" s="1">
        <v>65535</v>
      </c>
      <c r="LT267" s="1">
        <v>65535</v>
      </c>
      <c r="LU267" s="1">
        <v>65535</v>
      </c>
      <c r="LV267" s="1">
        <v>65535</v>
      </c>
      <c r="LW267" s="1">
        <v>65535</v>
      </c>
      <c r="LX267" s="1">
        <v>65535</v>
      </c>
      <c r="LY267" s="1">
        <v>65535</v>
      </c>
      <c r="LZ267" s="1">
        <v>65535</v>
      </c>
      <c r="MA267" s="1">
        <v>65535</v>
      </c>
      <c r="MB267" s="1">
        <v>65535</v>
      </c>
      <c r="MC267" s="1">
        <v>65535</v>
      </c>
      <c r="MD267" s="1">
        <v>65535</v>
      </c>
      <c r="ME267" s="1">
        <v>65535</v>
      </c>
      <c r="MF267" s="1">
        <v>65535</v>
      </c>
      <c r="MG267" s="1">
        <v>65535</v>
      </c>
      <c r="MH267" s="1">
        <v>65535</v>
      </c>
      <c r="MI267" s="1">
        <v>65535</v>
      </c>
      <c r="MJ267" s="1">
        <v>65535</v>
      </c>
      <c r="MK267" s="1">
        <v>65535</v>
      </c>
      <c r="ML267" s="1">
        <v>65535</v>
      </c>
      <c r="MM267" s="1">
        <v>65535</v>
      </c>
      <c r="MN267" s="1">
        <v>65535</v>
      </c>
      <c r="MO267" s="1">
        <v>65535</v>
      </c>
      <c r="MP267" s="1">
        <v>65535</v>
      </c>
      <c r="MQ267" s="1">
        <v>65535</v>
      </c>
      <c r="MR267" s="1">
        <v>65535</v>
      </c>
      <c r="MS267" s="1">
        <v>65535</v>
      </c>
      <c r="MT267" s="1">
        <v>65535</v>
      </c>
      <c r="MU267" s="1">
        <v>65535</v>
      </c>
      <c r="MV267" s="1">
        <v>65535</v>
      </c>
      <c r="MW267" s="1">
        <v>65535</v>
      </c>
      <c r="MX267" s="1">
        <v>65535</v>
      </c>
      <c r="MY267" s="1">
        <v>65535</v>
      </c>
      <c r="MZ267" s="1">
        <v>65535</v>
      </c>
      <c r="NA267" s="1">
        <v>65535</v>
      </c>
      <c r="NB267" s="1">
        <v>65535</v>
      </c>
      <c r="NC267" s="1">
        <v>65535</v>
      </c>
      <c r="ND267" s="1">
        <v>65535</v>
      </c>
      <c r="NE267" s="1">
        <v>65535</v>
      </c>
      <c r="NF267" s="1">
        <v>65535</v>
      </c>
      <c r="NG267" s="1">
        <v>65535</v>
      </c>
      <c r="NH267" s="1">
        <v>65535</v>
      </c>
      <c r="NI267" s="1">
        <v>65535</v>
      </c>
      <c r="NJ267" s="6">
        <f t="shared" si="209"/>
        <v>1</v>
      </c>
      <c r="NK267" s="3">
        <f t="shared" si="210"/>
        <v>1</v>
      </c>
      <c r="NL267" s="3">
        <f t="shared" si="211"/>
        <v>1</v>
      </c>
      <c r="NM267" s="3">
        <f t="shared" si="212"/>
        <v>1</v>
      </c>
      <c r="NN267" s="3">
        <f t="shared" si="213"/>
        <v>0.967741935483871</v>
      </c>
      <c r="NO267" s="3">
        <f t="shared" si="214"/>
        <v>1</v>
      </c>
      <c r="NP267" s="3">
        <f t="shared" si="215"/>
        <v>1</v>
      </c>
      <c r="NQ267" s="3">
        <f t="shared" si="216"/>
        <v>1</v>
      </c>
      <c r="NR267" s="3">
        <f t="shared" si="217"/>
        <v>0.96666666666666667</v>
      </c>
      <c r="NS267" s="3">
        <f t="shared" si="218"/>
        <v>0.967741935483871</v>
      </c>
      <c r="NT267" s="3">
        <f t="shared" si="219"/>
        <v>0.1</v>
      </c>
      <c r="NU267" s="3">
        <f t="shared" si="220"/>
        <v>0</v>
      </c>
      <c r="NV267" s="3">
        <f t="shared" si="221"/>
        <v>0.83287671232876714</v>
      </c>
      <c r="NW267" s="5">
        <f t="shared" si="222"/>
        <v>19.448387096774194</v>
      </c>
      <c r="NX267" s="1">
        <f t="shared" si="223"/>
        <v>20.649999999999995</v>
      </c>
      <c r="NY267" s="1">
        <f t="shared" si="224"/>
        <v>20.6</v>
      </c>
      <c r="NZ267" s="1">
        <f t="shared" si="225"/>
        <v>20.263333333333335</v>
      </c>
      <c r="OA267" s="1">
        <f t="shared" si="226"/>
        <v>20.383666666666667</v>
      </c>
      <c r="OB267" s="1">
        <f t="shared" si="227"/>
        <v>20.04</v>
      </c>
      <c r="OC267" s="1">
        <f t="shared" si="228"/>
        <v>19.416129032258066</v>
      </c>
      <c r="OD267" s="1">
        <f t="shared" si="229"/>
        <v>18.519354838709674</v>
      </c>
      <c r="OE267" s="1">
        <f t="shared" si="230"/>
        <v>19.793103448275865</v>
      </c>
      <c r="OF267" s="1">
        <f t="shared" si="231"/>
        <v>19.68333333333333</v>
      </c>
      <c r="OG267" s="1" t="e">
        <f t="shared" si="232"/>
        <v>#N/A</v>
      </c>
      <c r="OH267" s="1" t="e">
        <f t="shared" si="233"/>
        <v>#N/A</v>
      </c>
      <c r="OI267" s="111">
        <v>19.38</v>
      </c>
      <c r="OJ267" s="112">
        <v>19.459999999999997</v>
      </c>
      <c r="OK267" s="112">
        <v>19.576666666666668</v>
      </c>
      <c r="OL267" s="112">
        <v>19.586666666666666</v>
      </c>
      <c r="OM267" s="112">
        <v>19.616666666666667</v>
      </c>
      <c r="ON267" s="112">
        <v>19.16</v>
      </c>
      <c r="OO267" s="112">
        <v>18.653333333333332</v>
      </c>
      <c r="OP267" s="112">
        <v>18.72666666666667</v>
      </c>
      <c r="OQ267" s="112">
        <v>18.970000000000002</v>
      </c>
      <c r="OR267" s="112">
        <v>19.056666666666668</v>
      </c>
      <c r="OS267" s="112">
        <v>19.209999999999997</v>
      </c>
      <c r="OT267" s="112">
        <v>19.436666666666667</v>
      </c>
      <c r="OU267" s="5">
        <f t="shared" si="197"/>
        <v>6.83870967741953E-2</v>
      </c>
      <c r="OV267" s="1">
        <f t="shared" si="198"/>
        <v>1.1899999999999977</v>
      </c>
      <c r="OW267" s="1">
        <f t="shared" si="199"/>
        <v>1.0233333333333334</v>
      </c>
      <c r="OX267" s="1">
        <f t="shared" si="200"/>
        <v>0.67666666666666941</v>
      </c>
      <c r="OY267" s="1">
        <f t="shared" si="201"/>
        <v>0.76699999999999946</v>
      </c>
      <c r="OZ267" s="1">
        <f t="shared" si="202"/>
        <v>0.87999999999999901</v>
      </c>
      <c r="PA267" s="1">
        <f t="shared" si="203"/>
        <v>0.76279569892473376</v>
      </c>
      <c r="PB267" s="1">
        <f t="shared" si="204"/>
        <v>-0.2073118279569961</v>
      </c>
      <c r="PC267" s="1">
        <f t="shared" si="205"/>
        <v>0.82310344827586235</v>
      </c>
      <c r="PD267" s="1">
        <f t="shared" si="206"/>
        <v>0.6266666666666616</v>
      </c>
      <c r="PE267" s="1" t="e">
        <f t="shared" si="207"/>
        <v>#N/A</v>
      </c>
      <c r="PF267" s="1" t="e">
        <f t="shared" si="208"/>
        <v>#N/A</v>
      </c>
      <c r="PG267" s="111">
        <v>14.5</v>
      </c>
      <c r="PH267" s="112">
        <v>16</v>
      </c>
      <c r="PI267" s="112">
        <v>14.2</v>
      </c>
      <c r="PJ267" s="112">
        <v>15</v>
      </c>
      <c r="PK267" s="112">
        <v>15</v>
      </c>
      <c r="PL267" s="112">
        <v>15</v>
      </c>
      <c r="PM267" s="112">
        <v>14</v>
      </c>
      <c r="PN267" s="112">
        <v>14.5</v>
      </c>
      <c r="PO267" s="112">
        <v>15</v>
      </c>
      <c r="PP267" s="112">
        <v>15</v>
      </c>
      <c r="PQ267" s="112">
        <v>14.7</v>
      </c>
      <c r="PR267" s="137">
        <v>15</v>
      </c>
      <c r="PS267" s="5">
        <f t="array" ref="PS267">+IF(ISERROR($NW267)=FALSE,MIN(IF($H267:$AL267&lt;65534,$H267:$AL267,"")),NA())</f>
        <v>15.9</v>
      </c>
      <c r="PT267" s="1">
        <f t="array" ref="PT267">+IF(ISERROR($NX267)=FALSE,MIN(IF($AM267:$BN267&lt;65534,$AM267:$BN267,"")),NA())</f>
        <v>17.8</v>
      </c>
      <c r="PU267" s="1">
        <f t="array" ref="PU267">+IF(ISERROR($NY267)=FALSE,MIN(IF($BP267:$CT267&lt;65534,$BP267:$CT267,"")),NA())</f>
        <v>18.899999999999999</v>
      </c>
      <c r="PV267" s="1">
        <f t="array" ref="PV267">+IF(ISERROR($NZ267)=FALSE,MIN(IF($CU267:$DX267&lt;65534,$CU267:$DX267,"")),NA())</f>
        <v>18.899999999999999</v>
      </c>
      <c r="PW267" s="1">
        <f t="array" ref="PW267">+IF(ISERROR($OA267)=FALSE,MIN(IF($DY267:$FC267&lt;65534,$DY267:$FC267,"")),NA())</f>
        <v>18.2</v>
      </c>
      <c r="PX267" s="1">
        <f t="array" ref="PX267">+IF(ISERROR($OB267)=FALSE,MIN(IF($FD267:$GG267&lt;65534,$FD267:$GG267,"")),NA())</f>
        <v>18.7</v>
      </c>
      <c r="PY267" s="1">
        <f t="array" ref="PY267">+IF(ISERROR($OC267)=FALSE,MIN(IF($GH267:$HL267&lt;65534,$GH267:$HL267,"")),NA())</f>
        <v>17.600000000000001</v>
      </c>
      <c r="PZ267" s="1">
        <f t="array" ref="PZ267">+IF(ISERROR($OD267)=FALSE,MIN(IF($HM267:$IQ267&lt;65534,$HM267:$IQ267,"")),NA())</f>
        <v>15.8</v>
      </c>
      <c r="QA267" s="1">
        <f t="array" ref="QA267">+IF(ISERROR($OE267)=FALSE,MIN(IF($IR267:$JU267&lt;65534,$IR267:$JU267,"")),NA())</f>
        <v>17.2</v>
      </c>
      <c r="QB267" s="1">
        <f t="array" ref="QB267">+IF(ISERROR($OF267)=FALSE,MIN(IF($JV267:$KZ267&lt;65534,$JV267:$KZ267,"")),NA())</f>
        <v>17.3</v>
      </c>
      <c r="QC267" s="1" t="e">
        <f t="array" ref="QC267">+IF(ISERROR($OG267)=FALSE,MIN(IF($LA267:$MD267&lt;65534,$LA267:$MD267,"")),NA())</f>
        <v>#N/A</v>
      </c>
      <c r="QD267" s="1" t="e">
        <f t="array" ref="QD267">+IF(ISERROR($OH267)=FALSE,MIN(IF($ME267:$NI267&lt;65534,$ME267:$NI267,"")),NA())</f>
        <v>#N/A</v>
      </c>
      <c r="QE267" s="5">
        <f t="shared" si="234"/>
        <v>-1.4000000000000004</v>
      </c>
      <c r="QF267" s="1">
        <f t="shared" si="235"/>
        <v>-1.8000000000000007</v>
      </c>
      <c r="QG267" s="1">
        <f t="shared" si="236"/>
        <v>-4.6999999999999993</v>
      </c>
      <c r="QH267" s="1">
        <f t="shared" si="237"/>
        <v>-3.8999999999999986</v>
      </c>
      <c r="QI267" s="1">
        <f t="shared" si="238"/>
        <v>-3.1999999999999993</v>
      </c>
      <c r="QJ267" s="1">
        <f t="shared" si="239"/>
        <v>-3.6999999999999993</v>
      </c>
      <c r="QK267" s="1">
        <f t="shared" si="240"/>
        <v>-3.6000000000000014</v>
      </c>
      <c r="QL267" s="1">
        <f t="shared" si="241"/>
        <v>-1.3000000000000007</v>
      </c>
      <c r="QM267" s="1">
        <f t="shared" si="242"/>
        <v>-2.1999999999999993</v>
      </c>
      <c r="QN267" s="1">
        <f t="shared" si="243"/>
        <v>-2.3000000000000007</v>
      </c>
      <c r="QO267" s="1" t="e">
        <f t="shared" si="244"/>
        <v>#N/A</v>
      </c>
      <c r="QP267" s="1" t="e">
        <f t="shared" si="245"/>
        <v>#N/A</v>
      </c>
      <c r="QQ267" s="5" t="s">
        <v>892</v>
      </c>
    </row>
    <row r="268" spans="1:459" s="1" customFormat="1" x14ac:dyDescent="0.2">
      <c r="A268" s="79">
        <v>26055110</v>
      </c>
      <c r="B268" s="106">
        <v>-76.569305555555559</v>
      </c>
      <c r="C268" s="106">
        <v>3.1853611111111109</v>
      </c>
      <c r="D268" s="105">
        <v>14</v>
      </c>
      <c r="E268" s="97" t="s">
        <v>509</v>
      </c>
      <c r="F268" s="97" t="s">
        <v>510</v>
      </c>
      <c r="G268" s="97" t="s">
        <v>28</v>
      </c>
      <c r="H268" s="1">
        <v>65535</v>
      </c>
      <c r="I268" s="1">
        <v>65535</v>
      </c>
      <c r="J268" s="1">
        <v>65535</v>
      </c>
      <c r="K268" s="1">
        <v>65535</v>
      </c>
      <c r="L268" s="1">
        <v>65535</v>
      </c>
      <c r="M268" s="1">
        <v>65535</v>
      </c>
      <c r="N268" s="1">
        <v>65535</v>
      </c>
      <c r="O268" s="1">
        <v>65535</v>
      </c>
      <c r="P268" s="1">
        <v>65535</v>
      </c>
      <c r="Q268" s="1">
        <v>65535</v>
      </c>
      <c r="R268" s="1">
        <v>65535</v>
      </c>
      <c r="S268" s="1">
        <v>65535</v>
      </c>
      <c r="T268" s="1">
        <v>65535</v>
      </c>
      <c r="U268" s="1">
        <v>65535</v>
      </c>
      <c r="V268" s="1">
        <v>65535</v>
      </c>
      <c r="W268" s="1">
        <v>65535</v>
      </c>
      <c r="X268" s="1">
        <v>65535</v>
      </c>
      <c r="Y268" s="1">
        <v>65535</v>
      </c>
      <c r="Z268" s="1">
        <v>65535</v>
      </c>
      <c r="AA268" s="1">
        <v>65535</v>
      </c>
      <c r="AB268" s="1">
        <v>65535</v>
      </c>
      <c r="AC268" s="1">
        <v>65535</v>
      </c>
      <c r="AD268" s="1">
        <v>65535</v>
      </c>
      <c r="AE268" s="1">
        <v>65535</v>
      </c>
      <c r="AF268" s="1">
        <v>65535</v>
      </c>
      <c r="AG268" s="1">
        <v>65535</v>
      </c>
      <c r="AH268" s="1">
        <v>65535</v>
      </c>
      <c r="AI268" s="1">
        <v>65535</v>
      </c>
      <c r="AJ268" s="1">
        <v>65535</v>
      </c>
      <c r="AK268" s="1">
        <v>65535</v>
      </c>
      <c r="AL268" s="1">
        <v>65535</v>
      </c>
      <c r="AM268" s="1">
        <v>65535</v>
      </c>
      <c r="AN268" s="1">
        <v>65535</v>
      </c>
      <c r="AO268" s="1">
        <v>65535</v>
      </c>
      <c r="AP268" s="1">
        <v>65535</v>
      </c>
      <c r="AQ268" s="1">
        <v>65535</v>
      </c>
      <c r="AR268" s="1">
        <v>65535</v>
      </c>
      <c r="AS268" s="1">
        <v>65535</v>
      </c>
      <c r="AT268" s="1">
        <v>65535</v>
      </c>
      <c r="AU268" s="1">
        <v>65535</v>
      </c>
      <c r="AV268" s="1">
        <v>65535</v>
      </c>
      <c r="AW268" s="1">
        <v>65535</v>
      </c>
      <c r="AX268" s="1">
        <v>65535</v>
      </c>
      <c r="AY268" s="1">
        <v>65535</v>
      </c>
      <c r="AZ268" s="1">
        <v>65535</v>
      </c>
      <c r="BA268" s="1">
        <v>65535</v>
      </c>
      <c r="BB268" s="1">
        <v>65535</v>
      </c>
      <c r="BC268" s="1">
        <v>65535</v>
      </c>
      <c r="BD268" s="1">
        <v>65535</v>
      </c>
      <c r="BE268" s="1">
        <v>65535</v>
      </c>
      <c r="BF268" s="1">
        <v>65535</v>
      </c>
      <c r="BG268" s="1">
        <v>65535</v>
      </c>
      <c r="BH268" s="1">
        <v>65535</v>
      </c>
      <c r="BI268" s="1">
        <v>65535</v>
      </c>
      <c r="BJ268" s="1">
        <v>65535</v>
      </c>
      <c r="BK268" s="1">
        <v>65535</v>
      </c>
      <c r="BL268" s="1">
        <v>65535</v>
      </c>
      <c r="BM268" s="1">
        <v>65535</v>
      </c>
      <c r="BN268" s="1">
        <v>65535</v>
      </c>
      <c r="BO268" s="102"/>
      <c r="BP268" s="1">
        <v>65535</v>
      </c>
      <c r="BQ268" s="1">
        <v>65535</v>
      </c>
      <c r="BR268" s="1">
        <v>65535</v>
      </c>
      <c r="BS268" s="1">
        <v>65535</v>
      </c>
      <c r="BT268" s="1">
        <v>65535</v>
      </c>
      <c r="BU268" s="1">
        <v>65535</v>
      </c>
      <c r="BV268" s="1">
        <v>65535</v>
      </c>
      <c r="BW268" s="1">
        <v>65535</v>
      </c>
      <c r="BX268" s="1">
        <v>65535</v>
      </c>
      <c r="BY268" s="1">
        <v>65535</v>
      </c>
      <c r="BZ268" s="1">
        <v>65535</v>
      </c>
      <c r="CA268" s="1">
        <v>65535</v>
      </c>
      <c r="CB268" s="1">
        <v>65535</v>
      </c>
      <c r="CC268" s="1">
        <v>65535</v>
      </c>
      <c r="CD268" s="1">
        <v>65535</v>
      </c>
      <c r="CE268" s="1">
        <v>65535</v>
      </c>
      <c r="CF268" s="1">
        <v>65535</v>
      </c>
      <c r="CG268" s="1">
        <v>65535</v>
      </c>
      <c r="CH268" s="1">
        <v>65535</v>
      </c>
      <c r="CI268" s="1">
        <v>65535</v>
      </c>
      <c r="CJ268" s="1">
        <v>65535</v>
      </c>
      <c r="CK268" s="1">
        <v>65535</v>
      </c>
      <c r="CL268" s="1">
        <v>65535</v>
      </c>
      <c r="CM268" s="1">
        <v>65535</v>
      </c>
      <c r="CN268" s="1">
        <v>65535</v>
      </c>
      <c r="CO268" s="1">
        <v>65535</v>
      </c>
      <c r="CP268" s="1">
        <v>65535</v>
      </c>
      <c r="CQ268" s="1">
        <v>65535</v>
      </c>
      <c r="CR268" s="1">
        <v>65535</v>
      </c>
      <c r="CS268" s="1">
        <v>65535</v>
      </c>
      <c r="CT268" s="1">
        <v>65535</v>
      </c>
      <c r="CU268" s="1">
        <v>65535</v>
      </c>
      <c r="CV268" s="1">
        <v>65535</v>
      </c>
      <c r="CW268" s="1">
        <v>65535</v>
      </c>
      <c r="CX268" s="1">
        <v>65535</v>
      </c>
      <c r="CY268" s="1">
        <v>65535</v>
      </c>
      <c r="CZ268" s="1">
        <v>65535</v>
      </c>
      <c r="DA268" s="1">
        <v>65535</v>
      </c>
      <c r="DB268" s="1">
        <v>65535</v>
      </c>
      <c r="DC268" s="1">
        <v>65535</v>
      </c>
      <c r="DD268" s="1">
        <v>65535</v>
      </c>
      <c r="DE268" s="1">
        <v>65535</v>
      </c>
      <c r="DF268" s="1">
        <v>65535</v>
      </c>
      <c r="DG268" s="1">
        <v>65535</v>
      </c>
      <c r="DH268" s="1">
        <v>65535</v>
      </c>
      <c r="DI268" s="1">
        <v>65535</v>
      </c>
      <c r="DJ268" s="1">
        <v>65535</v>
      </c>
      <c r="DK268" s="1">
        <v>65535</v>
      </c>
      <c r="DL268" s="1">
        <v>65535</v>
      </c>
      <c r="DM268" s="1">
        <v>65535</v>
      </c>
      <c r="DN268" s="1">
        <v>65535</v>
      </c>
      <c r="DO268" s="1">
        <v>65535</v>
      </c>
      <c r="DP268" s="1">
        <v>65535</v>
      </c>
      <c r="DQ268" s="1">
        <v>65535</v>
      </c>
      <c r="DR268" s="1">
        <v>65535</v>
      </c>
      <c r="DS268" s="1">
        <v>65535</v>
      </c>
      <c r="DT268" s="1">
        <v>65535</v>
      </c>
      <c r="DU268" s="1">
        <v>65535</v>
      </c>
      <c r="DV268" s="1">
        <v>65535</v>
      </c>
      <c r="DW268" s="1">
        <v>65535</v>
      </c>
      <c r="DX268" s="1">
        <v>65535</v>
      </c>
      <c r="DY268" s="1">
        <v>65535</v>
      </c>
      <c r="DZ268" s="1">
        <v>65535</v>
      </c>
      <c r="EA268" s="1">
        <v>65535</v>
      </c>
      <c r="EB268" s="1">
        <v>65535</v>
      </c>
      <c r="EC268" s="1">
        <v>65535</v>
      </c>
      <c r="ED268" s="1">
        <v>65535</v>
      </c>
      <c r="EE268" s="1">
        <v>65535</v>
      </c>
      <c r="EF268" s="1">
        <v>65535</v>
      </c>
      <c r="EG268" s="1">
        <v>65535</v>
      </c>
      <c r="EH268" s="1">
        <v>65535</v>
      </c>
      <c r="EI268" s="1">
        <v>65535</v>
      </c>
      <c r="EJ268" s="1">
        <v>65535</v>
      </c>
      <c r="EK268" s="1">
        <v>65535</v>
      </c>
      <c r="EL268" s="1">
        <v>65535</v>
      </c>
      <c r="EM268" s="1">
        <v>65535</v>
      </c>
      <c r="EN268" s="1">
        <v>65535</v>
      </c>
      <c r="EO268" s="1">
        <v>65535</v>
      </c>
      <c r="EP268" s="1">
        <v>65535</v>
      </c>
      <c r="EQ268" s="1">
        <v>65535</v>
      </c>
      <c r="ER268" s="1">
        <v>65535</v>
      </c>
      <c r="ES268" s="1">
        <v>65535</v>
      </c>
      <c r="ET268" s="1">
        <v>65535</v>
      </c>
      <c r="EU268" s="1">
        <v>65535</v>
      </c>
      <c r="EV268" s="1">
        <v>65535</v>
      </c>
      <c r="EW268" s="1">
        <v>65535</v>
      </c>
      <c r="EX268" s="1">
        <v>65535</v>
      </c>
      <c r="EY268" s="1">
        <v>65535</v>
      </c>
      <c r="EZ268" s="1">
        <v>65535</v>
      </c>
      <c r="FA268" s="1">
        <v>65535</v>
      </c>
      <c r="FB268" s="1">
        <v>65535</v>
      </c>
      <c r="FC268" s="1">
        <v>65535</v>
      </c>
      <c r="FD268" s="1">
        <v>65535</v>
      </c>
      <c r="FE268" s="1">
        <v>65535</v>
      </c>
      <c r="FF268" s="1">
        <v>65535</v>
      </c>
      <c r="FG268" s="1">
        <v>65535</v>
      </c>
      <c r="FH268" s="1">
        <v>65535</v>
      </c>
      <c r="FI268" s="1">
        <v>65535</v>
      </c>
      <c r="FJ268" s="1">
        <v>65535</v>
      </c>
      <c r="FK268" s="1">
        <v>65535</v>
      </c>
      <c r="FL268" s="1">
        <v>65535</v>
      </c>
      <c r="FM268" s="1">
        <v>65535</v>
      </c>
      <c r="FN268" s="1">
        <v>65535</v>
      </c>
      <c r="FO268" s="1">
        <v>65535</v>
      </c>
      <c r="FP268" s="1">
        <v>65535</v>
      </c>
      <c r="FQ268" s="1">
        <v>65535</v>
      </c>
      <c r="FR268" s="1">
        <v>65535</v>
      </c>
      <c r="FS268" s="1">
        <v>65535</v>
      </c>
      <c r="FT268" s="1">
        <v>65535</v>
      </c>
      <c r="FU268" s="1">
        <v>65535</v>
      </c>
      <c r="FV268" s="1">
        <v>65535</v>
      </c>
      <c r="FW268" s="1">
        <v>65535</v>
      </c>
      <c r="FX268" s="1">
        <v>65535</v>
      </c>
      <c r="FY268" s="1">
        <v>65535</v>
      </c>
      <c r="FZ268" s="1">
        <v>65535</v>
      </c>
      <c r="GA268" s="1">
        <v>65535</v>
      </c>
      <c r="GB268" s="1">
        <v>65535</v>
      </c>
      <c r="GC268" s="1">
        <v>65535</v>
      </c>
      <c r="GD268" s="1">
        <v>65535</v>
      </c>
      <c r="GE268" s="1">
        <v>65535</v>
      </c>
      <c r="GF268" s="1">
        <v>65535</v>
      </c>
      <c r="GG268" s="1">
        <v>65535</v>
      </c>
      <c r="GH268" s="1">
        <v>65535</v>
      </c>
      <c r="GI268" s="1">
        <v>65535</v>
      </c>
      <c r="GJ268" s="1">
        <v>65535</v>
      </c>
      <c r="GK268" s="1">
        <v>65535</v>
      </c>
      <c r="GL268" s="1">
        <v>65535</v>
      </c>
      <c r="GM268" s="1">
        <v>65535</v>
      </c>
      <c r="GN268" s="1">
        <v>65535</v>
      </c>
      <c r="GO268" s="1">
        <v>65535</v>
      </c>
      <c r="GP268" s="1">
        <v>65535</v>
      </c>
      <c r="GQ268" s="1">
        <v>65535</v>
      </c>
      <c r="GR268" s="1">
        <v>65535</v>
      </c>
      <c r="GS268" s="1">
        <v>65535</v>
      </c>
      <c r="GT268" s="1">
        <v>65535</v>
      </c>
      <c r="GU268" s="1">
        <v>65535</v>
      </c>
      <c r="GV268" s="1">
        <v>65535</v>
      </c>
      <c r="GW268" s="1">
        <v>65535</v>
      </c>
      <c r="GX268" s="1">
        <v>65535</v>
      </c>
      <c r="GY268" s="1">
        <v>65535</v>
      </c>
      <c r="GZ268" s="1">
        <v>65535</v>
      </c>
      <c r="HA268" s="1">
        <v>65535</v>
      </c>
      <c r="HB268" s="1">
        <v>65535</v>
      </c>
      <c r="HC268" s="1">
        <v>65535</v>
      </c>
      <c r="HD268" s="1">
        <v>65535</v>
      </c>
      <c r="HE268" s="1">
        <v>65535</v>
      </c>
      <c r="HF268" s="1">
        <v>65535</v>
      </c>
      <c r="HG268" s="1">
        <v>65535</v>
      </c>
      <c r="HH268" s="1">
        <v>65535</v>
      </c>
      <c r="HI268" s="1">
        <v>65535</v>
      </c>
      <c r="HJ268" s="1">
        <v>65535</v>
      </c>
      <c r="HK268" s="1">
        <v>65535</v>
      </c>
      <c r="HL268" s="1">
        <v>65535</v>
      </c>
      <c r="HM268" s="1">
        <v>65535</v>
      </c>
      <c r="HN268" s="1">
        <v>65535</v>
      </c>
      <c r="HO268" s="1">
        <v>65535</v>
      </c>
      <c r="HP268" s="1">
        <v>65535</v>
      </c>
      <c r="HQ268" s="1">
        <v>65535</v>
      </c>
      <c r="HR268" s="1">
        <v>65535</v>
      </c>
      <c r="HS268" s="1">
        <v>65535</v>
      </c>
      <c r="HT268" s="1">
        <v>65535</v>
      </c>
      <c r="HU268" s="1">
        <v>65535</v>
      </c>
      <c r="HV268" s="1">
        <v>65535</v>
      </c>
      <c r="HW268" s="1">
        <v>65535</v>
      </c>
      <c r="HX268" s="1">
        <v>65535</v>
      </c>
      <c r="HY268" s="1">
        <v>65535</v>
      </c>
      <c r="HZ268" s="1">
        <v>65535</v>
      </c>
      <c r="IA268" s="1">
        <v>65535</v>
      </c>
      <c r="IB268" s="1">
        <v>65535</v>
      </c>
      <c r="IC268" s="1">
        <v>65535</v>
      </c>
      <c r="ID268" s="1">
        <v>65535</v>
      </c>
      <c r="IE268" s="1">
        <v>65535</v>
      </c>
      <c r="IF268" s="1">
        <v>65535</v>
      </c>
      <c r="IG268" s="1">
        <v>65535</v>
      </c>
      <c r="IH268" s="1">
        <v>65535</v>
      </c>
      <c r="II268" s="1">
        <v>65535</v>
      </c>
      <c r="IJ268" s="1">
        <v>65535</v>
      </c>
      <c r="IK268" s="1">
        <v>65535</v>
      </c>
      <c r="IL268" s="1">
        <v>65535</v>
      </c>
      <c r="IM268" s="1">
        <v>65535</v>
      </c>
      <c r="IN268" s="1">
        <v>65535</v>
      </c>
      <c r="IO268" s="1">
        <v>65535</v>
      </c>
      <c r="IP268" s="1">
        <v>65535</v>
      </c>
      <c r="IQ268" s="1">
        <v>65535</v>
      </c>
      <c r="IR268" s="1">
        <v>65535</v>
      </c>
      <c r="IS268" s="1">
        <v>65535</v>
      </c>
      <c r="IT268" s="1">
        <v>65535</v>
      </c>
      <c r="IU268" s="1">
        <v>65535</v>
      </c>
      <c r="IV268" s="1">
        <v>65535</v>
      </c>
      <c r="IW268" s="1">
        <v>65535</v>
      </c>
      <c r="IX268" s="1">
        <v>65535</v>
      </c>
      <c r="IY268" s="1">
        <v>65535</v>
      </c>
      <c r="IZ268" s="1">
        <v>65535</v>
      </c>
      <c r="JA268" s="1">
        <v>65535</v>
      </c>
      <c r="JB268" s="1">
        <v>65535</v>
      </c>
      <c r="JC268" s="1">
        <v>65535</v>
      </c>
      <c r="JD268" s="1">
        <v>65535</v>
      </c>
      <c r="JE268" s="1">
        <v>65535</v>
      </c>
      <c r="JF268" s="1">
        <v>65535</v>
      </c>
      <c r="JG268" s="1">
        <v>65535</v>
      </c>
      <c r="JH268" s="1">
        <v>65535</v>
      </c>
      <c r="JI268" s="1">
        <v>65535</v>
      </c>
      <c r="JJ268" s="1">
        <v>65535</v>
      </c>
      <c r="JK268" s="1">
        <v>65535</v>
      </c>
      <c r="JL268" s="1">
        <v>65535</v>
      </c>
      <c r="JM268" s="1">
        <v>65535</v>
      </c>
      <c r="JN268" s="1">
        <v>65535</v>
      </c>
      <c r="JO268" s="1">
        <v>65535</v>
      </c>
      <c r="JP268" s="1">
        <v>65535</v>
      </c>
      <c r="JQ268" s="1">
        <v>65535</v>
      </c>
      <c r="JR268" s="1">
        <v>65535</v>
      </c>
      <c r="JS268" s="1">
        <v>65535</v>
      </c>
      <c r="JT268" s="1">
        <v>65535</v>
      </c>
      <c r="JU268" s="1">
        <v>65535</v>
      </c>
      <c r="JV268" s="1">
        <v>65535</v>
      </c>
      <c r="JW268" s="1">
        <v>65535</v>
      </c>
      <c r="JX268" s="1">
        <v>65535</v>
      </c>
      <c r="JY268" s="1">
        <v>65535</v>
      </c>
      <c r="JZ268" s="1">
        <v>65535</v>
      </c>
      <c r="KA268" s="1">
        <v>65535</v>
      </c>
      <c r="KB268" s="1">
        <v>65535</v>
      </c>
      <c r="KC268" s="1">
        <v>65535</v>
      </c>
      <c r="KD268" s="1">
        <v>65535</v>
      </c>
      <c r="KE268" s="1">
        <v>65535</v>
      </c>
      <c r="KF268" s="1">
        <v>65535</v>
      </c>
      <c r="KG268" s="1">
        <v>65535</v>
      </c>
      <c r="KH268" s="1">
        <v>65535</v>
      </c>
      <c r="KI268" s="1">
        <v>65535</v>
      </c>
      <c r="KJ268" s="1">
        <v>65535</v>
      </c>
      <c r="KK268" s="1">
        <v>65535</v>
      </c>
      <c r="KL268" s="1">
        <v>65535</v>
      </c>
      <c r="KM268" s="1">
        <v>65535</v>
      </c>
      <c r="KN268" s="1">
        <v>65535</v>
      </c>
      <c r="KO268" s="1">
        <v>65535</v>
      </c>
      <c r="KP268" s="1">
        <v>65535</v>
      </c>
      <c r="KQ268" s="1">
        <v>65535</v>
      </c>
      <c r="KR268" s="1">
        <v>65535</v>
      </c>
      <c r="KS268" s="1">
        <v>65535</v>
      </c>
      <c r="KT268" s="1">
        <v>65535</v>
      </c>
      <c r="KU268" s="1">
        <v>65535</v>
      </c>
      <c r="KV268" s="1">
        <v>65535</v>
      </c>
      <c r="KW268" s="1">
        <v>65535</v>
      </c>
      <c r="KX268" s="1">
        <v>65535</v>
      </c>
      <c r="KY268" s="1">
        <v>65535</v>
      </c>
      <c r="KZ268" s="1">
        <v>65535</v>
      </c>
      <c r="LA268" s="1">
        <v>65535</v>
      </c>
      <c r="LB268" s="1">
        <v>65535</v>
      </c>
      <c r="LC268" s="1">
        <v>65535</v>
      </c>
      <c r="LD268" s="1">
        <v>65535</v>
      </c>
      <c r="LE268" s="1">
        <v>65535</v>
      </c>
      <c r="LF268" s="1">
        <v>65535</v>
      </c>
      <c r="LG268" s="1">
        <v>65535</v>
      </c>
      <c r="LH268" s="1">
        <v>65535</v>
      </c>
      <c r="LI268" s="1">
        <v>65535</v>
      </c>
      <c r="LJ268" s="1">
        <v>65535</v>
      </c>
      <c r="LK268" s="1">
        <v>65535</v>
      </c>
      <c r="LL268" s="1">
        <v>65535</v>
      </c>
      <c r="LM268" s="1">
        <v>65535</v>
      </c>
      <c r="LN268" s="1">
        <v>65535</v>
      </c>
      <c r="LO268" s="1">
        <v>65535</v>
      </c>
      <c r="LP268" s="1">
        <v>65535</v>
      </c>
      <c r="LQ268" s="1">
        <v>65535</v>
      </c>
      <c r="LR268" s="1">
        <v>65535</v>
      </c>
      <c r="LS268" s="1">
        <v>65535</v>
      </c>
      <c r="LT268" s="1">
        <v>65535</v>
      </c>
      <c r="LU268" s="1">
        <v>65535</v>
      </c>
      <c r="LV268" s="1">
        <v>65535</v>
      </c>
      <c r="LW268" s="1">
        <v>65535</v>
      </c>
      <c r="LX268" s="1">
        <v>65535</v>
      </c>
      <c r="LY268" s="1">
        <v>65535</v>
      </c>
      <c r="LZ268" s="1">
        <v>65535</v>
      </c>
      <c r="MA268" s="1">
        <v>65535</v>
      </c>
      <c r="MB268" s="1">
        <v>65535</v>
      </c>
      <c r="MC268" s="1">
        <v>65535</v>
      </c>
      <c r="MD268" s="1">
        <v>65535</v>
      </c>
      <c r="ME268" s="1">
        <v>65535</v>
      </c>
      <c r="MF268" s="1">
        <v>65535</v>
      </c>
      <c r="MG268" s="1">
        <v>65535</v>
      </c>
      <c r="MH268" s="1">
        <v>65535</v>
      </c>
      <c r="MI268" s="1">
        <v>65535</v>
      </c>
      <c r="MJ268" s="1">
        <v>65535</v>
      </c>
      <c r="MK268" s="1">
        <v>65535</v>
      </c>
      <c r="ML268" s="1">
        <v>65535</v>
      </c>
      <c r="MM268" s="1">
        <v>65535</v>
      </c>
      <c r="MN268" s="1">
        <v>65535</v>
      </c>
      <c r="MO268" s="1">
        <v>65535</v>
      </c>
      <c r="MP268" s="1">
        <v>65535</v>
      </c>
      <c r="MQ268" s="1">
        <v>65535</v>
      </c>
      <c r="MR268" s="1">
        <v>65535</v>
      </c>
      <c r="MS268" s="1">
        <v>65535</v>
      </c>
      <c r="MT268" s="1">
        <v>65535</v>
      </c>
      <c r="MU268" s="1">
        <v>65535</v>
      </c>
      <c r="MV268" s="1">
        <v>65535</v>
      </c>
      <c r="MW268" s="1">
        <v>65535</v>
      </c>
      <c r="MX268" s="1">
        <v>65535</v>
      </c>
      <c r="MY268" s="1">
        <v>65535</v>
      </c>
      <c r="MZ268" s="1">
        <v>65535</v>
      </c>
      <c r="NA268" s="1">
        <v>65535</v>
      </c>
      <c r="NB268" s="1">
        <v>65535</v>
      </c>
      <c r="NC268" s="1">
        <v>65535</v>
      </c>
      <c r="ND268" s="1">
        <v>65535</v>
      </c>
      <c r="NE268" s="1">
        <v>65535</v>
      </c>
      <c r="NF268" s="1">
        <v>65535</v>
      </c>
      <c r="NG268" s="1">
        <v>65535</v>
      </c>
      <c r="NH268" s="1">
        <v>65535</v>
      </c>
      <c r="NI268" s="1">
        <v>65535</v>
      </c>
      <c r="NJ268" s="6">
        <f t="shared" si="209"/>
        <v>0</v>
      </c>
      <c r="NK268" s="3">
        <f t="shared" si="210"/>
        <v>0</v>
      </c>
      <c r="NL268" s="3">
        <f t="shared" si="211"/>
        <v>0</v>
      </c>
      <c r="NM268" s="3">
        <f t="shared" si="212"/>
        <v>0</v>
      </c>
      <c r="NN268" s="3">
        <f t="shared" si="213"/>
        <v>0</v>
      </c>
      <c r="NO268" s="3">
        <f t="shared" si="214"/>
        <v>0</v>
      </c>
      <c r="NP268" s="3">
        <f t="shared" si="215"/>
        <v>0</v>
      </c>
      <c r="NQ268" s="3">
        <f t="shared" si="216"/>
        <v>0</v>
      </c>
      <c r="NR268" s="3">
        <f t="shared" si="217"/>
        <v>0</v>
      </c>
      <c r="NS268" s="3">
        <f t="shared" si="218"/>
        <v>0</v>
      </c>
      <c r="NT268" s="3">
        <f t="shared" si="219"/>
        <v>0</v>
      </c>
      <c r="NU268" s="3">
        <f t="shared" si="220"/>
        <v>0</v>
      </c>
      <c r="NV268" s="3">
        <f t="shared" si="221"/>
        <v>0</v>
      </c>
      <c r="NW268" s="5" t="e">
        <f t="shared" si="222"/>
        <v>#N/A</v>
      </c>
      <c r="NX268" s="1" t="e">
        <f t="shared" si="223"/>
        <v>#N/A</v>
      </c>
      <c r="NY268" s="1" t="e">
        <f t="shared" si="224"/>
        <v>#N/A</v>
      </c>
      <c r="NZ268" s="1" t="e">
        <f t="shared" si="225"/>
        <v>#N/A</v>
      </c>
      <c r="OA268" s="1" t="e">
        <f t="shared" si="226"/>
        <v>#N/A</v>
      </c>
      <c r="OB268" s="1" t="e">
        <f t="shared" si="227"/>
        <v>#N/A</v>
      </c>
      <c r="OC268" s="1" t="e">
        <f t="shared" si="228"/>
        <v>#N/A</v>
      </c>
      <c r="OD268" s="1" t="e">
        <f t="shared" si="229"/>
        <v>#N/A</v>
      </c>
      <c r="OE268" s="1" t="e">
        <f t="shared" si="230"/>
        <v>#N/A</v>
      </c>
      <c r="OF268" s="1" t="e">
        <f t="shared" si="231"/>
        <v>#N/A</v>
      </c>
      <c r="OG268" s="1" t="e">
        <f t="shared" si="232"/>
        <v>#N/A</v>
      </c>
      <c r="OH268" s="1" t="e">
        <f t="shared" si="233"/>
        <v>#N/A</v>
      </c>
      <c r="OI268" s="111" t="e">
        <f>NA()</f>
        <v>#N/A</v>
      </c>
      <c r="OJ268" s="112" t="e">
        <f>NA()</f>
        <v>#N/A</v>
      </c>
      <c r="OK268" s="112" t="e">
        <f>NA()</f>
        <v>#N/A</v>
      </c>
      <c r="OL268" s="112" t="e">
        <f>NA()</f>
        <v>#N/A</v>
      </c>
      <c r="OM268" s="112" t="e">
        <f>NA()</f>
        <v>#N/A</v>
      </c>
      <c r="ON268" s="112" t="e">
        <f>NA()</f>
        <v>#N/A</v>
      </c>
      <c r="OO268" s="112" t="e">
        <f>NA()</f>
        <v>#N/A</v>
      </c>
      <c r="OP268" s="112" t="e">
        <f>NA()</f>
        <v>#N/A</v>
      </c>
      <c r="OQ268" s="112" t="e">
        <f>NA()</f>
        <v>#N/A</v>
      </c>
      <c r="OR268" s="112" t="e">
        <f>NA()</f>
        <v>#N/A</v>
      </c>
      <c r="OS268" s="112" t="e">
        <f>NA()</f>
        <v>#N/A</v>
      </c>
      <c r="OT268" s="112" t="e">
        <f>NA()</f>
        <v>#N/A</v>
      </c>
      <c r="OU268" s="5" t="e">
        <f t="shared" si="197"/>
        <v>#N/A</v>
      </c>
      <c r="OV268" s="1" t="e">
        <f t="shared" si="198"/>
        <v>#N/A</v>
      </c>
      <c r="OW268" s="1" t="e">
        <f t="shared" si="199"/>
        <v>#N/A</v>
      </c>
      <c r="OX268" s="1" t="e">
        <f t="shared" si="200"/>
        <v>#N/A</v>
      </c>
      <c r="OY268" s="1" t="e">
        <f t="shared" si="201"/>
        <v>#N/A</v>
      </c>
      <c r="OZ268" s="1" t="e">
        <f t="shared" si="202"/>
        <v>#N/A</v>
      </c>
      <c r="PA268" s="1" t="e">
        <f t="shared" si="203"/>
        <v>#N/A</v>
      </c>
      <c r="PB268" s="1" t="e">
        <f t="shared" si="204"/>
        <v>#N/A</v>
      </c>
      <c r="PC268" s="1" t="e">
        <f t="shared" si="205"/>
        <v>#N/A</v>
      </c>
      <c r="PD268" s="1" t="e">
        <f t="shared" si="206"/>
        <v>#N/A</v>
      </c>
      <c r="PE268" s="1" t="e">
        <f t="shared" si="207"/>
        <v>#N/A</v>
      </c>
      <c r="PF268" s="1" t="e">
        <f t="shared" si="208"/>
        <v>#N/A</v>
      </c>
      <c r="PG268" s="111">
        <v>65535</v>
      </c>
      <c r="PH268" s="112">
        <v>65535</v>
      </c>
      <c r="PI268" s="112">
        <v>65535</v>
      </c>
      <c r="PJ268" s="112">
        <v>65535</v>
      </c>
      <c r="PK268" s="112">
        <v>65535</v>
      </c>
      <c r="PL268" s="112">
        <v>65535</v>
      </c>
      <c r="PM268" s="112">
        <v>65535</v>
      </c>
      <c r="PN268" s="112">
        <v>65535</v>
      </c>
      <c r="PO268" s="112">
        <v>65535</v>
      </c>
      <c r="PP268" s="112">
        <v>65535</v>
      </c>
      <c r="PQ268" s="112">
        <v>65535</v>
      </c>
      <c r="PR268" s="137">
        <v>65535</v>
      </c>
      <c r="PS268" s="5" t="e">
        <f t="array" ref="PS268">+IF(ISERROR($NW268)=FALSE,MIN(IF($H268:$AL268&lt;65534,$H268:$AL268,"")),NA())</f>
        <v>#N/A</v>
      </c>
      <c r="PT268" s="1" t="e">
        <f t="array" ref="PT268">+IF(ISERROR($NX268)=FALSE,MIN(IF($AM268:$BN268&lt;65534,$AM268:$BN268,"")),NA())</f>
        <v>#N/A</v>
      </c>
      <c r="PU268" s="1" t="e">
        <f t="array" ref="PU268">+IF(ISERROR($NY268)=FALSE,MIN(IF($BP268:$CT268&lt;65534,$BP268:$CT268,"")),NA())</f>
        <v>#N/A</v>
      </c>
      <c r="PV268" s="1" t="e">
        <f t="array" ref="PV268">+IF(ISERROR($NZ268)=FALSE,MIN(IF($CU268:$DX268&lt;65534,$CU268:$DX268,"")),NA())</f>
        <v>#N/A</v>
      </c>
      <c r="PW268" s="1" t="e">
        <f t="array" ref="PW268">+IF(ISERROR($OA268)=FALSE,MIN(IF($DY268:$FC268&lt;65534,$DY268:$FC268,"")),NA())</f>
        <v>#N/A</v>
      </c>
      <c r="PX268" s="1" t="e">
        <f t="array" ref="PX268">+IF(ISERROR($OB268)=FALSE,MIN(IF($FD268:$GG268&lt;65534,$FD268:$GG268,"")),NA())</f>
        <v>#N/A</v>
      </c>
      <c r="PY268" s="1" t="e">
        <f t="array" ref="PY268">+IF(ISERROR($OC268)=FALSE,MIN(IF($GH268:$HL268&lt;65534,$GH268:$HL268,"")),NA())</f>
        <v>#N/A</v>
      </c>
      <c r="PZ268" s="1" t="e">
        <f t="array" ref="PZ268">+IF(ISERROR($OD268)=FALSE,MIN(IF($HM268:$IQ268&lt;65534,$HM268:$IQ268,"")),NA())</f>
        <v>#N/A</v>
      </c>
      <c r="QA268" s="1" t="e">
        <f t="array" ref="QA268">+IF(ISERROR($OE268)=FALSE,MIN(IF($IR268:$JU268&lt;65534,$IR268:$JU268,"")),NA())</f>
        <v>#N/A</v>
      </c>
      <c r="QB268" s="1" t="e">
        <f t="array" ref="QB268">+IF(ISERROR($OF268)=FALSE,MIN(IF($JV268:$KZ268&lt;65534,$JV268:$KZ268,"")),NA())</f>
        <v>#N/A</v>
      </c>
      <c r="QC268" s="1" t="e">
        <f t="array" ref="QC268">+IF(ISERROR($OG268)=FALSE,MIN(IF($LA268:$MD268&lt;65534,$LA268:$MD268,"")),NA())</f>
        <v>#N/A</v>
      </c>
      <c r="QD268" s="1" t="e">
        <f t="array" ref="QD268">+IF(ISERROR($OH268)=FALSE,MIN(IF($ME268:$NI268&lt;65534,$ME268:$NI268,"")),NA())</f>
        <v>#N/A</v>
      </c>
      <c r="QE268" s="5" t="e">
        <f t="shared" si="234"/>
        <v>#N/A</v>
      </c>
      <c r="QF268" s="1" t="e">
        <f t="shared" si="235"/>
        <v>#N/A</v>
      </c>
      <c r="QG268" s="1" t="e">
        <f t="shared" si="236"/>
        <v>#N/A</v>
      </c>
      <c r="QH268" s="1" t="e">
        <f t="shared" si="237"/>
        <v>#N/A</v>
      </c>
      <c r="QI268" s="1" t="e">
        <f t="shared" si="238"/>
        <v>#N/A</v>
      </c>
      <c r="QJ268" s="1" t="e">
        <f t="shared" si="239"/>
        <v>#N/A</v>
      </c>
      <c r="QK268" s="1" t="e">
        <f t="shared" si="240"/>
        <v>#N/A</v>
      </c>
      <c r="QL268" s="1" t="e">
        <f t="shared" si="241"/>
        <v>#N/A</v>
      </c>
      <c r="QM268" s="1" t="e">
        <f t="shared" si="242"/>
        <v>#N/A</v>
      </c>
      <c r="QN268" s="1" t="e">
        <f t="shared" si="243"/>
        <v>#N/A</v>
      </c>
      <c r="QO268" s="1" t="e">
        <f t="shared" si="244"/>
        <v>#N/A</v>
      </c>
      <c r="QP268" s="1" t="e">
        <f t="shared" si="245"/>
        <v>#N/A</v>
      </c>
      <c r="QQ268" s="5" t="s">
        <v>892</v>
      </c>
    </row>
    <row r="269" spans="1:459" s="1" customFormat="1" x14ac:dyDescent="0.2">
      <c r="A269" s="79">
        <v>26075010</v>
      </c>
      <c r="B269" s="106">
        <v>-76.314888888888888</v>
      </c>
      <c r="C269" s="106">
        <v>3.5134722222222221</v>
      </c>
      <c r="D269" s="105">
        <v>118</v>
      </c>
      <c r="E269" s="97" t="s">
        <v>138</v>
      </c>
      <c r="F269" s="97" t="s">
        <v>47</v>
      </c>
      <c r="G269" s="97" t="s">
        <v>28</v>
      </c>
      <c r="H269" s="1">
        <v>65535</v>
      </c>
      <c r="I269" s="1">
        <v>16.2</v>
      </c>
      <c r="J269" s="1">
        <v>16.5</v>
      </c>
      <c r="K269" s="1">
        <v>17.2</v>
      </c>
      <c r="L269" s="1">
        <v>65535</v>
      </c>
      <c r="M269" s="1">
        <v>19.399999999999999</v>
      </c>
      <c r="N269" s="1">
        <v>20.399999999999999</v>
      </c>
      <c r="O269" s="1">
        <v>19.2</v>
      </c>
      <c r="P269" s="1">
        <v>19.399999999999999</v>
      </c>
      <c r="Q269" s="1">
        <v>19</v>
      </c>
      <c r="R269" s="1">
        <v>19.3</v>
      </c>
      <c r="S269" s="1">
        <v>19.600000000000001</v>
      </c>
      <c r="T269" s="1">
        <v>20.5</v>
      </c>
      <c r="U269" s="1">
        <v>19.8</v>
      </c>
      <c r="V269" s="1">
        <v>18.399999999999999</v>
      </c>
      <c r="W269" s="1">
        <v>18.899999999999999</v>
      </c>
      <c r="X269" s="1">
        <v>18.2</v>
      </c>
      <c r="Y269" s="1">
        <v>18.399999999999999</v>
      </c>
      <c r="Z269" s="1">
        <v>65535</v>
      </c>
      <c r="AA269" s="1">
        <v>65535</v>
      </c>
      <c r="AB269" s="1">
        <v>21</v>
      </c>
      <c r="AC269" s="1">
        <v>19.8</v>
      </c>
      <c r="AD269" s="1">
        <v>18.5</v>
      </c>
      <c r="AE269" s="1">
        <v>18.7</v>
      </c>
      <c r="AF269" s="1">
        <v>19</v>
      </c>
      <c r="AG269" s="1">
        <v>19.2</v>
      </c>
      <c r="AH269" s="1">
        <v>19.7</v>
      </c>
      <c r="AI269" s="1">
        <v>21.3</v>
      </c>
      <c r="AJ269" s="1">
        <v>20</v>
      </c>
      <c r="AK269" s="1">
        <v>20.399999999999999</v>
      </c>
      <c r="AL269" s="1">
        <v>20.399999999999999</v>
      </c>
      <c r="AM269" s="1">
        <v>65535</v>
      </c>
      <c r="AN269" s="1">
        <v>65535</v>
      </c>
      <c r="AO269" s="1">
        <v>65535</v>
      </c>
      <c r="AP269" s="1">
        <v>65535</v>
      </c>
      <c r="AQ269" s="1">
        <v>65535</v>
      </c>
      <c r="AR269" s="1">
        <v>65535</v>
      </c>
      <c r="AS269" s="1">
        <v>65535</v>
      </c>
      <c r="AT269" s="1">
        <v>65535</v>
      </c>
      <c r="AU269" s="1">
        <v>65535</v>
      </c>
      <c r="AV269" s="1">
        <v>65535</v>
      </c>
      <c r="AW269" s="1">
        <v>65535</v>
      </c>
      <c r="AX269" s="1">
        <v>20.5</v>
      </c>
      <c r="AY269" s="1">
        <v>19.399999999999999</v>
      </c>
      <c r="AZ269" s="1">
        <v>19.8</v>
      </c>
      <c r="BA269" s="1">
        <v>19.3</v>
      </c>
      <c r="BB269" s="1">
        <v>19.399999999999999</v>
      </c>
      <c r="BC269" s="1">
        <v>21.8</v>
      </c>
      <c r="BD269" s="1">
        <v>20.6</v>
      </c>
      <c r="BE269" s="1">
        <v>20.8</v>
      </c>
      <c r="BF269" s="1">
        <v>20.100000000000001</v>
      </c>
      <c r="BG269" s="1">
        <v>65535</v>
      </c>
      <c r="BH269" s="1">
        <v>65535</v>
      </c>
      <c r="BI269" s="1">
        <v>65535</v>
      </c>
      <c r="BJ269" s="1">
        <v>20.8</v>
      </c>
      <c r="BK269" s="1">
        <v>20.399999999999999</v>
      </c>
      <c r="BL269" s="1">
        <v>20.6</v>
      </c>
      <c r="BM269" s="1">
        <v>20</v>
      </c>
      <c r="BN269" s="1">
        <v>65535</v>
      </c>
      <c r="BO269" s="102"/>
      <c r="BP269" s="1">
        <v>65535</v>
      </c>
      <c r="BQ269" s="1">
        <v>20.2</v>
      </c>
      <c r="BR269" s="1">
        <v>65535</v>
      </c>
      <c r="BS269" s="1">
        <v>18.7</v>
      </c>
      <c r="BT269" s="1">
        <v>19.21</v>
      </c>
      <c r="BU269" s="1">
        <v>20.399999999999999</v>
      </c>
      <c r="BV269" s="1">
        <v>20.399999999999999</v>
      </c>
      <c r="BW269" s="1">
        <v>21.4</v>
      </c>
      <c r="BX269" s="1">
        <v>21.6</v>
      </c>
      <c r="BY269" s="1">
        <v>22</v>
      </c>
      <c r="BZ269" s="1">
        <v>20</v>
      </c>
      <c r="CA269" s="1">
        <v>20.3</v>
      </c>
      <c r="CB269" s="1">
        <v>18.899999999999999</v>
      </c>
      <c r="CC269" s="1">
        <v>19.399999999999999</v>
      </c>
      <c r="CD269" s="1">
        <v>65535</v>
      </c>
      <c r="CE269" s="1">
        <v>65535</v>
      </c>
      <c r="CF269" s="1">
        <v>65535</v>
      </c>
      <c r="CG269" s="1">
        <v>21.8</v>
      </c>
      <c r="CH269" s="1">
        <v>21</v>
      </c>
      <c r="CI269" s="1">
        <v>18.8</v>
      </c>
      <c r="CJ269" s="1">
        <v>18.7</v>
      </c>
      <c r="CK269" s="1">
        <v>19.5</v>
      </c>
      <c r="CL269" s="1">
        <v>65535</v>
      </c>
      <c r="CM269" s="1">
        <v>19.7</v>
      </c>
      <c r="CN269" s="1">
        <v>18.2</v>
      </c>
      <c r="CO269" s="1">
        <v>19</v>
      </c>
      <c r="CP269" s="1">
        <v>20.2</v>
      </c>
      <c r="CQ269" s="1">
        <v>21.7</v>
      </c>
      <c r="CR269" s="1">
        <v>19.8</v>
      </c>
      <c r="CS269" s="1">
        <v>20</v>
      </c>
      <c r="CT269" s="1">
        <v>20</v>
      </c>
      <c r="CU269" s="1">
        <v>65535</v>
      </c>
      <c r="CV269" s="1">
        <v>20.399999999999999</v>
      </c>
      <c r="CW269" s="1">
        <v>65535</v>
      </c>
      <c r="CX269" s="1">
        <v>18.5</v>
      </c>
      <c r="CY269" s="1">
        <v>20.3</v>
      </c>
      <c r="CZ269" s="1">
        <v>19.399999999999999</v>
      </c>
      <c r="DA269" s="1">
        <v>19.8</v>
      </c>
      <c r="DB269" s="1">
        <v>20</v>
      </c>
      <c r="DC269" s="1">
        <v>20</v>
      </c>
      <c r="DD269" s="1">
        <v>20.399999999999999</v>
      </c>
      <c r="DE269" s="1">
        <v>20.399999999999999</v>
      </c>
      <c r="DF269" s="1">
        <v>65535</v>
      </c>
      <c r="DG269" s="1">
        <v>19.7</v>
      </c>
      <c r="DH269" s="1">
        <v>21</v>
      </c>
      <c r="DI269" s="1">
        <v>19.899999999999999</v>
      </c>
      <c r="DJ269" s="1">
        <v>19</v>
      </c>
      <c r="DK269" s="1">
        <v>20.399999999999999</v>
      </c>
      <c r="DL269" s="1">
        <v>20</v>
      </c>
      <c r="DM269" s="1">
        <v>20</v>
      </c>
      <c r="DN269" s="1">
        <v>20.2</v>
      </c>
      <c r="DO269" s="1">
        <v>19.899999999999999</v>
      </c>
      <c r="DP269" s="1">
        <v>65535</v>
      </c>
      <c r="DQ269" s="1">
        <v>20</v>
      </c>
      <c r="DR269" s="1">
        <v>19.8</v>
      </c>
      <c r="DS269" s="1">
        <v>18.7</v>
      </c>
      <c r="DT269" s="1">
        <v>20</v>
      </c>
      <c r="DU269" s="1">
        <v>20.3</v>
      </c>
      <c r="DV269" s="1">
        <v>20.399999999999999</v>
      </c>
      <c r="DW269" s="1">
        <v>21.6</v>
      </c>
      <c r="DX269" s="1">
        <v>20.2</v>
      </c>
      <c r="DY269" s="1">
        <v>19.399999999999999</v>
      </c>
      <c r="DZ269" s="1">
        <v>18.600000000000001</v>
      </c>
      <c r="EA269" s="1">
        <v>19.8</v>
      </c>
      <c r="EB269" s="1">
        <v>21.5</v>
      </c>
      <c r="EC269" s="1">
        <v>21</v>
      </c>
      <c r="ED269" s="1">
        <v>21.6</v>
      </c>
      <c r="EE269" s="1">
        <v>21.3</v>
      </c>
      <c r="EF269" s="1">
        <v>20.3</v>
      </c>
      <c r="EG269" s="1">
        <v>20</v>
      </c>
      <c r="EH269" s="1">
        <v>20</v>
      </c>
      <c r="EI269" s="1">
        <v>20.5</v>
      </c>
      <c r="EJ269" s="1">
        <v>21.2</v>
      </c>
      <c r="EK269" s="1">
        <v>65535</v>
      </c>
      <c r="EL269" s="1">
        <v>65535</v>
      </c>
      <c r="EM269" s="1">
        <v>20.8</v>
      </c>
      <c r="EN269" s="1">
        <v>19.2</v>
      </c>
      <c r="EO269" s="1">
        <v>19.7</v>
      </c>
      <c r="EP269" s="1">
        <v>20.3</v>
      </c>
      <c r="EQ269" s="1">
        <v>19.8</v>
      </c>
      <c r="ER269" s="1">
        <v>18.899999999999999</v>
      </c>
      <c r="ES269" s="1">
        <v>19.399999999999999</v>
      </c>
      <c r="ET269" s="1">
        <v>65535</v>
      </c>
      <c r="EU269" s="1">
        <v>65535</v>
      </c>
      <c r="EV269" s="1">
        <v>65535</v>
      </c>
      <c r="EW269" s="1">
        <v>20.2</v>
      </c>
      <c r="EX269" s="1">
        <v>65535</v>
      </c>
      <c r="EY269" s="1">
        <v>19</v>
      </c>
      <c r="EZ269" s="1">
        <v>65535</v>
      </c>
      <c r="FA269" s="1">
        <v>18.100000000000001</v>
      </c>
      <c r="FB269" s="1">
        <v>18.2</v>
      </c>
      <c r="FC269" s="1">
        <v>19.7</v>
      </c>
      <c r="FD269" s="1">
        <v>20</v>
      </c>
      <c r="FE269" s="1">
        <v>19.2</v>
      </c>
      <c r="FF269" s="1">
        <v>19.3</v>
      </c>
      <c r="FG269" s="1">
        <v>19</v>
      </c>
      <c r="FH269" s="1">
        <v>19.2</v>
      </c>
      <c r="FI269" s="1">
        <v>19.899999999999999</v>
      </c>
      <c r="FJ269" s="1">
        <v>20.100000000000001</v>
      </c>
      <c r="FK269" s="1">
        <v>20</v>
      </c>
      <c r="FL269" s="1">
        <v>19.8</v>
      </c>
      <c r="FM269" s="1">
        <v>20</v>
      </c>
      <c r="FN269" s="1">
        <v>20</v>
      </c>
      <c r="FO269" s="1">
        <v>19.5</v>
      </c>
      <c r="FP269" s="1">
        <v>20.8</v>
      </c>
      <c r="FQ269" s="1">
        <v>21.1</v>
      </c>
      <c r="FR269" s="1">
        <v>20.3</v>
      </c>
      <c r="FS269" s="1">
        <v>20.6</v>
      </c>
      <c r="FT269" s="1">
        <v>18.2</v>
      </c>
      <c r="FU269" s="1">
        <v>18.899999999999999</v>
      </c>
      <c r="FV269" s="1">
        <v>20.2</v>
      </c>
      <c r="FW269" s="1">
        <v>20.100000000000001</v>
      </c>
      <c r="FX269" s="1">
        <v>20.6</v>
      </c>
      <c r="FY269" s="1">
        <v>19.600000000000001</v>
      </c>
      <c r="FZ269" s="1">
        <v>20</v>
      </c>
      <c r="GA269" s="1">
        <v>20.399999999999999</v>
      </c>
      <c r="GB269" s="1">
        <v>20.399999999999999</v>
      </c>
      <c r="GC269" s="1">
        <v>18.5</v>
      </c>
      <c r="GD269" s="1">
        <v>65535</v>
      </c>
      <c r="GE269" s="1">
        <v>19.899999999999999</v>
      </c>
      <c r="GF269" s="1">
        <v>20.100000000000001</v>
      </c>
      <c r="GG269" s="1">
        <v>21.3</v>
      </c>
      <c r="GH269" s="1">
        <v>20</v>
      </c>
      <c r="GI269" s="1">
        <v>20.100000000000001</v>
      </c>
      <c r="GJ269" s="1">
        <v>20</v>
      </c>
      <c r="GK269" s="1">
        <v>19.8</v>
      </c>
      <c r="GL269" s="1">
        <v>18.600000000000001</v>
      </c>
      <c r="GM269" s="1">
        <v>19.7</v>
      </c>
      <c r="GN269" s="1">
        <v>65535</v>
      </c>
      <c r="GO269" s="1">
        <v>18.899999999999999</v>
      </c>
      <c r="GP269" s="1">
        <v>17.600000000000001</v>
      </c>
      <c r="GQ269" s="1">
        <v>17.8</v>
      </c>
      <c r="GR269" s="1">
        <v>17.7</v>
      </c>
      <c r="GS269" s="1">
        <v>19.600000000000001</v>
      </c>
      <c r="GT269" s="1">
        <v>20.399999999999999</v>
      </c>
      <c r="GU269" s="1">
        <v>20.7</v>
      </c>
      <c r="GV269" s="1">
        <v>65535</v>
      </c>
      <c r="GW269" s="1">
        <v>65535</v>
      </c>
      <c r="GX269" s="1">
        <v>65535</v>
      </c>
      <c r="GY269" s="1">
        <v>65535</v>
      </c>
      <c r="GZ269" s="1">
        <v>65535</v>
      </c>
      <c r="HA269" s="1">
        <v>65535</v>
      </c>
      <c r="HB269" s="1">
        <v>65535</v>
      </c>
      <c r="HC269" s="1">
        <v>21</v>
      </c>
      <c r="HD269" s="1">
        <v>20.8</v>
      </c>
      <c r="HE269" s="1">
        <v>19.2</v>
      </c>
      <c r="HF269" s="1">
        <v>20.2</v>
      </c>
      <c r="HG269" s="1">
        <v>18.399999999999999</v>
      </c>
      <c r="HH269" s="1">
        <v>18.7</v>
      </c>
      <c r="HI269" s="1">
        <v>19.100000000000001</v>
      </c>
      <c r="HJ269" s="1">
        <v>19.7</v>
      </c>
      <c r="HK269" s="1">
        <v>19.7</v>
      </c>
      <c r="HL269" s="1">
        <v>18.600000000000001</v>
      </c>
      <c r="HM269" s="1">
        <v>19.2</v>
      </c>
      <c r="HN269" s="1">
        <v>19</v>
      </c>
      <c r="HO269" s="1">
        <v>65535</v>
      </c>
      <c r="HP269" s="1">
        <v>19.600000000000001</v>
      </c>
      <c r="HQ269" s="1">
        <v>16.8</v>
      </c>
      <c r="HR269" s="1">
        <v>17.5</v>
      </c>
      <c r="HS269" s="1">
        <v>18.3</v>
      </c>
      <c r="HT269" s="1">
        <v>65535</v>
      </c>
      <c r="HU269" s="1">
        <v>65535</v>
      </c>
      <c r="HV269" s="1">
        <v>18.100000000000001</v>
      </c>
      <c r="HW269" s="1">
        <v>20.399999999999999</v>
      </c>
      <c r="HX269" s="1">
        <v>19</v>
      </c>
      <c r="HY269" s="1">
        <v>20.100000000000001</v>
      </c>
      <c r="HZ269" s="1">
        <v>18.399999999999999</v>
      </c>
      <c r="IA269" s="1">
        <v>65535</v>
      </c>
      <c r="IB269" s="1">
        <v>17.8</v>
      </c>
      <c r="IC269" s="1">
        <v>65535</v>
      </c>
      <c r="ID269" s="1">
        <v>65535</v>
      </c>
      <c r="IE269" s="1">
        <v>65535</v>
      </c>
      <c r="IF269" s="1">
        <v>65535</v>
      </c>
      <c r="IG269" s="1">
        <v>65535</v>
      </c>
      <c r="IH269" s="1">
        <v>65535</v>
      </c>
      <c r="II269" s="1">
        <v>65535</v>
      </c>
      <c r="IJ269" s="1">
        <v>65535</v>
      </c>
      <c r="IK269" s="1">
        <v>65535</v>
      </c>
      <c r="IL269" s="1">
        <v>65535</v>
      </c>
      <c r="IM269" s="1">
        <v>65535</v>
      </c>
      <c r="IN269" s="1">
        <v>65535</v>
      </c>
      <c r="IO269" s="1">
        <v>65535</v>
      </c>
      <c r="IP269" s="1">
        <v>65535</v>
      </c>
      <c r="IQ269" s="1">
        <v>65535</v>
      </c>
      <c r="IR269" s="1">
        <v>65535</v>
      </c>
      <c r="IS269" s="1">
        <v>19.3</v>
      </c>
      <c r="IT269" s="1">
        <v>16.899999999999999</v>
      </c>
      <c r="IU269" s="1">
        <v>17.7</v>
      </c>
      <c r="IV269" s="1">
        <v>20</v>
      </c>
      <c r="IW269" s="1">
        <v>20</v>
      </c>
      <c r="IX269" s="1">
        <v>18.399999999999999</v>
      </c>
      <c r="IY269" s="1">
        <v>20.100000000000001</v>
      </c>
      <c r="IZ269" s="1">
        <v>17.8</v>
      </c>
      <c r="JA269" s="1">
        <v>16.100000000000001</v>
      </c>
      <c r="JB269" s="1">
        <v>20.5</v>
      </c>
      <c r="JC269" s="1">
        <v>20.6</v>
      </c>
      <c r="JD269" s="1">
        <v>20.9</v>
      </c>
      <c r="JE269" s="1">
        <v>21</v>
      </c>
      <c r="JF269" s="1">
        <v>65535</v>
      </c>
      <c r="JG269" s="1">
        <v>21.4</v>
      </c>
      <c r="JH269" s="1">
        <v>21.6</v>
      </c>
      <c r="JI269" s="1">
        <v>19.8</v>
      </c>
      <c r="JJ269" s="1">
        <v>19.399999999999999</v>
      </c>
      <c r="JK269" s="1">
        <v>17</v>
      </c>
      <c r="JL269" s="1">
        <v>16.399999999999999</v>
      </c>
      <c r="JM269" s="1">
        <v>18.5</v>
      </c>
      <c r="JN269" s="1">
        <v>19.5</v>
      </c>
      <c r="JO269" s="1">
        <v>19</v>
      </c>
      <c r="JP269" s="1">
        <v>17.8</v>
      </c>
      <c r="JQ269" s="1">
        <v>65535</v>
      </c>
      <c r="JR269" s="1">
        <v>20</v>
      </c>
      <c r="JS269" s="1">
        <v>19.5</v>
      </c>
      <c r="JT269" s="1">
        <v>20.5</v>
      </c>
      <c r="JU269" s="1">
        <v>18.100000000000001</v>
      </c>
      <c r="JV269" s="1">
        <v>17.100000000000001</v>
      </c>
      <c r="JW269" s="1">
        <v>17.5</v>
      </c>
      <c r="JX269" s="1">
        <v>19.600000000000001</v>
      </c>
      <c r="JY269" s="1">
        <v>19</v>
      </c>
      <c r="JZ269" s="1">
        <v>19.2</v>
      </c>
      <c r="KA269" s="1">
        <v>65535</v>
      </c>
      <c r="KB269" s="1">
        <v>20.3</v>
      </c>
      <c r="KC269" s="1">
        <v>19.3</v>
      </c>
      <c r="KD269" s="1">
        <v>17.100000000000001</v>
      </c>
      <c r="KE269" s="1">
        <v>18.7</v>
      </c>
      <c r="KF269" s="1">
        <v>19.2</v>
      </c>
      <c r="KG269" s="1">
        <v>65535</v>
      </c>
      <c r="KH269" s="1">
        <v>65535</v>
      </c>
      <c r="KI269" s="1">
        <v>65535</v>
      </c>
      <c r="KJ269" s="1">
        <v>19.7</v>
      </c>
      <c r="KK269" s="1">
        <v>18.5</v>
      </c>
      <c r="KL269" s="1">
        <v>19.2</v>
      </c>
      <c r="KM269" s="1">
        <v>18.7</v>
      </c>
      <c r="KN269" s="1">
        <v>18.899999999999999</v>
      </c>
      <c r="KO269" s="1">
        <v>18.899999999999999</v>
      </c>
      <c r="KP269" s="1">
        <v>19.399999999999999</v>
      </c>
      <c r="KQ269" s="1">
        <v>19.8</v>
      </c>
      <c r="KR269" s="1">
        <v>19.3</v>
      </c>
      <c r="KS269" s="1">
        <v>19.7</v>
      </c>
      <c r="KT269" s="1">
        <v>18.7</v>
      </c>
      <c r="KU269" s="1">
        <v>19.399999999999999</v>
      </c>
      <c r="KV269" s="1">
        <v>20.8</v>
      </c>
      <c r="KW269" s="1">
        <v>18.899999999999999</v>
      </c>
      <c r="KX269" s="1">
        <v>20.100000000000001</v>
      </c>
      <c r="KY269" s="1">
        <v>18.3</v>
      </c>
      <c r="KZ269" s="1">
        <v>19.3</v>
      </c>
      <c r="LA269" s="1">
        <v>19.899999999999999</v>
      </c>
      <c r="LB269" s="1">
        <v>19.899999999999999</v>
      </c>
      <c r="LC269" s="1">
        <v>20.100000000000001</v>
      </c>
      <c r="LD269" s="1">
        <v>20.8</v>
      </c>
      <c r="LE269" s="1">
        <v>19</v>
      </c>
      <c r="LF269" s="1">
        <v>20</v>
      </c>
      <c r="LG269" s="1">
        <v>19.8</v>
      </c>
      <c r="LH269" s="1">
        <v>19.899999999999999</v>
      </c>
      <c r="LI269" s="1">
        <v>20</v>
      </c>
      <c r="LJ269" s="1">
        <v>19.600000000000001</v>
      </c>
      <c r="LK269" s="1">
        <v>19.7</v>
      </c>
      <c r="LL269" s="1">
        <v>19.899999999999999</v>
      </c>
      <c r="LM269" s="1">
        <v>19.8</v>
      </c>
      <c r="LN269" s="1">
        <v>19.600000000000001</v>
      </c>
      <c r="LO269" s="1">
        <v>20</v>
      </c>
      <c r="LP269" s="1">
        <v>19.899999999999999</v>
      </c>
      <c r="LQ269" s="1">
        <v>20.2</v>
      </c>
      <c r="LR269" s="1">
        <v>19.7</v>
      </c>
      <c r="LS269" s="1">
        <v>17.100000000000001</v>
      </c>
      <c r="LT269" s="1">
        <v>17.7</v>
      </c>
      <c r="LU269" s="1">
        <v>19.7</v>
      </c>
      <c r="LV269" s="1">
        <v>20</v>
      </c>
      <c r="LW269" s="1">
        <v>19.8</v>
      </c>
      <c r="LX269" s="1">
        <v>65535</v>
      </c>
      <c r="LY269" s="1">
        <v>19.7</v>
      </c>
      <c r="LZ269" s="1">
        <v>21.5</v>
      </c>
      <c r="MA269" s="1">
        <v>21.8</v>
      </c>
      <c r="MB269" s="1">
        <v>20.7</v>
      </c>
      <c r="MC269" s="1">
        <v>20.3</v>
      </c>
      <c r="MD269" s="1">
        <v>20.3</v>
      </c>
      <c r="ME269" s="1">
        <v>20.399999999999999</v>
      </c>
      <c r="MF269" s="1">
        <v>21.5</v>
      </c>
      <c r="MG269" s="1">
        <v>20.399999999999999</v>
      </c>
      <c r="MH269" s="1">
        <v>19.899999999999999</v>
      </c>
      <c r="MI269" s="1">
        <v>19.5</v>
      </c>
      <c r="MJ269" s="1">
        <v>20.2</v>
      </c>
      <c r="MK269" s="1">
        <v>19.600000000000001</v>
      </c>
      <c r="ML269" s="1">
        <v>65535</v>
      </c>
      <c r="MM269" s="1">
        <v>65535</v>
      </c>
      <c r="MN269" s="1">
        <v>19.899999999999999</v>
      </c>
      <c r="MO269" s="1">
        <v>20.5</v>
      </c>
      <c r="MP269" s="1">
        <v>20</v>
      </c>
      <c r="MQ269" s="1">
        <v>20</v>
      </c>
      <c r="MR269" s="1">
        <v>20.2</v>
      </c>
      <c r="MS269" s="1">
        <v>20.399999999999999</v>
      </c>
      <c r="MT269" s="1">
        <v>20</v>
      </c>
      <c r="MU269" s="1">
        <v>20</v>
      </c>
      <c r="MV269" s="1">
        <v>19.399999999999999</v>
      </c>
      <c r="MW269" s="1">
        <v>19.5</v>
      </c>
      <c r="MX269" s="1">
        <v>20.100000000000001</v>
      </c>
      <c r="MY269" s="1">
        <v>65535</v>
      </c>
      <c r="MZ269" s="1">
        <v>65535</v>
      </c>
      <c r="NA269" s="1">
        <v>21.2</v>
      </c>
      <c r="NB269" s="1">
        <v>20</v>
      </c>
      <c r="NC269" s="1">
        <v>22</v>
      </c>
      <c r="ND269" s="1">
        <v>20.399999999999999</v>
      </c>
      <c r="NE269" s="1">
        <v>21</v>
      </c>
      <c r="NF269" s="1">
        <v>20.399999999999999</v>
      </c>
      <c r="NG269" s="1">
        <v>20.399999999999999</v>
      </c>
      <c r="NH269" s="1">
        <v>20.399999999999999</v>
      </c>
      <c r="NI269" s="1">
        <v>20</v>
      </c>
      <c r="NJ269" s="6">
        <f t="shared" si="209"/>
        <v>0.87096774193548387</v>
      </c>
      <c r="NK269" s="3">
        <f t="shared" si="210"/>
        <v>0.4642857142857143</v>
      </c>
      <c r="NL269" s="3">
        <f t="shared" si="211"/>
        <v>0.80645161290322576</v>
      </c>
      <c r="NM269" s="3">
        <f t="shared" si="212"/>
        <v>0.8666666666666667</v>
      </c>
      <c r="NN269" s="3">
        <f t="shared" si="213"/>
        <v>0.77419354838709675</v>
      </c>
      <c r="NO269" s="3">
        <f t="shared" si="214"/>
        <v>0.96666666666666667</v>
      </c>
      <c r="NP269" s="3">
        <f t="shared" si="215"/>
        <v>0.74193548387096775</v>
      </c>
      <c r="NQ269" s="3">
        <f t="shared" si="216"/>
        <v>0.38709677419354838</v>
      </c>
      <c r="NR269" s="3">
        <f t="shared" si="217"/>
        <v>0.9</v>
      </c>
      <c r="NS269" s="3">
        <f t="shared" si="218"/>
        <v>0.87096774193548387</v>
      </c>
      <c r="NT269" s="3">
        <f t="shared" si="219"/>
        <v>0.96666666666666667</v>
      </c>
      <c r="NU269" s="3">
        <f t="shared" si="220"/>
        <v>0.87096774193548387</v>
      </c>
      <c r="NV269" s="3">
        <f t="shared" si="221"/>
        <v>0.79178082191780819</v>
      </c>
      <c r="NW269" s="5">
        <f t="shared" si="222"/>
        <v>19.2</v>
      </c>
      <c r="NX269" s="1" t="e">
        <f t="shared" si="223"/>
        <v>#N/A</v>
      </c>
      <c r="NY269" s="1">
        <f t="shared" si="224"/>
        <v>20.0364</v>
      </c>
      <c r="NZ269" s="1">
        <f t="shared" si="225"/>
        <v>20.011538461538461</v>
      </c>
      <c r="OA269" s="1">
        <f t="shared" si="226"/>
        <v>19.937499999999996</v>
      </c>
      <c r="OB269" s="1">
        <f t="shared" si="227"/>
        <v>19.896551724137932</v>
      </c>
      <c r="OC269" s="1">
        <f t="shared" si="228"/>
        <v>19.404347826086955</v>
      </c>
      <c r="OD269" s="1" t="e">
        <f t="shared" si="229"/>
        <v>#N/A</v>
      </c>
      <c r="OE269" s="1">
        <f t="shared" si="230"/>
        <v>19.177777777777777</v>
      </c>
      <c r="OF269" s="1">
        <f t="shared" si="231"/>
        <v>19.059259259259257</v>
      </c>
      <c r="OG269" s="1">
        <f t="shared" si="232"/>
        <v>19.875862068965514</v>
      </c>
      <c r="OH269" s="1">
        <f t="shared" si="233"/>
        <v>20.270370370370369</v>
      </c>
      <c r="OI269" s="111">
        <v>19.077272727272728</v>
      </c>
      <c r="OJ269" s="112">
        <v>19.263636363636362</v>
      </c>
      <c r="OK269" s="112">
        <v>19.409090909090914</v>
      </c>
      <c r="OL269" s="112">
        <v>19.463636363636365</v>
      </c>
      <c r="OM269" s="112">
        <v>19.490909090909092</v>
      </c>
      <c r="ON269" s="112">
        <v>19.068181818181824</v>
      </c>
      <c r="OO269" s="112">
        <v>18.768181818181816</v>
      </c>
      <c r="OP269" s="112">
        <v>18.940909090909091</v>
      </c>
      <c r="OQ269" s="112">
        <v>19.004545454545458</v>
      </c>
      <c r="OR269" s="112">
        <v>19.045454545454547</v>
      </c>
      <c r="OS269" s="112">
        <v>19.040909090909093</v>
      </c>
      <c r="OT269" s="112">
        <v>19.081818181818178</v>
      </c>
      <c r="OU269" s="5">
        <f t="shared" si="197"/>
        <v>0.12272727272727124</v>
      </c>
      <c r="OV269" s="1" t="e">
        <f t="shared" si="198"/>
        <v>#N/A</v>
      </c>
      <c r="OW269" s="1">
        <f t="shared" si="199"/>
        <v>0.62730909090908682</v>
      </c>
      <c r="OX269" s="1">
        <f t="shared" si="200"/>
        <v>0.54790209790209587</v>
      </c>
      <c r="OY269" s="1">
        <f t="shared" si="201"/>
        <v>0.44659090909090438</v>
      </c>
      <c r="OZ269" s="1">
        <f t="shared" si="202"/>
        <v>0.82836990595610871</v>
      </c>
      <c r="PA269" s="1">
        <f t="shared" si="203"/>
        <v>0.636166007905139</v>
      </c>
      <c r="PB269" s="1" t="e">
        <f t="shared" si="204"/>
        <v>#N/A</v>
      </c>
      <c r="PC269" s="1">
        <f t="shared" si="205"/>
        <v>0.17323232323231963</v>
      </c>
      <c r="PD269" s="1">
        <f t="shared" si="206"/>
        <v>1.3804713804709934E-2</v>
      </c>
      <c r="PE269" s="1">
        <f t="shared" si="207"/>
        <v>0.8349529780564211</v>
      </c>
      <c r="PF269" s="1">
        <f t="shared" si="208"/>
        <v>1.1885521885521904</v>
      </c>
      <c r="PG269" s="111">
        <v>13.6</v>
      </c>
      <c r="PH269" s="112">
        <v>14.9</v>
      </c>
      <c r="PI269" s="112">
        <v>-2.8</v>
      </c>
      <c r="PJ269" s="112">
        <v>15.7</v>
      </c>
      <c r="PK269" s="112">
        <v>2.7</v>
      </c>
      <c r="PL269" s="112">
        <v>13</v>
      </c>
      <c r="PM269" s="112">
        <v>14.2</v>
      </c>
      <c r="PN269" s="112">
        <v>13.8</v>
      </c>
      <c r="PO269" s="112">
        <v>15.7</v>
      </c>
      <c r="PP269" s="112">
        <v>15.4</v>
      </c>
      <c r="PQ269" s="112">
        <v>13.1</v>
      </c>
      <c r="PR269" s="137">
        <v>15.1</v>
      </c>
      <c r="PS269" s="5">
        <f t="array" ref="PS269">+IF(ISERROR($NW269)=FALSE,MIN(IF($H269:$AL269&lt;65534,$H269:$AL269,"")),NA())</f>
        <v>16.2</v>
      </c>
      <c r="PT269" s="1" t="e">
        <f t="array" ref="PT269">+IF(ISERROR($NX269)=FALSE,MIN(IF($AM269:$BN269&lt;65534,$AM269:$BN269,"")),NA())</f>
        <v>#N/A</v>
      </c>
      <c r="PU269" s="1">
        <f t="array" ref="PU269">+IF(ISERROR($NY269)=FALSE,MIN(IF($BP269:$CT269&lt;65534,$BP269:$CT269,"")),NA())</f>
        <v>18.2</v>
      </c>
      <c r="PV269" s="1">
        <f t="array" ref="PV269">+IF(ISERROR($NZ269)=FALSE,MIN(IF($CU269:$DX269&lt;65534,$CU269:$DX269,"")),NA())</f>
        <v>18.5</v>
      </c>
      <c r="PW269" s="1">
        <f t="array" ref="PW269">+IF(ISERROR($OA269)=FALSE,MIN(IF($DY269:$FC269&lt;65534,$DY269:$FC269,"")),NA())</f>
        <v>18.100000000000001</v>
      </c>
      <c r="PX269" s="1">
        <f t="array" ref="PX269">+IF(ISERROR($OB269)=FALSE,MIN(IF($FD269:$GG269&lt;65534,$FD269:$GG269,"")),NA())</f>
        <v>18.2</v>
      </c>
      <c r="PY269" s="1">
        <f t="array" ref="PY269">+IF(ISERROR($OC269)=FALSE,MIN(IF($GH269:$HL269&lt;65534,$GH269:$HL269,"")),NA())</f>
        <v>17.600000000000001</v>
      </c>
      <c r="PZ269" s="1" t="e">
        <f t="array" ref="PZ269">+IF(ISERROR($OD269)=FALSE,MIN(IF($HM269:$IQ269&lt;65534,$HM269:$IQ269,"")),NA())</f>
        <v>#N/A</v>
      </c>
      <c r="QA269" s="1">
        <f t="array" ref="QA269">+IF(ISERROR($OE269)=FALSE,MIN(IF($IR269:$JU269&lt;65534,$IR269:$JU269,"")),NA())</f>
        <v>16.100000000000001</v>
      </c>
      <c r="QB269" s="1">
        <f t="array" ref="QB269">+IF(ISERROR($OF269)=FALSE,MIN(IF($JV269:$KZ269&lt;65534,$JV269:$KZ269,"")),NA())</f>
        <v>17.100000000000001</v>
      </c>
      <c r="QC269" s="1">
        <f t="array" ref="QC269">+IF(ISERROR($OG269)=FALSE,MIN(IF($LA269:$MD269&lt;65534,$LA269:$MD269,"")),NA())</f>
        <v>17.100000000000001</v>
      </c>
      <c r="QD269" s="1">
        <f t="array" ref="QD269">+IF(ISERROR($OH269)=FALSE,MIN(IF($ME269:$NI269&lt;65534,$ME269:$NI269,"")),NA())</f>
        <v>19.399999999999999</v>
      </c>
      <c r="QE269" s="5">
        <f t="shared" si="234"/>
        <v>-2.5999999999999996</v>
      </c>
      <c r="QF269" s="1" t="e">
        <f t="shared" si="235"/>
        <v>#N/A</v>
      </c>
      <c r="QG269" s="1">
        <f t="shared" si="236"/>
        <v>-21</v>
      </c>
      <c r="QH269" s="1">
        <f t="shared" si="237"/>
        <v>-2.8000000000000007</v>
      </c>
      <c r="QI269" s="1">
        <f t="shared" si="238"/>
        <v>-15.400000000000002</v>
      </c>
      <c r="QJ269" s="1">
        <f t="shared" si="239"/>
        <v>-5.1999999999999993</v>
      </c>
      <c r="QK269" s="1">
        <f t="shared" si="240"/>
        <v>-3.4000000000000021</v>
      </c>
      <c r="QL269" s="1" t="e">
        <f t="shared" si="241"/>
        <v>#N/A</v>
      </c>
      <c r="QM269" s="1">
        <f t="shared" si="242"/>
        <v>-0.40000000000000213</v>
      </c>
      <c r="QN269" s="1">
        <f t="shared" si="243"/>
        <v>-1.7000000000000011</v>
      </c>
      <c r="QO269" s="1">
        <f t="shared" si="244"/>
        <v>-4.0000000000000018</v>
      </c>
      <c r="QP269" s="1">
        <f t="shared" si="245"/>
        <v>-4.2999999999999989</v>
      </c>
      <c r="QQ269" s="5" t="s">
        <v>892</v>
      </c>
    </row>
    <row r="270" spans="1:459" s="1" customFormat="1" x14ac:dyDescent="0.2">
      <c r="A270" s="126">
        <v>26075040</v>
      </c>
      <c r="B270" s="127">
        <v>-76.386638888888896</v>
      </c>
      <c r="C270" s="127">
        <v>3.5366888888888885</v>
      </c>
      <c r="D270" s="128">
        <v>970</v>
      </c>
      <c r="E270" s="129" t="s">
        <v>217</v>
      </c>
      <c r="F270" s="129" t="s">
        <v>48</v>
      </c>
      <c r="G270" s="129" t="s">
        <v>28</v>
      </c>
      <c r="H270" s="1">
        <v>15.4</v>
      </c>
      <c r="I270" s="1">
        <v>15.4</v>
      </c>
      <c r="J270" s="1">
        <v>15.6</v>
      </c>
      <c r="K270" s="1">
        <v>15.6</v>
      </c>
      <c r="L270" s="1">
        <v>17</v>
      </c>
      <c r="M270" s="1">
        <v>20.3</v>
      </c>
      <c r="N270" s="1">
        <v>19.5</v>
      </c>
      <c r="O270" s="1">
        <v>18.899999999999999</v>
      </c>
      <c r="P270" s="1">
        <v>19.600000000000001</v>
      </c>
      <c r="Q270" s="1">
        <v>18</v>
      </c>
      <c r="R270" s="1">
        <v>18.7</v>
      </c>
      <c r="S270" s="1">
        <v>18.8</v>
      </c>
      <c r="T270" s="1">
        <v>19.899999999999999</v>
      </c>
      <c r="U270" s="1">
        <v>19.5</v>
      </c>
      <c r="V270" s="1">
        <v>17.7</v>
      </c>
      <c r="W270" s="1">
        <v>20.5</v>
      </c>
      <c r="X270" s="1">
        <v>16.600000000000001</v>
      </c>
      <c r="Y270" s="1">
        <v>19.8</v>
      </c>
      <c r="Z270" s="1">
        <v>20.2</v>
      </c>
      <c r="AA270" s="1">
        <v>20.399999999999999</v>
      </c>
      <c r="AB270" s="1">
        <v>20.7</v>
      </c>
      <c r="AC270" s="1">
        <v>18.2</v>
      </c>
      <c r="AD270" s="1">
        <v>17.399999999999999</v>
      </c>
      <c r="AE270" s="1">
        <v>17.600000000000001</v>
      </c>
      <c r="AF270" s="1">
        <v>20</v>
      </c>
      <c r="AG270" s="1">
        <v>18.600000000000001</v>
      </c>
      <c r="AH270" s="1">
        <v>19.600000000000001</v>
      </c>
      <c r="AI270" s="1">
        <v>21.5</v>
      </c>
      <c r="AJ270" s="1">
        <v>19.399999999999999</v>
      </c>
      <c r="AK270" s="1">
        <v>20.9</v>
      </c>
      <c r="AL270" s="1">
        <v>20</v>
      </c>
      <c r="AM270" s="1">
        <v>19.899999999999999</v>
      </c>
      <c r="AN270" s="1">
        <v>17.100000000000001</v>
      </c>
      <c r="AO270" s="1">
        <v>20.6</v>
      </c>
      <c r="AP270" s="1">
        <v>18.3</v>
      </c>
      <c r="AQ270" s="1">
        <v>18.399999999999999</v>
      </c>
      <c r="AR270" s="1">
        <v>20</v>
      </c>
      <c r="AS270" s="1">
        <v>21</v>
      </c>
      <c r="AT270" s="1">
        <v>19.2</v>
      </c>
      <c r="AU270" s="1">
        <v>20.399999999999999</v>
      </c>
      <c r="AV270" s="1">
        <v>19.2</v>
      </c>
      <c r="AW270" s="1">
        <v>20.7</v>
      </c>
      <c r="AX270" s="1">
        <v>21.1</v>
      </c>
      <c r="AY270" s="1">
        <v>19.100000000000001</v>
      </c>
      <c r="AZ270" s="1">
        <v>20.2</v>
      </c>
      <c r="BA270" s="1">
        <v>17.600000000000001</v>
      </c>
      <c r="BB270" s="1">
        <v>20.7</v>
      </c>
      <c r="BC270" s="1">
        <v>21.4</v>
      </c>
      <c r="BD270" s="1">
        <v>20.9</v>
      </c>
      <c r="BE270" s="1">
        <v>21.1</v>
      </c>
      <c r="BF270" s="1">
        <v>19</v>
      </c>
      <c r="BG270" s="1">
        <v>20.100000000000001</v>
      </c>
      <c r="BH270" s="1">
        <v>18.8</v>
      </c>
      <c r="BI270" s="1">
        <v>20.9</v>
      </c>
      <c r="BJ270" s="1">
        <v>20.399999999999999</v>
      </c>
      <c r="BK270" s="1">
        <v>20.5</v>
      </c>
      <c r="BL270" s="1">
        <v>20.399999999999999</v>
      </c>
      <c r="BM270" s="1">
        <v>18.100000000000001</v>
      </c>
      <c r="BN270" s="1">
        <v>19.3</v>
      </c>
      <c r="BO270" s="102"/>
      <c r="BP270" s="1">
        <v>19.8</v>
      </c>
      <c r="BQ270" s="1">
        <v>19.600000000000001</v>
      </c>
      <c r="BR270" s="1">
        <v>18</v>
      </c>
      <c r="BS270" s="1">
        <v>17.8</v>
      </c>
      <c r="BT270" s="1">
        <v>20.399999999999999</v>
      </c>
      <c r="BU270" s="1">
        <v>19.8</v>
      </c>
      <c r="BV270" s="1">
        <v>20.6</v>
      </c>
      <c r="BW270" s="1">
        <v>20.3</v>
      </c>
      <c r="BX270" s="1">
        <v>21.2</v>
      </c>
      <c r="BY270" s="1">
        <v>21.1</v>
      </c>
      <c r="BZ270" s="1">
        <v>19.7</v>
      </c>
      <c r="CA270" s="1">
        <v>20.399999999999999</v>
      </c>
      <c r="CB270" s="1">
        <v>17.5</v>
      </c>
      <c r="CC270" s="1">
        <v>21.7</v>
      </c>
      <c r="CD270" s="1">
        <v>17.8</v>
      </c>
      <c r="CE270" s="1">
        <v>19.600000000000001</v>
      </c>
      <c r="CF270" s="1">
        <v>22.3</v>
      </c>
      <c r="CG270" s="1">
        <v>20.3</v>
      </c>
      <c r="CH270" s="1">
        <v>20.6</v>
      </c>
      <c r="CI270" s="1">
        <v>19.100000000000001</v>
      </c>
      <c r="CJ270" s="1">
        <v>17.8</v>
      </c>
      <c r="CK270" s="1">
        <v>19.5</v>
      </c>
      <c r="CL270" s="1">
        <v>19.5</v>
      </c>
      <c r="CM270" s="1">
        <v>20.2</v>
      </c>
      <c r="CN270" s="1">
        <v>17</v>
      </c>
      <c r="CO270" s="1">
        <v>18.7</v>
      </c>
      <c r="CP270" s="1">
        <v>18.7</v>
      </c>
      <c r="CQ270" s="1">
        <v>21.6</v>
      </c>
      <c r="CR270" s="1">
        <v>18.600000000000001</v>
      </c>
      <c r="CS270" s="1">
        <v>19.5</v>
      </c>
      <c r="CT270" s="1">
        <v>20.399999999999999</v>
      </c>
      <c r="CU270" s="1">
        <v>20.8</v>
      </c>
      <c r="CV270" s="1">
        <v>20.100000000000001</v>
      </c>
      <c r="CW270" s="1">
        <v>18.2</v>
      </c>
      <c r="CX270" s="1">
        <v>19.399999999999999</v>
      </c>
      <c r="CY270" s="1">
        <v>20.6</v>
      </c>
      <c r="CZ270" s="1">
        <v>19.100000000000001</v>
      </c>
      <c r="DA270" s="1">
        <v>20.3</v>
      </c>
      <c r="DB270" s="1">
        <v>19.3</v>
      </c>
      <c r="DC270" s="1">
        <v>20.9</v>
      </c>
      <c r="DD270" s="1">
        <v>19.899999999999999</v>
      </c>
      <c r="DE270" s="1">
        <v>19.600000000000001</v>
      </c>
      <c r="DF270" s="1">
        <v>18.5</v>
      </c>
      <c r="DG270" s="1">
        <v>21.1</v>
      </c>
      <c r="DH270" s="1">
        <v>20.399999999999999</v>
      </c>
      <c r="DI270" s="1">
        <v>19.5</v>
      </c>
      <c r="DJ270" s="1">
        <v>18.899999999999999</v>
      </c>
      <c r="DK270" s="1">
        <v>20.5</v>
      </c>
      <c r="DL270" s="1">
        <v>19.7</v>
      </c>
      <c r="DM270" s="1">
        <v>20.5</v>
      </c>
      <c r="DN270" s="1">
        <v>20</v>
      </c>
      <c r="DO270" s="1">
        <v>19.8</v>
      </c>
      <c r="DP270" s="1">
        <v>19.3</v>
      </c>
      <c r="DQ270" s="1">
        <v>19.600000000000001</v>
      </c>
      <c r="DR270" s="1">
        <v>19.899999999999999</v>
      </c>
      <c r="DS270" s="1">
        <v>18.899999999999999</v>
      </c>
      <c r="DT270" s="1">
        <v>20.7</v>
      </c>
      <c r="DU270" s="1">
        <v>19.899999999999999</v>
      </c>
      <c r="DV270" s="1">
        <v>20.3</v>
      </c>
      <c r="DW270" s="1">
        <v>21</v>
      </c>
      <c r="DX270" s="1">
        <v>19.899999999999999</v>
      </c>
      <c r="DY270" s="1">
        <v>18.600000000000001</v>
      </c>
      <c r="DZ270" s="1">
        <v>17.8</v>
      </c>
      <c r="EA270" s="1">
        <v>21.1</v>
      </c>
      <c r="EB270" s="1">
        <v>20.399999999999999</v>
      </c>
      <c r="EC270" s="1">
        <v>20.7</v>
      </c>
      <c r="ED270" s="1">
        <v>21</v>
      </c>
      <c r="EE270" s="1">
        <v>20.7</v>
      </c>
      <c r="EF270" s="1">
        <v>19.5</v>
      </c>
      <c r="EG270" s="1">
        <v>20.3</v>
      </c>
      <c r="EH270" s="1">
        <v>19.8</v>
      </c>
      <c r="EI270" s="1">
        <v>20.100000000000001</v>
      </c>
      <c r="EJ270" s="1">
        <v>21.1</v>
      </c>
      <c r="EK270" s="1">
        <v>19.2</v>
      </c>
      <c r="EL270" s="1">
        <v>19.5</v>
      </c>
      <c r="EM270" s="1">
        <v>19.5</v>
      </c>
      <c r="EN270" s="1">
        <v>18.2</v>
      </c>
      <c r="EO270" s="1">
        <v>20.2</v>
      </c>
      <c r="EP270" s="1">
        <v>19</v>
      </c>
      <c r="EQ270" s="1">
        <v>19.399999999999999</v>
      </c>
      <c r="ER270" s="1">
        <v>20</v>
      </c>
      <c r="ES270" s="1">
        <v>19.899999999999999</v>
      </c>
      <c r="ET270" s="1">
        <v>20.2</v>
      </c>
      <c r="EU270" s="1">
        <v>20.399999999999999</v>
      </c>
      <c r="EV270" s="1">
        <v>18.899999999999999</v>
      </c>
      <c r="EW270" s="1">
        <v>20.399999999999999</v>
      </c>
      <c r="EX270" s="1">
        <v>18.7</v>
      </c>
      <c r="EY270" s="1">
        <v>18.100000000000001</v>
      </c>
      <c r="EZ270" s="1">
        <v>20.5</v>
      </c>
      <c r="FA270" s="1">
        <v>17.7</v>
      </c>
      <c r="FB270" s="1">
        <v>19.3</v>
      </c>
      <c r="FC270" s="1">
        <v>19.8</v>
      </c>
      <c r="FD270" s="1">
        <v>20.100000000000001</v>
      </c>
      <c r="FE270" s="1">
        <v>19</v>
      </c>
      <c r="FF270" s="1">
        <v>19.100000000000001</v>
      </c>
      <c r="FG270" s="1">
        <v>18.5</v>
      </c>
      <c r="FH270" s="1">
        <v>18.899999999999999</v>
      </c>
      <c r="FI270" s="1">
        <v>19.5</v>
      </c>
      <c r="FJ270" s="1">
        <v>19.8</v>
      </c>
      <c r="FK270" s="1">
        <v>19.8</v>
      </c>
      <c r="FL270" s="1">
        <v>18.899999999999999</v>
      </c>
      <c r="FM270" s="1">
        <v>19.2</v>
      </c>
      <c r="FN270" s="1">
        <v>20</v>
      </c>
      <c r="FO270" s="1">
        <v>19.8</v>
      </c>
      <c r="FP270" s="1">
        <v>19.899999999999999</v>
      </c>
      <c r="FQ270" s="1">
        <v>20.399999999999999</v>
      </c>
      <c r="FR270" s="1">
        <v>19.5</v>
      </c>
      <c r="FS270" s="1">
        <v>20.2</v>
      </c>
      <c r="FT270" s="1">
        <v>17.399999999999999</v>
      </c>
      <c r="FU270" s="1">
        <v>19.8</v>
      </c>
      <c r="FV270" s="1">
        <v>19.7</v>
      </c>
      <c r="FW270" s="1">
        <v>19.600000000000001</v>
      </c>
      <c r="FX270" s="1">
        <v>20.9</v>
      </c>
      <c r="FY270" s="1">
        <v>19.100000000000001</v>
      </c>
      <c r="FZ270" s="1">
        <v>20.7</v>
      </c>
      <c r="GA270" s="1">
        <v>20</v>
      </c>
      <c r="GB270" s="1">
        <v>19.600000000000001</v>
      </c>
      <c r="GC270" s="1">
        <v>18.600000000000001</v>
      </c>
      <c r="GD270" s="1">
        <v>19.7</v>
      </c>
      <c r="GE270" s="1">
        <v>18.899999999999999</v>
      </c>
      <c r="GF270" s="1">
        <v>20.2</v>
      </c>
      <c r="GG270" s="1">
        <v>20</v>
      </c>
      <c r="GH270" s="1">
        <v>19.7</v>
      </c>
      <c r="GI270" s="1">
        <v>19.7</v>
      </c>
      <c r="GJ270" s="1">
        <v>19.600000000000001</v>
      </c>
      <c r="GK270" s="1">
        <v>19.7</v>
      </c>
      <c r="GL270" s="1">
        <v>18.5</v>
      </c>
      <c r="GM270" s="1">
        <v>19</v>
      </c>
      <c r="GN270" s="1">
        <v>16.7</v>
      </c>
      <c r="GO270" s="1">
        <v>18.5</v>
      </c>
      <c r="GP270" s="1">
        <v>17.5</v>
      </c>
      <c r="GQ270" s="1">
        <v>19.2</v>
      </c>
      <c r="GR270" s="1">
        <v>18.899999999999999</v>
      </c>
      <c r="GS270" s="1">
        <v>19.3</v>
      </c>
      <c r="GT270" s="1">
        <v>19.8</v>
      </c>
      <c r="GU270" s="1">
        <v>19.7</v>
      </c>
      <c r="GV270" s="1">
        <v>19.100000000000001</v>
      </c>
      <c r="GW270" s="1">
        <v>16.7</v>
      </c>
      <c r="GX270" s="1">
        <v>15.9</v>
      </c>
      <c r="GY270" s="1">
        <v>17.8</v>
      </c>
      <c r="GZ270" s="1">
        <v>20.2</v>
      </c>
      <c r="HA270" s="1">
        <v>19.600000000000001</v>
      </c>
      <c r="HB270" s="1">
        <v>20.2</v>
      </c>
      <c r="HC270" s="1">
        <v>20.399999999999999</v>
      </c>
      <c r="HD270" s="1">
        <v>20</v>
      </c>
      <c r="HE270" s="1">
        <v>18.2</v>
      </c>
      <c r="HF270" s="1">
        <v>19.7</v>
      </c>
      <c r="HG270" s="1">
        <v>18.100000000000001</v>
      </c>
      <c r="HH270" s="1">
        <v>19.899999999999999</v>
      </c>
      <c r="HI270" s="1">
        <v>20.2</v>
      </c>
      <c r="HJ270" s="1">
        <v>18.7</v>
      </c>
      <c r="HK270" s="1">
        <v>19.2</v>
      </c>
      <c r="HL270" s="1">
        <v>17.5</v>
      </c>
      <c r="HM270" s="1">
        <v>18.600000000000001</v>
      </c>
      <c r="HN270" s="1">
        <v>18.7</v>
      </c>
      <c r="HO270" s="1">
        <v>20.6</v>
      </c>
      <c r="HP270" s="1">
        <v>19.5</v>
      </c>
      <c r="HQ270" s="1">
        <v>17.899999999999999</v>
      </c>
      <c r="HR270" s="1">
        <v>16.8</v>
      </c>
      <c r="HS270" s="1">
        <v>21</v>
      </c>
      <c r="HT270" s="1">
        <v>20.399999999999999</v>
      </c>
      <c r="HU270" s="1">
        <v>19.100000000000001</v>
      </c>
      <c r="HV270" s="1">
        <v>17.399999999999999</v>
      </c>
      <c r="HW270" s="1">
        <v>20.3</v>
      </c>
      <c r="HX270" s="1">
        <v>18.7</v>
      </c>
      <c r="HY270" s="1">
        <v>19.100000000000001</v>
      </c>
      <c r="HZ270" s="1">
        <v>17.8</v>
      </c>
      <c r="IA270" s="1">
        <v>16.3</v>
      </c>
      <c r="IB270" s="1">
        <v>18.2</v>
      </c>
      <c r="IC270" s="1">
        <v>18.600000000000001</v>
      </c>
      <c r="ID270" s="1">
        <v>18.5</v>
      </c>
      <c r="IE270" s="1">
        <v>16.899999999999999</v>
      </c>
      <c r="IF270" s="1">
        <v>19.5</v>
      </c>
      <c r="IG270" s="1">
        <v>17.600000000000001</v>
      </c>
      <c r="IH270" s="1">
        <v>14.8</v>
      </c>
      <c r="II270" s="1">
        <v>16.7</v>
      </c>
      <c r="IJ270" s="1">
        <v>18.2</v>
      </c>
      <c r="IK270" s="1">
        <v>15.9</v>
      </c>
      <c r="IL270" s="1">
        <v>17.3</v>
      </c>
      <c r="IM270" s="1">
        <v>17.2</v>
      </c>
      <c r="IN270" s="1">
        <v>18.7</v>
      </c>
      <c r="IO270" s="1">
        <v>17.3</v>
      </c>
      <c r="IP270" s="1">
        <v>16.100000000000001</v>
      </c>
      <c r="IQ270" s="1">
        <v>20</v>
      </c>
      <c r="IR270" s="1">
        <v>20.5</v>
      </c>
      <c r="IS270" s="1">
        <v>17.899999999999999</v>
      </c>
      <c r="IT270" s="1">
        <v>16.2</v>
      </c>
      <c r="IU270" s="1">
        <v>19.600000000000001</v>
      </c>
      <c r="IV270" s="1">
        <v>18.8</v>
      </c>
      <c r="IW270" s="1">
        <v>18.5</v>
      </c>
      <c r="IX270" s="1">
        <v>17.2</v>
      </c>
      <c r="IY270" s="1">
        <v>18.899999999999999</v>
      </c>
      <c r="IZ270" s="1">
        <v>17.399999999999999</v>
      </c>
      <c r="JA270" s="1">
        <v>20.100000000000001</v>
      </c>
      <c r="JB270" s="1">
        <v>19.100000000000001</v>
      </c>
      <c r="JC270" s="1">
        <v>20.2</v>
      </c>
      <c r="JD270" s="1">
        <v>20.6</v>
      </c>
      <c r="JE270" s="1">
        <v>19.899999999999999</v>
      </c>
      <c r="JF270" s="1">
        <v>19.8</v>
      </c>
      <c r="JG270" s="1">
        <v>20.2</v>
      </c>
      <c r="JH270" s="1">
        <v>20.6</v>
      </c>
      <c r="JI270" s="1">
        <v>19.600000000000001</v>
      </c>
      <c r="JJ270" s="1">
        <v>18.899999999999999</v>
      </c>
      <c r="JK270" s="1">
        <v>16.899999999999999</v>
      </c>
      <c r="JL270" s="1">
        <v>16.899999999999999</v>
      </c>
      <c r="JM270" s="1">
        <v>18</v>
      </c>
      <c r="JN270" s="1">
        <v>19.2</v>
      </c>
      <c r="JO270" s="1">
        <v>18.5</v>
      </c>
      <c r="JP270" s="1">
        <v>18</v>
      </c>
      <c r="JQ270" s="1">
        <v>19.2</v>
      </c>
      <c r="JR270" s="1">
        <v>20.2</v>
      </c>
      <c r="JS270" s="1">
        <v>19</v>
      </c>
      <c r="JT270" s="1">
        <v>19.8</v>
      </c>
      <c r="JU270" s="1">
        <v>18</v>
      </c>
      <c r="JV270" s="1">
        <v>17</v>
      </c>
      <c r="JW270" s="1">
        <v>18.2</v>
      </c>
      <c r="JX270" s="1">
        <v>19.3</v>
      </c>
      <c r="JY270" s="1">
        <v>18.3</v>
      </c>
      <c r="JZ270" s="1">
        <v>17.899999999999999</v>
      </c>
      <c r="KA270" s="1">
        <v>19.2</v>
      </c>
      <c r="KB270" s="1">
        <v>19.5</v>
      </c>
      <c r="KC270" s="1">
        <v>19.399999999999999</v>
      </c>
      <c r="KD270" s="1">
        <v>17</v>
      </c>
      <c r="KE270" s="1">
        <v>19.399999999999999</v>
      </c>
      <c r="KF270" s="1">
        <v>19.2</v>
      </c>
      <c r="KG270" s="1">
        <v>19.600000000000001</v>
      </c>
      <c r="KH270" s="1">
        <v>18.8</v>
      </c>
      <c r="KI270" s="1">
        <v>17.8</v>
      </c>
      <c r="KJ270" s="1">
        <v>19</v>
      </c>
      <c r="KK270" s="1">
        <v>18.3</v>
      </c>
      <c r="KL270" s="1">
        <v>19.2</v>
      </c>
      <c r="KM270" s="1">
        <v>19</v>
      </c>
      <c r="KN270" s="1">
        <v>19</v>
      </c>
      <c r="KO270" s="1">
        <v>19.2</v>
      </c>
      <c r="KP270" s="1">
        <v>19.7</v>
      </c>
      <c r="KQ270" s="1">
        <v>19.3</v>
      </c>
      <c r="KR270" s="1">
        <v>19.2</v>
      </c>
      <c r="KS270" s="1">
        <v>19.2</v>
      </c>
      <c r="KT270" s="1">
        <v>19</v>
      </c>
      <c r="KU270" s="1">
        <v>19.100000000000001</v>
      </c>
      <c r="KV270" s="1">
        <v>20.2</v>
      </c>
      <c r="KW270" s="1">
        <v>18.7</v>
      </c>
      <c r="KX270" s="1">
        <v>20.2</v>
      </c>
      <c r="KY270" s="1">
        <v>17.5</v>
      </c>
      <c r="KZ270" s="1">
        <v>19.2</v>
      </c>
      <c r="LA270" s="1">
        <v>19.7</v>
      </c>
      <c r="LB270" s="1">
        <v>19.8</v>
      </c>
      <c r="LC270" s="1">
        <v>20.100000000000001</v>
      </c>
      <c r="LD270" s="1">
        <v>20.2</v>
      </c>
      <c r="LE270" s="1">
        <v>18.100000000000001</v>
      </c>
      <c r="LF270" s="1">
        <v>19.399999999999999</v>
      </c>
      <c r="LG270" s="1">
        <v>19.3</v>
      </c>
      <c r="LH270" s="1">
        <v>19.100000000000001</v>
      </c>
      <c r="LI270" s="1">
        <v>19.7</v>
      </c>
      <c r="LJ270" s="1">
        <v>19.5</v>
      </c>
      <c r="LK270" s="1">
        <v>20</v>
      </c>
      <c r="LL270" s="1">
        <v>19.7</v>
      </c>
      <c r="LM270" s="1">
        <v>19.8</v>
      </c>
      <c r="LN270" s="1">
        <v>19.100000000000001</v>
      </c>
      <c r="LO270" s="1">
        <v>19.5</v>
      </c>
      <c r="LP270" s="1">
        <v>19.7</v>
      </c>
      <c r="LQ270" s="1">
        <v>20</v>
      </c>
      <c r="LR270" s="1">
        <v>18.5</v>
      </c>
      <c r="LS270" s="1">
        <v>16.2</v>
      </c>
      <c r="LT270" s="1">
        <v>16.2</v>
      </c>
      <c r="LU270" s="1">
        <v>19.2</v>
      </c>
      <c r="LV270" s="1">
        <v>19.3</v>
      </c>
      <c r="LW270" s="1">
        <v>19.399999999999999</v>
      </c>
      <c r="LX270" s="1">
        <v>18.600000000000001</v>
      </c>
      <c r="LY270" s="1">
        <v>19</v>
      </c>
      <c r="LZ270" s="1">
        <v>20.5</v>
      </c>
      <c r="MA270" s="1">
        <v>21</v>
      </c>
      <c r="MB270" s="1">
        <v>65535</v>
      </c>
      <c r="MC270" s="1">
        <v>19.8</v>
      </c>
      <c r="MD270" s="1">
        <v>17.899999999999999</v>
      </c>
      <c r="ME270" s="1">
        <v>20.8</v>
      </c>
      <c r="MF270" s="1">
        <v>20.3</v>
      </c>
      <c r="MG270" s="1">
        <v>19.600000000000001</v>
      </c>
      <c r="MH270" s="1">
        <v>18.899999999999999</v>
      </c>
      <c r="MI270" s="1">
        <v>19.100000000000001</v>
      </c>
      <c r="MJ270" s="1">
        <v>19.899999999999999</v>
      </c>
      <c r="MK270" s="1">
        <v>19.399999999999999</v>
      </c>
      <c r="ML270" s="1">
        <v>17.600000000000001</v>
      </c>
      <c r="MM270" s="1">
        <v>19.5</v>
      </c>
      <c r="MN270" s="1">
        <v>18.2</v>
      </c>
      <c r="MO270" s="1">
        <v>20</v>
      </c>
      <c r="MP270" s="1">
        <v>19.899999999999999</v>
      </c>
      <c r="MQ270" s="1">
        <v>18.3</v>
      </c>
      <c r="MR270" s="1">
        <v>19.600000000000001</v>
      </c>
      <c r="MS270" s="1">
        <v>19.399999999999999</v>
      </c>
      <c r="MT270" s="1">
        <v>18.7</v>
      </c>
      <c r="MU270" s="1">
        <v>20.399999999999999</v>
      </c>
      <c r="MV270" s="1">
        <v>19.7</v>
      </c>
      <c r="MW270" s="1">
        <v>18.399999999999999</v>
      </c>
      <c r="MX270" s="1">
        <v>19.7</v>
      </c>
      <c r="MY270" s="1">
        <v>20</v>
      </c>
      <c r="MZ270" s="1">
        <v>20.100000000000001</v>
      </c>
      <c r="NA270" s="1">
        <v>20.7</v>
      </c>
      <c r="NB270" s="1">
        <v>18.7</v>
      </c>
      <c r="NC270" s="1">
        <v>20.7</v>
      </c>
      <c r="ND270" s="1">
        <v>19.8</v>
      </c>
      <c r="NE270" s="1">
        <v>21.4</v>
      </c>
      <c r="NF270" s="1">
        <v>19.100000000000001</v>
      </c>
      <c r="NG270" s="1">
        <v>20.3</v>
      </c>
      <c r="NH270" s="1">
        <v>20.8</v>
      </c>
      <c r="NI270" s="1">
        <v>19.100000000000001</v>
      </c>
      <c r="NJ270" s="6">
        <f t="shared" si="209"/>
        <v>1</v>
      </c>
      <c r="NK270" s="3">
        <f t="shared" si="210"/>
        <v>1</v>
      </c>
      <c r="NL270" s="3">
        <f t="shared" si="211"/>
        <v>1</v>
      </c>
      <c r="NM270" s="3">
        <f t="shared" si="212"/>
        <v>1</v>
      </c>
      <c r="NN270" s="3">
        <f t="shared" si="213"/>
        <v>1</v>
      </c>
      <c r="NO270" s="3">
        <f t="shared" si="214"/>
        <v>1</v>
      </c>
      <c r="NP270" s="3">
        <f t="shared" si="215"/>
        <v>1</v>
      </c>
      <c r="NQ270" s="3">
        <f t="shared" si="216"/>
        <v>1</v>
      </c>
      <c r="NR270" s="3">
        <f t="shared" si="217"/>
        <v>1</v>
      </c>
      <c r="NS270" s="3">
        <f t="shared" si="218"/>
        <v>1</v>
      </c>
      <c r="NT270" s="3">
        <f t="shared" si="219"/>
        <v>0.96666666666666667</v>
      </c>
      <c r="NU270" s="3">
        <f t="shared" si="220"/>
        <v>1</v>
      </c>
      <c r="NV270" s="3">
        <f t="shared" si="221"/>
        <v>0.99726027397260275</v>
      </c>
      <c r="NW270" s="5">
        <f t="shared" si="222"/>
        <v>18.751612903225805</v>
      </c>
      <c r="NX270" s="1">
        <f t="shared" si="223"/>
        <v>19.8</v>
      </c>
      <c r="NY270" s="1">
        <f t="shared" si="224"/>
        <v>19.648387096774197</v>
      </c>
      <c r="NZ270" s="1">
        <f t="shared" si="225"/>
        <v>19.886666666666663</v>
      </c>
      <c r="OA270" s="1">
        <f t="shared" si="226"/>
        <v>19.677419354838705</v>
      </c>
      <c r="OB270" s="1">
        <f t="shared" si="227"/>
        <v>19.560000000000002</v>
      </c>
      <c r="OC270" s="1">
        <f t="shared" si="228"/>
        <v>18.941935483870971</v>
      </c>
      <c r="OD270" s="1">
        <f t="shared" si="229"/>
        <v>18.183870967741935</v>
      </c>
      <c r="OE270" s="1">
        <f t="shared" si="230"/>
        <v>18.923333333333328</v>
      </c>
      <c r="OF270" s="1">
        <f t="shared" si="231"/>
        <v>18.890322580645162</v>
      </c>
      <c r="OG270" s="1">
        <f t="shared" si="232"/>
        <v>19.251724137931028</v>
      </c>
      <c r="OH270" s="1">
        <f t="shared" si="233"/>
        <v>19.616129032258062</v>
      </c>
      <c r="OI270" s="111">
        <v>18.853333333333335</v>
      </c>
      <c r="OJ270" s="112">
        <v>19.02333333333333</v>
      </c>
      <c r="OK270" s="112">
        <v>19.21</v>
      </c>
      <c r="OL270" s="112">
        <v>19.233333333333334</v>
      </c>
      <c r="OM270" s="112">
        <v>19.246666666666666</v>
      </c>
      <c r="ON270" s="112">
        <v>18.88666666666667</v>
      </c>
      <c r="OO270" s="112">
        <v>18.436666666666667</v>
      </c>
      <c r="OP270" s="112">
        <v>18.546666666666667</v>
      </c>
      <c r="OQ270" s="112">
        <v>18.673333333333336</v>
      </c>
      <c r="OR270" s="112">
        <v>18.783333333333339</v>
      </c>
      <c r="OS270" s="112">
        <v>18.810000000000002</v>
      </c>
      <c r="OT270" s="112">
        <v>18.899999999999995</v>
      </c>
      <c r="OU270" s="5">
        <f t="shared" si="197"/>
        <v>-0.10172043010753029</v>
      </c>
      <c r="OV270" s="1">
        <f t="shared" si="198"/>
        <v>0.77666666666667084</v>
      </c>
      <c r="OW270" s="1">
        <f t="shared" si="199"/>
        <v>0.43838709677419629</v>
      </c>
      <c r="OX270" s="1">
        <f t="shared" si="200"/>
        <v>0.65333333333332888</v>
      </c>
      <c r="OY270" s="1">
        <f t="shared" si="201"/>
        <v>0.43075268817203849</v>
      </c>
      <c r="OZ270" s="1">
        <f t="shared" si="202"/>
        <v>0.67333333333333201</v>
      </c>
      <c r="PA270" s="1">
        <f t="shared" si="203"/>
        <v>0.50526881720430339</v>
      </c>
      <c r="PB270" s="1">
        <f t="shared" si="204"/>
        <v>-0.36279569892473162</v>
      </c>
      <c r="PC270" s="1">
        <f t="shared" si="205"/>
        <v>0.24999999999999289</v>
      </c>
      <c r="PD270" s="1">
        <f t="shared" si="206"/>
        <v>0.10698924731182302</v>
      </c>
      <c r="PE270" s="1">
        <f t="shared" si="207"/>
        <v>0.4417241379310255</v>
      </c>
      <c r="PF270" s="1">
        <f t="shared" si="208"/>
        <v>0.7161290322580669</v>
      </c>
      <c r="PG270" s="111">
        <v>13.7</v>
      </c>
      <c r="PH270" s="112">
        <v>15.2</v>
      </c>
      <c r="PI270" s="112">
        <v>14</v>
      </c>
      <c r="PJ270" s="112">
        <v>15</v>
      </c>
      <c r="PK270" s="112">
        <v>16</v>
      </c>
      <c r="PL270" s="112">
        <v>15.6</v>
      </c>
      <c r="PM270" s="112">
        <v>13.6</v>
      </c>
      <c r="PN270" s="112">
        <v>13.4</v>
      </c>
      <c r="PO270" s="112">
        <v>14.2</v>
      </c>
      <c r="PP270" s="112">
        <v>15</v>
      </c>
      <c r="PQ270" s="112">
        <v>13.1</v>
      </c>
      <c r="PR270" s="137">
        <v>15.4</v>
      </c>
      <c r="PS270" s="5">
        <f t="array" ref="PS270">+IF(ISERROR($NW270)=FALSE,MIN(IF($H270:$AL270&lt;65534,$H270:$AL270,"")),NA())</f>
        <v>15.4</v>
      </c>
      <c r="PT270" s="1">
        <f t="array" ref="PT270">+IF(ISERROR($NX270)=FALSE,MIN(IF($AM270:$BN270&lt;65534,$AM270:$BN270,"")),NA())</f>
        <v>17.100000000000001</v>
      </c>
      <c r="PU270" s="1">
        <f t="array" ref="PU270">+IF(ISERROR($NY270)=FALSE,MIN(IF($BP270:$CT270&lt;65534,$BP270:$CT270,"")),NA())</f>
        <v>17</v>
      </c>
      <c r="PV270" s="1">
        <f t="array" ref="PV270">+IF(ISERROR($NZ270)=FALSE,MIN(IF($CU270:$DX270&lt;65534,$CU270:$DX270,"")),NA())</f>
        <v>18.2</v>
      </c>
      <c r="PW270" s="1">
        <f t="array" ref="PW270">+IF(ISERROR($OA270)=FALSE,MIN(IF($DY270:$FC270&lt;65534,$DY270:$FC270,"")),NA())</f>
        <v>17.7</v>
      </c>
      <c r="PX270" s="1">
        <f t="array" ref="PX270">+IF(ISERROR($OB270)=FALSE,MIN(IF($FD270:$GG270&lt;65534,$FD270:$GG270,"")),NA())</f>
        <v>17.399999999999999</v>
      </c>
      <c r="PY270" s="1">
        <f t="array" ref="PY270">+IF(ISERROR($OC270)=FALSE,MIN(IF($GH270:$HL270&lt;65534,$GH270:$HL270,"")),NA())</f>
        <v>15.9</v>
      </c>
      <c r="PZ270" s="1">
        <f t="array" ref="PZ270">+IF(ISERROR($OD270)=FALSE,MIN(IF($HM270:$IQ270&lt;65534,$HM270:$IQ270,"")),NA())</f>
        <v>14.8</v>
      </c>
      <c r="QA270" s="1">
        <f t="array" ref="QA270">+IF(ISERROR($OE270)=FALSE,MIN(IF($IR270:$JU270&lt;65534,$IR270:$JU270,"")),NA())</f>
        <v>16.2</v>
      </c>
      <c r="QB270" s="1">
        <f t="array" ref="QB270">+IF(ISERROR($OF270)=FALSE,MIN(IF($JV270:$KZ270&lt;65534,$JV270:$KZ270,"")),NA())</f>
        <v>17</v>
      </c>
      <c r="QC270" s="1">
        <f t="array" ref="QC270">+IF(ISERROR($OG270)=FALSE,MIN(IF($LA270:$MD270&lt;65534,$LA270:$MD270,"")),NA())</f>
        <v>16.2</v>
      </c>
      <c r="QD270" s="1">
        <f t="array" ref="QD270">+IF(ISERROR($OH270)=FALSE,MIN(IF($ME270:$NI270&lt;65534,$ME270:$NI270,"")),NA())</f>
        <v>17.600000000000001</v>
      </c>
      <c r="QE270" s="5">
        <f t="shared" si="234"/>
        <v>-1.7000000000000011</v>
      </c>
      <c r="QF270" s="1">
        <f t="shared" si="235"/>
        <v>-1.9000000000000021</v>
      </c>
      <c r="QG270" s="1">
        <f t="shared" si="236"/>
        <v>-3</v>
      </c>
      <c r="QH270" s="1">
        <f t="shared" si="237"/>
        <v>-3.1999999999999993</v>
      </c>
      <c r="QI270" s="1">
        <f t="shared" si="238"/>
        <v>-1.6999999999999993</v>
      </c>
      <c r="QJ270" s="1">
        <f t="shared" si="239"/>
        <v>-1.7999999999999989</v>
      </c>
      <c r="QK270" s="1">
        <f t="shared" si="240"/>
        <v>-2.3000000000000007</v>
      </c>
      <c r="QL270" s="1">
        <f t="shared" si="241"/>
        <v>-1.4000000000000004</v>
      </c>
      <c r="QM270" s="1">
        <f t="shared" si="242"/>
        <v>-2</v>
      </c>
      <c r="QN270" s="1">
        <f t="shared" si="243"/>
        <v>-2</v>
      </c>
      <c r="QO270" s="1">
        <f t="shared" si="244"/>
        <v>-3.0999999999999996</v>
      </c>
      <c r="QP270" s="1">
        <f t="shared" si="245"/>
        <v>-2.2000000000000011</v>
      </c>
      <c r="QQ270" s="5" t="s">
        <v>892</v>
      </c>
    </row>
    <row r="271" spans="1:459" s="1" customFormat="1" x14ac:dyDescent="0.2">
      <c r="A271" s="79">
        <v>26075080</v>
      </c>
      <c r="B271" s="106">
        <v>-76.299722222222215</v>
      </c>
      <c r="C271" s="106">
        <v>3.3604166666666666</v>
      </c>
      <c r="D271" s="105">
        <v>128</v>
      </c>
      <c r="E271" s="97" t="s">
        <v>192</v>
      </c>
      <c r="F271" s="97" t="s">
        <v>574</v>
      </c>
      <c r="G271" s="97" t="s">
        <v>28</v>
      </c>
      <c r="H271" s="1">
        <v>65535</v>
      </c>
      <c r="I271" s="1">
        <v>65535</v>
      </c>
      <c r="J271" s="1">
        <v>19.399999999999999</v>
      </c>
      <c r="K271" s="1">
        <v>22</v>
      </c>
      <c r="L271" s="1">
        <v>65535</v>
      </c>
      <c r="M271" s="1">
        <v>65535</v>
      </c>
      <c r="N271" s="1">
        <v>65535</v>
      </c>
      <c r="O271" s="1">
        <v>16.600000000000001</v>
      </c>
      <c r="P271" s="1">
        <v>19</v>
      </c>
      <c r="Q271" s="1">
        <v>19.600000000000001</v>
      </c>
      <c r="R271" s="1">
        <v>19.2</v>
      </c>
      <c r="S271" s="1">
        <v>65535</v>
      </c>
      <c r="T271" s="1">
        <v>65535</v>
      </c>
      <c r="U271" s="1">
        <v>22.6</v>
      </c>
      <c r="V271" s="1">
        <v>20</v>
      </c>
      <c r="W271" s="1">
        <v>22</v>
      </c>
      <c r="X271" s="1">
        <v>18.2</v>
      </c>
      <c r="Y271" s="1">
        <v>18</v>
      </c>
      <c r="Z271" s="1">
        <v>65535</v>
      </c>
      <c r="AA271" s="1">
        <v>65535</v>
      </c>
      <c r="AB271" s="1">
        <v>24</v>
      </c>
      <c r="AC271" s="1">
        <v>24</v>
      </c>
      <c r="AD271" s="1">
        <v>18.7</v>
      </c>
      <c r="AE271" s="1">
        <v>18.7</v>
      </c>
      <c r="AF271" s="1">
        <v>18.7</v>
      </c>
      <c r="AG271" s="1">
        <v>65535</v>
      </c>
      <c r="AH271" s="1">
        <v>65535</v>
      </c>
      <c r="AI271" s="1">
        <v>19.8</v>
      </c>
      <c r="AJ271" s="1">
        <v>18.8</v>
      </c>
      <c r="AK271" s="1">
        <v>21.2</v>
      </c>
      <c r="AL271" s="1">
        <v>21.5</v>
      </c>
      <c r="AM271" s="1">
        <v>20.9</v>
      </c>
      <c r="AN271" s="1">
        <v>65535</v>
      </c>
      <c r="AO271" s="1">
        <v>65535</v>
      </c>
      <c r="AP271" s="1">
        <v>20</v>
      </c>
      <c r="AQ271" s="1">
        <v>20.2</v>
      </c>
      <c r="AR271" s="1">
        <v>20</v>
      </c>
      <c r="AS271" s="1">
        <v>20</v>
      </c>
      <c r="AT271" s="1">
        <v>19.8</v>
      </c>
      <c r="AU271" s="1">
        <v>65535</v>
      </c>
      <c r="AV271" s="1">
        <v>65535</v>
      </c>
      <c r="AW271" s="1">
        <v>20.2</v>
      </c>
      <c r="AX271" s="1">
        <v>21.4</v>
      </c>
      <c r="AY271" s="1">
        <v>18.8</v>
      </c>
      <c r="AZ271" s="1">
        <v>19.600000000000001</v>
      </c>
      <c r="BA271" s="1">
        <v>18.8</v>
      </c>
      <c r="BB271" s="1">
        <v>65535</v>
      </c>
      <c r="BC271" s="1">
        <v>65535</v>
      </c>
      <c r="BD271" s="1">
        <v>20.6</v>
      </c>
      <c r="BE271" s="1">
        <v>20.8</v>
      </c>
      <c r="BF271" s="1">
        <v>20</v>
      </c>
      <c r="BG271" s="1">
        <v>20.8</v>
      </c>
      <c r="BH271" s="1">
        <v>19.399999999999999</v>
      </c>
      <c r="BI271" s="1">
        <v>65535</v>
      </c>
      <c r="BJ271" s="1">
        <v>65535</v>
      </c>
      <c r="BK271" s="1">
        <v>20.2</v>
      </c>
      <c r="BL271" s="1">
        <v>20.399999999999999</v>
      </c>
      <c r="BM271" s="1">
        <v>19.399999999999999</v>
      </c>
      <c r="BN271" s="1">
        <v>19.2</v>
      </c>
      <c r="BO271" s="102"/>
      <c r="BP271" s="1">
        <v>19</v>
      </c>
      <c r="BQ271" s="1">
        <v>65535</v>
      </c>
      <c r="BR271" s="1">
        <v>65535</v>
      </c>
      <c r="BS271" s="1">
        <v>19.2</v>
      </c>
      <c r="BT271" s="1">
        <v>19.2</v>
      </c>
      <c r="BU271" s="1">
        <v>19.8</v>
      </c>
      <c r="BV271" s="1">
        <v>19.600000000000001</v>
      </c>
      <c r="BW271" s="1">
        <v>20.2</v>
      </c>
      <c r="BX271" s="1">
        <v>65535</v>
      </c>
      <c r="BY271" s="1">
        <v>65535</v>
      </c>
      <c r="BZ271" s="1">
        <v>20.2</v>
      </c>
      <c r="CA271" s="1">
        <v>22</v>
      </c>
      <c r="CB271" s="1">
        <v>19.8</v>
      </c>
      <c r="CC271" s="1">
        <v>21</v>
      </c>
      <c r="CD271" s="1">
        <v>19.2</v>
      </c>
      <c r="CE271" s="1">
        <v>65535</v>
      </c>
      <c r="CF271" s="1">
        <v>65535</v>
      </c>
      <c r="CG271" s="1">
        <v>65535</v>
      </c>
      <c r="CH271" s="1">
        <v>20.3</v>
      </c>
      <c r="CI271" s="1">
        <v>19</v>
      </c>
      <c r="CJ271" s="1">
        <v>18.399999999999999</v>
      </c>
      <c r="CK271" s="1">
        <v>19.8</v>
      </c>
      <c r="CL271" s="1">
        <v>65535</v>
      </c>
      <c r="CM271" s="1">
        <v>65535</v>
      </c>
      <c r="CN271" s="1">
        <v>65535</v>
      </c>
      <c r="CO271" s="1">
        <v>18.600000000000001</v>
      </c>
      <c r="CP271" s="1">
        <v>20</v>
      </c>
      <c r="CQ271" s="1">
        <v>20</v>
      </c>
      <c r="CR271" s="1">
        <v>18.600000000000001</v>
      </c>
      <c r="CS271" s="1">
        <v>65535</v>
      </c>
      <c r="CT271" s="1">
        <v>65535</v>
      </c>
      <c r="CU271" s="1">
        <v>19.8</v>
      </c>
      <c r="CV271" s="1">
        <v>20.2</v>
      </c>
      <c r="CW271" s="1">
        <v>17.600000000000001</v>
      </c>
      <c r="CX271" s="1">
        <v>19.8</v>
      </c>
      <c r="CY271" s="1">
        <v>20.2</v>
      </c>
      <c r="CZ271" s="1">
        <v>65535</v>
      </c>
      <c r="DA271" s="1">
        <v>65535</v>
      </c>
      <c r="DB271" s="1">
        <v>19</v>
      </c>
      <c r="DC271" s="1">
        <v>20</v>
      </c>
      <c r="DD271" s="1">
        <v>20</v>
      </c>
      <c r="DE271" s="1">
        <v>18.2</v>
      </c>
      <c r="DF271" s="1">
        <v>19.2</v>
      </c>
      <c r="DG271" s="1">
        <v>65535</v>
      </c>
      <c r="DH271" s="1">
        <v>65535</v>
      </c>
      <c r="DI271" s="1">
        <v>19.2</v>
      </c>
      <c r="DJ271" s="1">
        <v>18.399999999999999</v>
      </c>
      <c r="DK271" s="1">
        <v>20</v>
      </c>
      <c r="DL271" s="1">
        <v>65535</v>
      </c>
      <c r="DM271" s="1">
        <v>65535</v>
      </c>
      <c r="DN271" s="1">
        <v>65535</v>
      </c>
      <c r="DO271" s="1">
        <v>65535</v>
      </c>
      <c r="DP271" s="1">
        <v>20.2</v>
      </c>
      <c r="DQ271" s="1">
        <v>65535</v>
      </c>
      <c r="DR271" s="1">
        <v>19.2</v>
      </c>
      <c r="DS271" s="1">
        <v>18.2</v>
      </c>
      <c r="DT271" s="1">
        <v>21</v>
      </c>
      <c r="DU271" s="1">
        <v>65535</v>
      </c>
      <c r="DV271" s="1">
        <v>65535</v>
      </c>
      <c r="DW271" s="1">
        <v>20.2</v>
      </c>
      <c r="DX271" s="1">
        <v>20</v>
      </c>
      <c r="DY271" s="1">
        <v>65535</v>
      </c>
      <c r="DZ271" s="1">
        <v>65535</v>
      </c>
      <c r="EA271" s="1">
        <v>21</v>
      </c>
      <c r="EB271" s="1">
        <v>65535</v>
      </c>
      <c r="EC271" s="1">
        <v>65535</v>
      </c>
      <c r="ED271" s="1">
        <v>21.4</v>
      </c>
      <c r="EE271" s="1">
        <v>20.8</v>
      </c>
      <c r="EF271" s="1">
        <v>21</v>
      </c>
      <c r="EG271" s="1">
        <v>20.2</v>
      </c>
      <c r="EH271" s="1">
        <v>20.2</v>
      </c>
      <c r="EI271" s="1">
        <v>65535</v>
      </c>
      <c r="EJ271" s="1">
        <v>65535</v>
      </c>
      <c r="EK271" s="1">
        <v>65535</v>
      </c>
      <c r="EL271" s="1">
        <v>65535</v>
      </c>
      <c r="EM271" s="1">
        <v>20.5</v>
      </c>
      <c r="EN271" s="1">
        <v>19.399999999999999</v>
      </c>
      <c r="EO271" s="1">
        <v>65535</v>
      </c>
      <c r="EP271" s="1">
        <v>65535</v>
      </c>
      <c r="EQ271" s="1">
        <v>65535</v>
      </c>
      <c r="ER271" s="1">
        <v>65535</v>
      </c>
      <c r="ES271" s="1">
        <v>19.2</v>
      </c>
      <c r="ET271" s="1">
        <v>20.399999999999999</v>
      </c>
      <c r="EU271" s="1">
        <v>20.399999999999999</v>
      </c>
      <c r="EV271" s="1">
        <v>18</v>
      </c>
      <c r="EW271" s="1">
        <v>65535</v>
      </c>
      <c r="EX271" s="1">
        <v>65535</v>
      </c>
      <c r="EY271" s="1">
        <v>18.8</v>
      </c>
      <c r="EZ271" s="1">
        <v>20</v>
      </c>
      <c r="FA271" s="1">
        <v>18.8</v>
      </c>
      <c r="FB271" s="1">
        <v>19.2</v>
      </c>
      <c r="FC271" s="1">
        <v>15.1</v>
      </c>
      <c r="FD271" s="1">
        <v>65535</v>
      </c>
      <c r="FE271" s="1">
        <v>65535</v>
      </c>
      <c r="FF271" s="1">
        <v>65535</v>
      </c>
      <c r="FG271" s="1">
        <v>19.600000000000001</v>
      </c>
      <c r="FH271" s="1">
        <v>18.399999999999999</v>
      </c>
      <c r="FI271" s="1">
        <v>18</v>
      </c>
      <c r="FJ271" s="1">
        <v>17</v>
      </c>
      <c r="FK271" s="1">
        <v>65535</v>
      </c>
      <c r="FL271" s="1">
        <v>65535</v>
      </c>
      <c r="FM271" s="1">
        <v>20.3</v>
      </c>
      <c r="FN271" s="1">
        <v>20.2</v>
      </c>
      <c r="FO271" s="1">
        <v>19.5</v>
      </c>
      <c r="FP271" s="1">
        <v>19</v>
      </c>
      <c r="FQ271" s="1">
        <v>19</v>
      </c>
      <c r="FR271" s="1">
        <v>65535</v>
      </c>
      <c r="FS271" s="1">
        <v>65535</v>
      </c>
      <c r="FT271" s="1">
        <v>19</v>
      </c>
      <c r="FU271" s="1">
        <v>20.2</v>
      </c>
      <c r="FV271" s="1">
        <v>20</v>
      </c>
      <c r="FW271" s="1">
        <v>20.2</v>
      </c>
      <c r="FX271" s="1">
        <v>20.2</v>
      </c>
      <c r="FY271" s="1">
        <v>65535</v>
      </c>
      <c r="FZ271" s="1">
        <v>65535</v>
      </c>
      <c r="GA271" s="1">
        <v>65535</v>
      </c>
      <c r="GB271" s="1">
        <v>19.399999999999999</v>
      </c>
      <c r="GC271" s="1">
        <v>19.2</v>
      </c>
      <c r="GD271" s="1">
        <v>19.8</v>
      </c>
      <c r="GE271" s="1">
        <v>19.600000000000001</v>
      </c>
      <c r="GF271" s="1">
        <v>65535</v>
      </c>
      <c r="GG271" s="1">
        <v>65535</v>
      </c>
      <c r="GH271" s="1">
        <v>65535</v>
      </c>
      <c r="GI271" s="1">
        <v>65535</v>
      </c>
      <c r="GJ271" s="1">
        <v>20.399999999999999</v>
      </c>
      <c r="GK271" s="1">
        <v>20.2</v>
      </c>
      <c r="GL271" s="1">
        <v>19</v>
      </c>
      <c r="GM271" s="1">
        <v>65535</v>
      </c>
      <c r="GN271" s="1">
        <v>65535</v>
      </c>
      <c r="GO271" s="1">
        <v>65535</v>
      </c>
      <c r="GP271" s="1">
        <v>18</v>
      </c>
      <c r="GQ271" s="1">
        <v>18.2</v>
      </c>
      <c r="GR271" s="1">
        <v>19.8</v>
      </c>
      <c r="GS271" s="1">
        <v>20.2</v>
      </c>
      <c r="GT271" s="1">
        <v>65535</v>
      </c>
      <c r="GU271" s="1">
        <v>65535</v>
      </c>
      <c r="GV271" s="1">
        <v>19.600000000000001</v>
      </c>
      <c r="GW271" s="1">
        <v>18.2</v>
      </c>
      <c r="GX271" s="1">
        <v>17</v>
      </c>
      <c r="GY271" s="1">
        <v>17.600000000000001</v>
      </c>
      <c r="GZ271" s="1">
        <v>20.2</v>
      </c>
      <c r="HA271" s="1">
        <v>65535</v>
      </c>
      <c r="HB271" s="1">
        <v>65535</v>
      </c>
      <c r="HC271" s="1">
        <v>20.8</v>
      </c>
      <c r="HD271" s="1">
        <v>20.6</v>
      </c>
      <c r="HE271" s="1">
        <v>19.600000000000001</v>
      </c>
      <c r="HF271" s="1">
        <v>20</v>
      </c>
      <c r="HG271" s="1">
        <v>19.2</v>
      </c>
      <c r="HH271" s="1">
        <v>65535</v>
      </c>
      <c r="HI271" s="1">
        <v>65535</v>
      </c>
      <c r="HJ271" s="1">
        <v>19.2</v>
      </c>
      <c r="HK271" s="1">
        <v>19.8</v>
      </c>
      <c r="HL271" s="1">
        <v>19.2</v>
      </c>
      <c r="HM271" s="1">
        <v>19.8</v>
      </c>
      <c r="HN271" s="1">
        <v>18.600000000000001</v>
      </c>
      <c r="HO271" s="1">
        <v>65535</v>
      </c>
      <c r="HP271" s="1">
        <v>65535</v>
      </c>
      <c r="HQ271" s="1">
        <v>17.600000000000001</v>
      </c>
      <c r="HR271" s="1">
        <v>17.8</v>
      </c>
      <c r="HS271" s="1">
        <v>65535</v>
      </c>
      <c r="HT271" s="1">
        <v>20.8</v>
      </c>
      <c r="HU271" s="1">
        <v>19.2</v>
      </c>
      <c r="HV271" s="1">
        <v>65535</v>
      </c>
      <c r="HW271" s="1">
        <v>65535</v>
      </c>
      <c r="HX271" s="1">
        <v>19.2</v>
      </c>
      <c r="HY271" s="1">
        <v>19.8</v>
      </c>
      <c r="HZ271" s="1">
        <v>18.2</v>
      </c>
      <c r="IA271" s="1">
        <v>17.8</v>
      </c>
      <c r="IB271" s="1">
        <v>18.600000000000001</v>
      </c>
      <c r="IC271" s="1">
        <v>65535</v>
      </c>
      <c r="ID271" s="1">
        <v>65535</v>
      </c>
      <c r="IE271" s="1">
        <v>65535</v>
      </c>
      <c r="IF271" s="1">
        <v>20.399999999999999</v>
      </c>
      <c r="IG271" s="1">
        <v>18.8</v>
      </c>
      <c r="IH271" s="1">
        <v>16.2</v>
      </c>
      <c r="II271" s="1">
        <v>16.600000000000001</v>
      </c>
      <c r="IJ271" s="1">
        <v>65535</v>
      </c>
      <c r="IK271" s="1">
        <v>65535</v>
      </c>
      <c r="IL271" s="1">
        <v>17.2</v>
      </c>
      <c r="IM271" s="1">
        <v>17</v>
      </c>
      <c r="IN271" s="1">
        <v>16.8</v>
      </c>
      <c r="IO271" s="1">
        <v>17.600000000000001</v>
      </c>
      <c r="IP271" s="1">
        <v>16.399999999999999</v>
      </c>
      <c r="IQ271" s="1">
        <v>65535</v>
      </c>
      <c r="IR271" s="1">
        <v>65535</v>
      </c>
      <c r="IS271" s="1">
        <v>19</v>
      </c>
      <c r="IT271" s="1">
        <v>17.399999999999999</v>
      </c>
      <c r="IU271" s="1">
        <v>65535</v>
      </c>
      <c r="IV271" s="1">
        <v>19.600000000000001</v>
      </c>
      <c r="IW271" s="1">
        <v>65535</v>
      </c>
      <c r="IX271" s="1">
        <v>65535</v>
      </c>
      <c r="IY271" s="1">
        <v>65535</v>
      </c>
      <c r="IZ271" s="1">
        <v>17.8</v>
      </c>
      <c r="JA271" s="1">
        <v>17.2</v>
      </c>
      <c r="JB271" s="1">
        <v>20.2</v>
      </c>
      <c r="JC271" s="1">
        <v>20</v>
      </c>
      <c r="JD271" s="1">
        <v>20.2</v>
      </c>
      <c r="JE271" s="1">
        <v>65535</v>
      </c>
      <c r="JF271" s="1">
        <v>65535</v>
      </c>
      <c r="JG271" s="1">
        <v>20.399999999999999</v>
      </c>
      <c r="JH271" s="1">
        <v>21</v>
      </c>
      <c r="JI271" s="1">
        <v>65535</v>
      </c>
      <c r="JJ271" s="1">
        <v>18.8</v>
      </c>
      <c r="JK271" s="1">
        <v>18.399999999999999</v>
      </c>
      <c r="JL271" s="1">
        <v>65535</v>
      </c>
      <c r="JM271" s="1">
        <v>65535</v>
      </c>
      <c r="JN271" s="1">
        <v>20</v>
      </c>
      <c r="JO271" s="1">
        <v>19.2</v>
      </c>
      <c r="JP271" s="1">
        <v>17.8</v>
      </c>
      <c r="JQ271" s="1">
        <v>19.2</v>
      </c>
      <c r="JR271" s="1">
        <v>65535</v>
      </c>
      <c r="JS271" s="1">
        <v>65535</v>
      </c>
      <c r="JT271" s="1">
        <v>65535</v>
      </c>
      <c r="JU271" s="1">
        <v>18.2</v>
      </c>
      <c r="JV271" s="1">
        <v>17.2</v>
      </c>
      <c r="JW271" s="1">
        <v>17.399999999999999</v>
      </c>
      <c r="JX271" s="1">
        <v>19.8</v>
      </c>
      <c r="JY271" s="1">
        <v>65535</v>
      </c>
      <c r="JZ271" s="1">
        <v>65535</v>
      </c>
      <c r="KA271" s="1">
        <v>65535</v>
      </c>
      <c r="KB271" s="1">
        <v>20.2</v>
      </c>
      <c r="KC271" s="1">
        <v>19</v>
      </c>
      <c r="KD271" s="1">
        <v>16.8</v>
      </c>
      <c r="KE271" s="1">
        <v>16.8</v>
      </c>
      <c r="KF271" s="1">
        <v>19.600000000000001</v>
      </c>
      <c r="KG271" s="1">
        <v>65535</v>
      </c>
      <c r="KH271" s="1">
        <v>65535</v>
      </c>
      <c r="KI271" s="1">
        <v>65535</v>
      </c>
      <c r="KJ271" s="1">
        <v>19.600000000000001</v>
      </c>
      <c r="KK271" s="1">
        <v>18.8</v>
      </c>
      <c r="KL271" s="1">
        <v>19</v>
      </c>
      <c r="KM271" s="1">
        <v>65535</v>
      </c>
      <c r="KN271" s="1">
        <v>65535</v>
      </c>
      <c r="KO271" s="1">
        <v>65535</v>
      </c>
      <c r="KP271" s="1">
        <v>19.8</v>
      </c>
      <c r="KQ271" s="1">
        <v>19.399999999999999</v>
      </c>
      <c r="KR271" s="1">
        <v>19.2</v>
      </c>
      <c r="KS271" s="1">
        <v>19.8</v>
      </c>
      <c r="KT271" s="1">
        <v>18.2</v>
      </c>
      <c r="KU271" s="1">
        <v>65535</v>
      </c>
      <c r="KV271" s="1">
        <v>65535</v>
      </c>
      <c r="KW271" s="1">
        <v>19.2</v>
      </c>
      <c r="KX271" s="1">
        <v>20.399999999999999</v>
      </c>
      <c r="KY271" s="1">
        <v>65535</v>
      </c>
      <c r="KZ271" s="1">
        <v>19.2</v>
      </c>
      <c r="LA271" s="1">
        <v>18.8</v>
      </c>
      <c r="LB271" s="1">
        <v>65535</v>
      </c>
      <c r="LC271" s="1">
        <v>65535</v>
      </c>
      <c r="LD271" s="1">
        <v>65535</v>
      </c>
      <c r="LE271" s="1">
        <v>18.8</v>
      </c>
      <c r="LF271" s="1">
        <v>20</v>
      </c>
      <c r="LG271" s="1">
        <v>20</v>
      </c>
      <c r="LH271" s="1">
        <v>20</v>
      </c>
      <c r="LI271" s="1">
        <v>65535</v>
      </c>
      <c r="LJ271" s="1">
        <v>65535</v>
      </c>
      <c r="LK271" s="1">
        <v>65535</v>
      </c>
      <c r="LL271" s="1">
        <v>65535</v>
      </c>
      <c r="LM271" s="1">
        <v>19.8</v>
      </c>
      <c r="LN271" s="1">
        <v>19.600000000000001</v>
      </c>
      <c r="LO271" s="1">
        <v>65535</v>
      </c>
      <c r="LP271" s="1">
        <v>65535</v>
      </c>
      <c r="LQ271" s="1">
        <v>65535</v>
      </c>
      <c r="LR271" s="1">
        <v>18.8</v>
      </c>
      <c r="LS271" s="1">
        <v>17.399999999999999</v>
      </c>
      <c r="LT271" s="1">
        <v>18.600000000000001</v>
      </c>
      <c r="LU271" s="1">
        <v>65535</v>
      </c>
      <c r="LV271" s="1">
        <v>65535</v>
      </c>
      <c r="LW271" s="1">
        <v>65535</v>
      </c>
      <c r="LX271" s="1">
        <v>65535</v>
      </c>
      <c r="LY271" s="1">
        <v>19.600000000000001</v>
      </c>
      <c r="LZ271" s="1">
        <v>21</v>
      </c>
      <c r="MA271" s="1">
        <v>21.4</v>
      </c>
      <c r="MB271" s="1">
        <v>20.6</v>
      </c>
      <c r="MC271" s="1">
        <v>20</v>
      </c>
      <c r="MD271" s="1">
        <v>65535</v>
      </c>
      <c r="ME271" s="1">
        <v>65535</v>
      </c>
      <c r="MF271" s="1">
        <v>20.8</v>
      </c>
      <c r="MG271" s="1">
        <v>20</v>
      </c>
      <c r="MH271" s="1">
        <v>19.2</v>
      </c>
      <c r="MI271" s="1">
        <v>65535</v>
      </c>
      <c r="MJ271" s="1">
        <v>65535</v>
      </c>
      <c r="MK271" s="1">
        <v>65535</v>
      </c>
      <c r="ML271" s="1">
        <v>65535</v>
      </c>
      <c r="MM271" s="1">
        <v>18.600000000000001</v>
      </c>
      <c r="MN271" s="1">
        <v>18.8</v>
      </c>
      <c r="MO271" s="1">
        <v>18.8</v>
      </c>
      <c r="MP271" s="1">
        <v>19.8</v>
      </c>
      <c r="MQ271" s="1">
        <v>19.399999999999999</v>
      </c>
      <c r="MR271" s="1">
        <v>65535</v>
      </c>
      <c r="MS271" s="1">
        <v>65535</v>
      </c>
      <c r="MT271" s="1">
        <v>20.399999999999999</v>
      </c>
      <c r="MU271" s="1">
        <v>20.399999999999999</v>
      </c>
      <c r="MV271" s="1">
        <v>20.2</v>
      </c>
      <c r="MW271" s="1">
        <v>18.8</v>
      </c>
      <c r="MX271" s="1">
        <v>20</v>
      </c>
      <c r="MY271" s="1">
        <v>65535</v>
      </c>
      <c r="MZ271" s="1">
        <v>65535</v>
      </c>
      <c r="NA271" s="1">
        <v>65535</v>
      </c>
      <c r="NB271" s="1">
        <v>65535</v>
      </c>
      <c r="NC271" s="1">
        <v>65535</v>
      </c>
      <c r="ND271" s="1">
        <v>65535</v>
      </c>
      <c r="NE271" s="1">
        <v>65535</v>
      </c>
      <c r="NF271" s="1">
        <v>65535</v>
      </c>
      <c r="NG271" s="1">
        <v>65535</v>
      </c>
      <c r="NH271" s="1">
        <v>65535</v>
      </c>
      <c r="NI271" s="1">
        <v>65535</v>
      </c>
      <c r="NJ271" s="6">
        <f t="shared" si="209"/>
        <v>0.64516129032258063</v>
      </c>
      <c r="NK271" s="3">
        <f t="shared" si="210"/>
        <v>0.7142857142857143</v>
      </c>
      <c r="NL271" s="3">
        <f t="shared" si="211"/>
        <v>0.61290322580645162</v>
      </c>
      <c r="NM271" s="3">
        <f t="shared" si="212"/>
        <v>0.6333333333333333</v>
      </c>
      <c r="NN271" s="3">
        <f t="shared" si="213"/>
        <v>0.54838709677419351</v>
      </c>
      <c r="NO271" s="3">
        <f t="shared" si="214"/>
        <v>0.6</v>
      </c>
      <c r="NP271" s="3">
        <f t="shared" si="215"/>
        <v>0.64516129032258063</v>
      </c>
      <c r="NQ271" s="3">
        <f t="shared" si="216"/>
        <v>0.64516129032258063</v>
      </c>
      <c r="NR271" s="3">
        <f t="shared" si="217"/>
        <v>0.56666666666666665</v>
      </c>
      <c r="NS271" s="3">
        <f t="shared" si="218"/>
        <v>0.61290322580645162</v>
      </c>
      <c r="NT271" s="3">
        <f t="shared" si="219"/>
        <v>0.5</v>
      </c>
      <c r="NU271" s="3">
        <f t="shared" si="220"/>
        <v>0.41935483870967744</v>
      </c>
      <c r="NV271" s="3">
        <f t="shared" si="221"/>
        <v>0.59452054794520548</v>
      </c>
      <c r="NW271" s="5">
        <f t="shared" si="222"/>
        <v>20.100000000000001</v>
      </c>
      <c r="NX271" s="1">
        <f t="shared" si="223"/>
        <v>20.024999999999999</v>
      </c>
      <c r="NY271" s="1">
        <f t="shared" si="224"/>
        <v>19.678947368421053</v>
      </c>
      <c r="NZ271" s="1">
        <f t="shared" si="225"/>
        <v>19.494736842105262</v>
      </c>
      <c r="OA271" s="1">
        <f t="shared" si="226"/>
        <v>19.670588235294119</v>
      </c>
      <c r="OB271" s="1">
        <f t="shared" si="227"/>
        <v>19.366666666666664</v>
      </c>
      <c r="OC271" s="1">
        <f t="shared" si="228"/>
        <v>19.339999999999996</v>
      </c>
      <c r="OD271" s="1">
        <f t="shared" si="229"/>
        <v>18.220000000000002</v>
      </c>
      <c r="OE271" s="1">
        <f t="shared" si="230"/>
        <v>19.08235294117647</v>
      </c>
      <c r="OF271" s="1">
        <f t="shared" si="231"/>
        <v>18.91578947368421</v>
      </c>
      <c r="OG271" s="1">
        <f t="shared" si="232"/>
        <v>19.626666666666669</v>
      </c>
      <c r="OH271" s="1" t="e">
        <f t="shared" si="233"/>
        <v>#N/A</v>
      </c>
      <c r="OI271" s="111">
        <v>18.706666666666663</v>
      </c>
      <c r="OJ271" s="112">
        <v>18.82</v>
      </c>
      <c r="OK271" s="112">
        <v>19.013333333333332</v>
      </c>
      <c r="OL271" s="112">
        <v>19.09333333333333</v>
      </c>
      <c r="OM271" s="112">
        <v>19.079999999999998</v>
      </c>
      <c r="ON271" s="112">
        <v>18.746666666666666</v>
      </c>
      <c r="OO271" s="112">
        <v>18.266666666666666</v>
      </c>
      <c r="OP271" s="112">
        <v>18.213333333333335</v>
      </c>
      <c r="OQ271" s="112">
        <v>18.464285714285715</v>
      </c>
      <c r="OR271" s="112">
        <v>18.553333333333335</v>
      </c>
      <c r="OS271" s="112">
        <v>18.571428571428573</v>
      </c>
      <c r="OT271" s="112">
        <v>18.75</v>
      </c>
      <c r="OU271" s="5">
        <f t="shared" si="197"/>
        <v>1.393333333333338</v>
      </c>
      <c r="OV271" s="1">
        <f t="shared" si="198"/>
        <v>1.2049999999999983</v>
      </c>
      <c r="OW271" s="1">
        <f t="shared" si="199"/>
        <v>0.66561403508772088</v>
      </c>
      <c r="OX271" s="1">
        <f t="shared" si="200"/>
        <v>0.40140350877193143</v>
      </c>
      <c r="OY271" s="1">
        <f t="shared" si="201"/>
        <v>0.59058823529412052</v>
      </c>
      <c r="OZ271" s="1">
        <f t="shared" si="202"/>
        <v>0.61999999999999744</v>
      </c>
      <c r="PA271" s="1">
        <f t="shared" si="203"/>
        <v>1.0733333333333306</v>
      </c>
      <c r="PB271" s="1">
        <f t="shared" si="204"/>
        <v>6.6666666666677088E-3</v>
      </c>
      <c r="PC271" s="1">
        <f t="shared" si="205"/>
        <v>0.61806722689075499</v>
      </c>
      <c r="PD271" s="1">
        <f t="shared" si="206"/>
        <v>0.3624561403508757</v>
      </c>
      <c r="PE271" s="1">
        <f t="shared" si="207"/>
        <v>1.0552380952380958</v>
      </c>
      <c r="PF271" s="1" t="e">
        <f t="shared" si="208"/>
        <v>#N/A</v>
      </c>
      <c r="PG271" s="111">
        <v>14</v>
      </c>
      <c r="PH271" s="112">
        <v>15</v>
      </c>
      <c r="PI271" s="112">
        <v>15</v>
      </c>
      <c r="PJ271" s="112">
        <v>15.6</v>
      </c>
      <c r="PK271" s="112">
        <v>15.1</v>
      </c>
      <c r="PL271" s="112">
        <v>14.7</v>
      </c>
      <c r="PM271" s="112">
        <v>13.3</v>
      </c>
      <c r="PN271" s="112">
        <v>14.3</v>
      </c>
      <c r="PO271" s="112">
        <v>15</v>
      </c>
      <c r="PP271" s="112">
        <v>15</v>
      </c>
      <c r="PQ271" s="112">
        <v>13.3</v>
      </c>
      <c r="PR271" s="137">
        <v>15.4</v>
      </c>
      <c r="PS271" s="5">
        <f t="array" ref="PS271">+IF(ISERROR($NW271)=FALSE,MIN(IF($H271:$AL271&lt;65534,$H271:$AL271,"")),NA())</f>
        <v>16.600000000000001</v>
      </c>
      <c r="PT271" s="1">
        <f t="array" ref="PT271">+IF(ISERROR($NX271)=FALSE,MIN(IF($AM271:$BN271&lt;65534,$AM271:$BN271,"")),NA())</f>
        <v>18.8</v>
      </c>
      <c r="PU271" s="1">
        <f t="array" ref="PU271">+IF(ISERROR($NY271)=FALSE,MIN(IF($BP271:$CT271&lt;65534,$BP271:$CT271,"")),NA())</f>
        <v>18.399999999999999</v>
      </c>
      <c r="PV271" s="1">
        <f t="array" ref="PV271">+IF(ISERROR($NZ271)=FALSE,MIN(IF($CU271:$DX271&lt;65534,$CU271:$DX271,"")),NA())</f>
        <v>17.600000000000001</v>
      </c>
      <c r="PW271" s="1">
        <f t="array" ref="PW271">+IF(ISERROR($OA271)=FALSE,MIN(IF($DY271:$FC271&lt;65534,$DY271:$FC271,"")),NA())</f>
        <v>15.1</v>
      </c>
      <c r="PX271" s="1">
        <f t="array" ref="PX271">+IF(ISERROR($OB271)=FALSE,MIN(IF($FD271:$GG271&lt;65534,$FD271:$GG271,"")),NA())</f>
        <v>17</v>
      </c>
      <c r="PY271" s="1">
        <f t="array" ref="PY271">+IF(ISERROR($OC271)=FALSE,MIN(IF($GH271:$HL271&lt;65534,$GH271:$HL271,"")),NA())</f>
        <v>17</v>
      </c>
      <c r="PZ271" s="1">
        <f t="array" ref="PZ271">+IF(ISERROR($OD271)=FALSE,MIN(IF($HM271:$IQ271&lt;65534,$HM271:$IQ271,"")),NA())</f>
        <v>16.2</v>
      </c>
      <c r="QA271" s="1">
        <f t="array" ref="QA271">+IF(ISERROR($OE271)=FALSE,MIN(IF($IR271:$JU271&lt;65534,$IR271:$JU271,"")),NA())</f>
        <v>17.2</v>
      </c>
      <c r="QB271" s="1">
        <f t="array" ref="QB271">+IF(ISERROR($OF271)=FALSE,MIN(IF($JV271:$KZ271&lt;65534,$JV271:$KZ271,"")),NA())</f>
        <v>16.8</v>
      </c>
      <c r="QC271" s="1">
        <f t="array" ref="QC271">+IF(ISERROR($OG271)=FALSE,MIN(IF($LA271:$MD271&lt;65534,$LA271:$MD271,"")),NA())</f>
        <v>17.399999999999999</v>
      </c>
      <c r="QD271" s="1" t="e">
        <f t="array" ref="QD271">+IF(ISERROR($OH271)=FALSE,MIN(IF($ME271:$NI271&lt;65534,$ME271:$NI271,"")),NA())</f>
        <v>#N/A</v>
      </c>
      <c r="QE271" s="5">
        <f t="shared" si="234"/>
        <v>-2.6000000000000014</v>
      </c>
      <c r="QF271" s="1">
        <f t="shared" si="235"/>
        <v>-3.8000000000000007</v>
      </c>
      <c r="QG271" s="1">
        <f t="shared" si="236"/>
        <v>-3.3999999999999986</v>
      </c>
      <c r="QH271" s="1">
        <f t="shared" si="237"/>
        <v>-2.0000000000000018</v>
      </c>
      <c r="QI271" s="1">
        <f t="shared" si="238"/>
        <v>0</v>
      </c>
      <c r="QJ271" s="1">
        <f t="shared" si="239"/>
        <v>-2.3000000000000007</v>
      </c>
      <c r="QK271" s="1">
        <f t="shared" si="240"/>
        <v>-3.6999999999999993</v>
      </c>
      <c r="QL271" s="1">
        <f t="shared" si="241"/>
        <v>-1.8999999999999986</v>
      </c>
      <c r="QM271" s="1">
        <f t="shared" si="242"/>
        <v>-2.1999999999999993</v>
      </c>
      <c r="QN271" s="1">
        <f t="shared" si="243"/>
        <v>-1.8000000000000007</v>
      </c>
      <c r="QO271" s="1">
        <f t="shared" si="244"/>
        <v>-4.0999999999999979</v>
      </c>
      <c r="QP271" s="1" t="e">
        <f t="shared" si="245"/>
        <v>#N/A</v>
      </c>
      <c r="QQ271" s="5" t="s">
        <v>892</v>
      </c>
    </row>
    <row r="272" spans="1:459" s="1" customFormat="1" x14ac:dyDescent="0.2">
      <c r="A272" s="79">
        <v>26095230</v>
      </c>
      <c r="B272" s="106">
        <v>-76.300011111111104</v>
      </c>
      <c r="C272" s="106">
        <v>3.8348333333333335</v>
      </c>
      <c r="D272" s="105">
        <v>981</v>
      </c>
      <c r="E272" s="97" t="s">
        <v>391</v>
      </c>
      <c r="F272" s="97" t="s">
        <v>575</v>
      </c>
      <c r="G272" s="97" t="s">
        <v>28</v>
      </c>
      <c r="H272" s="1">
        <v>17.100000000000001</v>
      </c>
      <c r="I272" s="1">
        <v>16.899999999999999</v>
      </c>
      <c r="J272" s="1">
        <v>17.2</v>
      </c>
      <c r="K272" s="1">
        <v>18.8</v>
      </c>
      <c r="L272" s="1">
        <v>18.399999999999999</v>
      </c>
      <c r="M272" s="1">
        <v>20</v>
      </c>
      <c r="N272" s="1">
        <v>19.600000000000001</v>
      </c>
      <c r="O272" s="1">
        <v>16.100000000000001</v>
      </c>
      <c r="P272" s="1">
        <v>18.600000000000001</v>
      </c>
      <c r="Q272" s="1">
        <v>18.600000000000001</v>
      </c>
      <c r="R272" s="1">
        <v>16.3</v>
      </c>
      <c r="S272" s="1">
        <v>18.899999999999999</v>
      </c>
      <c r="T272" s="1">
        <v>19.100000000000001</v>
      </c>
      <c r="U272" s="1">
        <v>19.600000000000001</v>
      </c>
      <c r="V272" s="1">
        <v>18</v>
      </c>
      <c r="W272" s="1">
        <v>18.899999999999999</v>
      </c>
      <c r="X272" s="1">
        <v>18.2</v>
      </c>
      <c r="Y272" s="1">
        <v>19.2</v>
      </c>
      <c r="Z272" s="1">
        <v>19.3</v>
      </c>
      <c r="AA272" s="1">
        <v>20.8</v>
      </c>
      <c r="AB272" s="1">
        <v>20.7</v>
      </c>
      <c r="AC272" s="1">
        <v>19.3</v>
      </c>
      <c r="AD272" s="1">
        <v>18.7</v>
      </c>
      <c r="AE272" s="1">
        <v>19.3</v>
      </c>
      <c r="AF272" s="1">
        <v>19.600000000000001</v>
      </c>
      <c r="AG272" s="1">
        <v>18.5</v>
      </c>
      <c r="AH272" s="1">
        <v>19.600000000000001</v>
      </c>
      <c r="AI272" s="1">
        <v>20.399999999999999</v>
      </c>
      <c r="AJ272" s="1">
        <v>18.399999999999999</v>
      </c>
      <c r="AK272" s="1">
        <v>19.399999999999999</v>
      </c>
      <c r="AL272" s="1">
        <v>19.399999999999999</v>
      </c>
      <c r="AM272" s="1">
        <v>20</v>
      </c>
      <c r="AN272" s="1">
        <v>18.2</v>
      </c>
      <c r="AO272" s="1">
        <v>19.8</v>
      </c>
      <c r="AP272" s="1">
        <v>19.100000000000001</v>
      </c>
      <c r="AQ272" s="1">
        <v>20</v>
      </c>
      <c r="AR272" s="1">
        <v>20.100000000000001</v>
      </c>
      <c r="AS272" s="1">
        <v>19.5</v>
      </c>
      <c r="AT272" s="1">
        <v>19.7</v>
      </c>
      <c r="AU272" s="1">
        <v>19.899999999999999</v>
      </c>
      <c r="AV272" s="1">
        <v>19.2</v>
      </c>
      <c r="AW272" s="1">
        <v>20.3</v>
      </c>
      <c r="AX272" s="1">
        <v>20.2</v>
      </c>
      <c r="AY272" s="1">
        <v>19.899999999999999</v>
      </c>
      <c r="AZ272" s="1">
        <v>19.8</v>
      </c>
      <c r="BA272" s="1">
        <v>18.5</v>
      </c>
      <c r="BB272" s="1">
        <v>20.6</v>
      </c>
      <c r="BC272" s="1">
        <v>21.4</v>
      </c>
      <c r="BD272" s="1">
        <v>20.5</v>
      </c>
      <c r="BE272" s="1">
        <v>20.399999999999999</v>
      </c>
      <c r="BF272" s="1">
        <v>20.2</v>
      </c>
      <c r="BG272" s="1">
        <v>20.5</v>
      </c>
      <c r="BH272" s="1">
        <v>19.7</v>
      </c>
      <c r="BI272" s="1">
        <v>21.5</v>
      </c>
      <c r="BJ272" s="1">
        <v>20.2</v>
      </c>
      <c r="BK272" s="1">
        <v>18.899999999999999</v>
      </c>
      <c r="BL272" s="1">
        <v>20.100000000000001</v>
      </c>
      <c r="BM272" s="1">
        <v>19.2</v>
      </c>
      <c r="BN272" s="1">
        <v>19.899999999999999</v>
      </c>
      <c r="BO272" s="102"/>
      <c r="BP272" s="1">
        <v>20.399999999999999</v>
      </c>
      <c r="BQ272" s="1">
        <v>19.399999999999999</v>
      </c>
      <c r="BR272" s="1">
        <v>17.600000000000001</v>
      </c>
      <c r="BS272" s="1">
        <v>18</v>
      </c>
      <c r="BT272" s="1">
        <v>20.100000000000001</v>
      </c>
      <c r="BU272" s="1">
        <v>18.8</v>
      </c>
      <c r="BV272" s="1">
        <v>20.3</v>
      </c>
      <c r="BW272" s="1">
        <v>19.600000000000001</v>
      </c>
      <c r="BX272" s="1">
        <v>20.5</v>
      </c>
      <c r="BY272" s="1">
        <v>21.3</v>
      </c>
      <c r="BZ272" s="1">
        <v>20.100000000000001</v>
      </c>
      <c r="CA272" s="1">
        <v>20.3</v>
      </c>
      <c r="CB272" s="1">
        <v>17.7</v>
      </c>
      <c r="CC272" s="1">
        <v>20.8</v>
      </c>
      <c r="CD272" s="1">
        <v>19.7</v>
      </c>
      <c r="CE272" s="1">
        <v>19.5</v>
      </c>
      <c r="CF272" s="1">
        <v>20.3</v>
      </c>
      <c r="CG272" s="1">
        <v>20.6</v>
      </c>
      <c r="CH272" s="1">
        <v>20.2</v>
      </c>
      <c r="CI272" s="1">
        <v>19.399999999999999</v>
      </c>
      <c r="CJ272" s="1">
        <v>18.600000000000001</v>
      </c>
      <c r="CK272" s="1">
        <v>19.100000000000001</v>
      </c>
      <c r="CL272" s="1">
        <v>18.3</v>
      </c>
      <c r="CM272" s="1">
        <v>20.100000000000001</v>
      </c>
      <c r="CN272" s="1">
        <v>16.899999999999999</v>
      </c>
      <c r="CO272" s="1">
        <v>18.8</v>
      </c>
      <c r="CP272" s="1">
        <v>20.9</v>
      </c>
      <c r="CQ272" s="1">
        <v>20.8</v>
      </c>
      <c r="CR272" s="1">
        <v>19.7</v>
      </c>
      <c r="CS272" s="1">
        <v>19.5</v>
      </c>
      <c r="CT272" s="1">
        <v>19.899999999999999</v>
      </c>
      <c r="CU272" s="1">
        <v>20.399999999999999</v>
      </c>
      <c r="CV272" s="1">
        <v>20.399999999999999</v>
      </c>
      <c r="CW272" s="1">
        <v>18.100000000000001</v>
      </c>
      <c r="CX272" s="1">
        <v>19.8</v>
      </c>
      <c r="CY272" s="1">
        <v>20.2</v>
      </c>
      <c r="CZ272" s="1">
        <v>19.899999999999999</v>
      </c>
      <c r="DA272" s="1">
        <v>19.3</v>
      </c>
      <c r="DB272" s="1">
        <v>19.3</v>
      </c>
      <c r="DC272" s="1">
        <v>19.600000000000001</v>
      </c>
      <c r="DD272" s="1">
        <v>19.8</v>
      </c>
      <c r="DE272" s="1">
        <v>18.399999999999999</v>
      </c>
      <c r="DF272" s="1">
        <v>18.2</v>
      </c>
      <c r="DG272" s="1">
        <v>20.100000000000001</v>
      </c>
      <c r="DH272" s="1">
        <v>19.399999999999999</v>
      </c>
      <c r="DI272" s="1">
        <v>20.2</v>
      </c>
      <c r="DJ272" s="1">
        <v>18.8</v>
      </c>
      <c r="DK272" s="1">
        <v>20</v>
      </c>
      <c r="DL272" s="1">
        <v>19.8</v>
      </c>
      <c r="DM272" s="1">
        <v>20.8</v>
      </c>
      <c r="DN272" s="1">
        <v>20</v>
      </c>
      <c r="DO272" s="1">
        <v>20.3</v>
      </c>
      <c r="DP272" s="1">
        <v>19.8</v>
      </c>
      <c r="DQ272" s="1">
        <v>19.600000000000001</v>
      </c>
      <c r="DR272" s="1">
        <v>20.100000000000001</v>
      </c>
      <c r="DS272" s="1">
        <v>18.600000000000001</v>
      </c>
      <c r="DT272" s="1">
        <v>21</v>
      </c>
      <c r="DU272" s="1">
        <v>20</v>
      </c>
      <c r="DV272" s="1">
        <v>18.899999999999999</v>
      </c>
      <c r="DW272" s="1">
        <v>19.8</v>
      </c>
      <c r="DX272" s="1">
        <v>20.2</v>
      </c>
      <c r="DY272" s="1">
        <v>19.5</v>
      </c>
      <c r="DZ272" s="1">
        <v>19.7</v>
      </c>
      <c r="EA272" s="1">
        <v>20.3</v>
      </c>
      <c r="EB272" s="1">
        <v>20.2</v>
      </c>
      <c r="EC272" s="1">
        <v>20.5</v>
      </c>
      <c r="ED272" s="1">
        <v>21.5</v>
      </c>
      <c r="EE272" s="1">
        <v>20.8</v>
      </c>
      <c r="EF272" s="1">
        <v>19.899999999999999</v>
      </c>
      <c r="EG272" s="1">
        <v>20.2</v>
      </c>
      <c r="EH272" s="1">
        <v>20.399999999999999</v>
      </c>
      <c r="EI272" s="1">
        <v>20</v>
      </c>
      <c r="EJ272" s="1">
        <v>20.9</v>
      </c>
      <c r="EK272" s="1">
        <v>19</v>
      </c>
      <c r="EL272" s="1">
        <v>19.2</v>
      </c>
      <c r="EM272" s="1">
        <v>65535</v>
      </c>
      <c r="EN272" s="1">
        <v>18.7</v>
      </c>
      <c r="EO272" s="1">
        <v>20</v>
      </c>
      <c r="EP272" s="1">
        <v>65535</v>
      </c>
      <c r="EQ272" s="1">
        <v>65535</v>
      </c>
      <c r="ER272" s="1">
        <v>65535</v>
      </c>
      <c r="ES272" s="1">
        <v>65535</v>
      </c>
      <c r="ET272" s="1">
        <v>65535</v>
      </c>
      <c r="EU272" s="1">
        <v>65535</v>
      </c>
      <c r="EV272" s="1">
        <v>18.8</v>
      </c>
      <c r="EW272" s="1">
        <v>20.6</v>
      </c>
      <c r="EX272" s="1">
        <v>19.399999999999999</v>
      </c>
      <c r="EY272" s="1">
        <v>19.600000000000001</v>
      </c>
      <c r="EZ272" s="1">
        <v>21</v>
      </c>
      <c r="FA272" s="1">
        <v>65535</v>
      </c>
      <c r="FB272" s="1">
        <v>20</v>
      </c>
      <c r="FC272" s="1">
        <v>19.8</v>
      </c>
      <c r="FD272" s="1">
        <v>19.600000000000001</v>
      </c>
      <c r="FE272" s="1">
        <v>18.399999999999999</v>
      </c>
      <c r="FF272" s="1">
        <v>20</v>
      </c>
      <c r="FG272" s="1">
        <v>17.899999999999999</v>
      </c>
      <c r="FH272" s="1">
        <v>18.399999999999999</v>
      </c>
      <c r="FI272" s="1">
        <v>20</v>
      </c>
      <c r="FJ272" s="1">
        <v>19.2</v>
      </c>
      <c r="FK272" s="1">
        <v>18</v>
      </c>
      <c r="FL272" s="1">
        <v>19.2</v>
      </c>
      <c r="FM272" s="1">
        <v>19.8</v>
      </c>
      <c r="FN272" s="1">
        <v>19.8</v>
      </c>
      <c r="FO272" s="1">
        <v>18.7</v>
      </c>
      <c r="FP272" s="1">
        <v>20.6</v>
      </c>
      <c r="FQ272" s="1">
        <v>21</v>
      </c>
      <c r="FR272" s="1">
        <v>20.399999999999999</v>
      </c>
      <c r="FS272" s="1">
        <v>20.399999999999999</v>
      </c>
      <c r="FT272" s="1">
        <v>18</v>
      </c>
      <c r="FU272" s="1">
        <v>22</v>
      </c>
      <c r="FV272" s="1">
        <v>19.600000000000001</v>
      </c>
      <c r="FW272" s="1">
        <v>18.8</v>
      </c>
      <c r="FX272" s="1">
        <v>21</v>
      </c>
      <c r="FY272" s="1">
        <v>19.399999999999999</v>
      </c>
      <c r="FZ272" s="1">
        <v>20.5</v>
      </c>
      <c r="GA272" s="1">
        <v>20</v>
      </c>
      <c r="GB272" s="1">
        <v>20</v>
      </c>
      <c r="GC272" s="1">
        <v>18.399999999999999</v>
      </c>
      <c r="GD272" s="1">
        <v>18.899999999999999</v>
      </c>
      <c r="GE272" s="1">
        <v>20.2</v>
      </c>
      <c r="GF272" s="1">
        <v>20</v>
      </c>
      <c r="GG272" s="1">
        <v>19</v>
      </c>
      <c r="GH272" s="1">
        <v>19</v>
      </c>
      <c r="GI272" s="1">
        <v>19.7</v>
      </c>
      <c r="GJ272" s="1">
        <v>18.100000000000001</v>
      </c>
      <c r="GK272" s="1">
        <v>19</v>
      </c>
      <c r="GL272" s="1">
        <v>19</v>
      </c>
      <c r="GM272" s="1">
        <v>18</v>
      </c>
      <c r="GN272" s="1">
        <v>18.2</v>
      </c>
      <c r="GO272" s="1">
        <v>19</v>
      </c>
      <c r="GP272" s="1">
        <v>17.600000000000001</v>
      </c>
      <c r="GQ272" s="1">
        <v>19.2</v>
      </c>
      <c r="GR272" s="1">
        <v>19.2</v>
      </c>
      <c r="GS272" s="1">
        <v>18.399999999999999</v>
      </c>
      <c r="GT272" s="1">
        <v>19.399999999999999</v>
      </c>
      <c r="GU272" s="1">
        <v>19.2</v>
      </c>
      <c r="GV272" s="1">
        <v>19.2</v>
      </c>
      <c r="GW272" s="1">
        <v>17</v>
      </c>
      <c r="GX272" s="1">
        <v>16.600000000000001</v>
      </c>
      <c r="GY272" s="1">
        <v>19.2</v>
      </c>
      <c r="GZ272" s="1">
        <v>21</v>
      </c>
      <c r="HA272" s="1">
        <v>20.6</v>
      </c>
      <c r="HB272" s="1">
        <v>18</v>
      </c>
      <c r="HC272" s="1">
        <v>20.399999999999999</v>
      </c>
      <c r="HD272" s="1">
        <v>17.8</v>
      </c>
      <c r="HE272" s="1">
        <v>18</v>
      </c>
      <c r="HF272" s="1">
        <v>19.8</v>
      </c>
      <c r="HG272" s="1">
        <v>18.5</v>
      </c>
      <c r="HH272" s="1">
        <v>15.1</v>
      </c>
      <c r="HI272" s="1">
        <v>18</v>
      </c>
      <c r="HJ272" s="1">
        <v>19</v>
      </c>
      <c r="HK272" s="1">
        <v>18.399999999999999</v>
      </c>
      <c r="HL272" s="1">
        <v>17</v>
      </c>
      <c r="HM272" s="1">
        <v>19</v>
      </c>
      <c r="HN272" s="1">
        <v>18.100000000000001</v>
      </c>
      <c r="HO272" s="1">
        <v>19.3</v>
      </c>
      <c r="HP272" s="1">
        <v>19</v>
      </c>
      <c r="HQ272" s="1">
        <v>18.3</v>
      </c>
      <c r="HR272" s="1">
        <v>16.2</v>
      </c>
      <c r="HS272" s="1">
        <v>20.3</v>
      </c>
      <c r="HT272" s="1">
        <v>19.3</v>
      </c>
      <c r="HU272" s="1">
        <v>19.5</v>
      </c>
      <c r="HV272" s="1">
        <v>16</v>
      </c>
      <c r="HW272" s="1">
        <v>19</v>
      </c>
      <c r="HX272" s="1">
        <v>18.8</v>
      </c>
      <c r="HY272" s="1">
        <v>18.399999999999999</v>
      </c>
      <c r="HZ272" s="1">
        <v>18.3</v>
      </c>
      <c r="IA272" s="1">
        <v>14</v>
      </c>
      <c r="IB272" s="1">
        <v>18.3</v>
      </c>
      <c r="IC272" s="1">
        <v>17</v>
      </c>
      <c r="ID272" s="1">
        <v>16.399999999999999</v>
      </c>
      <c r="IE272" s="1">
        <v>16.2</v>
      </c>
      <c r="IF272" s="1">
        <v>17</v>
      </c>
      <c r="IG272" s="1">
        <v>17.899999999999999</v>
      </c>
      <c r="IH272" s="1">
        <v>14.2</v>
      </c>
      <c r="II272" s="1">
        <v>15.4</v>
      </c>
      <c r="IJ272" s="1">
        <v>18.100000000000001</v>
      </c>
      <c r="IK272" s="1">
        <v>15</v>
      </c>
      <c r="IL272" s="1">
        <v>16.8</v>
      </c>
      <c r="IM272" s="1">
        <v>16.2</v>
      </c>
      <c r="IN272" s="1">
        <v>18.2</v>
      </c>
      <c r="IO272" s="1">
        <v>16.2</v>
      </c>
      <c r="IP272" s="1">
        <v>15.4</v>
      </c>
      <c r="IQ272" s="1">
        <v>18</v>
      </c>
      <c r="IR272" s="1">
        <v>18.399999999999999</v>
      </c>
      <c r="IS272" s="1">
        <v>17</v>
      </c>
      <c r="IT272" s="1">
        <v>17</v>
      </c>
      <c r="IU272" s="1">
        <v>18.399999999999999</v>
      </c>
      <c r="IV272" s="1">
        <v>19</v>
      </c>
      <c r="IW272" s="1">
        <v>18</v>
      </c>
      <c r="IX272" s="1">
        <v>16</v>
      </c>
      <c r="IY272" s="1">
        <v>18.2</v>
      </c>
      <c r="IZ272" s="1">
        <v>16.600000000000001</v>
      </c>
      <c r="JA272" s="1">
        <v>18</v>
      </c>
      <c r="JB272" s="1">
        <v>16.600000000000001</v>
      </c>
      <c r="JC272" s="1">
        <v>17.2</v>
      </c>
      <c r="JD272" s="1">
        <v>19.2</v>
      </c>
      <c r="JE272" s="1">
        <v>18</v>
      </c>
      <c r="JF272" s="1">
        <v>19</v>
      </c>
      <c r="JG272" s="1">
        <v>17.399999999999999</v>
      </c>
      <c r="JH272" s="1">
        <v>18.2</v>
      </c>
      <c r="JI272" s="1">
        <v>17.2</v>
      </c>
      <c r="JJ272" s="1">
        <v>17.399999999999999</v>
      </c>
      <c r="JK272" s="1">
        <v>65535</v>
      </c>
      <c r="JL272" s="1">
        <v>16.399999999999999</v>
      </c>
      <c r="JM272" s="1">
        <v>18</v>
      </c>
      <c r="JN272" s="1">
        <v>20</v>
      </c>
      <c r="JO272" s="1">
        <v>18.600000000000001</v>
      </c>
      <c r="JP272" s="1">
        <v>19</v>
      </c>
      <c r="JQ272" s="1">
        <v>20</v>
      </c>
      <c r="JR272" s="1">
        <v>19.600000000000001</v>
      </c>
      <c r="JS272" s="1">
        <v>20.2</v>
      </c>
      <c r="JT272" s="1">
        <v>19.399999999999999</v>
      </c>
      <c r="JU272" s="1">
        <v>17.8</v>
      </c>
      <c r="JV272" s="1">
        <v>17</v>
      </c>
      <c r="JW272" s="1">
        <v>20</v>
      </c>
      <c r="JX272" s="1">
        <v>19</v>
      </c>
      <c r="JY272" s="1">
        <v>18.2</v>
      </c>
      <c r="JZ272" s="1">
        <v>19</v>
      </c>
      <c r="KA272" s="1">
        <v>19</v>
      </c>
      <c r="KB272" s="1">
        <v>20</v>
      </c>
      <c r="KC272" s="1">
        <v>19.8</v>
      </c>
      <c r="KD272" s="1">
        <v>16.8</v>
      </c>
      <c r="KE272" s="1">
        <v>19</v>
      </c>
      <c r="KF272" s="1">
        <v>19</v>
      </c>
      <c r="KG272" s="1">
        <v>19.600000000000001</v>
      </c>
      <c r="KH272" s="1">
        <v>19</v>
      </c>
      <c r="KI272" s="1">
        <v>18.399999999999999</v>
      </c>
      <c r="KJ272" s="1">
        <v>18.8</v>
      </c>
      <c r="KK272" s="1">
        <v>18</v>
      </c>
      <c r="KL272" s="1">
        <v>18.399999999999999</v>
      </c>
      <c r="KM272" s="1">
        <v>19.399999999999999</v>
      </c>
      <c r="KN272" s="1">
        <v>18.600000000000001</v>
      </c>
      <c r="KO272" s="1">
        <v>19.2</v>
      </c>
      <c r="KP272" s="1">
        <v>19.399999999999999</v>
      </c>
      <c r="KQ272" s="1">
        <v>19.2</v>
      </c>
      <c r="KR272" s="1">
        <v>19.2</v>
      </c>
      <c r="KS272" s="1">
        <v>19.600000000000001</v>
      </c>
      <c r="KT272" s="1">
        <v>18.399999999999999</v>
      </c>
      <c r="KU272" s="1">
        <v>19.600000000000001</v>
      </c>
      <c r="KV272" s="1">
        <v>20</v>
      </c>
      <c r="KW272" s="1">
        <v>19</v>
      </c>
      <c r="KX272" s="1">
        <v>19.2</v>
      </c>
      <c r="KY272" s="1">
        <v>18</v>
      </c>
      <c r="KZ272" s="1">
        <v>18.8</v>
      </c>
      <c r="LA272" s="1">
        <v>19.600000000000001</v>
      </c>
      <c r="LB272" s="1">
        <v>18.2</v>
      </c>
      <c r="LC272" s="1">
        <v>19.8</v>
      </c>
      <c r="LD272" s="1">
        <v>19.8</v>
      </c>
      <c r="LE272" s="1">
        <v>18.399999999999999</v>
      </c>
      <c r="LF272" s="1">
        <v>18.8</v>
      </c>
      <c r="LG272" s="1">
        <v>65535</v>
      </c>
      <c r="LH272" s="1">
        <v>19.3</v>
      </c>
      <c r="LI272" s="1">
        <v>18.8</v>
      </c>
      <c r="LJ272" s="1">
        <v>19.600000000000001</v>
      </c>
      <c r="LK272" s="1">
        <v>19.100000000000001</v>
      </c>
      <c r="LL272" s="1">
        <v>19.899999999999999</v>
      </c>
      <c r="LM272" s="1">
        <v>19.399999999999999</v>
      </c>
      <c r="LN272" s="1">
        <v>19.7</v>
      </c>
      <c r="LO272" s="1">
        <v>19.600000000000001</v>
      </c>
      <c r="LP272" s="1">
        <v>19.600000000000001</v>
      </c>
      <c r="LQ272" s="1">
        <v>19.2</v>
      </c>
      <c r="LR272" s="1">
        <v>19.899999999999999</v>
      </c>
      <c r="LS272" s="1">
        <v>16.399999999999999</v>
      </c>
      <c r="LT272" s="1">
        <v>18.7</v>
      </c>
      <c r="LU272" s="1">
        <v>18.7</v>
      </c>
      <c r="LV272" s="1">
        <v>18.600000000000001</v>
      </c>
      <c r="LW272" s="1">
        <v>18.600000000000001</v>
      </c>
      <c r="LX272" s="1">
        <v>17.100000000000001</v>
      </c>
      <c r="LY272" s="1">
        <v>19.8</v>
      </c>
      <c r="LZ272" s="1">
        <v>19.8</v>
      </c>
      <c r="MA272" s="1">
        <v>20.9</v>
      </c>
      <c r="MB272" s="1">
        <v>19.7</v>
      </c>
      <c r="MC272" s="1">
        <v>19.100000000000001</v>
      </c>
      <c r="MD272" s="1">
        <v>18.100000000000001</v>
      </c>
      <c r="ME272" s="1">
        <v>19.600000000000001</v>
      </c>
      <c r="MF272" s="1">
        <v>20.5</v>
      </c>
      <c r="MG272" s="1">
        <v>18.7</v>
      </c>
      <c r="MH272" s="1">
        <v>19.600000000000001</v>
      </c>
      <c r="MI272" s="1">
        <v>19.8</v>
      </c>
      <c r="MJ272" s="1">
        <v>19.600000000000001</v>
      </c>
      <c r="MK272" s="1">
        <v>19.3</v>
      </c>
      <c r="ML272" s="1">
        <v>17.600000000000001</v>
      </c>
      <c r="MM272" s="1">
        <v>17.399999999999999</v>
      </c>
      <c r="MN272" s="1">
        <v>19</v>
      </c>
      <c r="MO272" s="1">
        <v>65535</v>
      </c>
      <c r="MP272" s="1">
        <v>65535</v>
      </c>
      <c r="MQ272" s="1">
        <v>65535</v>
      </c>
      <c r="MR272" s="1">
        <v>65535</v>
      </c>
      <c r="MS272" s="1">
        <v>65535</v>
      </c>
      <c r="MT272" s="1">
        <v>65535</v>
      </c>
      <c r="MU272" s="1">
        <v>65535</v>
      </c>
      <c r="MV272" s="1">
        <v>19.2</v>
      </c>
      <c r="MW272" s="1">
        <v>19.3</v>
      </c>
      <c r="MX272" s="1">
        <v>65535</v>
      </c>
      <c r="MY272" s="1">
        <v>20.399999999999999</v>
      </c>
      <c r="MZ272" s="1">
        <v>20</v>
      </c>
      <c r="NA272" s="1">
        <v>20.5</v>
      </c>
      <c r="NB272" s="1">
        <v>19.3</v>
      </c>
      <c r="NC272" s="1">
        <v>21.4</v>
      </c>
      <c r="ND272" s="1">
        <v>19.600000000000001</v>
      </c>
      <c r="NE272" s="1">
        <v>21.5</v>
      </c>
      <c r="NF272" s="1">
        <v>19.5</v>
      </c>
      <c r="NG272" s="1">
        <v>19.3</v>
      </c>
      <c r="NH272" s="1">
        <v>19.5</v>
      </c>
      <c r="NI272" s="1">
        <v>19.7</v>
      </c>
      <c r="NJ272" s="6">
        <f t="shared" si="209"/>
        <v>1</v>
      </c>
      <c r="NK272" s="3">
        <f t="shared" si="210"/>
        <v>1</v>
      </c>
      <c r="NL272" s="3">
        <f t="shared" si="211"/>
        <v>1</v>
      </c>
      <c r="NM272" s="3">
        <f t="shared" si="212"/>
        <v>1</v>
      </c>
      <c r="NN272" s="3">
        <f t="shared" si="213"/>
        <v>0.74193548387096775</v>
      </c>
      <c r="NO272" s="3">
        <f t="shared" si="214"/>
        <v>1</v>
      </c>
      <c r="NP272" s="3">
        <f t="shared" si="215"/>
        <v>1</v>
      </c>
      <c r="NQ272" s="3">
        <f t="shared" si="216"/>
        <v>1</v>
      </c>
      <c r="NR272" s="3">
        <f t="shared" si="217"/>
        <v>0.96666666666666667</v>
      </c>
      <c r="NS272" s="3">
        <f t="shared" si="218"/>
        <v>1</v>
      </c>
      <c r="NT272" s="3">
        <f t="shared" si="219"/>
        <v>0.96666666666666667</v>
      </c>
      <c r="NU272" s="3">
        <f t="shared" si="220"/>
        <v>0.74193548387096775</v>
      </c>
      <c r="NV272" s="3">
        <f t="shared" si="221"/>
        <v>0.9506849315068493</v>
      </c>
      <c r="NW272" s="5">
        <f t="shared" si="222"/>
        <v>18.803225806451611</v>
      </c>
      <c r="NX272" s="1">
        <f t="shared" si="223"/>
        <v>19.903571428571428</v>
      </c>
      <c r="NY272" s="1">
        <f t="shared" si="224"/>
        <v>19.587096774193551</v>
      </c>
      <c r="NZ272" s="1">
        <f t="shared" si="225"/>
        <v>19.693333333333335</v>
      </c>
      <c r="OA272" s="1">
        <f t="shared" si="226"/>
        <v>20</v>
      </c>
      <c r="OB272" s="1">
        <f t="shared" si="227"/>
        <v>19.573333333333334</v>
      </c>
      <c r="OC272" s="1">
        <f t="shared" si="228"/>
        <v>18.600000000000001</v>
      </c>
      <c r="OD272" s="1">
        <f t="shared" si="229"/>
        <v>17.412903225806449</v>
      </c>
      <c r="OE272" s="1">
        <f t="shared" si="230"/>
        <v>18.131034482758615</v>
      </c>
      <c r="OF272" s="1">
        <f t="shared" si="231"/>
        <v>18.922580645161286</v>
      </c>
      <c r="OG272" s="1">
        <f t="shared" si="232"/>
        <v>19.110344827586207</v>
      </c>
      <c r="OH272" s="1">
        <f t="shared" si="233"/>
        <v>19.578260869565216</v>
      </c>
      <c r="OI272" s="111">
        <v>18.570833333333333</v>
      </c>
      <c r="OJ272" s="112">
        <v>18.733333333333334</v>
      </c>
      <c r="OK272" s="112">
        <v>19.062499999999996</v>
      </c>
      <c r="OL272" s="112">
        <v>19.116666666666671</v>
      </c>
      <c r="OM272" s="112">
        <v>19.195833333333329</v>
      </c>
      <c r="ON272" s="112">
        <v>18.854166666666664</v>
      </c>
      <c r="OO272" s="112">
        <v>18.683333333333334</v>
      </c>
      <c r="OP272" s="112">
        <v>18.6875</v>
      </c>
      <c r="OQ272" s="112">
        <v>18.712499999999995</v>
      </c>
      <c r="OR272" s="112">
        <v>18.662499999999998</v>
      </c>
      <c r="OS272" s="112">
        <v>18.69166666666667</v>
      </c>
      <c r="OT272" s="112">
        <v>18.675000000000001</v>
      </c>
      <c r="OU272" s="5">
        <f t="shared" si="197"/>
        <v>0.23239247311827782</v>
      </c>
      <c r="OV272" s="1">
        <f t="shared" si="198"/>
        <v>1.1702380952380942</v>
      </c>
      <c r="OW272" s="1">
        <f t="shared" si="199"/>
        <v>0.52459677419355444</v>
      </c>
      <c r="OX272" s="1">
        <f t="shared" si="200"/>
        <v>0.57666666666666444</v>
      </c>
      <c r="OY272" s="1">
        <f t="shared" si="201"/>
        <v>0.80416666666667069</v>
      </c>
      <c r="OZ272" s="1">
        <f t="shared" si="202"/>
        <v>0.71916666666666984</v>
      </c>
      <c r="PA272" s="1">
        <f t="shared" si="203"/>
        <v>-8.3333333333332149E-2</v>
      </c>
      <c r="PB272" s="1">
        <f t="shared" si="204"/>
        <v>-1.2745967741935509</v>
      </c>
      <c r="PC272" s="1">
        <f t="shared" si="205"/>
        <v>-0.58146551724138007</v>
      </c>
      <c r="PD272" s="1">
        <f t="shared" si="206"/>
        <v>0.26008064516128826</v>
      </c>
      <c r="PE272" s="1">
        <f t="shared" si="207"/>
        <v>0.41867816091953713</v>
      </c>
      <c r="PF272" s="1">
        <f t="shared" si="208"/>
        <v>0.90326086956521578</v>
      </c>
      <c r="PG272" s="111">
        <v>13.8</v>
      </c>
      <c r="PH272" s="112">
        <v>14.8</v>
      </c>
      <c r="PI272" s="112">
        <v>15.4</v>
      </c>
      <c r="PJ272" s="112">
        <v>14</v>
      </c>
      <c r="PK272" s="112">
        <v>15</v>
      </c>
      <c r="PL272" s="112">
        <v>15</v>
      </c>
      <c r="PM272" s="112">
        <v>14.6</v>
      </c>
      <c r="PN272" s="112">
        <v>14</v>
      </c>
      <c r="PO272" s="112">
        <v>15</v>
      </c>
      <c r="PP272" s="112">
        <v>14.6</v>
      </c>
      <c r="PQ272" s="112">
        <v>13.1</v>
      </c>
      <c r="PR272" s="137">
        <v>14.6</v>
      </c>
      <c r="PS272" s="5">
        <f t="array" ref="PS272">+IF(ISERROR($NW272)=FALSE,MIN(IF($H272:$AL272&lt;65534,$H272:$AL272,"")),NA())</f>
        <v>16.100000000000001</v>
      </c>
      <c r="PT272" s="1">
        <f t="array" ref="PT272">+IF(ISERROR($NX272)=FALSE,MIN(IF($AM272:$BN272&lt;65534,$AM272:$BN272,"")),NA())</f>
        <v>18.2</v>
      </c>
      <c r="PU272" s="1">
        <f t="array" ref="PU272">+IF(ISERROR($NY272)=FALSE,MIN(IF($BP272:$CT272&lt;65534,$BP272:$CT272,"")),NA())</f>
        <v>16.899999999999999</v>
      </c>
      <c r="PV272" s="1">
        <f t="array" ref="PV272">+IF(ISERROR($NZ272)=FALSE,MIN(IF($CU272:$DX272&lt;65534,$CU272:$DX272,"")),NA())</f>
        <v>18.100000000000001</v>
      </c>
      <c r="PW272" s="1">
        <f t="array" ref="PW272">+IF(ISERROR($OA272)=FALSE,MIN(IF($DY272:$FC272&lt;65534,$DY272:$FC272,"")),NA())</f>
        <v>18.7</v>
      </c>
      <c r="PX272" s="1">
        <f t="array" ref="PX272">+IF(ISERROR($OB272)=FALSE,MIN(IF($FD272:$GG272&lt;65534,$FD272:$GG272,"")),NA())</f>
        <v>17.899999999999999</v>
      </c>
      <c r="PY272" s="1">
        <f t="array" ref="PY272">+IF(ISERROR($OC272)=FALSE,MIN(IF($GH272:$HL272&lt;65534,$GH272:$HL272,"")),NA())</f>
        <v>15.1</v>
      </c>
      <c r="PZ272" s="1">
        <f t="array" ref="PZ272">+IF(ISERROR($OD272)=FALSE,MIN(IF($HM272:$IQ272&lt;65534,$HM272:$IQ272,"")),NA())</f>
        <v>14</v>
      </c>
      <c r="QA272" s="1">
        <f t="array" ref="QA272">+IF(ISERROR($OE272)=FALSE,MIN(IF($IR272:$JU272&lt;65534,$IR272:$JU272,"")),NA())</f>
        <v>16</v>
      </c>
      <c r="QB272" s="1">
        <f t="array" ref="QB272">+IF(ISERROR($OF272)=FALSE,MIN(IF($JV272:$KZ272&lt;65534,$JV272:$KZ272,"")),NA())</f>
        <v>16.8</v>
      </c>
      <c r="QC272" s="1">
        <f t="array" ref="QC272">+IF(ISERROR($OG272)=FALSE,MIN(IF($LA272:$MD272&lt;65534,$LA272:$MD272,"")),NA())</f>
        <v>16.399999999999999</v>
      </c>
      <c r="QD272" s="1">
        <f t="array" ref="QD272">+IF(ISERROR($OH272)=FALSE,MIN(IF($ME272:$NI272&lt;65534,$ME272:$NI272,"")),NA())</f>
        <v>17.399999999999999</v>
      </c>
      <c r="QE272" s="5">
        <f t="shared" si="234"/>
        <v>-2.3000000000000007</v>
      </c>
      <c r="QF272" s="1">
        <f t="shared" si="235"/>
        <v>-3.3999999999999986</v>
      </c>
      <c r="QG272" s="1">
        <f t="shared" si="236"/>
        <v>-1.4999999999999982</v>
      </c>
      <c r="QH272" s="1">
        <f t="shared" si="237"/>
        <v>-4.1000000000000014</v>
      </c>
      <c r="QI272" s="1">
        <f t="shared" si="238"/>
        <v>-3.6999999999999993</v>
      </c>
      <c r="QJ272" s="1">
        <f t="shared" si="239"/>
        <v>-2.8999999999999986</v>
      </c>
      <c r="QK272" s="1">
        <f t="shared" si="240"/>
        <v>-0.5</v>
      </c>
      <c r="QL272" s="1">
        <f t="shared" si="241"/>
        <v>0</v>
      </c>
      <c r="QM272" s="1">
        <f t="shared" si="242"/>
        <v>-1</v>
      </c>
      <c r="QN272" s="1">
        <f t="shared" si="243"/>
        <v>-2.2000000000000011</v>
      </c>
      <c r="QO272" s="1">
        <f t="shared" si="244"/>
        <v>-3.2999999999999989</v>
      </c>
      <c r="QP272" s="1">
        <f t="shared" si="245"/>
        <v>-2.7999999999999989</v>
      </c>
      <c r="QQ272" s="5" t="s">
        <v>892</v>
      </c>
    </row>
    <row r="273" spans="1:459" s="1" customFormat="1" x14ac:dyDescent="0.2">
      <c r="A273" s="79">
        <v>26105110</v>
      </c>
      <c r="B273" s="106">
        <v>-76.08452777777778</v>
      </c>
      <c r="C273" s="106">
        <v>4.3244999999999996</v>
      </c>
      <c r="D273" s="105">
        <v>954</v>
      </c>
      <c r="E273" s="97" t="s">
        <v>199</v>
      </c>
      <c r="F273" s="97" t="s">
        <v>576</v>
      </c>
      <c r="G273" s="97" t="s">
        <v>28</v>
      </c>
      <c r="H273" s="1">
        <v>65535</v>
      </c>
      <c r="I273" s="1">
        <v>15.9</v>
      </c>
      <c r="J273" s="1">
        <v>16.3</v>
      </c>
      <c r="K273" s="1">
        <v>16.399999999999999</v>
      </c>
      <c r="L273" s="1">
        <v>16.399999999999999</v>
      </c>
      <c r="M273" s="1">
        <v>65535</v>
      </c>
      <c r="N273" s="1">
        <v>19.7</v>
      </c>
      <c r="O273" s="1">
        <v>17</v>
      </c>
      <c r="P273" s="1">
        <v>17.3</v>
      </c>
      <c r="Q273" s="1">
        <v>19.399999999999999</v>
      </c>
      <c r="R273" s="1">
        <v>16.899999999999999</v>
      </c>
      <c r="S273" s="1">
        <v>16.2</v>
      </c>
      <c r="T273" s="1">
        <v>65535</v>
      </c>
      <c r="U273" s="1">
        <v>17.2</v>
      </c>
      <c r="V273" s="1">
        <v>18</v>
      </c>
      <c r="W273" s="1">
        <v>18.600000000000001</v>
      </c>
      <c r="X273" s="1">
        <v>17</v>
      </c>
      <c r="Y273" s="1">
        <v>17.399999999999999</v>
      </c>
      <c r="Z273" s="1">
        <v>18.600000000000001</v>
      </c>
      <c r="AA273" s="1">
        <v>65535</v>
      </c>
      <c r="AB273" s="1">
        <v>19.2</v>
      </c>
      <c r="AC273" s="1">
        <v>19.100000000000001</v>
      </c>
      <c r="AD273" s="1">
        <v>17.3</v>
      </c>
      <c r="AE273" s="1">
        <v>17.899999999999999</v>
      </c>
      <c r="AF273" s="1">
        <v>18.600000000000001</v>
      </c>
      <c r="AG273" s="1">
        <v>18.2</v>
      </c>
      <c r="AH273" s="1">
        <v>65535</v>
      </c>
      <c r="AI273" s="1">
        <v>65535</v>
      </c>
      <c r="AJ273" s="1">
        <v>19.600000000000001</v>
      </c>
      <c r="AK273" s="1">
        <v>19.2</v>
      </c>
      <c r="AL273" s="1">
        <v>20.2</v>
      </c>
      <c r="AM273" s="1">
        <v>20</v>
      </c>
      <c r="AN273" s="1">
        <v>19.399999999999999</v>
      </c>
      <c r="AO273" s="1">
        <v>65535</v>
      </c>
      <c r="AP273" s="1">
        <v>19</v>
      </c>
      <c r="AQ273" s="1">
        <v>19.8</v>
      </c>
      <c r="AR273" s="1">
        <v>20</v>
      </c>
      <c r="AS273" s="1">
        <v>20.8</v>
      </c>
      <c r="AT273" s="1">
        <v>20.100000000000001</v>
      </c>
      <c r="AU273" s="1">
        <v>20.6</v>
      </c>
      <c r="AV273" s="1">
        <v>65535</v>
      </c>
      <c r="AW273" s="1">
        <v>19.899999999999999</v>
      </c>
      <c r="AX273" s="1">
        <v>19.600000000000001</v>
      </c>
      <c r="AY273" s="1">
        <v>19</v>
      </c>
      <c r="AZ273" s="1">
        <v>19.2</v>
      </c>
      <c r="BA273" s="1">
        <v>18.399999999999999</v>
      </c>
      <c r="BB273" s="1">
        <v>19.399999999999999</v>
      </c>
      <c r="BC273" s="1">
        <v>19.600000000000001</v>
      </c>
      <c r="BD273" s="1">
        <v>20</v>
      </c>
      <c r="BE273" s="1">
        <v>20.6</v>
      </c>
      <c r="BF273" s="1">
        <v>19.8</v>
      </c>
      <c r="BG273" s="1">
        <v>20.2</v>
      </c>
      <c r="BH273" s="1">
        <v>19.2</v>
      </c>
      <c r="BI273" s="1">
        <v>19.600000000000001</v>
      </c>
      <c r="BJ273" s="1">
        <v>65535</v>
      </c>
      <c r="BK273" s="1">
        <v>19.600000000000001</v>
      </c>
      <c r="BL273" s="1">
        <v>19</v>
      </c>
      <c r="BM273" s="1">
        <v>19.2</v>
      </c>
      <c r="BN273" s="1">
        <v>19.8</v>
      </c>
      <c r="BO273" s="102"/>
      <c r="BP273" s="1">
        <v>19.2</v>
      </c>
      <c r="BQ273" s="1">
        <v>18.399999999999999</v>
      </c>
      <c r="BR273" s="1">
        <v>19</v>
      </c>
      <c r="BS273" s="1">
        <v>18.399999999999999</v>
      </c>
      <c r="BT273" s="1">
        <v>19</v>
      </c>
      <c r="BU273" s="1">
        <v>19</v>
      </c>
      <c r="BV273" s="1">
        <v>19.2</v>
      </c>
      <c r="BW273" s="1">
        <v>20</v>
      </c>
      <c r="BX273" s="1">
        <v>19.600000000000001</v>
      </c>
      <c r="BY273" s="1">
        <v>65535</v>
      </c>
      <c r="BZ273" s="1">
        <v>20</v>
      </c>
      <c r="CA273" s="1">
        <v>19.399999999999999</v>
      </c>
      <c r="CB273" s="1">
        <v>18.2</v>
      </c>
      <c r="CC273" s="1">
        <v>19.2</v>
      </c>
      <c r="CD273" s="1">
        <v>19.8</v>
      </c>
      <c r="CE273" s="1">
        <v>19.399999999999999</v>
      </c>
      <c r="CF273" s="1">
        <v>65535</v>
      </c>
      <c r="CG273" s="1">
        <v>20.2</v>
      </c>
      <c r="CH273" s="1">
        <v>21</v>
      </c>
      <c r="CI273" s="1">
        <v>19.600000000000001</v>
      </c>
      <c r="CJ273" s="1">
        <v>65535</v>
      </c>
      <c r="CK273" s="1">
        <v>19.2</v>
      </c>
      <c r="CL273" s="1">
        <v>20.2</v>
      </c>
      <c r="CM273" s="1">
        <v>65535</v>
      </c>
      <c r="CN273" s="1">
        <v>65535</v>
      </c>
      <c r="CO273" s="1">
        <v>18.600000000000001</v>
      </c>
      <c r="CP273" s="1">
        <v>20</v>
      </c>
      <c r="CQ273" s="1">
        <v>19.8</v>
      </c>
      <c r="CR273" s="1">
        <v>20</v>
      </c>
      <c r="CS273" s="1">
        <v>19</v>
      </c>
      <c r="CT273" s="1">
        <v>65535</v>
      </c>
      <c r="CU273" s="1">
        <v>19.600000000000001</v>
      </c>
      <c r="CV273" s="1">
        <v>20.399999999999999</v>
      </c>
      <c r="CW273" s="1">
        <v>18</v>
      </c>
      <c r="CX273" s="1">
        <v>19.2</v>
      </c>
      <c r="CY273" s="1">
        <v>20.8</v>
      </c>
      <c r="CZ273" s="1">
        <v>19.2</v>
      </c>
      <c r="DA273" s="1">
        <v>65535</v>
      </c>
      <c r="DB273" s="1">
        <v>19.8</v>
      </c>
      <c r="DC273" s="1">
        <v>20.2</v>
      </c>
      <c r="DD273" s="1">
        <v>19.2</v>
      </c>
      <c r="DE273" s="1">
        <v>19.399999999999999</v>
      </c>
      <c r="DF273" s="1">
        <v>19.8</v>
      </c>
      <c r="DG273" s="1">
        <v>20.6</v>
      </c>
      <c r="DH273" s="1">
        <v>65535</v>
      </c>
      <c r="DI273" s="1">
        <v>19.600000000000001</v>
      </c>
      <c r="DJ273" s="1">
        <v>19.399999999999999</v>
      </c>
      <c r="DK273" s="1">
        <v>19.8</v>
      </c>
      <c r="DL273" s="1">
        <v>65535</v>
      </c>
      <c r="DM273" s="1">
        <v>65535</v>
      </c>
      <c r="DN273" s="1">
        <v>65535</v>
      </c>
      <c r="DO273" s="1">
        <v>65535</v>
      </c>
      <c r="DP273" s="1">
        <v>65535</v>
      </c>
      <c r="DQ273" s="1">
        <v>19</v>
      </c>
      <c r="DR273" s="1">
        <v>19.600000000000001</v>
      </c>
      <c r="DS273" s="1">
        <v>19.8</v>
      </c>
      <c r="DT273" s="1">
        <v>20.2</v>
      </c>
      <c r="DU273" s="1">
        <v>19.8</v>
      </c>
      <c r="DV273" s="1">
        <v>65535</v>
      </c>
      <c r="DW273" s="1">
        <v>19.2</v>
      </c>
      <c r="DX273" s="1">
        <v>19.8</v>
      </c>
      <c r="DY273" s="1">
        <v>65535</v>
      </c>
      <c r="DZ273" s="1">
        <v>18.600000000000001</v>
      </c>
      <c r="EA273" s="1">
        <v>19.399999999999999</v>
      </c>
      <c r="EB273" s="1">
        <v>20.2</v>
      </c>
      <c r="EC273" s="1">
        <v>65535</v>
      </c>
      <c r="ED273" s="1">
        <v>20.8</v>
      </c>
      <c r="EE273" s="1">
        <v>20.399999999999999</v>
      </c>
      <c r="EF273" s="1">
        <v>21</v>
      </c>
      <c r="EG273" s="1">
        <v>20.399999999999999</v>
      </c>
      <c r="EH273" s="1">
        <v>20.6</v>
      </c>
      <c r="EI273" s="1">
        <v>18.600000000000001</v>
      </c>
      <c r="EJ273" s="1">
        <v>65535</v>
      </c>
      <c r="EK273" s="1">
        <v>65535</v>
      </c>
      <c r="EL273" s="1">
        <v>20</v>
      </c>
      <c r="EM273" s="1">
        <v>20.399999999999999</v>
      </c>
      <c r="EN273" s="1">
        <v>19.600000000000001</v>
      </c>
      <c r="EO273" s="1">
        <v>20</v>
      </c>
      <c r="EP273" s="1">
        <v>20.399999999999999</v>
      </c>
      <c r="EQ273" s="1">
        <v>65535</v>
      </c>
      <c r="ER273" s="1">
        <v>65535</v>
      </c>
      <c r="ES273" s="1">
        <v>18.600000000000001</v>
      </c>
      <c r="ET273" s="1">
        <v>19</v>
      </c>
      <c r="EU273" s="1">
        <v>20</v>
      </c>
      <c r="EV273" s="1">
        <v>19.399999999999999</v>
      </c>
      <c r="EW273" s="1">
        <v>19.8</v>
      </c>
      <c r="EX273" s="1">
        <v>65535</v>
      </c>
      <c r="EY273" s="1">
        <v>19.8</v>
      </c>
      <c r="EZ273" s="1">
        <v>20.399999999999999</v>
      </c>
      <c r="FA273" s="1">
        <v>18.399999999999999</v>
      </c>
      <c r="FB273" s="1">
        <v>19.600000000000001</v>
      </c>
      <c r="FC273" s="1">
        <v>20.2</v>
      </c>
      <c r="FD273" s="1">
        <v>20</v>
      </c>
      <c r="FE273" s="1">
        <v>65535</v>
      </c>
      <c r="FF273" s="1">
        <v>65535</v>
      </c>
      <c r="FG273" s="1">
        <v>19.600000000000001</v>
      </c>
      <c r="FH273" s="1">
        <v>20.2</v>
      </c>
      <c r="FI273" s="1">
        <v>18.8</v>
      </c>
      <c r="FJ273" s="1">
        <v>19.399999999999999</v>
      </c>
      <c r="FK273" s="1">
        <v>19.2</v>
      </c>
      <c r="FL273" s="1">
        <v>65535</v>
      </c>
      <c r="FM273" s="1">
        <v>18.8</v>
      </c>
      <c r="FN273" s="1">
        <v>20.6</v>
      </c>
      <c r="FO273" s="1">
        <v>19.399999999999999</v>
      </c>
      <c r="FP273" s="1">
        <v>19.600000000000001</v>
      </c>
      <c r="FQ273" s="1">
        <v>20.399999999999999</v>
      </c>
      <c r="FR273" s="1">
        <v>20</v>
      </c>
      <c r="FS273" s="1">
        <v>65535</v>
      </c>
      <c r="FT273" s="1">
        <v>19.399999999999999</v>
      </c>
      <c r="FU273" s="1">
        <v>19.2</v>
      </c>
      <c r="FV273" s="1">
        <v>18.2</v>
      </c>
      <c r="FW273" s="1">
        <v>18.2</v>
      </c>
      <c r="FX273" s="1">
        <v>18.8</v>
      </c>
      <c r="FY273" s="1">
        <v>19</v>
      </c>
      <c r="FZ273" s="1">
        <v>65535</v>
      </c>
      <c r="GA273" s="1">
        <v>65535</v>
      </c>
      <c r="GB273" s="1">
        <v>19.600000000000001</v>
      </c>
      <c r="GC273" s="1">
        <v>18.399999999999999</v>
      </c>
      <c r="GD273" s="1">
        <v>19.600000000000001</v>
      </c>
      <c r="GE273" s="1">
        <v>20.2</v>
      </c>
      <c r="GF273" s="1">
        <v>18.8</v>
      </c>
      <c r="GG273" s="1">
        <v>65535</v>
      </c>
      <c r="GH273" s="1">
        <v>65535</v>
      </c>
      <c r="GI273" s="1">
        <v>18.399999999999999</v>
      </c>
      <c r="GJ273" s="1">
        <v>18.8</v>
      </c>
      <c r="GK273" s="1">
        <v>18.8</v>
      </c>
      <c r="GL273" s="1">
        <v>19.2</v>
      </c>
      <c r="GM273" s="1">
        <v>18.399999999999999</v>
      </c>
      <c r="GN273" s="1">
        <v>65535</v>
      </c>
      <c r="GO273" s="1">
        <v>17.399999999999999</v>
      </c>
      <c r="GP273" s="1">
        <v>19.600000000000001</v>
      </c>
      <c r="GQ273" s="1">
        <v>19</v>
      </c>
      <c r="GR273" s="1">
        <v>18.2</v>
      </c>
      <c r="GS273" s="1">
        <v>17.399999999999999</v>
      </c>
      <c r="GT273" s="1">
        <v>19.399999999999999</v>
      </c>
      <c r="GU273" s="1">
        <v>65535</v>
      </c>
      <c r="GV273" s="1">
        <v>19.2</v>
      </c>
      <c r="GW273" s="1">
        <v>17.600000000000001</v>
      </c>
      <c r="GX273" s="1">
        <v>17.8</v>
      </c>
      <c r="GY273" s="1">
        <v>18.399999999999999</v>
      </c>
      <c r="GZ273" s="1">
        <v>18.2</v>
      </c>
      <c r="HA273" s="1">
        <v>65535</v>
      </c>
      <c r="HB273" s="1">
        <v>65535</v>
      </c>
      <c r="HC273" s="1">
        <v>19</v>
      </c>
      <c r="HD273" s="1">
        <v>20</v>
      </c>
      <c r="HE273" s="1">
        <v>19.8</v>
      </c>
      <c r="HF273" s="1">
        <v>19.600000000000001</v>
      </c>
      <c r="HG273" s="1">
        <v>18.2</v>
      </c>
      <c r="HH273" s="1">
        <v>19.2</v>
      </c>
      <c r="HI273" s="1">
        <v>65535</v>
      </c>
      <c r="HJ273" s="1">
        <v>18.399999999999999</v>
      </c>
      <c r="HK273" s="1">
        <v>18.399999999999999</v>
      </c>
      <c r="HL273" s="1">
        <v>17.8</v>
      </c>
      <c r="HM273" s="1">
        <v>18</v>
      </c>
      <c r="HN273" s="1">
        <v>18.2</v>
      </c>
      <c r="HO273" s="1">
        <v>19.2</v>
      </c>
      <c r="HP273" s="1">
        <v>65535</v>
      </c>
      <c r="HQ273" s="1">
        <v>18.399999999999999</v>
      </c>
      <c r="HR273" s="1">
        <v>17.8</v>
      </c>
      <c r="HS273" s="1">
        <v>65535</v>
      </c>
      <c r="HT273" s="1">
        <v>19</v>
      </c>
      <c r="HU273" s="1">
        <v>18.399999999999999</v>
      </c>
      <c r="HV273" s="1">
        <v>19</v>
      </c>
      <c r="HW273" s="1">
        <v>65535</v>
      </c>
      <c r="HX273" s="1">
        <v>65535</v>
      </c>
      <c r="HY273" s="1">
        <v>19.600000000000001</v>
      </c>
      <c r="HZ273" s="1">
        <v>18.600000000000001</v>
      </c>
      <c r="IA273" s="1">
        <v>16.8</v>
      </c>
      <c r="IB273" s="1">
        <v>17.8</v>
      </c>
      <c r="IC273" s="1">
        <v>18.399999999999999</v>
      </c>
      <c r="ID273" s="1">
        <v>65535</v>
      </c>
      <c r="IE273" s="1">
        <v>65535</v>
      </c>
      <c r="IF273" s="1">
        <v>65535</v>
      </c>
      <c r="IG273" s="1">
        <v>18.399999999999999</v>
      </c>
      <c r="IH273" s="1">
        <v>16.2</v>
      </c>
      <c r="II273" s="1">
        <v>17.399999999999999</v>
      </c>
      <c r="IJ273" s="1">
        <v>17.600000000000001</v>
      </c>
      <c r="IK273" s="1">
        <v>65535</v>
      </c>
      <c r="IL273" s="1">
        <v>17</v>
      </c>
      <c r="IM273" s="1">
        <v>16.600000000000001</v>
      </c>
      <c r="IN273" s="1">
        <v>18.8</v>
      </c>
      <c r="IO273" s="1">
        <v>16.399999999999999</v>
      </c>
      <c r="IP273" s="1">
        <v>16.399999999999999</v>
      </c>
      <c r="IQ273" s="1">
        <v>65535</v>
      </c>
      <c r="IR273" s="1">
        <v>65535</v>
      </c>
      <c r="IS273" s="1">
        <v>18.399999999999999</v>
      </c>
      <c r="IT273" s="1">
        <v>17.600000000000001</v>
      </c>
      <c r="IU273" s="1">
        <v>18.600000000000001</v>
      </c>
      <c r="IV273" s="1">
        <v>18.8</v>
      </c>
      <c r="IW273" s="1">
        <v>18.600000000000001</v>
      </c>
      <c r="IX273" s="1">
        <v>19.600000000000001</v>
      </c>
      <c r="IY273" s="1">
        <v>65535</v>
      </c>
      <c r="IZ273" s="1">
        <v>65535</v>
      </c>
      <c r="JA273" s="1">
        <v>17.600000000000001</v>
      </c>
      <c r="JB273" s="1">
        <v>17.399999999999999</v>
      </c>
      <c r="JC273" s="1">
        <v>19.399999999999999</v>
      </c>
      <c r="JD273" s="1">
        <v>20.8</v>
      </c>
      <c r="JE273" s="1">
        <v>19.600000000000001</v>
      </c>
      <c r="JF273" s="1">
        <v>65535</v>
      </c>
      <c r="JG273" s="1">
        <v>18</v>
      </c>
      <c r="JH273" s="1">
        <v>20.2</v>
      </c>
      <c r="JI273" s="1">
        <v>24</v>
      </c>
      <c r="JJ273" s="1">
        <v>19.2</v>
      </c>
      <c r="JK273" s="1">
        <v>19.399999999999999</v>
      </c>
      <c r="JL273" s="1">
        <v>18.8</v>
      </c>
      <c r="JM273" s="1">
        <v>65535</v>
      </c>
      <c r="JN273" s="1">
        <v>18.600000000000001</v>
      </c>
      <c r="JO273" s="1">
        <v>18.8</v>
      </c>
      <c r="JP273" s="1">
        <v>18.600000000000001</v>
      </c>
      <c r="JQ273" s="1">
        <v>18.8</v>
      </c>
      <c r="JR273" s="1">
        <v>19.600000000000001</v>
      </c>
      <c r="JS273" s="1">
        <v>20.6</v>
      </c>
      <c r="JT273" s="1">
        <v>65535</v>
      </c>
      <c r="JU273" s="1">
        <v>19.8</v>
      </c>
      <c r="JV273" s="1">
        <v>17.8</v>
      </c>
      <c r="JW273" s="1">
        <v>18.399999999999999</v>
      </c>
      <c r="JX273" s="1">
        <v>19.2</v>
      </c>
      <c r="JY273" s="1">
        <v>65535</v>
      </c>
      <c r="JZ273" s="1">
        <v>19</v>
      </c>
      <c r="KA273" s="1">
        <v>65535</v>
      </c>
      <c r="KB273" s="1">
        <v>65535</v>
      </c>
      <c r="KC273" s="1">
        <v>19.2</v>
      </c>
      <c r="KD273" s="1">
        <v>19.600000000000001</v>
      </c>
      <c r="KE273" s="1">
        <v>18.8</v>
      </c>
      <c r="KF273" s="1">
        <v>65535</v>
      </c>
      <c r="KG273" s="1">
        <v>65535</v>
      </c>
      <c r="KH273" s="1">
        <v>65535</v>
      </c>
      <c r="KI273" s="1">
        <v>65535</v>
      </c>
      <c r="KJ273" s="1">
        <v>20.2</v>
      </c>
      <c r="KK273" s="1">
        <v>20</v>
      </c>
      <c r="KL273" s="1">
        <v>18.600000000000001</v>
      </c>
      <c r="KM273" s="1">
        <v>20.2</v>
      </c>
      <c r="KN273" s="1">
        <v>18.2</v>
      </c>
      <c r="KO273" s="1">
        <v>65535</v>
      </c>
      <c r="KP273" s="1">
        <v>19.2</v>
      </c>
      <c r="KQ273" s="1">
        <v>65535</v>
      </c>
      <c r="KR273" s="1">
        <v>19.2</v>
      </c>
      <c r="KS273" s="1">
        <v>65535</v>
      </c>
      <c r="KT273" s="1">
        <v>19.2</v>
      </c>
      <c r="KU273" s="1">
        <v>65535</v>
      </c>
      <c r="KV273" s="1">
        <v>65535</v>
      </c>
      <c r="KW273" s="1">
        <v>18</v>
      </c>
      <c r="KX273" s="1">
        <v>65535</v>
      </c>
      <c r="KY273" s="1">
        <v>18.8</v>
      </c>
      <c r="KZ273" s="1">
        <v>19.8</v>
      </c>
      <c r="LA273" s="1">
        <v>19.399999999999999</v>
      </c>
      <c r="LB273" s="1">
        <v>18.2</v>
      </c>
      <c r="LC273" s="1">
        <v>65535</v>
      </c>
      <c r="LD273" s="1">
        <v>65535</v>
      </c>
      <c r="LE273" s="1">
        <v>19.399999999999999</v>
      </c>
      <c r="LF273" s="1">
        <v>19.399999999999999</v>
      </c>
      <c r="LG273" s="1">
        <v>20</v>
      </c>
      <c r="LH273" s="1">
        <v>20</v>
      </c>
      <c r="LI273" s="1">
        <v>19.8</v>
      </c>
      <c r="LJ273" s="1">
        <v>65535</v>
      </c>
      <c r="LK273" s="1">
        <v>20</v>
      </c>
      <c r="LL273" s="1">
        <v>20</v>
      </c>
      <c r="LM273" s="1">
        <v>65535</v>
      </c>
      <c r="LN273" s="1">
        <v>19.8</v>
      </c>
      <c r="LO273" s="1">
        <v>19.8</v>
      </c>
      <c r="LP273" s="1">
        <v>20</v>
      </c>
      <c r="LQ273" s="1">
        <v>65535</v>
      </c>
      <c r="LR273" s="1">
        <v>20.2</v>
      </c>
      <c r="LS273" s="1">
        <v>65535</v>
      </c>
      <c r="LT273" s="1">
        <v>18.8</v>
      </c>
      <c r="LU273" s="1">
        <v>19.8</v>
      </c>
      <c r="LV273" s="1">
        <v>19.399999999999999</v>
      </c>
      <c r="LW273" s="1">
        <v>65535</v>
      </c>
      <c r="LX273" s="1">
        <v>65535</v>
      </c>
      <c r="LY273" s="1">
        <v>18.600000000000001</v>
      </c>
      <c r="LZ273" s="1">
        <v>20.2</v>
      </c>
      <c r="MA273" s="1">
        <v>65535</v>
      </c>
      <c r="MB273" s="1">
        <v>19.2</v>
      </c>
      <c r="MC273" s="1">
        <v>19.8</v>
      </c>
      <c r="MD273" s="1">
        <v>65535</v>
      </c>
      <c r="ME273" s="1">
        <v>19.8</v>
      </c>
      <c r="MF273" s="1">
        <v>20.2</v>
      </c>
      <c r="MG273" s="1">
        <v>19.399999999999999</v>
      </c>
      <c r="MH273" s="1">
        <v>19.600000000000001</v>
      </c>
      <c r="MI273" s="1">
        <v>19</v>
      </c>
      <c r="MJ273" s="1">
        <v>19.8</v>
      </c>
      <c r="MK273" s="1">
        <v>20.2</v>
      </c>
      <c r="ML273" s="1">
        <v>65535</v>
      </c>
      <c r="MM273" s="1">
        <v>18.2</v>
      </c>
      <c r="MN273" s="1">
        <v>18.600000000000001</v>
      </c>
      <c r="MO273" s="1">
        <v>19</v>
      </c>
      <c r="MP273" s="1">
        <v>20</v>
      </c>
      <c r="MQ273" s="1">
        <v>18.8</v>
      </c>
      <c r="MR273" s="1">
        <v>19.600000000000001</v>
      </c>
      <c r="MS273" s="1">
        <v>65535</v>
      </c>
      <c r="MT273" s="1">
        <v>19</v>
      </c>
      <c r="MU273" s="1">
        <v>20</v>
      </c>
      <c r="MV273" s="1">
        <v>20</v>
      </c>
      <c r="MW273" s="1">
        <v>19.2</v>
      </c>
      <c r="MX273" s="1">
        <v>19.8</v>
      </c>
      <c r="MY273" s="1">
        <v>20.2</v>
      </c>
      <c r="MZ273" s="1">
        <v>65535</v>
      </c>
      <c r="NA273" s="1">
        <v>19.600000000000001</v>
      </c>
      <c r="NB273" s="1">
        <v>20.399999999999999</v>
      </c>
      <c r="NC273" s="1">
        <v>65535</v>
      </c>
      <c r="ND273" s="1">
        <v>19.600000000000001</v>
      </c>
      <c r="NE273" s="1">
        <v>20.8</v>
      </c>
      <c r="NF273" s="1">
        <v>19.399999999999999</v>
      </c>
      <c r="NG273" s="1">
        <v>65535</v>
      </c>
      <c r="NH273" s="1">
        <v>19.399999999999999</v>
      </c>
      <c r="NI273" s="1">
        <v>65535</v>
      </c>
      <c r="NJ273" s="6">
        <f t="shared" si="209"/>
        <v>0.80645161290322576</v>
      </c>
      <c r="NK273" s="3">
        <f t="shared" si="210"/>
        <v>0.8928571428571429</v>
      </c>
      <c r="NL273" s="3">
        <f t="shared" si="211"/>
        <v>0.80645161290322576</v>
      </c>
      <c r="NM273" s="3">
        <f t="shared" si="212"/>
        <v>0.73333333333333328</v>
      </c>
      <c r="NN273" s="3">
        <f t="shared" si="213"/>
        <v>0.77419354838709675</v>
      </c>
      <c r="NO273" s="3">
        <f t="shared" si="214"/>
        <v>0.76666666666666672</v>
      </c>
      <c r="NP273" s="3">
        <f t="shared" si="215"/>
        <v>0.80645161290322576</v>
      </c>
      <c r="NQ273" s="3">
        <f t="shared" si="216"/>
        <v>0.70967741935483875</v>
      </c>
      <c r="NR273" s="3">
        <f t="shared" si="217"/>
        <v>0.8</v>
      </c>
      <c r="NS273" s="3">
        <f t="shared" si="218"/>
        <v>0.58064516129032262</v>
      </c>
      <c r="NT273" s="3">
        <f t="shared" si="219"/>
        <v>0.66666666666666663</v>
      </c>
      <c r="NU273" s="3">
        <f t="shared" si="220"/>
        <v>0.80645161290322576</v>
      </c>
      <c r="NV273" s="3">
        <f t="shared" si="221"/>
        <v>0.76164383561643834</v>
      </c>
      <c r="NW273" s="5">
        <f t="shared" si="222"/>
        <v>17.904</v>
      </c>
      <c r="NX273" s="1">
        <f t="shared" si="223"/>
        <v>19.672000000000004</v>
      </c>
      <c r="NY273" s="1">
        <f t="shared" si="224"/>
        <v>19.416</v>
      </c>
      <c r="NZ273" s="1">
        <f t="shared" si="225"/>
        <v>19.654545454545456</v>
      </c>
      <c r="OA273" s="1">
        <f t="shared" si="226"/>
        <v>19.816666666666666</v>
      </c>
      <c r="OB273" s="1">
        <f t="shared" si="227"/>
        <v>19.365217391304348</v>
      </c>
      <c r="OC273" s="1">
        <f t="shared" si="228"/>
        <v>18.647999999999996</v>
      </c>
      <c r="OD273" s="1">
        <f t="shared" si="229"/>
        <v>17.90909090909091</v>
      </c>
      <c r="OE273" s="1">
        <f t="shared" si="230"/>
        <v>19.200000000000006</v>
      </c>
      <c r="OF273" s="1">
        <f t="shared" si="231"/>
        <v>19.077777777777776</v>
      </c>
      <c r="OG273" s="1">
        <f t="shared" si="232"/>
        <v>19.59</v>
      </c>
      <c r="OH273" s="1">
        <f t="shared" si="233"/>
        <v>19.584</v>
      </c>
      <c r="OI273" s="111">
        <v>18.033333333333331</v>
      </c>
      <c r="OJ273" s="112">
        <v>18.155555555555559</v>
      </c>
      <c r="OK273" s="112">
        <v>18.416666666666664</v>
      </c>
      <c r="OL273" s="112">
        <v>18.750000000000004</v>
      </c>
      <c r="OM273" s="112">
        <v>18.738888888888894</v>
      </c>
      <c r="ON273" s="112">
        <v>18.31111111111111</v>
      </c>
      <c r="OO273" s="112">
        <v>18.088235294117652</v>
      </c>
      <c r="OP273" s="112">
        <v>18.0625</v>
      </c>
      <c r="OQ273" s="112">
        <v>18.129411764705882</v>
      </c>
      <c r="OR273" s="112">
        <v>18.294117647058819</v>
      </c>
      <c r="OS273" s="112">
        <v>18.488888888888894</v>
      </c>
      <c r="OT273" s="112">
        <v>18.327777777777776</v>
      </c>
      <c r="OU273" s="5">
        <f t="shared" si="197"/>
        <v>-0.12933333333333152</v>
      </c>
      <c r="OV273" s="1">
        <f t="shared" si="198"/>
        <v>1.5164444444444456</v>
      </c>
      <c r="OW273" s="1">
        <f t="shared" si="199"/>
        <v>0.99933333333333607</v>
      </c>
      <c r="OX273" s="1">
        <f t="shared" si="200"/>
        <v>0.90454545454545254</v>
      </c>
      <c r="OY273" s="1">
        <f t="shared" si="201"/>
        <v>1.0777777777777722</v>
      </c>
      <c r="OZ273" s="1">
        <f t="shared" si="202"/>
        <v>1.0541062801932384</v>
      </c>
      <c r="PA273" s="1">
        <f t="shared" si="203"/>
        <v>0.55976470588234406</v>
      </c>
      <c r="PB273" s="1">
        <f t="shared" si="204"/>
        <v>-0.15340909090908994</v>
      </c>
      <c r="PC273" s="1">
        <f t="shared" si="205"/>
        <v>1.0705882352941245</v>
      </c>
      <c r="PD273" s="1">
        <f t="shared" si="206"/>
        <v>0.78366013071895679</v>
      </c>
      <c r="PE273" s="1">
        <f t="shared" si="207"/>
        <v>1.1011111111111056</v>
      </c>
      <c r="PF273" s="1">
        <f t="shared" si="208"/>
        <v>1.2562222222222239</v>
      </c>
      <c r="PG273" s="111">
        <v>13.4</v>
      </c>
      <c r="PH273" s="112">
        <v>13</v>
      </c>
      <c r="PI273" s="112">
        <v>13</v>
      </c>
      <c r="PJ273" s="112">
        <v>14.2</v>
      </c>
      <c r="PK273" s="112">
        <v>13</v>
      </c>
      <c r="PL273" s="112">
        <v>13.6</v>
      </c>
      <c r="PM273" s="112">
        <v>9.8000000000000007</v>
      </c>
      <c r="PN273" s="112">
        <v>13.2</v>
      </c>
      <c r="PO273" s="112">
        <v>14.2</v>
      </c>
      <c r="PP273" s="112">
        <v>13</v>
      </c>
      <c r="PQ273" s="112">
        <v>13.8</v>
      </c>
      <c r="PR273" s="137">
        <v>13.2</v>
      </c>
      <c r="PS273" s="5">
        <f t="array" ref="PS273">+IF(ISERROR($NW273)=FALSE,MIN(IF($H273:$AL273&lt;65534,$H273:$AL273,"")),NA())</f>
        <v>15.9</v>
      </c>
      <c r="PT273" s="1">
        <f t="array" ref="PT273">+IF(ISERROR($NX273)=FALSE,MIN(IF($AM273:$BN273&lt;65534,$AM273:$BN273,"")),NA())</f>
        <v>18.399999999999999</v>
      </c>
      <c r="PU273" s="1">
        <f t="array" ref="PU273">+IF(ISERROR($NY273)=FALSE,MIN(IF($BP273:$CT273&lt;65534,$BP273:$CT273,"")),NA())</f>
        <v>18.2</v>
      </c>
      <c r="PV273" s="1">
        <f t="array" ref="PV273">+IF(ISERROR($NZ273)=FALSE,MIN(IF($CU273:$DX273&lt;65534,$CU273:$DX273,"")),NA())</f>
        <v>18</v>
      </c>
      <c r="PW273" s="1">
        <f t="array" ref="PW273">+IF(ISERROR($OA273)=FALSE,MIN(IF($DY273:$FC273&lt;65534,$DY273:$FC273,"")),NA())</f>
        <v>18.399999999999999</v>
      </c>
      <c r="PX273" s="1">
        <f t="array" ref="PX273">+IF(ISERROR($OB273)=FALSE,MIN(IF($FD273:$GG273&lt;65534,$FD273:$GG273,"")),NA())</f>
        <v>18.2</v>
      </c>
      <c r="PY273" s="1">
        <f t="array" ref="PY273">+IF(ISERROR($OC273)=FALSE,MIN(IF($GH273:$HL273&lt;65534,$GH273:$HL273,"")),NA())</f>
        <v>17.399999999999999</v>
      </c>
      <c r="PZ273" s="1">
        <f t="array" ref="PZ273">+IF(ISERROR($OD273)=FALSE,MIN(IF($HM273:$IQ273&lt;65534,$HM273:$IQ273,"")),NA())</f>
        <v>16.2</v>
      </c>
      <c r="QA273" s="1">
        <f t="array" ref="QA273">+IF(ISERROR($OE273)=FALSE,MIN(IF($IR273:$JU273&lt;65534,$IR273:$JU273,"")),NA())</f>
        <v>17.399999999999999</v>
      </c>
      <c r="QB273" s="1">
        <f t="array" ref="QB273">+IF(ISERROR($OF273)=FALSE,MIN(IF($JV273:$KZ273&lt;65534,$JV273:$KZ273,"")),NA())</f>
        <v>17.8</v>
      </c>
      <c r="QC273" s="1">
        <f t="array" ref="QC273">+IF(ISERROR($OG273)=FALSE,MIN(IF($LA273:$MD273&lt;65534,$LA273:$MD273,"")),NA())</f>
        <v>18.2</v>
      </c>
      <c r="QD273" s="1">
        <f t="array" ref="QD273">+IF(ISERROR($OH273)=FALSE,MIN(IF($ME273:$NI273&lt;65534,$ME273:$NI273,"")),NA())</f>
        <v>18.2</v>
      </c>
      <c r="QE273" s="5">
        <f t="shared" si="234"/>
        <v>-2.5</v>
      </c>
      <c r="QF273" s="1">
        <f t="shared" si="235"/>
        <v>-5.3999999999999986</v>
      </c>
      <c r="QG273" s="1">
        <f t="shared" si="236"/>
        <v>-5.1999999999999993</v>
      </c>
      <c r="QH273" s="1">
        <f t="shared" si="237"/>
        <v>-3.8000000000000007</v>
      </c>
      <c r="QI273" s="1">
        <f t="shared" si="238"/>
        <v>-5.3999999999999986</v>
      </c>
      <c r="QJ273" s="1">
        <f t="shared" si="239"/>
        <v>-4.5999999999999996</v>
      </c>
      <c r="QK273" s="1">
        <f t="shared" si="240"/>
        <v>-7.5999999999999979</v>
      </c>
      <c r="QL273" s="1">
        <f t="shared" si="241"/>
        <v>-3</v>
      </c>
      <c r="QM273" s="1">
        <f t="shared" si="242"/>
        <v>-3.1999999999999993</v>
      </c>
      <c r="QN273" s="1">
        <f t="shared" si="243"/>
        <v>-4.8000000000000007</v>
      </c>
      <c r="QO273" s="1">
        <f t="shared" si="244"/>
        <v>-4.3999999999999986</v>
      </c>
      <c r="QP273" s="1">
        <f t="shared" si="245"/>
        <v>-5</v>
      </c>
      <c r="QQ273" s="5" t="s">
        <v>892</v>
      </c>
    </row>
    <row r="274" spans="1:459" s="1" customFormat="1" x14ac:dyDescent="0.2">
      <c r="A274" s="79">
        <v>26105140</v>
      </c>
      <c r="B274" s="106">
        <v>-75.888027777777779</v>
      </c>
      <c r="C274" s="106">
        <v>4.0330555555555554</v>
      </c>
      <c r="D274" s="105">
        <v>332</v>
      </c>
      <c r="E274" s="97" t="s">
        <v>392</v>
      </c>
      <c r="F274" s="97" t="s">
        <v>448</v>
      </c>
      <c r="G274" s="97" t="s">
        <v>28</v>
      </c>
      <c r="H274" s="1">
        <v>10.199999999999999</v>
      </c>
      <c r="I274" s="1">
        <v>9.8000000000000007</v>
      </c>
      <c r="J274" s="1">
        <v>9.6</v>
      </c>
      <c r="K274" s="1">
        <v>65535</v>
      </c>
      <c r="L274" s="1">
        <v>65535</v>
      </c>
      <c r="M274" s="1">
        <v>65535</v>
      </c>
      <c r="N274" s="1">
        <v>9.6</v>
      </c>
      <c r="O274" s="1">
        <v>6.6</v>
      </c>
      <c r="P274" s="1">
        <v>65535</v>
      </c>
      <c r="Q274" s="1">
        <v>8</v>
      </c>
      <c r="R274" s="1">
        <v>5.4</v>
      </c>
      <c r="S274" s="1">
        <v>10.199999999999999</v>
      </c>
      <c r="T274" s="1">
        <v>7.2</v>
      </c>
      <c r="U274" s="1">
        <v>8</v>
      </c>
      <c r="V274" s="1">
        <v>7.2</v>
      </c>
      <c r="W274" s="1">
        <v>9</v>
      </c>
      <c r="X274" s="1">
        <v>9.8000000000000007</v>
      </c>
      <c r="Y274" s="1">
        <v>10</v>
      </c>
      <c r="Z274" s="1">
        <v>10</v>
      </c>
      <c r="AA274" s="1">
        <v>10.199999999999999</v>
      </c>
      <c r="AB274" s="1">
        <v>10</v>
      </c>
      <c r="AC274" s="1">
        <v>10.6</v>
      </c>
      <c r="AD274" s="1">
        <v>10.199999999999999</v>
      </c>
      <c r="AE274" s="1">
        <v>10.4</v>
      </c>
      <c r="AF274" s="1">
        <v>9</v>
      </c>
      <c r="AG274" s="1">
        <v>8.4</v>
      </c>
      <c r="AH274" s="1">
        <v>8.6</v>
      </c>
      <c r="AI274" s="1">
        <v>7.8</v>
      </c>
      <c r="AJ274" s="1">
        <v>7.2</v>
      </c>
      <c r="AK274" s="1">
        <v>9.1999999999999993</v>
      </c>
      <c r="AL274" s="1">
        <v>8</v>
      </c>
      <c r="AM274" s="1">
        <v>8.6</v>
      </c>
      <c r="AN274" s="1">
        <v>8.1999999999999993</v>
      </c>
      <c r="AO274" s="1">
        <v>9.6</v>
      </c>
      <c r="AP274" s="1">
        <v>8.6</v>
      </c>
      <c r="AQ274" s="1">
        <v>65535</v>
      </c>
      <c r="AR274" s="1">
        <v>9</v>
      </c>
      <c r="AS274" s="1">
        <v>8.1999999999999993</v>
      </c>
      <c r="AT274" s="1">
        <v>8.4</v>
      </c>
      <c r="AU274" s="1">
        <v>65535</v>
      </c>
      <c r="AV274" s="1">
        <v>65535</v>
      </c>
      <c r="AW274" s="1">
        <v>65535</v>
      </c>
      <c r="AX274" s="1">
        <v>65535</v>
      </c>
      <c r="AY274" s="1">
        <v>65535</v>
      </c>
      <c r="AZ274" s="1">
        <v>65535</v>
      </c>
      <c r="BA274" s="1">
        <v>9.6</v>
      </c>
      <c r="BB274" s="1">
        <v>8.1999999999999993</v>
      </c>
      <c r="BC274" s="1">
        <v>8</v>
      </c>
      <c r="BD274" s="1">
        <v>8.1999999999999993</v>
      </c>
      <c r="BE274" s="1">
        <v>9.6</v>
      </c>
      <c r="BF274" s="1">
        <v>9.4</v>
      </c>
      <c r="BG274" s="1">
        <v>9.6</v>
      </c>
      <c r="BH274" s="1">
        <v>65535</v>
      </c>
      <c r="BI274" s="1">
        <v>10</v>
      </c>
      <c r="BJ274" s="1">
        <v>10</v>
      </c>
      <c r="BK274" s="1">
        <v>8.1999999999999993</v>
      </c>
      <c r="BL274" s="1">
        <v>9.8000000000000007</v>
      </c>
      <c r="BM274" s="1">
        <v>9.4</v>
      </c>
      <c r="BN274" s="1">
        <v>9.1999999999999993</v>
      </c>
      <c r="BO274" s="102"/>
      <c r="BP274" s="1">
        <v>8</v>
      </c>
      <c r="BQ274" s="1">
        <v>8.1999999999999993</v>
      </c>
      <c r="BR274" s="1">
        <v>6.4</v>
      </c>
      <c r="BS274" s="1">
        <v>8.4</v>
      </c>
      <c r="BT274" s="1">
        <v>9.1999999999999993</v>
      </c>
      <c r="BU274" s="1">
        <v>8.8000000000000007</v>
      </c>
      <c r="BV274" s="1">
        <v>10</v>
      </c>
      <c r="BW274" s="1">
        <v>9.1999999999999993</v>
      </c>
      <c r="BX274" s="1">
        <v>11.2</v>
      </c>
      <c r="BY274" s="1">
        <v>11.4</v>
      </c>
      <c r="BZ274" s="1">
        <v>10</v>
      </c>
      <c r="CA274" s="1">
        <v>8.6</v>
      </c>
      <c r="CB274" s="1">
        <v>9.1999999999999993</v>
      </c>
      <c r="CC274" s="1">
        <v>9.4</v>
      </c>
      <c r="CD274" s="1">
        <v>8.4</v>
      </c>
      <c r="CE274" s="1">
        <v>9</v>
      </c>
      <c r="CF274" s="1">
        <v>9.8000000000000007</v>
      </c>
      <c r="CG274" s="1">
        <v>9</v>
      </c>
      <c r="CH274" s="1">
        <v>9.8000000000000007</v>
      </c>
      <c r="CI274" s="1">
        <v>10.4</v>
      </c>
      <c r="CJ274" s="1">
        <v>7</v>
      </c>
      <c r="CK274" s="1">
        <v>8.8000000000000007</v>
      </c>
      <c r="CL274" s="1">
        <v>9.1999999999999993</v>
      </c>
      <c r="CM274" s="1">
        <v>9</v>
      </c>
      <c r="CN274" s="1">
        <v>8.1999999999999993</v>
      </c>
      <c r="CO274" s="1">
        <v>9</v>
      </c>
      <c r="CP274" s="1">
        <v>9</v>
      </c>
      <c r="CQ274" s="1">
        <v>9</v>
      </c>
      <c r="CR274" s="1">
        <v>8.8000000000000007</v>
      </c>
      <c r="CS274" s="1">
        <v>9.8000000000000007</v>
      </c>
      <c r="CT274" s="1">
        <v>10.4</v>
      </c>
      <c r="CU274" s="1">
        <v>10</v>
      </c>
      <c r="CV274" s="1">
        <v>9.6</v>
      </c>
      <c r="CW274" s="1">
        <v>7.4</v>
      </c>
      <c r="CX274" s="1">
        <v>10.199999999999999</v>
      </c>
      <c r="CY274" s="1">
        <v>9.6</v>
      </c>
      <c r="CZ274" s="1">
        <v>9.8000000000000007</v>
      </c>
      <c r="DA274" s="1">
        <v>8</v>
      </c>
      <c r="DB274" s="1">
        <v>9.6</v>
      </c>
      <c r="DC274" s="1">
        <v>8.6</v>
      </c>
      <c r="DD274" s="1">
        <v>9.6</v>
      </c>
      <c r="DE274" s="1">
        <v>7.6</v>
      </c>
      <c r="DF274" s="1">
        <v>9.1999999999999993</v>
      </c>
      <c r="DG274" s="1">
        <v>8.8000000000000007</v>
      </c>
      <c r="DH274" s="1">
        <v>9.1999999999999993</v>
      </c>
      <c r="DI274" s="1">
        <v>9.1999999999999993</v>
      </c>
      <c r="DJ274" s="1">
        <v>9.1999999999999993</v>
      </c>
      <c r="DK274" s="1">
        <v>65535</v>
      </c>
      <c r="DL274" s="1">
        <v>10</v>
      </c>
      <c r="DM274" s="1">
        <v>8.6</v>
      </c>
      <c r="DN274" s="1">
        <v>9.1999999999999993</v>
      </c>
      <c r="DO274" s="1">
        <v>9.6</v>
      </c>
      <c r="DP274" s="1">
        <v>9.8000000000000007</v>
      </c>
      <c r="DQ274" s="1">
        <v>8.8000000000000007</v>
      </c>
      <c r="DR274" s="1">
        <v>9</v>
      </c>
      <c r="DS274" s="1">
        <v>65535</v>
      </c>
      <c r="DT274" s="1">
        <v>11</v>
      </c>
      <c r="DU274" s="1">
        <v>10</v>
      </c>
      <c r="DV274" s="1">
        <v>65535</v>
      </c>
      <c r="DW274" s="1">
        <v>11</v>
      </c>
      <c r="DX274" s="1">
        <v>10.4</v>
      </c>
      <c r="DY274" s="1">
        <v>8.1999999999999993</v>
      </c>
      <c r="DZ274" s="1">
        <v>10.199999999999999</v>
      </c>
      <c r="EA274" s="1">
        <v>10</v>
      </c>
      <c r="EB274" s="1">
        <v>8.6</v>
      </c>
      <c r="EC274" s="1">
        <v>11</v>
      </c>
      <c r="ED274" s="1">
        <v>12</v>
      </c>
      <c r="EE274" s="1">
        <v>11.2</v>
      </c>
      <c r="EF274" s="1">
        <v>9.1999999999999993</v>
      </c>
      <c r="EG274" s="1">
        <v>8.6</v>
      </c>
      <c r="EH274" s="1">
        <v>8</v>
      </c>
      <c r="EI274" s="1">
        <v>8.1999999999999993</v>
      </c>
      <c r="EJ274" s="1">
        <v>9.1999999999999993</v>
      </c>
      <c r="EK274" s="1">
        <v>10</v>
      </c>
      <c r="EL274" s="1">
        <v>65535</v>
      </c>
      <c r="EM274" s="1">
        <v>10.8</v>
      </c>
      <c r="EN274" s="1">
        <v>9.8000000000000007</v>
      </c>
      <c r="EO274" s="1">
        <v>9.6</v>
      </c>
      <c r="EP274" s="1">
        <v>9.6</v>
      </c>
      <c r="EQ274" s="1">
        <v>10</v>
      </c>
      <c r="ER274" s="1">
        <v>9.6</v>
      </c>
      <c r="ES274" s="1">
        <v>8.8000000000000007</v>
      </c>
      <c r="ET274" s="1">
        <v>9.6</v>
      </c>
      <c r="EU274" s="1">
        <v>65535</v>
      </c>
      <c r="EV274" s="1">
        <v>9.4</v>
      </c>
      <c r="EW274" s="1">
        <v>9.1999999999999993</v>
      </c>
      <c r="EX274" s="1">
        <v>10</v>
      </c>
      <c r="EY274" s="1">
        <v>8.4</v>
      </c>
      <c r="EZ274" s="1">
        <v>9.4</v>
      </c>
      <c r="FA274" s="1">
        <v>8.1999999999999993</v>
      </c>
      <c r="FB274" s="1">
        <v>9</v>
      </c>
      <c r="FC274" s="1">
        <v>10.199999999999999</v>
      </c>
      <c r="FD274" s="1">
        <v>9</v>
      </c>
      <c r="FE274" s="1">
        <v>8.1999999999999993</v>
      </c>
      <c r="FF274" s="1">
        <v>10.199999999999999</v>
      </c>
      <c r="FG274" s="1">
        <v>9.8000000000000007</v>
      </c>
      <c r="FH274" s="1">
        <v>8.1999999999999993</v>
      </c>
      <c r="FI274" s="1">
        <v>9.4</v>
      </c>
      <c r="FJ274" s="1">
        <v>9.4</v>
      </c>
      <c r="FK274" s="1">
        <v>8</v>
      </c>
      <c r="FL274" s="1">
        <v>10</v>
      </c>
      <c r="FM274" s="1">
        <v>9.1999999999999993</v>
      </c>
      <c r="FN274" s="1">
        <v>10</v>
      </c>
      <c r="FO274" s="1">
        <v>9</v>
      </c>
      <c r="FP274" s="1">
        <v>10</v>
      </c>
      <c r="FQ274" s="1">
        <v>10</v>
      </c>
      <c r="FR274" s="1">
        <v>8.4</v>
      </c>
      <c r="FS274" s="1">
        <v>10.4</v>
      </c>
      <c r="FT274" s="1">
        <v>11</v>
      </c>
      <c r="FU274" s="1">
        <v>10.199999999999999</v>
      </c>
      <c r="FV274" s="1">
        <v>11</v>
      </c>
      <c r="FW274" s="1">
        <v>9.8000000000000007</v>
      </c>
      <c r="FX274" s="1">
        <v>9.4</v>
      </c>
      <c r="FY274" s="1">
        <v>10</v>
      </c>
      <c r="FZ274" s="1">
        <v>10</v>
      </c>
      <c r="GA274" s="1">
        <v>10.199999999999999</v>
      </c>
      <c r="GB274" s="1">
        <v>9.4</v>
      </c>
      <c r="GC274" s="1">
        <v>9.6</v>
      </c>
      <c r="GD274" s="1">
        <v>9.8000000000000007</v>
      </c>
      <c r="GE274" s="1">
        <v>10.8</v>
      </c>
      <c r="GF274" s="1">
        <v>9.8000000000000007</v>
      </c>
      <c r="GG274" s="1">
        <v>10</v>
      </c>
      <c r="GH274" s="1">
        <v>9.1999999999999993</v>
      </c>
      <c r="GI274" s="1">
        <v>9.6</v>
      </c>
      <c r="GJ274" s="1">
        <v>8</v>
      </c>
      <c r="GK274" s="1">
        <v>8.1999999999999993</v>
      </c>
      <c r="GL274" s="1">
        <v>65535</v>
      </c>
      <c r="GM274" s="1">
        <v>65535</v>
      </c>
      <c r="GN274" s="1">
        <v>65535</v>
      </c>
      <c r="GO274" s="1">
        <v>65535</v>
      </c>
      <c r="GP274" s="1">
        <v>65535</v>
      </c>
      <c r="GQ274" s="1">
        <v>9.8000000000000007</v>
      </c>
      <c r="GR274" s="1">
        <v>9</v>
      </c>
      <c r="GS274" s="1">
        <v>8</v>
      </c>
      <c r="GT274" s="1">
        <v>65535</v>
      </c>
      <c r="GU274" s="1">
        <v>65535</v>
      </c>
      <c r="GV274" s="1">
        <v>9</v>
      </c>
      <c r="GW274" s="1">
        <v>65535</v>
      </c>
      <c r="GX274" s="1">
        <v>9.1999999999999993</v>
      </c>
      <c r="GY274" s="1">
        <v>10.199999999999999</v>
      </c>
      <c r="GZ274" s="1">
        <v>65535</v>
      </c>
      <c r="HA274" s="1">
        <v>65535</v>
      </c>
      <c r="HB274" s="1">
        <v>9.8000000000000007</v>
      </c>
      <c r="HC274" s="1">
        <v>9.8000000000000007</v>
      </c>
      <c r="HD274" s="1">
        <v>65535</v>
      </c>
      <c r="HE274" s="1">
        <v>8.1999999999999993</v>
      </c>
      <c r="HF274" s="1">
        <v>9</v>
      </c>
      <c r="HG274" s="1">
        <v>8.1999999999999993</v>
      </c>
      <c r="HH274" s="1">
        <v>9.8000000000000007</v>
      </c>
      <c r="HI274" s="1">
        <v>9.8000000000000007</v>
      </c>
      <c r="HJ274" s="1">
        <v>8.1999999999999993</v>
      </c>
      <c r="HK274" s="1">
        <v>9.6</v>
      </c>
      <c r="HL274" s="1">
        <v>9.1999999999999993</v>
      </c>
      <c r="HM274" s="1">
        <v>8.6</v>
      </c>
      <c r="HN274" s="1">
        <v>8</v>
      </c>
      <c r="HO274" s="1">
        <v>9.8000000000000007</v>
      </c>
      <c r="HP274" s="1">
        <v>9.1999999999999993</v>
      </c>
      <c r="HQ274" s="1">
        <v>10</v>
      </c>
      <c r="HR274" s="1">
        <v>10</v>
      </c>
      <c r="HS274" s="1">
        <v>9.1999999999999993</v>
      </c>
      <c r="HT274" s="1">
        <v>9.8000000000000007</v>
      </c>
      <c r="HU274" s="1">
        <v>9.8000000000000007</v>
      </c>
      <c r="HV274" s="1">
        <v>9.6</v>
      </c>
      <c r="HW274" s="1">
        <v>65535</v>
      </c>
      <c r="HX274" s="1">
        <v>10.199999999999999</v>
      </c>
      <c r="HY274" s="1">
        <v>9.8000000000000007</v>
      </c>
      <c r="HZ274" s="1">
        <v>9.4</v>
      </c>
      <c r="IA274" s="1">
        <v>7.6</v>
      </c>
      <c r="IB274" s="1">
        <v>6.6</v>
      </c>
      <c r="IC274" s="1">
        <v>7.4</v>
      </c>
      <c r="ID274" s="1">
        <v>8.1999999999999993</v>
      </c>
      <c r="IE274" s="1">
        <v>10</v>
      </c>
      <c r="IF274" s="1">
        <v>9.4</v>
      </c>
      <c r="IG274" s="1">
        <v>9.1999999999999993</v>
      </c>
      <c r="IH274" s="1">
        <v>7.2</v>
      </c>
      <c r="II274" s="1">
        <v>9</v>
      </c>
      <c r="IJ274" s="1">
        <v>9.6</v>
      </c>
      <c r="IK274" s="1">
        <v>9.1999999999999993</v>
      </c>
      <c r="IL274" s="1">
        <v>10</v>
      </c>
      <c r="IM274" s="1">
        <v>10.199999999999999</v>
      </c>
      <c r="IN274" s="1">
        <v>10.4</v>
      </c>
      <c r="IO274" s="1">
        <v>10</v>
      </c>
      <c r="IP274" s="1">
        <v>6.8</v>
      </c>
      <c r="IQ274" s="1">
        <v>10</v>
      </c>
      <c r="IR274" s="1">
        <v>9.8000000000000007</v>
      </c>
      <c r="IS274" s="1">
        <v>10</v>
      </c>
      <c r="IT274" s="1">
        <v>10</v>
      </c>
      <c r="IU274" s="1">
        <v>9.8000000000000007</v>
      </c>
      <c r="IV274" s="1">
        <v>10.6</v>
      </c>
      <c r="IW274" s="1">
        <v>10.6</v>
      </c>
      <c r="IX274" s="1">
        <v>9.8000000000000007</v>
      </c>
      <c r="IY274" s="1">
        <v>9.1999999999999993</v>
      </c>
      <c r="IZ274" s="1">
        <v>10.4</v>
      </c>
      <c r="JA274" s="1">
        <v>9.6</v>
      </c>
      <c r="JB274" s="1">
        <v>8.8000000000000007</v>
      </c>
      <c r="JC274" s="1">
        <v>9.6</v>
      </c>
      <c r="JD274" s="1">
        <v>10.199999999999999</v>
      </c>
      <c r="JE274" s="1">
        <v>10.4</v>
      </c>
      <c r="JF274" s="1">
        <v>9.4</v>
      </c>
      <c r="JG274" s="1">
        <v>8.1999999999999993</v>
      </c>
      <c r="JH274" s="1">
        <v>8.1999999999999993</v>
      </c>
      <c r="JI274" s="1">
        <v>8.8000000000000007</v>
      </c>
      <c r="JJ274" s="1">
        <v>9.6</v>
      </c>
      <c r="JK274" s="1">
        <v>8</v>
      </c>
      <c r="JL274" s="1">
        <v>8.4</v>
      </c>
      <c r="JM274" s="1">
        <v>7.8</v>
      </c>
      <c r="JN274" s="1">
        <v>9</v>
      </c>
      <c r="JO274" s="1">
        <v>8</v>
      </c>
      <c r="JP274" s="1">
        <v>8.1999999999999993</v>
      </c>
      <c r="JQ274" s="1">
        <v>8.1999999999999993</v>
      </c>
      <c r="JR274" s="1">
        <v>8.1999999999999993</v>
      </c>
      <c r="JS274" s="1">
        <v>8.6</v>
      </c>
      <c r="JT274" s="1">
        <v>7.6</v>
      </c>
      <c r="JU274" s="1">
        <v>7.2</v>
      </c>
      <c r="JV274" s="1">
        <v>8.6</v>
      </c>
      <c r="JW274" s="1">
        <v>7</v>
      </c>
      <c r="JX274" s="1">
        <v>8.6</v>
      </c>
      <c r="JY274" s="1">
        <v>7.2</v>
      </c>
      <c r="JZ274" s="1">
        <v>7</v>
      </c>
      <c r="KA274" s="1">
        <v>8.1999999999999993</v>
      </c>
      <c r="KB274" s="1">
        <v>7.2</v>
      </c>
      <c r="KC274" s="1">
        <v>9.4</v>
      </c>
      <c r="KD274" s="1">
        <v>8</v>
      </c>
      <c r="KE274" s="1">
        <v>7.8</v>
      </c>
      <c r="KF274" s="1">
        <v>8.8000000000000007</v>
      </c>
      <c r="KG274" s="1">
        <v>8.6</v>
      </c>
      <c r="KH274" s="1">
        <v>9.1999999999999993</v>
      </c>
      <c r="KI274" s="1">
        <v>8.4</v>
      </c>
      <c r="KJ274" s="1">
        <v>7.2</v>
      </c>
      <c r="KK274" s="1">
        <v>8.8000000000000007</v>
      </c>
      <c r="KL274" s="1">
        <v>7.4</v>
      </c>
      <c r="KM274" s="1">
        <v>7.8</v>
      </c>
      <c r="KN274" s="1">
        <v>9</v>
      </c>
      <c r="KO274" s="1">
        <v>7.2</v>
      </c>
      <c r="KP274" s="1">
        <v>7.2</v>
      </c>
      <c r="KQ274" s="1">
        <v>8.4</v>
      </c>
      <c r="KR274" s="1">
        <v>9.1999999999999993</v>
      </c>
      <c r="KS274" s="1">
        <v>8.8000000000000007</v>
      </c>
      <c r="KT274" s="1">
        <v>7.2</v>
      </c>
      <c r="KU274" s="1">
        <v>8.4</v>
      </c>
      <c r="KV274" s="1">
        <v>8.1999999999999993</v>
      </c>
      <c r="KW274" s="1">
        <v>9.6</v>
      </c>
      <c r="KX274" s="1">
        <v>9.6</v>
      </c>
      <c r="KY274" s="1">
        <v>8.1999999999999993</v>
      </c>
      <c r="KZ274" s="1">
        <v>8.6</v>
      </c>
      <c r="LA274" s="1">
        <v>7.8</v>
      </c>
      <c r="LB274" s="1">
        <v>7</v>
      </c>
      <c r="LC274" s="1">
        <v>7.6</v>
      </c>
      <c r="LD274" s="1">
        <v>8.1999999999999993</v>
      </c>
      <c r="LE274" s="1">
        <v>8.4</v>
      </c>
      <c r="LF274" s="1">
        <v>8</v>
      </c>
      <c r="LG274" s="1">
        <v>8.1999999999999993</v>
      </c>
      <c r="LH274" s="1">
        <v>9.8000000000000007</v>
      </c>
      <c r="LI274" s="1">
        <v>9.6</v>
      </c>
      <c r="LJ274" s="1">
        <v>9</v>
      </c>
      <c r="LK274" s="1">
        <v>10</v>
      </c>
      <c r="LL274" s="1">
        <v>10.4</v>
      </c>
      <c r="LM274" s="1">
        <v>9.6</v>
      </c>
      <c r="LN274" s="1">
        <v>8</v>
      </c>
      <c r="LO274" s="1">
        <v>8.8000000000000007</v>
      </c>
      <c r="LP274" s="1">
        <v>9.6</v>
      </c>
      <c r="LQ274" s="1">
        <v>7.8</v>
      </c>
      <c r="LR274" s="1">
        <v>7.4</v>
      </c>
      <c r="LS274" s="1">
        <v>7.2</v>
      </c>
      <c r="LT274" s="1">
        <v>8.1999999999999993</v>
      </c>
      <c r="LU274" s="1">
        <v>7.4</v>
      </c>
      <c r="LV274" s="1">
        <v>8</v>
      </c>
      <c r="LW274" s="1">
        <v>6.2</v>
      </c>
      <c r="LX274" s="1">
        <v>7</v>
      </c>
      <c r="LY274" s="1">
        <v>7.4</v>
      </c>
      <c r="LZ274" s="1">
        <v>10.199999999999999</v>
      </c>
      <c r="MA274" s="1">
        <v>10.4</v>
      </c>
      <c r="MB274" s="1">
        <v>8.8000000000000007</v>
      </c>
      <c r="MC274" s="1">
        <v>7.6</v>
      </c>
      <c r="MD274" s="1">
        <v>65535</v>
      </c>
      <c r="ME274" s="1">
        <v>8.1999999999999993</v>
      </c>
      <c r="MF274" s="1">
        <v>9.4</v>
      </c>
      <c r="MG274" s="1">
        <v>8</v>
      </c>
      <c r="MH274" s="1">
        <v>8</v>
      </c>
      <c r="MI274" s="1">
        <v>7.2</v>
      </c>
      <c r="MJ274" s="1">
        <v>7</v>
      </c>
      <c r="MK274" s="1">
        <v>8</v>
      </c>
      <c r="ML274" s="1">
        <v>6.8</v>
      </c>
      <c r="MM274" s="1">
        <v>6.2</v>
      </c>
      <c r="MN274" s="1">
        <v>7.2</v>
      </c>
      <c r="MO274" s="1">
        <v>7.4</v>
      </c>
      <c r="MP274" s="1">
        <v>8.1999999999999993</v>
      </c>
      <c r="MQ274" s="1">
        <v>65535</v>
      </c>
      <c r="MR274" s="1">
        <v>9.4</v>
      </c>
      <c r="MS274" s="1">
        <v>8</v>
      </c>
      <c r="MT274" s="1">
        <v>8</v>
      </c>
      <c r="MU274" s="1">
        <v>7.4</v>
      </c>
      <c r="MV274" s="1">
        <v>6.6</v>
      </c>
      <c r="MW274" s="1">
        <v>8.8000000000000007</v>
      </c>
      <c r="MX274" s="1">
        <v>65535</v>
      </c>
      <c r="MY274" s="1">
        <v>9.8000000000000007</v>
      </c>
      <c r="MZ274" s="1">
        <v>9.8000000000000007</v>
      </c>
      <c r="NA274" s="1">
        <v>10</v>
      </c>
      <c r="NB274" s="1">
        <v>11</v>
      </c>
      <c r="NC274" s="1">
        <v>9.8000000000000007</v>
      </c>
      <c r="ND274" s="1">
        <v>10.8</v>
      </c>
      <c r="NE274" s="1">
        <v>10</v>
      </c>
      <c r="NF274" s="1">
        <v>9.4</v>
      </c>
      <c r="NG274" s="1">
        <v>9</v>
      </c>
      <c r="NH274" s="1">
        <v>9.4</v>
      </c>
      <c r="NI274" s="1">
        <v>10.199999999999999</v>
      </c>
      <c r="NJ274" s="6">
        <f t="shared" si="209"/>
        <v>0.87096774193548387</v>
      </c>
      <c r="NK274" s="3">
        <f t="shared" si="210"/>
        <v>0.7142857142857143</v>
      </c>
      <c r="NL274" s="3">
        <f t="shared" si="211"/>
        <v>1</v>
      </c>
      <c r="NM274" s="3">
        <f t="shared" si="212"/>
        <v>0.9</v>
      </c>
      <c r="NN274" s="3">
        <f t="shared" si="213"/>
        <v>0.93548387096774188</v>
      </c>
      <c r="NO274" s="3">
        <f t="shared" si="214"/>
        <v>1</v>
      </c>
      <c r="NP274" s="3">
        <f t="shared" si="215"/>
        <v>0.64516129032258063</v>
      </c>
      <c r="NQ274" s="3">
        <f t="shared" si="216"/>
        <v>0.967741935483871</v>
      </c>
      <c r="NR274" s="3">
        <f t="shared" si="217"/>
        <v>1</v>
      </c>
      <c r="NS274" s="3">
        <f t="shared" si="218"/>
        <v>1</v>
      </c>
      <c r="NT274" s="3">
        <f t="shared" si="219"/>
        <v>0.96666666666666667</v>
      </c>
      <c r="NU274" s="3">
        <f t="shared" si="220"/>
        <v>0.93548387096774188</v>
      </c>
      <c r="NV274" s="3">
        <f t="shared" si="221"/>
        <v>0.9123287671232877</v>
      </c>
      <c r="NW274" s="5">
        <f t="shared" si="222"/>
        <v>8.8962962962962955</v>
      </c>
      <c r="NX274" s="1">
        <f t="shared" si="223"/>
        <v>8.9899999999999984</v>
      </c>
      <c r="NY274" s="1">
        <f t="shared" si="224"/>
        <v>9.1161290322580655</v>
      </c>
      <c r="NZ274" s="1">
        <f t="shared" si="225"/>
        <v>9.3703703703703685</v>
      </c>
      <c r="OA274" s="1">
        <f t="shared" si="226"/>
        <v>9.5172413793103452</v>
      </c>
      <c r="OB274" s="1">
        <f t="shared" si="227"/>
        <v>9.6733333333333356</v>
      </c>
      <c r="OC274" s="1">
        <f t="shared" si="228"/>
        <v>9.09</v>
      </c>
      <c r="OD274" s="1">
        <f t="shared" si="229"/>
        <v>9.1399999999999988</v>
      </c>
      <c r="OE274" s="1">
        <f t="shared" si="230"/>
        <v>9.0733333333333324</v>
      </c>
      <c r="OF274" s="1">
        <f t="shared" si="231"/>
        <v>8.2193548387096751</v>
      </c>
      <c r="OG274" s="1">
        <f t="shared" si="232"/>
        <v>8.4</v>
      </c>
      <c r="OH274" s="1">
        <f t="shared" si="233"/>
        <v>8.5862068965517278</v>
      </c>
      <c r="OI274" s="111">
        <v>7.1866666666666674</v>
      </c>
      <c r="OJ274" s="112">
        <v>7.35</v>
      </c>
      <c r="OK274" s="112">
        <v>7.4300000000000006</v>
      </c>
      <c r="OL274" s="112">
        <v>7.8133333333333335</v>
      </c>
      <c r="OM274" s="112">
        <v>8.0066666666666659</v>
      </c>
      <c r="ON274" s="112">
        <v>8.0399999999999991</v>
      </c>
      <c r="OO274" s="112">
        <v>7.7299999999999995</v>
      </c>
      <c r="OP274" s="112">
        <v>7.66</v>
      </c>
      <c r="OQ274" s="112">
        <v>7.5333333333333332</v>
      </c>
      <c r="OR274" s="112">
        <v>7.5133333333333336</v>
      </c>
      <c r="OS274" s="112">
        <v>7.4433333333333325</v>
      </c>
      <c r="OT274" s="112">
        <v>7.3533333333333335</v>
      </c>
      <c r="OU274" s="5">
        <f t="shared" si="197"/>
        <v>1.7096296296296281</v>
      </c>
      <c r="OV274" s="1">
        <f t="shared" si="198"/>
        <v>1.6399999999999988</v>
      </c>
      <c r="OW274" s="1">
        <f t="shared" si="199"/>
        <v>1.6861290322580649</v>
      </c>
      <c r="OX274" s="1">
        <f t="shared" si="200"/>
        <v>1.557037037037035</v>
      </c>
      <c r="OY274" s="1">
        <f t="shared" si="201"/>
        <v>1.5105747126436793</v>
      </c>
      <c r="OZ274" s="1">
        <f t="shared" si="202"/>
        <v>1.6333333333333364</v>
      </c>
      <c r="PA274" s="1">
        <f t="shared" si="203"/>
        <v>1.3600000000000003</v>
      </c>
      <c r="PB274" s="1">
        <f t="shared" si="204"/>
        <v>1.4799999999999986</v>
      </c>
      <c r="PC274" s="1">
        <f t="shared" si="205"/>
        <v>1.5399999999999991</v>
      </c>
      <c r="PD274" s="1">
        <f t="shared" si="206"/>
        <v>0.70602150537634145</v>
      </c>
      <c r="PE274" s="1">
        <f t="shared" si="207"/>
        <v>0.95666666666666789</v>
      </c>
      <c r="PF274" s="1">
        <f t="shared" si="208"/>
        <v>1.2328735632183943</v>
      </c>
      <c r="PG274" s="111">
        <v>2</v>
      </c>
      <c r="PH274" s="112">
        <v>2</v>
      </c>
      <c r="PI274" s="112">
        <v>2.1</v>
      </c>
      <c r="PJ274" s="112">
        <v>2</v>
      </c>
      <c r="PK274" s="112">
        <v>3.1</v>
      </c>
      <c r="PL274" s="112">
        <v>3</v>
      </c>
      <c r="PM274" s="112">
        <v>2</v>
      </c>
      <c r="PN274" s="112">
        <v>1.6</v>
      </c>
      <c r="PO274" s="112">
        <v>3</v>
      </c>
      <c r="PP274" s="112">
        <v>2.4</v>
      </c>
      <c r="PQ274" s="112">
        <v>3</v>
      </c>
      <c r="PR274" s="137">
        <v>4</v>
      </c>
      <c r="PS274" s="5">
        <f t="array" ref="PS274">+IF(ISERROR($NW274)=FALSE,MIN(IF($H274:$AL274&lt;65534,$H274:$AL274,"")),NA())</f>
        <v>5.4</v>
      </c>
      <c r="PT274" s="1">
        <f t="array" ref="PT274">+IF(ISERROR($NX274)=FALSE,MIN(IF($AM274:$BN274&lt;65534,$AM274:$BN274,"")),NA())</f>
        <v>8</v>
      </c>
      <c r="PU274" s="1">
        <f t="array" ref="PU274">+IF(ISERROR($NY274)=FALSE,MIN(IF($BP274:$CT274&lt;65534,$BP274:$CT274,"")),NA())</f>
        <v>6.4</v>
      </c>
      <c r="PV274" s="1">
        <f t="array" ref="PV274">+IF(ISERROR($NZ274)=FALSE,MIN(IF($CU274:$DX274&lt;65534,$CU274:$DX274,"")),NA())</f>
        <v>7.4</v>
      </c>
      <c r="PW274" s="1">
        <f t="array" ref="PW274">+IF(ISERROR($OA274)=FALSE,MIN(IF($DY274:$FC274&lt;65534,$DY274:$FC274,"")),NA())</f>
        <v>8</v>
      </c>
      <c r="PX274" s="1">
        <f t="array" ref="PX274">+IF(ISERROR($OB274)=FALSE,MIN(IF($FD274:$GG274&lt;65534,$FD274:$GG274,"")),NA())</f>
        <v>8</v>
      </c>
      <c r="PY274" s="1">
        <f t="array" ref="PY274">+IF(ISERROR($OC274)=FALSE,MIN(IF($GH274:$HL274&lt;65534,$GH274:$HL274,"")),NA())</f>
        <v>8</v>
      </c>
      <c r="PZ274" s="1">
        <f t="array" ref="PZ274">+IF(ISERROR($OD274)=FALSE,MIN(IF($HM274:$IQ274&lt;65534,$HM274:$IQ274,"")),NA())</f>
        <v>6.6</v>
      </c>
      <c r="QA274" s="1">
        <f t="array" ref="QA274">+IF(ISERROR($OE274)=FALSE,MIN(IF($IR274:$JU274&lt;65534,$IR274:$JU274,"")),NA())</f>
        <v>7.2</v>
      </c>
      <c r="QB274" s="1">
        <f t="array" ref="QB274">+IF(ISERROR($OF274)=FALSE,MIN(IF($JV274:$KZ274&lt;65534,$JV274:$KZ274,"")),NA())</f>
        <v>7</v>
      </c>
      <c r="QC274" s="1">
        <f t="array" ref="QC274">+IF(ISERROR($OG274)=FALSE,MIN(IF($LA274:$MD274&lt;65534,$LA274:$MD274,"")),NA())</f>
        <v>6.2</v>
      </c>
      <c r="QD274" s="1">
        <f t="array" ref="QD274">+IF(ISERROR($OH274)=FALSE,MIN(IF($ME274:$NI274&lt;65534,$ME274:$NI274,"")),NA())</f>
        <v>6.2</v>
      </c>
      <c r="QE274" s="5">
        <f t="shared" si="234"/>
        <v>-3.4000000000000004</v>
      </c>
      <c r="QF274" s="1">
        <f t="shared" si="235"/>
        <v>-6</v>
      </c>
      <c r="QG274" s="1">
        <f t="shared" si="236"/>
        <v>-4.3000000000000007</v>
      </c>
      <c r="QH274" s="1">
        <f t="shared" si="237"/>
        <v>-5.4</v>
      </c>
      <c r="QI274" s="1">
        <f t="shared" si="238"/>
        <v>-4.9000000000000004</v>
      </c>
      <c r="QJ274" s="1">
        <f t="shared" si="239"/>
        <v>-5</v>
      </c>
      <c r="QK274" s="1">
        <f t="shared" si="240"/>
        <v>-6</v>
      </c>
      <c r="QL274" s="1">
        <f t="shared" si="241"/>
        <v>-5</v>
      </c>
      <c r="QM274" s="1">
        <f t="shared" si="242"/>
        <v>-4.2</v>
      </c>
      <c r="QN274" s="1">
        <f t="shared" si="243"/>
        <v>-4.5999999999999996</v>
      </c>
      <c r="QO274" s="1">
        <f t="shared" si="244"/>
        <v>-3.2</v>
      </c>
      <c r="QP274" s="1">
        <f t="shared" si="245"/>
        <v>-2.2000000000000002</v>
      </c>
      <c r="QQ274" s="5" t="s">
        <v>892</v>
      </c>
    </row>
    <row r="275" spans="1:459" s="1" customFormat="1" x14ac:dyDescent="0.2">
      <c r="A275" s="79">
        <v>26105150</v>
      </c>
      <c r="B275" s="106">
        <v>-76.033055555555549</v>
      </c>
      <c r="C275" s="106">
        <v>4.2389166666666664</v>
      </c>
      <c r="D275" s="105">
        <v>111</v>
      </c>
      <c r="E275" s="97" t="s">
        <v>139</v>
      </c>
      <c r="F275" s="97" t="s">
        <v>577</v>
      </c>
      <c r="G275" s="97" t="s">
        <v>28</v>
      </c>
      <c r="H275" s="1">
        <v>65535</v>
      </c>
      <c r="I275" s="1">
        <v>65535</v>
      </c>
      <c r="J275" s="1">
        <v>65535</v>
      </c>
      <c r="K275" s="1">
        <v>17.600000000000001</v>
      </c>
      <c r="L275" s="1">
        <v>18.2</v>
      </c>
      <c r="M275" s="1">
        <v>18.059999999999999</v>
      </c>
      <c r="N275" s="1">
        <v>19.399999999999999</v>
      </c>
      <c r="O275" s="1">
        <v>17.2</v>
      </c>
      <c r="P275" s="1">
        <v>65535</v>
      </c>
      <c r="Q275" s="1">
        <v>17.600000000000001</v>
      </c>
      <c r="R275" s="1">
        <v>65535</v>
      </c>
      <c r="S275" s="1">
        <v>17.399999999999999</v>
      </c>
      <c r="T275" s="1">
        <v>65535</v>
      </c>
      <c r="U275" s="1">
        <v>65535</v>
      </c>
      <c r="V275" s="1">
        <v>65535</v>
      </c>
      <c r="W275" s="1">
        <v>65535</v>
      </c>
      <c r="X275" s="1">
        <v>65535</v>
      </c>
      <c r="Y275" s="1">
        <v>65535</v>
      </c>
      <c r="Z275" s="1">
        <v>65535</v>
      </c>
      <c r="AA275" s="1">
        <v>65535</v>
      </c>
      <c r="AB275" s="1">
        <v>65535</v>
      </c>
      <c r="AC275" s="1">
        <v>65535</v>
      </c>
      <c r="AD275" s="1">
        <v>65535</v>
      </c>
      <c r="AE275" s="1">
        <v>65535</v>
      </c>
      <c r="AF275" s="1">
        <v>65535</v>
      </c>
      <c r="AG275" s="1">
        <v>65535</v>
      </c>
      <c r="AH275" s="1">
        <v>65535</v>
      </c>
      <c r="AI275" s="1">
        <v>65535</v>
      </c>
      <c r="AJ275" s="1">
        <v>65535</v>
      </c>
      <c r="AK275" s="1">
        <v>65535</v>
      </c>
      <c r="AL275" s="1">
        <v>65535</v>
      </c>
      <c r="AM275" s="1">
        <v>65535</v>
      </c>
      <c r="AN275" s="1">
        <v>65535</v>
      </c>
      <c r="AO275" s="1">
        <v>65535</v>
      </c>
      <c r="AP275" s="1">
        <v>65535</v>
      </c>
      <c r="AQ275" s="1">
        <v>65535</v>
      </c>
      <c r="AR275" s="1">
        <v>65535</v>
      </c>
      <c r="AS275" s="1">
        <v>65535</v>
      </c>
      <c r="AT275" s="1">
        <v>65535</v>
      </c>
      <c r="AU275" s="1">
        <v>65535</v>
      </c>
      <c r="AV275" s="1">
        <v>65535</v>
      </c>
      <c r="AW275" s="1">
        <v>65535</v>
      </c>
      <c r="AX275" s="1">
        <v>65535</v>
      </c>
      <c r="AY275" s="1">
        <v>65535</v>
      </c>
      <c r="AZ275" s="1">
        <v>65535</v>
      </c>
      <c r="BA275" s="1">
        <v>65535</v>
      </c>
      <c r="BB275" s="1">
        <v>65535</v>
      </c>
      <c r="BC275" s="1">
        <v>65535</v>
      </c>
      <c r="BD275" s="1">
        <v>65535</v>
      </c>
      <c r="BE275" s="1">
        <v>65535</v>
      </c>
      <c r="BF275" s="1">
        <v>65535</v>
      </c>
      <c r="BG275" s="1">
        <v>65535</v>
      </c>
      <c r="BH275" s="1">
        <v>65535</v>
      </c>
      <c r="BI275" s="1">
        <v>65535</v>
      </c>
      <c r="BJ275" s="1">
        <v>65535</v>
      </c>
      <c r="BK275" s="1">
        <v>65535</v>
      </c>
      <c r="BL275" s="1">
        <v>65535</v>
      </c>
      <c r="BM275" s="1">
        <v>65535</v>
      </c>
      <c r="BN275" s="1">
        <v>65535</v>
      </c>
      <c r="BO275" s="102"/>
      <c r="BP275" s="1">
        <v>65535</v>
      </c>
      <c r="BQ275" s="1">
        <v>65535</v>
      </c>
      <c r="BR275" s="1">
        <v>65535</v>
      </c>
      <c r="BS275" s="1">
        <v>65535</v>
      </c>
      <c r="BT275" s="1">
        <v>65535</v>
      </c>
      <c r="BU275" s="1">
        <v>65535</v>
      </c>
      <c r="BV275" s="1">
        <v>65535</v>
      </c>
      <c r="BW275" s="1">
        <v>65535</v>
      </c>
      <c r="BX275" s="1">
        <v>65535</v>
      </c>
      <c r="BY275" s="1">
        <v>65535</v>
      </c>
      <c r="BZ275" s="1">
        <v>65535</v>
      </c>
      <c r="CA275" s="1">
        <v>65535</v>
      </c>
      <c r="CB275" s="1">
        <v>65535</v>
      </c>
      <c r="CC275" s="1">
        <v>65535</v>
      </c>
      <c r="CD275" s="1">
        <v>65535</v>
      </c>
      <c r="CE275" s="1">
        <v>65535</v>
      </c>
      <c r="CF275" s="1">
        <v>65535</v>
      </c>
      <c r="CG275" s="1">
        <v>65535</v>
      </c>
      <c r="CH275" s="1">
        <v>65535</v>
      </c>
      <c r="CI275" s="1">
        <v>65535</v>
      </c>
      <c r="CJ275" s="1">
        <v>65535</v>
      </c>
      <c r="CK275" s="1">
        <v>65535</v>
      </c>
      <c r="CL275" s="1">
        <v>65535</v>
      </c>
      <c r="CM275" s="1">
        <v>65535</v>
      </c>
      <c r="CN275" s="1">
        <v>65535</v>
      </c>
      <c r="CO275" s="1">
        <v>65535</v>
      </c>
      <c r="CP275" s="1">
        <v>65535</v>
      </c>
      <c r="CQ275" s="1">
        <v>65535</v>
      </c>
      <c r="CR275" s="1">
        <v>65535</v>
      </c>
      <c r="CS275" s="1">
        <v>65535</v>
      </c>
      <c r="CT275" s="1">
        <v>65535</v>
      </c>
      <c r="CU275" s="1">
        <v>65535</v>
      </c>
      <c r="CV275" s="1">
        <v>65535</v>
      </c>
      <c r="CW275" s="1">
        <v>65535</v>
      </c>
      <c r="CX275" s="1">
        <v>20</v>
      </c>
      <c r="CY275" s="1">
        <v>65535</v>
      </c>
      <c r="CZ275" s="1">
        <v>65535</v>
      </c>
      <c r="DA275" s="1">
        <v>65535</v>
      </c>
      <c r="DB275" s="1">
        <v>65535</v>
      </c>
      <c r="DC275" s="1">
        <v>65535</v>
      </c>
      <c r="DD275" s="1">
        <v>65535</v>
      </c>
      <c r="DE275" s="1">
        <v>18.399999999999999</v>
      </c>
      <c r="DF275" s="1">
        <v>65535</v>
      </c>
      <c r="DG275" s="1">
        <v>65535</v>
      </c>
      <c r="DH275" s="1">
        <v>65535</v>
      </c>
      <c r="DI275" s="1">
        <v>65535</v>
      </c>
      <c r="DJ275" s="1">
        <v>65535</v>
      </c>
      <c r="DK275" s="1">
        <v>65535</v>
      </c>
      <c r="DL275" s="1">
        <v>65535</v>
      </c>
      <c r="DM275" s="1">
        <v>65535</v>
      </c>
      <c r="DN275" s="1">
        <v>65535</v>
      </c>
      <c r="DO275" s="1">
        <v>65535</v>
      </c>
      <c r="DP275" s="1">
        <v>65535</v>
      </c>
      <c r="DQ275" s="1">
        <v>65535</v>
      </c>
      <c r="DR275" s="1">
        <v>65535</v>
      </c>
      <c r="DS275" s="1">
        <v>65535</v>
      </c>
      <c r="DT275" s="1">
        <v>65535</v>
      </c>
      <c r="DU275" s="1">
        <v>65535</v>
      </c>
      <c r="DV275" s="1">
        <v>65535</v>
      </c>
      <c r="DW275" s="1">
        <v>65535</v>
      </c>
      <c r="DX275" s="1">
        <v>65535</v>
      </c>
      <c r="DY275" s="1">
        <v>20.2</v>
      </c>
      <c r="DZ275" s="1">
        <v>19.600000000000001</v>
      </c>
      <c r="EA275" s="1">
        <v>20.399999999999999</v>
      </c>
      <c r="EB275" s="1">
        <v>21.2</v>
      </c>
      <c r="EC275" s="1">
        <v>19.2</v>
      </c>
      <c r="ED275" s="1">
        <v>21.2</v>
      </c>
      <c r="EE275" s="1">
        <v>21.4</v>
      </c>
      <c r="EF275" s="1">
        <v>19.600000000000001</v>
      </c>
      <c r="EG275" s="1">
        <v>65535</v>
      </c>
      <c r="EH275" s="1">
        <v>19.2</v>
      </c>
      <c r="EI275" s="1">
        <v>18.399999999999999</v>
      </c>
      <c r="EJ275" s="1">
        <v>17.600000000000001</v>
      </c>
      <c r="EK275" s="1">
        <v>65535</v>
      </c>
      <c r="EL275" s="1">
        <v>19.2</v>
      </c>
      <c r="EM275" s="1">
        <v>19.2</v>
      </c>
      <c r="EN275" s="1">
        <v>65535</v>
      </c>
      <c r="EO275" s="1">
        <v>65535</v>
      </c>
      <c r="EP275" s="1">
        <v>65535</v>
      </c>
      <c r="EQ275" s="1">
        <v>19.2</v>
      </c>
      <c r="ER275" s="1">
        <v>18.600000000000001</v>
      </c>
      <c r="ES275" s="1">
        <v>19.399999999999999</v>
      </c>
      <c r="ET275" s="1">
        <v>65535</v>
      </c>
      <c r="EU275" s="1">
        <v>20.6</v>
      </c>
      <c r="EV275" s="1">
        <v>20.6</v>
      </c>
      <c r="EW275" s="1">
        <v>20.399999999999999</v>
      </c>
      <c r="EX275" s="1">
        <v>65535</v>
      </c>
      <c r="EY275" s="1">
        <v>65535</v>
      </c>
      <c r="EZ275" s="1">
        <v>65535</v>
      </c>
      <c r="FA275" s="1">
        <v>65535</v>
      </c>
      <c r="FB275" s="1">
        <v>65535</v>
      </c>
      <c r="FC275" s="1">
        <v>65535</v>
      </c>
      <c r="FD275" s="1">
        <v>65535</v>
      </c>
      <c r="FE275" s="1">
        <v>18.399999999999999</v>
      </c>
      <c r="FF275" s="1">
        <v>19.399999999999999</v>
      </c>
      <c r="FG275" s="1">
        <v>65535</v>
      </c>
      <c r="FH275" s="1">
        <v>18.399999999999999</v>
      </c>
      <c r="FI275" s="1">
        <v>19.2</v>
      </c>
      <c r="FJ275" s="1">
        <v>19.2</v>
      </c>
      <c r="FK275" s="1">
        <v>65535</v>
      </c>
      <c r="FL275" s="1">
        <v>19.2</v>
      </c>
      <c r="FM275" s="1">
        <v>19</v>
      </c>
      <c r="FN275" s="1">
        <v>19.2</v>
      </c>
      <c r="FO275" s="1">
        <v>19</v>
      </c>
      <c r="FP275" s="1">
        <v>19</v>
      </c>
      <c r="FQ275" s="1">
        <v>19.2</v>
      </c>
      <c r="FR275" s="1">
        <v>18.600000000000001</v>
      </c>
      <c r="FS275" s="1">
        <v>19.2</v>
      </c>
      <c r="FT275" s="1">
        <v>19.399999999999999</v>
      </c>
      <c r="FU275" s="1">
        <v>19.600000000000001</v>
      </c>
      <c r="FV275" s="1">
        <v>65535</v>
      </c>
      <c r="FW275" s="1">
        <v>18.600000000000001</v>
      </c>
      <c r="FX275" s="1">
        <v>65535</v>
      </c>
      <c r="FY275" s="1">
        <v>18.600000000000001</v>
      </c>
      <c r="FZ275" s="1">
        <v>65535</v>
      </c>
      <c r="GA275" s="1">
        <v>65535</v>
      </c>
      <c r="GB275" s="1">
        <v>65535</v>
      </c>
      <c r="GC275" s="1">
        <v>65535</v>
      </c>
      <c r="GD275" s="1">
        <v>18.600000000000001</v>
      </c>
      <c r="GE275" s="1">
        <v>19.399999999999999</v>
      </c>
      <c r="GF275" s="1">
        <v>19.2</v>
      </c>
      <c r="GG275" s="1">
        <v>19.600000000000001</v>
      </c>
      <c r="GH275" s="1">
        <v>19.2</v>
      </c>
      <c r="GI275" s="1">
        <v>19.2</v>
      </c>
      <c r="GJ275" s="1">
        <v>18.600000000000001</v>
      </c>
      <c r="GK275" s="1">
        <v>19</v>
      </c>
      <c r="GL275" s="1">
        <v>18.600000000000001</v>
      </c>
      <c r="GM275" s="1">
        <v>19.399999999999999</v>
      </c>
      <c r="GN275" s="1">
        <v>19.2</v>
      </c>
      <c r="GO275" s="1">
        <v>65535</v>
      </c>
      <c r="GP275" s="1">
        <v>18.2</v>
      </c>
      <c r="GQ275" s="1">
        <v>19.2</v>
      </c>
      <c r="GR275" s="1">
        <v>19.2</v>
      </c>
      <c r="GS275" s="1">
        <v>65535</v>
      </c>
      <c r="GT275" s="1">
        <v>65535</v>
      </c>
      <c r="GU275" s="1">
        <v>65535</v>
      </c>
      <c r="GV275" s="1">
        <v>65535</v>
      </c>
      <c r="GW275" s="1">
        <v>65535</v>
      </c>
      <c r="GX275" s="1">
        <v>65535</v>
      </c>
      <c r="GY275" s="1">
        <v>65535</v>
      </c>
      <c r="GZ275" s="1">
        <v>65535</v>
      </c>
      <c r="HA275" s="1">
        <v>65535</v>
      </c>
      <c r="HB275" s="1">
        <v>65535</v>
      </c>
      <c r="HC275" s="1">
        <v>65535</v>
      </c>
      <c r="HD275" s="1">
        <v>65535</v>
      </c>
      <c r="HE275" s="1">
        <v>19.600000000000001</v>
      </c>
      <c r="HF275" s="1">
        <v>18.600000000000001</v>
      </c>
      <c r="HG275" s="1">
        <v>18.600000000000001</v>
      </c>
      <c r="HH275" s="1">
        <v>65535</v>
      </c>
      <c r="HI275" s="1">
        <v>18.600000000000001</v>
      </c>
      <c r="HJ275" s="1">
        <v>19.600000000000001</v>
      </c>
      <c r="HK275" s="1">
        <v>19.600000000000001</v>
      </c>
      <c r="HL275" s="1">
        <v>18.2</v>
      </c>
      <c r="HM275" s="1">
        <v>65535</v>
      </c>
      <c r="HN275" s="1">
        <v>19.2</v>
      </c>
      <c r="HO275" s="1">
        <v>18.600000000000001</v>
      </c>
      <c r="HP275" s="1">
        <v>65535</v>
      </c>
      <c r="HQ275" s="1">
        <v>65535</v>
      </c>
      <c r="HR275" s="1">
        <v>19.399999999999999</v>
      </c>
      <c r="HS275" s="1">
        <v>65535</v>
      </c>
      <c r="HT275" s="1">
        <v>65535</v>
      </c>
      <c r="HU275" s="1">
        <v>19.600000000000001</v>
      </c>
      <c r="HV275" s="1">
        <v>18.600000000000001</v>
      </c>
      <c r="HW275" s="1">
        <v>65535</v>
      </c>
      <c r="HX275" s="1">
        <v>18.399999999999999</v>
      </c>
      <c r="HY275" s="1">
        <v>19</v>
      </c>
      <c r="HZ275" s="1">
        <v>18.600000000000001</v>
      </c>
      <c r="IA275" s="1">
        <v>18.600000000000001</v>
      </c>
      <c r="IB275" s="1">
        <v>18.2</v>
      </c>
      <c r="IC275" s="1">
        <v>65535</v>
      </c>
      <c r="ID275" s="1">
        <v>65535</v>
      </c>
      <c r="IE275" s="1">
        <v>18.600000000000001</v>
      </c>
      <c r="IF275" s="1">
        <v>65535</v>
      </c>
      <c r="IG275" s="1">
        <v>19.600000000000001</v>
      </c>
      <c r="IH275" s="1">
        <v>19.600000000000001</v>
      </c>
      <c r="II275" s="1">
        <v>19.2</v>
      </c>
      <c r="IJ275" s="1">
        <v>65535</v>
      </c>
      <c r="IK275" s="1">
        <v>65535</v>
      </c>
      <c r="IL275" s="1">
        <v>19.600000000000001</v>
      </c>
      <c r="IM275" s="1">
        <v>19.600000000000001</v>
      </c>
      <c r="IN275" s="1">
        <v>19.2</v>
      </c>
      <c r="IO275" s="1">
        <v>65535</v>
      </c>
      <c r="IP275" s="1">
        <v>65535</v>
      </c>
      <c r="IQ275" s="1">
        <v>65535</v>
      </c>
      <c r="IR275" s="1">
        <v>19.2</v>
      </c>
      <c r="IS275" s="1">
        <v>65535</v>
      </c>
      <c r="IT275" s="1">
        <v>19.2</v>
      </c>
      <c r="IU275" s="1">
        <v>65535</v>
      </c>
      <c r="IV275" s="1">
        <v>65535</v>
      </c>
      <c r="IW275" s="1">
        <v>65535</v>
      </c>
      <c r="IX275" s="1">
        <v>65535</v>
      </c>
      <c r="IY275" s="1">
        <v>65535</v>
      </c>
      <c r="IZ275" s="1">
        <v>65535</v>
      </c>
      <c r="JA275" s="1">
        <v>65535</v>
      </c>
      <c r="JB275" s="1">
        <v>65535</v>
      </c>
      <c r="JC275" s="1">
        <v>18.600000000000001</v>
      </c>
      <c r="JD275" s="1">
        <v>65535</v>
      </c>
      <c r="JE275" s="1">
        <v>65535</v>
      </c>
      <c r="JF275" s="1">
        <v>65535</v>
      </c>
      <c r="JG275" s="1">
        <v>65535</v>
      </c>
      <c r="JH275" s="1">
        <v>65535</v>
      </c>
      <c r="JI275" s="1">
        <v>65535</v>
      </c>
      <c r="JJ275" s="1">
        <v>65535</v>
      </c>
      <c r="JK275" s="1">
        <v>18.2</v>
      </c>
      <c r="JL275" s="1">
        <v>65535</v>
      </c>
      <c r="JM275" s="1">
        <v>18.2</v>
      </c>
      <c r="JN275" s="1">
        <v>65535</v>
      </c>
      <c r="JO275" s="1">
        <v>65535</v>
      </c>
      <c r="JP275" s="1">
        <v>65535</v>
      </c>
      <c r="JQ275" s="1">
        <v>65535</v>
      </c>
      <c r="JR275" s="1">
        <v>65535</v>
      </c>
      <c r="JS275" s="1">
        <v>65535</v>
      </c>
      <c r="JT275" s="1">
        <v>65535</v>
      </c>
      <c r="JU275" s="1">
        <v>65535</v>
      </c>
      <c r="JV275" s="1">
        <v>65535</v>
      </c>
      <c r="JW275" s="1">
        <v>18.2</v>
      </c>
      <c r="JX275" s="1">
        <v>65535</v>
      </c>
      <c r="JY275" s="1">
        <v>65535</v>
      </c>
      <c r="JZ275" s="1">
        <v>65535</v>
      </c>
      <c r="KA275" s="1">
        <v>65535</v>
      </c>
      <c r="KB275" s="1">
        <v>65535</v>
      </c>
      <c r="KC275" s="1">
        <v>65535</v>
      </c>
      <c r="KD275" s="1">
        <v>65535</v>
      </c>
      <c r="KE275" s="1">
        <v>65535</v>
      </c>
      <c r="KF275" s="1">
        <v>65535</v>
      </c>
      <c r="KG275" s="1">
        <v>65535</v>
      </c>
      <c r="KH275" s="1">
        <v>65535</v>
      </c>
      <c r="KI275" s="1">
        <v>65535</v>
      </c>
      <c r="KJ275" s="1">
        <v>65535</v>
      </c>
      <c r="KK275" s="1">
        <v>65535</v>
      </c>
      <c r="KL275" s="1">
        <v>65535</v>
      </c>
      <c r="KM275" s="1">
        <v>65535</v>
      </c>
      <c r="KN275" s="1">
        <v>65535</v>
      </c>
      <c r="KO275" s="1">
        <v>65535</v>
      </c>
      <c r="KP275" s="1">
        <v>65535</v>
      </c>
      <c r="KQ275" s="1">
        <v>65535</v>
      </c>
      <c r="KR275" s="1">
        <v>65535</v>
      </c>
      <c r="KS275" s="1">
        <v>65535</v>
      </c>
      <c r="KT275" s="1">
        <v>65535</v>
      </c>
      <c r="KU275" s="1">
        <v>65535</v>
      </c>
      <c r="KV275" s="1">
        <v>65535</v>
      </c>
      <c r="KW275" s="1">
        <v>65535</v>
      </c>
      <c r="KX275" s="1">
        <v>65535</v>
      </c>
      <c r="KY275" s="1">
        <v>18.2</v>
      </c>
      <c r="KZ275" s="1">
        <v>65535</v>
      </c>
      <c r="LA275" s="1">
        <v>65535</v>
      </c>
      <c r="LB275" s="1">
        <v>65535</v>
      </c>
      <c r="LC275" s="1">
        <v>65535</v>
      </c>
      <c r="LD275" s="1">
        <v>65535</v>
      </c>
      <c r="LE275" s="1">
        <v>65535</v>
      </c>
      <c r="LF275" s="1">
        <v>65535</v>
      </c>
      <c r="LG275" s="1">
        <v>65535</v>
      </c>
      <c r="LH275" s="1">
        <v>65535</v>
      </c>
      <c r="LI275" s="1">
        <v>65535</v>
      </c>
      <c r="LJ275" s="1">
        <v>65535</v>
      </c>
      <c r="LK275" s="1">
        <v>65535</v>
      </c>
      <c r="LL275" s="1">
        <v>65535</v>
      </c>
      <c r="LM275" s="1">
        <v>65535</v>
      </c>
      <c r="LN275" s="1">
        <v>65535</v>
      </c>
      <c r="LO275" s="1">
        <v>65535</v>
      </c>
      <c r="LP275" s="1">
        <v>18.2</v>
      </c>
      <c r="LQ275" s="1">
        <v>18.2</v>
      </c>
      <c r="LR275" s="1">
        <v>65535</v>
      </c>
      <c r="LS275" s="1">
        <v>65535</v>
      </c>
      <c r="LT275" s="1">
        <v>65535</v>
      </c>
      <c r="LU275" s="1">
        <v>65535</v>
      </c>
      <c r="LV275" s="1">
        <v>65535</v>
      </c>
      <c r="LW275" s="1">
        <v>65535</v>
      </c>
      <c r="LX275" s="1">
        <v>65535</v>
      </c>
      <c r="LY275" s="1">
        <v>19.2</v>
      </c>
      <c r="LZ275" s="1">
        <v>65535</v>
      </c>
      <c r="MA275" s="1">
        <v>65535</v>
      </c>
      <c r="MB275" s="1">
        <v>65535</v>
      </c>
      <c r="MC275" s="1">
        <v>65535</v>
      </c>
      <c r="MD275" s="1">
        <v>65535</v>
      </c>
      <c r="ME275" s="1">
        <v>65535</v>
      </c>
      <c r="MF275" s="1">
        <v>65535</v>
      </c>
      <c r="MG275" s="1">
        <v>65535</v>
      </c>
      <c r="MH275" s="1">
        <v>65535</v>
      </c>
      <c r="MI275" s="1">
        <v>65535</v>
      </c>
      <c r="MJ275" s="1">
        <v>65535</v>
      </c>
      <c r="MK275" s="1">
        <v>65535</v>
      </c>
      <c r="ML275" s="1">
        <v>65535</v>
      </c>
      <c r="MM275" s="1">
        <v>65535</v>
      </c>
      <c r="MN275" s="1">
        <v>65535</v>
      </c>
      <c r="MO275" s="1">
        <v>65535</v>
      </c>
      <c r="MP275" s="1">
        <v>65535</v>
      </c>
      <c r="MQ275" s="1">
        <v>65535</v>
      </c>
      <c r="MR275" s="1">
        <v>65535</v>
      </c>
      <c r="MS275" s="1">
        <v>65535</v>
      </c>
      <c r="MT275" s="1">
        <v>65535</v>
      </c>
      <c r="MU275" s="1">
        <v>65535</v>
      </c>
      <c r="MV275" s="1">
        <v>65535</v>
      </c>
      <c r="MW275" s="1">
        <v>65535</v>
      </c>
      <c r="MX275" s="1">
        <v>65535</v>
      </c>
      <c r="MY275" s="1">
        <v>65535</v>
      </c>
      <c r="MZ275" s="1">
        <v>65535</v>
      </c>
      <c r="NA275" s="1">
        <v>65535</v>
      </c>
      <c r="NB275" s="1">
        <v>65535</v>
      </c>
      <c r="NC275" s="1">
        <v>65535</v>
      </c>
      <c r="ND275" s="1">
        <v>65535</v>
      </c>
      <c r="NE275" s="1">
        <v>65535</v>
      </c>
      <c r="NF275" s="1">
        <v>65535</v>
      </c>
      <c r="NG275" s="1">
        <v>65535</v>
      </c>
      <c r="NH275" s="1">
        <v>65535</v>
      </c>
      <c r="NI275" s="1">
        <v>65535</v>
      </c>
      <c r="NJ275" s="6">
        <f t="shared" si="209"/>
        <v>0.22580645161290322</v>
      </c>
      <c r="NK275" s="3">
        <f t="shared" si="210"/>
        <v>0</v>
      </c>
      <c r="NL275" s="3">
        <f t="shared" si="211"/>
        <v>0</v>
      </c>
      <c r="NM275" s="3">
        <f t="shared" si="212"/>
        <v>6.6666666666666666E-2</v>
      </c>
      <c r="NN275" s="3">
        <f t="shared" si="213"/>
        <v>0.61290322580645162</v>
      </c>
      <c r="NO275" s="3">
        <f t="shared" si="214"/>
        <v>0.7</v>
      </c>
      <c r="NP275" s="3">
        <f t="shared" si="215"/>
        <v>0.54838709677419351</v>
      </c>
      <c r="NQ275" s="3">
        <f t="shared" si="216"/>
        <v>0.54838709677419351</v>
      </c>
      <c r="NR275" s="3">
        <f t="shared" si="217"/>
        <v>0.16666666666666666</v>
      </c>
      <c r="NS275" s="3">
        <f t="shared" si="218"/>
        <v>6.4516129032258063E-2</v>
      </c>
      <c r="NT275" s="3">
        <f t="shared" si="219"/>
        <v>0.1</v>
      </c>
      <c r="NU275" s="3">
        <f t="shared" si="220"/>
        <v>0</v>
      </c>
      <c r="NV275" s="3">
        <f t="shared" si="221"/>
        <v>0.25479452054794521</v>
      </c>
      <c r="NW275" s="5" t="e">
        <f t="shared" si="222"/>
        <v>#N/A</v>
      </c>
      <c r="NX275" s="1" t="e">
        <f t="shared" si="223"/>
        <v>#N/A</v>
      </c>
      <c r="NY275" s="1" t="e">
        <f t="shared" si="224"/>
        <v>#N/A</v>
      </c>
      <c r="NZ275" s="1" t="e">
        <f t="shared" si="225"/>
        <v>#N/A</v>
      </c>
      <c r="OA275" s="1">
        <f t="shared" si="226"/>
        <v>19.747368421052631</v>
      </c>
      <c r="OB275" s="1">
        <f t="shared" si="227"/>
        <v>19.047619047619051</v>
      </c>
      <c r="OC275" s="1">
        <f t="shared" si="228"/>
        <v>18.976470588235291</v>
      </c>
      <c r="OD275" s="1">
        <f t="shared" si="229"/>
        <v>19.035294117647059</v>
      </c>
      <c r="OE275" s="1" t="e">
        <f t="shared" si="230"/>
        <v>#N/A</v>
      </c>
      <c r="OF275" s="1" t="e">
        <f t="shared" si="231"/>
        <v>#N/A</v>
      </c>
      <c r="OG275" s="1" t="e">
        <f t="shared" si="232"/>
        <v>#N/A</v>
      </c>
      <c r="OH275" s="1" t="e">
        <f t="shared" si="233"/>
        <v>#N/A</v>
      </c>
      <c r="OI275" s="111">
        <v>17.22666666666667</v>
      </c>
      <c r="OJ275" s="112">
        <v>17.350000000000001</v>
      </c>
      <c r="OK275" s="112">
        <v>17.813333333333333</v>
      </c>
      <c r="OL275" s="112">
        <v>18.13666666666667</v>
      </c>
      <c r="OM275" s="112">
        <v>18.139999999999997</v>
      </c>
      <c r="ON275" s="112">
        <v>17.646666666666665</v>
      </c>
      <c r="OO275" s="112">
        <v>16.95</v>
      </c>
      <c r="OP275" s="112">
        <v>16.723333333333329</v>
      </c>
      <c r="OQ275" s="112">
        <v>17.186666666666671</v>
      </c>
      <c r="OR275" s="112">
        <v>17.480000000000004</v>
      </c>
      <c r="OS275" s="112">
        <v>17.809999999999999</v>
      </c>
      <c r="OT275" s="112">
        <v>17.58666666666667</v>
      </c>
      <c r="OU275" s="5" t="e">
        <f t="shared" si="197"/>
        <v>#N/A</v>
      </c>
      <c r="OV275" s="1" t="e">
        <f t="shared" si="198"/>
        <v>#N/A</v>
      </c>
      <c r="OW275" s="1" t="e">
        <f t="shared" si="199"/>
        <v>#N/A</v>
      </c>
      <c r="OX275" s="1" t="e">
        <f t="shared" si="200"/>
        <v>#N/A</v>
      </c>
      <c r="OY275" s="1">
        <f t="shared" si="201"/>
        <v>1.6073684210526338</v>
      </c>
      <c r="OZ275" s="1">
        <f t="shared" si="202"/>
        <v>1.4009523809523863</v>
      </c>
      <c r="PA275" s="1">
        <f t="shared" si="203"/>
        <v>2.0264705882352914</v>
      </c>
      <c r="PB275" s="1">
        <f t="shared" si="204"/>
        <v>2.3119607843137295</v>
      </c>
      <c r="PC275" s="1" t="e">
        <f t="shared" si="205"/>
        <v>#N/A</v>
      </c>
      <c r="PD275" s="1" t="e">
        <f t="shared" si="206"/>
        <v>#N/A</v>
      </c>
      <c r="PE275" s="1" t="e">
        <f t="shared" si="207"/>
        <v>#N/A</v>
      </c>
      <c r="PF275" s="1" t="e">
        <f t="shared" si="208"/>
        <v>#N/A</v>
      </c>
      <c r="PG275" s="111">
        <v>13.2</v>
      </c>
      <c r="PH275" s="112">
        <v>11.2</v>
      </c>
      <c r="PI275" s="112">
        <v>13.4</v>
      </c>
      <c r="PJ275" s="112">
        <v>12.4</v>
      </c>
      <c r="PK275" s="112">
        <v>12.4</v>
      </c>
      <c r="PL275" s="112">
        <v>13.8</v>
      </c>
      <c r="PM275" s="112">
        <v>11</v>
      </c>
      <c r="PN275" s="112">
        <v>11.8</v>
      </c>
      <c r="PO275" s="112">
        <v>0.1</v>
      </c>
      <c r="PP275" s="112">
        <v>12.8</v>
      </c>
      <c r="PQ275" s="112">
        <v>13.4</v>
      </c>
      <c r="PR275" s="137">
        <v>13.6</v>
      </c>
      <c r="PS275" s="5" t="e">
        <f t="array" ref="PS275">+IF(ISERROR($NW275)=FALSE,MIN(IF($H275:$AL275&lt;65534,$H275:$AL275,"")),NA())</f>
        <v>#N/A</v>
      </c>
      <c r="PT275" s="1" t="e">
        <f t="array" ref="PT275">+IF(ISERROR($NX275)=FALSE,MIN(IF($AM275:$BN275&lt;65534,$AM275:$BN275,"")),NA())</f>
        <v>#N/A</v>
      </c>
      <c r="PU275" s="1" t="e">
        <f t="array" ref="PU275">+IF(ISERROR($NY275)=FALSE,MIN(IF($BP275:$CT275&lt;65534,$BP275:$CT275,"")),NA())</f>
        <v>#N/A</v>
      </c>
      <c r="PV275" s="1" t="e">
        <f t="array" ref="PV275">+IF(ISERROR($NZ275)=FALSE,MIN(IF($CU275:$DX275&lt;65534,$CU275:$DX275,"")),NA())</f>
        <v>#N/A</v>
      </c>
      <c r="PW275" s="1">
        <f t="array" ref="PW275">+IF(ISERROR($OA275)=FALSE,MIN(IF($DY275:$FC275&lt;65534,$DY275:$FC275,"")),NA())</f>
        <v>17.600000000000001</v>
      </c>
      <c r="PX275" s="1">
        <f t="array" ref="PX275">+IF(ISERROR($OB275)=FALSE,MIN(IF($FD275:$GG275&lt;65534,$FD275:$GG275,"")),NA())</f>
        <v>18.399999999999999</v>
      </c>
      <c r="PY275" s="1">
        <f t="array" ref="PY275">+IF(ISERROR($OC275)=FALSE,MIN(IF($GH275:$HL275&lt;65534,$GH275:$HL275,"")),NA())</f>
        <v>18.2</v>
      </c>
      <c r="PZ275" s="1">
        <f t="array" ref="PZ275">+IF(ISERROR($OD275)=FALSE,MIN(IF($HM275:$IQ275&lt;65534,$HM275:$IQ275,"")),NA())</f>
        <v>18.2</v>
      </c>
      <c r="QA275" s="1" t="e">
        <f t="array" ref="QA275">+IF(ISERROR($OE275)=FALSE,MIN(IF($IR275:$JU275&lt;65534,$IR275:$JU275,"")),NA())</f>
        <v>#N/A</v>
      </c>
      <c r="QB275" s="1" t="e">
        <f t="array" ref="QB275">+IF(ISERROR($OF275)=FALSE,MIN(IF($JV275:$KZ275&lt;65534,$JV275:$KZ275,"")),NA())</f>
        <v>#N/A</v>
      </c>
      <c r="QC275" s="1" t="e">
        <f t="array" ref="QC275">+IF(ISERROR($OG275)=FALSE,MIN(IF($LA275:$MD275&lt;65534,$LA275:$MD275,"")),NA())</f>
        <v>#N/A</v>
      </c>
      <c r="QD275" s="1" t="e">
        <f t="array" ref="QD275">+IF(ISERROR($OH275)=FALSE,MIN(IF($ME275:$NI275&lt;65534,$ME275:$NI275,"")),NA())</f>
        <v>#N/A</v>
      </c>
      <c r="QE275" s="5" t="e">
        <f t="shared" si="234"/>
        <v>#N/A</v>
      </c>
      <c r="QF275" s="1" t="e">
        <f t="shared" si="235"/>
        <v>#N/A</v>
      </c>
      <c r="QG275" s="1" t="e">
        <f t="shared" si="236"/>
        <v>#N/A</v>
      </c>
      <c r="QH275" s="1" t="e">
        <f t="shared" si="237"/>
        <v>#N/A</v>
      </c>
      <c r="QI275" s="1">
        <f t="shared" si="238"/>
        <v>-5.2000000000000011</v>
      </c>
      <c r="QJ275" s="1">
        <f t="shared" si="239"/>
        <v>-4.5999999999999979</v>
      </c>
      <c r="QK275" s="1">
        <f t="shared" si="240"/>
        <v>-7.1999999999999993</v>
      </c>
      <c r="QL275" s="1">
        <f t="shared" si="241"/>
        <v>-6.3999999999999986</v>
      </c>
      <c r="QM275" s="1" t="e">
        <f t="shared" si="242"/>
        <v>#N/A</v>
      </c>
      <c r="QN275" s="1" t="e">
        <f t="shared" si="243"/>
        <v>#N/A</v>
      </c>
      <c r="QO275" s="1" t="e">
        <f t="shared" si="244"/>
        <v>#N/A</v>
      </c>
      <c r="QP275" s="1" t="e">
        <f t="shared" si="245"/>
        <v>#N/A</v>
      </c>
      <c r="QQ275" s="5" t="s">
        <v>892</v>
      </c>
    </row>
    <row r="276" spans="1:459" s="1" customFormat="1" x14ac:dyDescent="0.2">
      <c r="A276" s="79">
        <v>26105230</v>
      </c>
      <c r="B276" s="106">
        <v>-76.168527777777783</v>
      </c>
      <c r="C276" s="106">
        <v>4.0283333333333333</v>
      </c>
      <c r="D276" s="105">
        <v>1119</v>
      </c>
      <c r="E276" s="97" t="s">
        <v>136</v>
      </c>
      <c r="F276" s="97" t="s">
        <v>449</v>
      </c>
      <c r="G276" s="97" t="s">
        <v>28</v>
      </c>
      <c r="H276" s="1">
        <v>16.399999999999999</v>
      </c>
      <c r="I276" s="1">
        <v>16.2</v>
      </c>
      <c r="J276" s="1">
        <v>17.2</v>
      </c>
      <c r="K276" s="1">
        <v>16.2</v>
      </c>
      <c r="L276" s="1">
        <v>18.399999999999999</v>
      </c>
      <c r="M276" s="1">
        <v>17.399999999999999</v>
      </c>
      <c r="N276" s="1">
        <v>17.399999999999999</v>
      </c>
      <c r="O276" s="1">
        <v>65535</v>
      </c>
      <c r="P276" s="1">
        <v>15.4</v>
      </c>
      <c r="Q276" s="1">
        <v>65535</v>
      </c>
      <c r="R276" s="1">
        <v>15.4</v>
      </c>
      <c r="S276" s="1">
        <v>15.4</v>
      </c>
      <c r="T276" s="1">
        <v>18</v>
      </c>
      <c r="U276" s="1">
        <v>20</v>
      </c>
      <c r="V276" s="1">
        <v>18.2</v>
      </c>
      <c r="W276" s="1">
        <v>18</v>
      </c>
      <c r="X276" s="1">
        <v>17</v>
      </c>
      <c r="Y276" s="1">
        <v>17.2</v>
      </c>
      <c r="Z276" s="1">
        <v>17.2</v>
      </c>
      <c r="AA276" s="1">
        <v>17.2</v>
      </c>
      <c r="AB276" s="1">
        <v>17</v>
      </c>
      <c r="AC276" s="1">
        <v>17</v>
      </c>
      <c r="AD276" s="1">
        <v>17</v>
      </c>
      <c r="AE276" s="1">
        <v>16.399999999999999</v>
      </c>
      <c r="AF276" s="1">
        <v>16.399999999999999</v>
      </c>
      <c r="AG276" s="1">
        <v>16.399999999999999</v>
      </c>
      <c r="AH276" s="1">
        <v>16.399999999999999</v>
      </c>
      <c r="AI276" s="1">
        <v>16.399999999999999</v>
      </c>
      <c r="AJ276" s="1">
        <v>16.2</v>
      </c>
      <c r="AK276" s="1">
        <v>16.2</v>
      </c>
      <c r="AL276" s="1">
        <v>16.2</v>
      </c>
      <c r="AM276" s="1">
        <v>65535</v>
      </c>
      <c r="AN276" s="1">
        <v>18</v>
      </c>
      <c r="AO276" s="1">
        <v>18.2</v>
      </c>
      <c r="AP276" s="1">
        <v>18</v>
      </c>
      <c r="AQ276" s="1">
        <v>19.399999999999999</v>
      </c>
      <c r="AR276" s="1">
        <v>19.2</v>
      </c>
      <c r="AS276" s="1">
        <v>18.399999999999999</v>
      </c>
      <c r="AT276" s="1">
        <v>18.2</v>
      </c>
      <c r="AU276" s="1">
        <v>18.2</v>
      </c>
      <c r="AV276" s="1">
        <v>65535</v>
      </c>
      <c r="AW276" s="1">
        <v>65535</v>
      </c>
      <c r="AX276" s="1">
        <v>20.2</v>
      </c>
      <c r="AY276" s="1">
        <v>19</v>
      </c>
      <c r="AZ276" s="1">
        <v>18</v>
      </c>
      <c r="BA276" s="1">
        <v>18</v>
      </c>
      <c r="BB276" s="1">
        <v>65535</v>
      </c>
      <c r="BC276" s="1">
        <v>65535</v>
      </c>
      <c r="BD276" s="1">
        <v>19.2</v>
      </c>
      <c r="BE276" s="1">
        <v>20</v>
      </c>
      <c r="BF276" s="1">
        <v>65535</v>
      </c>
      <c r="BG276" s="1">
        <v>19.399999999999999</v>
      </c>
      <c r="BH276" s="1">
        <v>18.2</v>
      </c>
      <c r="BI276" s="1">
        <v>20</v>
      </c>
      <c r="BJ276" s="1">
        <v>65535</v>
      </c>
      <c r="BK276" s="1">
        <v>19</v>
      </c>
      <c r="BL276" s="1">
        <v>65535</v>
      </c>
      <c r="BM276" s="1">
        <v>18.399999999999999</v>
      </c>
      <c r="BN276" s="1">
        <v>18.2</v>
      </c>
      <c r="BO276" s="102"/>
      <c r="BP276" s="1">
        <v>18</v>
      </c>
      <c r="BQ276" s="1">
        <v>65535</v>
      </c>
      <c r="BR276" s="1">
        <v>65535</v>
      </c>
      <c r="BS276" s="1">
        <v>65535</v>
      </c>
      <c r="BT276" s="1">
        <v>18</v>
      </c>
      <c r="BU276" s="1">
        <v>18</v>
      </c>
      <c r="BV276" s="1">
        <v>20.2</v>
      </c>
      <c r="BW276" s="1">
        <v>65535</v>
      </c>
      <c r="BX276" s="1">
        <v>19</v>
      </c>
      <c r="BY276" s="1">
        <v>65535</v>
      </c>
      <c r="BZ276" s="1">
        <v>19.399999999999999</v>
      </c>
      <c r="CA276" s="1">
        <v>18.399999999999999</v>
      </c>
      <c r="CB276" s="1">
        <v>18</v>
      </c>
      <c r="CC276" s="1">
        <v>19</v>
      </c>
      <c r="CD276" s="1">
        <v>19</v>
      </c>
      <c r="CE276" s="1">
        <v>18.399999999999999</v>
      </c>
      <c r="CF276" s="1">
        <v>19.399999999999999</v>
      </c>
      <c r="CG276" s="1">
        <v>20</v>
      </c>
      <c r="CH276" s="1">
        <v>65535</v>
      </c>
      <c r="CI276" s="1">
        <v>18</v>
      </c>
      <c r="CJ276" s="1">
        <v>18</v>
      </c>
      <c r="CK276" s="1">
        <v>65535</v>
      </c>
      <c r="CL276" s="1">
        <v>18.2</v>
      </c>
      <c r="CM276" s="1">
        <v>65535</v>
      </c>
      <c r="CN276" s="1">
        <v>65535</v>
      </c>
      <c r="CO276" s="1">
        <v>16.399999999999999</v>
      </c>
      <c r="CP276" s="1">
        <v>19.399999999999999</v>
      </c>
      <c r="CQ276" s="1">
        <v>20</v>
      </c>
      <c r="CR276" s="1">
        <v>19.399999999999999</v>
      </c>
      <c r="CS276" s="1">
        <v>18</v>
      </c>
      <c r="CT276" s="1">
        <v>18</v>
      </c>
      <c r="CU276" s="1">
        <v>65535</v>
      </c>
      <c r="CV276" s="1">
        <v>65535</v>
      </c>
      <c r="CW276" s="1">
        <v>65535</v>
      </c>
      <c r="CX276" s="1">
        <v>65535</v>
      </c>
      <c r="CY276" s="1">
        <v>19</v>
      </c>
      <c r="CZ276" s="1">
        <v>19.399999999999999</v>
      </c>
      <c r="DA276" s="1">
        <v>65535</v>
      </c>
      <c r="DB276" s="1">
        <v>18.2</v>
      </c>
      <c r="DC276" s="1">
        <v>17.399999999999999</v>
      </c>
      <c r="DD276" s="1">
        <v>19.2</v>
      </c>
      <c r="DE276" s="1">
        <v>65535</v>
      </c>
      <c r="DF276" s="1">
        <v>19</v>
      </c>
      <c r="DG276" s="1">
        <v>19</v>
      </c>
      <c r="DH276" s="1">
        <v>65535</v>
      </c>
      <c r="DI276" s="1">
        <v>18.2</v>
      </c>
      <c r="DJ276" s="1">
        <v>18.399999999999999</v>
      </c>
      <c r="DK276" s="1">
        <v>65535</v>
      </c>
      <c r="DL276" s="1">
        <v>65535</v>
      </c>
      <c r="DM276" s="1">
        <v>65535</v>
      </c>
      <c r="DN276" s="1">
        <v>65535</v>
      </c>
      <c r="DO276" s="1">
        <v>65535</v>
      </c>
      <c r="DP276" s="1">
        <v>18.2</v>
      </c>
      <c r="DQ276" s="1">
        <v>18.399999999999999</v>
      </c>
      <c r="DR276" s="1">
        <v>65535</v>
      </c>
      <c r="DS276" s="1">
        <v>18.2</v>
      </c>
      <c r="DT276" s="1">
        <v>65535</v>
      </c>
      <c r="DU276" s="1">
        <v>19</v>
      </c>
      <c r="DV276" s="1">
        <v>18.399999999999999</v>
      </c>
      <c r="DW276" s="1">
        <v>18.2</v>
      </c>
      <c r="DX276" s="1">
        <v>65535</v>
      </c>
      <c r="DY276" s="1">
        <v>19</v>
      </c>
      <c r="DZ276" s="1">
        <v>20</v>
      </c>
      <c r="EA276" s="1">
        <v>65535</v>
      </c>
      <c r="EB276" s="1">
        <v>19.399999999999999</v>
      </c>
      <c r="EC276" s="1">
        <v>19.2</v>
      </c>
      <c r="ED276" s="1">
        <v>20</v>
      </c>
      <c r="EE276" s="1">
        <v>19.399999999999999</v>
      </c>
      <c r="EF276" s="1">
        <v>19.399999999999999</v>
      </c>
      <c r="EG276" s="1">
        <v>65535</v>
      </c>
      <c r="EH276" s="1">
        <v>19</v>
      </c>
      <c r="EI276" s="1">
        <v>18</v>
      </c>
      <c r="EJ276" s="1">
        <v>65535</v>
      </c>
      <c r="EK276" s="1">
        <v>19.2</v>
      </c>
      <c r="EL276" s="1">
        <v>19</v>
      </c>
      <c r="EM276" s="1">
        <v>19.399999999999999</v>
      </c>
      <c r="EN276" s="1">
        <v>19</v>
      </c>
      <c r="EO276" s="1">
        <v>65535</v>
      </c>
      <c r="EP276" s="1">
        <v>65535</v>
      </c>
      <c r="EQ276" s="1">
        <v>65535</v>
      </c>
      <c r="ER276" s="1">
        <v>18.399999999999999</v>
      </c>
      <c r="ES276" s="1">
        <v>65535</v>
      </c>
      <c r="ET276" s="1">
        <v>18.2</v>
      </c>
      <c r="EU276" s="1">
        <v>65535</v>
      </c>
      <c r="EV276" s="1">
        <v>65535</v>
      </c>
      <c r="EW276" s="1">
        <v>18.2</v>
      </c>
      <c r="EX276" s="1">
        <v>65535</v>
      </c>
      <c r="EY276" s="1">
        <v>17.399999999999999</v>
      </c>
      <c r="EZ276" s="1">
        <v>65535</v>
      </c>
      <c r="FA276" s="1">
        <v>65535</v>
      </c>
      <c r="FB276" s="1">
        <v>18</v>
      </c>
      <c r="FC276" s="1">
        <v>19</v>
      </c>
      <c r="FD276" s="1">
        <v>19</v>
      </c>
      <c r="FE276" s="1">
        <v>17.2</v>
      </c>
      <c r="FF276" s="1">
        <v>17</v>
      </c>
      <c r="FG276" s="1">
        <v>18</v>
      </c>
      <c r="FH276" s="1">
        <v>17.2</v>
      </c>
      <c r="FI276" s="1">
        <v>17.399999999999999</v>
      </c>
      <c r="FJ276" s="1">
        <v>17.399999999999999</v>
      </c>
      <c r="FK276" s="1">
        <v>16.2</v>
      </c>
      <c r="FL276" s="1">
        <v>16.2</v>
      </c>
      <c r="FM276" s="1">
        <v>16.2</v>
      </c>
      <c r="FN276" s="1">
        <v>65535</v>
      </c>
      <c r="FO276" s="1">
        <v>18.2</v>
      </c>
      <c r="FP276" s="1">
        <v>18</v>
      </c>
      <c r="FQ276" s="1">
        <v>18.2</v>
      </c>
      <c r="FR276" s="1">
        <v>18</v>
      </c>
      <c r="FS276" s="1">
        <v>65535</v>
      </c>
      <c r="FT276" s="1">
        <v>17.399999999999999</v>
      </c>
      <c r="FU276" s="1">
        <v>17.399999999999999</v>
      </c>
      <c r="FV276" s="1">
        <v>17.2</v>
      </c>
      <c r="FW276" s="1">
        <v>17.2</v>
      </c>
      <c r="FX276" s="1">
        <v>19</v>
      </c>
      <c r="FY276" s="1">
        <v>65535</v>
      </c>
      <c r="FZ276" s="1">
        <v>65535</v>
      </c>
      <c r="GA276" s="1">
        <v>19</v>
      </c>
      <c r="GB276" s="1">
        <v>19.2</v>
      </c>
      <c r="GC276" s="1">
        <v>16.399999999999999</v>
      </c>
      <c r="GD276" s="1">
        <v>18.399999999999999</v>
      </c>
      <c r="GE276" s="1">
        <v>19.399999999999999</v>
      </c>
      <c r="GF276" s="1">
        <v>65535</v>
      </c>
      <c r="GG276" s="1">
        <v>18.2</v>
      </c>
      <c r="GH276" s="1">
        <v>18</v>
      </c>
      <c r="GI276" s="1">
        <v>65535</v>
      </c>
      <c r="GJ276" s="1">
        <v>65535</v>
      </c>
      <c r="GK276" s="1">
        <v>18.2</v>
      </c>
      <c r="GL276" s="1">
        <v>18.2</v>
      </c>
      <c r="GM276" s="1">
        <v>17</v>
      </c>
      <c r="GN276" s="1">
        <v>65535</v>
      </c>
      <c r="GO276" s="1">
        <v>65535</v>
      </c>
      <c r="GP276" s="1">
        <v>17</v>
      </c>
      <c r="GQ276" s="1">
        <v>18.2</v>
      </c>
      <c r="GR276" s="1">
        <v>18.2</v>
      </c>
      <c r="GS276" s="1">
        <v>18</v>
      </c>
      <c r="GT276" s="1">
        <v>17.399999999999999</v>
      </c>
      <c r="GU276" s="1">
        <v>65535</v>
      </c>
      <c r="GV276" s="1">
        <v>19</v>
      </c>
      <c r="GW276" s="1">
        <v>17.399999999999999</v>
      </c>
      <c r="GX276" s="1">
        <v>17.399999999999999</v>
      </c>
      <c r="GY276" s="1">
        <v>17.399999999999999</v>
      </c>
      <c r="GZ276" s="1">
        <v>19</v>
      </c>
      <c r="HA276" s="1">
        <v>19</v>
      </c>
      <c r="HB276" s="1">
        <v>65535</v>
      </c>
      <c r="HC276" s="1">
        <v>19.2</v>
      </c>
      <c r="HD276" s="1">
        <v>19.2</v>
      </c>
      <c r="HE276" s="1">
        <v>19</v>
      </c>
      <c r="HF276" s="1">
        <v>19.2</v>
      </c>
      <c r="HG276" s="1">
        <v>17</v>
      </c>
      <c r="HH276" s="1">
        <v>17</v>
      </c>
      <c r="HI276" s="1">
        <v>18</v>
      </c>
      <c r="HJ276" s="1">
        <v>18.399999999999999</v>
      </c>
      <c r="HK276" s="1">
        <v>18</v>
      </c>
      <c r="HL276" s="1">
        <v>17.399999999999999</v>
      </c>
      <c r="HM276" s="1">
        <v>18</v>
      </c>
      <c r="HN276" s="1">
        <v>18.2</v>
      </c>
      <c r="HO276" s="1">
        <v>18.2</v>
      </c>
      <c r="HP276" s="1">
        <v>65535</v>
      </c>
      <c r="HQ276" s="1">
        <v>18</v>
      </c>
      <c r="HR276" s="1">
        <v>17.2</v>
      </c>
      <c r="HS276" s="1">
        <v>18.399999999999999</v>
      </c>
      <c r="HT276" s="1">
        <v>65535</v>
      </c>
      <c r="HU276" s="1">
        <v>18</v>
      </c>
      <c r="HV276" s="1">
        <v>18</v>
      </c>
      <c r="HW276" s="1">
        <v>18</v>
      </c>
      <c r="HX276" s="1">
        <v>18</v>
      </c>
      <c r="HY276" s="1">
        <v>18</v>
      </c>
      <c r="HZ276" s="1">
        <v>17.399999999999999</v>
      </c>
      <c r="IA276" s="1">
        <v>17</v>
      </c>
      <c r="IB276" s="1">
        <v>17</v>
      </c>
      <c r="IC276" s="1">
        <v>17.2</v>
      </c>
      <c r="ID276" s="1">
        <v>65535</v>
      </c>
      <c r="IE276" s="1">
        <v>65535</v>
      </c>
      <c r="IF276" s="1">
        <v>17</v>
      </c>
      <c r="IG276" s="1">
        <v>17</v>
      </c>
      <c r="IH276" s="1">
        <v>16</v>
      </c>
      <c r="II276" s="1">
        <v>16.2</v>
      </c>
      <c r="IJ276" s="1">
        <v>15.4</v>
      </c>
      <c r="IK276" s="1">
        <v>65535</v>
      </c>
      <c r="IL276" s="1">
        <v>65535</v>
      </c>
      <c r="IM276" s="1">
        <v>17</v>
      </c>
      <c r="IN276" s="1">
        <v>19</v>
      </c>
      <c r="IO276" s="1">
        <v>65535</v>
      </c>
      <c r="IP276" s="1">
        <v>17.2</v>
      </c>
      <c r="IQ276" s="1">
        <v>19</v>
      </c>
      <c r="IR276" s="1">
        <v>65535</v>
      </c>
      <c r="IS276" s="1">
        <v>18.2</v>
      </c>
      <c r="IT276" s="1">
        <v>18</v>
      </c>
      <c r="IU276" s="1">
        <v>18.2</v>
      </c>
      <c r="IV276" s="1">
        <v>19.2</v>
      </c>
      <c r="IW276" s="1">
        <v>18</v>
      </c>
      <c r="IX276" s="1">
        <v>18</v>
      </c>
      <c r="IY276" s="1">
        <v>18</v>
      </c>
      <c r="IZ276" s="1">
        <v>65535</v>
      </c>
      <c r="JA276" s="1">
        <v>18.399999999999999</v>
      </c>
      <c r="JB276" s="1">
        <v>18.399999999999999</v>
      </c>
      <c r="JC276" s="1">
        <v>18.399999999999999</v>
      </c>
      <c r="JD276" s="1">
        <v>65535</v>
      </c>
      <c r="JE276" s="1">
        <v>19.2</v>
      </c>
      <c r="JF276" s="1">
        <v>65535</v>
      </c>
      <c r="JG276" s="1">
        <v>19</v>
      </c>
      <c r="JH276" s="1">
        <v>20</v>
      </c>
      <c r="JI276" s="1">
        <v>19</v>
      </c>
      <c r="JJ276" s="1">
        <v>19</v>
      </c>
      <c r="JK276" s="1">
        <v>65535</v>
      </c>
      <c r="JL276" s="1">
        <v>17.399999999999999</v>
      </c>
      <c r="JM276" s="1">
        <v>65535</v>
      </c>
      <c r="JN276" s="1">
        <v>65535</v>
      </c>
      <c r="JO276" s="1">
        <v>18.2</v>
      </c>
      <c r="JP276" s="1">
        <v>18.2</v>
      </c>
      <c r="JQ276" s="1">
        <v>18</v>
      </c>
      <c r="JR276" s="1">
        <v>18.399999999999999</v>
      </c>
      <c r="JS276" s="1">
        <v>17.399999999999999</v>
      </c>
      <c r="JT276" s="1">
        <v>65535</v>
      </c>
      <c r="JU276" s="1">
        <v>65535</v>
      </c>
      <c r="JV276" s="1">
        <v>16.399999999999999</v>
      </c>
      <c r="JW276" s="1">
        <v>17</v>
      </c>
      <c r="JX276" s="1">
        <v>65535</v>
      </c>
      <c r="JY276" s="1">
        <v>18</v>
      </c>
      <c r="JZ276" s="1">
        <v>18</v>
      </c>
      <c r="KA276" s="1">
        <v>19</v>
      </c>
      <c r="KB276" s="1">
        <v>65535</v>
      </c>
      <c r="KC276" s="1">
        <v>18.2</v>
      </c>
      <c r="KD276" s="1">
        <v>18</v>
      </c>
      <c r="KE276" s="1">
        <v>18</v>
      </c>
      <c r="KF276" s="1">
        <v>18.399999999999999</v>
      </c>
      <c r="KG276" s="1">
        <v>65535</v>
      </c>
      <c r="KH276" s="1">
        <v>65535</v>
      </c>
      <c r="KI276" s="1">
        <v>65535</v>
      </c>
      <c r="KJ276" s="1">
        <v>65535</v>
      </c>
      <c r="KK276" s="1">
        <v>65535</v>
      </c>
      <c r="KL276" s="1">
        <v>65535</v>
      </c>
      <c r="KM276" s="1">
        <v>18</v>
      </c>
      <c r="KN276" s="1">
        <v>65535</v>
      </c>
      <c r="KO276" s="1">
        <v>65535</v>
      </c>
      <c r="KP276" s="1">
        <v>65535</v>
      </c>
      <c r="KQ276" s="1">
        <v>18.399999999999999</v>
      </c>
      <c r="KR276" s="1">
        <v>18.2</v>
      </c>
      <c r="KS276" s="1">
        <v>18.399999999999999</v>
      </c>
      <c r="KT276" s="1">
        <v>17</v>
      </c>
      <c r="KU276" s="1">
        <v>65535</v>
      </c>
      <c r="KV276" s="1">
        <v>18.2</v>
      </c>
      <c r="KW276" s="1">
        <v>65535</v>
      </c>
      <c r="KX276" s="1">
        <v>19</v>
      </c>
      <c r="KY276" s="1">
        <v>18</v>
      </c>
      <c r="KZ276" s="1">
        <v>65535</v>
      </c>
      <c r="LA276" s="1">
        <v>18.2</v>
      </c>
      <c r="LB276" s="1">
        <v>17</v>
      </c>
      <c r="LC276" s="1">
        <v>18</v>
      </c>
      <c r="LD276" s="1">
        <v>65535</v>
      </c>
      <c r="LE276" s="1">
        <v>65535</v>
      </c>
      <c r="LF276" s="1">
        <v>65535</v>
      </c>
      <c r="LG276" s="1">
        <v>19.2</v>
      </c>
      <c r="LH276" s="1">
        <v>18.2</v>
      </c>
      <c r="LI276" s="1">
        <v>19</v>
      </c>
      <c r="LJ276" s="1">
        <v>65535</v>
      </c>
      <c r="LK276" s="1">
        <v>17.399999999999999</v>
      </c>
      <c r="LL276" s="1">
        <v>65535</v>
      </c>
      <c r="LM276" s="1">
        <v>65535</v>
      </c>
      <c r="LN276" s="1">
        <v>65535</v>
      </c>
      <c r="LO276" s="1">
        <v>65535</v>
      </c>
      <c r="LP276" s="1">
        <v>65535</v>
      </c>
      <c r="LQ276" s="1">
        <v>65535</v>
      </c>
      <c r="LR276" s="1">
        <v>65535</v>
      </c>
      <c r="LS276" s="1">
        <v>65535</v>
      </c>
      <c r="LT276" s="1">
        <v>16</v>
      </c>
      <c r="LU276" s="1">
        <v>65535</v>
      </c>
      <c r="LV276" s="1">
        <v>65535</v>
      </c>
      <c r="LW276" s="1">
        <v>17</v>
      </c>
      <c r="LX276" s="1">
        <v>65535</v>
      </c>
      <c r="LY276" s="1">
        <v>65535</v>
      </c>
      <c r="LZ276" s="1">
        <v>19</v>
      </c>
      <c r="MA276" s="1">
        <v>20</v>
      </c>
      <c r="MB276" s="1">
        <v>18.2</v>
      </c>
      <c r="MC276" s="1">
        <v>19</v>
      </c>
      <c r="MD276" s="1">
        <v>17.399999999999999</v>
      </c>
      <c r="ME276" s="1">
        <v>18.2</v>
      </c>
      <c r="MF276" s="1">
        <v>20</v>
      </c>
      <c r="MG276" s="1">
        <v>18</v>
      </c>
      <c r="MH276" s="1">
        <v>18</v>
      </c>
      <c r="MI276" s="1">
        <v>18</v>
      </c>
      <c r="MJ276" s="1">
        <v>19</v>
      </c>
      <c r="MK276" s="1">
        <v>19.2</v>
      </c>
      <c r="ML276" s="1">
        <v>65535</v>
      </c>
      <c r="MM276" s="1">
        <v>17</v>
      </c>
      <c r="MN276" s="1">
        <v>18</v>
      </c>
      <c r="MO276" s="1">
        <v>18</v>
      </c>
      <c r="MP276" s="1">
        <v>18.399999999999999</v>
      </c>
      <c r="MQ276" s="1">
        <v>65535</v>
      </c>
      <c r="MR276" s="1">
        <v>65535</v>
      </c>
      <c r="MS276" s="1">
        <v>65535</v>
      </c>
      <c r="MT276" s="1">
        <v>17.399999999999999</v>
      </c>
      <c r="MU276" s="1">
        <v>18</v>
      </c>
      <c r="MV276" s="1">
        <v>65535</v>
      </c>
      <c r="MW276" s="1">
        <v>17</v>
      </c>
      <c r="MX276" s="1">
        <v>65535</v>
      </c>
      <c r="MY276" s="1">
        <v>65535</v>
      </c>
      <c r="MZ276" s="1">
        <v>19</v>
      </c>
      <c r="NA276" s="1">
        <v>20</v>
      </c>
      <c r="NB276" s="1">
        <v>65535</v>
      </c>
      <c r="NC276" s="1">
        <v>65535</v>
      </c>
      <c r="ND276" s="1">
        <v>65535</v>
      </c>
      <c r="NE276" s="1">
        <v>18</v>
      </c>
      <c r="NF276" s="1">
        <v>18.2</v>
      </c>
      <c r="NG276" s="1">
        <v>18</v>
      </c>
      <c r="NH276" s="1">
        <v>18.2</v>
      </c>
      <c r="NI276" s="1">
        <v>19</v>
      </c>
      <c r="NJ276" s="6">
        <f t="shared" si="209"/>
        <v>0.93548387096774188</v>
      </c>
      <c r="NK276" s="3">
        <f t="shared" si="210"/>
        <v>0.7142857142857143</v>
      </c>
      <c r="NL276" s="3">
        <f t="shared" si="211"/>
        <v>0.70967741935483875</v>
      </c>
      <c r="NM276" s="3">
        <f t="shared" si="212"/>
        <v>0.5</v>
      </c>
      <c r="NN276" s="3">
        <f t="shared" si="213"/>
        <v>0.61290322580645162</v>
      </c>
      <c r="NO276" s="3">
        <f t="shared" si="214"/>
        <v>0.83333333333333337</v>
      </c>
      <c r="NP276" s="3">
        <f t="shared" si="215"/>
        <v>0.80645161290322576</v>
      </c>
      <c r="NQ276" s="3">
        <f t="shared" si="216"/>
        <v>0.77419354838709675</v>
      </c>
      <c r="NR276" s="3">
        <f t="shared" si="217"/>
        <v>0.7</v>
      </c>
      <c r="NS276" s="3">
        <f t="shared" si="218"/>
        <v>0.54838709677419351</v>
      </c>
      <c r="NT276" s="3">
        <f t="shared" si="219"/>
        <v>0.46666666666666667</v>
      </c>
      <c r="NU276" s="3">
        <f t="shared" si="220"/>
        <v>0.67741935483870963</v>
      </c>
      <c r="NV276" s="3">
        <f t="shared" si="221"/>
        <v>0.69041095890410964</v>
      </c>
      <c r="NW276" s="5">
        <f t="shared" si="222"/>
        <v>16.889655172413789</v>
      </c>
      <c r="NX276" s="1">
        <f t="shared" si="223"/>
        <v>18.759999999999994</v>
      </c>
      <c r="NY276" s="1">
        <f t="shared" si="224"/>
        <v>18.645454545454541</v>
      </c>
      <c r="NZ276" s="1">
        <f t="shared" si="225"/>
        <v>18.546666666666663</v>
      </c>
      <c r="OA276" s="1">
        <f t="shared" si="226"/>
        <v>18.905263157894733</v>
      </c>
      <c r="OB276" s="1">
        <f t="shared" si="227"/>
        <v>17.719999999999992</v>
      </c>
      <c r="OC276" s="1">
        <f t="shared" si="228"/>
        <v>18.071999999999999</v>
      </c>
      <c r="OD276" s="1">
        <f t="shared" si="229"/>
        <v>17.516666666666666</v>
      </c>
      <c r="OE276" s="1">
        <f t="shared" si="230"/>
        <v>18.409523809523805</v>
      </c>
      <c r="OF276" s="1">
        <f t="shared" si="231"/>
        <v>18.011764705882356</v>
      </c>
      <c r="OG276" s="1" t="e">
        <f t="shared" si="232"/>
        <v>#N/A</v>
      </c>
      <c r="OH276" s="1">
        <f t="shared" si="233"/>
        <v>18.314285714285717</v>
      </c>
      <c r="OI276" s="111">
        <v>17.340740740740742</v>
      </c>
      <c r="OJ276" s="112">
        <v>17.407407407407408</v>
      </c>
      <c r="OK276" s="112">
        <v>17.511111111111109</v>
      </c>
      <c r="OL276" s="112">
        <v>17.718518518518518</v>
      </c>
      <c r="OM276" s="112">
        <v>17.700000000000003</v>
      </c>
      <c r="ON276" s="112">
        <v>17.588888888888885</v>
      </c>
      <c r="OO276" s="112">
        <v>17.340740740740742</v>
      </c>
      <c r="OP276" s="112">
        <v>17.399999999999995</v>
      </c>
      <c r="OQ276" s="112">
        <v>17.314814814814813</v>
      </c>
      <c r="OR276" s="112">
        <v>17.285185185185185</v>
      </c>
      <c r="OS276" s="112">
        <v>17.244444444444444</v>
      </c>
      <c r="OT276" s="112">
        <v>17.333333333333336</v>
      </c>
      <c r="OU276" s="5">
        <f t="shared" si="197"/>
        <v>-0.45108556832695257</v>
      </c>
      <c r="OV276" s="1">
        <f t="shared" si="198"/>
        <v>1.3525925925925861</v>
      </c>
      <c r="OW276" s="1">
        <f t="shared" si="199"/>
        <v>1.1343434343434318</v>
      </c>
      <c r="OX276" s="1">
        <f t="shared" si="200"/>
        <v>0.82814814814814497</v>
      </c>
      <c r="OY276" s="1">
        <f t="shared" si="201"/>
        <v>1.2052631578947306</v>
      </c>
      <c r="OZ276" s="1">
        <f t="shared" si="202"/>
        <v>0.13111111111110674</v>
      </c>
      <c r="PA276" s="1">
        <f t="shared" si="203"/>
        <v>0.73125925925925728</v>
      </c>
      <c r="PB276" s="1">
        <f t="shared" si="204"/>
        <v>0.11666666666667069</v>
      </c>
      <c r="PC276" s="1">
        <f t="shared" si="205"/>
        <v>1.0947089947089914</v>
      </c>
      <c r="PD276" s="1">
        <f t="shared" si="206"/>
        <v>0.72657952069717169</v>
      </c>
      <c r="PE276" s="1" t="e">
        <f t="shared" si="207"/>
        <v>#N/A</v>
      </c>
      <c r="PF276" s="1">
        <f t="shared" si="208"/>
        <v>0.98095238095238102</v>
      </c>
      <c r="PG276" s="111">
        <v>12</v>
      </c>
      <c r="PH276" s="112">
        <v>12.8</v>
      </c>
      <c r="PI276" s="112">
        <v>14</v>
      </c>
      <c r="PJ276" s="112">
        <v>14</v>
      </c>
      <c r="PK276" s="112">
        <v>13.4</v>
      </c>
      <c r="PL276" s="112">
        <v>14.5</v>
      </c>
      <c r="PM276" s="112">
        <v>11</v>
      </c>
      <c r="PN276" s="112">
        <v>11.8</v>
      </c>
      <c r="PO276" s="112">
        <v>14.2</v>
      </c>
      <c r="PP276" s="112">
        <v>14.2</v>
      </c>
      <c r="PQ276" s="112">
        <v>12</v>
      </c>
      <c r="PR276" s="137">
        <v>12.8</v>
      </c>
      <c r="PS276" s="5">
        <f t="array" ref="PS276">+IF(ISERROR($NW276)=FALSE,MIN(IF($H276:$AL276&lt;65534,$H276:$AL276,"")),NA())</f>
        <v>15.4</v>
      </c>
      <c r="PT276" s="1">
        <f t="array" ref="PT276">+IF(ISERROR($NX276)=FALSE,MIN(IF($AM276:$BN276&lt;65534,$AM276:$BN276,"")),NA())</f>
        <v>18</v>
      </c>
      <c r="PU276" s="1">
        <f t="array" ref="PU276">+IF(ISERROR($NY276)=FALSE,MIN(IF($BP276:$CT276&lt;65534,$BP276:$CT276,"")),NA())</f>
        <v>16.399999999999999</v>
      </c>
      <c r="PV276" s="1">
        <f t="array" ref="PV276">+IF(ISERROR($NZ276)=FALSE,MIN(IF($CU276:$DX276&lt;65534,$CU276:$DX276,"")),NA())</f>
        <v>17.399999999999999</v>
      </c>
      <c r="PW276" s="1">
        <f t="array" ref="PW276">+IF(ISERROR($OA276)=FALSE,MIN(IF($DY276:$FC276&lt;65534,$DY276:$FC276,"")),NA())</f>
        <v>17.399999999999999</v>
      </c>
      <c r="PX276" s="1">
        <f t="array" ref="PX276">+IF(ISERROR($OB276)=FALSE,MIN(IF($FD276:$GG276&lt;65534,$FD276:$GG276,"")),NA())</f>
        <v>16.2</v>
      </c>
      <c r="PY276" s="1">
        <f t="array" ref="PY276">+IF(ISERROR($OC276)=FALSE,MIN(IF($GH276:$HL276&lt;65534,$GH276:$HL276,"")),NA())</f>
        <v>17</v>
      </c>
      <c r="PZ276" s="1">
        <f t="array" ref="PZ276">+IF(ISERROR($OD276)=FALSE,MIN(IF($HM276:$IQ276&lt;65534,$HM276:$IQ276,"")),NA())</f>
        <v>15.4</v>
      </c>
      <c r="QA276" s="1">
        <f t="array" ref="QA276">+IF(ISERROR($OE276)=FALSE,MIN(IF($IR276:$JU276&lt;65534,$IR276:$JU276,"")),NA())</f>
        <v>17.399999999999999</v>
      </c>
      <c r="QB276" s="1">
        <f t="array" ref="QB276">+IF(ISERROR($OF276)=FALSE,MIN(IF($JV276:$KZ276&lt;65534,$JV276:$KZ276,"")),NA())</f>
        <v>16.399999999999999</v>
      </c>
      <c r="QC276" s="1" t="e">
        <f t="array" ref="QC276">+IF(ISERROR($OG276)=FALSE,MIN(IF($LA276:$MD276&lt;65534,$LA276:$MD276,"")),NA())</f>
        <v>#N/A</v>
      </c>
      <c r="QD276" s="1">
        <f t="array" ref="QD276">+IF(ISERROR($OH276)=FALSE,MIN(IF($ME276:$NI276&lt;65534,$ME276:$NI276,"")),NA())</f>
        <v>17</v>
      </c>
      <c r="QE276" s="5">
        <f t="shared" si="234"/>
        <v>-3.4000000000000004</v>
      </c>
      <c r="QF276" s="1">
        <f t="shared" si="235"/>
        <v>-5.1999999999999993</v>
      </c>
      <c r="QG276" s="1">
        <f t="shared" si="236"/>
        <v>-2.3999999999999986</v>
      </c>
      <c r="QH276" s="1">
        <f t="shared" si="237"/>
        <v>-3.3999999999999986</v>
      </c>
      <c r="QI276" s="1">
        <f t="shared" si="238"/>
        <v>-3.9999999999999982</v>
      </c>
      <c r="QJ276" s="1">
        <f t="shared" si="239"/>
        <v>-1.6999999999999993</v>
      </c>
      <c r="QK276" s="1">
        <f t="shared" si="240"/>
        <v>-6</v>
      </c>
      <c r="QL276" s="1">
        <f t="shared" si="241"/>
        <v>-3.5999999999999996</v>
      </c>
      <c r="QM276" s="1">
        <f t="shared" si="242"/>
        <v>-3.1999999999999993</v>
      </c>
      <c r="QN276" s="1">
        <f t="shared" si="243"/>
        <v>-2.1999999999999993</v>
      </c>
      <c r="QO276" s="1" t="e">
        <f t="shared" si="244"/>
        <v>#N/A</v>
      </c>
      <c r="QP276" s="1">
        <f t="shared" si="245"/>
        <v>-4.1999999999999993</v>
      </c>
      <c r="QQ276" s="5" t="s">
        <v>892</v>
      </c>
    </row>
    <row r="277" spans="1:459" s="1" customFormat="1" x14ac:dyDescent="0.2">
      <c r="A277" s="79">
        <v>26125130</v>
      </c>
      <c r="B277" s="106">
        <v>-75.832361111111112</v>
      </c>
      <c r="C277" s="106">
        <v>4.1850555555555555</v>
      </c>
      <c r="D277" s="105">
        <v>1749</v>
      </c>
      <c r="E277" s="97" t="s">
        <v>140</v>
      </c>
      <c r="F277" s="97" t="s">
        <v>44</v>
      </c>
      <c r="G277" s="97" t="s">
        <v>28</v>
      </c>
      <c r="H277" s="1">
        <v>65535</v>
      </c>
      <c r="I277" s="1">
        <v>65535</v>
      </c>
      <c r="J277" s="1">
        <v>17.399999999999999</v>
      </c>
      <c r="K277" s="1">
        <v>18.2</v>
      </c>
      <c r="L277" s="1">
        <v>65535</v>
      </c>
      <c r="M277" s="1">
        <v>17.399999999999999</v>
      </c>
      <c r="N277" s="1">
        <v>17.600000000000001</v>
      </c>
      <c r="O277" s="1">
        <v>17.8</v>
      </c>
      <c r="P277" s="1">
        <v>65535</v>
      </c>
      <c r="Q277" s="1">
        <v>17.8</v>
      </c>
      <c r="R277" s="1">
        <v>17.8</v>
      </c>
      <c r="S277" s="1">
        <v>17.8</v>
      </c>
      <c r="T277" s="1">
        <v>17.399999999999999</v>
      </c>
      <c r="U277" s="1">
        <v>18.2</v>
      </c>
      <c r="V277" s="1">
        <v>65535</v>
      </c>
      <c r="W277" s="1">
        <v>17.399999999999999</v>
      </c>
      <c r="X277" s="1">
        <v>65535</v>
      </c>
      <c r="Y277" s="1">
        <v>16.8</v>
      </c>
      <c r="Z277" s="1">
        <v>65535</v>
      </c>
      <c r="AA277" s="1">
        <v>17</v>
      </c>
      <c r="AB277" s="1">
        <v>17.399999999999999</v>
      </c>
      <c r="AC277" s="1">
        <v>17.8</v>
      </c>
      <c r="AD277" s="1">
        <v>17</v>
      </c>
      <c r="AE277" s="1">
        <v>17.600000000000001</v>
      </c>
      <c r="AF277" s="1">
        <v>18</v>
      </c>
      <c r="AG277" s="1">
        <v>17.600000000000001</v>
      </c>
      <c r="AH277" s="1">
        <v>18</v>
      </c>
      <c r="AI277" s="1">
        <v>65535</v>
      </c>
      <c r="AJ277" s="1">
        <v>65535</v>
      </c>
      <c r="AK277" s="1">
        <v>17.2</v>
      </c>
      <c r="AL277" s="1">
        <v>16.399999999999999</v>
      </c>
      <c r="AM277" s="1">
        <v>15.8</v>
      </c>
      <c r="AN277" s="1">
        <v>65535</v>
      </c>
      <c r="AO277" s="1">
        <v>18</v>
      </c>
      <c r="AP277" s="1">
        <v>65535</v>
      </c>
      <c r="AQ277" s="1">
        <v>16.600000000000001</v>
      </c>
      <c r="AR277" s="1">
        <v>65535</v>
      </c>
      <c r="AS277" s="1">
        <v>65535</v>
      </c>
      <c r="AT277" s="1">
        <v>17.8</v>
      </c>
      <c r="AU277" s="1">
        <v>15.8</v>
      </c>
      <c r="AV277" s="1">
        <v>16.8</v>
      </c>
      <c r="AW277" s="1">
        <v>17.2</v>
      </c>
      <c r="AX277" s="1">
        <v>17.8</v>
      </c>
      <c r="AY277" s="1">
        <v>18.2</v>
      </c>
      <c r="AZ277" s="1">
        <v>17.2</v>
      </c>
      <c r="BA277" s="1">
        <v>65535</v>
      </c>
      <c r="BB277" s="1">
        <v>65535</v>
      </c>
      <c r="BC277" s="1">
        <v>65535</v>
      </c>
      <c r="BD277" s="1">
        <v>15.8</v>
      </c>
      <c r="BE277" s="1">
        <v>16.8</v>
      </c>
      <c r="BF277" s="1">
        <v>15.4</v>
      </c>
      <c r="BG277" s="1">
        <v>17.8</v>
      </c>
      <c r="BH277" s="1">
        <v>65535</v>
      </c>
      <c r="BI277" s="1">
        <v>65535</v>
      </c>
      <c r="BJ277" s="1">
        <v>65535</v>
      </c>
      <c r="BK277" s="1">
        <v>65535</v>
      </c>
      <c r="BL277" s="1">
        <v>15.4</v>
      </c>
      <c r="BM277" s="1">
        <v>65535</v>
      </c>
      <c r="BN277" s="1">
        <v>65535</v>
      </c>
      <c r="BO277" s="102"/>
      <c r="BP277" s="1">
        <v>65535</v>
      </c>
      <c r="BQ277" s="1">
        <v>65535</v>
      </c>
      <c r="BR277" s="1">
        <v>65535</v>
      </c>
      <c r="BS277" s="1">
        <v>16.2</v>
      </c>
      <c r="BT277" s="1">
        <v>15.4</v>
      </c>
      <c r="BU277" s="1">
        <v>17.2</v>
      </c>
      <c r="BV277" s="1">
        <v>16.8</v>
      </c>
      <c r="BW277" s="1">
        <v>15.2</v>
      </c>
      <c r="BX277" s="1">
        <v>65535</v>
      </c>
      <c r="BY277" s="1">
        <v>15.8</v>
      </c>
      <c r="BZ277" s="1">
        <v>65535</v>
      </c>
      <c r="CA277" s="1">
        <v>17.2</v>
      </c>
      <c r="CB277" s="1">
        <v>17.399999999999999</v>
      </c>
      <c r="CC277" s="1">
        <v>16.2</v>
      </c>
      <c r="CD277" s="1">
        <v>65535</v>
      </c>
      <c r="CE277" s="1">
        <v>17.8</v>
      </c>
      <c r="CF277" s="1">
        <v>16</v>
      </c>
      <c r="CG277" s="1">
        <v>65535</v>
      </c>
      <c r="CH277" s="1">
        <v>15.6</v>
      </c>
      <c r="CI277" s="1">
        <v>65535</v>
      </c>
      <c r="CJ277" s="1">
        <v>65535</v>
      </c>
      <c r="CK277" s="1">
        <v>17.600000000000001</v>
      </c>
      <c r="CL277" s="1">
        <v>65535</v>
      </c>
      <c r="CM277" s="1">
        <v>65535</v>
      </c>
      <c r="CN277" s="1">
        <v>17.8</v>
      </c>
      <c r="CO277" s="1">
        <v>18.2</v>
      </c>
      <c r="CP277" s="1">
        <v>65535</v>
      </c>
      <c r="CQ277" s="1">
        <v>17</v>
      </c>
      <c r="CR277" s="1">
        <v>16.2</v>
      </c>
      <c r="CS277" s="1">
        <v>65535</v>
      </c>
      <c r="CT277" s="1">
        <v>16.600000000000001</v>
      </c>
      <c r="CU277" s="1">
        <v>65535</v>
      </c>
      <c r="CV277" s="1">
        <v>65535</v>
      </c>
      <c r="CW277" s="1">
        <v>17.399999999999999</v>
      </c>
      <c r="CX277" s="1">
        <v>15.8</v>
      </c>
      <c r="CY277" s="1">
        <v>16.399999999999999</v>
      </c>
      <c r="CZ277" s="1">
        <v>65535</v>
      </c>
      <c r="DA277" s="1">
        <v>65535</v>
      </c>
      <c r="DB277" s="1">
        <v>65535</v>
      </c>
      <c r="DC277" s="1">
        <v>65535</v>
      </c>
      <c r="DD277" s="1">
        <v>65535</v>
      </c>
      <c r="DE277" s="1">
        <v>17.399999999999999</v>
      </c>
      <c r="DF277" s="1">
        <v>16.8</v>
      </c>
      <c r="DG277" s="1">
        <v>65535</v>
      </c>
      <c r="DH277" s="1">
        <v>65535</v>
      </c>
      <c r="DI277" s="1">
        <v>15.6</v>
      </c>
      <c r="DJ277" s="1">
        <v>17.8</v>
      </c>
      <c r="DK277" s="1">
        <v>65535</v>
      </c>
      <c r="DL277" s="1">
        <v>15.4</v>
      </c>
      <c r="DM277" s="1">
        <v>65535</v>
      </c>
      <c r="DN277" s="1">
        <v>15.8</v>
      </c>
      <c r="DO277" s="1">
        <v>65535</v>
      </c>
      <c r="DP277" s="1">
        <v>15.4</v>
      </c>
      <c r="DQ277" s="1">
        <v>17.600000000000001</v>
      </c>
      <c r="DR277" s="1">
        <v>65535</v>
      </c>
      <c r="DS277" s="1">
        <v>17.399999999999999</v>
      </c>
      <c r="DT277" s="1">
        <v>65535</v>
      </c>
      <c r="DU277" s="1">
        <v>17.399999999999999</v>
      </c>
      <c r="DV277" s="1">
        <v>65535</v>
      </c>
      <c r="DW277" s="1">
        <v>18.2</v>
      </c>
      <c r="DX277" s="1">
        <v>16.399999999999999</v>
      </c>
      <c r="DY277" s="1">
        <v>17.8</v>
      </c>
      <c r="DZ277" s="1">
        <v>16.399999999999999</v>
      </c>
      <c r="EA277" s="1">
        <v>65535</v>
      </c>
      <c r="EB277" s="1">
        <v>16.8</v>
      </c>
      <c r="EC277" s="1">
        <v>65535</v>
      </c>
      <c r="ED277" s="1">
        <v>18.2</v>
      </c>
      <c r="EE277" s="1">
        <v>16.8</v>
      </c>
      <c r="EF277" s="1">
        <v>65535</v>
      </c>
      <c r="EG277" s="1">
        <v>65535</v>
      </c>
      <c r="EH277" s="1">
        <v>65535</v>
      </c>
      <c r="EI277" s="1">
        <v>65535</v>
      </c>
      <c r="EJ277" s="1">
        <v>65535</v>
      </c>
      <c r="EK277" s="1">
        <v>65535</v>
      </c>
      <c r="EL277" s="1">
        <v>65535</v>
      </c>
      <c r="EM277" s="1">
        <v>65535</v>
      </c>
      <c r="EN277" s="1">
        <v>17.2</v>
      </c>
      <c r="EO277" s="1">
        <v>15.4</v>
      </c>
      <c r="EP277" s="1">
        <v>16.8</v>
      </c>
      <c r="EQ277" s="1">
        <v>65535</v>
      </c>
      <c r="ER277" s="1">
        <v>16.399999999999999</v>
      </c>
      <c r="ES277" s="1">
        <v>65535</v>
      </c>
      <c r="ET277" s="1">
        <v>65535</v>
      </c>
      <c r="EU277" s="1">
        <v>65535</v>
      </c>
      <c r="EV277" s="1">
        <v>16.8</v>
      </c>
      <c r="EW277" s="1">
        <v>65535</v>
      </c>
      <c r="EX277" s="1">
        <v>65535</v>
      </c>
      <c r="EY277" s="1">
        <v>16.399999999999999</v>
      </c>
      <c r="EZ277" s="1">
        <v>15.2</v>
      </c>
      <c r="FA277" s="1">
        <v>17.2</v>
      </c>
      <c r="FB277" s="1">
        <v>65535</v>
      </c>
      <c r="FC277" s="1">
        <v>65535</v>
      </c>
      <c r="FD277" s="1">
        <v>65535</v>
      </c>
      <c r="FE277" s="1">
        <v>65535</v>
      </c>
      <c r="FF277" s="1">
        <v>65535</v>
      </c>
      <c r="FG277" s="1">
        <v>65535</v>
      </c>
      <c r="FH277" s="1">
        <v>65535</v>
      </c>
      <c r="FI277" s="1">
        <v>65535</v>
      </c>
      <c r="FJ277" s="1">
        <v>65535</v>
      </c>
      <c r="FK277" s="1">
        <v>65535</v>
      </c>
      <c r="FL277" s="1">
        <v>65535</v>
      </c>
      <c r="FM277" s="1">
        <v>65535</v>
      </c>
      <c r="FN277" s="1">
        <v>65535</v>
      </c>
      <c r="FO277" s="1">
        <v>65535</v>
      </c>
      <c r="FP277" s="1">
        <v>65535</v>
      </c>
      <c r="FQ277" s="1">
        <v>65535</v>
      </c>
      <c r="FR277" s="1">
        <v>65535</v>
      </c>
      <c r="FS277" s="1">
        <v>65535</v>
      </c>
      <c r="FT277" s="1">
        <v>65535</v>
      </c>
      <c r="FU277" s="1">
        <v>65535</v>
      </c>
      <c r="FV277" s="1">
        <v>65535</v>
      </c>
      <c r="FW277" s="1">
        <v>65535</v>
      </c>
      <c r="FX277" s="1">
        <v>65535</v>
      </c>
      <c r="FY277" s="1">
        <v>65535</v>
      </c>
      <c r="FZ277" s="1">
        <v>65535</v>
      </c>
      <c r="GA277" s="1">
        <v>65535</v>
      </c>
      <c r="GB277" s="1">
        <v>65535</v>
      </c>
      <c r="GC277" s="1">
        <v>65535</v>
      </c>
      <c r="GD277" s="1">
        <v>65535</v>
      </c>
      <c r="GE277" s="1">
        <v>65535</v>
      </c>
      <c r="GF277" s="1">
        <v>65535</v>
      </c>
      <c r="GG277" s="1">
        <v>65535</v>
      </c>
      <c r="GH277" s="1">
        <v>65535</v>
      </c>
      <c r="GI277" s="1">
        <v>65535</v>
      </c>
      <c r="GJ277" s="1">
        <v>65535</v>
      </c>
      <c r="GK277" s="1">
        <v>65535</v>
      </c>
      <c r="GL277" s="1">
        <v>65535</v>
      </c>
      <c r="GM277" s="1">
        <v>65535</v>
      </c>
      <c r="GN277" s="1">
        <v>65535</v>
      </c>
      <c r="GO277" s="1">
        <v>65535</v>
      </c>
      <c r="GP277" s="1">
        <v>65535</v>
      </c>
      <c r="GQ277" s="1">
        <v>65535</v>
      </c>
      <c r="GR277" s="1">
        <v>65535</v>
      </c>
      <c r="GS277" s="1">
        <v>65535</v>
      </c>
      <c r="GT277" s="1">
        <v>65535</v>
      </c>
      <c r="GU277" s="1">
        <v>65535</v>
      </c>
      <c r="GV277" s="1">
        <v>65535</v>
      </c>
      <c r="GW277" s="1">
        <v>65535</v>
      </c>
      <c r="GX277" s="1">
        <v>65535</v>
      </c>
      <c r="GY277" s="1">
        <v>65535</v>
      </c>
      <c r="GZ277" s="1">
        <v>65535</v>
      </c>
      <c r="HA277" s="1">
        <v>65535</v>
      </c>
      <c r="HB277" s="1">
        <v>65535</v>
      </c>
      <c r="HC277" s="1">
        <v>65535</v>
      </c>
      <c r="HD277" s="1">
        <v>65535</v>
      </c>
      <c r="HE277" s="1">
        <v>65535</v>
      </c>
      <c r="HF277" s="1">
        <v>65535</v>
      </c>
      <c r="HG277" s="1">
        <v>65535</v>
      </c>
      <c r="HH277" s="1">
        <v>65535</v>
      </c>
      <c r="HI277" s="1">
        <v>65535</v>
      </c>
      <c r="HJ277" s="1">
        <v>65535</v>
      </c>
      <c r="HK277" s="1">
        <v>65535</v>
      </c>
      <c r="HL277" s="1">
        <v>65535</v>
      </c>
      <c r="HM277" s="1">
        <v>65535</v>
      </c>
      <c r="HN277" s="1">
        <v>65535</v>
      </c>
      <c r="HO277" s="1">
        <v>65535</v>
      </c>
      <c r="HP277" s="1">
        <v>65535</v>
      </c>
      <c r="HQ277" s="1">
        <v>65535</v>
      </c>
      <c r="HR277" s="1">
        <v>65535</v>
      </c>
      <c r="HS277" s="1">
        <v>65535</v>
      </c>
      <c r="HT277" s="1">
        <v>65535</v>
      </c>
      <c r="HU277" s="1">
        <v>65535</v>
      </c>
      <c r="HV277" s="1">
        <v>65535</v>
      </c>
      <c r="HW277" s="1">
        <v>65535</v>
      </c>
      <c r="HX277" s="1">
        <v>65535</v>
      </c>
      <c r="HY277" s="1">
        <v>65535</v>
      </c>
      <c r="HZ277" s="1">
        <v>65535</v>
      </c>
      <c r="IA277" s="1">
        <v>65535</v>
      </c>
      <c r="IB277" s="1">
        <v>65535</v>
      </c>
      <c r="IC277" s="1">
        <v>65535</v>
      </c>
      <c r="ID277" s="1">
        <v>65535</v>
      </c>
      <c r="IE277" s="1">
        <v>65535</v>
      </c>
      <c r="IF277" s="1">
        <v>65535</v>
      </c>
      <c r="IG277" s="1">
        <v>65535</v>
      </c>
      <c r="IH277" s="1">
        <v>65535</v>
      </c>
      <c r="II277" s="1">
        <v>18</v>
      </c>
      <c r="IJ277" s="1">
        <v>19</v>
      </c>
      <c r="IK277" s="1">
        <v>65535</v>
      </c>
      <c r="IL277" s="1">
        <v>17</v>
      </c>
      <c r="IM277" s="1">
        <v>65535</v>
      </c>
      <c r="IN277" s="1">
        <v>65535</v>
      </c>
      <c r="IO277" s="1">
        <v>65535</v>
      </c>
      <c r="IP277" s="1">
        <v>65535</v>
      </c>
      <c r="IQ277" s="1">
        <v>19</v>
      </c>
      <c r="IR277" s="1">
        <v>65535</v>
      </c>
      <c r="IS277" s="1">
        <v>65535</v>
      </c>
      <c r="IT277" s="1">
        <v>17.100000000000001</v>
      </c>
      <c r="IU277" s="1">
        <v>65535</v>
      </c>
      <c r="IV277" s="1">
        <v>65535</v>
      </c>
      <c r="IW277" s="1">
        <v>65535</v>
      </c>
      <c r="IX277" s="1">
        <v>65535</v>
      </c>
      <c r="IY277" s="1">
        <v>65535</v>
      </c>
      <c r="IZ277" s="1">
        <v>65535</v>
      </c>
      <c r="JA277" s="1">
        <v>65535</v>
      </c>
      <c r="JB277" s="1">
        <v>65535</v>
      </c>
      <c r="JC277" s="1">
        <v>65535</v>
      </c>
      <c r="JD277" s="1">
        <v>65535</v>
      </c>
      <c r="JE277" s="1">
        <v>65535</v>
      </c>
      <c r="JF277" s="1">
        <v>65535</v>
      </c>
      <c r="JG277" s="1">
        <v>65535</v>
      </c>
      <c r="JH277" s="1">
        <v>65535</v>
      </c>
      <c r="JI277" s="1">
        <v>65535</v>
      </c>
      <c r="JJ277" s="1">
        <v>65535</v>
      </c>
      <c r="JK277" s="1">
        <v>65535</v>
      </c>
      <c r="JL277" s="1">
        <v>65535</v>
      </c>
      <c r="JM277" s="1">
        <v>65535</v>
      </c>
      <c r="JN277" s="1">
        <v>65535</v>
      </c>
      <c r="JO277" s="1">
        <v>65535</v>
      </c>
      <c r="JP277" s="1">
        <v>65535</v>
      </c>
      <c r="JQ277" s="1">
        <v>16.3</v>
      </c>
      <c r="JR277" s="1">
        <v>65535</v>
      </c>
      <c r="JS277" s="1">
        <v>65535</v>
      </c>
      <c r="JT277" s="1">
        <v>65535</v>
      </c>
      <c r="JU277" s="1">
        <v>65535</v>
      </c>
      <c r="JV277" s="1">
        <v>65535</v>
      </c>
      <c r="JW277" s="1">
        <v>17</v>
      </c>
      <c r="JX277" s="1">
        <v>16</v>
      </c>
      <c r="JY277" s="1">
        <v>65535</v>
      </c>
      <c r="JZ277" s="1">
        <v>65535</v>
      </c>
      <c r="KA277" s="1">
        <v>65535</v>
      </c>
      <c r="KB277" s="1">
        <v>65535</v>
      </c>
      <c r="KC277" s="1">
        <v>16.399999999999999</v>
      </c>
      <c r="KD277" s="1">
        <v>65535</v>
      </c>
      <c r="KE277" s="1">
        <v>65535</v>
      </c>
      <c r="KF277" s="1">
        <v>65535</v>
      </c>
      <c r="KG277" s="1">
        <v>65535</v>
      </c>
      <c r="KH277" s="1">
        <v>65535</v>
      </c>
      <c r="KI277" s="1">
        <v>65535</v>
      </c>
      <c r="KJ277" s="1">
        <v>65535</v>
      </c>
      <c r="KK277" s="1">
        <v>65535</v>
      </c>
      <c r="KL277" s="1">
        <v>65535</v>
      </c>
      <c r="KM277" s="1">
        <v>65535</v>
      </c>
      <c r="KN277" s="1">
        <v>65535</v>
      </c>
      <c r="KO277" s="1">
        <v>65535</v>
      </c>
      <c r="KP277" s="1">
        <v>65535</v>
      </c>
      <c r="KQ277" s="1">
        <v>65535</v>
      </c>
      <c r="KR277" s="1">
        <v>16.100000000000001</v>
      </c>
      <c r="KS277" s="1">
        <v>16.2</v>
      </c>
      <c r="KT277" s="1">
        <v>65535</v>
      </c>
      <c r="KU277" s="1">
        <v>17</v>
      </c>
      <c r="KV277" s="1">
        <v>65535</v>
      </c>
      <c r="KW277" s="1">
        <v>65535</v>
      </c>
      <c r="KX277" s="1">
        <v>17.100000000000001</v>
      </c>
      <c r="KY277" s="1">
        <v>16.2</v>
      </c>
      <c r="KZ277" s="1">
        <v>17.100000000000001</v>
      </c>
      <c r="LA277" s="1">
        <v>17.399999999999999</v>
      </c>
      <c r="LB277" s="1">
        <v>16</v>
      </c>
      <c r="LC277" s="1">
        <v>17.100000000000001</v>
      </c>
      <c r="LD277" s="1">
        <v>17.3</v>
      </c>
      <c r="LE277" s="1">
        <v>65535</v>
      </c>
      <c r="LF277" s="1">
        <v>65535</v>
      </c>
      <c r="LG277" s="1">
        <v>17.2</v>
      </c>
      <c r="LH277" s="1">
        <v>65535</v>
      </c>
      <c r="LI277" s="1">
        <v>65535</v>
      </c>
      <c r="LJ277" s="1">
        <v>65535</v>
      </c>
      <c r="LK277" s="1">
        <v>16.399999999999999</v>
      </c>
      <c r="LL277" s="1">
        <v>65535</v>
      </c>
      <c r="LM277" s="1">
        <v>65535</v>
      </c>
      <c r="LN277" s="1">
        <v>16.2</v>
      </c>
      <c r="LO277" s="1">
        <v>65535</v>
      </c>
      <c r="LP277" s="1">
        <v>65535</v>
      </c>
      <c r="LQ277" s="1">
        <v>65535</v>
      </c>
      <c r="LR277" s="1">
        <v>65535</v>
      </c>
      <c r="LS277" s="1">
        <v>65535</v>
      </c>
      <c r="LT277" s="1">
        <v>65535</v>
      </c>
      <c r="LU277" s="1">
        <v>17</v>
      </c>
      <c r="LV277" s="1">
        <v>65535</v>
      </c>
      <c r="LW277" s="1">
        <v>65535</v>
      </c>
      <c r="LX277" s="1">
        <v>65535</v>
      </c>
      <c r="LY277" s="1">
        <v>65535</v>
      </c>
      <c r="LZ277" s="1">
        <v>65535</v>
      </c>
      <c r="MA277" s="1">
        <v>65535</v>
      </c>
      <c r="MB277" s="1">
        <v>17.100000000000001</v>
      </c>
      <c r="MC277" s="1">
        <v>65535</v>
      </c>
      <c r="MD277" s="1">
        <v>65535</v>
      </c>
      <c r="ME277" s="1">
        <v>65535</v>
      </c>
      <c r="MF277" s="1">
        <v>17.100000000000001</v>
      </c>
      <c r="MG277" s="1">
        <v>65535</v>
      </c>
      <c r="MH277" s="1">
        <v>65535</v>
      </c>
      <c r="MI277" s="1">
        <v>16.100000000000001</v>
      </c>
      <c r="MJ277" s="1">
        <v>16.399999999999999</v>
      </c>
      <c r="MK277" s="1">
        <v>65535</v>
      </c>
      <c r="ML277" s="1">
        <v>14.3</v>
      </c>
      <c r="MM277" s="1">
        <v>14.4</v>
      </c>
      <c r="MN277" s="1">
        <v>14.4</v>
      </c>
      <c r="MO277" s="1">
        <v>65535</v>
      </c>
      <c r="MP277" s="1">
        <v>14.4</v>
      </c>
      <c r="MQ277" s="1">
        <v>14.4</v>
      </c>
      <c r="MR277" s="1">
        <v>16.3</v>
      </c>
      <c r="MS277" s="1">
        <v>17</v>
      </c>
      <c r="MT277" s="1">
        <v>16.399999999999999</v>
      </c>
      <c r="MU277" s="1">
        <v>65535</v>
      </c>
      <c r="MV277" s="1">
        <v>65535</v>
      </c>
      <c r="MW277" s="1">
        <v>17.100000000000001</v>
      </c>
      <c r="MX277" s="1">
        <v>18</v>
      </c>
      <c r="MY277" s="1">
        <v>65535</v>
      </c>
      <c r="MZ277" s="1">
        <v>65535</v>
      </c>
      <c r="NA277" s="1">
        <v>18.100000000000001</v>
      </c>
      <c r="NB277" s="1">
        <v>65535</v>
      </c>
      <c r="NC277" s="1">
        <v>65535</v>
      </c>
      <c r="ND277" s="1">
        <v>17.399999999999999</v>
      </c>
      <c r="NE277" s="1">
        <v>18.3</v>
      </c>
      <c r="NF277" s="1">
        <v>65535</v>
      </c>
      <c r="NG277" s="1">
        <v>65535</v>
      </c>
      <c r="NH277" s="1">
        <v>65535</v>
      </c>
      <c r="NI277" s="1">
        <v>65535</v>
      </c>
      <c r="NJ277" s="6">
        <f t="shared" si="209"/>
        <v>0.70967741935483875</v>
      </c>
      <c r="NK277" s="3">
        <f t="shared" si="210"/>
        <v>0.5357142857142857</v>
      </c>
      <c r="NL277" s="3">
        <f t="shared" si="211"/>
        <v>0.58064516129032262</v>
      </c>
      <c r="NM277" s="3">
        <f t="shared" si="212"/>
        <v>0.5</v>
      </c>
      <c r="NN277" s="3">
        <f t="shared" si="213"/>
        <v>0.41935483870967744</v>
      </c>
      <c r="NO277" s="3">
        <f t="shared" si="214"/>
        <v>0</v>
      </c>
      <c r="NP277" s="3">
        <f t="shared" si="215"/>
        <v>0</v>
      </c>
      <c r="NQ277" s="3">
        <f t="shared" si="216"/>
        <v>0.12903225806451613</v>
      </c>
      <c r="NR277" s="3">
        <f t="shared" si="217"/>
        <v>6.6666666666666666E-2</v>
      </c>
      <c r="NS277" s="3">
        <f t="shared" si="218"/>
        <v>0.29032258064516131</v>
      </c>
      <c r="NT277" s="3">
        <f t="shared" si="219"/>
        <v>0.3</v>
      </c>
      <c r="NU277" s="3">
        <f t="shared" si="220"/>
        <v>0.5161290322580645</v>
      </c>
      <c r="NV277" s="3">
        <f t="shared" si="221"/>
        <v>0.33698630136986302</v>
      </c>
      <c r="NW277" s="5">
        <f t="shared" si="222"/>
        <v>17.527272727272727</v>
      </c>
      <c r="NX277" s="1">
        <f t="shared" si="223"/>
        <v>16.826666666666668</v>
      </c>
      <c r="NY277" s="1">
        <f t="shared" si="224"/>
        <v>16.677777777777777</v>
      </c>
      <c r="NZ277" s="1">
        <f t="shared" si="225"/>
        <v>16.720000000000002</v>
      </c>
      <c r="OA277" s="1" t="e">
        <f t="shared" si="226"/>
        <v>#N/A</v>
      </c>
      <c r="OB277" s="1" t="e">
        <f t="shared" si="227"/>
        <v>#N/A</v>
      </c>
      <c r="OC277" s="1" t="e">
        <f t="shared" si="228"/>
        <v>#N/A</v>
      </c>
      <c r="OD277" s="1" t="e">
        <f t="shared" si="229"/>
        <v>#N/A</v>
      </c>
      <c r="OE277" s="1" t="e">
        <f t="shared" si="230"/>
        <v>#N/A</v>
      </c>
      <c r="OF277" s="1" t="e">
        <f t="shared" si="231"/>
        <v>#N/A</v>
      </c>
      <c r="OG277" s="1" t="e">
        <f t="shared" si="232"/>
        <v>#N/A</v>
      </c>
      <c r="OH277" s="1">
        <f t="shared" si="233"/>
        <v>16.256250000000001</v>
      </c>
      <c r="OI277" s="111">
        <v>14.999999999999996</v>
      </c>
      <c r="OJ277" s="112">
        <v>15.043333333333331</v>
      </c>
      <c r="OK277" s="112">
        <v>15.056666666666665</v>
      </c>
      <c r="OL277" s="112">
        <v>15.163333333333332</v>
      </c>
      <c r="OM277" s="112">
        <v>15.243333333333338</v>
      </c>
      <c r="ON277" s="112">
        <v>15.110000000000001</v>
      </c>
      <c r="OO277" s="112">
        <v>15.093333333333334</v>
      </c>
      <c r="OP277" s="112">
        <v>15.350000000000003</v>
      </c>
      <c r="OQ277" s="112">
        <v>15.126666666666665</v>
      </c>
      <c r="OR277" s="112">
        <v>14.999999999999996</v>
      </c>
      <c r="OS277" s="112">
        <v>15.023333333333337</v>
      </c>
      <c r="OT277" s="112">
        <v>15.073333333333334</v>
      </c>
      <c r="OU277" s="5">
        <f t="shared" si="197"/>
        <v>2.5272727272727309</v>
      </c>
      <c r="OV277" s="1">
        <f t="shared" si="198"/>
        <v>1.7833333333333368</v>
      </c>
      <c r="OW277" s="1">
        <f t="shared" si="199"/>
        <v>1.6211111111111123</v>
      </c>
      <c r="OX277" s="1">
        <f t="shared" si="200"/>
        <v>1.5566666666666702</v>
      </c>
      <c r="OY277" s="1" t="e">
        <f t="shared" si="201"/>
        <v>#N/A</v>
      </c>
      <c r="OZ277" s="1" t="e">
        <f t="shared" si="202"/>
        <v>#N/A</v>
      </c>
      <c r="PA277" s="1" t="e">
        <f t="shared" si="203"/>
        <v>#N/A</v>
      </c>
      <c r="PB277" s="1" t="e">
        <f t="shared" si="204"/>
        <v>#N/A</v>
      </c>
      <c r="PC277" s="1" t="e">
        <f t="shared" si="205"/>
        <v>#N/A</v>
      </c>
      <c r="PD277" s="1" t="e">
        <f t="shared" si="206"/>
        <v>#N/A</v>
      </c>
      <c r="PE277" s="1" t="e">
        <f t="shared" si="207"/>
        <v>#N/A</v>
      </c>
      <c r="PF277" s="1">
        <f t="shared" si="208"/>
        <v>1.1829166666666673</v>
      </c>
      <c r="PG277" s="111">
        <v>9.6</v>
      </c>
      <c r="PH277" s="112">
        <v>9.1999999999999993</v>
      </c>
      <c r="PI277" s="112">
        <v>9</v>
      </c>
      <c r="PJ277" s="112">
        <v>9.1999999999999993</v>
      </c>
      <c r="PK277" s="112">
        <v>7</v>
      </c>
      <c r="PL277" s="112">
        <v>7.2</v>
      </c>
      <c r="PM277" s="112">
        <v>6</v>
      </c>
      <c r="PN277" s="112">
        <v>10.199999999999999</v>
      </c>
      <c r="PO277" s="112">
        <v>8.6</v>
      </c>
      <c r="PP277" s="112">
        <v>8.6</v>
      </c>
      <c r="PQ277" s="112">
        <v>8.6</v>
      </c>
      <c r="PR277" s="137">
        <v>8.1999999999999993</v>
      </c>
      <c r="PS277" s="5">
        <f t="array" ref="PS277">+IF(ISERROR($NW277)=FALSE,MIN(IF($H277:$AL277&lt;65534,$H277:$AL277,"")),NA())</f>
        <v>16.399999999999999</v>
      </c>
      <c r="PT277" s="1">
        <f t="array" ref="PT277">+IF(ISERROR($NX277)=FALSE,MIN(IF($AM277:$BN277&lt;65534,$AM277:$BN277,"")),NA())</f>
        <v>15.4</v>
      </c>
      <c r="PU277" s="1">
        <f t="array" ref="PU277">+IF(ISERROR($NY277)=FALSE,MIN(IF($BP277:$CT277&lt;65534,$BP277:$CT277,"")),NA())</f>
        <v>15.2</v>
      </c>
      <c r="PV277" s="1">
        <f t="array" ref="PV277">+IF(ISERROR($NZ277)=FALSE,MIN(IF($CU277:$DX277&lt;65534,$CU277:$DX277,"")),NA())</f>
        <v>15.4</v>
      </c>
      <c r="PW277" s="1" t="e">
        <f t="array" ref="PW277">+IF(ISERROR($OA277)=FALSE,MIN(IF($DY277:$FC277&lt;65534,$DY277:$FC277,"")),NA())</f>
        <v>#N/A</v>
      </c>
      <c r="PX277" s="1" t="e">
        <f t="array" ref="PX277">+IF(ISERROR($OB277)=FALSE,MIN(IF($FD277:$GG277&lt;65534,$FD277:$GG277,"")),NA())</f>
        <v>#N/A</v>
      </c>
      <c r="PY277" s="1" t="e">
        <f t="array" ref="PY277">+IF(ISERROR($OC277)=FALSE,MIN(IF($GH277:$HL277&lt;65534,$GH277:$HL277,"")),NA())</f>
        <v>#N/A</v>
      </c>
      <c r="PZ277" s="1" t="e">
        <f t="array" ref="PZ277">+IF(ISERROR($OD277)=FALSE,MIN(IF($HM277:$IQ277&lt;65534,$HM277:$IQ277,"")),NA())</f>
        <v>#N/A</v>
      </c>
      <c r="QA277" s="1" t="e">
        <f t="array" ref="QA277">+IF(ISERROR($OE277)=FALSE,MIN(IF($IR277:$JU277&lt;65534,$IR277:$JU277,"")),NA())</f>
        <v>#N/A</v>
      </c>
      <c r="QB277" s="1" t="e">
        <f t="array" ref="QB277">+IF(ISERROR($OF277)=FALSE,MIN(IF($JV277:$KZ277&lt;65534,$JV277:$KZ277,"")),NA())</f>
        <v>#N/A</v>
      </c>
      <c r="QC277" s="1" t="e">
        <f t="array" ref="QC277">+IF(ISERROR($OG277)=FALSE,MIN(IF($LA277:$MD277&lt;65534,$LA277:$MD277,"")),NA())</f>
        <v>#N/A</v>
      </c>
      <c r="QD277" s="1">
        <f t="array" ref="QD277">+IF(ISERROR($OH277)=FALSE,MIN(IF($ME277:$NI277&lt;65534,$ME277:$NI277,"")),NA())</f>
        <v>14.3</v>
      </c>
      <c r="QE277" s="5">
        <f t="shared" si="234"/>
        <v>-6.7999999999999989</v>
      </c>
      <c r="QF277" s="1">
        <f t="shared" si="235"/>
        <v>-6.2000000000000011</v>
      </c>
      <c r="QG277" s="1">
        <f t="shared" si="236"/>
        <v>-6.1999999999999993</v>
      </c>
      <c r="QH277" s="1">
        <f t="shared" si="237"/>
        <v>-6.2000000000000011</v>
      </c>
      <c r="QI277" s="1" t="e">
        <f t="shared" si="238"/>
        <v>#N/A</v>
      </c>
      <c r="QJ277" s="1" t="e">
        <f t="shared" si="239"/>
        <v>#N/A</v>
      </c>
      <c r="QK277" s="1" t="e">
        <f t="shared" si="240"/>
        <v>#N/A</v>
      </c>
      <c r="QL277" s="1" t="e">
        <f t="shared" si="241"/>
        <v>#N/A</v>
      </c>
      <c r="QM277" s="1" t="e">
        <f t="shared" si="242"/>
        <v>#N/A</v>
      </c>
      <c r="QN277" s="1" t="e">
        <f t="shared" si="243"/>
        <v>#N/A</v>
      </c>
      <c r="QO277" s="1" t="e">
        <f t="shared" si="244"/>
        <v>#N/A</v>
      </c>
      <c r="QP277" s="1">
        <f t="shared" si="245"/>
        <v>-6.1000000000000014</v>
      </c>
      <c r="QQ277" s="5" t="s">
        <v>892</v>
      </c>
    </row>
    <row r="278" spans="1:459" s="1" customFormat="1" x14ac:dyDescent="0.2">
      <c r="A278" s="79">
        <v>42075010</v>
      </c>
      <c r="B278" s="106">
        <v>-70.239111111111114</v>
      </c>
      <c r="C278" s="106">
        <v>1.2595555555555555</v>
      </c>
      <c r="D278" s="105">
        <v>180</v>
      </c>
      <c r="E278" s="97" t="s">
        <v>361</v>
      </c>
      <c r="F278" s="97" t="s">
        <v>361</v>
      </c>
      <c r="G278" s="97" t="s">
        <v>315</v>
      </c>
      <c r="H278" s="1">
        <v>65535</v>
      </c>
      <c r="I278" s="1">
        <v>19.399999999999999</v>
      </c>
      <c r="J278" s="1">
        <v>65535</v>
      </c>
      <c r="K278" s="1">
        <v>21.8</v>
      </c>
      <c r="L278" s="1">
        <v>22.2</v>
      </c>
      <c r="M278" s="1">
        <v>23.2</v>
      </c>
      <c r="N278" s="1">
        <v>22.8</v>
      </c>
      <c r="O278" s="1">
        <v>23.8</v>
      </c>
      <c r="P278" s="1">
        <v>65535</v>
      </c>
      <c r="Q278" s="1">
        <v>22.2</v>
      </c>
      <c r="R278" s="1">
        <v>22</v>
      </c>
      <c r="S278" s="1">
        <v>21.8</v>
      </c>
      <c r="T278" s="1">
        <v>21.4</v>
      </c>
      <c r="U278" s="1">
        <v>21.2</v>
      </c>
      <c r="V278" s="1">
        <v>23.8</v>
      </c>
      <c r="W278" s="1">
        <v>22.4</v>
      </c>
      <c r="X278" s="1">
        <v>21</v>
      </c>
      <c r="Y278" s="1">
        <v>22.6</v>
      </c>
      <c r="Z278" s="1">
        <v>22.8</v>
      </c>
      <c r="AA278" s="1">
        <v>23</v>
      </c>
      <c r="AB278" s="1">
        <v>22.6</v>
      </c>
      <c r="AC278" s="1">
        <v>22.8</v>
      </c>
      <c r="AD278" s="1">
        <v>22.8</v>
      </c>
      <c r="AE278" s="1">
        <v>22.6</v>
      </c>
      <c r="AF278" s="1">
        <v>23.6</v>
      </c>
      <c r="AG278" s="1">
        <v>23.6</v>
      </c>
      <c r="AH278" s="1">
        <v>23.6</v>
      </c>
      <c r="AI278" s="1">
        <v>23.4</v>
      </c>
      <c r="AJ278" s="1">
        <v>23.2</v>
      </c>
      <c r="AK278" s="1">
        <v>23.4</v>
      </c>
      <c r="AL278" s="1">
        <v>23.4</v>
      </c>
      <c r="AM278" s="1">
        <v>22</v>
      </c>
      <c r="AN278" s="1">
        <v>65535</v>
      </c>
      <c r="AO278" s="1">
        <v>65535</v>
      </c>
      <c r="AP278" s="1">
        <v>65535</v>
      </c>
      <c r="AQ278" s="1">
        <v>65535</v>
      </c>
      <c r="AR278" s="1">
        <v>22</v>
      </c>
      <c r="AS278" s="1">
        <v>65535</v>
      </c>
      <c r="AT278" s="1">
        <v>23.4</v>
      </c>
      <c r="AU278" s="1">
        <v>65535</v>
      </c>
      <c r="AV278" s="1">
        <v>23</v>
      </c>
      <c r="AW278" s="1">
        <v>23.4</v>
      </c>
      <c r="AX278" s="1">
        <v>24</v>
      </c>
      <c r="AY278" s="1">
        <v>65535</v>
      </c>
      <c r="AZ278" s="1">
        <v>65535</v>
      </c>
      <c r="BA278" s="1">
        <v>65535</v>
      </c>
      <c r="BB278" s="1">
        <v>65535</v>
      </c>
      <c r="BC278" s="1">
        <v>23.4</v>
      </c>
      <c r="BD278" s="1">
        <v>23.2</v>
      </c>
      <c r="BE278" s="1">
        <v>23.8</v>
      </c>
      <c r="BF278" s="1">
        <v>22</v>
      </c>
      <c r="BG278" s="1">
        <v>22.8</v>
      </c>
      <c r="BH278" s="1">
        <v>65535</v>
      </c>
      <c r="BI278" s="1">
        <v>23.8</v>
      </c>
      <c r="BJ278" s="1">
        <v>22.6</v>
      </c>
      <c r="BK278" s="1">
        <v>21.4</v>
      </c>
      <c r="BL278" s="1">
        <v>20.2</v>
      </c>
      <c r="BM278" s="1">
        <v>23</v>
      </c>
      <c r="BN278" s="1">
        <v>23</v>
      </c>
      <c r="BO278" s="102"/>
      <c r="BP278" s="1">
        <v>22.8</v>
      </c>
      <c r="BQ278" s="1">
        <v>23.2</v>
      </c>
      <c r="BR278" s="1">
        <v>22.6</v>
      </c>
      <c r="BS278" s="1">
        <v>23</v>
      </c>
      <c r="BT278" s="1">
        <v>23.8</v>
      </c>
      <c r="BU278" s="1">
        <v>22.6</v>
      </c>
      <c r="BV278" s="1">
        <v>23.2</v>
      </c>
      <c r="BW278" s="1">
        <v>22.8</v>
      </c>
      <c r="BX278" s="1">
        <v>22.8</v>
      </c>
      <c r="BY278" s="1">
        <v>22.6</v>
      </c>
      <c r="BZ278" s="1">
        <v>23</v>
      </c>
      <c r="CA278" s="1">
        <v>21.4</v>
      </c>
      <c r="CB278" s="1">
        <v>65535</v>
      </c>
      <c r="CC278" s="1">
        <v>24.4</v>
      </c>
      <c r="CD278" s="1">
        <v>22.2</v>
      </c>
      <c r="CE278" s="1">
        <v>21</v>
      </c>
      <c r="CF278" s="1">
        <v>22</v>
      </c>
      <c r="CG278" s="1">
        <v>23</v>
      </c>
      <c r="CH278" s="1">
        <v>65535</v>
      </c>
      <c r="CI278" s="1">
        <v>21</v>
      </c>
      <c r="CJ278" s="1">
        <v>21.8</v>
      </c>
      <c r="CK278" s="1">
        <v>21.6</v>
      </c>
      <c r="CL278" s="1">
        <v>21.4</v>
      </c>
      <c r="CM278" s="1">
        <v>21.4</v>
      </c>
      <c r="CN278" s="1">
        <v>21</v>
      </c>
      <c r="CO278" s="1">
        <v>21</v>
      </c>
      <c r="CP278" s="1">
        <v>22.8</v>
      </c>
      <c r="CQ278" s="1">
        <v>23.2</v>
      </c>
      <c r="CR278" s="1">
        <v>24.2</v>
      </c>
      <c r="CS278" s="1">
        <v>21.6</v>
      </c>
      <c r="CT278" s="1">
        <v>23.6</v>
      </c>
      <c r="CU278" s="1">
        <v>23.2</v>
      </c>
      <c r="CV278" s="1">
        <v>22.6</v>
      </c>
      <c r="CW278" s="1">
        <v>22.8</v>
      </c>
      <c r="CX278" s="1">
        <v>23</v>
      </c>
      <c r="CY278" s="1">
        <v>22.2</v>
      </c>
      <c r="CZ278" s="1">
        <v>25</v>
      </c>
      <c r="DA278" s="1">
        <v>24.4</v>
      </c>
      <c r="DB278" s="1">
        <v>23.2</v>
      </c>
      <c r="DC278" s="1">
        <v>23.2</v>
      </c>
      <c r="DD278" s="1">
        <v>23.6</v>
      </c>
      <c r="DE278" s="1">
        <v>23.6</v>
      </c>
      <c r="DF278" s="1">
        <v>23.8</v>
      </c>
      <c r="DG278" s="1">
        <v>22.4</v>
      </c>
      <c r="DH278" s="1">
        <v>23</v>
      </c>
      <c r="DI278" s="1">
        <v>22.4</v>
      </c>
      <c r="DJ278" s="1">
        <v>23.4</v>
      </c>
      <c r="DK278" s="1">
        <v>65535</v>
      </c>
      <c r="DL278" s="1">
        <v>23.8</v>
      </c>
      <c r="DM278" s="1">
        <v>23.2</v>
      </c>
      <c r="DN278" s="1">
        <v>24</v>
      </c>
      <c r="DO278" s="1">
        <v>23.2</v>
      </c>
      <c r="DP278" s="1">
        <v>23</v>
      </c>
      <c r="DQ278" s="1">
        <v>24</v>
      </c>
      <c r="DR278" s="1">
        <v>23.4</v>
      </c>
      <c r="DS278" s="1">
        <v>21.6</v>
      </c>
      <c r="DT278" s="1">
        <v>22.4</v>
      </c>
      <c r="DU278" s="1">
        <v>23.2</v>
      </c>
      <c r="DV278" s="1">
        <v>22.8</v>
      </c>
      <c r="DW278" s="1">
        <v>22.6</v>
      </c>
      <c r="DX278" s="1">
        <v>65535</v>
      </c>
      <c r="DY278" s="1">
        <v>23</v>
      </c>
      <c r="DZ278" s="1">
        <v>23.4</v>
      </c>
      <c r="EA278" s="1">
        <v>22.4</v>
      </c>
      <c r="EB278" s="1">
        <v>22.6</v>
      </c>
      <c r="EC278" s="1">
        <v>22.4</v>
      </c>
      <c r="ED278" s="1">
        <v>23.6</v>
      </c>
      <c r="EE278" s="1">
        <v>24</v>
      </c>
      <c r="EF278" s="1">
        <v>22.6</v>
      </c>
      <c r="EG278" s="1">
        <v>22.6</v>
      </c>
      <c r="EH278" s="1">
        <v>23</v>
      </c>
      <c r="EI278" s="1">
        <v>23.2</v>
      </c>
      <c r="EJ278" s="1">
        <v>23.8</v>
      </c>
      <c r="EK278" s="1">
        <v>23.2</v>
      </c>
      <c r="EL278" s="1">
        <v>22.2</v>
      </c>
      <c r="EM278" s="1">
        <v>22</v>
      </c>
      <c r="EN278" s="1">
        <v>22.6</v>
      </c>
      <c r="EO278" s="1">
        <v>22.8</v>
      </c>
      <c r="EP278" s="1">
        <v>65535</v>
      </c>
      <c r="EQ278" s="1">
        <v>22.6</v>
      </c>
      <c r="ER278" s="1">
        <v>22.6</v>
      </c>
      <c r="ES278" s="1">
        <v>23.6</v>
      </c>
      <c r="ET278" s="1">
        <v>23</v>
      </c>
      <c r="EU278" s="1">
        <v>23.8</v>
      </c>
      <c r="EV278" s="1">
        <v>23</v>
      </c>
      <c r="EW278" s="1">
        <v>23.4</v>
      </c>
      <c r="EX278" s="1">
        <v>65535</v>
      </c>
      <c r="EY278" s="1">
        <v>23.6</v>
      </c>
      <c r="EZ278" s="1">
        <v>22.6</v>
      </c>
      <c r="FA278" s="1">
        <v>23.4</v>
      </c>
      <c r="FB278" s="1">
        <v>23.6</v>
      </c>
      <c r="FC278" s="1">
        <v>22</v>
      </c>
      <c r="FD278" s="1">
        <v>23.8</v>
      </c>
      <c r="FE278" s="1">
        <v>22.4</v>
      </c>
      <c r="FF278" s="1">
        <v>23.2</v>
      </c>
      <c r="FG278" s="1">
        <v>23.4</v>
      </c>
      <c r="FH278" s="1">
        <v>22.4</v>
      </c>
      <c r="FI278" s="1">
        <v>23</v>
      </c>
      <c r="FJ278" s="1">
        <v>23</v>
      </c>
      <c r="FK278" s="1">
        <v>22.2</v>
      </c>
      <c r="FL278" s="1">
        <v>23.2</v>
      </c>
      <c r="FM278" s="1">
        <v>22.8</v>
      </c>
      <c r="FN278" s="1">
        <v>23.6</v>
      </c>
      <c r="FO278" s="1">
        <v>21.8</v>
      </c>
      <c r="FP278" s="1">
        <v>23</v>
      </c>
      <c r="FQ278" s="1">
        <v>65535</v>
      </c>
      <c r="FR278" s="1">
        <v>23.2</v>
      </c>
      <c r="FS278" s="1">
        <v>23.2</v>
      </c>
      <c r="FT278" s="1">
        <v>23</v>
      </c>
      <c r="FU278" s="1">
        <v>23</v>
      </c>
      <c r="FV278" s="1">
        <v>23.2</v>
      </c>
      <c r="FW278" s="1">
        <v>22.6</v>
      </c>
      <c r="FX278" s="1">
        <v>23.8</v>
      </c>
      <c r="FY278" s="1">
        <v>23.6</v>
      </c>
      <c r="FZ278" s="1">
        <v>65535</v>
      </c>
      <c r="GA278" s="1">
        <v>23</v>
      </c>
      <c r="GB278" s="1">
        <v>23.2</v>
      </c>
      <c r="GC278" s="1">
        <v>22.4</v>
      </c>
      <c r="GD278" s="1">
        <v>22.2</v>
      </c>
      <c r="GE278" s="1">
        <v>23.2</v>
      </c>
      <c r="GF278" s="1">
        <v>22</v>
      </c>
      <c r="GG278" s="1">
        <v>65535</v>
      </c>
      <c r="GH278" s="1">
        <v>65535</v>
      </c>
      <c r="GI278" s="1">
        <v>65535</v>
      </c>
      <c r="GJ278" s="1">
        <v>23</v>
      </c>
      <c r="GK278" s="1">
        <v>23.4</v>
      </c>
      <c r="GL278" s="1">
        <v>23.6</v>
      </c>
      <c r="GM278" s="1">
        <v>22.8</v>
      </c>
      <c r="GN278" s="1">
        <v>22.8</v>
      </c>
      <c r="GO278" s="1">
        <v>65535</v>
      </c>
      <c r="GP278" s="1">
        <v>21.4</v>
      </c>
      <c r="GQ278" s="1">
        <v>21.4</v>
      </c>
      <c r="GR278" s="1">
        <v>21.2</v>
      </c>
      <c r="GS278" s="1">
        <v>21.6</v>
      </c>
      <c r="GT278" s="1">
        <v>22.6</v>
      </c>
      <c r="GU278" s="1">
        <v>65535</v>
      </c>
      <c r="GV278" s="1">
        <v>21.6</v>
      </c>
      <c r="GW278" s="1">
        <v>22.8</v>
      </c>
      <c r="GX278" s="1">
        <v>23.6</v>
      </c>
      <c r="GY278" s="1">
        <v>65535</v>
      </c>
      <c r="GZ278" s="1">
        <v>21.4</v>
      </c>
      <c r="HA278" s="1">
        <v>22.8</v>
      </c>
      <c r="HB278" s="1">
        <v>22.8</v>
      </c>
      <c r="HC278" s="1">
        <v>22.8</v>
      </c>
      <c r="HD278" s="1">
        <v>22.4</v>
      </c>
      <c r="HE278" s="1">
        <v>22.8</v>
      </c>
      <c r="HF278" s="1">
        <v>22.6</v>
      </c>
      <c r="HG278" s="1">
        <v>22.4</v>
      </c>
      <c r="HH278" s="1">
        <v>23.4</v>
      </c>
      <c r="HI278" s="1">
        <v>22.8</v>
      </c>
      <c r="HJ278" s="1">
        <v>20.399999999999999</v>
      </c>
      <c r="HK278" s="1">
        <v>21.2</v>
      </c>
      <c r="HL278" s="1">
        <v>22.4</v>
      </c>
      <c r="HM278" s="1">
        <v>22.2</v>
      </c>
      <c r="HN278" s="1">
        <v>21.2</v>
      </c>
      <c r="HO278" s="1">
        <v>22</v>
      </c>
      <c r="HP278" s="1">
        <v>22</v>
      </c>
      <c r="HQ278" s="1">
        <v>19.2</v>
      </c>
      <c r="HR278" s="1">
        <v>19.399999999999999</v>
      </c>
      <c r="HS278" s="1">
        <v>65535</v>
      </c>
      <c r="HT278" s="1">
        <v>65535</v>
      </c>
      <c r="HU278" s="1">
        <v>21</v>
      </c>
      <c r="HV278" s="1">
        <v>21</v>
      </c>
      <c r="HW278" s="1">
        <v>22</v>
      </c>
      <c r="HX278" s="1">
        <v>22</v>
      </c>
      <c r="HY278" s="1">
        <v>21.4</v>
      </c>
      <c r="HZ278" s="1">
        <v>22</v>
      </c>
      <c r="IA278" s="1">
        <v>65535</v>
      </c>
      <c r="IB278" s="1">
        <v>65535</v>
      </c>
      <c r="IC278" s="1">
        <v>65535</v>
      </c>
      <c r="ID278" s="1">
        <v>20</v>
      </c>
      <c r="IE278" s="1">
        <v>20</v>
      </c>
      <c r="IF278" s="1">
        <v>20.399999999999999</v>
      </c>
      <c r="IG278" s="1">
        <v>21.4</v>
      </c>
      <c r="IH278" s="1">
        <v>65535</v>
      </c>
      <c r="II278" s="1">
        <v>65535</v>
      </c>
      <c r="IJ278" s="1">
        <v>65535</v>
      </c>
      <c r="IK278" s="1">
        <v>65535</v>
      </c>
      <c r="IL278" s="1">
        <v>65535</v>
      </c>
      <c r="IM278" s="1">
        <v>65535</v>
      </c>
      <c r="IN278" s="1">
        <v>65535</v>
      </c>
      <c r="IO278" s="1">
        <v>21.2</v>
      </c>
      <c r="IP278" s="1">
        <v>21.4</v>
      </c>
      <c r="IQ278" s="1">
        <v>65535</v>
      </c>
      <c r="IR278" s="1">
        <v>22.2</v>
      </c>
      <c r="IS278" s="1">
        <v>23</v>
      </c>
      <c r="IT278" s="1">
        <v>21.2</v>
      </c>
      <c r="IU278" s="1">
        <v>20.399999999999999</v>
      </c>
      <c r="IV278" s="1">
        <v>21</v>
      </c>
      <c r="IW278" s="1">
        <v>22.2</v>
      </c>
      <c r="IX278" s="1">
        <v>20.2</v>
      </c>
      <c r="IY278" s="1">
        <v>21</v>
      </c>
      <c r="IZ278" s="1">
        <v>22.2</v>
      </c>
      <c r="JA278" s="1">
        <v>19.399999999999999</v>
      </c>
      <c r="JB278" s="1">
        <v>65535</v>
      </c>
      <c r="JC278" s="1">
        <v>65535</v>
      </c>
      <c r="JD278" s="1">
        <v>65535</v>
      </c>
      <c r="JE278" s="1">
        <v>21.4</v>
      </c>
      <c r="JF278" s="1">
        <v>21.2</v>
      </c>
      <c r="JG278" s="1">
        <v>21</v>
      </c>
      <c r="JH278" s="1">
        <v>22.2</v>
      </c>
      <c r="JI278" s="1">
        <v>22.4</v>
      </c>
      <c r="JJ278" s="1">
        <v>22.4</v>
      </c>
      <c r="JK278" s="1">
        <v>22.2</v>
      </c>
      <c r="JL278" s="1">
        <v>22.2</v>
      </c>
      <c r="JM278" s="1">
        <v>22.2</v>
      </c>
      <c r="JN278" s="1">
        <v>21.2</v>
      </c>
      <c r="JO278" s="1">
        <v>21.2</v>
      </c>
      <c r="JP278" s="1">
        <v>22</v>
      </c>
      <c r="JQ278" s="1">
        <v>22</v>
      </c>
      <c r="JR278" s="1">
        <v>22.2</v>
      </c>
      <c r="JS278" s="1">
        <v>22.2</v>
      </c>
      <c r="JT278" s="1">
        <v>22.4</v>
      </c>
      <c r="JU278" s="1">
        <v>22.2</v>
      </c>
      <c r="JV278" s="1">
        <v>23</v>
      </c>
      <c r="JW278" s="1">
        <v>23</v>
      </c>
      <c r="JX278" s="1">
        <v>21</v>
      </c>
      <c r="JY278" s="1">
        <v>22.2</v>
      </c>
      <c r="JZ278" s="1">
        <v>21</v>
      </c>
      <c r="KA278" s="1">
        <v>21.2</v>
      </c>
      <c r="KB278" s="1">
        <v>21.4</v>
      </c>
      <c r="KC278" s="1">
        <v>22.2</v>
      </c>
      <c r="KD278" s="1">
        <v>65535</v>
      </c>
      <c r="KE278" s="1">
        <v>65535</v>
      </c>
      <c r="KF278" s="1">
        <v>22</v>
      </c>
      <c r="KG278" s="1">
        <v>21.4</v>
      </c>
      <c r="KH278" s="1">
        <v>21.2</v>
      </c>
      <c r="KI278" s="1">
        <v>21.2</v>
      </c>
      <c r="KJ278" s="1">
        <v>20.2</v>
      </c>
      <c r="KK278" s="1">
        <v>21.4</v>
      </c>
      <c r="KL278" s="1">
        <v>22</v>
      </c>
      <c r="KM278" s="1">
        <v>22.2</v>
      </c>
      <c r="KN278" s="1">
        <v>22</v>
      </c>
      <c r="KO278" s="1">
        <v>22.4</v>
      </c>
      <c r="KP278" s="1">
        <v>21.4</v>
      </c>
      <c r="KQ278" s="1">
        <v>22.2</v>
      </c>
      <c r="KR278" s="1">
        <v>23</v>
      </c>
      <c r="KS278" s="1">
        <v>22</v>
      </c>
      <c r="KT278" s="1">
        <v>23</v>
      </c>
      <c r="KU278" s="1">
        <v>22.4</v>
      </c>
      <c r="KV278" s="1">
        <v>21.2</v>
      </c>
      <c r="KW278" s="1">
        <v>65535</v>
      </c>
      <c r="KX278" s="1">
        <v>21.4</v>
      </c>
      <c r="KY278" s="1">
        <v>22</v>
      </c>
      <c r="KZ278" s="1">
        <v>22.2</v>
      </c>
      <c r="LA278" s="1">
        <v>22.2</v>
      </c>
      <c r="LB278" s="1">
        <v>22.2</v>
      </c>
      <c r="LC278" s="1">
        <v>23</v>
      </c>
      <c r="LD278" s="1">
        <v>23</v>
      </c>
      <c r="LE278" s="1">
        <v>23</v>
      </c>
      <c r="LF278" s="1">
        <v>65535</v>
      </c>
      <c r="LG278" s="1">
        <v>22.2</v>
      </c>
      <c r="LH278" s="1">
        <v>23</v>
      </c>
      <c r="LI278" s="1">
        <v>65535</v>
      </c>
      <c r="LJ278" s="1">
        <v>22.2</v>
      </c>
      <c r="LK278" s="1">
        <v>23.2</v>
      </c>
      <c r="LL278" s="1">
        <v>65535</v>
      </c>
      <c r="LM278" s="1">
        <v>22.2</v>
      </c>
      <c r="LN278" s="1">
        <v>23.2</v>
      </c>
      <c r="LO278" s="1">
        <v>22.4</v>
      </c>
      <c r="LP278" s="1">
        <v>21.4</v>
      </c>
      <c r="LQ278" s="1">
        <v>65535</v>
      </c>
      <c r="LR278" s="1">
        <v>22.4</v>
      </c>
      <c r="LS278" s="1">
        <v>22.2</v>
      </c>
      <c r="LT278" s="1">
        <v>22.4</v>
      </c>
      <c r="LU278" s="1">
        <v>22</v>
      </c>
      <c r="LV278" s="1">
        <v>22.2</v>
      </c>
      <c r="LW278" s="1">
        <v>22.2</v>
      </c>
      <c r="LX278" s="1">
        <v>22.2</v>
      </c>
      <c r="LY278" s="1">
        <v>65535</v>
      </c>
      <c r="LZ278" s="1">
        <v>23.2</v>
      </c>
      <c r="MA278" s="1">
        <v>65535</v>
      </c>
      <c r="MB278" s="1">
        <v>22.2</v>
      </c>
      <c r="MC278" s="1">
        <v>22.2</v>
      </c>
      <c r="MD278" s="1">
        <v>24</v>
      </c>
      <c r="ME278" s="1">
        <v>23.2</v>
      </c>
      <c r="MF278" s="1">
        <v>22.2</v>
      </c>
      <c r="MG278" s="1">
        <v>22.2</v>
      </c>
      <c r="MH278" s="1">
        <v>23.2</v>
      </c>
      <c r="MI278" s="1">
        <v>22.4</v>
      </c>
      <c r="MJ278" s="1">
        <v>22.2</v>
      </c>
      <c r="MK278" s="1">
        <v>22.4</v>
      </c>
      <c r="ML278" s="1">
        <v>21.2</v>
      </c>
      <c r="MM278" s="1">
        <v>22.4</v>
      </c>
      <c r="MN278" s="1">
        <v>22.4</v>
      </c>
      <c r="MO278" s="1">
        <v>22.2</v>
      </c>
      <c r="MP278" s="1">
        <v>22.2</v>
      </c>
      <c r="MQ278" s="1">
        <v>22.4</v>
      </c>
      <c r="MR278" s="1">
        <v>23.4</v>
      </c>
      <c r="MS278" s="1">
        <v>23.2</v>
      </c>
      <c r="MT278" s="1">
        <v>22.4</v>
      </c>
      <c r="MU278" s="1">
        <v>23.1</v>
      </c>
      <c r="MV278" s="1">
        <v>65535</v>
      </c>
      <c r="MW278" s="1">
        <v>21.4</v>
      </c>
      <c r="MX278" s="1">
        <v>22.2</v>
      </c>
      <c r="MY278" s="1">
        <v>22.2</v>
      </c>
      <c r="MZ278" s="1">
        <v>21.4</v>
      </c>
      <c r="NA278" s="1">
        <v>23.2</v>
      </c>
      <c r="NB278" s="1">
        <v>23</v>
      </c>
      <c r="NC278" s="1">
        <v>65535</v>
      </c>
      <c r="ND278" s="1">
        <v>22.4</v>
      </c>
      <c r="NE278" s="1">
        <v>23</v>
      </c>
      <c r="NF278" s="1">
        <v>23.2</v>
      </c>
      <c r="NG278" s="1">
        <v>22.2</v>
      </c>
      <c r="NH278" s="1">
        <v>22.2</v>
      </c>
      <c r="NI278" s="1">
        <v>22.2</v>
      </c>
      <c r="NJ278" s="6">
        <f t="shared" si="209"/>
        <v>0.90322580645161288</v>
      </c>
      <c r="NK278" s="3">
        <f t="shared" si="210"/>
        <v>0.6071428571428571</v>
      </c>
      <c r="NL278" s="3">
        <f t="shared" si="211"/>
        <v>0.93548387096774188</v>
      </c>
      <c r="NM278" s="3">
        <f t="shared" si="212"/>
        <v>0.93333333333333335</v>
      </c>
      <c r="NN278" s="3">
        <f t="shared" si="213"/>
        <v>0.93548387096774188</v>
      </c>
      <c r="NO278" s="3">
        <f t="shared" si="214"/>
        <v>0.9</v>
      </c>
      <c r="NP278" s="3">
        <f t="shared" si="215"/>
        <v>0.83870967741935487</v>
      </c>
      <c r="NQ278" s="3">
        <f t="shared" si="216"/>
        <v>0.58064516129032262</v>
      </c>
      <c r="NR278" s="3">
        <f t="shared" si="217"/>
        <v>0.9</v>
      </c>
      <c r="NS278" s="3">
        <f t="shared" si="218"/>
        <v>0.90322580645161288</v>
      </c>
      <c r="NT278" s="3">
        <f t="shared" si="219"/>
        <v>0.8</v>
      </c>
      <c r="NU278" s="3">
        <f t="shared" si="220"/>
        <v>0.93548387096774188</v>
      </c>
      <c r="NV278" s="3">
        <f t="shared" si="221"/>
        <v>0.84931506849315064</v>
      </c>
      <c r="NW278" s="5">
        <f t="shared" si="222"/>
        <v>22.585714285714289</v>
      </c>
      <c r="NX278" s="1">
        <f t="shared" si="223"/>
        <v>22.764705882352942</v>
      </c>
      <c r="NY278" s="1">
        <f t="shared" si="224"/>
        <v>22.448275862068964</v>
      </c>
      <c r="NZ278" s="1">
        <f t="shared" si="225"/>
        <v>23.178571428571427</v>
      </c>
      <c r="OA278" s="1">
        <f t="shared" si="226"/>
        <v>22.986206896551725</v>
      </c>
      <c r="OB278" s="1">
        <f t="shared" si="227"/>
        <v>22.940740740740743</v>
      </c>
      <c r="OC278" s="1">
        <f t="shared" si="228"/>
        <v>22.384615384615383</v>
      </c>
      <c r="OD278" s="1">
        <f t="shared" si="229"/>
        <v>21.099999999999994</v>
      </c>
      <c r="OE278" s="1">
        <f t="shared" si="230"/>
        <v>21.68148148148148</v>
      </c>
      <c r="OF278" s="1">
        <f t="shared" si="231"/>
        <v>21.849999999999998</v>
      </c>
      <c r="OG278" s="1">
        <f t="shared" si="232"/>
        <v>22.516666666666662</v>
      </c>
      <c r="OH278" s="1">
        <f t="shared" si="233"/>
        <v>22.458620689655174</v>
      </c>
      <c r="OI278" s="111" t="e">
        <f>NA()</f>
        <v>#N/A</v>
      </c>
      <c r="OJ278" s="112" t="e">
        <f>NA()</f>
        <v>#N/A</v>
      </c>
      <c r="OK278" s="112" t="e">
        <f>NA()</f>
        <v>#N/A</v>
      </c>
      <c r="OL278" s="112" t="e">
        <f>NA()</f>
        <v>#N/A</v>
      </c>
      <c r="OM278" s="112" t="e">
        <f>NA()</f>
        <v>#N/A</v>
      </c>
      <c r="ON278" s="112" t="e">
        <f>NA()</f>
        <v>#N/A</v>
      </c>
      <c r="OO278" s="112" t="e">
        <f>NA()</f>
        <v>#N/A</v>
      </c>
      <c r="OP278" s="112" t="e">
        <f>NA()</f>
        <v>#N/A</v>
      </c>
      <c r="OQ278" s="112" t="e">
        <f>NA()</f>
        <v>#N/A</v>
      </c>
      <c r="OR278" s="112" t="e">
        <f>NA()</f>
        <v>#N/A</v>
      </c>
      <c r="OS278" s="112" t="e">
        <f>NA()</f>
        <v>#N/A</v>
      </c>
      <c r="OT278" s="112" t="e">
        <f>NA()</f>
        <v>#N/A</v>
      </c>
      <c r="OU278" s="5" t="e">
        <f t="shared" si="197"/>
        <v>#N/A</v>
      </c>
      <c r="OV278" s="1" t="e">
        <f t="shared" si="198"/>
        <v>#N/A</v>
      </c>
      <c r="OW278" s="1" t="e">
        <f t="shared" si="199"/>
        <v>#N/A</v>
      </c>
      <c r="OX278" s="1" t="e">
        <f t="shared" si="200"/>
        <v>#N/A</v>
      </c>
      <c r="OY278" s="1" t="e">
        <f t="shared" si="201"/>
        <v>#N/A</v>
      </c>
      <c r="OZ278" s="1" t="e">
        <f t="shared" si="202"/>
        <v>#N/A</v>
      </c>
      <c r="PA278" s="1" t="e">
        <f t="shared" si="203"/>
        <v>#N/A</v>
      </c>
      <c r="PB278" s="1" t="e">
        <f t="shared" si="204"/>
        <v>#N/A</v>
      </c>
      <c r="PC278" s="1" t="e">
        <f t="shared" si="205"/>
        <v>#N/A</v>
      </c>
      <c r="PD278" s="1" t="e">
        <f t="shared" si="206"/>
        <v>#N/A</v>
      </c>
      <c r="PE278" s="1" t="e">
        <f t="shared" si="207"/>
        <v>#N/A</v>
      </c>
      <c r="PF278" s="1" t="e">
        <f t="shared" si="208"/>
        <v>#N/A</v>
      </c>
      <c r="PG278" s="111">
        <v>17</v>
      </c>
      <c r="PH278" s="112">
        <v>17</v>
      </c>
      <c r="PI278" s="112">
        <v>17</v>
      </c>
      <c r="PJ278" s="112">
        <v>17</v>
      </c>
      <c r="PK278" s="112">
        <v>17</v>
      </c>
      <c r="PL278" s="112">
        <v>16.2</v>
      </c>
      <c r="PM278" s="112">
        <v>17</v>
      </c>
      <c r="PN278" s="112">
        <v>16</v>
      </c>
      <c r="PO278" s="112">
        <v>17.2</v>
      </c>
      <c r="PP278" s="112">
        <v>17.8</v>
      </c>
      <c r="PQ278" s="112">
        <v>18</v>
      </c>
      <c r="PR278" s="137">
        <v>17</v>
      </c>
      <c r="PS278" s="5">
        <f t="array" ref="PS278">+IF(ISERROR($NW278)=FALSE,MIN(IF($H278:$AL278&lt;65534,$H278:$AL278,"")),NA())</f>
        <v>19.399999999999999</v>
      </c>
      <c r="PT278" s="1">
        <f t="array" ref="PT278">+IF(ISERROR($NX278)=FALSE,MIN(IF($AM278:$BN278&lt;65534,$AM278:$BN278,"")),NA())</f>
        <v>20.2</v>
      </c>
      <c r="PU278" s="1">
        <f t="array" ref="PU278">+IF(ISERROR($NY278)=FALSE,MIN(IF($BP278:$CT278&lt;65534,$BP278:$CT278,"")),NA())</f>
        <v>21</v>
      </c>
      <c r="PV278" s="1">
        <f t="array" ref="PV278">+IF(ISERROR($NZ278)=FALSE,MIN(IF($CU278:$DX278&lt;65534,$CU278:$DX278,"")),NA())</f>
        <v>21.6</v>
      </c>
      <c r="PW278" s="1">
        <f t="array" ref="PW278">+IF(ISERROR($OA278)=FALSE,MIN(IF($DY278:$FC278&lt;65534,$DY278:$FC278,"")),NA())</f>
        <v>22</v>
      </c>
      <c r="PX278" s="1">
        <f t="array" ref="PX278">+IF(ISERROR($OB278)=FALSE,MIN(IF($FD278:$GG278&lt;65534,$FD278:$GG278,"")),NA())</f>
        <v>21.8</v>
      </c>
      <c r="PY278" s="1">
        <f t="array" ref="PY278">+IF(ISERROR($OC278)=FALSE,MIN(IF($GH278:$HL278&lt;65534,$GH278:$HL278,"")),NA())</f>
        <v>20.399999999999999</v>
      </c>
      <c r="PZ278" s="1">
        <f t="array" ref="PZ278">+IF(ISERROR($OD278)=FALSE,MIN(IF($HM278:$IQ278&lt;65534,$HM278:$IQ278,"")),NA())</f>
        <v>19.2</v>
      </c>
      <c r="QA278" s="1">
        <f t="array" ref="QA278">+IF(ISERROR($OE278)=FALSE,MIN(IF($IR278:$JU278&lt;65534,$IR278:$JU278,"")),NA())</f>
        <v>19.399999999999999</v>
      </c>
      <c r="QB278" s="1">
        <f t="array" ref="QB278">+IF(ISERROR($OF278)=FALSE,MIN(IF($JV278:$KZ278&lt;65534,$JV278:$KZ278,"")),NA())</f>
        <v>20.2</v>
      </c>
      <c r="QC278" s="1">
        <f t="array" ref="QC278">+IF(ISERROR($OG278)=FALSE,MIN(IF($LA278:$MD278&lt;65534,$LA278:$MD278,"")),NA())</f>
        <v>21.4</v>
      </c>
      <c r="QD278" s="1">
        <f t="array" ref="QD278">+IF(ISERROR($OH278)=FALSE,MIN(IF($ME278:$NI278&lt;65534,$ME278:$NI278,"")),NA())</f>
        <v>21.2</v>
      </c>
      <c r="QE278" s="5">
        <f t="shared" si="234"/>
        <v>-2.3999999999999986</v>
      </c>
      <c r="QF278" s="1">
        <f t="shared" si="235"/>
        <v>-3.1999999999999993</v>
      </c>
      <c r="QG278" s="1">
        <f t="shared" si="236"/>
        <v>-4</v>
      </c>
      <c r="QH278" s="1">
        <f t="shared" si="237"/>
        <v>-4.6000000000000014</v>
      </c>
      <c r="QI278" s="1">
        <f t="shared" si="238"/>
        <v>-5</v>
      </c>
      <c r="QJ278" s="1">
        <f t="shared" si="239"/>
        <v>-5.6000000000000014</v>
      </c>
      <c r="QK278" s="1">
        <f t="shared" si="240"/>
        <v>-3.3999999999999986</v>
      </c>
      <c r="QL278" s="1">
        <f t="shared" si="241"/>
        <v>-3.1999999999999993</v>
      </c>
      <c r="QM278" s="1">
        <f t="shared" si="242"/>
        <v>-2.1999999999999993</v>
      </c>
      <c r="QN278" s="1">
        <f t="shared" si="243"/>
        <v>-2.3999999999999986</v>
      </c>
      <c r="QO278" s="1">
        <f t="shared" si="244"/>
        <v>-3.3999999999999986</v>
      </c>
      <c r="QP278" s="1">
        <f t="shared" si="245"/>
        <v>-4.1999999999999993</v>
      </c>
      <c r="QQ278" s="5" t="s">
        <v>892</v>
      </c>
    </row>
    <row r="279" spans="1:459" s="1" customFormat="1" x14ac:dyDescent="0.2">
      <c r="A279" s="79">
        <v>33055010</v>
      </c>
      <c r="B279" s="106">
        <v>-69.803333333333327</v>
      </c>
      <c r="C279" s="106">
        <v>4.4947222222222223</v>
      </c>
      <c r="D279" s="105">
        <v>167</v>
      </c>
      <c r="E279" s="97" t="s">
        <v>39</v>
      </c>
      <c r="F279" s="97" t="s">
        <v>39</v>
      </c>
      <c r="G279" s="97" t="s">
        <v>36</v>
      </c>
      <c r="H279" s="1">
        <v>65535</v>
      </c>
      <c r="I279" s="1">
        <v>22.2</v>
      </c>
      <c r="J279" s="1">
        <v>65535</v>
      </c>
      <c r="K279" s="1">
        <v>65535</v>
      </c>
      <c r="L279" s="1">
        <v>65535</v>
      </c>
      <c r="M279" s="1">
        <v>65535</v>
      </c>
      <c r="N279" s="1">
        <v>65535</v>
      </c>
      <c r="O279" s="1">
        <v>65535</v>
      </c>
      <c r="P279" s="1">
        <v>65535</v>
      </c>
      <c r="Q279" s="1">
        <v>65535</v>
      </c>
      <c r="R279" s="1">
        <v>22.2</v>
      </c>
      <c r="S279" s="1">
        <v>65535</v>
      </c>
      <c r="T279" s="1">
        <v>23.6</v>
      </c>
      <c r="U279" s="1">
        <v>22.8</v>
      </c>
      <c r="V279" s="1">
        <v>23.8</v>
      </c>
      <c r="W279" s="1">
        <v>21.8</v>
      </c>
      <c r="X279" s="1">
        <v>24.2</v>
      </c>
      <c r="Y279" s="1">
        <v>23</v>
      </c>
      <c r="Z279" s="1">
        <v>22.8</v>
      </c>
      <c r="AA279" s="1">
        <v>23.6</v>
      </c>
      <c r="AB279" s="1">
        <v>24.2</v>
      </c>
      <c r="AC279" s="1">
        <v>22.6</v>
      </c>
      <c r="AD279" s="1">
        <v>21.6</v>
      </c>
      <c r="AE279" s="1">
        <v>23.6</v>
      </c>
      <c r="AF279" s="1">
        <v>22.2</v>
      </c>
      <c r="AG279" s="1">
        <v>65535</v>
      </c>
      <c r="AH279" s="1">
        <v>21.6</v>
      </c>
      <c r="AI279" s="1">
        <v>23.6</v>
      </c>
      <c r="AJ279" s="1">
        <v>22.4</v>
      </c>
      <c r="AK279" s="1">
        <v>22.8</v>
      </c>
      <c r="AL279" s="1">
        <v>24</v>
      </c>
      <c r="AM279" s="1">
        <v>24.6</v>
      </c>
      <c r="AN279" s="1">
        <v>22.6</v>
      </c>
      <c r="AO279" s="1">
        <v>23.8</v>
      </c>
      <c r="AP279" s="1">
        <v>24.8</v>
      </c>
      <c r="AQ279" s="1">
        <v>23.6</v>
      </c>
      <c r="AR279" s="1">
        <v>24.2</v>
      </c>
      <c r="AS279" s="1">
        <v>24.4</v>
      </c>
      <c r="AT279" s="1">
        <v>23.2</v>
      </c>
      <c r="AU279" s="1">
        <v>23.6</v>
      </c>
      <c r="AV279" s="1">
        <v>22.8</v>
      </c>
      <c r="AW279" s="1">
        <v>24.2</v>
      </c>
      <c r="AX279" s="1">
        <v>23.2</v>
      </c>
      <c r="AY279" s="1">
        <v>24.4</v>
      </c>
      <c r="AZ279" s="1">
        <v>24.4</v>
      </c>
      <c r="BA279" s="1">
        <v>23.2</v>
      </c>
      <c r="BB279" s="1">
        <v>65535</v>
      </c>
      <c r="BC279" s="1">
        <v>24.6</v>
      </c>
      <c r="BD279" s="1">
        <v>24</v>
      </c>
      <c r="BE279" s="1">
        <v>24</v>
      </c>
      <c r="BF279" s="1">
        <v>65535</v>
      </c>
      <c r="BG279" s="1">
        <v>23</v>
      </c>
      <c r="BH279" s="1">
        <v>22.4</v>
      </c>
      <c r="BI279" s="1">
        <v>65535</v>
      </c>
      <c r="BJ279" s="1">
        <v>65535</v>
      </c>
      <c r="BK279" s="1">
        <v>65535</v>
      </c>
      <c r="BL279" s="1">
        <v>24.2</v>
      </c>
      <c r="BM279" s="1">
        <v>22</v>
      </c>
      <c r="BN279" s="1">
        <v>22.6</v>
      </c>
      <c r="BO279" s="102"/>
      <c r="BP279" s="1">
        <v>24.2</v>
      </c>
      <c r="BQ279" s="1">
        <v>25</v>
      </c>
      <c r="BR279" s="1">
        <v>24.8</v>
      </c>
      <c r="BS279" s="1">
        <v>22.8</v>
      </c>
      <c r="BT279" s="1">
        <v>25</v>
      </c>
      <c r="BU279" s="1">
        <v>24.8</v>
      </c>
      <c r="BV279" s="1">
        <v>25.2</v>
      </c>
      <c r="BW279" s="1">
        <v>23.4</v>
      </c>
      <c r="BX279" s="1">
        <v>24</v>
      </c>
      <c r="BY279" s="1">
        <v>65535</v>
      </c>
      <c r="BZ279" s="1">
        <v>23.8</v>
      </c>
      <c r="CA279" s="1">
        <v>23.2</v>
      </c>
      <c r="CB279" s="1">
        <v>23.8</v>
      </c>
      <c r="CC279" s="1">
        <v>24.2</v>
      </c>
      <c r="CD279" s="1">
        <v>23.2</v>
      </c>
      <c r="CE279" s="1">
        <v>24.2</v>
      </c>
      <c r="CF279" s="1">
        <v>23.6</v>
      </c>
      <c r="CG279" s="1">
        <v>24.4</v>
      </c>
      <c r="CH279" s="1">
        <v>24.4</v>
      </c>
      <c r="CI279" s="1">
        <v>23.6</v>
      </c>
      <c r="CJ279" s="1">
        <v>23.8</v>
      </c>
      <c r="CK279" s="1">
        <v>24.6</v>
      </c>
      <c r="CL279" s="1">
        <v>23.8</v>
      </c>
      <c r="CM279" s="1">
        <v>23.6</v>
      </c>
      <c r="CN279" s="1">
        <v>22.6</v>
      </c>
      <c r="CO279" s="1">
        <v>22.6</v>
      </c>
      <c r="CP279" s="1">
        <v>24</v>
      </c>
      <c r="CQ279" s="1">
        <v>25.6</v>
      </c>
      <c r="CR279" s="1">
        <v>23.6</v>
      </c>
      <c r="CS279" s="1">
        <v>65535</v>
      </c>
      <c r="CT279" s="1">
        <v>23.2</v>
      </c>
      <c r="CU279" s="1">
        <v>24</v>
      </c>
      <c r="CV279" s="1">
        <v>23.8</v>
      </c>
      <c r="CW279" s="1">
        <v>23.6</v>
      </c>
      <c r="CX279" s="1">
        <v>21.4</v>
      </c>
      <c r="CY279" s="1">
        <v>21.6</v>
      </c>
      <c r="CZ279" s="1">
        <v>23</v>
      </c>
      <c r="DA279" s="1">
        <v>21.8</v>
      </c>
      <c r="DB279" s="1">
        <v>21.8</v>
      </c>
      <c r="DC279" s="1">
        <v>24</v>
      </c>
      <c r="DD279" s="1">
        <v>24</v>
      </c>
      <c r="DE279" s="1">
        <v>24.8</v>
      </c>
      <c r="DF279" s="1">
        <v>24</v>
      </c>
      <c r="DG279" s="1">
        <v>22.2</v>
      </c>
      <c r="DH279" s="1">
        <v>24</v>
      </c>
      <c r="DI279" s="1">
        <v>23.8</v>
      </c>
      <c r="DJ279" s="1">
        <v>24</v>
      </c>
      <c r="DK279" s="1">
        <v>24.2</v>
      </c>
      <c r="DL279" s="1">
        <v>23.2</v>
      </c>
      <c r="DM279" s="1">
        <v>24.2</v>
      </c>
      <c r="DN279" s="1">
        <v>23.2</v>
      </c>
      <c r="DO279" s="1">
        <v>23.8</v>
      </c>
      <c r="DP279" s="1">
        <v>23.4</v>
      </c>
      <c r="DQ279" s="1">
        <v>24.2</v>
      </c>
      <c r="DR279" s="1">
        <v>24</v>
      </c>
      <c r="DS279" s="1">
        <v>24.2</v>
      </c>
      <c r="DT279" s="1">
        <v>23.8</v>
      </c>
      <c r="DU279" s="1">
        <v>24</v>
      </c>
      <c r="DV279" s="1">
        <v>24.8</v>
      </c>
      <c r="DW279" s="1">
        <v>24.8</v>
      </c>
      <c r="DX279" s="1">
        <v>23.6</v>
      </c>
      <c r="DY279" s="1">
        <v>23.6</v>
      </c>
      <c r="DZ279" s="1">
        <v>25</v>
      </c>
      <c r="EA279" s="1">
        <v>24.2</v>
      </c>
      <c r="EB279" s="1">
        <v>24.2</v>
      </c>
      <c r="EC279" s="1">
        <v>23.6</v>
      </c>
      <c r="ED279" s="1">
        <v>24.6</v>
      </c>
      <c r="EE279" s="1">
        <v>24</v>
      </c>
      <c r="EF279" s="1">
        <v>24</v>
      </c>
      <c r="EG279" s="1">
        <v>23.8</v>
      </c>
      <c r="EH279" s="1">
        <v>21.8</v>
      </c>
      <c r="EI279" s="1">
        <v>23.6</v>
      </c>
      <c r="EJ279" s="1">
        <v>23</v>
      </c>
      <c r="EK279" s="1">
        <v>23.4</v>
      </c>
      <c r="EL279" s="1">
        <v>24</v>
      </c>
      <c r="EM279" s="1">
        <v>23.8</v>
      </c>
      <c r="EN279" s="1">
        <v>23.8</v>
      </c>
      <c r="EO279" s="1">
        <v>23.4</v>
      </c>
      <c r="EP279" s="1">
        <v>23.6</v>
      </c>
      <c r="EQ279" s="1">
        <v>23.6</v>
      </c>
      <c r="ER279" s="1">
        <v>22.2</v>
      </c>
      <c r="ES279" s="1">
        <v>22.4</v>
      </c>
      <c r="ET279" s="1">
        <v>23.2</v>
      </c>
      <c r="EU279" s="1">
        <v>23.4</v>
      </c>
      <c r="EV279" s="1">
        <v>23.2</v>
      </c>
      <c r="EW279" s="1">
        <v>23.4</v>
      </c>
      <c r="EX279" s="1">
        <v>23.8</v>
      </c>
      <c r="EY279" s="1">
        <v>23.6</v>
      </c>
      <c r="EZ279" s="1">
        <v>21.4</v>
      </c>
      <c r="FA279" s="1">
        <v>24.8</v>
      </c>
      <c r="FB279" s="1">
        <v>23.6</v>
      </c>
      <c r="FC279" s="1">
        <v>23</v>
      </c>
      <c r="FD279" s="1">
        <v>23.4</v>
      </c>
      <c r="FE279" s="1">
        <v>24.2</v>
      </c>
      <c r="FF279" s="1">
        <v>22.8</v>
      </c>
      <c r="FG279" s="1">
        <v>21.6</v>
      </c>
      <c r="FH279" s="1">
        <v>22</v>
      </c>
      <c r="FI279" s="1">
        <v>23.4</v>
      </c>
      <c r="FJ279" s="1">
        <v>22.4</v>
      </c>
      <c r="FK279" s="1">
        <v>65535</v>
      </c>
      <c r="FL279" s="1">
        <v>65535</v>
      </c>
      <c r="FM279" s="1">
        <v>65535</v>
      </c>
      <c r="FN279" s="1">
        <v>65535</v>
      </c>
      <c r="FO279" s="1">
        <v>65535</v>
      </c>
      <c r="FP279" s="1">
        <v>23.4</v>
      </c>
      <c r="FQ279" s="1">
        <v>23.4</v>
      </c>
      <c r="FR279" s="1">
        <v>22.8</v>
      </c>
      <c r="FS279" s="1">
        <v>65535</v>
      </c>
      <c r="FT279" s="1">
        <v>65535</v>
      </c>
      <c r="FU279" s="1">
        <v>65535</v>
      </c>
      <c r="FV279" s="1">
        <v>65535</v>
      </c>
      <c r="FW279" s="1">
        <v>23.6</v>
      </c>
      <c r="FX279" s="1">
        <v>65535</v>
      </c>
      <c r="FY279" s="1">
        <v>65535</v>
      </c>
      <c r="FZ279" s="1">
        <v>65535</v>
      </c>
      <c r="GA279" s="1">
        <v>21.8</v>
      </c>
      <c r="GB279" s="1">
        <v>22.8</v>
      </c>
      <c r="GC279" s="1">
        <v>65535</v>
      </c>
      <c r="GD279" s="1">
        <v>65535</v>
      </c>
      <c r="GE279" s="1">
        <v>65535</v>
      </c>
      <c r="GF279" s="1">
        <v>65535</v>
      </c>
      <c r="GG279" s="1">
        <v>65535</v>
      </c>
      <c r="GH279" s="1">
        <v>65535</v>
      </c>
      <c r="GI279" s="1">
        <v>65535</v>
      </c>
      <c r="GJ279" s="1">
        <v>65535</v>
      </c>
      <c r="GK279" s="1">
        <v>65535</v>
      </c>
      <c r="GL279" s="1">
        <v>65535</v>
      </c>
      <c r="GM279" s="1">
        <v>65535</v>
      </c>
      <c r="GN279" s="1">
        <v>23.6</v>
      </c>
      <c r="GO279" s="1">
        <v>22.2</v>
      </c>
      <c r="GP279" s="1">
        <v>21.8</v>
      </c>
      <c r="GQ279" s="1">
        <v>21.4</v>
      </c>
      <c r="GR279" s="1">
        <v>22.4</v>
      </c>
      <c r="GS279" s="1">
        <v>23.2</v>
      </c>
      <c r="GT279" s="1">
        <v>23</v>
      </c>
      <c r="GU279" s="1">
        <v>22.4</v>
      </c>
      <c r="GV279" s="1">
        <v>21.4</v>
      </c>
      <c r="GW279" s="1">
        <v>21.8</v>
      </c>
      <c r="GX279" s="1">
        <v>22.2</v>
      </c>
      <c r="GY279" s="1">
        <v>24</v>
      </c>
      <c r="GZ279" s="1">
        <v>22.4</v>
      </c>
      <c r="HA279" s="1">
        <v>23.4</v>
      </c>
      <c r="HB279" s="1">
        <v>22.8</v>
      </c>
      <c r="HC279" s="1">
        <v>23</v>
      </c>
      <c r="HD279" s="1">
        <v>23.2</v>
      </c>
      <c r="HE279" s="1">
        <v>23.2</v>
      </c>
      <c r="HF279" s="1">
        <v>22</v>
      </c>
      <c r="HG279" s="1">
        <v>22.2</v>
      </c>
      <c r="HH279" s="1">
        <v>20.8</v>
      </c>
      <c r="HI279" s="1">
        <v>22.6</v>
      </c>
      <c r="HJ279" s="1">
        <v>23</v>
      </c>
      <c r="HK279" s="1">
        <v>22.6</v>
      </c>
      <c r="HL279" s="1">
        <v>23.2</v>
      </c>
      <c r="HM279" s="1">
        <v>23</v>
      </c>
      <c r="HN279" s="1">
        <v>23.4</v>
      </c>
      <c r="HO279" s="1">
        <v>23</v>
      </c>
      <c r="HP279" s="1">
        <v>20.8</v>
      </c>
      <c r="HQ279" s="1">
        <v>20.8</v>
      </c>
      <c r="HR279" s="1">
        <v>20.6</v>
      </c>
      <c r="HS279" s="1">
        <v>65535</v>
      </c>
      <c r="HT279" s="1">
        <v>65535</v>
      </c>
      <c r="HU279" s="1">
        <v>65535</v>
      </c>
      <c r="HV279" s="1">
        <v>65535</v>
      </c>
      <c r="HW279" s="1">
        <v>65535</v>
      </c>
      <c r="HX279" s="1">
        <v>65535</v>
      </c>
      <c r="HY279" s="1">
        <v>23.4</v>
      </c>
      <c r="HZ279" s="1">
        <v>21.4</v>
      </c>
      <c r="IA279" s="1">
        <v>22.2</v>
      </c>
      <c r="IB279" s="1">
        <v>21.4</v>
      </c>
      <c r="IC279" s="1">
        <v>21.4</v>
      </c>
      <c r="ID279" s="1">
        <v>22</v>
      </c>
      <c r="IE279" s="1">
        <v>22.6</v>
      </c>
      <c r="IF279" s="1">
        <v>22</v>
      </c>
      <c r="IG279" s="1">
        <v>20.8</v>
      </c>
      <c r="IH279" s="1">
        <v>23</v>
      </c>
      <c r="II279" s="1">
        <v>22.4</v>
      </c>
      <c r="IJ279" s="1">
        <v>21.8</v>
      </c>
      <c r="IK279" s="1">
        <v>21.8</v>
      </c>
      <c r="IL279" s="1">
        <v>21.4</v>
      </c>
      <c r="IM279" s="1">
        <v>22.4</v>
      </c>
      <c r="IN279" s="1">
        <v>22.6</v>
      </c>
      <c r="IO279" s="1">
        <v>22.2</v>
      </c>
      <c r="IP279" s="1">
        <v>22.6</v>
      </c>
      <c r="IQ279" s="1">
        <v>23.4</v>
      </c>
      <c r="IR279" s="1">
        <v>22.8</v>
      </c>
      <c r="IS279" s="1">
        <v>21.8</v>
      </c>
      <c r="IT279" s="1">
        <v>21.4</v>
      </c>
      <c r="IU279" s="1">
        <v>21.4</v>
      </c>
      <c r="IV279" s="1">
        <v>23</v>
      </c>
      <c r="IW279" s="1">
        <v>21.2</v>
      </c>
      <c r="IX279" s="1">
        <v>22.4</v>
      </c>
      <c r="IY279" s="1">
        <v>24</v>
      </c>
      <c r="IZ279" s="1">
        <v>22.2</v>
      </c>
      <c r="JA279" s="1">
        <v>23</v>
      </c>
      <c r="JB279" s="1">
        <v>22.4</v>
      </c>
      <c r="JC279" s="1">
        <v>22.6</v>
      </c>
      <c r="JD279" s="1">
        <v>23</v>
      </c>
      <c r="JE279" s="1">
        <v>22</v>
      </c>
      <c r="JF279" s="1">
        <v>23.4</v>
      </c>
      <c r="JG279" s="1">
        <v>22.8</v>
      </c>
      <c r="JH279" s="1">
        <v>24.4</v>
      </c>
      <c r="JI279" s="1">
        <v>22.6</v>
      </c>
      <c r="JJ279" s="1">
        <v>23.8</v>
      </c>
      <c r="JK279" s="1">
        <v>24.4</v>
      </c>
      <c r="JL279" s="1">
        <v>21.2</v>
      </c>
      <c r="JM279" s="1">
        <v>22.8</v>
      </c>
      <c r="JN279" s="1">
        <v>21.8</v>
      </c>
      <c r="JO279" s="1">
        <v>22.4</v>
      </c>
      <c r="JP279" s="1">
        <v>23.6</v>
      </c>
      <c r="JQ279" s="1">
        <v>22.8</v>
      </c>
      <c r="JR279" s="1">
        <v>23</v>
      </c>
      <c r="JS279" s="1">
        <v>22.8</v>
      </c>
      <c r="JT279" s="1">
        <v>24</v>
      </c>
      <c r="JU279" s="1">
        <v>21.2</v>
      </c>
      <c r="JV279" s="1">
        <v>22.2</v>
      </c>
      <c r="JW279" s="1">
        <v>23.2</v>
      </c>
      <c r="JX279" s="1">
        <v>21.6</v>
      </c>
      <c r="JY279" s="1">
        <v>65535</v>
      </c>
      <c r="JZ279" s="1">
        <v>65535</v>
      </c>
      <c r="KA279" s="1">
        <v>65535</v>
      </c>
      <c r="KB279" s="1">
        <v>65535</v>
      </c>
      <c r="KC279" s="1">
        <v>65535</v>
      </c>
      <c r="KD279" s="1">
        <v>65535</v>
      </c>
      <c r="KE279" s="1">
        <v>65535</v>
      </c>
      <c r="KF279" s="1">
        <v>65535</v>
      </c>
      <c r="KG279" s="1">
        <v>65535</v>
      </c>
      <c r="KH279" s="1">
        <v>65535</v>
      </c>
      <c r="KI279" s="1">
        <v>22</v>
      </c>
      <c r="KJ279" s="1">
        <v>23.2</v>
      </c>
      <c r="KK279" s="1">
        <v>22.2</v>
      </c>
      <c r="KL279" s="1">
        <v>23.4</v>
      </c>
      <c r="KM279" s="1">
        <v>23.2</v>
      </c>
      <c r="KN279" s="1">
        <v>21.2</v>
      </c>
      <c r="KO279" s="1">
        <v>65535</v>
      </c>
      <c r="KP279" s="1">
        <v>22</v>
      </c>
      <c r="KQ279" s="1">
        <v>22</v>
      </c>
      <c r="KR279" s="1">
        <v>22.6</v>
      </c>
      <c r="KS279" s="1">
        <v>23.6</v>
      </c>
      <c r="KT279" s="1">
        <v>21.8</v>
      </c>
      <c r="KU279" s="1">
        <v>22.4</v>
      </c>
      <c r="KV279" s="1">
        <v>24</v>
      </c>
      <c r="KW279" s="1">
        <v>22.6</v>
      </c>
      <c r="KX279" s="1">
        <v>24</v>
      </c>
      <c r="KY279" s="1">
        <v>23</v>
      </c>
      <c r="KZ279" s="1">
        <v>24.6</v>
      </c>
      <c r="LA279" s="1">
        <v>23.8</v>
      </c>
      <c r="LB279" s="1">
        <v>22</v>
      </c>
      <c r="LC279" s="1">
        <v>23</v>
      </c>
      <c r="LD279" s="1">
        <v>24.6</v>
      </c>
      <c r="LE279" s="1">
        <v>24</v>
      </c>
      <c r="LF279" s="1">
        <v>23.2</v>
      </c>
      <c r="LG279" s="1">
        <v>22.6</v>
      </c>
      <c r="LH279" s="1">
        <v>22.6</v>
      </c>
      <c r="LI279" s="1">
        <v>24</v>
      </c>
      <c r="LJ279" s="1">
        <v>23</v>
      </c>
      <c r="LK279" s="1">
        <v>22.8</v>
      </c>
      <c r="LL279" s="1">
        <v>22</v>
      </c>
      <c r="LM279" s="1">
        <v>23.6</v>
      </c>
      <c r="LN279" s="1">
        <v>23.4</v>
      </c>
      <c r="LO279" s="1">
        <v>23.2</v>
      </c>
      <c r="LP279" s="1">
        <v>23.6</v>
      </c>
      <c r="LQ279" s="1">
        <v>23.4</v>
      </c>
      <c r="LR279" s="1">
        <v>23.4</v>
      </c>
      <c r="LS279" s="1">
        <v>24</v>
      </c>
      <c r="LT279" s="1">
        <v>24</v>
      </c>
      <c r="LU279" s="1">
        <v>65535</v>
      </c>
      <c r="LV279" s="1">
        <v>22.2</v>
      </c>
      <c r="LW279" s="1">
        <v>65535</v>
      </c>
      <c r="LX279" s="1">
        <v>65535</v>
      </c>
      <c r="LY279" s="1">
        <v>65535</v>
      </c>
      <c r="LZ279" s="1">
        <v>65535</v>
      </c>
      <c r="MA279" s="1">
        <v>65535</v>
      </c>
      <c r="MB279" s="1">
        <v>65535</v>
      </c>
      <c r="MC279" s="1">
        <v>65535</v>
      </c>
      <c r="MD279" s="1">
        <v>65535</v>
      </c>
      <c r="ME279" s="1">
        <v>65535</v>
      </c>
      <c r="MF279" s="1">
        <v>65535</v>
      </c>
      <c r="MG279" s="1">
        <v>65535</v>
      </c>
      <c r="MH279" s="1">
        <v>65535</v>
      </c>
      <c r="MI279" s="1">
        <v>65535</v>
      </c>
      <c r="MJ279" s="1">
        <v>65535</v>
      </c>
      <c r="MK279" s="1">
        <v>65535</v>
      </c>
      <c r="ML279" s="1">
        <v>65535</v>
      </c>
      <c r="MM279" s="1">
        <v>65535</v>
      </c>
      <c r="MN279" s="1">
        <v>65535</v>
      </c>
      <c r="MO279" s="1">
        <v>65535</v>
      </c>
      <c r="MP279" s="1">
        <v>65535</v>
      </c>
      <c r="MQ279" s="1">
        <v>65535</v>
      </c>
      <c r="MR279" s="1">
        <v>65535</v>
      </c>
      <c r="MS279" s="1">
        <v>65535</v>
      </c>
      <c r="MT279" s="1">
        <v>65535</v>
      </c>
      <c r="MU279" s="1">
        <v>65535</v>
      </c>
      <c r="MV279" s="1">
        <v>65535</v>
      </c>
      <c r="MW279" s="1">
        <v>65535</v>
      </c>
      <c r="MX279" s="1">
        <v>65535</v>
      </c>
      <c r="MY279" s="1">
        <v>65535</v>
      </c>
      <c r="MZ279" s="1">
        <v>65535</v>
      </c>
      <c r="NA279" s="1">
        <v>65535</v>
      </c>
      <c r="NB279" s="1">
        <v>65535</v>
      </c>
      <c r="NC279" s="1">
        <v>65535</v>
      </c>
      <c r="ND279" s="1">
        <v>65535</v>
      </c>
      <c r="NE279" s="1">
        <v>65535</v>
      </c>
      <c r="NF279" s="1">
        <v>65535</v>
      </c>
      <c r="NG279" s="1">
        <v>65535</v>
      </c>
      <c r="NH279" s="1">
        <v>65535</v>
      </c>
      <c r="NI279" s="1">
        <v>65535</v>
      </c>
      <c r="NJ279" s="6">
        <f t="shared" si="209"/>
        <v>0.64516129032258063</v>
      </c>
      <c r="NK279" s="3">
        <f t="shared" si="210"/>
        <v>0.8214285714285714</v>
      </c>
      <c r="NL279" s="3">
        <f t="shared" si="211"/>
        <v>0.93548387096774188</v>
      </c>
      <c r="NM279" s="3">
        <f t="shared" si="212"/>
        <v>1</v>
      </c>
      <c r="NN279" s="3">
        <f t="shared" si="213"/>
        <v>1</v>
      </c>
      <c r="NO279" s="3">
        <f t="shared" si="214"/>
        <v>0.43333333333333335</v>
      </c>
      <c r="NP279" s="3">
        <f t="shared" si="215"/>
        <v>0.80645161290322576</v>
      </c>
      <c r="NQ279" s="3">
        <f t="shared" si="216"/>
        <v>0.80645161290322576</v>
      </c>
      <c r="NR279" s="3">
        <f t="shared" si="217"/>
        <v>1</v>
      </c>
      <c r="NS279" s="3">
        <f t="shared" si="218"/>
        <v>0.64516129032258063</v>
      </c>
      <c r="NT279" s="3">
        <f t="shared" si="219"/>
        <v>0.7</v>
      </c>
      <c r="NU279" s="3">
        <f t="shared" si="220"/>
        <v>0</v>
      </c>
      <c r="NV279" s="3">
        <f t="shared" si="221"/>
        <v>0.73150684931506849</v>
      </c>
      <c r="NW279" s="5">
        <f t="shared" si="222"/>
        <v>22.930000000000003</v>
      </c>
      <c r="NX279" s="1">
        <f t="shared" si="223"/>
        <v>23.643478260869564</v>
      </c>
      <c r="NY279" s="1">
        <f t="shared" si="224"/>
        <v>23.965517241379313</v>
      </c>
      <c r="NZ279" s="1">
        <f t="shared" si="225"/>
        <v>23.573333333333334</v>
      </c>
      <c r="OA279" s="1">
        <f t="shared" si="226"/>
        <v>23.516129032258064</v>
      </c>
      <c r="OB279" s="1" t="e">
        <f t="shared" si="227"/>
        <v>#N/A</v>
      </c>
      <c r="OC279" s="1">
        <f t="shared" si="228"/>
        <v>22.552000000000003</v>
      </c>
      <c r="OD279" s="1">
        <f t="shared" si="229"/>
        <v>22.096</v>
      </c>
      <c r="OE279" s="1">
        <f t="shared" si="230"/>
        <v>22.673333333333332</v>
      </c>
      <c r="OF279" s="1">
        <f t="shared" si="231"/>
        <v>22.740000000000002</v>
      </c>
      <c r="OG279" s="1">
        <f t="shared" si="232"/>
        <v>23.257142857142856</v>
      </c>
      <c r="OH279" s="1" t="e">
        <f t="shared" si="233"/>
        <v>#N/A</v>
      </c>
      <c r="OI279" s="111">
        <v>21.913333333333338</v>
      </c>
      <c r="OJ279" s="112">
        <v>22.373333333333331</v>
      </c>
      <c r="OK279" s="112">
        <v>22.821428571428573</v>
      </c>
      <c r="OL279" s="112">
        <v>22.7</v>
      </c>
      <c r="OM279" s="112">
        <v>22.512500000000003</v>
      </c>
      <c r="ON279" s="112">
        <v>22.106666666666669</v>
      </c>
      <c r="OO279" s="112">
        <v>21.878571428571433</v>
      </c>
      <c r="OP279" s="112">
        <v>21.946666666666662</v>
      </c>
      <c r="OQ279" s="112">
        <v>22.286666666666672</v>
      </c>
      <c r="OR279" s="112">
        <v>22.326666666666664</v>
      </c>
      <c r="OS279" s="112">
        <v>22.578571428571426</v>
      </c>
      <c r="OT279" s="112">
        <v>22.37</v>
      </c>
      <c r="OU279" s="5">
        <f t="shared" si="197"/>
        <v>1.0166666666666657</v>
      </c>
      <c r="OV279" s="1">
        <f t="shared" si="198"/>
        <v>1.2701449275362329</v>
      </c>
      <c r="OW279" s="1">
        <f t="shared" si="199"/>
        <v>1.1440886699507402</v>
      </c>
      <c r="OX279" s="1">
        <f t="shared" si="200"/>
        <v>0.87333333333333485</v>
      </c>
      <c r="OY279" s="1">
        <f t="shared" si="201"/>
        <v>1.0036290322580612</v>
      </c>
      <c r="OZ279" s="1" t="e">
        <f t="shared" si="202"/>
        <v>#N/A</v>
      </c>
      <c r="PA279" s="1">
        <f t="shared" si="203"/>
        <v>0.67342857142856971</v>
      </c>
      <c r="PB279" s="1">
        <f t="shared" si="204"/>
        <v>0.1493333333333382</v>
      </c>
      <c r="PC279" s="1">
        <f t="shared" si="205"/>
        <v>0.38666666666665961</v>
      </c>
      <c r="PD279" s="1">
        <f t="shared" si="206"/>
        <v>0.41333333333333755</v>
      </c>
      <c r="PE279" s="1">
        <f t="shared" si="207"/>
        <v>0.6785714285714306</v>
      </c>
      <c r="PF279" s="1" t="e">
        <f t="shared" si="208"/>
        <v>#N/A</v>
      </c>
      <c r="PG279" s="111">
        <v>17.600000000000001</v>
      </c>
      <c r="PH279" s="112">
        <v>18.2</v>
      </c>
      <c r="PI279" s="112">
        <v>19</v>
      </c>
      <c r="PJ279" s="112">
        <v>18.2</v>
      </c>
      <c r="PK279" s="112">
        <v>18</v>
      </c>
      <c r="PL279" s="112">
        <v>18.2</v>
      </c>
      <c r="PM279" s="112">
        <v>18.8</v>
      </c>
      <c r="PN279" s="112">
        <v>17.399999999999999</v>
      </c>
      <c r="PO279" s="112">
        <v>17.8</v>
      </c>
      <c r="PP279" s="112">
        <v>19.100000000000001</v>
      </c>
      <c r="PQ279" s="112">
        <v>18</v>
      </c>
      <c r="PR279" s="137">
        <v>19.2</v>
      </c>
      <c r="PS279" s="5">
        <f t="array" ref="PS279">+IF(ISERROR($NW279)=FALSE,MIN(IF($H279:$AL279&lt;65534,$H279:$AL279,"")),NA())</f>
        <v>21.6</v>
      </c>
      <c r="PT279" s="1">
        <f t="array" ref="PT279">+IF(ISERROR($NX279)=FALSE,MIN(IF($AM279:$BN279&lt;65534,$AM279:$BN279,"")),NA())</f>
        <v>22</v>
      </c>
      <c r="PU279" s="1">
        <f t="array" ref="PU279">+IF(ISERROR($NY279)=FALSE,MIN(IF($BP279:$CT279&lt;65534,$BP279:$CT279,"")),NA())</f>
        <v>22.6</v>
      </c>
      <c r="PV279" s="1">
        <f t="array" ref="PV279">+IF(ISERROR($NZ279)=FALSE,MIN(IF($CU279:$DX279&lt;65534,$CU279:$DX279,"")),NA())</f>
        <v>21.4</v>
      </c>
      <c r="PW279" s="1">
        <f t="array" ref="PW279">+IF(ISERROR($OA279)=FALSE,MIN(IF($DY279:$FC279&lt;65534,$DY279:$FC279,"")),NA())</f>
        <v>21.4</v>
      </c>
      <c r="PX279" s="1" t="e">
        <f t="array" ref="PX279">+IF(ISERROR($OB279)=FALSE,MIN(IF($FD279:$GG279&lt;65534,$FD279:$GG279,"")),NA())</f>
        <v>#N/A</v>
      </c>
      <c r="PY279" s="1">
        <f t="array" ref="PY279">+IF(ISERROR($OC279)=FALSE,MIN(IF($GH279:$HL279&lt;65534,$GH279:$HL279,"")),NA())</f>
        <v>20.8</v>
      </c>
      <c r="PZ279" s="1">
        <f t="array" ref="PZ279">+IF(ISERROR($OD279)=FALSE,MIN(IF($HM279:$IQ279&lt;65534,$HM279:$IQ279,"")),NA())</f>
        <v>20.6</v>
      </c>
      <c r="QA279" s="1">
        <f t="array" ref="QA279">+IF(ISERROR($OE279)=FALSE,MIN(IF($IR279:$JU279&lt;65534,$IR279:$JU279,"")),NA())</f>
        <v>21.2</v>
      </c>
      <c r="QB279" s="1">
        <f t="array" ref="QB279">+IF(ISERROR($OF279)=FALSE,MIN(IF($JV279:$KZ279&lt;65534,$JV279:$KZ279,"")),NA())</f>
        <v>21.2</v>
      </c>
      <c r="QC279" s="1">
        <f t="array" ref="QC279">+IF(ISERROR($OG279)=FALSE,MIN(IF($LA279:$MD279&lt;65534,$LA279:$MD279,"")),NA())</f>
        <v>22</v>
      </c>
      <c r="QD279" s="1" t="e">
        <f t="array" ref="QD279">+IF(ISERROR($OH279)=FALSE,MIN(IF($ME279:$NI279&lt;65534,$ME279:$NI279,"")),NA())</f>
        <v>#N/A</v>
      </c>
      <c r="QE279" s="5">
        <f t="shared" si="234"/>
        <v>-4</v>
      </c>
      <c r="QF279" s="1">
        <f t="shared" si="235"/>
        <v>-3.8000000000000007</v>
      </c>
      <c r="QG279" s="1">
        <f t="shared" si="236"/>
        <v>-3.6000000000000014</v>
      </c>
      <c r="QH279" s="1">
        <f t="shared" si="237"/>
        <v>-3.1999999999999993</v>
      </c>
      <c r="QI279" s="1">
        <f t="shared" si="238"/>
        <v>-3.3999999999999986</v>
      </c>
      <c r="QJ279" s="1" t="e">
        <f t="shared" si="239"/>
        <v>#N/A</v>
      </c>
      <c r="QK279" s="1">
        <f t="shared" si="240"/>
        <v>-2</v>
      </c>
      <c r="QL279" s="1">
        <f t="shared" si="241"/>
        <v>-3.2000000000000028</v>
      </c>
      <c r="QM279" s="1">
        <f t="shared" si="242"/>
        <v>-3.3999999999999986</v>
      </c>
      <c r="QN279" s="1">
        <f t="shared" si="243"/>
        <v>-2.0999999999999979</v>
      </c>
      <c r="QO279" s="1">
        <f t="shared" si="244"/>
        <v>-4</v>
      </c>
      <c r="QP279" s="1" t="e">
        <f t="shared" si="245"/>
        <v>#N/A</v>
      </c>
      <c r="QQ279" s="5" t="s">
        <v>892</v>
      </c>
    </row>
    <row r="280" spans="1:459" s="1" customFormat="1" x14ac:dyDescent="0.2">
      <c r="A280" s="79">
        <v>34015010</v>
      </c>
      <c r="B280" s="106">
        <v>-70.930111111111117</v>
      </c>
      <c r="C280" s="106">
        <v>4.5539444444444444</v>
      </c>
      <c r="D280" s="105">
        <v>171</v>
      </c>
      <c r="E280" s="97" t="s">
        <v>197</v>
      </c>
      <c r="F280" s="97" t="s">
        <v>450</v>
      </c>
      <c r="G280" s="97" t="s">
        <v>36</v>
      </c>
      <c r="H280" s="1">
        <v>18.8</v>
      </c>
      <c r="I280" s="1">
        <v>19.8</v>
      </c>
      <c r="J280" s="1">
        <v>22.2</v>
      </c>
      <c r="K280" s="1">
        <v>20.2</v>
      </c>
      <c r="L280" s="1">
        <v>22.2</v>
      </c>
      <c r="M280" s="1">
        <v>19.399999999999999</v>
      </c>
      <c r="N280" s="1">
        <v>21</v>
      </c>
      <c r="O280" s="1">
        <v>21.2</v>
      </c>
      <c r="P280" s="1">
        <v>19.399999999999999</v>
      </c>
      <c r="Q280" s="1">
        <v>19.8</v>
      </c>
      <c r="R280" s="1">
        <v>22.2</v>
      </c>
      <c r="S280" s="1">
        <v>19</v>
      </c>
      <c r="T280" s="1">
        <v>22</v>
      </c>
      <c r="U280" s="1">
        <v>20.2</v>
      </c>
      <c r="V280" s="1">
        <v>22</v>
      </c>
      <c r="W280" s="1">
        <v>21.6</v>
      </c>
      <c r="X280" s="1">
        <v>24</v>
      </c>
      <c r="Y280" s="1">
        <v>21.4</v>
      </c>
      <c r="Z280" s="1">
        <v>21.2</v>
      </c>
      <c r="AA280" s="1">
        <v>21</v>
      </c>
      <c r="AB280" s="1">
        <v>21.6</v>
      </c>
      <c r="AC280" s="1">
        <v>20.6</v>
      </c>
      <c r="AD280" s="1">
        <v>19.8</v>
      </c>
      <c r="AE280" s="1">
        <v>22</v>
      </c>
      <c r="AF280" s="1">
        <v>20.6</v>
      </c>
      <c r="AG280" s="1">
        <v>20.8</v>
      </c>
      <c r="AH280" s="1">
        <v>21.2</v>
      </c>
      <c r="AI280" s="1">
        <v>20.2</v>
      </c>
      <c r="AJ280" s="1">
        <v>21</v>
      </c>
      <c r="AK280" s="1">
        <v>20</v>
      </c>
      <c r="AL280" s="1">
        <v>21.8</v>
      </c>
      <c r="AM280" s="1">
        <v>18.8</v>
      </c>
      <c r="AN280" s="1">
        <v>20.2</v>
      </c>
      <c r="AO280" s="1">
        <v>20</v>
      </c>
      <c r="AP280" s="1">
        <v>19.8</v>
      </c>
      <c r="AQ280" s="1">
        <v>22</v>
      </c>
      <c r="AR280" s="1">
        <v>23</v>
      </c>
      <c r="AS280" s="1">
        <v>22.6</v>
      </c>
      <c r="AT280" s="1">
        <v>22.4</v>
      </c>
      <c r="AU280" s="1">
        <v>22</v>
      </c>
      <c r="AV280" s="1">
        <v>20</v>
      </c>
      <c r="AW280" s="1">
        <v>20</v>
      </c>
      <c r="AX280" s="1">
        <v>20.2</v>
      </c>
      <c r="AY280" s="1">
        <v>20.8</v>
      </c>
      <c r="AZ280" s="1">
        <v>21.6</v>
      </c>
      <c r="BA280" s="1">
        <v>21.6</v>
      </c>
      <c r="BB280" s="1">
        <v>22.4</v>
      </c>
      <c r="BC280" s="1">
        <v>23.2</v>
      </c>
      <c r="BD280" s="1">
        <v>23.2</v>
      </c>
      <c r="BE280" s="1">
        <v>23.8</v>
      </c>
      <c r="BF280" s="1">
        <v>22</v>
      </c>
      <c r="BG280" s="1">
        <v>20.6</v>
      </c>
      <c r="BH280" s="1">
        <v>20.399999999999999</v>
      </c>
      <c r="BI280" s="1">
        <v>20.399999999999999</v>
      </c>
      <c r="BJ280" s="1">
        <v>22.4</v>
      </c>
      <c r="BK280" s="1">
        <v>20</v>
      </c>
      <c r="BL280" s="1">
        <v>21.2</v>
      </c>
      <c r="BM280" s="1">
        <v>65535</v>
      </c>
      <c r="BN280" s="1">
        <v>65535</v>
      </c>
      <c r="BO280" s="102"/>
      <c r="BP280" s="1">
        <v>65535</v>
      </c>
      <c r="BQ280" s="1">
        <v>65535</v>
      </c>
      <c r="BR280" s="1">
        <v>65535</v>
      </c>
      <c r="BS280" s="1">
        <v>65535</v>
      </c>
      <c r="BT280" s="1">
        <v>65535</v>
      </c>
      <c r="BU280" s="1">
        <v>65535</v>
      </c>
      <c r="BV280" s="1">
        <v>65535</v>
      </c>
      <c r="BW280" s="1">
        <v>65535</v>
      </c>
      <c r="BX280" s="1">
        <v>65535</v>
      </c>
      <c r="BY280" s="1">
        <v>65535</v>
      </c>
      <c r="BZ280" s="1">
        <v>65535</v>
      </c>
      <c r="CA280" s="1">
        <v>22.8</v>
      </c>
      <c r="CB280" s="1">
        <v>20.399999999999999</v>
      </c>
      <c r="CC280" s="1">
        <v>20.2</v>
      </c>
      <c r="CD280" s="1">
        <v>21</v>
      </c>
      <c r="CE280" s="1">
        <v>22</v>
      </c>
      <c r="CF280" s="1">
        <v>22</v>
      </c>
      <c r="CG280" s="1">
        <v>21.6</v>
      </c>
      <c r="CH280" s="1">
        <v>21.6</v>
      </c>
      <c r="CI280" s="1">
        <v>21.8</v>
      </c>
      <c r="CJ280" s="1">
        <v>20</v>
      </c>
      <c r="CK280" s="1">
        <v>22.4</v>
      </c>
      <c r="CL280" s="1">
        <v>22.4</v>
      </c>
      <c r="CM280" s="1">
        <v>65535</v>
      </c>
      <c r="CN280" s="1">
        <v>21.6</v>
      </c>
      <c r="CO280" s="1">
        <v>21.4</v>
      </c>
      <c r="CP280" s="1">
        <v>22.2</v>
      </c>
      <c r="CQ280" s="1">
        <v>20</v>
      </c>
      <c r="CR280" s="1">
        <v>22.4</v>
      </c>
      <c r="CS280" s="1">
        <v>23</v>
      </c>
      <c r="CT280" s="1">
        <v>22.6</v>
      </c>
      <c r="CU280" s="1">
        <v>22.6</v>
      </c>
      <c r="CV280" s="1">
        <v>22.2</v>
      </c>
      <c r="CW280" s="1">
        <v>21.6</v>
      </c>
      <c r="CX280" s="1">
        <v>20.399999999999999</v>
      </c>
      <c r="CY280" s="1">
        <v>21.2</v>
      </c>
      <c r="CZ280" s="1">
        <v>21.4</v>
      </c>
      <c r="DA280" s="1">
        <v>21.4</v>
      </c>
      <c r="DB280" s="1">
        <v>23.8</v>
      </c>
      <c r="DC280" s="1">
        <v>24</v>
      </c>
      <c r="DD280" s="1">
        <v>23.6</v>
      </c>
      <c r="DE280" s="1">
        <v>23.6</v>
      </c>
      <c r="DF280" s="1">
        <v>21.8</v>
      </c>
      <c r="DG280" s="1">
        <v>22.2</v>
      </c>
      <c r="DH280" s="1">
        <v>65535</v>
      </c>
      <c r="DI280" s="1">
        <v>65535</v>
      </c>
      <c r="DJ280" s="1">
        <v>65535</v>
      </c>
      <c r="DK280" s="1">
        <v>65535</v>
      </c>
      <c r="DL280" s="1">
        <v>65535</v>
      </c>
      <c r="DM280" s="1">
        <v>65535</v>
      </c>
      <c r="DN280" s="1">
        <v>23.4</v>
      </c>
      <c r="DO280" s="1">
        <v>23.2</v>
      </c>
      <c r="DP280" s="1">
        <v>23</v>
      </c>
      <c r="DQ280" s="1">
        <v>23.4</v>
      </c>
      <c r="DR280" s="1">
        <v>23.6</v>
      </c>
      <c r="DS280" s="1">
        <v>20.2</v>
      </c>
      <c r="DT280" s="1">
        <v>22.6</v>
      </c>
      <c r="DU280" s="1">
        <v>23</v>
      </c>
      <c r="DV280" s="1">
        <v>22</v>
      </c>
      <c r="DW280" s="1">
        <v>21.8</v>
      </c>
      <c r="DX280" s="1">
        <v>22.2</v>
      </c>
      <c r="DY280" s="1">
        <v>22.2</v>
      </c>
      <c r="DZ280" s="1">
        <v>23.2</v>
      </c>
      <c r="EA280" s="1">
        <v>24.4</v>
      </c>
      <c r="EB280" s="1">
        <v>22.4</v>
      </c>
      <c r="EC280" s="1">
        <v>21.6</v>
      </c>
      <c r="ED280" s="1">
        <v>22.8</v>
      </c>
      <c r="EE280" s="1">
        <v>22</v>
      </c>
      <c r="EF280" s="1">
        <v>65535</v>
      </c>
      <c r="EG280" s="1">
        <v>65535</v>
      </c>
      <c r="EH280" s="1">
        <v>22.8</v>
      </c>
      <c r="EI280" s="1">
        <v>23</v>
      </c>
      <c r="EJ280" s="1">
        <v>22.4</v>
      </c>
      <c r="EK280" s="1">
        <v>20.8</v>
      </c>
      <c r="EL280" s="1">
        <v>23.6</v>
      </c>
      <c r="EM280" s="1">
        <v>21.8</v>
      </c>
      <c r="EN280" s="1">
        <v>22.4</v>
      </c>
      <c r="EO280" s="1">
        <v>21.4</v>
      </c>
      <c r="EP280" s="1">
        <v>23.6</v>
      </c>
      <c r="EQ280" s="1">
        <v>23.6</v>
      </c>
      <c r="ER280" s="1">
        <v>21.6</v>
      </c>
      <c r="ES280" s="1">
        <v>21.8</v>
      </c>
      <c r="ET280" s="1">
        <v>22.2</v>
      </c>
      <c r="EU280" s="1">
        <v>23.2</v>
      </c>
      <c r="EV280" s="1">
        <v>22.6</v>
      </c>
      <c r="EW280" s="1">
        <v>22.2</v>
      </c>
      <c r="EX280" s="1">
        <v>23.8</v>
      </c>
      <c r="EY280" s="1">
        <v>22</v>
      </c>
      <c r="EZ280" s="1">
        <v>21.2</v>
      </c>
      <c r="FA280" s="1">
        <v>22</v>
      </c>
      <c r="FB280" s="1">
        <v>23.8</v>
      </c>
      <c r="FC280" s="1">
        <v>22.2</v>
      </c>
      <c r="FD280" s="1">
        <v>21.2</v>
      </c>
      <c r="FE280" s="1">
        <v>22.6</v>
      </c>
      <c r="FF280" s="1">
        <v>22</v>
      </c>
      <c r="FG280" s="1">
        <v>22.2</v>
      </c>
      <c r="FH280" s="1">
        <v>20.2</v>
      </c>
      <c r="FI280" s="1">
        <v>22.4</v>
      </c>
      <c r="FJ280" s="1">
        <v>21.8</v>
      </c>
      <c r="FK280" s="1">
        <v>21</v>
      </c>
      <c r="FL280" s="1">
        <v>22.4</v>
      </c>
      <c r="FM280" s="1">
        <v>23.2</v>
      </c>
      <c r="FN280" s="1">
        <v>23</v>
      </c>
      <c r="FO280" s="1">
        <v>22.8</v>
      </c>
      <c r="FP280" s="1">
        <v>23</v>
      </c>
      <c r="FQ280" s="1">
        <v>23.2</v>
      </c>
      <c r="FR280" s="1">
        <v>23.8</v>
      </c>
      <c r="FS280" s="1">
        <v>22.4</v>
      </c>
      <c r="FT280" s="1">
        <v>22.6</v>
      </c>
      <c r="FU280" s="1">
        <v>23.2</v>
      </c>
      <c r="FV280" s="1">
        <v>23.6</v>
      </c>
      <c r="FW280" s="1">
        <v>23.8</v>
      </c>
      <c r="FX280" s="1">
        <v>22.8</v>
      </c>
      <c r="FY280" s="1">
        <v>23.6</v>
      </c>
      <c r="FZ280" s="1">
        <v>23.8</v>
      </c>
      <c r="GA280" s="1">
        <v>22.4</v>
      </c>
      <c r="GB280" s="1">
        <v>22.6</v>
      </c>
      <c r="GC280" s="1">
        <v>23.2</v>
      </c>
      <c r="GD280" s="1">
        <v>23.6</v>
      </c>
      <c r="GE280" s="1">
        <v>24.2</v>
      </c>
      <c r="GF280" s="1">
        <v>65535</v>
      </c>
      <c r="GG280" s="1">
        <v>65535</v>
      </c>
      <c r="GH280" s="1">
        <v>65535</v>
      </c>
      <c r="GI280" s="1">
        <v>65535</v>
      </c>
      <c r="GJ280" s="1">
        <v>22.8</v>
      </c>
      <c r="GK280" s="1">
        <v>23.6</v>
      </c>
      <c r="GL280" s="1">
        <v>23.2</v>
      </c>
      <c r="GM280" s="1">
        <v>22</v>
      </c>
      <c r="GN280" s="1">
        <v>22.6</v>
      </c>
      <c r="GO280" s="1">
        <v>21.2</v>
      </c>
      <c r="GP280" s="1">
        <v>22.8</v>
      </c>
      <c r="GQ280" s="1">
        <v>20.6</v>
      </c>
      <c r="GR280" s="1">
        <v>21.6</v>
      </c>
      <c r="GS280" s="1">
        <v>22</v>
      </c>
      <c r="GT280" s="1">
        <v>22.8</v>
      </c>
      <c r="GU280" s="1">
        <v>22.2</v>
      </c>
      <c r="GV280" s="1">
        <v>21.6</v>
      </c>
      <c r="GW280" s="1">
        <v>22.8</v>
      </c>
      <c r="GX280" s="1">
        <v>21.2</v>
      </c>
      <c r="GY280" s="1">
        <v>22.6</v>
      </c>
      <c r="GZ280" s="1">
        <v>21.8</v>
      </c>
      <c r="HA280" s="1">
        <v>22.6</v>
      </c>
      <c r="HB280" s="1">
        <v>22.6</v>
      </c>
      <c r="HC280" s="1">
        <v>22.6</v>
      </c>
      <c r="HD280" s="1">
        <v>22</v>
      </c>
      <c r="HE280" s="1">
        <v>23</v>
      </c>
      <c r="HF280" s="1">
        <v>23</v>
      </c>
      <c r="HG280" s="1">
        <v>21</v>
      </c>
      <c r="HH280" s="1">
        <v>20.399999999999999</v>
      </c>
      <c r="HI280" s="1">
        <v>22.8</v>
      </c>
      <c r="HJ280" s="1">
        <v>22.6</v>
      </c>
      <c r="HK280" s="1">
        <v>22.8</v>
      </c>
      <c r="HL280" s="1">
        <v>19.8</v>
      </c>
      <c r="HM280" s="1">
        <v>22</v>
      </c>
      <c r="HN280" s="1">
        <v>22.4</v>
      </c>
      <c r="HO280" s="1">
        <v>23.4</v>
      </c>
      <c r="HP280" s="1">
        <v>22</v>
      </c>
      <c r="HQ280" s="1">
        <v>21</v>
      </c>
      <c r="HR280" s="1">
        <v>23.2</v>
      </c>
      <c r="HS280" s="1">
        <v>19.600000000000001</v>
      </c>
      <c r="HT280" s="1">
        <v>24.2</v>
      </c>
      <c r="HU280" s="1">
        <v>20.6</v>
      </c>
      <c r="HV280" s="1">
        <v>21.6</v>
      </c>
      <c r="HW280" s="1">
        <v>23.4</v>
      </c>
      <c r="HX280" s="1">
        <v>21.8</v>
      </c>
      <c r="HY280" s="1">
        <v>22.8</v>
      </c>
      <c r="HZ280" s="1">
        <v>23.2</v>
      </c>
      <c r="IA280" s="1">
        <v>21.8</v>
      </c>
      <c r="IB280" s="1">
        <v>22</v>
      </c>
      <c r="IC280" s="1">
        <v>21.2</v>
      </c>
      <c r="ID280" s="1">
        <v>22.6</v>
      </c>
      <c r="IE280" s="1">
        <v>65535</v>
      </c>
      <c r="IF280" s="1">
        <v>21.2</v>
      </c>
      <c r="IG280" s="1">
        <v>22.4</v>
      </c>
      <c r="IH280" s="1">
        <v>21.4</v>
      </c>
      <c r="II280" s="1">
        <v>22.8</v>
      </c>
      <c r="IJ280" s="1">
        <v>21.4</v>
      </c>
      <c r="IK280" s="1">
        <v>22</v>
      </c>
      <c r="IL280" s="1">
        <v>22.2</v>
      </c>
      <c r="IM280" s="1">
        <v>21.4</v>
      </c>
      <c r="IN280" s="1">
        <v>22.6</v>
      </c>
      <c r="IO280" s="1">
        <v>21.4</v>
      </c>
      <c r="IP280" s="1">
        <v>23</v>
      </c>
      <c r="IQ280" s="1">
        <v>22.6</v>
      </c>
      <c r="IR280" s="1">
        <v>22.8</v>
      </c>
      <c r="IS280" s="1">
        <v>20.8</v>
      </c>
      <c r="IT280" s="1">
        <v>22.4</v>
      </c>
      <c r="IU280" s="1">
        <v>21</v>
      </c>
      <c r="IV280" s="1">
        <v>22</v>
      </c>
      <c r="IW280" s="1">
        <v>20.6</v>
      </c>
      <c r="IX280" s="1">
        <v>22.6</v>
      </c>
      <c r="IY280" s="1">
        <v>22.6</v>
      </c>
      <c r="IZ280" s="1">
        <v>22.6</v>
      </c>
      <c r="JA280" s="1">
        <v>21.6</v>
      </c>
      <c r="JB280" s="1">
        <v>21.6</v>
      </c>
      <c r="JC280" s="1">
        <v>22.8</v>
      </c>
      <c r="JD280" s="1">
        <v>22</v>
      </c>
      <c r="JE280" s="1">
        <v>22.2</v>
      </c>
      <c r="JF280" s="1">
        <v>22.8</v>
      </c>
      <c r="JG280" s="1">
        <v>20.8</v>
      </c>
      <c r="JH280" s="1">
        <v>24.2</v>
      </c>
      <c r="JI280" s="1">
        <v>20.2</v>
      </c>
      <c r="JJ280" s="1">
        <v>21.8</v>
      </c>
      <c r="JK280" s="1">
        <v>21.4</v>
      </c>
      <c r="JL280" s="1">
        <v>19</v>
      </c>
      <c r="JM280" s="1">
        <v>23.6</v>
      </c>
      <c r="JN280" s="1">
        <v>22.2</v>
      </c>
      <c r="JO280" s="1">
        <v>21.4</v>
      </c>
      <c r="JP280" s="1">
        <v>22.8</v>
      </c>
      <c r="JQ280" s="1">
        <v>23.2</v>
      </c>
      <c r="JR280" s="1">
        <v>23.8</v>
      </c>
      <c r="JS280" s="1">
        <v>22.4</v>
      </c>
      <c r="JT280" s="1">
        <v>21.6</v>
      </c>
      <c r="JU280" s="1">
        <v>22.6</v>
      </c>
      <c r="JV280" s="1">
        <v>25</v>
      </c>
      <c r="JW280" s="1">
        <v>24</v>
      </c>
      <c r="JX280" s="1">
        <v>22</v>
      </c>
      <c r="JY280" s="1">
        <v>21</v>
      </c>
      <c r="JZ280" s="1">
        <v>23.4</v>
      </c>
      <c r="KA280" s="1">
        <v>21.2</v>
      </c>
      <c r="KB280" s="1">
        <v>21.8</v>
      </c>
      <c r="KC280" s="1">
        <v>23</v>
      </c>
      <c r="KD280" s="1">
        <v>21.4</v>
      </c>
      <c r="KE280" s="1">
        <v>20.8</v>
      </c>
      <c r="KF280" s="1">
        <v>23</v>
      </c>
      <c r="KG280" s="1">
        <v>22.8</v>
      </c>
      <c r="KH280" s="1">
        <v>20.6</v>
      </c>
      <c r="KI280" s="1">
        <v>22.6</v>
      </c>
      <c r="KJ280" s="1">
        <v>22.8</v>
      </c>
      <c r="KK280" s="1">
        <v>22.6</v>
      </c>
      <c r="KL280" s="1">
        <v>22.8</v>
      </c>
      <c r="KM280" s="1">
        <v>65535</v>
      </c>
      <c r="KN280" s="1">
        <v>20.399999999999999</v>
      </c>
      <c r="KO280" s="1">
        <v>22.4</v>
      </c>
      <c r="KP280" s="1">
        <v>22</v>
      </c>
      <c r="KQ280" s="1">
        <v>22.8</v>
      </c>
      <c r="KR280" s="1">
        <v>22.8</v>
      </c>
      <c r="KS280" s="1">
        <v>22</v>
      </c>
      <c r="KT280" s="1">
        <v>21.2</v>
      </c>
      <c r="KU280" s="1">
        <v>22.2</v>
      </c>
      <c r="KV280" s="1">
        <v>24</v>
      </c>
      <c r="KW280" s="1">
        <v>22.4</v>
      </c>
      <c r="KX280" s="1">
        <v>22.4</v>
      </c>
      <c r="KY280" s="1">
        <v>22.2</v>
      </c>
      <c r="KZ280" s="1">
        <v>24.2</v>
      </c>
      <c r="LA280" s="1">
        <v>23.2</v>
      </c>
      <c r="LB280" s="1">
        <v>22</v>
      </c>
      <c r="LC280" s="1">
        <v>21.8</v>
      </c>
      <c r="LD280" s="1">
        <v>22.2</v>
      </c>
      <c r="LE280" s="1">
        <v>65535</v>
      </c>
      <c r="LF280" s="1">
        <v>65535</v>
      </c>
      <c r="LG280" s="1">
        <v>65535</v>
      </c>
      <c r="LH280" s="1">
        <v>24</v>
      </c>
      <c r="LI280" s="1">
        <v>65535</v>
      </c>
      <c r="LJ280" s="1">
        <v>65535</v>
      </c>
      <c r="LK280" s="1">
        <v>23</v>
      </c>
      <c r="LL280" s="1">
        <v>22.2</v>
      </c>
      <c r="LM280" s="1">
        <v>22.2</v>
      </c>
      <c r="LN280" s="1">
        <v>22.2</v>
      </c>
      <c r="LO280" s="1">
        <v>23.2</v>
      </c>
      <c r="LP280" s="1">
        <v>22.6</v>
      </c>
      <c r="LQ280" s="1">
        <v>24.4</v>
      </c>
      <c r="LR280" s="1">
        <v>23</v>
      </c>
      <c r="LS280" s="1">
        <v>23.6</v>
      </c>
      <c r="LT280" s="1">
        <v>23.6</v>
      </c>
      <c r="LU280" s="1">
        <v>22.8</v>
      </c>
      <c r="LV280" s="1">
        <v>22.6</v>
      </c>
      <c r="LW280" s="1">
        <v>22.8</v>
      </c>
      <c r="LX280" s="1">
        <v>22.6</v>
      </c>
      <c r="LY280" s="1">
        <v>24</v>
      </c>
      <c r="LZ280" s="1">
        <v>22.8</v>
      </c>
      <c r="MA280" s="1">
        <v>23.2</v>
      </c>
      <c r="MB280" s="1">
        <v>24.2</v>
      </c>
      <c r="MC280" s="1">
        <v>65535</v>
      </c>
      <c r="MD280" s="1">
        <v>65535</v>
      </c>
      <c r="ME280" s="1">
        <v>21.8</v>
      </c>
      <c r="MF280" s="1">
        <v>22.2</v>
      </c>
      <c r="MG280" s="1">
        <v>22.6</v>
      </c>
      <c r="MH280" s="1">
        <v>23.2</v>
      </c>
      <c r="MI280" s="1">
        <v>23.2</v>
      </c>
      <c r="MJ280" s="1">
        <v>22.8</v>
      </c>
      <c r="MK280" s="1">
        <v>21</v>
      </c>
      <c r="ML280" s="1">
        <v>21.4</v>
      </c>
      <c r="MM280" s="1">
        <v>23</v>
      </c>
      <c r="MN280" s="1">
        <v>23</v>
      </c>
      <c r="MO280" s="1">
        <v>22.6</v>
      </c>
      <c r="MP280" s="1">
        <v>65535</v>
      </c>
      <c r="MQ280" s="1">
        <v>65535</v>
      </c>
      <c r="MR280" s="1">
        <v>65535</v>
      </c>
      <c r="MS280" s="1">
        <v>65535</v>
      </c>
      <c r="MT280" s="1">
        <v>23.6</v>
      </c>
      <c r="MU280" s="1">
        <v>65535</v>
      </c>
      <c r="MV280" s="1">
        <v>65535</v>
      </c>
      <c r="MW280" s="1">
        <v>24</v>
      </c>
      <c r="MX280" s="1">
        <v>23.4</v>
      </c>
      <c r="MY280" s="1">
        <v>22.2</v>
      </c>
      <c r="MZ280" s="1">
        <v>21.8</v>
      </c>
      <c r="NA280" s="1">
        <v>23.8</v>
      </c>
      <c r="NB280" s="1">
        <v>23.2</v>
      </c>
      <c r="NC280" s="1">
        <v>23.8</v>
      </c>
      <c r="ND280" s="1">
        <v>23.6</v>
      </c>
      <c r="NE280" s="1">
        <v>23.6</v>
      </c>
      <c r="NF280" s="1">
        <v>24.2</v>
      </c>
      <c r="NG280" s="1">
        <v>23.8</v>
      </c>
      <c r="NH280" s="1">
        <v>22.2</v>
      </c>
      <c r="NI280" s="1">
        <v>20.8</v>
      </c>
      <c r="NJ280" s="6">
        <f t="shared" si="209"/>
        <v>1</v>
      </c>
      <c r="NK280" s="3">
        <f t="shared" si="210"/>
        <v>0.9285714285714286</v>
      </c>
      <c r="NL280" s="3">
        <f t="shared" si="211"/>
        <v>0.61290322580645162</v>
      </c>
      <c r="NM280" s="3">
        <f t="shared" si="212"/>
        <v>0.8</v>
      </c>
      <c r="NN280" s="3">
        <f t="shared" si="213"/>
        <v>0.93548387096774188</v>
      </c>
      <c r="NO280" s="3">
        <f t="shared" si="214"/>
        <v>0.93333333333333335</v>
      </c>
      <c r="NP280" s="3">
        <f t="shared" si="215"/>
        <v>0.93548387096774188</v>
      </c>
      <c r="NQ280" s="3">
        <f t="shared" si="216"/>
        <v>0.967741935483871</v>
      </c>
      <c r="NR280" s="3">
        <f t="shared" si="217"/>
        <v>1</v>
      </c>
      <c r="NS280" s="3">
        <f t="shared" si="218"/>
        <v>0.967741935483871</v>
      </c>
      <c r="NT280" s="3">
        <f t="shared" si="219"/>
        <v>0.76666666666666672</v>
      </c>
      <c r="NU280" s="3">
        <f t="shared" si="220"/>
        <v>0.80645161290322576</v>
      </c>
      <c r="NV280" s="3">
        <f t="shared" si="221"/>
        <v>0.88767123287671235</v>
      </c>
      <c r="NW280" s="5">
        <f t="shared" si="222"/>
        <v>20.909677419354839</v>
      </c>
      <c r="NX280" s="1">
        <f t="shared" si="223"/>
        <v>21.330769230769231</v>
      </c>
      <c r="NY280" s="1">
        <f t="shared" si="224"/>
        <v>21.652631578947368</v>
      </c>
      <c r="NZ280" s="1">
        <f t="shared" si="225"/>
        <v>22.425000000000001</v>
      </c>
      <c r="OA280" s="1">
        <f t="shared" si="226"/>
        <v>22.503448275862073</v>
      </c>
      <c r="OB280" s="1">
        <f t="shared" si="227"/>
        <v>22.735714285714291</v>
      </c>
      <c r="OC280" s="1">
        <f t="shared" si="228"/>
        <v>22.158620689655173</v>
      </c>
      <c r="OD280" s="1">
        <f t="shared" si="229"/>
        <v>22.106666666666669</v>
      </c>
      <c r="OE280" s="1">
        <f t="shared" si="230"/>
        <v>22.046666666666667</v>
      </c>
      <c r="OF280" s="1">
        <f t="shared" si="231"/>
        <v>22.393333333333338</v>
      </c>
      <c r="OG280" s="1">
        <f t="shared" si="232"/>
        <v>22.96521739130435</v>
      </c>
      <c r="OH280" s="1">
        <f t="shared" si="233"/>
        <v>22.832000000000004</v>
      </c>
      <c r="OI280" s="111">
        <v>21.210714285714285</v>
      </c>
      <c r="OJ280" s="112">
        <v>21.82142857142858</v>
      </c>
      <c r="OK280" s="112">
        <v>22.300000000000008</v>
      </c>
      <c r="OL280" s="112">
        <v>22.748148148148147</v>
      </c>
      <c r="OM280" s="112">
        <v>22.562962962962956</v>
      </c>
      <c r="ON280" s="112">
        <v>22.084615384615383</v>
      </c>
      <c r="OO280" s="112">
        <v>21.667857142857148</v>
      </c>
      <c r="OP280" s="112">
        <v>21.848148148148152</v>
      </c>
      <c r="OQ280" s="112">
        <v>22.065384615384616</v>
      </c>
      <c r="OR280" s="112">
        <v>22.255555555555549</v>
      </c>
      <c r="OS280" s="112">
        <v>22.422222222222221</v>
      </c>
      <c r="OT280" s="112">
        <v>21.959259259259259</v>
      </c>
      <c r="OU280" s="5">
        <f t="shared" si="197"/>
        <v>-0.30103686635944626</v>
      </c>
      <c r="OV280" s="1">
        <f t="shared" si="198"/>
        <v>-0.49065934065934869</v>
      </c>
      <c r="OW280" s="1">
        <f t="shared" si="199"/>
        <v>-0.64736842105264003</v>
      </c>
      <c r="OX280" s="1">
        <f t="shared" si="200"/>
        <v>-0.32314814814814596</v>
      </c>
      <c r="OY280" s="1">
        <f t="shared" si="201"/>
        <v>-5.9514687100882924E-2</v>
      </c>
      <c r="OZ280" s="1">
        <f t="shared" si="202"/>
        <v>0.65109890109890856</v>
      </c>
      <c r="PA280" s="1">
        <f t="shared" si="203"/>
        <v>0.49076354679802492</v>
      </c>
      <c r="PB280" s="1">
        <f t="shared" si="204"/>
        <v>0.25851851851851748</v>
      </c>
      <c r="PC280" s="1">
        <f t="shared" si="205"/>
        <v>-1.8717948717949184E-2</v>
      </c>
      <c r="PD280" s="1">
        <f t="shared" si="206"/>
        <v>0.13777777777778866</v>
      </c>
      <c r="PE280" s="1">
        <f t="shared" si="207"/>
        <v>0.54299516908212908</v>
      </c>
      <c r="PF280" s="1">
        <f t="shared" si="208"/>
        <v>0.87274074074074548</v>
      </c>
      <c r="PG280" s="111">
        <v>15.4</v>
      </c>
      <c r="PH280" s="112">
        <v>16.399999999999999</v>
      </c>
      <c r="PI280" s="112">
        <v>14.8</v>
      </c>
      <c r="PJ280" s="112">
        <v>17.3</v>
      </c>
      <c r="PK280" s="112">
        <v>18.600000000000001</v>
      </c>
      <c r="PL280" s="112">
        <v>17.2</v>
      </c>
      <c r="PM280" s="112">
        <v>17.2</v>
      </c>
      <c r="PN280" s="112">
        <v>17.8</v>
      </c>
      <c r="PO280" s="112">
        <v>17.899999999999999</v>
      </c>
      <c r="PP280" s="112">
        <v>18</v>
      </c>
      <c r="PQ280" s="112">
        <v>18.399999999999999</v>
      </c>
      <c r="PR280" s="137">
        <v>15</v>
      </c>
      <c r="PS280" s="5">
        <f t="array" ref="PS280">+IF(ISERROR($NW280)=FALSE,MIN(IF($H280:$AL280&lt;65534,$H280:$AL280,"")),NA())</f>
        <v>18.8</v>
      </c>
      <c r="PT280" s="1">
        <f t="array" ref="PT280">+IF(ISERROR($NX280)=FALSE,MIN(IF($AM280:$BN280&lt;65534,$AM280:$BN280,"")),NA())</f>
        <v>18.8</v>
      </c>
      <c r="PU280" s="1">
        <f t="array" ref="PU280">+IF(ISERROR($NY280)=FALSE,MIN(IF($BP280:$CT280&lt;65534,$BP280:$CT280,"")),NA())</f>
        <v>20</v>
      </c>
      <c r="PV280" s="1">
        <f t="array" ref="PV280">+IF(ISERROR($NZ280)=FALSE,MIN(IF($CU280:$DX280&lt;65534,$CU280:$DX280,"")),NA())</f>
        <v>20.2</v>
      </c>
      <c r="PW280" s="1">
        <f t="array" ref="PW280">+IF(ISERROR($OA280)=FALSE,MIN(IF($DY280:$FC280&lt;65534,$DY280:$FC280,"")),NA())</f>
        <v>20.8</v>
      </c>
      <c r="PX280" s="1">
        <f t="array" ref="PX280">+IF(ISERROR($OB280)=FALSE,MIN(IF($FD280:$GG280&lt;65534,$FD280:$GG280,"")),NA())</f>
        <v>20.2</v>
      </c>
      <c r="PY280" s="1">
        <f t="array" ref="PY280">+IF(ISERROR($OC280)=FALSE,MIN(IF($GH280:$HL280&lt;65534,$GH280:$HL280,"")),NA())</f>
        <v>19.8</v>
      </c>
      <c r="PZ280" s="1">
        <f t="array" ref="PZ280">+IF(ISERROR($OD280)=FALSE,MIN(IF($HM280:$IQ280&lt;65534,$HM280:$IQ280,"")),NA())</f>
        <v>19.600000000000001</v>
      </c>
      <c r="QA280" s="1">
        <f t="array" ref="QA280">+IF(ISERROR($OE280)=FALSE,MIN(IF($IR280:$JU280&lt;65534,$IR280:$JU280,"")),NA())</f>
        <v>19</v>
      </c>
      <c r="QB280" s="1">
        <f t="array" ref="QB280">+IF(ISERROR($OF280)=FALSE,MIN(IF($JV280:$KZ280&lt;65534,$JV280:$KZ280,"")),NA())</f>
        <v>20.399999999999999</v>
      </c>
      <c r="QC280" s="1">
        <f t="array" ref="QC280">+IF(ISERROR($OG280)=FALSE,MIN(IF($LA280:$MD280&lt;65534,$LA280:$MD280,"")),NA())</f>
        <v>21.8</v>
      </c>
      <c r="QD280" s="1">
        <f t="array" ref="QD280">+IF(ISERROR($OH280)=FALSE,MIN(IF($ME280:$NI280&lt;65534,$ME280:$NI280,"")),NA())</f>
        <v>20.8</v>
      </c>
      <c r="QE280" s="5">
        <f t="shared" si="234"/>
        <v>-3.4000000000000004</v>
      </c>
      <c r="QF280" s="1">
        <f t="shared" si="235"/>
        <v>-2.4000000000000021</v>
      </c>
      <c r="QG280" s="1">
        <f t="shared" si="236"/>
        <v>-5.1999999999999993</v>
      </c>
      <c r="QH280" s="1">
        <f t="shared" si="237"/>
        <v>-2.8999999999999986</v>
      </c>
      <c r="QI280" s="1">
        <f t="shared" si="238"/>
        <v>-2.1999999999999993</v>
      </c>
      <c r="QJ280" s="1">
        <f t="shared" si="239"/>
        <v>-3</v>
      </c>
      <c r="QK280" s="1">
        <f t="shared" si="240"/>
        <v>-2.6000000000000014</v>
      </c>
      <c r="QL280" s="1">
        <f t="shared" si="241"/>
        <v>-1.8000000000000007</v>
      </c>
      <c r="QM280" s="1">
        <f t="shared" si="242"/>
        <v>-1.1000000000000014</v>
      </c>
      <c r="QN280" s="1">
        <f t="shared" si="243"/>
        <v>-2.3999999999999986</v>
      </c>
      <c r="QO280" s="1">
        <f t="shared" si="244"/>
        <v>-3.4000000000000021</v>
      </c>
      <c r="QP280" s="1">
        <f t="shared" si="245"/>
        <v>-5.8000000000000007</v>
      </c>
      <c r="QQ280" s="5" t="s">
        <v>892</v>
      </c>
    </row>
    <row r="281" spans="1:459" s="1" customFormat="1" x14ac:dyDescent="0.2">
      <c r="A281" s="126">
        <v>38015030</v>
      </c>
      <c r="B281" s="127">
        <v>-67.49122222222222</v>
      </c>
      <c r="C281" s="127">
        <v>6.1824361111111115</v>
      </c>
      <c r="D281" s="128">
        <v>57</v>
      </c>
      <c r="E281" s="129" t="s">
        <v>460</v>
      </c>
      <c r="F281" s="129" t="s">
        <v>461</v>
      </c>
      <c r="G281" s="129" t="s">
        <v>36</v>
      </c>
      <c r="H281" s="1">
        <v>22.4</v>
      </c>
      <c r="I281" s="1">
        <v>25</v>
      </c>
      <c r="J281" s="1">
        <v>23.6</v>
      </c>
      <c r="K281" s="1">
        <v>25.6</v>
      </c>
      <c r="L281" s="1">
        <v>24.2</v>
      </c>
      <c r="M281" s="1">
        <v>25.4</v>
      </c>
      <c r="N281" s="1">
        <v>24.8</v>
      </c>
      <c r="O281" s="1">
        <v>24.8</v>
      </c>
      <c r="P281" s="1">
        <v>23.6</v>
      </c>
      <c r="Q281" s="1">
        <v>23.8</v>
      </c>
      <c r="R281" s="1">
        <v>23.4</v>
      </c>
      <c r="S281" s="1">
        <v>24</v>
      </c>
      <c r="T281" s="1">
        <v>25</v>
      </c>
      <c r="U281" s="1">
        <v>24.2</v>
      </c>
      <c r="V281" s="1">
        <v>23.6</v>
      </c>
      <c r="W281" s="1">
        <v>24.4</v>
      </c>
      <c r="X281" s="1">
        <v>25.4</v>
      </c>
      <c r="Y281" s="1">
        <v>25</v>
      </c>
      <c r="Z281" s="1">
        <v>24.4</v>
      </c>
      <c r="AA281" s="1">
        <v>25.2</v>
      </c>
      <c r="AB281" s="1">
        <v>24.6</v>
      </c>
      <c r="AC281" s="1">
        <v>23.4</v>
      </c>
      <c r="AD281" s="1">
        <v>23.8</v>
      </c>
      <c r="AE281" s="1">
        <v>23.2</v>
      </c>
      <c r="AF281" s="1">
        <v>23.6</v>
      </c>
      <c r="AG281" s="1">
        <v>22.6</v>
      </c>
      <c r="AH281" s="1">
        <v>24.2</v>
      </c>
      <c r="AI281" s="1">
        <v>23.6</v>
      </c>
      <c r="AJ281" s="1">
        <v>24</v>
      </c>
      <c r="AK281" s="1">
        <v>24.2</v>
      </c>
      <c r="AL281" s="1">
        <v>24.8</v>
      </c>
      <c r="AM281" s="1">
        <v>24</v>
      </c>
      <c r="AN281" s="1">
        <v>23.4</v>
      </c>
      <c r="AO281" s="1">
        <v>25.4</v>
      </c>
      <c r="AP281" s="1">
        <v>26</v>
      </c>
      <c r="AQ281" s="1">
        <v>24.8</v>
      </c>
      <c r="AR281" s="1">
        <v>26</v>
      </c>
      <c r="AS281" s="1">
        <v>25</v>
      </c>
      <c r="AT281" s="1">
        <v>24.8</v>
      </c>
      <c r="AU281" s="1">
        <v>25</v>
      </c>
      <c r="AV281" s="1">
        <v>24</v>
      </c>
      <c r="AW281" s="1">
        <v>23.8</v>
      </c>
      <c r="AX281" s="1">
        <v>24.6</v>
      </c>
      <c r="AY281" s="1">
        <v>26.8</v>
      </c>
      <c r="AZ281" s="1">
        <v>26.4</v>
      </c>
      <c r="BA281" s="1">
        <v>25.6</v>
      </c>
      <c r="BB281" s="1">
        <v>27</v>
      </c>
      <c r="BC281" s="1">
        <v>24.8</v>
      </c>
      <c r="BD281" s="1">
        <v>26.2</v>
      </c>
      <c r="BE281" s="1">
        <v>26.2</v>
      </c>
      <c r="BF281" s="1">
        <v>25.8</v>
      </c>
      <c r="BG281" s="1">
        <v>24.2</v>
      </c>
      <c r="BH281" s="1">
        <v>25</v>
      </c>
      <c r="BI281" s="1">
        <v>25.6</v>
      </c>
      <c r="BJ281" s="1">
        <v>23.8</v>
      </c>
      <c r="BK281" s="1">
        <v>23.6</v>
      </c>
      <c r="BL281" s="1">
        <v>24</v>
      </c>
      <c r="BM281" s="1">
        <v>23.4</v>
      </c>
      <c r="BN281" s="1">
        <v>25.2</v>
      </c>
      <c r="BO281" s="102"/>
      <c r="BP281" s="1">
        <v>25.6</v>
      </c>
      <c r="BQ281" s="1">
        <v>24.8</v>
      </c>
      <c r="BR281" s="1">
        <v>25</v>
      </c>
      <c r="BS281" s="1">
        <v>24.8</v>
      </c>
      <c r="BT281" s="1">
        <v>26.8</v>
      </c>
      <c r="BU281" s="1">
        <v>27</v>
      </c>
      <c r="BV281" s="1">
        <v>25.8</v>
      </c>
      <c r="BW281" s="1">
        <v>26.8</v>
      </c>
      <c r="BX281" s="1">
        <v>25.8</v>
      </c>
      <c r="BY281" s="1">
        <v>25.8</v>
      </c>
      <c r="BZ281" s="1">
        <v>25.8</v>
      </c>
      <c r="CA281" s="1">
        <v>24.8</v>
      </c>
      <c r="CB281" s="1">
        <v>25.6</v>
      </c>
      <c r="CC281" s="1">
        <v>26.6</v>
      </c>
      <c r="CD281" s="1">
        <v>27</v>
      </c>
      <c r="CE281" s="1">
        <v>27</v>
      </c>
      <c r="CF281" s="1">
        <v>25</v>
      </c>
      <c r="CG281" s="1">
        <v>26.8</v>
      </c>
      <c r="CH281" s="1">
        <v>25.8</v>
      </c>
      <c r="CI281" s="1">
        <v>27</v>
      </c>
      <c r="CJ281" s="1">
        <v>26.6</v>
      </c>
      <c r="CK281" s="1">
        <v>26.4</v>
      </c>
      <c r="CL281" s="1">
        <v>24.6</v>
      </c>
      <c r="CM281" s="1">
        <v>25.8</v>
      </c>
      <c r="CN281" s="1">
        <v>24.8</v>
      </c>
      <c r="CO281" s="1">
        <v>26.8</v>
      </c>
      <c r="CP281" s="1">
        <v>26.2</v>
      </c>
      <c r="CQ281" s="1">
        <v>27.2</v>
      </c>
      <c r="CR281" s="1">
        <v>26.4</v>
      </c>
      <c r="CS281" s="1">
        <v>26.8</v>
      </c>
      <c r="CT281" s="1">
        <v>25.4</v>
      </c>
      <c r="CU281" s="1">
        <v>26.6</v>
      </c>
      <c r="CV281" s="1">
        <v>25.6</v>
      </c>
      <c r="CW281" s="1">
        <v>24.4</v>
      </c>
      <c r="CX281" s="1">
        <v>25.2</v>
      </c>
      <c r="CY281" s="1">
        <v>25</v>
      </c>
      <c r="CZ281" s="1">
        <v>24.8</v>
      </c>
      <c r="DA281" s="1">
        <v>25.6</v>
      </c>
      <c r="DB281" s="1">
        <v>26.4</v>
      </c>
      <c r="DC281" s="1">
        <v>26.2</v>
      </c>
      <c r="DD281" s="1">
        <v>26.4</v>
      </c>
      <c r="DE281" s="1">
        <v>27.4</v>
      </c>
      <c r="DF281" s="1">
        <v>27.6</v>
      </c>
      <c r="DG281" s="1">
        <v>27</v>
      </c>
      <c r="DH281" s="1">
        <v>24.8</v>
      </c>
      <c r="DI281" s="1">
        <v>25.6</v>
      </c>
      <c r="DJ281" s="1">
        <v>25</v>
      </c>
      <c r="DK281" s="1">
        <v>25.8</v>
      </c>
      <c r="DL281" s="1">
        <v>24.4</v>
      </c>
      <c r="DM281" s="1">
        <v>24.4</v>
      </c>
      <c r="DN281" s="1">
        <v>24.8</v>
      </c>
      <c r="DO281" s="1">
        <v>26.4</v>
      </c>
      <c r="DP281" s="1">
        <v>24.6</v>
      </c>
      <c r="DQ281" s="1">
        <v>25.8</v>
      </c>
      <c r="DR281" s="1">
        <v>26</v>
      </c>
      <c r="DS281" s="1">
        <v>25.8</v>
      </c>
      <c r="DT281" s="1">
        <v>24</v>
      </c>
      <c r="DU281" s="1">
        <v>24.8</v>
      </c>
      <c r="DV281" s="1">
        <v>24.6</v>
      </c>
      <c r="DW281" s="1">
        <v>25.6</v>
      </c>
      <c r="DX281" s="1">
        <v>25.8</v>
      </c>
      <c r="DY281" s="1">
        <v>26.2</v>
      </c>
      <c r="DZ281" s="1">
        <v>26.4</v>
      </c>
      <c r="EA281" s="1">
        <v>26.6</v>
      </c>
      <c r="EB281" s="1">
        <v>27</v>
      </c>
      <c r="EC281" s="1">
        <v>26.8</v>
      </c>
      <c r="ED281" s="1">
        <v>25.8</v>
      </c>
      <c r="EE281" s="1">
        <v>26.5</v>
      </c>
      <c r="EF281" s="1">
        <v>24.8</v>
      </c>
      <c r="EG281" s="1">
        <v>24</v>
      </c>
      <c r="EH281" s="1">
        <v>25</v>
      </c>
      <c r="EI281" s="1">
        <v>24.4</v>
      </c>
      <c r="EJ281" s="1">
        <v>24.4</v>
      </c>
      <c r="EK281" s="1">
        <v>25.2</v>
      </c>
      <c r="EL281" s="1">
        <v>25.8</v>
      </c>
      <c r="EM281" s="1">
        <v>24.8</v>
      </c>
      <c r="EN281" s="1">
        <v>24.8</v>
      </c>
      <c r="EO281" s="1">
        <v>25.6</v>
      </c>
      <c r="EP281" s="1">
        <v>23.8</v>
      </c>
      <c r="EQ281" s="1">
        <v>25.6</v>
      </c>
      <c r="ER281" s="1">
        <v>26</v>
      </c>
      <c r="ES281" s="1">
        <v>24</v>
      </c>
      <c r="ET281" s="1">
        <v>24.8</v>
      </c>
      <c r="EU281" s="1">
        <v>24.8</v>
      </c>
      <c r="EV281" s="1">
        <v>24.6</v>
      </c>
      <c r="EW281" s="1">
        <v>25.4</v>
      </c>
      <c r="EX281" s="1">
        <v>25</v>
      </c>
      <c r="EY281" s="1">
        <v>25.6</v>
      </c>
      <c r="EZ281" s="1">
        <v>24.6</v>
      </c>
      <c r="FA281" s="1">
        <v>24.4</v>
      </c>
      <c r="FB281" s="1">
        <v>23</v>
      </c>
      <c r="FC281" s="1">
        <v>24</v>
      </c>
      <c r="FD281" s="1">
        <v>24</v>
      </c>
      <c r="FE281" s="1">
        <v>25</v>
      </c>
      <c r="FF281" s="1">
        <v>24.4</v>
      </c>
      <c r="FG281" s="1">
        <v>23.4</v>
      </c>
      <c r="FH281" s="1">
        <v>23.4</v>
      </c>
      <c r="FI281" s="1">
        <v>24.4</v>
      </c>
      <c r="FJ281" s="1">
        <v>24</v>
      </c>
      <c r="FK281" s="1">
        <v>24</v>
      </c>
      <c r="FL281" s="1">
        <v>24.8</v>
      </c>
      <c r="FM281" s="1">
        <v>25</v>
      </c>
      <c r="FN281" s="1">
        <v>24.4</v>
      </c>
      <c r="FO281" s="1">
        <v>25.6</v>
      </c>
      <c r="FP281" s="1">
        <v>24.6</v>
      </c>
      <c r="FQ281" s="1">
        <v>24.6</v>
      </c>
      <c r="FR281" s="1">
        <v>25</v>
      </c>
      <c r="FS281" s="1">
        <v>26</v>
      </c>
      <c r="FT281" s="1">
        <v>24.6</v>
      </c>
      <c r="FU281" s="1">
        <v>25</v>
      </c>
      <c r="FV281" s="1">
        <v>24.8</v>
      </c>
      <c r="FW281" s="1">
        <v>25</v>
      </c>
      <c r="FX281" s="1">
        <v>25</v>
      </c>
      <c r="FY281" s="1">
        <v>23</v>
      </c>
      <c r="FZ281" s="1">
        <v>23.4</v>
      </c>
      <c r="GA281" s="1">
        <v>25</v>
      </c>
      <c r="GB281" s="1">
        <v>23.4</v>
      </c>
      <c r="GC281" s="1">
        <v>24</v>
      </c>
      <c r="GD281" s="1">
        <v>25.2</v>
      </c>
      <c r="GE281" s="1">
        <v>26</v>
      </c>
      <c r="GF281" s="1">
        <v>25</v>
      </c>
      <c r="GG281" s="1">
        <v>24.6</v>
      </c>
      <c r="GH281" s="1">
        <v>24</v>
      </c>
      <c r="GI281" s="1">
        <v>22.8</v>
      </c>
      <c r="GJ281" s="1">
        <v>23.2</v>
      </c>
      <c r="GK281" s="1">
        <v>25</v>
      </c>
      <c r="GL281" s="1">
        <v>25</v>
      </c>
      <c r="GM281" s="1">
        <v>23.4</v>
      </c>
      <c r="GN281" s="1">
        <v>24.8</v>
      </c>
      <c r="GO281" s="1">
        <v>25</v>
      </c>
      <c r="GP281" s="1">
        <v>23.2</v>
      </c>
      <c r="GQ281" s="1">
        <v>23.6</v>
      </c>
      <c r="GR281" s="1">
        <v>23</v>
      </c>
      <c r="GS281" s="1">
        <v>23.6</v>
      </c>
      <c r="GT281" s="1">
        <v>24.2</v>
      </c>
      <c r="GU281" s="1">
        <v>24.8</v>
      </c>
      <c r="GV281" s="1">
        <v>24.8</v>
      </c>
      <c r="GW281" s="1">
        <v>24.6</v>
      </c>
      <c r="GX281" s="1">
        <v>24.4</v>
      </c>
      <c r="GY281" s="1">
        <v>23.4</v>
      </c>
      <c r="GZ281" s="1">
        <v>24.6</v>
      </c>
      <c r="HA281" s="1">
        <v>24.8</v>
      </c>
      <c r="HB281" s="1">
        <v>24.8</v>
      </c>
      <c r="HC281" s="1">
        <v>24.6</v>
      </c>
      <c r="HD281" s="1">
        <v>24.4</v>
      </c>
      <c r="HE281" s="1">
        <v>23.2</v>
      </c>
      <c r="HF281" s="1">
        <v>23.8</v>
      </c>
      <c r="HG281" s="1">
        <v>24.8</v>
      </c>
      <c r="HH281" s="1">
        <v>22.4</v>
      </c>
      <c r="HI281" s="1">
        <v>22.8</v>
      </c>
      <c r="HJ281" s="1">
        <v>24.6</v>
      </c>
      <c r="HK281" s="1">
        <v>25.4</v>
      </c>
      <c r="HL281" s="1">
        <v>23.6</v>
      </c>
      <c r="HM281" s="1">
        <v>24.4</v>
      </c>
      <c r="HN281" s="1">
        <v>24</v>
      </c>
      <c r="HO281" s="1">
        <v>24.2</v>
      </c>
      <c r="HP281" s="1">
        <v>23.8</v>
      </c>
      <c r="HQ281" s="1">
        <v>23</v>
      </c>
      <c r="HR281" s="1">
        <v>21.8</v>
      </c>
      <c r="HS281" s="1">
        <v>22.8</v>
      </c>
      <c r="HT281" s="1">
        <v>22.8</v>
      </c>
      <c r="HU281" s="1">
        <v>23.6</v>
      </c>
      <c r="HV281" s="1">
        <v>24.2</v>
      </c>
      <c r="HW281" s="1">
        <v>23.8</v>
      </c>
      <c r="HX281" s="1">
        <v>23.6</v>
      </c>
      <c r="HY281" s="1">
        <v>24.2</v>
      </c>
      <c r="HZ281" s="1">
        <v>24.4</v>
      </c>
      <c r="IA281" s="1">
        <v>23</v>
      </c>
      <c r="IB281" s="1">
        <v>23.2</v>
      </c>
      <c r="IC281" s="1">
        <v>23</v>
      </c>
      <c r="ID281" s="1">
        <v>23</v>
      </c>
      <c r="IE281" s="1">
        <v>22.8</v>
      </c>
      <c r="IF281" s="1">
        <v>24.8</v>
      </c>
      <c r="IG281" s="1">
        <v>24.6</v>
      </c>
      <c r="IH281" s="1">
        <v>24.8</v>
      </c>
      <c r="II281" s="1">
        <v>24.2</v>
      </c>
      <c r="IJ281" s="1">
        <v>24.4</v>
      </c>
      <c r="IK281" s="1">
        <v>22.8</v>
      </c>
      <c r="IL281" s="1">
        <v>25</v>
      </c>
      <c r="IM281" s="1">
        <v>24.6</v>
      </c>
      <c r="IN281" s="1">
        <v>24.8</v>
      </c>
      <c r="IO281" s="1">
        <v>25</v>
      </c>
      <c r="IP281" s="1">
        <v>25.2</v>
      </c>
      <c r="IQ281" s="1">
        <v>25</v>
      </c>
      <c r="IR281" s="1">
        <v>25.4</v>
      </c>
      <c r="IS281" s="1">
        <v>25.4</v>
      </c>
      <c r="IT281" s="1">
        <v>23</v>
      </c>
      <c r="IU281" s="1">
        <v>25</v>
      </c>
      <c r="IV281" s="1">
        <v>23</v>
      </c>
      <c r="IW281" s="1">
        <v>23</v>
      </c>
      <c r="IX281" s="1">
        <v>23.6</v>
      </c>
      <c r="IY281" s="1">
        <v>24.6</v>
      </c>
      <c r="IZ281" s="1">
        <v>24.8</v>
      </c>
      <c r="JA281" s="1">
        <v>25.4</v>
      </c>
      <c r="JB281" s="1">
        <v>25.6</v>
      </c>
      <c r="JC281" s="1">
        <v>25.4</v>
      </c>
      <c r="JD281" s="1">
        <v>25.6</v>
      </c>
      <c r="JE281" s="1">
        <v>24.6</v>
      </c>
      <c r="JF281" s="1">
        <v>25.4</v>
      </c>
      <c r="JG281" s="1">
        <v>24</v>
      </c>
      <c r="JH281" s="1">
        <v>25.4</v>
      </c>
      <c r="JI281" s="1">
        <v>25.6</v>
      </c>
      <c r="JJ281" s="1">
        <v>25.6</v>
      </c>
      <c r="JK281" s="1">
        <v>25.8</v>
      </c>
      <c r="JL281" s="1">
        <v>23.8</v>
      </c>
      <c r="JM281" s="1">
        <v>24.4</v>
      </c>
      <c r="JN281" s="1">
        <v>23.8</v>
      </c>
      <c r="JO281" s="1">
        <v>25.4</v>
      </c>
      <c r="JP281" s="1">
        <v>25.6</v>
      </c>
      <c r="JQ281" s="1">
        <v>23.8</v>
      </c>
      <c r="JR281" s="1">
        <v>25.6</v>
      </c>
      <c r="JS281" s="1">
        <v>24.6</v>
      </c>
      <c r="JT281" s="1">
        <v>24.4</v>
      </c>
      <c r="JU281" s="1">
        <v>24.6</v>
      </c>
      <c r="JV281" s="1">
        <v>25.4</v>
      </c>
      <c r="JW281" s="1">
        <v>24.6</v>
      </c>
      <c r="JX281" s="1">
        <v>25.6</v>
      </c>
      <c r="JY281" s="1">
        <v>24</v>
      </c>
      <c r="JZ281" s="1">
        <v>24</v>
      </c>
      <c r="KA281" s="1">
        <v>24.8</v>
      </c>
      <c r="KB281" s="1">
        <v>25.6</v>
      </c>
      <c r="KC281" s="1">
        <v>24</v>
      </c>
      <c r="KD281" s="1">
        <v>24</v>
      </c>
      <c r="KE281" s="1">
        <v>24</v>
      </c>
      <c r="KF281" s="1">
        <v>24.6</v>
      </c>
      <c r="KG281" s="1">
        <v>24.4</v>
      </c>
      <c r="KH281" s="1">
        <v>24.8</v>
      </c>
      <c r="KI281" s="1">
        <v>25</v>
      </c>
      <c r="KJ281" s="1">
        <v>23.8</v>
      </c>
      <c r="KK281" s="1">
        <v>24</v>
      </c>
      <c r="KL281" s="1">
        <v>24.6</v>
      </c>
      <c r="KM281" s="1">
        <v>25</v>
      </c>
      <c r="KN281" s="1">
        <v>23.8</v>
      </c>
      <c r="KO281" s="1">
        <v>25</v>
      </c>
      <c r="KP281" s="1">
        <v>24.8</v>
      </c>
      <c r="KQ281" s="1">
        <v>24.6</v>
      </c>
      <c r="KR281" s="1">
        <v>25.4</v>
      </c>
      <c r="KS281" s="1">
        <v>23.8</v>
      </c>
      <c r="KT281" s="1">
        <v>23.2</v>
      </c>
      <c r="KU281" s="1">
        <v>24.2</v>
      </c>
      <c r="KV281" s="1">
        <v>25</v>
      </c>
      <c r="KW281" s="1">
        <v>24</v>
      </c>
      <c r="KX281" s="1">
        <v>25</v>
      </c>
      <c r="KY281" s="1">
        <v>25.2</v>
      </c>
      <c r="KZ281" s="1">
        <v>25.4</v>
      </c>
      <c r="LA281" s="1">
        <v>23.6</v>
      </c>
      <c r="LB281" s="1">
        <v>24.8</v>
      </c>
      <c r="LC281" s="1">
        <v>24.6</v>
      </c>
      <c r="LD281" s="1">
        <v>24.8</v>
      </c>
      <c r="LE281" s="1">
        <v>24.7</v>
      </c>
      <c r="LF281" s="1">
        <v>25.2</v>
      </c>
      <c r="LG281" s="1">
        <v>24.8</v>
      </c>
      <c r="LH281" s="1">
        <v>25.8</v>
      </c>
      <c r="LI281" s="1">
        <v>26.6</v>
      </c>
      <c r="LJ281" s="1">
        <v>23.6</v>
      </c>
      <c r="LK281" s="1">
        <v>25.2</v>
      </c>
      <c r="LL281" s="1">
        <v>25</v>
      </c>
      <c r="LM281" s="1">
        <v>25.8</v>
      </c>
      <c r="LN281" s="1">
        <v>25.2</v>
      </c>
      <c r="LO281" s="1">
        <v>25.6</v>
      </c>
      <c r="LP281" s="1">
        <v>24.8</v>
      </c>
      <c r="LQ281" s="1">
        <v>24.8</v>
      </c>
      <c r="LR281" s="1">
        <v>25</v>
      </c>
      <c r="LS281" s="1">
        <v>25.2</v>
      </c>
      <c r="LT281" s="1">
        <v>25.8</v>
      </c>
      <c r="LU281" s="1">
        <v>25</v>
      </c>
      <c r="LV281" s="1">
        <v>23.8</v>
      </c>
      <c r="LW281" s="1">
        <v>24.2</v>
      </c>
      <c r="LX281" s="1">
        <v>24.8</v>
      </c>
      <c r="LY281" s="1">
        <v>25.2</v>
      </c>
      <c r="LZ281" s="1">
        <v>25.2</v>
      </c>
      <c r="MA281" s="1">
        <v>25.6</v>
      </c>
      <c r="MB281" s="1">
        <v>25.4</v>
      </c>
      <c r="MC281" s="1">
        <v>25.2</v>
      </c>
      <c r="MD281" s="1">
        <v>25</v>
      </c>
      <c r="ME281" s="1">
        <v>25.2</v>
      </c>
      <c r="MF281" s="1">
        <v>24.4</v>
      </c>
      <c r="MG281" s="1">
        <v>25.2</v>
      </c>
      <c r="MH281" s="1">
        <v>24.6</v>
      </c>
      <c r="MI281" s="1">
        <v>24.4</v>
      </c>
      <c r="MJ281" s="1">
        <v>25</v>
      </c>
      <c r="MK281" s="1">
        <v>24.6</v>
      </c>
      <c r="ML281" s="1">
        <v>24.2</v>
      </c>
      <c r="MM281" s="1">
        <v>24.8</v>
      </c>
      <c r="MN281" s="1">
        <v>25</v>
      </c>
      <c r="MO281" s="1">
        <v>24.4</v>
      </c>
      <c r="MP281" s="1">
        <v>24.6</v>
      </c>
      <c r="MQ281" s="1">
        <v>25</v>
      </c>
      <c r="MR281" s="1">
        <v>25.8</v>
      </c>
      <c r="MS281" s="1">
        <v>25</v>
      </c>
      <c r="MT281" s="1">
        <v>25</v>
      </c>
      <c r="MU281" s="1">
        <v>24.6</v>
      </c>
      <c r="MV281" s="1">
        <v>24.5</v>
      </c>
      <c r="MW281" s="1">
        <v>25.4</v>
      </c>
      <c r="MX281" s="1">
        <v>25.8</v>
      </c>
      <c r="MY281" s="1">
        <v>26</v>
      </c>
      <c r="MZ281" s="1">
        <v>24.2</v>
      </c>
      <c r="NA281" s="1">
        <v>25.4</v>
      </c>
      <c r="NB281" s="1">
        <v>25.6</v>
      </c>
      <c r="NC281" s="1">
        <v>25.6</v>
      </c>
      <c r="ND281" s="1">
        <v>26.6</v>
      </c>
      <c r="NE281" s="1">
        <v>24.8</v>
      </c>
      <c r="NF281" s="1">
        <v>25.2</v>
      </c>
      <c r="NG281" s="1">
        <v>24.8</v>
      </c>
      <c r="NH281" s="1">
        <v>24</v>
      </c>
      <c r="NI281" s="1">
        <v>23.8</v>
      </c>
      <c r="NJ281" s="6">
        <f t="shared" si="209"/>
        <v>1</v>
      </c>
      <c r="NK281" s="3">
        <f t="shared" si="210"/>
        <v>1</v>
      </c>
      <c r="NL281" s="3">
        <f t="shared" si="211"/>
        <v>1</v>
      </c>
      <c r="NM281" s="3">
        <f t="shared" si="212"/>
        <v>1</v>
      </c>
      <c r="NN281" s="3">
        <f t="shared" si="213"/>
        <v>1</v>
      </c>
      <c r="NO281" s="3">
        <f t="shared" si="214"/>
        <v>1</v>
      </c>
      <c r="NP281" s="3">
        <f t="shared" si="215"/>
        <v>1</v>
      </c>
      <c r="NQ281" s="3">
        <f t="shared" si="216"/>
        <v>1</v>
      </c>
      <c r="NR281" s="3">
        <f t="shared" si="217"/>
        <v>1</v>
      </c>
      <c r="NS281" s="3">
        <f t="shared" si="218"/>
        <v>1</v>
      </c>
      <c r="NT281" s="3">
        <f t="shared" si="219"/>
        <v>1</v>
      </c>
      <c r="NU281" s="3">
        <f t="shared" si="220"/>
        <v>1</v>
      </c>
      <c r="NV281" s="3">
        <f t="shared" si="221"/>
        <v>1</v>
      </c>
      <c r="NW281" s="5">
        <f t="shared" si="222"/>
        <v>24.187096774193552</v>
      </c>
      <c r="NX281" s="1">
        <f t="shared" si="223"/>
        <v>25.014285714285716</v>
      </c>
      <c r="NY281" s="1">
        <f t="shared" si="224"/>
        <v>26.019354838709678</v>
      </c>
      <c r="NZ281" s="1">
        <f t="shared" si="225"/>
        <v>25.546666666666663</v>
      </c>
      <c r="OA281" s="1">
        <f t="shared" si="226"/>
        <v>25.151612903225804</v>
      </c>
      <c r="OB281" s="1">
        <f t="shared" si="227"/>
        <v>24.553333333333338</v>
      </c>
      <c r="OC281" s="1">
        <f t="shared" si="228"/>
        <v>24.083870967741934</v>
      </c>
      <c r="OD281" s="1">
        <f t="shared" si="229"/>
        <v>23.896774193548385</v>
      </c>
      <c r="OE281" s="1">
        <f t="shared" si="230"/>
        <v>24.74</v>
      </c>
      <c r="OF281" s="1">
        <f t="shared" si="231"/>
        <v>24.567741935483877</v>
      </c>
      <c r="OG281" s="1">
        <f t="shared" si="232"/>
        <v>25.010000000000005</v>
      </c>
      <c r="OH281" s="1">
        <f t="shared" si="233"/>
        <v>24.951612903225808</v>
      </c>
      <c r="OI281" s="111">
        <v>23.244</v>
      </c>
      <c r="OJ281" s="112">
        <v>23.92</v>
      </c>
      <c r="OK281" s="112">
        <v>24.667999999999996</v>
      </c>
      <c r="OL281" s="112">
        <v>24.631999999999998</v>
      </c>
      <c r="OM281" s="112">
        <v>24.066666666666666</v>
      </c>
      <c r="ON281" s="112">
        <v>23.372000000000003</v>
      </c>
      <c r="OO281" s="112">
        <v>23.191666666666666</v>
      </c>
      <c r="OP281" s="112">
        <v>23.379166666666666</v>
      </c>
      <c r="OQ281" s="112">
        <v>23.684000000000001</v>
      </c>
      <c r="OR281" s="112">
        <v>23.86</v>
      </c>
      <c r="OS281" s="112">
        <v>24.047999999999998</v>
      </c>
      <c r="OT281" s="112">
        <v>23.691304347826087</v>
      </c>
      <c r="OU281" s="5">
        <f t="shared" si="197"/>
        <v>0.94309677419355253</v>
      </c>
      <c r="OV281" s="1">
        <f t="shared" si="198"/>
        <v>1.0942857142857143</v>
      </c>
      <c r="OW281" s="1">
        <f t="shared" si="199"/>
        <v>1.3513548387096819</v>
      </c>
      <c r="OX281" s="1">
        <f t="shared" si="200"/>
        <v>0.91466666666666541</v>
      </c>
      <c r="OY281" s="1">
        <f t="shared" si="201"/>
        <v>1.0849462365591371</v>
      </c>
      <c r="OZ281" s="1">
        <f t="shared" si="202"/>
        <v>1.1813333333333347</v>
      </c>
      <c r="PA281" s="1">
        <f t="shared" si="203"/>
        <v>0.89220430107526738</v>
      </c>
      <c r="PB281" s="1">
        <f t="shared" si="204"/>
        <v>0.51760752688171863</v>
      </c>
      <c r="PC281" s="1">
        <f t="shared" si="205"/>
        <v>1.0559999999999974</v>
      </c>
      <c r="PD281" s="1">
        <f t="shared" si="206"/>
        <v>0.70774193548387743</v>
      </c>
      <c r="PE281" s="1">
        <f t="shared" si="207"/>
        <v>0.96200000000000685</v>
      </c>
      <c r="PF281" s="1">
        <f t="shared" si="208"/>
        <v>1.2603085553997211</v>
      </c>
      <c r="PG281" s="111">
        <v>19.5</v>
      </c>
      <c r="PH281" s="112">
        <v>19.899999999999999</v>
      </c>
      <c r="PI281" s="112">
        <v>20.100000000000001</v>
      </c>
      <c r="PJ281" s="112">
        <v>20</v>
      </c>
      <c r="PK281" s="112">
        <v>20</v>
      </c>
      <c r="PL281" s="112">
        <v>19.7</v>
      </c>
      <c r="PM281" s="112">
        <v>19.2</v>
      </c>
      <c r="PN281" s="112">
        <v>20</v>
      </c>
      <c r="PO281" s="112">
        <v>19.5</v>
      </c>
      <c r="PP281" s="112">
        <v>20.2</v>
      </c>
      <c r="PQ281" s="112">
        <v>20.6</v>
      </c>
      <c r="PR281" s="137">
        <v>20</v>
      </c>
      <c r="PS281" s="5">
        <f t="array" ref="PS281">+IF(ISERROR($NW281)=FALSE,MIN(IF($H281:$AL281&lt;65534,$H281:$AL281,"")),NA())</f>
        <v>22.4</v>
      </c>
      <c r="PT281" s="1">
        <f t="array" ref="PT281">+IF(ISERROR($NX281)=FALSE,MIN(IF($AM281:$BN281&lt;65534,$AM281:$BN281,"")),NA())</f>
        <v>23.4</v>
      </c>
      <c r="PU281" s="1">
        <f t="array" ref="PU281">+IF(ISERROR($NY281)=FALSE,MIN(IF($BP281:$CT281&lt;65534,$BP281:$CT281,"")),NA())</f>
        <v>24.6</v>
      </c>
      <c r="PV281" s="1">
        <f t="array" ref="PV281">+IF(ISERROR($NZ281)=FALSE,MIN(IF($CU281:$DX281&lt;65534,$CU281:$DX281,"")),NA())</f>
        <v>24</v>
      </c>
      <c r="PW281" s="1">
        <f t="array" ref="PW281">+IF(ISERROR($OA281)=FALSE,MIN(IF($DY281:$FC281&lt;65534,$DY281:$FC281,"")),NA())</f>
        <v>23</v>
      </c>
      <c r="PX281" s="1">
        <f t="array" ref="PX281">+IF(ISERROR($OB281)=FALSE,MIN(IF($FD281:$GG281&lt;65534,$FD281:$GG281,"")),NA())</f>
        <v>23</v>
      </c>
      <c r="PY281" s="1">
        <f t="array" ref="PY281">+IF(ISERROR($OC281)=FALSE,MIN(IF($GH281:$HL281&lt;65534,$GH281:$HL281,"")),NA())</f>
        <v>22.4</v>
      </c>
      <c r="PZ281" s="1">
        <f t="array" ref="PZ281">+IF(ISERROR($OD281)=FALSE,MIN(IF($HM281:$IQ281&lt;65534,$HM281:$IQ281,"")),NA())</f>
        <v>21.8</v>
      </c>
      <c r="QA281" s="1">
        <f t="array" ref="QA281">+IF(ISERROR($OE281)=FALSE,MIN(IF($IR281:$JU281&lt;65534,$IR281:$JU281,"")),NA())</f>
        <v>23</v>
      </c>
      <c r="QB281" s="1">
        <f t="array" ref="QB281">+IF(ISERROR($OF281)=FALSE,MIN(IF($JV281:$KZ281&lt;65534,$JV281:$KZ281,"")),NA())</f>
        <v>23.2</v>
      </c>
      <c r="QC281" s="1">
        <f t="array" ref="QC281">+IF(ISERROR($OG281)=FALSE,MIN(IF($LA281:$MD281&lt;65534,$LA281:$MD281,"")),NA())</f>
        <v>23.6</v>
      </c>
      <c r="QD281" s="1">
        <f t="array" ref="QD281">+IF(ISERROR($OH281)=FALSE,MIN(IF($ME281:$NI281&lt;65534,$ME281:$NI281,"")),NA())</f>
        <v>23.8</v>
      </c>
      <c r="QE281" s="5">
        <f t="shared" si="234"/>
        <v>-2.8999999999999986</v>
      </c>
      <c r="QF281" s="1">
        <f t="shared" si="235"/>
        <v>-3.5</v>
      </c>
      <c r="QG281" s="1">
        <f t="shared" si="236"/>
        <v>-4.5</v>
      </c>
      <c r="QH281" s="1">
        <f t="shared" si="237"/>
        <v>-4</v>
      </c>
      <c r="QI281" s="1">
        <f t="shared" si="238"/>
        <v>-3</v>
      </c>
      <c r="QJ281" s="1">
        <f t="shared" si="239"/>
        <v>-3.3000000000000007</v>
      </c>
      <c r="QK281" s="1">
        <f t="shared" si="240"/>
        <v>-3.1999999999999993</v>
      </c>
      <c r="QL281" s="1">
        <f t="shared" si="241"/>
        <v>-1.8000000000000007</v>
      </c>
      <c r="QM281" s="1">
        <f t="shared" si="242"/>
        <v>-3.5</v>
      </c>
      <c r="QN281" s="1">
        <f t="shared" si="243"/>
        <v>-3</v>
      </c>
      <c r="QO281" s="1">
        <f t="shared" si="244"/>
        <v>-3</v>
      </c>
      <c r="QP281" s="1">
        <f t="shared" si="245"/>
        <v>-3.8000000000000007</v>
      </c>
      <c r="QQ281" s="5" t="s">
        <v>892</v>
      </c>
    </row>
    <row r="282" spans="1:459" s="1" customFormat="1" x14ac:dyDescent="0.2">
      <c r="A282" s="107">
        <v>48015010</v>
      </c>
      <c r="B282" s="108">
        <v>-69.940916666666666</v>
      </c>
      <c r="C282" s="108">
        <v>-4.1938611111111115</v>
      </c>
      <c r="D282" s="109">
        <v>84</v>
      </c>
      <c r="E282" s="110" t="s">
        <v>371</v>
      </c>
      <c r="F282" s="110" t="s">
        <v>40</v>
      </c>
      <c r="G282" s="110" t="s">
        <v>41</v>
      </c>
      <c r="H282" s="1">
        <v>65535</v>
      </c>
      <c r="I282" s="1">
        <v>65535</v>
      </c>
      <c r="J282" s="1">
        <v>65535</v>
      </c>
      <c r="K282" s="1">
        <v>65535</v>
      </c>
      <c r="L282" s="1">
        <v>65535</v>
      </c>
      <c r="M282" s="1">
        <v>65535</v>
      </c>
      <c r="N282" s="1">
        <v>65535</v>
      </c>
      <c r="O282" s="1">
        <v>65535</v>
      </c>
      <c r="P282" s="1">
        <v>65535</v>
      </c>
      <c r="Q282" s="1">
        <v>65535</v>
      </c>
      <c r="R282" s="1">
        <v>65535</v>
      </c>
      <c r="S282" s="1">
        <v>65535</v>
      </c>
      <c r="T282" s="1">
        <v>65535</v>
      </c>
      <c r="U282" s="1">
        <v>65535</v>
      </c>
      <c r="V282" s="1">
        <v>65535</v>
      </c>
      <c r="W282" s="1">
        <v>65535</v>
      </c>
      <c r="X282" s="1">
        <v>65535</v>
      </c>
      <c r="Y282" s="1">
        <v>65535</v>
      </c>
      <c r="Z282" s="1">
        <v>65535</v>
      </c>
      <c r="AA282" s="1">
        <v>65535</v>
      </c>
      <c r="AB282" s="1">
        <v>65535</v>
      </c>
      <c r="AC282" s="1">
        <v>65535</v>
      </c>
      <c r="AD282" s="1">
        <v>65535</v>
      </c>
      <c r="AE282" s="1">
        <v>65535</v>
      </c>
      <c r="AF282" s="1">
        <v>65535</v>
      </c>
      <c r="AG282" s="1">
        <v>65535</v>
      </c>
      <c r="AH282" s="1">
        <v>65535</v>
      </c>
      <c r="AI282" s="1">
        <v>65535</v>
      </c>
      <c r="AJ282" s="1">
        <v>65535</v>
      </c>
      <c r="AK282" s="1">
        <v>65535</v>
      </c>
      <c r="AL282" s="1">
        <v>65535</v>
      </c>
      <c r="AM282" s="1">
        <v>65535</v>
      </c>
      <c r="AN282" s="1">
        <v>65535</v>
      </c>
      <c r="AO282" s="1">
        <v>65535</v>
      </c>
      <c r="AP282" s="1">
        <v>65535</v>
      </c>
      <c r="AQ282" s="1">
        <v>65535</v>
      </c>
      <c r="AR282" s="1">
        <v>65535</v>
      </c>
      <c r="AS282" s="1">
        <v>65535</v>
      </c>
      <c r="AT282" s="1">
        <v>65535</v>
      </c>
      <c r="AU282" s="1">
        <v>65535</v>
      </c>
      <c r="AV282" s="1">
        <v>65535</v>
      </c>
      <c r="AW282" s="1">
        <v>65535</v>
      </c>
      <c r="AX282" s="1">
        <v>65535</v>
      </c>
      <c r="AY282" s="1">
        <v>65535</v>
      </c>
      <c r="AZ282" s="1">
        <v>65535</v>
      </c>
      <c r="BA282" s="1">
        <v>65535</v>
      </c>
      <c r="BB282" s="1">
        <v>65535</v>
      </c>
      <c r="BC282" s="1">
        <v>65535</v>
      </c>
      <c r="BD282" s="1">
        <v>65535</v>
      </c>
      <c r="BE282" s="1">
        <v>65535</v>
      </c>
      <c r="BF282" s="1">
        <v>65535</v>
      </c>
      <c r="BG282" s="1">
        <v>65535</v>
      </c>
      <c r="BH282" s="1">
        <v>65535</v>
      </c>
      <c r="BI282" s="1">
        <v>65535</v>
      </c>
      <c r="BJ282" s="1">
        <v>65535</v>
      </c>
      <c r="BK282" s="1">
        <v>65535</v>
      </c>
      <c r="BL282" s="1">
        <v>65535</v>
      </c>
      <c r="BM282" s="1">
        <v>65535</v>
      </c>
      <c r="BN282" s="1">
        <v>65535</v>
      </c>
      <c r="BO282" s="102"/>
      <c r="BP282" s="1">
        <v>65535</v>
      </c>
      <c r="BQ282" s="1">
        <v>65535</v>
      </c>
      <c r="BR282" s="1">
        <v>65535</v>
      </c>
      <c r="BS282" s="1">
        <v>65535</v>
      </c>
      <c r="BT282" s="1">
        <v>65535</v>
      </c>
      <c r="BU282" s="1">
        <v>65535</v>
      </c>
      <c r="BV282" s="1">
        <v>65535</v>
      </c>
      <c r="BW282" s="1">
        <v>65535</v>
      </c>
      <c r="BX282" s="1">
        <v>65535</v>
      </c>
      <c r="BY282" s="1">
        <v>65535</v>
      </c>
      <c r="BZ282" s="1">
        <v>65535</v>
      </c>
      <c r="CA282" s="1">
        <v>65535</v>
      </c>
      <c r="CB282" s="1">
        <v>65535</v>
      </c>
      <c r="CC282" s="1">
        <v>65535</v>
      </c>
      <c r="CD282" s="1">
        <v>65535</v>
      </c>
      <c r="CE282" s="1">
        <v>65535</v>
      </c>
      <c r="CF282" s="1">
        <v>65535</v>
      </c>
      <c r="CG282" s="1">
        <v>65535</v>
      </c>
      <c r="CH282" s="1">
        <v>65535</v>
      </c>
      <c r="CI282" s="1">
        <v>65535</v>
      </c>
      <c r="CJ282" s="1">
        <v>65535</v>
      </c>
      <c r="CK282" s="1">
        <v>65535</v>
      </c>
      <c r="CL282" s="1">
        <v>65535</v>
      </c>
      <c r="CM282" s="1">
        <v>65535</v>
      </c>
      <c r="CN282" s="1">
        <v>65535</v>
      </c>
      <c r="CO282" s="1">
        <v>65535</v>
      </c>
      <c r="CP282" s="1">
        <v>65535</v>
      </c>
      <c r="CQ282" s="1">
        <v>65535</v>
      </c>
      <c r="CR282" s="1">
        <v>65535</v>
      </c>
      <c r="CS282" s="1">
        <v>65535</v>
      </c>
      <c r="CT282" s="1">
        <v>65535</v>
      </c>
      <c r="CU282" s="1">
        <v>65535</v>
      </c>
      <c r="CV282" s="1">
        <v>65535</v>
      </c>
      <c r="CW282" s="1">
        <v>65535</v>
      </c>
      <c r="CX282" s="1">
        <v>65535</v>
      </c>
      <c r="CY282" s="1">
        <v>65535</v>
      </c>
      <c r="CZ282" s="1">
        <v>65535</v>
      </c>
      <c r="DA282" s="1">
        <v>65535</v>
      </c>
      <c r="DB282" s="1">
        <v>65535</v>
      </c>
      <c r="DC282" s="1">
        <v>65535</v>
      </c>
      <c r="DD282" s="1">
        <v>65535</v>
      </c>
      <c r="DE282" s="1">
        <v>65535</v>
      </c>
      <c r="DF282" s="1">
        <v>65535</v>
      </c>
      <c r="DG282" s="1">
        <v>65535</v>
      </c>
      <c r="DH282" s="1">
        <v>65535</v>
      </c>
      <c r="DI282" s="1">
        <v>65535</v>
      </c>
      <c r="DJ282" s="1">
        <v>65535</v>
      </c>
      <c r="DK282" s="1">
        <v>65535</v>
      </c>
      <c r="DL282" s="1">
        <v>65535</v>
      </c>
      <c r="DM282" s="1">
        <v>65535</v>
      </c>
      <c r="DN282" s="1">
        <v>65535</v>
      </c>
      <c r="DO282" s="1">
        <v>65535</v>
      </c>
      <c r="DP282" s="1">
        <v>65535</v>
      </c>
      <c r="DQ282" s="1">
        <v>65535</v>
      </c>
      <c r="DR282" s="1">
        <v>65535</v>
      </c>
      <c r="DS282" s="1">
        <v>65535</v>
      </c>
      <c r="DT282" s="1">
        <v>65535</v>
      </c>
      <c r="DU282" s="1">
        <v>65535</v>
      </c>
      <c r="DV282" s="1">
        <v>65535</v>
      </c>
      <c r="DW282" s="1">
        <v>65535</v>
      </c>
      <c r="DX282" s="1">
        <v>65535</v>
      </c>
      <c r="DY282" s="1">
        <v>65535</v>
      </c>
      <c r="DZ282" s="1">
        <v>65535</v>
      </c>
      <c r="EA282" s="1">
        <v>65535</v>
      </c>
      <c r="EB282" s="1">
        <v>65535</v>
      </c>
      <c r="EC282" s="1">
        <v>65535</v>
      </c>
      <c r="ED282" s="1">
        <v>65535</v>
      </c>
      <c r="EE282" s="1">
        <v>65535</v>
      </c>
      <c r="EF282" s="1">
        <v>65535</v>
      </c>
      <c r="EG282" s="1">
        <v>65535</v>
      </c>
      <c r="EH282" s="1">
        <v>65535</v>
      </c>
      <c r="EI282" s="1">
        <v>65535</v>
      </c>
      <c r="EJ282" s="1">
        <v>65535</v>
      </c>
      <c r="EK282" s="1">
        <v>65535</v>
      </c>
      <c r="EL282" s="1">
        <v>65535</v>
      </c>
      <c r="EM282" s="1">
        <v>65535</v>
      </c>
      <c r="EN282" s="1">
        <v>65535</v>
      </c>
      <c r="EO282" s="1">
        <v>65535</v>
      </c>
      <c r="EP282" s="1">
        <v>65535</v>
      </c>
      <c r="EQ282" s="1">
        <v>65535</v>
      </c>
      <c r="ER282" s="1">
        <v>65535</v>
      </c>
      <c r="ES282" s="1">
        <v>65535</v>
      </c>
      <c r="ET282" s="1">
        <v>65535</v>
      </c>
      <c r="EU282" s="1">
        <v>65535</v>
      </c>
      <c r="EV282" s="1">
        <v>65535</v>
      </c>
      <c r="EW282" s="1">
        <v>65535</v>
      </c>
      <c r="EX282" s="1">
        <v>65535</v>
      </c>
      <c r="EY282" s="1">
        <v>65535</v>
      </c>
      <c r="EZ282" s="1">
        <v>65535</v>
      </c>
      <c r="FA282" s="1">
        <v>65535</v>
      </c>
      <c r="FB282" s="1">
        <v>65535</v>
      </c>
      <c r="FC282" s="1">
        <v>65535</v>
      </c>
      <c r="FD282" s="1">
        <v>65535</v>
      </c>
      <c r="FE282" s="1">
        <v>65535</v>
      </c>
      <c r="FF282" s="1">
        <v>65535</v>
      </c>
      <c r="FG282" s="1">
        <v>65535</v>
      </c>
      <c r="FH282" s="1">
        <v>65535</v>
      </c>
      <c r="FI282" s="1">
        <v>65535</v>
      </c>
      <c r="FJ282" s="1">
        <v>65535</v>
      </c>
      <c r="FK282" s="1">
        <v>65535</v>
      </c>
      <c r="FL282" s="1">
        <v>65535</v>
      </c>
      <c r="FM282" s="1">
        <v>65535</v>
      </c>
      <c r="FN282" s="1">
        <v>65535</v>
      </c>
      <c r="FO282" s="1">
        <v>65535</v>
      </c>
      <c r="FP282" s="1">
        <v>65535</v>
      </c>
      <c r="FQ282" s="1">
        <v>65535</v>
      </c>
      <c r="FR282" s="1">
        <v>65535</v>
      </c>
      <c r="FS282" s="1">
        <v>65535</v>
      </c>
      <c r="FT282" s="1">
        <v>65535</v>
      </c>
      <c r="FU282" s="1">
        <v>65535</v>
      </c>
      <c r="FV282" s="1">
        <v>65535</v>
      </c>
      <c r="FW282" s="1">
        <v>65535</v>
      </c>
      <c r="FX282" s="1">
        <v>65535</v>
      </c>
      <c r="FY282" s="1">
        <v>65535</v>
      </c>
      <c r="FZ282" s="1">
        <v>65535</v>
      </c>
      <c r="GA282" s="1">
        <v>65535</v>
      </c>
      <c r="GB282" s="1">
        <v>65535</v>
      </c>
      <c r="GC282" s="1">
        <v>65535</v>
      </c>
      <c r="GD282" s="1">
        <v>65535</v>
      </c>
      <c r="GE282" s="1">
        <v>65535</v>
      </c>
      <c r="GF282" s="1">
        <v>65535</v>
      </c>
      <c r="GG282" s="1">
        <v>65535</v>
      </c>
      <c r="GH282" s="1">
        <v>65535</v>
      </c>
      <c r="GI282" s="1">
        <v>65535</v>
      </c>
      <c r="GJ282" s="1">
        <v>65535</v>
      </c>
      <c r="GK282" s="1">
        <v>65535</v>
      </c>
      <c r="GL282" s="1">
        <v>65535</v>
      </c>
      <c r="GM282" s="1">
        <v>65535</v>
      </c>
      <c r="GN282" s="1">
        <v>65535</v>
      </c>
      <c r="GO282" s="1">
        <v>65535</v>
      </c>
      <c r="GP282" s="1">
        <v>65535</v>
      </c>
      <c r="GQ282" s="1">
        <v>65535</v>
      </c>
      <c r="GR282" s="1">
        <v>65535</v>
      </c>
      <c r="GS282" s="1">
        <v>65535</v>
      </c>
      <c r="GT282" s="1">
        <v>65535</v>
      </c>
      <c r="GU282" s="1">
        <v>65535</v>
      </c>
      <c r="GV282" s="1">
        <v>65535</v>
      </c>
      <c r="GW282" s="1">
        <v>65535</v>
      </c>
      <c r="GX282" s="1">
        <v>65535</v>
      </c>
      <c r="GY282" s="1">
        <v>65535</v>
      </c>
      <c r="GZ282" s="1">
        <v>65535</v>
      </c>
      <c r="HA282" s="1">
        <v>65535</v>
      </c>
      <c r="HB282" s="1">
        <v>65535</v>
      </c>
      <c r="HC282" s="1">
        <v>65535</v>
      </c>
      <c r="HD282" s="1">
        <v>65535</v>
      </c>
      <c r="HE282" s="1">
        <v>65535</v>
      </c>
      <c r="HF282" s="1">
        <v>65535</v>
      </c>
      <c r="HG282" s="1">
        <v>65535</v>
      </c>
      <c r="HH282" s="1">
        <v>65535</v>
      </c>
      <c r="HI282" s="1">
        <v>65535</v>
      </c>
      <c r="HJ282" s="1">
        <v>65535</v>
      </c>
      <c r="HK282" s="1">
        <v>65535</v>
      </c>
      <c r="HL282" s="1">
        <v>65535</v>
      </c>
      <c r="HM282" s="1">
        <v>65535</v>
      </c>
      <c r="HN282" s="1">
        <v>65535</v>
      </c>
      <c r="HO282" s="1">
        <v>65535</v>
      </c>
      <c r="HP282" s="1">
        <v>65535</v>
      </c>
      <c r="HQ282" s="1">
        <v>65535</v>
      </c>
      <c r="HR282" s="1">
        <v>65535</v>
      </c>
      <c r="HS282" s="1">
        <v>65535</v>
      </c>
      <c r="HT282" s="1">
        <v>0</v>
      </c>
      <c r="HU282" s="1">
        <v>0</v>
      </c>
      <c r="HV282" s="1">
        <v>0</v>
      </c>
      <c r="HW282" s="1">
        <v>0</v>
      </c>
      <c r="HX282" s="1">
        <v>0</v>
      </c>
      <c r="HY282" s="1">
        <v>0</v>
      </c>
      <c r="HZ282" s="1">
        <v>0</v>
      </c>
      <c r="IA282" s="1">
        <v>0</v>
      </c>
      <c r="IB282" s="1">
        <v>0</v>
      </c>
      <c r="IC282" s="1">
        <v>0</v>
      </c>
      <c r="ID282" s="1">
        <v>0</v>
      </c>
      <c r="IE282" s="1">
        <v>0</v>
      </c>
      <c r="IF282" s="1">
        <v>0</v>
      </c>
      <c r="IG282" s="1">
        <v>0</v>
      </c>
      <c r="IH282" s="1">
        <v>0</v>
      </c>
      <c r="II282" s="1">
        <v>0</v>
      </c>
      <c r="IJ282" s="1">
        <v>0</v>
      </c>
      <c r="IK282" s="1">
        <v>0</v>
      </c>
      <c r="IL282" s="1">
        <v>0</v>
      </c>
      <c r="IM282" s="1">
        <v>0</v>
      </c>
      <c r="IN282" s="1">
        <v>0</v>
      </c>
      <c r="IO282" s="1">
        <v>0</v>
      </c>
      <c r="IP282" s="1">
        <v>0</v>
      </c>
      <c r="IQ282" s="1">
        <v>0</v>
      </c>
      <c r="IR282" s="1">
        <v>0</v>
      </c>
      <c r="IS282" s="1">
        <v>0</v>
      </c>
      <c r="IT282" s="1">
        <v>0</v>
      </c>
      <c r="IU282" s="1">
        <v>0</v>
      </c>
      <c r="IV282" s="1">
        <v>0</v>
      </c>
      <c r="IW282" s="1">
        <v>0</v>
      </c>
      <c r="IX282" s="1">
        <v>0</v>
      </c>
      <c r="IY282" s="1">
        <v>0</v>
      </c>
      <c r="IZ282" s="1">
        <v>0</v>
      </c>
      <c r="JA282" s="1">
        <v>65535</v>
      </c>
      <c r="JB282" s="1">
        <v>0</v>
      </c>
      <c r="JC282" s="1">
        <v>0</v>
      </c>
      <c r="JD282" s="1">
        <v>0</v>
      </c>
      <c r="JE282" s="1">
        <v>0</v>
      </c>
      <c r="JF282" s="1">
        <v>0</v>
      </c>
      <c r="JG282" s="1">
        <v>0</v>
      </c>
      <c r="JH282" s="1">
        <v>0</v>
      </c>
      <c r="JI282" s="1">
        <v>0</v>
      </c>
      <c r="JJ282" s="1">
        <v>0</v>
      </c>
      <c r="JK282" s="1">
        <v>0</v>
      </c>
      <c r="JL282" s="1">
        <v>0</v>
      </c>
      <c r="JM282" s="1">
        <v>0</v>
      </c>
      <c r="JN282" s="1">
        <v>0</v>
      </c>
      <c r="JO282" s="1">
        <v>0</v>
      </c>
      <c r="JP282" s="1">
        <v>0</v>
      </c>
      <c r="JQ282" s="1">
        <v>0</v>
      </c>
      <c r="JR282" s="1">
        <v>0</v>
      </c>
      <c r="JS282" s="1">
        <v>0</v>
      </c>
      <c r="JT282" s="1">
        <v>0</v>
      </c>
      <c r="JU282" s="1">
        <v>0</v>
      </c>
      <c r="JV282" s="1">
        <v>0</v>
      </c>
      <c r="JW282" s="1">
        <v>0</v>
      </c>
      <c r="JX282" s="1">
        <v>0</v>
      </c>
      <c r="JY282" s="1">
        <v>0</v>
      </c>
      <c r="JZ282" s="1">
        <v>0</v>
      </c>
      <c r="KA282" s="1">
        <v>0</v>
      </c>
      <c r="KB282" s="1">
        <v>0</v>
      </c>
      <c r="KC282" s="1">
        <v>0</v>
      </c>
      <c r="KD282" s="1">
        <v>0</v>
      </c>
      <c r="KE282" s="1">
        <v>0</v>
      </c>
      <c r="KF282" s="1">
        <v>0</v>
      </c>
      <c r="KG282" s="1">
        <v>0</v>
      </c>
      <c r="KH282" s="1">
        <v>0</v>
      </c>
      <c r="KI282" s="1">
        <v>0</v>
      </c>
      <c r="KJ282" s="1">
        <v>0</v>
      </c>
      <c r="KK282" s="1">
        <v>0</v>
      </c>
      <c r="KL282" s="1">
        <v>0</v>
      </c>
      <c r="KM282" s="1">
        <v>0</v>
      </c>
      <c r="KN282" s="1">
        <v>0</v>
      </c>
      <c r="KO282" s="1">
        <v>0</v>
      </c>
      <c r="KP282" s="1">
        <v>0</v>
      </c>
      <c r="KQ282" s="1">
        <v>0</v>
      </c>
      <c r="KR282" s="1">
        <v>0</v>
      </c>
      <c r="KS282" s="1">
        <v>65535</v>
      </c>
      <c r="KT282" s="1">
        <v>65535</v>
      </c>
      <c r="KU282" s="1">
        <v>65535</v>
      </c>
      <c r="KV282" s="1">
        <v>65535</v>
      </c>
      <c r="KW282" s="1">
        <v>65535</v>
      </c>
      <c r="KX282" s="1">
        <v>65535</v>
      </c>
      <c r="KY282" s="1">
        <v>65535</v>
      </c>
      <c r="KZ282" s="1">
        <v>65535</v>
      </c>
      <c r="LA282" s="1">
        <v>65535</v>
      </c>
      <c r="LB282" s="1">
        <v>65535</v>
      </c>
      <c r="LC282" s="1">
        <v>65535</v>
      </c>
      <c r="LD282" s="1">
        <v>65535</v>
      </c>
      <c r="LE282" s="1">
        <v>65535</v>
      </c>
      <c r="LF282" s="1">
        <v>65535</v>
      </c>
      <c r="LG282" s="1">
        <v>65535</v>
      </c>
      <c r="LH282" s="1">
        <v>65535</v>
      </c>
      <c r="LI282" s="1">
        <v>65535</v>
      </c>
      <c r="LJ282" s="1">
        <v>65535</v>
      </c>
      <c r="LK282" s="1">
        <v>65535</v>
      </c>
      <c r="LL282" s="1">
        <v>65535</v>
      </c>
      <c r="LM282" s="1">
        <v>65535</v>
      </c>
      <c r="LN282" s="1">
        <v>65535</v>
      </c>
      <c r="LO282" s="1">
        <v>65535</v>
      </c>
      <c r="LP282" s="1">
        <v>65535</v>
      </c>
      <c r="LQ282" s="1">
        <v>65535</v>
      </c>
      <c r="LR282" s="1">
        <v>65535</v>
      </c>
      <c r="LS282" s="1">
        <v>65535</v>
      </c>
      <c r="LT282" s="1">
        <v>65535</v>
      </c>
      <c r="LU282" s="1">
        <v>65535</v>
      </c>
      <c r="LV282" s="1">
        <v>65535</v>
      </c>
      <c r="LW282" s="1">
        <v>65535</v>
      </c>
      <c r="LX282" s="1">
        <v>65535</v>
      </c>
      <c r="LY282" s="1">
        <v>65535</v>
      </c>
      <c r="LZ282" s="1">
        <v>65535</v>
      </c>
      <c r="MA282" s="1">
        <v>65535</v>
      </c>
      <c r="MB282" s="1">
        <v>65535</v>
      </c>
      <c r="MC282" s="1">
        <v>65535</v>
      </c>
      <c r="MD282" s="1">
        <v>65535</v>
      </c>
      <c r="ME282" s="1">
        <v>65535</v>
      </c>
      <c r="MF282" s="1">
        <v>65535</v>
      </c>
      <c r="MG282" s="1">
        <v>65535</v>
      </c>
      <c r="MH282" s="1">
        <v>65535</v>
      </c>
      <c r="MI282" s="1">
        <v>65535</v>
      </c>
      <c r="MJ282" s="1">
        <v>65535</v>
      </c>
      <c r="MK282" s="1">
        <v>65535</v>
      </c>
      <c r="ML282" s="1">
        <v>65535</v>
      </c>
      <c r="MM282" s="1">
        <v>65535</v>
      </c>
      <c r="MN282" s="1">
        <v>65535</v>
      </c>
      <c r="MO282" s="1">
        <v>65535</v>
      </c>
      <c r="MP282" s="1">
        <v>65535</v>
      </c>
      <c r="MQ282" s="1">
        <v>65535</v>
      </c>
      <c r="MR282" s="1">
        <v>65535</v>
      </c>
      <c r="MS282" s="1">
        <v>65535</v>
      </c>
      <c r="MT282" s="1">
        <v>65535</v>
      </c>
      <c r="MU282" s="1">
        <v>65535</v>
      </c>
      <c r="MV282" s="1">
        <v>65535</v>
      </c>
      <c r="MW282" s="1">
        <v>65535</v>
      </c>
      <c r="MX282" s="1">
        <v>65535</v>
      </c>
      <c r="MY282" s="1">
        <v>65535</v>
      </c>
      <c r="MZ282" s="1">
        <v>65535</v>
      </c>
      <c r="NA282" s="1">
        <v>65535</v>
      </c>
      <c r="NB282" s="1">
        <v>65535</v>
      </c>
      <c r="NC282" s="1">
        <v>65535</v>
      </c>
      <c r="ND282" s="1">
        <v>65535</v>
      </c>
      <c r="NE282" s="1">
        <v>65535</v>
      </c>
      <c r="NF282" s="1">
        <v>65535</v>
      </c>
      <c r="NG282" s="1">
        <v>65535</v>
      </c>
      <c r="NH282" s="1">
        <v>65535</v>
      </c>
      <c r="NI282" s="1">
        <v>65535</v>
      </c>
      <c r="NJ282" s="6">
        <f t="shared" si="209"/>
        <v>0</v>
      </c>
      <c r="NK282" s="3">
        <f t="shared" si="210"/>
        <v>0</v>
      </c>
      <c r="NL282" s="3">
        <f t="shared" si="211"/>
        <v>0</v>
      </c>
      <c r="NM282" s="3">
        <f t="shared" si="212"/>
        <v>0</v>
      </c>
      <c r="NN282" s="3">
        <f t="shared" si="213"/>
        <v>0</v>
      </c>
      <c r="NO282" s="3">
        <f t="shared" si="214"/>
        <v>0</v>
      </c>
      <c r="NP282" s="3">
        <f t="shared" si="215"/>
        <v>0</v>
      </c>
      <c r="NQ282" s="3">
        <f t="shared" si="216"/>
        <v>0.77419354838709675</v>
      </c>
      <c r="NR282" s="3">
        <f t="shared" si="217"/>
        <v>0.96666666666666667</v>
      </c>
      <c r="NS282" s="3">
        <f t="shared" si="218"/>
        <v>0.74193548387096775</v>
      </c>
      <c r="NT282" s="3">
        <f t="shared" si="219"/>
        <v>0</v>
      </c>
      <c r="NU282" s="3">
        <f t="shared" si="220"/>
        <v>0</v>
      </c>
      <c r="NV282" s="3">
        <f t="shared" si="221"/>
        <v>0.20821917808219179</v>
      </c>
      <c r="NW282" s="5" t="e">
        <f t="shared" si="222"/>
        <v>#N/A</v>
      </c>
      <c r="NX282" s="1" t="e">
        <f t="shared" si="223"/>
        <v>#N/A</v>
      </c>
      <c r="NY282" s="1" t="e">
        <f t="shared" si="224"/>
        <v>#N/A</v>
      </c>
      <c r="NZ282" s="1" t="e">
        <f t="shared" si="225"/>
        <v>#N/A</v>
      </c>
      <c r="OA282" s="1" t="e">
        <f t="shared" si="226"/>
        <v>#N/A</v>
      </c>
      <c r="OB282" s="1" t="e">
        <f t="shared" si="227"/>
        <v>#N/A</v>
      </c>
      <c r="OC282" s="1" t="e">
        <f t="shared" si="228"/>
        <v>#N/A</v>
      </c>
      <c r="OD282" s="1">
        <f t="shared" si="229"/>
        <v>0</v>
      </c>
      <c r="OE282" s="1">
        <f t="shared" si="230"/>
        <v>0</v>
      </c>
      <c r="OF282" s="1">
        <f t="shared" si="231"/>
        <v>0</v>
      </c>
      <c r="OG282" s="1" t="e">
        <f t="shared" si="232"/>
        <v>#N/A</v>
      </c>
      <c r="OH282" s="1" t="e">
        <f t="shared" si="233"/>
        <v>#N/A</v>
      </c>
      <c r="OI282" s="111" t="e">
        <f>NA()</f>
        <v>#N/A</v>
      </c>
      <c r="OJ282" s="112" t="e">
        <f>NA()</f>
        <v>#N/A</v>
      </c>
      <c r="OK282" s="112" t="e">
        <f>NA()</f>
        <v>#N/A</v>
      </c>
      <c r="OL282" s="112" t="e">
        <f>NA()</f>
        <v>#N/A</v>
      </c>
      <c r="OM282" s="112" t="e">
        <f>NA()</f>
        <v>#N/A</v>
      </c>
      <c r="ON282" s="112" t="e">
        <f>NA()</f>
        <v>#N/A</v>
      </c>
      <c r="OO282" s="112" t="e">
        <f>NA()</f>
        <v>#N/A</v>
      </c>
      <c r="OP282" s="112" t="e">
        <f>NA()</f>
        <v>#N/A</v>
      </c>
      <c r="OQ282" s="112" t="e">
        <f>NA()</f>
        <v>#N/A</v>
      </c>
      <c r="OR282" s="112" t="e">
        <f>NA()</f>
        <v>#N/A</v>
      </c>
      <c r="OS282" s="112" t="e">
        <f>NA()</f>
        <v>#N/A</v>
      </c>
      <c r="OT282" s="112" t="e">
        <f>NA()</f>
        <v>#N/A</v>
      </c>
      <c r="OU282" s="5" t="e">
        <f t="shared" si="197"/>
        <v>#N/A</v>
      </c>
      <c r="OV282" s="1" t="e">
        <f t="shared" si="198"/>
        <v>#N/A</v>
      </c>
      <c r="OW282" s="1" t="e">
        <f t="shared" si="199"/>
        <v>#N/A</v>
      </c>
      <c r="OX282" s="1" t="e">
        <f t="shared" si="200"/>
        <v>#N/A</v>
      </c>
      <c r="OY282" s="1" t="e">
        <f t="shared" si="201"/>
        <v>#N/A</v>
      </c>
      <c r="OZ282" s="1" t="e">
        <f t="shared" si="202"/>
        <v>#N/A</v>
      </c>
      <c r="PA282" s="1" t="e">
        <f t="shared" si="203"/>
        <v>#N/A</v>
      </c>
      <c r="PB282" s="1" t="e">
        <f t="shared" si="204"/>
        <v>#N/A</v>
      </c>
      <c r="PC282" s="1" t="e">
        <f t="shared" si="205"/>
        <v>#N/A</v>
      </c>
      <c r="PD282" s="1" t="e">
        <f t="shared" si="206"/>
        <v>#N/A</v>
      </c>
      <c r="PE282" s="1" t="e">
        <f t="shared" si="207"/>
        <v>#N/A</v>
      </c>
      <c r="PF282" s="1" t="e">
        <f t="shared" si="208"/>
        <v>#N/A</v>
      </c>
      <c r="PG282" s="111" t="e">
        <f>NA()</f>
        <v>#N/A</v>
      </c>
      <c r="PH282" s="112" t="e">
        <f>NA()</f>
        <v>#N/A</v>
      </c>
      <c r="PI282" s="112" t="e">
        <f>NA()</f>
        <v>#N/A</v>
      </c>
      <c r="PJ282" s="112" t="e">
        <f>NA()</f>
        <v>#N/A</v>
      </c>
      <c r="PK282" s="112" t="e">
        <f>NA()</f>
        <v>#N/A</v>
      </c>
      <c r="PL282" s="112" t="e">
        <f>NA()</f>
        <v>#N/A</v>
      </c>
      <c r="PM282" s="112" t="e">
        <f>NA()</f>
        <v>#N/A</v>
      </c>
      <c r="PN282" s="112" t="e">
        <f>NA()</f>
        <v>#N/A</v>
      </c>
      <c r="PO282" s="112" t="e">
        <f>NA()</f>
        <v>#N/A</v>
      </c>
      <c r="PP282" s="112" t="e">
        <f>NA()</f>
        <v>#N/A</v>
      </c>
      <c r="PQ282" s="112" t="e">
        <f>NA()</f>
        <v>#N/A</v>
      </c>
      <c r="PR282" s="137" t="e">
        <f>NA()</f>
        <v>#N/A</v>
      </c>
      <c r="PS282" s="5" t="e">
        <f t="array" ref="PS282">+IF(ISERROR($NW282)=FALSE,MIN(IF($H282:$AL282&lt;65534,$H282:$AL282,"")),NA())</f>
        <v>#N/A</v>
      </c>
      <c r="PT282" s="1" t="e">
        <f t="array" ref="PT282">+IF(ISERROR($NX282)=FALSE,MIN(IF($AM282:$BN282&lt;65534,$AM282:$BN282,"")),NA())</f>
        <v>#N/A</v>
      </c>
      <c r="PU282" s="1" t="e">
        <f t="array" ref="PU282">+IF(ISERROR($NY282)=FALSE,MIN(IF($BP282:$CT282&lt;65534,$BP282:$CT282,"")),NA())</f>
        <v>#N/A</v>
      </c>
      <c r="PV282" s="1" t="e">
        <f t="array" ref="PV282">+IF(ISERROR($NZ282)=FALSE,MIN(IF($CU282:$DX282&lt;65534,$CU282:$DX282,"")),NA())</f>
        <v>#N/A</v>
      </c>
      <c r="PW282" s="1" t="e">
        <f t="array" ref="PW282">+IF(ISERROR($OA282)=FALSE,MIN(IF($DY282:$FC282&lt;65534,$DY282:$FC282,"")),NA())</f>
        <v>#N/A</v>
      </c>
      <c r="PX282" s="1" t="e">
        <f t="array" ref="PX282">+IF(ISERROR($OB282)=FALSE,MIN(IF($FD282:$GG282&lt;65534,$FD282:$GG282,"")),NA())</f>
        <v>#N/A</v>
      </c>
      <c r="PY282" s="1" t="e">
        <f t="array" ref="PY282">+IF(ISERROR($OC282)=FALSE,MIN(IF($GH282:$HL282&lt;65534,$GH282:$HL282,"")),NA())</f>
        <v>#N/A</v>
      </c>
      <c r="PZ282" s="1">
        <f t="array" ref="PZ282">+IF(ISERROR($OD282)=FALSE,MIN(IF($HM282:$IQ282&lt;65534,$HM282:$IQ282,"")),NA())</f>
        <v>0</v>
      </c>
      <c r="QA282" s="1">
        <f t="array" ref="QA282">+IF(ISERROR($OE282)=FALSE,MIN(IF($IR282:$JU282&lt;65534,$IR282:$JU282,"")),NA())</f>
        <v>0</v>
      </c>
      <c r="QB282" s="1">
        <f t="array" ref="QB282">+IF(ISERROR($OF282)=FALSE,MIN(IF($JV282:$KZ282&lt;65534,$JV282:$KZ282,"")),NA())</f>
        <v>0</v>
      </c>
      <c r="QC282" s="1" t="e">
        <f t="array" ref="QC282">+IF(ISERROR($OG282)=FALSE,MIN(IF($LA282:$MD282&lt;65534,$LA282:$MD282,"")),NA())</f>
        <v>#N/A</v>
      </c>
      <c r="QD282" s="1" t="e">
        <f t="array" ref="QD282">+IF(ISERROR($OH282)=FALSE,MIN(IF($ME282:$NI282&lt;65534,$ME282:$NI282,"")),NA())</f>
        <v>#N/A</v>
      </c>
      <c r="QE282" s="5" t="e">
        <f t="shared" si="234"/>
        <v>#N/A</v>
      </c>
      <c r="QF282" s="1" t="e">
        <f t="shared" si="235"/>
        <v>#N/A</v>
      </c>
      <c r="QG282" s="1" t="e">
        <f t="shared" si="236"/>
        <v>#N/A</v>
      </c>
      <c r="QH282" s="1" t="e">
        <f t="shared" si="237"/>
        <v>#N/A</v>
      </c>
      <c r="QI282" s="1" t="e">
        <f t="shared" si="238"/>
        <v>#N/A</v>
      </c>
      <c r="QJ282" s="1" t="e">
        <f t="shared" si="239"/>
        <v>#N/A</v>
      </c>
      <c r="QK282" s="1" t="e">
        <f t="shared" si="240"/>
        <v>#N/A</v>
      </c>
      <c r="QL282" s="1" t="e">
        <f t="shared" si="241"/>
        <v>#N/A</v>
      </c>
      <c r="QM282" s="1" t="e">
        <f t="shared" si="242"/>
        <v>#N/A</v>
      </c>
      <c r="QN282" s="1" t="e">
        <f t="shared" si="243"/>
        <v>#N/A</v>
      </c>
      <c r="QO282" s="1" t="e">
        <f t="shared" si="244"/>
        <v>#N/A</v>
      </c>
      <c r="QP282" s="1" t="e">
        <f t="shared" si="245"/>
        <v>#N/A</v>
      </c>
      <c r="QQ282" s="5" t="s">
        <v>893</v>
      </c>
    </row>
    <row r="283" spans="1:459" s="1" customFormat="1" x14ac:dyDescent="0.2">
      <c r="A283" s="107">
        <v>48015040</v>
      </c>
      <c r="B283" s="108">
        <v>-70.362638888888881</v>
      </c>
      <c r="C283" s="108">
        <v>-3.7803055555555556</v>
      </c>
      <c r="D283" s="109">
        <v>158</v>
      </c>
      <c r="E283" s="110" t="s">
        <v>614</v>
      </c>
      <c r="F283" s="110" t="s">
        <v>614</v>
      </c>
      <c r="G283" s="110" t="s">
        <v>41</v>
      </c>
      <c r="H283" s="1">
        <v>65535</v>
      </c>
      <c r="I283" s="1">
        <v>65535</v>
      </c>
      <c r="J283" s="1">
        <v>23.8</v>
      </c>
      <c r="K283" s="1">
        <v>23.4</v>
      </c>
      <c r="L283" s="1">
        <v>22.7</v>
      </c>
      <c r="M283" s="1">
        <v>22.8</v>
      </c>
      <c r="N283" s="1">
        <v>65535</v>
      </c>
      <c r="O283" s="1">
        <v>22.9</v>
      </c>
      <c r="P283" s="1">
        <v>23.1</v>
      </c>
      <c r="Q283" s="1">
        <v>21.7</v>
      </c>
      <c r="R283" s="1">
        <v>23.7</v>
      </c>
      <c r="S283" s="1">
        <v>22</v>
      </c>
      <c r="T283" s="1">
        <v>23</v>
      </c>
      <c r="U283" s="1">
        <v>22.8</v>
      </c>
      <c r="V283" s="1">
        <v>23.2</v>
      </c>
      <c r="W283" s="1">
        <v>23.2</v>
      </c>
      <c r="X283" s="1">
        <v>23.8</v>
      </c>
      <c r="Y283" s="1">
        <v>23.2</v>
      </c>
      <c r="Z283" s="1">
        <v>21.8</v>
      </c>
      <c r="AA283" s="1">
        <v>22</v>
      </c>
      <c r="AB283" s="1">
        <v>23.7</v>
      </c>
      <c r="AC283" s="1">
        <v>22.4</v>
      </c>
      <c r="AD283" s="1">
        <v>23.4</v>
      </c>
      <c r="AE283" s="1">
        <v>65535</v>
      </c>
      <c r="AF283" s="1">
        <v>21.7</v>
      </c>
      <c r="AG283" s="1">
        <v>23.1</v>
      </c>
      <c r="AH283" s="1">
        <v>24.3</v>
      </c>
      <c r="AI283" s="1">
        <v>24.3</v>
      </c>
      <c r="AJ283" s="1">
        <v>23.3</v>
      </c>
      <c r="AK283" s="1">
        <v>24.4</v>
      </c>
      <c r="AL283" s="1">
        <v>23.9</v>
      </c>
      <c r="AM283" s="1">
        <v>65535</v>
      </c>
      <c r="AN283" s="1">
        <v>23.9</v>
      </c>
      <c r="AO283" s="1">
        <v>23.8</v>
      </c>
      <c r="AP283" s="1">
        <v>23.4</v>
      </c>
      <c r="AQ283" s="1">
        <v>23.2</v>
      </c>
      <c r="AR283" s="1">
        <v>23.9</v>
      </c>
      <c r="AS283" s="1">
        <v>23.7</v>
      </c>
      <c r="AT283" s="1">
        <v>23.8</v>
      </c>
      <c r="AU283" s="1">
        <v>23.7</v>
      </c>
      <c r="AV283" s="1">
        <v>24.6</v>
      </c>
      <c r="AW283" s="1">
        <v>23.9</v>
      </c>
      <c r="AX283" s="1">
        <v>23.3</v>
      </c>
      <c r="AY283" s="1">
        <v>24.1</v>
      </c>
      <c r="AZ283" s="1">
        <v>23.7</v>
      </c>
      <c r="BA283" s="1">
        <v>23.4</v>
      </c>
      <c r="BB283" s="1">
        <v>25.1</v>
      </c>
      <c r="BC283" s="1">
        <v>24.7</v>
      </c>
      <c r="BD283" s="1">
        <v>23.3</v>
      </c>
      <c r="BE283" s="1">
        <v>23.7</v>
      </c>
      <c r="BF283" s="1">
        <v>24.8</v>
      </c>
      <c r="BG283" s="1">
        <v>24</v>
      </c>
      <c r="BH283" s="1">
        <v>24.8</v>
      </c>
      <c r="BI283" s="1">
        <v>22.4</v>
      </c>
      <c r="BJ283" s="1">
        <v>23.4</v>
      </c>
      <c r="BK283" s="1">
        <v>65535</v>
      </c>
      <c r="BL283" s="1">
        <v>24.4</v>
      </c>
      <c r="BM283" s="1">
        <v>24.2</v>
      </c>
      <c r="BN283" s="1">
        <v>23.9</v>
      </c>
      <c r="BO283" s="102"/>
      <c r="BP283" s="1">
        <v>23.4</v>
      </c>
      <c r="BQ283" s="1">
        <v>23.9</v>
      </c>
      <c r="BR283" s="1">
        <v>24.1</v>
      </c>
      <c r="BS283" s="1">
        <v>24.1</v>
      </c>
      <c r="BT283" s="1">
        <v>23.8</v>
      </c>
      <c r="BU283" s="1">
        <v>23.5</v>
      </c>
      <c r="BV283" s="1">
        <v>24.3</v>
      </c>
      <c r="BW283" s="1">
        <v>23.6</v>
      </c>
      <c r="BX283" s="1">
        <v>24.1</v>
      </c>
      <c r="BY283" s="1">
        <v>24.8</v>
      </c>
      <c r="BZ283" s="1">
        <v>65535</v>
      </c>
      <c r="CA283" s="1">
        <v>23.3</v>
      </c>
      <c r="CB283" s="1">
        <v>22.7</v>
      </c>
      <c r="CC283" s="1">
        <v>24.6</v>
      </c>
      <c r="CD283" s="1">
        <v>23.3</v>
      </c>
      <c r="CE283" s="1">
        <v>23</v>
      </c>
      <c r="CF283" s="1">
        <v>22.9</v>
      </c>
      <c r="CG283" s="1">
        <v>23.1</v>
      </c>
      <c r="CH283" s="1">
        <v>40.4</v>
      </c>
      <c r="CI283" s="1">
        <v>37.6</v>
      </c>
      <c r="CJ283" s="1">
        <v>38.799999999999997</v>
      </c>
      <c r="CK283" s="1">
        <v>39.299999999999997</v>
      </c>
      <c r="CL283" s="1">
        <v>40.1</v>
      </c>
      <c r="CM283" s="1">
        <v>39.5</v>
      </c>
      <c r="CN283" s="1">
        <v>39</v>
      </c>
      <c r="CO283" s="1">
        <v>40</v>
      </c>
      <c r="CP283" s="1">
        <v>39.799999999999997</v>
      </c>
      <c r="CQ283" s="1">
        <v>39.6</v>
      </c>
      <c r="CR283" s="1">
        <v>38.6</v>
      </c>
      <c r="CS283" s="1">
        <v>40.4</v>
      </c>
      <c r="CT283" s="1">
        <v>39.5</v>
      </c>
      <c r="CU283" s="1">
        <v>39.4</v>
      </c>
      <c r="CV283" s="1">
        <v>38.700000000000003</v>
      </c>
      <c r="CW283" s="1">
        <v>39.1</v>
      </c>
      <c r="CX283" s="1">
        <v>39.700000000000003</v>
      </c>
      <c r="CY283" s="1">
        <v>40.200000000000003</v>
      </c>
      <c r="CZ283" s="1">
        <v>65535</v>
      </c>
      <c r="DA283" s="1">
        <v>65535</v>
      </c>
      <c r="DB283" s="1">
        <v>65535</v>
      </c>
      <c r="DC283" s="1">
        <v>65535</v>
      </c>
      <c r="DD283" s="1">
        <v>65535</v>
      </c>
      <c r="DE283" s="1">
        <v>65535</v>
      </c>
      <c r="DF283" s="1">
        <v>65535</v>
      </c>
      <c r="DG283" s="1">
        <v>65535</v>
      </c>
      <c r="DH283" s="1">
        <v>65535</v>
      </c>
      <c r="DI283" s="1">
        <v>65535</v>
      </c>
      <c r="DJ283" s="1">
        <v>65535</v>
      </c>
      <c r="DK283" s="1">
        <v>65535</v>
      </c>
      <c r="DL283" s="1">
        <v>65535</v>
      </c>
      <c r="DM283" s="1">
        <v>65535</v>
      </c>
      <c r="DN283" s="1">
        <v>65535</v>
      </c>
      <c r="DO283" s="1">
        <v>65535</v>
      </c>
      <c r="DP283" s="1">
        <v>65535</v>
      </c>
      <c r="DQ283" s="1">
        <v>65535</v>
      </c>
      <c r="DR283" s="1">
        <v>65535</v>
      </c>
      <c r="DS283" s="1">
        <v>65535</v>
      </c>
      <c r="DT283" s="1">
        <v>65535</v>
      </c>
      <c r="DU283" s="1">
        <v>65535</v>
      </c>
      <c r="DV283" s="1">
        <v>65535</v>
      </c>
      <c r="DW283" s="1">
        <v>65535</v>
      </c>
      <c r="DX283" s="1">
        <v>65535</v>
      </c>
      <c r="DY283" s="1">
        <v>65535</v>
      </c>
      <c r="DZ283" s="1">
        <v>65535</v>
      </c>
      <c r="EA283" s="1">
        <v>65535</v>
      </c>
      <c r="EB283" s="1">
        <v>65535</v>
      </c>
      <c r="EC283" s="1">
        <v>65535</v>
      </c>
      <c r="ED283" s="1">
        <v>65535</v>
      </c>
      <c r="EE283" s="1">
        <v>65535</v>
      </c>
      <c r="EF283" s="1">
        <v>65535</v>
      </c>
      <c r="EG283" s="1">
        <v>65535</v>
      </c>
      <c r="EH283" s="1">
        <v>65535</v>
      </c>
      <c r="EI283" s="1">
        <v>65535</v>
      </c>
      <c r="EJ283" s="1">
        <v>65535</v>
      </c>
      <c r="EK283" s="1">
        <v>65535</v>
      </c>
      <c r="EL283" s="1">
        <v>65535</v>
      </c>
      <c r="EM283" s="1">
        <v>65535</v>
      </c>
      <c r="EN283" s="1">
        <v>65535</v>
      </c>
      <c r="EO283" s="1">
        <v>65535</v>
      </c>
      <c r="EP283" s="1">
        <v>65535</v>
      </c>
      <c r="EQ283" s="1">
        <v>65535</v>
      </c>
      <c r="ER283" s="1">
        <v>65535</v>
      </c>
      <c r="ES283" s="1">
        <v>65535</v>
      </c>
      <c r="ET283" s="1">
        <v>65535</v>
      </c>
      <c r="EU283" s="1">
        <v>65535</v>
      </c>
      <c r="EV283" s="1">
        <v>65535</v>
      </c>
      <c r="EW283" s="1">
        <v>65535</v>
      </c>
      <c r="EX283" s="1">
        <v>65535</v>
      </c>
      <c r="EY283" s="1">
        <v>65535</v>
      </c>
      <c r="EZ283" s="1">
        <v>65535</v>
      </c>
      <c r="FA283" s="1">
        <v>65535</v>
      </c>
      <c r="FB283" s="1">
        <v>65535</v>
      </c>
      <c r="FC283" s="1">
        <v>65535</v>
      </c>
      <c r="FD283" s="1">
        <v>65535</v>
      </c>
      <c r="FE283" s="1">
        <v>65535</v>
      </c>
      <c r="FF283" s="1">
        <v>65535</v>
      </c>
      <c r="FG283" s="1">
        <v>65535</v>
      </c>
      <c r="FH283" s="1">
        <v>65535</v>
      </c>
      <c r="FI283" s="1">
        <v>65535</v>
      </c>
      <c r="FJ283" s="1">
        <v>65535</v>
      </c>
      <c r="FK283" s="1">
        <v>65535</v>
      </c>
      <c r="FL283" s="1">
        <v>65535</v>
      </c>
      <c r="FM283" s="1">
        <v>65535</v>
      </c>
      <c r="FN283" s="1">
        <v>65535</v>
      </c>
      <c r="FO283" s="1">
        <v>65535</v>
      </c>
      <c r="FP283" s="1">
        <v>65535</v>
      </c>
      <c r="FQ283" s="1">
        <v>65535</v>
      </c>
      <c r="FR283" s="1">
        <v>65535</v>
      </c>
      <c r="FS283" s="1">
        <v>65535</v>
      </c>
      <c r="FT283" s="1">
        <v>65535</v>
      </c>
      <c r="FU283" s="1">
        <v>38.299999999999997</v>
      </c>
      <c r="FV283" s="1">
        <v>39.1</v>
      </c>
      <c r="FW283" s="1">
        <v>38.9</v>
      </c>
      <c r="FX283" s="1">
        <v>39.5</v>
      </c>
      <c r="FY283" s="1">
        <v>38.4</v>
      </c>
      <c r="FZ283" s="1">
        <v>38.5</v>
      </c>
      <c r="GA283" s="1">
        <v>37.6</v>
      </c>
      <c r="GB283" s="1">
        <v>38</v>
      </c>
      <c r="GC283" s="1">
        <v>38.6</v>
      </c>
      <c r="GD283" s="1">
        <v>39.6</v>
      </c>
      <c r="GE283" s="1">
        <v>39.6</v>
      </c>
      <c r="GF283" s="1">
        <v>39.700000000000003</v>
      </c>
      <c r="GG283" s="1">
        <v>39.9</v>
      </c>
      <c r="GH283" s="1">
        <v>65535</v>
      </c>
      <c r="GI283" s="1">
        <v>65535</v>
      </c>
      <c r="GJ283" s="1">
        <v>65535</v>
      </c>
      <c r="GK283" s="1">
        <v>39.4</v>
      </c>
      <c r="GL283" s="1">
        <v>39.5</v>
      </c>
      <c r="GM283" s="1">
        <v>38.700000000000003</v>
      </c>
      <c r="GN283" s="1">
        <v>33.299999999999997</v>
      </c>
      <c r="GO283" s="1">
        <v>34.799999999999997</v>
      </c>
      <c r="GP283" s="1">
        <v>65535</v>
      </c>
      <c r="GQ283" s="1">
        <v>65535</v>
      </c>
      <c r="GR283" s="1">
        <v>65535</v>
      </c>
      <c r="GS283" s="1">
        <v>38</v>
      </c>
      <c r="GT283" s="1">
        <v>38</v>
      </c>
      <c r="GU283" s="1">
        <v>36.799999999999997</v>
      </c>
      <c r="GV283" s="1">
        <v>37.799999999999997</v>
      </c>
      <c r="GW283" s="1">
        <v>38.4</v>
      </c>
      <c r="GX283" s="1">
        <v>37.6</v>
      </c>
      <c r="GY283" s="1">
        <v>38.4</v>
      </c>
      <c r="GZ283" s="1">
        <v>39.1</v>
      </c>
      <c r="HA283" s="1">
        <v>38.9</v>
      </c>
      <c r="HB283" s="1">
        <v>38.799999999999997</v>
      </c>
      <c r="HC283" s="1">
        <v>38.4</v>
      </c>
      <c r="HD283" s="1">
        <v>37.9</v>
      </c>
      <c r="HE283" s="1">
        <v>38.5</v>
      </c>
      <c r="HF283" s="1">
        <v>37.799999999999997</v>
      </c>
      <c r="HG283" s="1">
        <v>38.9</v>
      </c>
      <c r="HH283" s="1">
        <v>38.1</v>
      </c>
      <c r="HI283" s="1">
        <v>37.200000000000003</v>
      </c>
      <c r="HJ283" s="1">
        <v>35</v>
      </c>
      <c r="HK283" s="1">
        <v>36.4</v>
      </c>
      <c r="HL283" s="1">
        <v>39.4</v>
      </c>
      <c r="HM283" s="1">
        <v>38.4</v>
      </c>
      <c r="HN283" s="1">
        <v>37.700000000000003</v>
      </c>
      <c r="HO283" s="1">
        <v>39.1</v>
      </c>
      <c r="HP283" s="1">
        <v>35.1</v>
      </c>
      <c r="HQ283" s="1">
        <v>32.5</v>
      </c>
      <c r="HR283" s="1">
        <v>30.2</v>
      </c>
      <c r="HS283" s="1">
        <v>32.799999999999997</v>
      </c>
      <c r="HT283" s="1">
        <v>38.4</v>
      </c>
      <c r="HU283" s="1">
        <v>37</v>
      </c>
      <c r="HV283" s="1">
        <v>39.4</v>
      </c>
      <c r="HW283" s="1">
        <v>38.5</v>
      </c>
      <c r="HX283" s="1">
        <v>37.9</v>
      </c>
      <c r="HY283" s="1">
        <v>38</v>
      </c>
      <c r="HZ283" s="1">
        <v>37.5</v>
      </c>
      <c r="IA283" s="1">
        <v>38.700000000000003</v>
      </c>
      <c r="IB283" s="1">
        <v>36.799999999999997</v>
      </c>
      <c r="IC283" s="1">
        <v>37.200000000000003</v>
      </c>
      <c r="ID283" s="1">
        <v>37.9</v>
      </c>
      <c r="IE283" s="1">
        <v>36.9</v>
      </c>
      <c r="IF283" s="1">
        <v>37.4</v>
      </c>
      <c r="IG283" s="1">
        <v>38.1</v>
      </c>
      <c r="IH283" s="1">
        <v>37.200000000000003</v>
      </c>
      <c r="II283" s="1">
        <v>37.1</v>
      </c>
      <c r="IJ283" s="1">
        <v>38</v>
      </c>
      <c r="IK283" s="1">
        <v>36.299999999999997</v>
      </c>
      <c r="IL283" s="1">
        <v>36.5</v>
      </c>
      <c r="IM283" s="1">
        <v>38.299999999999997</v>
      </c>
      <c r="IN283" s="1">
        <v>37.799999999999997</v>
      </c>
      <c r="IO283" s="1">
        <v>38.700000000000003</v>
      </c>
      <c r="IP283" s="1">
        <v>37.4</v>
      </c>
      <c r="IQ283" s="1">
        <v>37.799999999999997</v>
      </c>
      <c r="IR283" s="1">
        <v>37.4</v>
      </c>
      <c r="IS283" s="1">
        <v>38.799999999999997</v>
      </c>
      <c r="IT283" s="1">
        <v>38.5</v>
      </c>
      <c r="IU283" s="1">
        <v>40.700000000000003</v>
      </c>
      <c r="IV283" s="1">
        <v>38.1</v>
      </c>
      <c r="IW283" s="1">
        <v>37.700000000000003</v>
      </c>
      <c r="IX283" s="1">
        <v>37.700000000000003</v>
      </c>
      <c r="IY283" s="1">
        <v>38.299999999999997</v>
      </c>
      <c r="IZ283" s="1">
        <v>36.299999999999997</v>
      </c>
      <c r="JA283" s="1">
        <v>65535</v>
      </c>
      <c r="JB283" s="1">
        <v>38.4</v>
      </c>
      <c r="JC283" s="1">
        <v>38.9</v>
      </c>
      <c r="JD283" s="1">
        <v>39.1</v>
      </c>
      <c r="JE283" s="1">
        <v>39.4</v>
      </c>
      <c r="JF283" s="1">
        <v>38.200000000000003</v>
      </c>
      <c r="JG283" s="1">
        <v>38.200000000000003</v>
      </c>
      <c r="JH283" s="1">
        <v>38.799999999999997</v>
      </c>
      <c r="JI283" s="1">
        <v>39.4</v>
      </c>
      <c r="JJ283" s="1">
        <v>39.6</v>
      </c>
      <c r="JK283" s="1">
        <v>40</v>
      </c>
      <c r="JL283" s="1">
        <v>40</v>
      </c>
      <c r="JM283" s="1">
        <v>37.4</v>
      </c>
      <c r="JN283" s="1">
        <v>38.6</v>
      </c>
      <c r="JO283" s="1">
        <v>38.1</v>
      </c>
      <c r="JP283" s="1">
        <v>38.299999999999997</v>
      </c>
      <c r="JQ283" s="1">
        <v>38</v>
      </c>
      <c r="JR283" s="1">
        <v>38.4</v>
      </c>
      <c r="JS283" s="1">
        <v>39.200000000000003</v>
      </c>
      <c r="JT283" s="1">
        <v>39</v>
      </c>
      <c r="JU283" s="1">
        <v>39</v>
      </c>
      <c r="JV283" s="1">
        <v>38.5</v>
      </c>
      <c r="JW283" s="1">
        <v>38.4</v>
      </c>
      <c r="JX283" s="1">
        <v>37</v>
      </c>
      <c r="JY283" s="1">
        <v>38.5</v>
      </c>
      <c r="JZ283" s="1">
        <v>39.4</v>
      </c>
      <c r="KA283" s="1">
        <v>37.799999999999997</v>
      </c>
      <c r="KB283" s="1">
        <v>38.6</v>
      </c>
      <c r="KC283" s="1">
        <v>39.799999999999997</v>
      </c>
      <c r="KD283" s="1">
        <v>37.700000000000003</v>
      </c>
      <c r="KE283" s="1">
        <v>37.1</v>
      </c>
      <c r="KF283" s="1">
        <v>38.6</v>
      </c>
      <c r="KG283" s="1">
        <v>39.6</v>
      </c>
      <c r="KH283" s="1">
        <v>38.200000000000003</v>
      </c>
      <c r="KI283" s="1">
        <v>36.700000000000003</v>
      </c>
      <c r="KJ283" s="1">
        <v>37.1</v>
      </c>
      <c r="KK283" s="1">
        <v>38.299999999999997</v>
      </c>
      <c r="KL283" s="1">
        <v>38.6</v>
      </c>
      <c r="KM283" s="1">
        <v>38.6</v>
      </c>
      <c r="KN283" s="1">
        <v>38.299999999999997</v>
      </c>
      <c r="KO283" s="1">
        <v>38.700000000000003</v>
      </c>
      <c r="KP283" s="1">
        <v>38.700000000000003</v>
      </c>
      <c r="KQ283" s="1">
        <v>39</v>
      </c>
      <c r="KR283" s="1">
        <v>38.6</v>
      </c>
      <c r="KS283" s="1">
        <v>65535</v>
      </c>
      <c r="KT283" s="1">
        <v>65535</v>
      </c>
      <c r="KU283" s="1">
        <v>38.9</v>
      </c>
      <c r="KV283" s="1">
        <v>38.299999999999997</v>
      </c>
      <c r="KW283" s="1">
        <v>38.700000000000003</v>
      </c>
      <c r="KX283" s="1">
        <v>39.4</v>
      </c>
      <c r="KY283" s="1">
        <v>37.799999999999997</v>
      </c>
      <c r="KZ283" s="1">
        <v>38.299999999999997</v>
      </c>
      <c r="LA283" s="1">
        <v>38.6</v>
      </c>
      <c r="LB283" s="1">
        <v>37.700000000000003</v>
      </c>
      <c r="LC283" s="1">
        <v>38.6</v>
      </c>
      <c r="LD283" s="1">
        <v>39.5</v>
      </c>
      <c r="LE283" s="1">
        <v>39.1</v>
      </c>
      <c r="LF283" s="1">
        <v>39.9</v>
      </c>
      <c r="LG283" s="1">
        <v>39.200000000000003</v>
      </c>
      <c r="LH283" s="1">
        <v>39.799999999999997</v>
      </c>
      <c r="LI283" s="1">
        <v>38.799999999999997</v>
      </c>
      <c r="LJ283" s="1">
        <v>39.6</v>
      </c>
      <c r="LK283" s="1">
        <v>38.9</v>
      </c>
      <c r="LL283" s="1">
        <v>40</v>
      </c>
      <c r="LM283" s="1">
        <v>39.9</v>
      </c>
      <c r="LN283" s="1">
        <v>38.9</v>
      </c>
      <c r="LO283" s="1">
        <v>38.5</v>
      </c>
      <c r="LP283" s="1">
        <v>39.299999999999997</v>
      </c>
      <c r="LQ283" s="1">
        <v>38.4</v>
      </c>
      <c r="LR283" s="1">
        <v>38.5</v>
      </c>
      <c r="LS283" s="1">
        <v>38.1</v>
      </c>
      <c r="LT283" s="1">
        <v>38.299999999999997</v>
      </c>
      <c r="LU283" s="1">
        <v>38.9</v>
      </c>
      <c r="LV283" s="1">
        <v>39.5</v>
      </c>
      <c r="LW283" s="1">
        <v>39.700000000000003</v>
      </c>
      <c r="LX283" s="1">
        <v>38.5</v>
      </c>
      <c r="LY283" s="1">
        <v>38.299999999999997</v>
      </c>
      <c r="LZ283" s="1">
        <v>38.799999999999997</v>
      </c>
      <c r="MA283" s="1">
        <v>40.299999999999997</v>
      </c>
      <c r="MB283" s="1">
        <v>39.299999999999997</v>
      </c>
      <c r="MC283" s="1">
        <v>39.200000000000003</v>
      </c>
      <c r="MD283" s="1">
        <v>65535</v>
      </c>
      <c r="ME283" s="1">
        <v>65535</v>
      </c>
      <c r="MF283" s="1">
        <v>65535</v>
      </c>
      <c r="MG283" s="1">
        <v>65535</v>
      </c>
      <c r="MH283" s="1">
        <v>65535</v>
      </c>
      <c r="MI283" s="1">
        <v>65535</v>
      </c>
      <c r="MJ283" s="1">
        <v>65535</v>
      </c>
      <c r="MK283" s="1">
        <v>65535</v>
      </c>
      <c r="ML283" s="1">
        <v>65535</v>
      </c>
      <c r="MM283" s="1">
        <v>65535</v>
      </c>
      <c r="MN283" s="1">
        <v>65535</v>
      </c>
      <c r="MO283" s="1">
        <v>65535</v>
      </c>
      <c r="MP283" s="1">
        <v>65535</v>
      </c>
      <c r="MQ283" s="1">
        <v>65535</v>
      </c>
      <c r="MR283" s="1">
        <v>65535</v>
      </c>
      <c r="MS283" s="1">
        <v>65535</v>
      </c>
      <c r="MT283" s="1">
        <v>65535</v>
      </c>
      <c r="MU283" s="1">
        <v>65535</v>
      </c>
      <c r="MV283" s="1">
        <v>65535</v>
      </c>
      <c r="MW283" s="1">
        <v>65535</v>
      </c>
      <c r="MX283" s="1">
        <v>65535</v>
      </c>
      <c r="MY283" s="1">
        <v>65535</v>
      </c>
      <c r="MZ283" s="1">
        <v>65535</v>
      </c>
      <c r="NA283" s="1">
        <v>65535</v>
      </c>
      <c r="NB283" s="1">
        <v>65535</v>
      </c>
      <c r="NC283" s="1">
        <v>65535</v>
      </c>
      <c r="ND283" s="1">
        <v>65535</v>
      </c>
      <c r="NE283" s="1">
        <v>65535</v>
      </c>
      <c r="NF283" s="1">
        <v>65535</v>
      </c>
      <c r="NG283" s="1">
        <v>65535</v>
      </c>
      <c r="NH283" s="1">
        <v>65535</v>
      </c>
      <c r="NI283" s="1">
        <v>65535</v>
      </c>
      <c r="NJ283" s="6">
        <f t="shared" si="209"/>
        <v>0.87096774193548387</v>
      </c>
      <c r="NK283" s="3">
        <f t="shared" si="210"/>
        <v>0.9285714285714286</v>
      </c>
      <c r="NL283" s="3">
        <f t="shared" si="211"/>
        <v>0.967741935483871</v>
      </c>
      <c r="NM283" s="3">
        <f t="shared" si="212"/>
        <v>0.16666666666666666</v>
      </c>
      <c r="NN283" s="3">
        <f t="shared" si="213"/>
        <v>0</v>
      </c>
      <c r="NO283" s="3">
        <f t="shared" si="214"/>
        <v>0.43333333333333335</v>
      </c>
      <c r="NP283" s="3">
        <f t="shared" si="215"/>
        <v>0.80645161290322576</v>
      </c>
      <c r="NQ283" s="3">
        <f t="shared" si="216"/>
        <v>1</v>
      </c>
      <c r="NR283" s="3">
        <f t="shared" si="217"/>
        <v>0.96666666666666667</v>
      </c>
      <c r="NS283" s="3">
        <f t="shared" si="218"/>
        <v>0.93548387096774188</v>
      </c>
      <c r="NT283" s="3">
        <f t="shared" si="219"/>
        <v>0.96666666666666667</v>
      </c>
      <c r="NU283" s="3">
        <f t="shared" si="220"/>
        <v>0</v>
      </c>
      <c r="NV283" s="3">
        <f t="shared" si="221"/>
        <v>0.66849315068493154</v>
      </c>
      <c r="NW283" s="5">
        <f t="shared" si="222"/>
        <v>23.096296296296288</v>
      </c>
      <c r="NX283" s="1">
        <f t="shared" si="223"/>
        <v>23.888461538461538</v>
      </c>
      <c r="NY283" s="1">
        <f t="shared" si="224"/>
        <v>30.503333333333334</v>
      </c>
      <c r="NZ283" s="1" t="e">
        <f t="shared" si="225"/>
        <v>#N/A</v>
      </c>
      <c r="OA283" s="1" t="e">
        <f t="shared" si="226"/>
        <v>#N/A</v>
      </c>
      <c r="OB283" s="1" t="e">
        <f t="shared" si="227"/>
        <v>#N/A</v>
      </c>
      <c r="OC283" s="1">
        <f t="shared" si="228"/>
        <v>37.803999999999995</v>
      </c>
      <c r="OD283" s="1">
        <f t="shared" si="229"/>
        <v>37.116129032258058</v>
      </c>
      <c r="OE283" s="1">
        <f t="shared" si="230"/>
        <v>38.603448275862071</v>
      </c>
      <c r="OF283" s="1">
        <f t="shared" si="231"/>
        <v>38.386206896551727</v>
      </c>
      <c r="OG283" s="1">
        <f t="shared" si="232"/>
        <v>39.037931034482753</v>
      </c>
      <c r="OH283" s="1" t="e">
        <f t="shared" si="233"/>
        <v>#N/A</v>
      </c>
      <c r="OI283" s="111" t="e">
        <f>NA()</f>
        <v>#N/A</v>
      </c>
      <c r="OJ283" s="112" t="e">
        <f>NA()</f>
        <v>#N/A</v>
      </c>
      <c r="OK283" s="112" t="e">
        <f>NA()</f>
        <v>#N/A</v>
      </c>
      <c r="OL283" s="112" t="e">
        <f>NA()</f>
        <v>#N/A</v>
      </c>
      <c r="OM283" s="112" t="e">
        <f>NA()</f>
        <v>#N/A</v>
      </c>
      <c r="ON283" s="112" t="e">
        <f>NA()</f>
        <v>#N/A</v>
      </c>
      <c r="OO283" s="112" t="e">
        <f>NA()</f>
        <v>#N/A</v>
      </c>
      <c r="OP283" s="112" t="e">
        <f>NA()</f>
        <v>#N/A</v>
      </c>
      <c r="OQ283" s="112" t="e">
        <f>NA()</f>
        <v>#N/A</v>
      </c>
      <c r="OR283" s="112" t="e">
        <f>NA()</f>
        <v>#N/A</v>
      </c>
      <c r="OS283" s="112" t="e">
        <f>NA()</f>
        <v>#N/A</v>
      </c>
      <c r="OT283" s="112" t="e">
        <f>NA()</f>
        <v>#N/A</v>
      </c>
      <c r="OU283" s="5" t="e">
        <f t="shared" si="197"/>
        <v>#N/A</v>
      </c>
      <c r="OV283" s="1" t="e">
        <f t="shared" si="198"/>
        <v>#N/A</v>
      </c>
      <c r="OW283" s="1" t="e">
        <f t="shared" si="199"/>
        <v>#N/A</v>
      </c>
      <c r="OX283" s="1" t="e">
        <f t="shared" si="200"/>
        <v>#N/A</v>
      </c>
      <c r="OY283" s="1" t="e">
        <f t="shared" si="201"/>
        <v>#N/A</v>
      </c>
      <c r="OZ283" s="1" t="e">
        <f t="shared" si="202"/>
        <v>#N/A</v>
      </c>
      <c r="PA283" s="1" t="e">
        <f t="shared" si="203"/>
        <v>#N/A</v>
      </c>
      <c r="PB283" s="1" t="e">
        <f t="shared" si="204"/>
        <v>#N/A</v>
      </c>
      <c r="PC283" s="1" t="e">
        <f t="shared" si="205"/>
        <v>#N/A</v>
      </c>
      <c r="PD283" s="1" t="e">
        <f t="shared" si="206"/>
        <v>#N/A</v>
      </c>
      <c r="PE283" s="1" t="e">
        <f t="shared" si="207"/>
        <v>#N/A</v>
      </c>
      <c r="PF283" s="1" t="e">
        <f t="shared" si="208"/>
        <v>#N/A</v>
      </c>
      <c r="PG283" s="111" t="e">
        <f>NA()</f>
        <v>#N/A</v>
      </c>
      <c r="PH283" s="112" t="e">
        <f>NA()</f>
        <v>#N/A</v>
      </c>
      <c r="PI283" s="112" t="e">
        <f>NA()</f>
        <v>#N/A</v>
      </c>
      <c r="PJ283" s="112" t="e">
        <f>NA()</f>
        <v>#N/A</v>
      </c>
      <c r="PK283" s="112" t="e">
        <f>NA()</f>
        <v>#N/A</v>
      </c>
      <c r="PL283" s="112" t="e">
        <f>NA()</f>
        <v>#N/A</v>
      </c>
      <c r="PM283" s="112" t="e">
        <f>NA()</f>
        <v>#N/A</v>
      </c>
      <c r="PN283" s="112" t="e">
        <f>NA()</f>
        <v>#N/A</v>
      </c>
      <c r="PO283" s="112" t="e">
        <f>NA()</f>
        <v>#N/A</v>
      </c>
      <c r="PP283" s="112" t="e">
        <f>NA()</f>
        <v>#N/A</v>
      </c>
      <c r="PQ283" s="112" t="e">
        <f>NA()</f>
        <v>#N/A</v>
      </c>
      <c r="PR283" s="137" t="e">
        <f>NA()</f>
        <v>#N/A</v>
      </c>
      <c r="PS283" s="5">
        <f t="array" ref="PS283">+IF(ISERROR($NW283)=FALSE,MIN(IF($H283:$AL283&lt;65534,$H283:$AL283,"")),NA())</f>
        <v>21.7</v>
      </c>
      <c r="PT283" s="1">
        <f t="array" ref="PT283">+IF(ISERROR($NX283)=FALSE,MIN(IF($AM283:$BN283&lt;65534,$AM283:$BN283,"")),NA())</f>
        <v>22.4</v>
      </c>
      <c r="PU283" s="1">
        <f t="array" ref="PU283">+IF(ISERROR($NY283)=FALSE,MIN(IF($BP283:$CT283&lt;65534,$BP283:$CT283,"")),NA())</f>
        <v>22.7</v>
      </c>
      <c r="PV283" s="1" t="e">
        <f t="array" ref="PV283">+IF(ISERROR($NZ283)=FALSE,MIN(IF($CU283:$DX283&lt;65534,$CU283:$DX283,"")),NA())</f>
        <v>#N/A</v>
      </c>
      <c r="PW283" s="1" t="e">
        <f t="array" ref="PW283">+IF(ISERROR($OA283)=FALSE,MIN(IF($DY283:$FC283&lt;65534,$DY283:$FC283,"")),NA())</f>
        <v>#N/A</v>
      </c>
      <c r="PX283" s="1" t="e">
        <f t="array" ref="PX283">+IF(ISERROR($OB283)=FALSE,MIN(IF($FD283:$GG283&lt;65534,$FD283:$GG283,"")),NA())</f>
        <v>#N/A</v>
      </c>
      <c r="PY283" s="1">
        <f t="array" ref="PY283">+IF(ISERROR($OC283)=FALSE,MIN(IF($GH283:$HL283&lt;65534,$GH283:$HL283,"")),NA())</f>
        <v>33.299999999999997</v>
      </c>
      <c r="PZ283" s="1">
        <f t="array" ref="PZ283">+IF(ISERROR($OD283)=FALSE,MIN(IF($HM283:$IQ283&lt;65534,$HM283:$IQ283,"")),NA())</f>
        <v>30.2</v>
      </c>
      <c r="QA283" s="1">
        <f t="array" ref="QA283">+IF(ISERROR($OE283)=FALSE,MIN(IF($IR283:$JU283&lt;65534,$IR283:$JU283,"")),NA())</f>
        <v>36.299999999999997</v>
      </c>
      <c r="QB283" s="1">
        <f t="array" ref="QB283">+IF(ISERROR($OF283)=FALSE,MIN(IF($JV283:$KZ283&lt;65534,$JV283:$KZ283,"")),NA())</f>
        <v>36.700000000000003</v>
      </c>
      <c r="QC283" s="1">
        <f t="array" ref="QC283">+IF(ISERROR($OG283)=FALSE,MIN(IF($LA283:$MD283&lt;65534,$LA283:$MD283,"")),NA())</f>
        <v>37.700000000000003</v>
      </c>
      <c r="QD283" s="1" t="e">
        <f t="array" ref="QD283">+IF(ISERROR($OH283)=FALSE,MIN(IF($ME283:$NI283&lt;65534,$ME283:$NI283,"")),NA())</f>
        <v>#N/A</v>
      </c>
      <c r="QE283" s="5" t="e">
        <f t="shared" si="234"/>
        <v>#N/A</v>
      </c>
      <c r="QF283" s="1" t="e">
        <f t="shared" si="235"/>
        <v>#N/A</v>
      </c>
      <c r="QG283" s="1" t="e">
        <f t="shared" si="236"/>
        <v>#N/A</v>
      </c>
      <c r="QH283" s="1" t="e">
        <f t="shared" si="237"/>
        <v>#N/A</v>
      </c>
      <c r="QI283" s="1" t="e">
        <f t="shared" si="238"/>
        <v>#N/A</v>
      </c>
      <c r="QJ283" s="1" t="e">
        <f t="shared" si="239"/>
        <v>#N/A</v>
      </c>
      <c r="QK283" s="1" t="e">
        <f t="shared" si="240"/>
        <v>#N/A</v>
      </c>
      <c r="QL283" s="1" t="e">
        <f t="shared" si="241"/>
        <v>#N/A</v>
      </c>
      <c r="QM283" s="1" t="e">
        <f t="shared" si="242"/>
        <v>#N/A</v>
      </c>
      <c r="QN283" s="1" t="e">
        <f t="shared" si="243"/>
        <v>#N/A</v>
      </c>
      <c r="QO283" s="1" t="e">
        <f t="shared" si="244"/>
        <v>#N/A</v>
      </c>
      <c r="QP283" s="1" t="e">
        <f t="shared" si="245"/>
        <v>#N/A</v>
      </c>
      <c r="QQ283" s="5" t="s">
        <v>893</v>
      </c>
    </row>
    <row r="284" spans="1:459" s="1" customFormat="1" x14ac:dyDescent="0.2">
      <c r="A284" s="107">
        <v>12015100</v>
      </c>
      <c r="B284" s="108">
        <v>-76.69616666666667</v>
      </c>
      <c r="C284" s="108">
        <v>7.9407500000000004</v>
      </c>
      <c r="D284" s="109">
        <v>15</v>
      </c>
      <c r="E284" s="110" t="s">
        <v>615</v>
      </c>
      <c r="F284" s="110" t="s">
        <v>616</v>
      </c>
      <c r="G284" s="110" t="s">
        <v>13</v>
      </c>
      <c r="H284" s="1">
        <v>65535</v>
      </c>
      <c r="I284" s="1">
        <v>23.4</v>
      </c>
      <c r="J284" s="1">
        <v>24.1</v>
      </c>
      <c r="K284" s="1">
        <v>23.9</v>
      </c>
      <c r="L284" s="1">
        <v>24.4</v>
      </c>
      <c r="M284" s="1">
        <v>24.7</v>
      </c>
      <c r="N284" s="1">
        <v>23.3</v>
      </c>
      <c r="O284" s="1">
        <v>23.6</v>
      </c>
      <c r="P284" s="1">
        <v>23.7</v>
      </c>
      <c r="Q284" s="1">
        <v>22.3</v>
      </c>
      <c r="R284" s="1">
        <v>21.9</v>
      </c>
      <c r="S284" s="1">
        <v>22.4</v>
      </c>
      <c r="T284" s="1">
        <v>23.7</v>
      </c>
      <c r="U284" s="1">
        <v>23.6</v>
      </c>
      <c r="V284" s="1">
        <v>23.9</v>
      </c>
      <c r="W284" s="1">
        <v>24.5</v>
      </c>
      <c r="X284" s="1">
        <v>24.4</v>
      </c>
      <c r="Y284" s="1">
        <v>24.7</v>
      </c>
      <c r="Z284" s="1">
        <v>25.6</v>
      </c>
      <c r="AA284" s="1">
        <v>25.2</v>
      </c>
      <c r="AB284" s="1">
        <v>25.2</v>
      </c>
      <c r="AC284" s="1">
        <v>25.6</v>
      </c>
      <c r="AD284" s="1">
        <v>24.2</v>
      </c>
      <c r="AE284" s="1">
        <v>23.4</v>
      </c>
      <c r="AF284" s="1">
        <v>24.9</v>
      </c>
      <c r="AG284" s="1">
        <v>24.2</v>
      </c>
      <c r="AH284" s="1">
        <v>25</v>
      </c>
      <c r="AI284" s="1">
        <v>23.6</v>
      </c>
      <c r="AJ284" s="1">
        <v>23.9</v>
      </c>
      <c r="AK284" s="1">
        <v>23.2</v>
      </c>
      <c r="AL284" s="1">
        <v>23.5</v>
      </c>
      <c r="AM284" s="1">
        <v>65535</v>
      </c>
      <c r="AN284" s="1">
        <v>23.8</v>
      </c>
      <c r="AO284" s="1">
        <v>23.6</v>
      </c>
      <c r="AP284" s="1">
        <v>24.9</v>
      </c>
      <c r="AQ284" s="1">
        <v>23.7</v>
      </c>
      <c r="AR284" s="1">
        <v>24.3</v>
      </c>
      <c r="AS284" s="1">
        <v>23.5</v>
      </c>
      <c r="AT284" s="1">
        <v>24.6</v>
      </c>
      <c r="AU284" s="1">
        <v>24.9</v>
      </c>
      <c r="AV284" s="1">
        <v>24.4</v>
      </c>
      <c r="AW284" s="1">
        <v>24.1</v>
      </c>
      <c r="AX284" s="1">
        <v>24.7</v>
      </c>
      <c r="AY284" s="1">
        <v>25.5</v>
      </c>
      <c r="AZ284" s="1">
        <v>24.6</v>
      </c>
      <c r="BA284" s="1">
        <v>23.7</v>
      </c>
      <c r="BB284" s="1">
        <v>25</v>
      </c>
      <c r="BC284" s="1">
        <v>24.1</v>
      </c>
      <c r="BD284" s="1">
        <v>24.6</v>
      </c>
      <c r="BE284" s="1">
        <v>26</v>
      </c>
      <c r="BF284" s="1">
        <v>24.5</v>
      </c>
      <c r="BG284" s="1">
        <v>24.9</v>
      </c>
      <c r="BH284" s="1">
        <v>26</v>
      </c>
      <c r="BI284" s="1">
        <v>25.7</v>
      </c>
      <c r="BJ284" s="1">
        <v>24.9</v>
      </c>
      <c r="BK284" s="1">
        <v>24.2</v>
      </c>
      <c r="BL284" s="1">
        <v>23.9</v>
      </c>
      <c r="BM284" s="1">
        <v>23.6</v>
      </c>
      <c r="BN284" s="1">
        <v>25.4</v>
      </c>
      <c r="BO284" s="102"/>
      <c r="BP284" s="1">
        <v>25.6</v>
      </c>
      <c r="BQ284" s="1">
        <v>23.5</v>
      </c>
      <c r="BR284" s="1">
        <v>24</v>
      </c>
      <c r="BS284" s="1">
        <v>25.3</v>
      </c>
      <c r="BT284" s="1">
        <v>25</v>
      </c>
      <c r="BU284" s="1">
        <v>24.5</v>
      </c>
      <c r="BV284" s="1">
        <v>25.8</v>
      </c>
      <c r="BW284" s="1">
        <v>25.2</v>
      </c>
      <c r="BX284" s="1">
        <v>25.6</v>
      </c>
      <c r="BY284" s="1">
        <v>25.8</v>
      </c>
      <c r="BZ284" s="1">
        <v>25.6</v>
      </c>
      <c r="CA284" s="1">
        <v>26.2</v>
      </c>
      <c r="CB284" s="1">
        <v>25.2</v>
      </c>
      <c r="CC284" s="1">
        <v>24.5</v>
      </c>
      <c r="CD284" s="1">
        <v>24.8</v>
      </c>
      <c r="CE284" s="1">
        <v>25.2</v>
      </c>
      <c r="CF284" s="1">
        <v>26.3</v>
      </c>
      <c r="CG284" s="1">
        <v>25.2</v>
      </c>
      <c r="CH284" s="1">
        <v>24.9</v>
      </c>
      <c r="CI284" s="1">
        <v>24.6</v>
      </c>
      <c r="CJ284" s="1">
        <v>25.6</v>
      </c>
      <c r="CK284" s="1">
        <v>24.7</v>
      </c>
      <c r="CL284" s="1">
        <v>24.3</v>
      </c>
      <c r="CM284" s="1">
        <v>25.5</v>
      </c>
      <c r="CN284" s="1">
        <v>25.6</v>
      </c>
      <c r="CO284" s="1">
        <v>25</v>
      </c>
      <c r="CP284" s="1">
        <v>24.7</v>
      </c>
      <c r="CQ284" s="1">
        <v>25.8</v>
      </c>
      <c r="CR284" s="1">
        <v>24.1</v>
      </c>
      <c r="CS284" s="1">
        <v>24.4</v>
      </c>
      <c r="CT284" s="1">
        <v>26</v>
      </c>
      <c r="CU284" s="1">
        <v>25.9</v>
      </c>
      <c r="CV284" s="1">
        <v>23</v>
      </c>
      <c r="CW284" s="1">
        <v>24.4</v>
      </c>
      <c r="CX284" s="1">
        <v>23.6</v>
      </c>
      <c r="CY284" s="1">
        <v>25.3</v>
      </c>
      <c r="CZ284" s="1">
        <v>24.7</v>
      </c>
      <c r="DA284" s="1">
        <v>24.7</v>
      </c>
      <c r="DB284" s="1">
        <v>24.5</v>
      </c>
      <c r="DC284" s="1">
        <v>24.1</v>
      </c>
      <c r="DD284" s="1">
        <v>24.7</v>
      </c>
      <c r="DE284" s="1">
        <v>23.8</v>
      </c>
      <c r="DF284" s="1">
        <v>25.3</v>
      </c>
      <c r="DG284" s="1">
        <v>25.6</v>
      </c>
      <c r="DH284" s="1">
        <v>26</v>
      </c>
      <c r="DI284" s="1">
        <v>24.9</v>
      </c>
      <c r="DJ284" s="1">
        <v>25.2</v>
      </c>
      <c r="DK284" s="1">
        <v>25.8</v>
      </c>
      <c r="DL284" s="1">
        <v>24.2</v>
      </c>
      <c r="DM284" s="1">
        <v>25.2</v>
      </c>
      <c r="DN284" s="1">
        <v>23.7</v>
      </c>
      <c r="DO284" s="1">
        <v>23.4</v>
      </c>
      <c r="DP284" s="1">
        <v>24.8</v>
      </c>
      <c r="DQ284" s="1">
        <v>24.4</v>
      </c>
      <c r="DR284" s="1">
        <v>24.7</v>
      </c>
      <c r="DS284" s="1">
        <v>24.8</v>
      </c>
      <c r="DT284" s="1">
        <v>25.3</v>
      </c>
      <c r="DU284" s="1">
        <v>25.9</v>
      </c>
      <c r="DV284" s="1">
        <v>26.2</v>
      </c>
      <c r="DW284" s="1">
        <v>26.9</v>
      </c>
      <c r="DX284" s="1">
        <v>26.5</v>
      </c>
      <c r="DY284" s="1">
        <v>25.9</v>
      </c>
      <c r="DZ284" s="1">
        <v>26.1</v>
      </c>
      <c r="EA284" s="1">
        <v>26.5</v>
      </c>
      <c r="EB284" s="1">
        <v>26.2</v>
      </c>
      <c r="EC284" s="1">
        <v>26.2</v>
      </c>
      <c r="ED284" s="1">
        <v>26.9</v>
      </c>
      <c r="EE284" s="1">
        <v>26.5</v>
      </c>
      <c r="EF284" s="1">
        <v>23.7</v>
      </c>
      <c r="EG284" s="1">
        <v>25.1</v>
      </c>
      <c r="EH284" s="1">
        <v>23.6</v>
      </c>
      <c r="EI284" s="1">
        <v>24</v>
      </c>
      <c r="EJ284" s="1">
        <v>24.7</v>
      </c>
      <c r="EK284" s="1">
        <v>26.3</v>
      </c>
      <c r="EL284" s="1">
        <v>24</v>
      </c>
      <c r="EM284" s="1">
        <v>24.5</v>
      </c>
      <c r="EN284" s="1">
        <v>23.9</v>
      </c>
      <c r="EO284" s="1">
        <v>24.2</v>
      </c>
      <c r="EP284" s="1">
        <v>24.5</v>
      </c>
      <c r="EQ284" s="1">
        <v>23.6</v>
      </c>
      <c r="ER284" s="1">
        <v>23.6</v>
      </c>
      <c r="ES284" s="1">
        <v>24.4</v>
      </c>
      <c r="ET284" s="1">
        <v>24.5</v>
      </c>
      <c r="EU284" s="1">
        <v>23.6</v>
      </c>
      <c r="EV284" s="1">
        <v>25.3</v>
      </c>
      <c r="EW284" s="1">
        <v>23.7</v>
      </c>
      <c r="EX284" s="1">
        <v>24.8</v>
      </c>
      <c r="EY284" s="1">
        <v>24.5</v>
      </c>
      <c r="EZ284" s="1">
        <v>24.4</v>
      </c>
      <c r="FA284" s="1">
        <v>23.3</v>
      </c>
      <c r="FB284" s="1">
        <v>24.6</v>
      </c>
      <c r="FC284" s="1">
        <v>24.5</v>
      </c>
      <c r="FD284" s="1">
        <v>24.6</v>
      </c>
      <c r="FE284" s="1">
        <v>24.9</v>
      </c>
      <c r="FF284" s="1">
        <v>24.8</v>
      </c>
      <c r="FG284" s="1">
        <v>25.5</v>
      </c>
      <c r="FH284" s="1">
        <v>25.7</v>
      </c>
      <c r="FI284" s="1">
        <v>23.9</v>
      </c>
      <c r="FJ284" s="1">
        <v>24.2</v>
      </c>
      <c r="FK284" s="1">
        <v>23.3</v>
      </c>
      <c r="FL284" s="1">
        <v>26.2</v>
      </c>
      <c r="FM284" s="1">
        <v>24.3</v>
      </c>
      <c r="FN284" s="1">
        <v>24.4</v>
      </c>
      <c r="FO284" s="1">
        <v>24</v>
      </c>
      <c r="FP284" s="1">
        <v>25.2</v>
      </c>
      <c r="FQ284" s="1">
        <v>25.6</v>
      </c>
      <c r="FR284" s="1">
        <v>25</v>
      </c>
      <c r="FS284" s="1">
        <v>26</v>
      </c>
      <c r="FT284" s="1">
        <v>25.9</v>
      </c>
      <c r="FU284" s="1">
        <v>27.1</v>
      </c>
      <c r="FV284" s="1">
        <v>25.6</v>
      </c>
      <c r="FW284" s="1">
        <v>25.6</v>
      </c>
      <c r="FX284" s="1">
        <v>26.2</v>
      </c>
      <c r="FY284" s="1">
        <v>24.1</v>
      </c>
      <c r="FZ284" s="1">
        <v>24</v>
      </c>
      <c r="GA284" s="1">
        <v>23.6</v>
      </c>
      <c r="GB284" s="1">
        <v>22.9</v>
      </c>
      <c r="GC284" s="1">
        <v>24.8</v>
      </c>
      <c r="GD284" s="1">
        <v>25.8</v>
      </c>
      <c r="GE284" s="1">
        <v>25.5</v>
      </c>
      <c r="GF284" s="1">
        <v>25</v>
      </c>
      <c r="GG284" s="1">
        <v>23.4</v>
      </c>
      <c r="GH284" s="1">
        <v>25.3</v>
      </c>
      <c r="GI284" s="1">
        <v>22.4</v>
      </c>
      <c r="GJ284" s="1">
        <v>24.5</v>
      </c>
      <c r="GK284" s="1">
        <v>25.1</v>
      </c>
      <c r="GL284" s="1">
        <v>25.6</v>
      </c>
      <c r="GM284" s="1">
        <v>23.3</v>
      </c>
      <c r="GN284" s="1">
        <v>26.4</v>
      </c>
      <c r="GO284" s="1">
        <v>23.9</v>
      </c>
      <c r="GP284" s="1">
        <v>23.7</v>
      </c>
      <c r="GQ284" s="1">
        <v>24.6</v>
      </c>
      <c r="GR284" s="1">
        <v>23.9</v>
      </c>
      <c r="GS284" s="1">
        <v>24.6</v>
      </c>
      <c r="GT284" s="1">
        <v>24.2</v>
      </c>
      <c r="GU284" s="1">
        <v>23.1</v>
      </c>
      <c r="GV284" s="1">
        <v>23.7</v>
      </c>
      <c r="GW284" s="1">
        <v>21.2</v>
      </c>
      <c r="GX284" s="1">
        <v>23.5</v>
      </c>
      <c r="GY284" s="1">
        <v>24.7</v>
      </c>
      <c r="GZ284" s="1">
        <v>25.4</v>
      </c>
      <c r="HA284" s="1">
        <v>25.4</v>
      </c>
      <c r="HB284" s="1">
        <v>24.8</v>
      </c>
      <c r="HC284" s="1">
        <v>23.6</v>
      </c>
      <c r="HD284" s="1">
        <v>23.8</v>
      </c>
      <c r="HE284" s="1">
        <v>23.8</v>
      </c>
      <c r="HF284" s="1">
        <v>24.6</v>
      </c>
      <c r="HG284" s="1">
        <v>23.7</v>
      </c>
      <c r="HH284" s="1">
        <v>22.1</v>
      </c>
      <c r="HI284" s="1">
        <v>24.4</v>
      </c>
      <c r="HJ284" s="1">
        <v>24.1</v>
      </c>
      <c r="HK284" s="1">
        <v>25</v>
      </c>
      <c r="HL284" s="1">
        <v>25.6</v>
      </c>
      <c r="HM284" s="1">
        <v>24.1</v>
      </c>
      <c r="HN284" s="1">
        <v>24.6</v>
      </c>
      <c r="HO284" s="1">
        <v>24.5</v>
      </c>
      <c r="HP284" s="1">
        <v>24.2</v>
      </c>
      <c r="HQ284" s="1">
        <v>25.8</v>
      </c>
      <c r="HR284" s="1">
        <v>22.9</v>
      </c>
      <c r="HS284" s="1">
        <v>23.7</v>
      </c>
      <c r="HT284" s="1">
        <v>24.7</v>
      </c>
      <c r="HU284" s="1">
        <v>23.4</v>
      </c>
      <c r="HV284" s="1">
        <v>25.1</v>
      </c>
      <c r="HW284" s="1">
        <v>24.6</v>
      </c>
      <c r="HX284" s="1">
        <v>25.4</v>
      </c>
      <c r="HY284" s="1">
        <v>25.4</v>
      </c>
      <c r="HZ284" s="1">
        <v>24.5</v>
      </c>
      <c r="IA284" s="1">
        <v>23.5</v>
      </c>
      <c r="IB284" s="1">
        <v>23.8</v>
      </c>
      <c r="IC284" s="1">
        <v>22.1</v>
      </c>
      <c r="ID284" s="1">
        <v>24.8</v>
      </c>
      <c r="IE284" s="1">
        <v>24.7</v>
      </c>
      <c r="IF284" s="1">
        <v>23.3</v>
      </c>
      <c r="IG284" s="1">
        <v>23.6</v>
      </c>
      <c r="IH284" s="1">
        <v>23.4</v>
      </c>
      <c r="II284" s="1">
        <v>25.7</v>
      </c>
      <c r="IJ284" s="1">
        <v>25.1</v>
      </c>
      <c r="IK284" s="1">
        <v>23.9</v>
      </c>
      <c r="IL284" s="1">
        <v>24.3</v>
      </c>
      <c r="IM284" s="1">
        <v>25.3</v>
      </c>
      <c r="IN284" s="1">
        <v>23.7</v>
      </c>
      <c r="IO284" s="1">
        <v>23.4</v>
      </c>
      <c r="IP284" s="1">
        <v>25.4</v>
      </c>
      <c r="IQ284" s="1">
        <v>25</v>
      </c>
      <c r="IR284" s="1">
        <v>24.9</v>
      </c>
      <c r="IS284" s="1">
        <v>25</v>
      </c>
      <c r="IT284" s="1">
        <v>24.2</v>
      </c>
      <c r="IU284" s="1">
        <v>25.5</v>
      </c>
      <c r="IV284" s="1">
        <v>24.5</v>
      </c>
      <c r="IW284" s="1">
        <v>24.6</v>
      </c>
      <c r="IX284" s="1">
        <v>24.1</v>
      </c>
      <c r="IY284" s="1">
        <v>22.8</v>
      </c>
      <c r="IZ284" s="1">
        <v>23.3</v>
      </c>
      <c r="JA284" s="1">
        <v>25.8</v>
      </c>
      <c r="JB284" s="1">
        <v>25.7</v>
      </c>
      <c r="JC284" s="1">
        <v>24.5</v>
      </c>
      <c r="JD284" s="1">
        <v>24.7</v>
      </c>
      <c r="JE284" s="1">
        <v>25.6</v>
      </c>
      <c r="JF284" s="1">
        <v>25</v>
      </c>
      <c r="JG284" s="1">
        <v>23.6</v>
      </c>
      <c r="JH284" s="1">
        <v>24.6</v>
      </c>
      <c r="JI284" s="1">
        <v>23.3</v>
      </c>
      <c r="JJ284" s="1">
        <v>23.7</v>
      </c>
      <c r="JK284" s="1">
        <v>23.8</v>
      </c>
      <c r="JL284" s="1">
        <v>23.7</v>
      </c>
      <c r="JM284" s="1">
        <v>24.3</v>
      </c>
      <c r="JN284" s="1">
        <v>23.4</v>
      </c>
      <c r="JO284" s="1">
        <v>24.8</v>
      </c>
      <c r="JP284" s="1">
        <v>24.6</v>
      </c>
      <c r="JQ284" s="1">
        <v>23.3</v>
      </c>
      <c r="JR284" s="1">
        <v>23.5</v>
      </c>
      <c r="JS284" s="1">
        <v>24.6</v>
      </c>
      <c r="JT284" s="1">
        <v>24.4</v>
      </c>
      <c r="JU284" s="1">
        <v>22.3</v>
      </c>
      <c r="JV284" s="1">
        <v>24.3</v>
      </c>
      <c r="JW284" s="1">
        <v>23.8</v>
      </c>
      <c r="JX284" s="1">
        <v>21.5</v>
      </c>
      <c r="JY284" s="1">
        <v>24</v>
      </c>
      <c r="JZ284" s="1">
        <v>22.9</v>
      </c>
      <c r="KA284" s="1">
        <v>24.6</v>
      </c>
      <c r="KB284" s="1">
        <v>23.8</v>
      </c>
      <c r="KC284" s="1">
        <v>24.2</v>
      </c>
      <c r="KD284" s="1">
        <v>24.5</v>
      </c>
      <c r="KE284" s="1">
        <v>23.1</v>
      </c>
      <c r="KF284" s="1">
        <v>25.3</v>
      </c>
      <c r="KG284" s="1">
        <v>23.1</v>
      </c>
      <c r="KH284" s="1">
        <v>24.2</v>
      </c>
      <c r="KI284" s="1">
        <v>23.5</v>
      </c>
      <c r="KJ284" s="1">
        <v>22.6</v>
      </c>
      <c r="KK284" s="1">
        <v>23.1</v>
      </c>
      <c r="KL284" s="1">
        <v>24.4</v>
      </c>
      <c r="KM284" s="1">
        <v>24.3</v>
      </c>
      <c r="KN284" s="1">
        <v>24.1</v>
      </c>
      <c r="KO284" s="1">
        <v>24</v>
      </c>
      <c r="KP284" s="1">
        <v>24</v>
      </c>
      <c r="KQ284" s="1">
        <v>22.9</v>
      </c>
      <c r="KR284" s="1">
        <v>22.9</v>
      </c>
      <c r="KS284" s="1">
        <v>23.4</v>
      </c>
      <c r="KT284" s="1">
        <v>23.6</v>
      </c>
      <c r="KU284" s="1">
        <v>23</v>
      </c>
      <c r="KV284" s="1">
        <v>24</v>
      </c>
      <c r="KW284" s="1">
        <v>24</v>
      </c>
      <c r="KX284" s="1">
        <v>23.1</v>
      </c>
      <c r="KY284" s="1">
        <v>23.7</v>
      </c>
      <c r="KZ284" s="1">
        <v>23.8</v>
      </c>
      <c r="LA284" s="1">
        <v>24.9</v>
      </c>
      <c r="LB284" s="1">
        <v>23.4</v>
      </c>
      <c r="LC284" s="1">
        <v>23.4</v>
      </c>
      <c r="LD284" s="1">
        <v>24.7</v>
      </c>
      <c r="LE284" s="1">
        <v>24</v>
      </c>
      <c r="LF284" s="1">
        <v>23.5</v>
      </c>
      <c r="LG284" s="1">
        <v>24.9</v>
      </c>
      <c r="LH284" s="1">
        <v>25.4</v>
      </c>
      <c r="LI284" s="1">
        <v>24.6</v>
      </c>
      <c r="LJ284" s="1">
        <v>22.7</v>
      </c>
      <c r="LK284" s="1">
        <v>24.5</v>
      </c>
      <c r="LL284" s="1">
        <v>24.2</v>
      </c>
      <c r="LM284" s="1">
        <v>23.3</v>
      </c>
      <c r="LN284" s="1">
        <v>23.4</v>
      </c>
      <c r="LO284" s="1">
        <v>23.3</v>
      </c>
      <c r="LP284" s="1">
        <v>23.7</v>
      </c>
      <c r="LQ284" s="1">
        <v>24.3</v>
      </c>
      <c r="LR284" s="1">
        <v>23.4</v>
      </c>
      <c r="LS284" s="1">
        <v>22.8</v>
      </c>
      <c r="LT284" s="1">
        <v>24</v>
      </c>
      <c r="LU284" s="1">
        <v>22.8</v>
      </c>
      <c r="LV284" s="1">
        <v>23</v>
      </c>
      <c r="LW284" s="1">
        <v>22.9</v>
      </c>
      <c r="LX284" s="1">
        <v>24.5</v>
      </c>
      <c r="LY284" s="1">
        <v>23.5</v>
      </c>
      <c r="LZ284" s="1">
        <v>25.6</v>
      </c>
      <c r="MA284" s="1">
        <v>25.3</v>
      </c>
      <c r="MB284" s="1">
        <v>25.5</v>
      </c>
      <c r="MC284" s="1">
        <v>24.4</v>
      </c>
      <c r="MD284" s="1">
        <v>23.2</v>
      </c>
      <c r="ME284" s="1">
        <v>65535</v>
      </c>
      <c r="MF284" s="1">
        <v>65535</v>
      </c>
      <c r="MG284" s="1">
        <v>65535</v>
      </c>
      <c r="MH284" s="1">
        <v>65535</v>
      </c>
      <c r="MI284" s="1">
        <v>65535</v>
      </c>
      <c r="MJ284" s="1">
        <v>65535</v>
      </c>
      <c r="MK284" s="1">
        <v>65535</v>
      </c>
      <c r="ML284" s="1">
        <v>65535</v>
      </c>
      <c r="MM284" s="1">
        <v>65535</v>
      </c>
      <c r="MN284" s="1">
        <v>65535</v>
      </c>
      <c r="MO284" s="1">
        <v>65535</v>
      </c>
      <c r="MP284" s="1">
        <v>65535</v>
      </c>
      <c r="MQ284" s="1">
        <v>65535</v>
      </c>
      <c r="MR284" s="1">
        <v>65535</v>
      </c>
      <c r="MS284" s="1">
        <v>65535</v>
      </c>
      <c r="MT284" s="1">
        <v>65535</v>
      </c>
      <c r="MU284" s="1">
        <v>65535</v>
      </c>
      <c r="MV284" s="1">
        <v>65535</v>
      </c>
      <c r="MW284" s="1">
        <v>65535</v>
      </c>
      <c r="MX284" s="1">
        <v>65535</v>
      </c>
      <c r="MY284" s="1">
        <v>65535</v>
      </c>
      <c r="MZ284" s="1">
        <v>65535</v>
      </c>
      <c r="NA284" s="1">
        <v>65535</v>
      </c>
      <c r="NB284" s="1">
        <v>65535</v>
      </c>
      <c r="NC284" s="1">
        <v>65535</v>
      </c>
      <c r="ND284" s="1">
        <v>65535</v>
      </c>
      <c r="NE284" s="1">
        <v>65535</v>
      </c>
      <c r="NF284" s="1">
        <v>65535</v>
      </c>
      <c r="NG284" s="1">
        <v>65535</v>
      </c>
      <c r="NH284" s="1">
        <v>65535</v>
      </c>
      <c r="NI284" s="1">
        <v>24</v>
      </c>
      <c r="NJ284" s="6">
        <f t="shared" si="209"/>
        <v>0.967741935483871</v>
      </c>
      <c r="NK284" s="3">
        <f t="shared" si="210"/>
        <v>0.9642857142857143</v>
      </c>
      <c r="NL284" s="3">
        <f t="shared" si="211"/>
        <v>1</v>
      </c>
      <c r="NM284" s="3">
        <f t="shared" si="212"/>
        <v>1</v>
      </c>
      <c r="NN284" s="3">
        <f t="shared" si="213"/>
        <v>1</v>
      </c>
      <c r="NO284" s="3">
        <f t="shared" si="214"/>
        <v>1</v>
      </c>
      <c r="NP284" s="3">
        <f t="shared" si="215"/>
        <v>1</v>
      </c>
      <c r="NQ284" s="3">
        <f t="shared" si="216"/>
        <v>1</v>
      </c>
      <c r="NR284" s="3">
        <f t="shared" si="217"/>
        <v>1</v>
      </c>
      <c r="NS284" s="3">
        <f t="shared" si="218"/>
        <v>1</v>
      </c>
      <c r="NT284" s="3">
        <f t="shared" si="219"/>
        <v>1</v>
      </c>
      <c r="NU284" s="3">
        <f t="shared" si="220"/>
        <v>3.2258064516129031E-2</v>
      </c>
      <c r="NV284" s="3">
        <f t="shared" si="221"/>
        <v>0.9123287671232877</v>
      </c>
      <c r="NW284" s="5">
        <f t="shared" si="222"/>
        <v>24</v>
      </c>
      <c r="NX284" s="1">
        <f t="shared" si="223"/>
        <v>24.559259259259264</v>
      </c>
      <c r="NY284" s="1">
        <f t="shared" si="224"/>
        <v>25.112903225806452</v>
      </c>
      <c r="NZ284" s="1">
        <f t="shared" si="225"/>
        <v>24.916666666666664</v>
      </c>
      <c r="OA284" s="1">
        <f t="shared" si="226"/>
        <v>24.761290322580642</v>
      </c>
      <c r="OB284" s="1">
        <f t="shared" si="227"/>
        <v>24.903333333333332</v>
      </c>
      <c r="OC284" s="1">
        <f t="shared" si="228"/>
        <v>24.193548387096776</v>
      </c>
      <c r="OD284" s="1">
        <f t="shared" si="229"/>
        <v>24.319354838709678</v>
      </c>
      <c r="OE284" s="1">
        <f t="shared" si="230"/>
        <v>24.269999999999996</v>
      </c>
      <c r="OF284" s="1">
        <f t="shared" si="231"/>
        <v>23.667741935483871</v>
      </c>
      <c r="OG284" s="1">
        <f t="shared" si="232"/>
        <v>23.970000000000002</v>
      </c>
      <c r="OH284" s="1" t="e">
        <f t="shared" si="233"/>
        <v>#N/A</v>
      </c>
      <c r="OI284" s="111" t="e">
        <f>NA()</f>
        <v>#N/A</v>
      </c>
      <c r="OJ284" s="112" t="e">
        <f>NA()</f>
        <v>#N/A</v>
      </c>
      <c r="OK284" s="112" t="e">
        <f>NA()</f>
        <v>#N/A</v>
      </c>
      <c r="OL284" s="112" t="e">
        <f>NA()</f>
        <v>#N/A</v>
      </c>
      <c r="OM284" s="112" t="e">
        <f>NA()</f>
        <v>#N/A</v>
      </c>
      <c r="ON284" s="112" t="e">
        <f>NA()</f>
        <v>#N/A</v>
      </c>
      <c r="OO284" s="112" t="e">
        <f>NA()</f>
        <v>#N/A</v>
      </c>
      <c r="OP284" s="112" t="e">
        <f>NA()</f>
        <v>#N/A</v>
      </c>
      <c r="OQ284" s="112" t="e">
        <f>NA()</f>
        <v>#N/A</v>
      </c>
      <c r="OR284" s="112" t="e">
        <f>NA()</f>
        <v>#N/A</v>
      </c>
      <c r="OS284" s="112" t="e">
        <f>NA()</f>
        <v>#N/A</v>
      </c>
      <c r="OT284" s="112" t="e">
        <f>NA()</f>
        <v>#N/A</v>
      </c>
      <c r="OU284" s="5" t="e">
        <f t="shared" si="197"/>
        <v>#N/A</v>
      </c>
      <c r="OV284" s="1" t="e">
        <f t="shared" si="198"/>
        <v>#N/A</v>
      </c>
      <c r="OW284" s="1" t="e">
        <f t="shared" si="199"/>
        <v>#N/A</v>
      </c>
      <c r="OX284" s="1" t="e">
        <f t="shared" si="200"/>
        <v>#N/A</v>
      </c>
      <c r="OY284" s="1" t="e">
        <f t="shared" si="201"/>
        <v>#N/A</v>
      </c>
      <c r="OZ284" s="1" t="e">
        <f t="shared" si="202"/>
        <v>#N/A</v>
      </c>
      <c r="PA284" s="1" t="e">
        <f t="shared" si="203"/>
        <v>#N/A</v>
      </c>
      <c r="PB284" s="1" t="e">
        <f t="shared" si="204"/>
        <v>#N/A</v>
      </c>
      <c r="PC284" s="1" t="e">
        <f t="shared" si="205"/>
        <v>#N/A</v>
      </c>
      <c r="PD284" s="1" t="e">
        <f t="shared" si="206"/>
        <v>#N/A</v>
      </c>
      <c r="PE284" s="1" t="e">
        <f t="shared" si="207"/>
        <v>#N/A</v>
      </c>
      <c r="PF284" s="1" t="e">
        <f t="shared" si="208"/>
        <v>#N/A</v>
      </c>
      <c r="PG284" s="111" t="e">
        <f>NA()</f>
        <v>#N/A</v>
      </c>
      <c r="PH284" s="112" t="e">
        <f>NA()</f>
        <v>#N/A</v>
      </c>
      <c r="PI284" s="112" t="e">
        <f>NA()</f>
        <v>#N/A</v>
      </c>
      <c r="PJ284" s="112" t="e">
        <f>NA()</f>
        <v>#N/A</v>
      </c>
      <c r="PK284" s="112" t="e">
        <f>NA()</f>
        <v>#N/A</v>
      </c>
      <c r="PL284" s="112" t="e">
        <f>NA()</f>
        <v>#N/A</v>
      </c>
      <c r="PM284" s="112" t="e">
        <f>NA()</f>
        <v>#N/A</v>
      </c>
      <c r="PN284" s="112" t="e">
        <f>NA()</f>
        <v>#N/A</v>
      </c>
      <c r="PO284" s="112" t="e">
        <f>NA()</f>
        <v>#N/A</v>
      </c>
      <c r="PP284" s="112" t="e">
        <f>NA()</f>
        <v>#N/A</v>
      </c>
      <c r="PQ284" s="112" t="e">
        <f>NA()</f>
        <v>#N/A</v>
      </c>
      <c r="PR284" s="137" t="e">
        <f>NA()</f>
        <v>#N/A</v>
      </c>
      <c r="PS284" s="5">
        <f t="array" ref="PS284">+IF(ISERROR($NW284)=FALSE,MIN(IF($H284:$AL284&lt;65534,$H284:$AL284,"")),NA())</f>
        <v>21.9</v>
      </c>
      <c r="PT284" s="1">
        <f t="array" ref="PT284">+IF(ISERROR($NX284)=FALSE,MIN(IF($AM284:$BN284&lt;65534,$AM284:$BN284,"")),NA())</f>
        <v>23.5</v>
      </c>
      <c r="PU284" s="1">
        <f t="array" ref="PU284">+IF(ISERROR($NY284)=FALSE,MIN(IF($BP284:$CT284&lt;65534,$BP284:$CT284,"")),NA())</f>
        <v>23.5</v>
      </c>
      <c r="PV284" s="1">
        <f t="array" ref="PV284">+IF(ISERROR($NZ284)=FALSE,MIN(IF($CU284:$DX284&lt;65534,$CU284:$DX284,"")),NA())</f>
        <v>23</v>
      </c>
      <c r="PW284" s="1">
        <f t="array" ref="PW284">+IF(ISERROR($OA284)=FALSE,MIN(IF($DY284:$FC284&lt;65534,$DY284:$FC284,"")),NA())</f>
        <v>23.3</v>
      </c>
      <c r="PX284" s="1">
        <f t="array" ref="PX284">+IF(ISERROR($OB284)=FALSE,MIN(IF($FD284:$GG284&lt;65534,$FD284:$GG284,"")),NA())</f>
        <v>22.9</v>
      </c>
      <c r="PY284" s="1">
        <f t="array" ref="PY284">+IF(ISERROR($OC284)=FALSE,MIN(IF($GH284:$HL284&lt;65534,$GH284:$HL284,"")),NA())</f>
        <v>21.2</v>
      </c>
      <c r="PZ284" s="1">
        <f t="array" ref="PZ284">+IF(ISERROR($OD284)=FALSE,MIN(IF($HM284:$IQ284&lt;65534,$HM284:$IQ284,"")),NA())</f>
        <v>22.1</v>
      </c>
      <c r="QA284" s="1">
        <f t="array" ref="QA284">+IF(ISERROR($OE284)=FALSE,MIN(IF($IR284:$JU284&lt;65534,$IR284:$JU284,"")),NA())</f>
        <v>22.3</v>
      </c>
      <c r="QB284" s="1">
        <f t="array" ref="QB284">+IF(ISERROR($OF284)=FALSE,MIN(IF($JV284:$KZ284&lt;65534,$JV284:$KZ284,"")),NA())</f>
        <v>21.5</v>
      </c>
      <c r="QC284" s="1">
        <f t="array" ref="QC284">+IF(ISERROR($OG284)=FALSE,MIN(IF($LA284:$MD284&lt;65534,$LA284:$MD284,"")),NA())</f>
        <v>22.7</v>
      </c>
      <c r="QD284" s="1" t="e">
        <f t="array" ref="QD284">+IF(ISERROR($OH284)=FALSE,MIN(IF($ME284:$NI284&lt;65534,$ME284:$NI284,"")),NA())</f>
        <v>#N/A</v>
      </c>
      <c r="QE284" s="5" t="e">
        <f t="shared" si="234"/>
        <v>#N/A</v>
      </c>
      <c r="QF284" s="1" t="e">
        <f t="shared" si="235"/>
        <v>#N/A</v>
      </c>
      <c r="QG284" s="1" t="e">
        <f t="shared" si="236"/>
        <v>#N/A</v>
      </c>
      <c r="QH284" s="1" t="e">
        <f t="shared" si="237"/>
        <v>#N/A</v>
      </c>
      <c r="QI284" s="1" t="e">
        <f t="shared" si="238"/>
        <v>#N/A</v>
      </c>
      <c r="QJ284" s="1" t="e">
        <f t="shared" si="239"/>
        <v>#N/A</v>
      </c>
      <c r="QK284" s="1" t="e">
        <f t="shared" si="240"/>
        <v>#N/A</v>
      </c>
      <c r="QL284" s="1" t="e">
        <f t="shared" si="241"/>
        <v>#N/A</v>
      </c>
      <c r="QM284" s="1" t="e">
        <f t="shared" si="242"/>
        <v>#N/A</v>
      </c>
      <c r="QN284" s="1" t="e">
        <f t="shared" si="243"/>
        <v>#N/A</v>
      </c>
      <c r="QO284" s="1" t="e">
        <f t="shared" si="244"/>
        <v>#N/A</v>
      </c>
      <c r="QP284" s="1" t="e">
        <f t="shared" si="245"/>
        <v>#N/A</v>
      </c>
      <c r="QQ284" s="5" t="s">
        <v>893</v>
      </c>
    </row>
    <row r="285" spans="1:459" s="1" customFormat="1" x14ac:dyDescent="0.2">
      <c r="A285" s="107">
        <v>12015110</v>
      </c>
      <c r="B285" s="108">
        <v>-76.694055555555565</v>
      </c>
      <c r="C285" s="108">
        <v>7.6711388888888896</v>
      </c>
      <c r="D285" s="109">
        <v>44</v>
      </c>
      <c r="E285" s="110" t="s">
        <v>617</v>
      </c>
      <c r="F285" s="110" t="s">
        <v>617</v>
      </c>
      <c r="G285" s="110" t="s">
        <v>13</v>
      </c>
      <c r="H285" s="1">
        <v>65535</v>
      </c>
      <c r="I285" s="1">
        <v>23.7</v>
      </c>
      <c r="J285" s="1">
        <v>23.8</v>
      </c>
      <c r="K285" s="1">
        <v>25.2</v>
      </c>
      <c r="L285" s="1">
        <v>24.3</v>
      </c>
      <c r="M285" s="1">
        <v>25.7</v>
      </c>
      <c r="N285" s="1">
        <v>25.3</v>
      </c>
      <c r="O285" s="1">
        <v>24.7</v>
      </c>
      <c r="P285" s="1">
        <v>24.3</v>
      </c>
      <c r="Q285" s="1">
        <v>22.8</v>
      </c>
      <c r="R285" s="1">
        <v>21.8</v>
      </c>
      <c r="S285" s="1">
        <v>23</v>
      </c>
      <c r="T285" s="1">
        <v>23.8</v>
      </c>
      <c r="U285" s="1">
        <v>24.3</v>
      </c>
      <c r="V285" s="1">
        <v>24.7</v>
      </c>
      <c r="W285" s="1">
        <v>25.5</v>
      </c>
      <c r="X285" s="1">
        <v>25.5</v>
      </c>
      <c r="Y285" s="1">
        <v>25.8</v>
      </c>
      <c r="Z285" s="1">
        <v>25.7</v>
      </c>
      <c r="AA285" s="1">
        <v>25.8</v>
      </c>
      <c r="AB285" s="1">
        <v>25.5</v>
      </c>
      <c r="AC285" s="1">
        <v>25.7</v>
      </c>
      <c r="AD285" s="1">
        <v>25.1</v>
      </c>
      <c r="AE285" s="1">
        <v>24</v>
      </c>
      <c r="AF285" s="1">
        <v>25.8</v>
      </c>
      <c r="AG285" s="1">
        <v>25.3</v>
      </c>
      <c r="AH285" s="1">
        <v>25.3</v>
      </c>
      <c r="AI285" s="1">
        <v>24.2</v>
      </c>
      <c r="AJ285" s="1">
        <v>24.8</v>
      </c>
      <c r="AK285" s="1">
        <v>24.7</v>
      </c>
      <c r="AL285" s="1">
        <v>24.5</v>
      </c>
      <c r="AM285" s="1">
        <v>65535</v>
      </c>
      <c r="AN285" s="1">
        <v>24.6</v>
      </c>
      <c r="AO285" s="1">
        <v>25.1</v>
      </c>
      <c r="AP285" s="1">
        <v>25.5</v>
      </c>
      <c r="AQ285" s="1">
        <v>25.4</v>
      </c>
      <c r="AR285" s="1">
        <v>25.6</v>
      </c>
      <c r="AS285" s="1">
        <v>25.2</v>
      </c>
      <c r="AT285" s="1">
        <v>25.4</v>
      </c>
      <c r="AU285" s="1">
        <v>25.8</v>
      </c>
      <c r="AV285" s="1">
        <v>25.5</v>
      </c>
      <c r="AW285" s="1">
        <v>25.5</v>
      </c>
      <c r="AX285" s="1">
        <v>25.7</v>
      </c>
      <c r="AY285" s="1">
        <v>26.3</v>
      </c>
      <c r="AZ285" s="1">
        <v>25.2</v>
      </c>
      <c r="BA285" s="1">
        <v>26.1</v>
      </c>
      <c r="BB285" s="1">
        <v>24.2</v>
      </c>
      <c r="BC285" s="1">
        <v>25.2</v>
      </c>
      <c r="BD285" s="1">
        <v>25.3</v>
      </c>
      <c r="BE285" s="1">
        <v>26.2</v>
      </c>
      <c r="BF285" s="1">
        <v>24.6</v>
      </c>
      <c r="BG285" s="1">
        <v>25.3</v>
      </c>
      <c r="BH285" s="1">
        <v>25.9</v>
      </c>
      <c r="BI285" s="1">
        <v>25.9</v>
      </c>
      <c r="BJ285" s="1">
        <v>25.5</v>
      </c>
      <c r="BK285" s="1">
        <v>25.3</v>
      </c>
      <c r="BL285" s="1">
        <v>25.6</v>
      </c>
      <c r="BM285" s="1">
        <v>24.9</v>
      </c>
      <c r="BN285" s="1">
        <v>25.3</v>
      </c>
      <c r="BO285" s="102"/>
      <c r="BP285" s="1">
        <v>25.9</v>
      </c>
      <c r="BQ285" s="1">
        <v>25.1</v>
      </c>
      <c r="BR285" s="1">
        <v>24.3</v>
      </c>
      <c r="BS285" s="1">
        <v>26.1</v>
      </c>
      <c r="BT285" s="1">
        <v>25.5</v>
      </c>
      <c r="BU285" s="1">
        <v>25.5</v>
      </c>
      <c r="BV285" s="1">
        <v>26.2</v>
      </c>
      <c r="BW285" s="1">
        <v>25.2</v>
      </c>
      <c r="BX285" s="1">
        <v>26</v>
      </c>
      <c r="BY285" s="1">
        <v>25.4</v>
      </c>
      <c r="BZ285" s="1">
        <v>26</v>
      </c>
      <c r="CA285" s="1">
        <v>26.1</v>
      </c>
      <c r="CB285" s="1">
        <v>25.6</v>
      </c>
      <c r="CC285" s="1">
        <v>24.8</v>
      </c>
      <c r="CD285" s="1">
        <v>25.6</v>
      </c>
      <c r="CE285" s="1">
        <v>26.1</v>
      </c>
      <c r="CF285" s="1">
        <v>26.4</v>
      </c>
      <c r="CG285" s="1">
        <v>26.2</v>
      </c>
      <c r="CH285" s="1">
        <v>24.8</v>
      </c>
      <c r="CI285" s="1">
        <v>23.7</v>
      </c>
      <c r="CJ285" s="1">
        <v>25.6</v>
      </c>
      <c r="CK285" s="1">
        <v>24.8</v>
      </c>
      <c r="CL285" s="1">
        <v>25.1</v>
      </c>
      <c r="CM285" s="1">
        <v>25.5</v>
      </c>
      <c r="CN285" s="1">
        <v>25.5</v>
      </c>
      <c r="CO285" s="1">
        <v>24.8</v>
      </c>
      <c r="CP285" s="1">
        <v>25.3</v>
      </c>
      <c r="CQ285" s="1">
        <v>25.8</v>
      </c>
      <c r="CR285" s="1">
        <v>24.1</v>
      </c>
      <c r="CS285" s="1">
        <v>25.1</v>
      </c>
      <c r="CT285" s="1">
        <v>26.2</v>
      </c>
      <c r="CU285" s="1">
        <v>25.7</v>
      </c>
      <c r="CV285" s="1">
        <v>23.5</v>
      </c>
      <c r="CW285" s="1">
        <v>23.9</v>
      </c>
      <c r="CX285" s="1">
        <v>24.3</v>
      </c>
      <c r="CY285" s="1">
        <v>24.4</v>
      </c>
      <c r="CZ285" s="1">
        <v>23.5</v>
      </c>
      <c r="DA285" s="1">
        <v>24.9</v>
      </c>
      <c r="DB285" s="1">
        <v>24</v>
      </c>
      <c r="DC285" s="1">
        <v>24.9</v>
      </c>
      <c r="DD285" s="1">
        <v>24.8</v>
      </c>
      <c r="DE285" s="1">
        <v>24</v>
      </c>
      <c r="DF285" s="1">
        <v>26.2</v>
      </c>
      <c r="DG285" s="1">
        <v>26.2</v>
      </c>
      <c r="DH285" s="1">
        <v>25.1</v>
      </c>
      <c r="DI285" s="1">
        <v>24.8</v>
      </c>
      <c r="DJ285" s="1">
        <v>26.1</v>
      </c>
      <c r="DK285" s="1">
        <v>26.3</v>
      </c>
      <c r="DL285" s="1">
        <v>24.2</v>
      </c>
      <c r="DM285" s="1">
        <v>25.9</v>
      </c>
      <c r="DN285" s="1">
        <v>24.5</v>
      </c>
      <c r="DO285" s="1">
        <v>23.5</v>
      </c>
      <c r="DP285" s="1">
        <v>24.2</v>
      </c>
      <c r="DQ285" s="1">
        <v>24.6</v>
      </c>
      <c r="DR285" s="1">
        <v>24.6</v>
      </c>
      <c r="DS285" s="1">
        <v>25.4</v>
      </c>
      <c r="DT285" s="1">
        <v>25.7</v>
      </c>
      <c r="DU285" s="1">
        <v>25.8</v>
      </c>
      <c r="DV285" s="1">
        <v>26.9</v>
      </c>
      <c r="DW285" s="1">
        <v>25.2</v>
      </c>
      <c r="DX285" s="1">
        <v>25.9</v>
      </c>
      <c r="DY285" s="1">
        <v>25.6</v>
      </c>
      <c r="DZ285" s="1">
        <v>26.8</v>
      </c>
      <c r="EA285" s="1">
        <v>26.8</v>
      </c>
      <c r="EB285" s="1">
        <v>24.3</v>
      </c>
      <c r="EC285" s="1">
        <v>26</v>
      </c>
      <c r="ED285" s="1">
        <v>26.6</v>
      </c>
      <c r="EE285" s="1">
        <v>26.2</v>
      </c>
      <c r="EF285" s="1">
        <v>24</v>
      </c>
      <c r="EG285" s="1">
        <v>24.6</v>
      </c>
      <c r="EH285" s="1">
        <v>23.8</v>
      </c>
      <c r="EI285" s="1">
        <v>24.1</v>
      </c>
      <c r="EJ285" s="1">
        <v>24.5</v>
      </c>
      <c r="EK285" s="1">
        <v>25.8</v>
      </c>
      <c r="EL285" s="1">
        <v>23.7</v>
      </c>
      <c r="EM285" s="1">
        <v>23.8</v>
      </c>
      <c r="EN285" s="1">
        <v>24.2</v>
      </c>
      <c r="EO285" s="1">
        <v>23.6</v>
      </c>
      <c r="EP285" s="1">
        <v>24.3</v>
      </c>
      <c r="EQ285" s="1">
        <v>23.8</v>
      </c>
      <c r="ER285" s="1">
        <v>23.5</v>
      </c>
      <c r="ES285" s="1">
        <v>24.2</v>
      </c>
      <c r="ET285" s="1">
        <v>65535</v>
      </c>
      <c r="EU285" s="1">
        <v>65535</v>
      </c>
      <c r="EV285" s="1">
        <v>65535</v>
      </c>
      <c r="EW285" s="1">
        <v>65535</v>
      </c>
      <c r="EX285" s="1">
        <v>65535</v>
      </c>
      <c r="EY285" s="1">
        <v>65535</v>
      </c>
      <c r="EZ285" s="1">
        <v>65535</v>
      </c>
      <c r="FA285" s="1">
        <v>65535</v>
      </c>
      <c r="FB285" s="1">
        <v>65535</v>
      </c>
      <c r="FC285" s="1">
        <v>65535</v>
      </c>
      <c r="FD285" s="1">
        <v>65535</v>
      </c>
      <c r="FE285" s="1">
        <v>65535</v>
      </c>
      <c r="FF285" s="1">
        <v>65535</v>
      </c>
      <c r="FG285" s="1">
        <v>65535</v>
      </c>
      <c r="FH285" s="1">
        <v>65535</v>
      </c>
      <c r="FI285" s="1">
        <v>65535</v>
      </c>
      <c r="FJ285" s="1">
        <v>65535</v>
      </c>
      <c r="FK285" s="1">
        <v>65535</v>
      </c>
      <c r="FL285" s="1">
        <v>65535</v>
      </c>
      <c r="FM285" s="1">
        <v>65535</v>
      </c>
      <c r="FN285" s="1">
        <v>65535</v>
      </c>
      <c r="FO285" s="1">
        <v>65535</v>
      </c>
      <c r="FP285" s="1">
        <v>65535</v>
      </c>
      <c r="FQ285" s="1">
        <v>65535</v>
      </c>
      <c r="FR285" s="1">
        <v>65535</v>
      </c>
      <c r="FS285" s="1">
        <v>65535</v>
      </c>
      <c r="FT285" s="1">
        <v>65535</v>
      </c>
      <c r="FU285" s="1">
        <v>65535</v>
      </c>
      <c r="FV285" s="1">
        <v>65535</v>
      </c>
      <c r="FW285" s="1">
        <v>65535</v>
      </c>
      <c r="FX285" s="1">
        <v>65535</v>
      </c>
      <c r="FY285" s="1">
        <v>65535</v>
      </c>
      <c r="FZ285" s="1">
        <v>65535</v>
      </c>
      <c r="GA285" s="1">
        <v>65535</v>
      </c>
      <c r="GB285" s="1">
        <v>65535</v>
      </c>
      <c r="GC285" s="1">
        <v>65535</v>
      </c>
      <c r="GD285" s="1">
        <v>65535</v>
      </c>
      <c r="GE285" s="1">
        <v>65535</v>
      </c>
      <c r="GF285" s="1">
        <v>65535</v>
      </c>
      <c r="GG285" s="1">
        <v>65535</v>
      </c>
      <c r="GH285" s="1">
        <v>65535</v>
      </c>
      <c r="GI285" s="1">
        <v>65535</v>
      </c>
      <c r="GJ285" s="1">
        <v>65535</v>
      </c>
      <c r="GK285" s="1">
        <v>65535</v>
      </c>
      <c r="GL285" s="1">
        <v>23.9</v>
      </c>
      <c r="GM285" s="1">
        <v>23.6</v>
      </c>
      <c r="GN285" s="1">
        <v>24.7</v>
      </c>
      <c r="GO285" s="1">
        <v>24.1</v>
      </c>
      <c r="GP285" s="1">
        <v>23.8</v>
      </c>
      <c r="GQ285" s="1">
        <v>23.9</v>
      </c>
      <c r="GR285" s="1">
        <v>23.2</v>
      </c>
      <c r="GS285" s="1">
        <v>24.9</v>
      </c>
      <c r="GT285" s="1">
        <v>23.6</v>
      </c>
      <c r="GU285" s="1">
        <v>24.3</v>
      </c>
      <c r="GV285" s="1">
        <v>23.3</v>
      </c>
      <c r="GW285" s="1">
        <v>21.1</v>
      </c>
      <c r="GX285" s="1">
        <v>23.3</v>
      </c>
      <c r="GY285" s="1">
        <v>24.2</v>
      </c>
      <c r="GZ285" s="1">
        <v>24.7</v>
      </c>
      <c r="HA285" s="1">
        <v>25.5</v>
      </c>
      <c r="HB285" s="1">
        <v>23.8</v>
      </c>
      <c r="HC285" s="1">
        <v>23.7</v>
      </c>
      <c r="HD285" s="1">
        <v>22.6</v>
      </c>
      <c r="HE285" s="1">
        <v>23.3</v>
      </c>
      <c r="HF285" s="1">
        <v>24</v>
      </c>
      <c r="HG285" s="1">
        <v>23.3</v>
      </c>
      <c r="HH285" s="1">
        <v>22.2</v>
      </c>
      <c r="HI285" s="1">
        <v>24.9</v>
      </c>
      <c r="HJ285" s="1">
        <v>23.7</v>
      </c>
      <c r="HK285" s="1">
        <v>24.8</v>
      </c>
      <c r="HL285" s="1">
        <v>25.2</v>
      </c>
      <c r="HM285" s="1">
        <v>24.3</v>
      </c>
      <c r="HN285" s="1">
        <v>24.9</v>
      </c>
      <c r="HO285" s="1">
        <v>24.4</v>
      </c>
      <c r="HP285" s="1">
        <v>24.4</v>
      </c>
      <c r="HQ285" s="1">
        <v>25.6</v>
      </c>
      <c r="HR285" s="1">
        <v>22.9</v>
      </c>
      <c r="HS285" s="1">
        <v>23.4</v>
      </c>
      <c r="HT285" s="1">
        <v>24.4</v>
      </c>
      <c r="HU285" s="1">
        <v>23.9</v>
      </c>
      <c r="HV285" s="1">
        <v>24.3</v>
      </c>
      <c r="HW285" s="1">
        <v>24.2</v>
      </c>
      <c r="HX285" s="1">
        <v>25.1</v>
      </c>
      <c r="HY285" s="1">
        <v>25.3</v>
      </c>
      <c r="HZ285" s="1">
        <v>24.5</v>
      </c>
      <c r="IA285" s="1">
        <v>23.1</v>
      </c>
      <c r="IB285" s="1">
        <v>23.1</v>
      </c>
      <c r="IC285" s="1">
        <v>21.9</v>
      </c>
      <c r="ID285" s="1">
        <v>23.8</v>
      </c>
      <c r="IE285" s="1">
        <v>23.4</v>
      </c>
      <c r="IF285" s="1">
        <v>23</v>
      </c>
      <c r="IG285" s="1">
        <v>23.6</v>
      </c>
      <c r="IH285" s="1">
        <v>23.7</v>
      </c>
      <c r="II285" s="1">
        <v>25.4</v>
      </c>
      <c r="IJ285" s="1">
        <v>24.8</v>
      </c>
      <c r="IK285" s="1">
        <v>23.7</v>
      </c>
      <c r="IL285" s="1">
        <v>25</v>
      </c>
      <c r="IM285" s="1">
        <v>26.3</v>
      </c>
      <c r="IN285" s="1">
        <v>23.8</v>
      </c>
      <c r="IO285" s="1">
        <v>24.3</v>
      </c>
      <c r="IP285" s="1">
        <v>24.7</v>
      </c>
      <c r="IQ285" s="1">
        <v>24.9</v>
      </c>
      <c r="IR285" s="1">
        <v>24.1</v>
      </c>
      <c r="IS285" s="1">
        <v>24.4</v>
      </c>
      <c r="IT285" s="1">
        <v>23.8</v>
      </c>
      <c r="IU285" s="1">
        <v>24.8</v>
      </c>
      <c r="IV285" s="1">
        <v>23.9</v>
      </c>
      <c r="IW285" s="1">
        <v>24.4</v>
      </c>
      <c r="IX285" s="1">
        <v>23.8</v>
      </c>
      <c r="IY285" s="1">
        <v>22.9</v>
      </c>
      <c r="IZ285" s="1">
        <v>23</v>
      </c>
      <c r="JA285" s="1">
        <v>25.3</v>
      </c>
      <c r="JB285" s="1">
        <v>25.3</v>
      </c>
      <c r="JC285" s="1">
        <v>24.5</v>
      </c>
      <c r="JD285" s="1">
        <v>24.3</v>
      </c>
      <c r="JE285" s="1">
        <v>25</v>
      </c>
      <c r="JF285" s="1">
        <v>24</v>
      </c>
      <c r="JG285" s="1">
        <v>23.2</v>
      </c>
      <c r="JH285" s="1">
        <v>23.9</v>
      </c>
      <c r="JI285" s="1">
        <v>22.7</v>
      </c>
      <c r="JJ285" s="1">
        <v>23.3</v>
      </c>
      <c r="JK285" s="1">
        <v>23.5</v>
      </c>
      <c r="JL285" s="1">
        <v>23.4</v>
      </c>
      <c r="JM285" s="1">
        <v>23.6</v>
      </c>
      <c r="JN285" s="1">
        <v>23.1</v>
      </c>
      <c r="JO285" s="1">
        <v>24.6</v>
      </c>
      <c r="JP285" s="1">
        <v>24.5</v>
      </c>
      <c r="JQ285" s="1">
        <v>23</v>
      </c>
      <c r="JR285" s="1">
        <v>23.8</v>
      </c>
      <c r="JS285" s="1">
        <v>24.7</v>
      </c>
      <c r="JT285" s="1">
        <v>23.6</v>
      </c>
      <c r="JU285" s="1">
        <v>22</v>
      </c>
      <c r="JV285" s="1">
        <v>23.9</v>
      </c>
      <c r="JW285" s="1">
        <v>23.6</v>
      </c>
      <c r="JX285" s="1">
        <v>21.3</v>
      </c>
      <c r="JY285" s="1">
        <v>24.1</v>
      </c>
      <c r="JZ285" s="1">
        <v>22.1</v>
      </c>
      <c r="KA285" s="1">
        <v>24.2</v>
      </c>
      <c r="KB285" s="1">
        <v>24</v>
      </c>
      <c r="KC285" s="1">
        <v>24.6</v>
      </c>
      <c r="KD285" s="1">
        <v>24</v>
      </c>
      <c r="KE285" s="1">
        <v>22.6</v>
      </c>
      <c r="KF285" s="1">
        <v>25.3</v>
      </c>
      <c r="KG285" s="1">
        <v>23.3</v>
      </c>
      <c r="KH285" s="1">
        <v>24.6</v>
      </c>
      <c r="KI285" s="1">
        <v>23.8</v>
      </c>
      <c r="KJ285" s="1">
        <v>23.3</v>
      </c>
      <c r="KK285" s="1">
        <v>22.6</v>
      </c>
      <c r="KL285" s="1">
        <v>23.6</v>
      </c>
      <c r="KM285" s="1">
        <v>23.3</v>
      </c>
      <c r="KN285" s="1">
        <v>23.3</v>
      </c>
      <c r="KO285" s="1">
        <v>23.4</v>
      </c>
      <c r="KP285" s="1">
        <v>23.3</v>
      </c>
      <c r="KQ285" s="1">
        <v>23.4</v>
      </c>
      <c r="KR285" s="1">
        <v>22.8</v>
      </c>
      <c r="KS285" s="1">
        <v>24.8</v>
      </c>
      <c r="KT285" s="1">
        <v>24.7</v>
      </c>
      <c r="KU285" s="1">
        <v>24.2</v>
      </c>
      <c r="KV285" s="1">
        <v>24.6</v>
      </c>
      <c r="KW285" s="1">
        <v>25.5</v>
      </c>
      <c r="KX285" s="1">
        <v>23.6</v>
      </c>
      <c r="KY285" s="1">
        <v>24.7</v>
      </c>
      <c r="KZ285" s="1">
        <v>25</v>
      </c>
      <c r="LA285" s="1">
        <v>25.1</v>
      </c>
      <c r="LB285" s="1">
        <v>23.8</v>
      </c>
      <c r="LC285" s="1">
        <v>24.6</v>
      </c>
      <c r="LD285" s="1">
        <v>25</v>
      </c>
      <c r="LE285" s="1">
        <v>24.6</v>
      </c>
      <c r="LF285" s="1">
        <v>24.6</v>
      </c>
      <c r="LG285" s="1">
        <v>24.5</v>
      </c>
      <c r="LH285" s="1">
        <v>25.3</v>
      </c>
      <c r="LI285" s="1">
        <v>24.6</v>
      </c>
      <c r="LJ285" s="1">
        <v>23.6</v>
      </c>
      <c r="LK285" s="1">
        <v>24.4</v>
      </c>
      <c r="LL285" s="1">
        <v>24.5</v>
      </c>
      <c r="LM285" s="1">
        <v>24.3</v>
      </c>
      <c r="LN285" s="1">
        <v>23.7</v>
      </c>
      <c r="LO285" s="1">
        <v>23.7</v>
      </c>
      <c r="LP285" s="1">
        <v>24.6</v>
      </c>
      <c r="LQ285" s="1">
        <v>24.4</v>
      </c>
      <c r="LR285" s="1">
        <v>23.9</v>
      </c>
      <c r="LS285" s="1">
        <v>24.2</v>
      </c>
      <c r="LT285" s="1">
        <v>24.4</v>
      </c>
      <c r="LU285" s="1">
        <v>23.2</v>
      </c>
      <c r="LV285" s="1">
        <v>23.9</v>
      </c>
      <c r="LW285" s="1">
        <v>23.6</v>
      </c>
      <c r="LX285" s="1">
        <v>24.6</v>
      </c>
      <c r="LY285" s="1">
        <v>24.3</v>
      </c>
      <c r="LZ285" s="1">
        <v>25.3</v>
      </c>
      <c r="MA285" s="1">
        <v>26.1</v>
      </c>
      <c r="MB285" s="1">
        <v>25.4</v>
      </c>
      <c r="MC285" s="1">
        <v>24.4</v>
      </c>
      <c r="MD285" s="1">
        <v>23.2</v>
      </c>
      <c r="ME285" s="1">
        <v>65535</v>
      </c>
      <c r="MF285" s="1">
        <v>65535</v>
      </c>
      <c r="MG285" s="1">
        <v>65535</v>
      </c>
      <c r="MH285" s="1">
        <v>65535</v>
      </c>
      <c r="MI285" s="1">
        <v>65535</v>
      </c>
      <c r="MJ285" s="1">
        <v>65535</v>
      </c>
      <c r="MK285" s="1">
        <v>65535</v>
      </c>
      <c r="ML285" s="1">
        <v>65535</v>
      </c>
      <c r="MM285" s="1">
        <v>65535</v>
      </c>
      <c r="MN285" s="1">
        <v>65535</v>
      </c>
      <c r="MO285" s="1">
        <v>65535</v>
      </c>
      <c r="MP285" s="1">
        <v>65535</v>
      </c>
      <c r="MQ285" s="1">
        <v>65535</v>
      </c>
      <c r="MR285" s="1">
        <v>65535</v>
      </c>
      <c r="MS285" s="1">
        <v>65535</v>
      </c>
      <c r="MT285" s="1">
        <v>65535</v>
      </c>
      <c r="MU285" s="1">
        <v>65535</v>
      </c>
      <c r="MV285" s="1">
        <v>65535</v>
      </c>
      <c r="MW285" s="1">
        <v>65535</v>
      </c>
      <c r="MX285" s="1">
        <v>65535</v>
      </c>
      <c r="MY285" s="1">
        <v>65535</v>
      </c>
      <c r="MZ285" s="1">
        <v>65535</v>
      </c>
      <c r="NA285" s="1">
        <v>65535</v>
      </c>
      <c r="NB285" s="1">
        <v>65535</v>
      </c>
      <c r="NC285" s="1">
        <v>65535</v>
      </c>
      <c r="ND285" s="1">
        <v>65535</v>
      </c>
      <c r="NE285" s="1">
        <v>65535</v>
      </c>
      <c r="NF285" s="1">
        <v>65535</v>
      </c>
      <c r="NG285" s="1">
        <v>65535</v>
      </c>
      <c r="NH285" s="1">
        <v>65535</v>
      </c>
      <c r="NI285" s="1">
        <v>24.6</v>
      </c>
      <c r="NJ285" s="6">
        <f t="shared" si="209"/>
        <v>0.967741935483871</v>
      </c>
      <c r="NK285" s="3">
        <f t="shared" si="210"/>
        <v>0.9642857142857143</v>
      </c>
      <c r="NL285" s="3">
        <f t="shared" si="211"/>
        <v>1</v>
      </c>
      <c r="NM285" s="3">
        <f t="shared" si="212"/>
        <v>1</v>
      </c>
      <c r="NN285" s="3">
        <f t="shared" si="213"/>
        <v>0.67741935483870963</v>
      </c>
      <c r="NO285" s="3">
        <f t="shared" si="214"/>
        <v>0</v>
      </c>
      <c r="NP285" s="3">
        <f t="shared" si="215"/>
        <v>0.87096774193548387</v>
      </c>
      <c r="NQ285" s="3">
        <f t="shared" si="216"/>
        <v>1</v>
      </c>
      <c r="NR285" s="3">
        <f t="shared" si="217"/>
        <v>1</v>
      </c>
      <c r="NS285" s="3">
        <f t="shared" si="218"/>
        <v>1</v>
      </c>
      <c r="NT285" s="3">
        <f t="shared" si="219"/>
        <v>1</v>
      </c>
      <c r="NU285" s="3">
        <f t="shared" si="220"/>
        <v>3.2258064516129031E-2</v>
      </c>
      <c r="NV285" s="3">
        <f t="shared" si="221"/>
        <v>0.79178082191780819</v>
      </c>
      <c r="NW285" s="5">
        <f t="shared" si="222"/>
        <v>24.686666666666667</v>
      </c>
      <c r="NX285" s="1">
        <f t="shared" si="223"/>
        <v>25.411111111111108</v>
      </c>
      <c r="NY285" s="1">
        <f t="shared" si="224"/>
        <v>25.429032258064513</v>
      </c>
      <c r="NZ285" s="1">
        <f t="shared" si="225"/>
        <v>24.966666666666672</v>
      </c>
      <c r="OA285" s="1">
        <f t="shared" si="226"/>
        <v>24.771428571428572</v>
      </c>
      <c r="OB285" s="1" t="e">
        <f t="shared" si="227"/>
        <v>#N/A</v>
      </c>
      <c r="OC285" s="1">
        <f t="shared" si="228"/>
        <v>23.837037037037042</v>
      </c>
      <c r="OD285" s="1">
        <f t="shared" si="229"/>
        <v>24.196774193548389</v>
      </c>
      <c r="OE285" s="1">
        <f t="shared" si="230"/>
        <v>23.880000000000003</v>
      </c>
      <c r="OF285" s="1">
        <f t="shared" si="231"/>
        <v>23.790322580645167</v>
      </c>
      <c r="OG285" s="1">
        <f t="shared" si="232"/>
        <v>24.393333333333327</v>
      </c>
      <c r="OH285" s="1" t="e">
        <f t="shared" si="233"/>
        <v>#N/A</v>
      </c>
      <c r="OI285" s="111" t="e">
        <f>NA()</f>
        <v>#N/A</v>
      </c>
      <c r="OJ285" s="112" t="e">
        <f>NA()</f>
        <v>#N/A</v>
      </c>
      <c r="OK285" s="112" t="e">
        <f>NA()</f>
        <v>#N/A</v>
      </c>
      <c r="OL285" s="112" t="e">
        <f>NA()</f>
        <v>#N/A</v>
      </c>
      <c r="OM285" s="112" t="e">
        <f>NA()</f>
        <v>#N/A</v>
      </c>
      <c r="ON285" s="112" t="e">
        <f>NA()</f>
        <v>#N/A</v>
      </c>
      <c r="OO285" s="112" t="e">
        <f>NA()</f>
        <v>#N/A</v>
      </c>
      <c r="OP285" s="112" t="e">
        <f>NA()</f>
        <v>#N/A</v>
      </c>
      <c r="OQ285" s="112" t="e">
        <f>NA()</f>
        <v>#N/A</v>
      </c>
      <c r="OR285" s="112" t="e">
        <f>NA()</f>
        <v>#N/A</v>
      </c>
      <c r="OS285" s="112" t="e">
        <f>NA()</f>
        <v>#N/A</v>
      </c>
      <c r="OT285" s="112" t="e">
        <f>NA()</f>
        <v>#N/A</v>
      </c>
      <c r="OU285" s="5" t="e">
        <f t="shared" si="197"/>
        <v>#N/A</v>
      </c>
      <c r="OV285" s="1" t="e">
        <f t="shared" si="198"/>
        <v>#N/A</v>
      </c>
      <c r="OW285" s="1" t="e">
        <f t="shared" si="199"/>
        <v>#N/A</v>
      </c>
      <c r="OX285" s="1" t="e">
        <f t="shared" si="200"/>
        <v>#N/A</v>
      </c>
      <c r="OY285" s="1" t="e">
        <f t="shared" si="201"/>
        <v>#N/A</v>
      </c>
      <c r="OZ285" s="1" t="e">
        <f t="shared" si="202"/>
        <v>#N/A</v>
      </c>
      <c r="PA285" s="1" t="e">
        <f t="shared" si="203"/>
        <v>#N/A</v>
      </c>
      <c r="PB285" s="1" t="e">
        <f t="shared" si="204"/>
        <v>#N/A</v>
      </c>
      <c r="PC285" s="1" t="e">
        <f t="shared" si="205"/>
        <v>#N/A</v>
      </c>
      <c r="PD285" s="1" t="e">
        <f t="shared" si="206"/>
        <v>#N/A</v>
      </c>
      <c r="PE285" s="1" t="e">
        <f t="shared" si="207"/>
        <v>#N/A</v>
      </c>
      <c r="PF285" s="1" t="e">
        <f t="shared" si="208"/>
        <v>#N/A</v>
      </c>
      <c r="PG285" s="111" t="e">
        <f>NA()</f>
        <v>#N/A</v>
      </c>
      <c r="PH285" s="112" t="e">
        <f>NA()</f>
        <v>#N/A</v>
      </c>
      <c r="PI285" s="112" t="e">
        <f>NA()</f>
        <v>#N/A</v>
      </c>
      <c r="PJ285" s="112" t="e">
        <f>NA()</f>
        <v>#N/A</v>
      </c>
      <c r="PK285" s="112" t="e">
        <f>NA()</f>
        <v>#N/A</v>
      </c>
      <c r="PL285" s="112" t="e">
        <f>NA()</f>
        <v>#N/A</v>
      </c>
      <c r="PM285" s="112" t="e">
        <f>NA()</f>
        <v>#N/A</v>
      </c>
      <c r="PN285" s="112" t="e">
        <f>NA()</f>
        <v>#N/A</v>
      </c>
      <c r="PO285" s="112" t="e">
        <f>NA()</f>
        <v>#N/A</v>
      </c>
      <c r="PP285" s="112" t="e">
        <f>NA()</f>
        <v>#N/A</v>
      </c>
      <c r="PQ285" s="112" t="e">
        <f>NA()</f>
        <v>#N/A</v>
      </c>
      <c r="PR285" s="137" t="e">
        <f>NA()</f>
        <v>#N/A</v>
      </c>
      <c r="PS285" s="5">
        <f t="array" ref="PS285">+IF(ISERROR($NW285)=FALSE,MIN(IF($H285:$AL285&lt;65534,$H285:$AL285,"")),NA())</f>
        <v>21.8</v>
      </c>
      <c r="PT285" s="1">
        <f t="array" ref="PT285">+IF(ISERROR($NX285)=FALSE,MIN(IF($AM285:$BN285&lt;65534,$AM285:$BN285,"")),NA())</f>
        <v>24.2</v>
      </c>
      <c r="PU285" s="1">
        <f t="array" ref="PU285">+IF(ISERROR($NY285)=FALSE,MIN(IF($BP285:$CT285&lt;65534,$BP285:$CT285,"")),NA())</f>
        <v>23.7</v>
      </c>
      <c r="PV285" s="1">
        <f t="array" ref="PV285">+IF(ISERROR($NZ285)=FALSE,MIN(IF($CU285:$DX285&lt;65534,$CU285:$DX285,"")),NA())</f>
        <v>23.5</v>
      </c>
      <c r="PW285" s="1">
        <f t="array" ref="PW285">+IF(ISERROR($OA285)=FALSE,MIN(IF($DY285:$FC285&lt;65534,$DY285:$FC285,"")),NA())</f>
        <v>23.5</v>
      </c>
      <c r="PX285" s="1" t="e">
        <f t="array" ref="PX285">+IF(ISERROR($OB285)=FALSE,MIN(IF($FD285:$GG285&lt;65534,$FD285:$GG285,"")),NA())</f>
        <v>#N/A</v>
      </c>
      <c r="PY285" s="1">
        <f t="array" ref="PY285">+IF(ISERROR($OC285)=FALSE,MIN(IF($GH285:$HL285&lt;65534,$GH285:$HL285,"")),NA())</f>
        <v>21.1</v>
      </c>
      <c r="PZ285" s="1">
        <f t="array" ref="PZ285">+IF(ISERROR($OD285)=FALSE,MIN(IF($HM285:$IQ285&lt;65534,$HM285:$IQ285,"")),NA())</f>
        <v>21.9</v>
      </c>
      <c r="QA285" s="1">
        <f t="array" ref="QA285">+IF(ISERROR($OE285)=FALSE,MIN(IF($IR285:$JU285&lt;65534,$IR285:$JU285,"")),NA())</f>
        <v>22</v>
      </c>
      <c r="QB285" s="1">
        <f t="array" ref="QB285">+IF(ISERROR($OF285)=FALSE,MIN(IF($JV285:$KZ285&lt;65534,$JV285:$KZ285,"")),NA())</f>
        <v>21.3</v>
      </c>
      <c r="QC285" s="1">
        <f t="array" ref="QC285">+IF(ISERROR($OG285)=FALSE,MIN(IF($LA285:$MD285&lt;65534,$LA285:$MD285,"")),NA())</f>
        <v>23.2</v>
      </c>
      <c r="QD285" s="1" t="e">
        <f t="array" ref="QD285">+IF(ISERROR($OH285)=FALSE,MIN(IF($ME285:$NI285&lt;65534,$ME285:$NI285,"")),NA())</f>
        <v>#N/A</v>
      </c>
      <c r="QE285" s="5" t="e">
        <f t="shared" si="234"/>
        <v>#N/A</v>
      </c>
      <c r="QF285" s="1" t="e">
        <f t="shared" si="235"/>
        <v>#N/A</v>
      </c>
      <c r="QG285" s="1" t="e">
        <f t="shared" si="236"/>
        <v>#N/A</v>
      </c>
      <c r="QH285" s="1" t="e">
        <f t="shared" si="237"/>
        <v>#N/A</v>
      </c>
      <c r="QI285" s="1" t="e">
        <f t="shared" si="238"/>
        <v>#N/A</v>
      </c>
      <c r="QJ285" s="1" t="e">
        <f t="shared" si="239"/>
        <v>#N/A</v>
      </c>
      <c r="QK285" s="1" t="e">
        <f t="shared" si="240"/>
        <v>#N/A</v>
      </c>
      <c r="QL285" s="1" t="e">
        <f t="shared" si="241"/>
        <v>#N/A</v>
      </c>
      <c r="QM285" s="1" t="e">
        <f t="shared" si="242"/>
        <v>#N/A</v>
      </c>
      <c r="QN285" s="1" t="e">
        <f t="shared" si="243"/>
        <v>#N/A</v>
      </c>
      <c r="QO285" s="1" t="e">
        <f t="shared" si="244"/>
        <v>#N/A</v>
      </c>
      <c r="QP285" s="1" t="e">
        <f t="shared" si="245"/>
        <v>#N/A</v>
      </c>
      <c r="QQ285" s="5" t="s">
        <v>893</v>
      </c>
    </row>
    <row r="286" spans="1:459" s="1" customFormat="1" x14ac:dyDescent="0.2">
      <c r="A286" s="107">
        <v>23085260</v>
      </c>
      <c r="B286" s="108">
        <v>-75.414555555555566</v>
      </c>
      <c r="C286" s="108">
        <v>6.1319166666666662</v>
      </c>
      <c r="D286" s="109">
        <v>2125</v>
      </c>
      <c r="E286" s="110" t="s">
        <v>618</v>
      </c>
      <c r="F286" s="110" t="s">
        <v>19</v>
      </c>
      <c r="G286" s="110" t="s">
        <v>13</v>
      </c>
      <c r="H286" s="1">
        <v>65535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">
        <v>0</v>
      </c>
      <c r="AM286" s="1">
        <v>65535</v>
      </c>
      <c r="AN286" s="1">
        <v>0</v>
      </c>
      <c r="AO286" s="1">
        <v>0</v>
      </c>
      <c r="AP286" s="1">
        <v>0</v>
      </c>
      <c r="AQ286" s="1">
        <v>0</v>
      </c>
      <c r="AR286" s="1">
        <v>0</v>
      </c>
      <c r="AS286" s="1">
        <v>0</v>
      </c>
      <c r="AT286" s="1">
        <v>0</v>
      </c>
      <c r="AU286" s="1">
        <v>0</v>
      </c>
      <c r="AV286" s="1">
        <v>0</v>
      </c>
      <c r="AW286" s="1">
        <v>0</v>
      </c>
      <c r="AX286" s="1">
        <v>0</v>
      </c>
      <c r="AY286" s="1">
        <v>0</v>
      </c>
      <c r="AZ286" s="1">
        <v>0</v>
      </c>
      <c r="BA286" s="1">
        <v>0</v>
      </c>
      <c r="BB286" s="1">
        <v>0</v>
      </c>
      <c r="BC286" s="1">
        <v>0</v>
      </c>
      <c r="BD286" s="1">
        <v>0</v>
      </c>
      <c r="BE286" s="1">
        <v>0</v>
      </c>
      <c r="BF286" s="1">
        <v>0</v>
      </c>
      <c r="BG286" s="1">
        <v>0</v>
      </c>
      <c r="BH286" s="1">
        <v>0</v>
      </c>
      <c r="BI286" s="1">
        <v>0</v>
      </c>
      <c r="BJ286" s="1">
        <v>0</v>
      </c>
      <c r="BK286" s="1">
        <v>12.4</v>
      </c>
      <c r="BL286" s="1">
        <v>0</v>
      </c>
      <c r="BM286" s="1">
        <v>0</v>
      </c>
      <c r="BN286" s="1">
        <v>0</v>
      </c>
      <c r="BO286" s="102"/>
      <c r="BP286" s="1">
        <v>0</v>
      </c>
      <c r="BQ286" s="1">
        <v>0</v>
      </c>
      <c r="BR286" s="1">
        <v>0</v>
      </c>
      <c r="BS286" s="1">
        <v>0</v>
      </c>
      <c r="BT286" s="1">
        <v>0</v>
      </c>
      <c r="BU286" s="1">
        <v>0</v>
      </c>
      <c r="BV286" s="1">
        <v>0</v>
      </c>
      <c r="BW286" s="1">
        <v>0</v>
      </c>
      <c r="BX286" s="1">
        <v>0</v>
      </c>
      <c r="BY286" s="1">
        <v>0</v>
      </c>
      <c r="BZ286" s="1">
        <v>0</v>
      </c>
      <c r="CA286" s="1">
        <v>0</v>
      </c>
      <c r="CB286" s="1">
        <v>0</v>
      </c>
      <c r="CC286" s="1">
        <v>0</v>
      </c>
      <c r="CD286" s="1">
        <v>0</v>
      </c>
      <c r="CE286" s="1">
        <v>0</v>
      </c>
      <c r="CF286" s="1">
        <v>0</v>
      </c>
      <c r="CG286" s="1">
        <v>0</v>
      </c>
      <c r="CH286" s="1">
        <v>0</v>
      </c>
      <c r="CI286" s="1">
        <v>0</v>
      </c>
      <c r="CJ286" s="1">
        <v>0</v>
      </c>
      <c r="CK286" s="1">
        <v>0</v>
      </c>
      <c r="CL286" s="1">
        <v>0</v>
      </c>
      <c r="CM286" s="1">
        <v>0</v>
      </c>
      <c r="CN286" s="1">
        <v>0</v>
      </c>
      <c r="CO286" s="1">
        <v>0</v>
      </c>
      <c r="CP286" s="1">
        <v>0</v>
      </c>
      <c r="CQ286" s="1">
        <v>0</v>
      </c>
      <c r="CR286" s="1">
        <v>0</v>
      </c>
      <c r="CS286" s="1">
        <v>0</v>
      </c>
      <c r="CT286" s="1">
        <v>0</v>
      </c>
      <c r="CU286" s="1">
        <v>0</v>
      </c>
      <c r="CV286" s="1">
        <v>0</v>
      </c>
      <c r="CW286" s="1">
        <v>0</v>
      </c>
      <c r="CX286" s="1">
        <v>0</v>
      </c>
      <c r="CY286" s="1">
        <v>0</v>
      </c>
      <c r="CZ286" s="1">
        <v>0</v>
      </c>
      <c r="DA286" s="1">
        <v>0</v>
      </c>
      <c r="DB286" s="1">
        <v>0</v>
      </c>
      <c r="DC286" s="1">
        <v>0</v>
      </c>
      <c r="DD286" s="1">
        <v>0</v>
      </c>
      <c r="DE286" s="1">
        <v>0</v>
      </c>
      <c r="DF286" s="1">
        <v>0</v>
      </c>
      <c r="DG286" s="1">
        <v>0</v>
      </c>
      <c r="DH286" s="1">
        <v>0</v>
      </c>
      <c r="DI286" s="1">
        <v>0</v>
      </c>
      <c r="DJ286" s="1">
        <v>0</v>
      </c>
      <c r="DK286" s="1">
        <v>0</v>
      </c>
      <c r="DL286" s="1">
        <v>0</v>
      </c>
      <c r="DM286" s="1">
        <v>0</v>
      </c>
      <c r="DN286" s="1">
        <v>0</v>
      </c>
      <c r="DO286" s="1">
        <v>0</v>
      </c>
      <c r="DP286" s="1">
        <v>0</v>
      </c>
      <c r="DQ286" s="1">
        <v>0</v>
      </c>
      <c r="DR286" s="1">
        <v>0</v>
      </c>
      <c r="DS286" s="1">
        <v>0</v>
      </c>
      <c r="DT286" s="1">
        <v>0</v>
      </c>
      <c r="DU286" s="1">
        <v>0</v>
      </c>
      <c r="DV286" s="1">
        <v>13</v>
      </c>
      <c r="DW286" s="1">
        <v>0</v>
      </c>
      <c r="DX286" s="1">
        <v>0</v>
      </c>
      <c r="DY286" s="1">
        <v>0</v>
      </c>
      <c r="DZ286" s="1">
        <v>0</v>
      </c>
      <c r="EA286" s="1">
        <v>0</v>
      </c>
      <c r="EB286" s="1">
        <v>0</v>
      </c>
      <c r="EC286" s="1">
        <v>0</v>
      </c>
      <c r="ED286" s="1">
        <v>0</v>
      </c>
      <c r="EE286" s="1">
        <v>0</v>
      </c>
      <c r="EF286" s="1">
        <v>0</v>
      </c>
      <c r="EG286" s="1">
        <v>0</v>
      </c>
      <c r="EH286" s="1">
        <v>0</v>
      </c>
      <c r="EI286" s="1">
        <v>0</v>
      </c>
      <c r="EJ286" s="1">
        <v>0</v>
      </c>
      <c r="EK286" s="1">
        <v>0</v>
      </c>
      <c r="EL286" s="1">
        <v>0</v>
      </c>
      <c r="EM286" s="1">
        <v>0</v>
      </c>
      <c r="EN286" s="1">
        <v>0</v>
      </c>
      <c r="EO286" s="1">
        <v>0</v>
      </c>
      <c r="EP286" s="1">
        <v>0</v>
      </c>
      <c r="EQ286" s="1">
        <v>0</v>
      </c>
      <c r="ER286" s="1">
        <v>0</v>
      </c>
      <c r="ES286" s="1">
        <v>0</v>
      </c>
      <c r="ET286" s="1">
        <v>0</v>
      </c>
      <c r="EU286" s="1">
        <v>0</v>
      </c>
      <c r="EV286" s="1">
        <v>0</v>
      </c>
      <c r="EW286" s="1">
        <v>0</v>
      </c>
      <c r="EX286" s="1">
        <v>0</v>
      </c>
      <c r="EY286" s="1">
        <v>0</v>
      </c>
      <c r="EZ286" s="1">
        <v>0</v>
      </c>
      <c r="FA286" s="1">
        <v>0</v>
      </c>
      <c r="FB286" s="1">
        <v>0</v>
      </c>
      <c r="FC286" s="1">
        <v>0</v>
      </c>
      <c r="FD286" s="1">
        <v>0</v>
      </c>
      <c r="FE286" s="1">
        <v>0</v>
      </c>
      <c r="FF286" s="1">
        <v>0</v>
      </c>
      <c r="FG286" s="1">
        <v>0</v>
      </c>
      <c r="FH286" s="1">
        <v>13.3</v>
      </c>
      <c r="FI286" s="1">
        <v>0</v>
      </c>
      <c r="FJ286" s="1">
        <v>0</v>
      </c>
      <c r="FK286" s="1">
        <v>0</v>
      </c>
      <c r="FL286" s="1">
        <v>0</v>
      </c>
      <c r="FM286" s="1">
        <v>0</v>
      </c>
      <c r="FN286" s="1">
        <v>0</v>
      </c>
      <c r="FO286" s="1">
        <v>13.4</v>
      </c>
      <c r="FP286" s="1">
        <v>0</v>
      </c>
      <c r="FQ286" s="1">
        <v>0</v>
      </c>
      <c r="FR286" s="1">
        <v>65535</v>
      </c>
      <c r="FS286" s="1">
        <v>0</v>
      </c>
      <c r="FT286" s="1">
        <v>65535</v>
      </c>
      <c r="FU286" s="1">
        <v>10.1</v>
      </c>
      <c r="FV286" s="1">
        <v>0</v>
      </c>
      <c r="FW286" s="1">
        <v>0</v>
      </c>
      <c r="FX286" s="1">
        <v>9.5</v>
      </c>
      <c r="FY286" s="1">
        <v>65535</v>
      </c>
      <c r="FZ286" s="1">
        <v>0</v>
      </c>
      <c r="GA286" s="1">
        <v>65535</v>
      </c>
      <c r="GB286" s="1">
        <v>0</v>
      </c>
      <c r="GC286" s="1">
        <v>65535</v>
      </c>
      <c r="GD286" s="1">
        <v>0</v>
      </c>
      <c r="GE286" s="1">
        <v>0</v>
      </c>
      <c r="GF286" s="1">
        <v>0</v>
      </c>
      <c r="GG286" s="1">
        <v>65535</v>
      </c>
      <c r="GH286" s="1">
        <v>0</v>
      </c>
      <c r="GI286" s="1">
        <v>65535</v>
      </c>
      <c r="GJ286" s="1">
        <v>0</v>
      </c>
      <c r="GK286" s="1">
        <v>0</v>
      </c>
      <c r="GL286" s="1">
        <v>65535</v>
      </c>
      <c r="GM286" s="1">
        <v>65535</v>
      </c>
      <c r="GN286" s="1">
        <v>7.5</v>
      </c>
      <c r="GO286" s="1">
        <v>0</v>
      </c>
      <c r="GP286" s="1">
        <v>0</v>
      </c>
      <c r="GQ286" s="1">
        <v>0</v>
      </c>
      <c r="GR286" s="1">
        <v>0</v>
      </c>
      <c r="GS286" s="1">
        <v>65535</v>
      </c>
      <c r="GT286" s="1">
        <v>0</v>
      </c>
      <c r="GU286" s="1">
        <v>65535</v>
      </c>
      <c r="GV286" s="1">
        <v>65535</v>
      </c>
      <c r="GW286" s="1">
        <v>65535</v>
      </c>
      <c r="GX286" s="1">
        <v>0</v>
      </c>
      <c r="GY286" s="1">
        <v>65535</v>
      </c>
      <c r="GZ286" s="1">
        <v>65535</v>
      </c>
      <c r="HA286" s="1">
        <v>0</v>
      </c>
      <c r="HB286" s="1">
        <v>65535</v>
      </c>
      <c r="HC286" s="1">
        <v>65535</v>
      </c>
      <c r="HD286" s="1">
        <v>65535</v>
      </c>
      <c r="HE286" s="1">
        <v>0</v>
      </c>
      <c r="HF286" s="1">
        <v>65535</v>
      </c>
      <c r="HG286" s="1">
        <v>65535</v>
      </c>
      <c r="HH286" s="1">
        <v>0</v>
      </c>
      <c r="HI286" s="1">
        <v>10.1</v>
      </c>
      <c r="HJ286" s="1">
        <v>65535</v>
      </c>
      <c r="HK286" s="1">
        <v>0</v>
      </c>
      <c r="HL286" s="1">
        <v>65535</v>
      </c>
      <c r="HM286" s="1">
        <v>0</v>
      </c>
      <c r="HN286" s="1">
        <v>0</v>
      </c>
      <c r="HO286" s="1">
        <v>0</v>
      </c>
      <c r="HP286" s="1">
        <v>65535</v>
      </c>
      <c r="HQ286" s="1">
        <v>65535</v>
      </c>
      <c r="HR286" s="1">
        <v>10.199999999999999</v>
      </c>
      <c r="HS286" s="1">
        <v>0</v>
      </c>
      <c r="HT286" s="1">
        <v>65535</v>
      </c>
      <c r="HU286" s="1">
        <v>0</v>
      </c>
      <c r="HV286" s="1">
        <v>8.6999999999999993</v>
      </c>
      <c r="HW286" s="1">
        <v>0</v>
      </c>
      <c r="HX286" s="1">
        <v>65535</v>
      </c>
      <c r="HY286" s="1">
        <v>0</v>
      </c>
      <c r="HZ286" s="1">
        <v>65535</v>
      </c>
      <c r="IA286" s="1">
        <v>0</v>
      </c>
      <c r="IB286" s="1">
        <v>65535</v>
      </c>
      <c r="IC286" s="1">
        <v>0</v>
      </c>
      <c r="ID286" s="1">
        <v>65535</v>
      </c>
      <c r="IE286" s="1">
        <v>0</v>
      </c>
      <c r="IF286" s="1">
        <v>65535</v>
      </c>
      <c r="IG286" s="1">
        <v>65535</v>
      </c>
      <c r="IH286" s="1">
        <v>0</v>
      </c>
      <c r="II286" s="1">
        <v>65535</v>
      </c>
      <c r="IJ286" s="1">
        <v>65535</v>
      </c>
      <c r="IK286" s="1">
        <v>65535</v>
      </c>
      <c r="IL286" s="1">
        <v>65535</v>
      </c>
      <c r="IM286" s="1">
        <v>8.1</v>
      </c>
      <c r="IN286" s="1">
        <v>10.199999999999999</v>
      </c>
      <c r="IO286" s="1">
        <v>6.8</v>
      </c>
      <c r="IP286" s="1">
        <v>9.8000000000000007</v>
      </c>
      <c r="IQ286" s="1">
        <v>10.3</v>
      </c>
      <c r="IR286" s="1">
        <v>12.8</v>
      </c>
      <c r="IS286" s="1">
        <v>12.9</v>
      </c>
      <c r="IT286" s="1">
        <v>11.4</v>
      </c>
      <c r="IU286" s="1">
        <v>12.2</v>
      </c>
      <c r="IV286" s="1">
        <v>12.3</v>
      </c>
      <c r="IW286" s="1">
        <v>13.4</v>
      </c>
      <c r="IX286" s="1">
        <v>11.8</v>
      </c>
      <c r="IY286" s="1">
        <v>10.8</v>
      </c>
      <c r="IZ286" s="1">
        <v>9.1999999999999993</v>
      </c>
      <c r="JA286" s="1">
        <v>11.5</v>
      </c>
      <c r="JB286" s="1">
        <v>14.1</v>
      </c>
      <c r="JC286" s="1">
        <v>13.3</v>
      </c>
      <c r="JD286" s="1">
        <v>12.6</v>
      </c>
      <c r="JE286" s="1">
        <v>13.7</v>
      </c>
      <c r="JF286" s="1">
        <v>10.9</v>
      </c>
      <c r="JG286" s="1">
        <v>12.1</v>
      </c>
      <c r="JH286" s="1">
        <v>13.3</v>
      </c>
      <c r="JI286" s="1">
        <v>13.9</v>
      </c>
      <c r="JJ286" s="1">
        <v>12.7</v>
      </c>
      <c r="JK286" s="1">
        <v>12.6</v>
      </c>
      <c r="JL286" s="1">
        <v>12.5</v>
      </c>
      <c r="JM286" s="1">
        <v>12.5</v>
      </c>
      <c r="JN286" s="1">
        <v>12.9</v>
      </c>
      <c r="JO286" s="1">
        <v>12.4</v>
      </c>
      <c r="JP286" s="1">
        <v>13.1</v>
      </c>
      <c r="JQ286" s="1">
        <v>12.9</v>
      </c>
      <c r="JR286" s="1">
        <v>10.4</v>
      </c>
      <c r="JS286" s="1">
        <v>12</v>
      </c>
      <c r="JT286" s="1">
        <v>13.2</v>
      </c>
      <c r="JU286" s="1">
        <v>12.4</v>
      </c>
      <c r="JV286" s="1">
        <v>11.9</v>
      </c>
      <c r="JW286" s="1">
        <v>11.5</v>
      </c>
      <c r="JX286" s="1">
        <v>12.2</v>
      </c>
      <c r="JY286" s="1">
        <v>7.9</v>
      </c>
      <c r="JZ286" s="1">
        <v>13.4</v>
      </c>
      <c r="KA286" s="1">
        <v>12.4</v>
      </c>
      <c r="KB286" s="1">
        <v>11.8</v>
      </c>
      <c r="KC286" s="1">
        <v>13</v>
      </c>
      <c r="KD286" s="1">
        <v>11.2</v>
      </c>
      <c r="KE286" s="1">
        <v>12.6</v>
      </c>
      <c r="KF286" s="1">
        <v>13.3</v>
      </c>
      <c r="KG286" s="1">
        <v>11.9</v>
      </c>
      <c r="KH286" s="1">
        <v>13</v>
      </c>
      <c r="KI286" s="1">
        <v>12.8</v>
      </c>
      <c r="KJ286" s="1">
        <v>11.7</v>
      </c>
      <c r="KK286" s="1">
        <v>13.2</v>
      </c>
      <c r="KL286" s="1">
        <v>12.7</v>
      </c>
      <c r="KM286" s="1">
        <v>12.8</v>
      </c>
      <c r="KN286" s="1">
        <v>12.6</v>
      </c>
      <c r="KO286" s="1">
        <v>12.9</v>
      </c>
      <c r="KP286" s="1">
        <v>12.8</v>
      </c>
      <c r="KQ286" s="1">
        <v>12.2</v>
      </c>
      <c r="KR286" s="1">
        <v>12.8</v>
      </c>
      <c r="KS286" s="1">
        <v>13.2</v>
      </c>
      <c r="KT286" s="1">
        <v>13.8</v>
      </c>
      <c r="KU286" s="1">
        <v>11.1</v>
      </c>
      <c r="KV286" s="1">
        <v>12.6</v>
      </c>
      <c r="KW286" s="1">
        <v>11.4</v>
      </c>
      <c r="KX286" s="1">
        <v>13.4</v>
      </c>
      <c r="KY286" s="1">
        <v>12.9</v>
      </c>
      <c r="KZ286" s="1">
        <v>12.5</v>
      </c>
      <c r="LA286" s="1">
        <v>13.3</v>
      </c>
      <c r="LB286" s="1">
        <v>13.3</v>
      </c>
      <c r="LC286" s="1">
        <v>14.2</v>
      </c>
      <c r="LD286" s="1">
        <v>13.5</v>
      </c>
      <c r="LE286" s="1">
        <v>14.1</v>
      </c>
      <c r="LF286" s="1">
        <v>11.7</v>
      </c>
      <c r="LG286" s="1">
        <v>12.3</v>
      </c>
      <c r="LH286" s="1">
        <v>13.6</v>
      </c>
      <c r="LI286" s="1">
        <v>11.8</v>
      </c>
      <c r="LJ286" s="1">
        <v>12</v>
      </c>
      <c r="LK286" s="1">
        <v>14.3</v>
      </c>
      <c r="LL286" s="1">
        <v>14</v>
      </c>
      <c r="LM286" s="1">
        <v>12.8</v>
      </c>
      <c r="LN286" s="1">
        <v>13</v>
      </c>
      <c r="LO286" s="1">
        <v>13.9</v>
      </c>
      <c r="LP286" s="1">
        <v>11.3</v>
      </c>
      <c r="LQ286" s="1">
        <v>14.2</v>
      </c>
      <c r="LR286" s="1">
        <v>14.2</v>
      </c>
      <c r="LS286" s="1">
        <v>13.1</v>
      </c>
      <c r="LT286" s="1">
        <v>13.1</v>
      </c>
      <c r="LU286" s="1">
        <v>11.9</v>
      </c>
      <c r="LV286" s="1">
        <v>11.7</v>
      </c>
      <c r="LW286" s="1">
        <v>11.4</v>
      </c>
      <c r="LX286" s="1">
        <v>13.7</v>
      </c>
      <c r="LY286" s="1">
        <v>13.4</v>
      </c>
      <c r="LZ286" s="1">
        <v>14.2</v>
      </c>
      <c r="MA286" s="1">
        <v>11.1</v>
      </c>
      <c r="MB286" s="1">
        <v>12.5</v>
      </c>
      <c r="MC286" s="1">
        <v>13.5</v>
      </c>
      <c r="MD286" s="1">
        <v>12</v>
      </c>
      <c r="ME286" s="1">
        <v>65535</v>
      </c>
      <c r="MF286" s="1">
        <v>65535</v>
      </c>
      <c r="MG286" s="1">
        <v>65535</v>
      </c>
      <c r="MH286" s="1">
        <v>65535</v>
      </c>
      <c r="MI286" s="1">
        <v>65535</v>
      </c>
      <c r="MJ286" s="1">
        <v>65535</v>
      </c>
      <c r="MK286" s="1">
        <v>65535</v>
      </c>
      <c r="ML286" s="1">
        <v>65535</v>
      </c>
      <c r="MM286" s="1">
        <v>65535</v>
      </c>
      <c r="MN286" s="1">
        <v>65535</v>
      </c>
      <c r="MO286" s="1">
        <v>65535</v>
      </c>
      <c r="MP286" s="1">
        <v>65535</v>
      </c>
      <c r="MQ286" s="1">
        <v>65535</v>
      </c>
      <c r="MR286" s="1">
        <v>65535</v>
      </c>
      <c r="MS286" s="1">
        <v>65535</v>
      </c>
      <c r="MT286" s="1">
        <v>65535</v>
      </c>
      <c r="MU286" s="1">
        <v>65535</v>
      </c>
      <c r="MV286" s="1">
        <v>65535</v>
      </c>
      <c r="MW286" s="1">
        <v>65535</v>
      </c>
      <c r="MX286" s="1">
        <v>65535</v>
      </c>
      <c r="MY286" s="1">
        <v>65535</v>
      </c>
      <c r="MZ286" s="1">
        <v>65535</v>
      </c>
      <c r="NA286" s="1">
        <v>65535</v>
      </c>
      <c r="NB286" s="1">
        <v>65535</v>
      </c>
      <c r="NC286" s="1">
        <v>65535</v>
      </c>
      <c r="ND286" s="1">
        <v>65535</v>
      </c>
      <c r="NE286" s="1">
        <v>65535</v>
      </c>
      <c r="NF286" s="1">
        <v>65535</v>
      </c>
      <c r="NG286" s="1">
        <v>65535</v>
      </c>
      <c r="NH286" s="1">
        <v>65535</v>
      </c>
      <c r="NI286" s="1">
        <v>14.1</v>
      </c>
      <c r="NJ286" s="6">
        <f t="shared" si="209"/>
        <v>0.967741935483871</v>
      </c>
      <c r="NK286" s="3">
        <f t="shared" si="210"/>
        <v>0.9642857142857143</v>
      </c>
      <c r="NL286" s="3">
        <f t="shared" si="211"/>
        <v>1</v>
      </c>
      <c r="NM286" s="3">
        <f t="shared" si="212"/>
        <v>1</v>
      </c>
      <c r="NN286" s="3">
        <f t="shared" si="213"/>
        <v>1</v>
      </c>
      <c r="NO286" s="3">
        <f t="shared" si="214"/>
        <v>0.8</v>
      </c>
      <c r="NP286" s="3">
        <f t="shared" si="215"/>
        <v>0.4838709677419355</v>
      </c>
      <c r="NQ286" s="3">
        <f t="shared" si="216"/>
        <v>0.58064516129032262</v>
      </c>
      <c r="NR286" s="3">
        <f t="shared" si="217"/>
        <v>1</v>
      </c>
      <c r="NS286" s="3">
        <f t="shared" si="218"/>
        <v>1</v>
      </c>
      <c r="NT286" s="3">
        <f t="shared" si="219"/>
        <v>1</v>
      </c>
      <c r="NU286" s="3">
        <f t="shared" si="220"/>
        <v>3.2258064516129031E-2</v>
      </c>
      <c r="NV286" s="3">
        <f t="shared" si="221"/>
        <v>0.81643835616438354</v>
      </c>
      <c r="NW286" s="5">
        <f t="shared" si="222"/>
        <v>0</v>
      </c>
      <c r="NX286" s="1">
        <f t="shared" si="223"/>
        <v>0.45925925925925926</v>
      </c>
      <c r="NY286" s="1">
        <f t="shared" si="224"/>
        <v>0</v>
      </c>
      <c r="NZ286" s="1">
        <f t="shared" si="225"/>
        <v>0.43333333333333335</v>
      </c>
      <c r="OA286" s="1">
        <f t="shared" si="226"/>
        <v>0</v>
      </c>
      <c r="OB286" s="1">
        <f t="shared" si="227"/>
        <v>1.9291666666666669</v>
      </c>
      <c r="OC286" s="1" t="e">
        <f t="shared" si="228"/>
        <v>#N/A</v>
      </c>
      <c r="OD286" s="1">
        <f t="shared" si="229"/>
        <v>3.5611111111111109</v>
      </c>
      <c r="OE286" s="1">
        <f t="shared" si="230"/>
        <v>12.393333333333329</v>
      </c>
      <c r="OF286" s="1">
        <f t="shared" si="231"/>
        <v>12.370967741935482</v>
      </c>
      <c r="OG286" s="1">
        <f t="shared" si="232"/>
        <v>12.969999999999997</v>
      </c>
      <c r="OH286" s="1" t="e">
        <f t="shared" si="233"/>
        <v>#N/A</v>
      </c>
      <c r="OI286" s="111" t="e">
        <f>NA()</f>
        <v>#N/A</v>
      </c>
      <c r="OJ286" s="112" t="e">
        <f>NA()</f>
        <v>#N/A</v>
      </c>
      <c r="OK286" s="112" t="e">
        <f>NA()</f>
        <v>#N/A</v>
      </c>
      <c r="OL286" s="112" t="e">
        <f>NA()</f>
        <v>#N/A</v>
      </c>
      <c r="OM286" s="112" t="e">
        <f>NA()</f>
        <v>#N/A</v>
      </c>
      <c r="ON286" s="112" t="e">
        <f>NA()</f>
        <v>#N/A</v>
      </c>
      <c r="OO286" s="112" t="e">
        <f>NA()</f>
        <v>#N/A</v>
      </c>
      <c r="OP286" s="112" t="e">
        <f>NA()</f>
        <v>#N/A</v>
      </c>
      <c r="OQ286" s="112" t="e">
        <f>NA()</f>
        <v>#N/A</v>
      </c>
      <c r="OR286" s="112" t="e">
        <f>NA()</f>
        <v>#N/A</v>
      </c>
      <c r="OS286" s="112" t="e">
        <f>NA()</f>
        <v>#N/A</v>
      </c>
      <c r="OT286" s="112" t="e">
        <f>NA()</f>
        <v>#N/A</v>
      </c>
      <c r="OU286" s="5" t="e">
        <f t="shared" si="197"/>
        <v>#N/A</v>
      </c>
      <c r="OV286" s="1" t="e">
        <f t="shared" si="198"/>
        <v>#N/A</v>
      </c>
      <c r="OW286" s="1" t="e">
        <f t="shared" si="199"/>
        <v>#N/A</v>
      </c>
      <c r="OX286" s="1" t="e">
        <f t="shared" si="200"/>
        <v>#N/A</v>
      </c>
      <c r="OY286" s="1" t="e">
        <f t="shared" si="201"/>
        <v>#N/A</v>
      </c>
      <c r="OZ286" s="1" t="e">
        <f t="shared" si="202"/>
        <v>#N/A</v>
      </c>
      <c r="PA286" s="1" t="e">
        <f t="shared" si="203"/>
        <v>#N/A</v>
      </c>
      <c r="PB286" s="1" t="e">
        <f t="shared" si="204"/>
        <v>#N/A</v>
      </c>
      <c r="PC286" s="1" t="e">
        <f t="shared" si="205"/>
        <v>#N/A</v>
      </c>
      <c r="PD286" s="1" t="e">
        <f t="shared" si="206"/>
        <v>#N/A</v>
      </c>
      <c r="PE286" s="1" t="e">
        <f t="shared" si="207"/>
        <v>#N/A</v>
      </c>
      <c r="PF286" s="1" t="e">
        <f t="shared" si="208"/>
        <v>#N/A</v>
      </c>
      <c r="PG286" s="111" t="e">
        <f>NA()</f>
        <v>#N/A</v>
      </c>
      <c r="PH286" s="112" t="e">
        <f>NA()</f>
        <v>#N/A</v>
      </c>
      <c r="PI286" s="112" t="e">
        <f>NA()</f>
        <v>#N/A</v>
      </c>
      <c r="PJ286" s="112" t="e">
        <f>NA()</f>
        <v>#N/A</v>
      </c>
      <c r="PK286" s="112" t="e">
        <f>NA()</f>
        <v>#N/A</v>
      </c>
      <c r="PL286" s="112" t="e">
        <f>NA()</f>
        <v>#N/A</v>
      </c>
      <c r="PM286" s="112" t="e">
        <f>NA()</f>
        <v>#N/A</v>
      </c>
      <c r="PN286" s="112" t="e">
        <f>NA()</f>
        <v>#N/A</v>
      </c>
      <c r="PO286" s="112" t="e">
        <f>NA()</f>
        <v>#N/A</v>
      </c>
      <c r="PP286" s="112" t="e">
        <f>NA()</f>
        <v>#N/A</v>
      </c>
      <c r="PQ286" s="112" t="e">
        <f>NA()</f>
        <v>#N/A</v>
      </c>
      <c r="PR286" s="137" t="e">
        <f>NA()</f>
        <v>#N/A</v>
      </c>
      <c r="PS286" s="5">
        <f t="array" ref="PS286">+IF(ISERROR($NW286)=FALSE,MIN(IF($H286:$AL286&lt;65534,$H286:$AL286,"")),NA())</f>
        <v>0</v>
      </c>
      <c r="PT286" s="1">
        <f t="array" ref="PT286">+IF(ISERROR($NX286)=FALSE,MIN(IF($AM286:$BN286&lt;65534,$AM286:$BN286,"")),NA())</f>
        <v>0</v>
      </c>
      <c r="PU286" s="1">
        <f t="array" ref="PU286">+IF(ISERROR($NY286)=FALSE,MIN(IF($BP286:$CT286&lt;65534,$BP286:$CT286,"")),NA())</f>
        <v>0</v>
      </c>
      <c r="PV286" s="1">
        <f t="array" ref="PV286">+IF(ISERROR($NZ286)=FALSE,MIN(IF($CU286:$DX286&lt;65534,$CU286:$DX286,"")),NA())</f>
        <v>0</v>
      </c>
      <c r="PW286" s="1">
        <f t="array" ref="PW286">+IF(ISERROR($OA286)=FALSE,MIN(IF($DY286:$FC286&lt;65534,$DY286:$FC286,"")),NA())</f>
        <v>0</v>
      </c>
      <c r="PX286" s="1">
        <f t="array" ref="PX286">+IF(ISERROR($OB286)=FALSE,MIN(IF($FD286:$GG286&lt;65534,$FD286:$GG286,"")),NA())</f>
        <v>0</v>
      </c>
      <c r="PY286" s="1" t="e">
        <f t="array" ref="PY286">+IF(ISERROR($OC286)=FALSE,MIN(IF($GH286:$HL286&lt;65534,$GH286:$HL286,"")),NA())</f>
        <v>#N/A</v>
      </c>
      <c r="PZ286" s="1">
        <f t="array" ref="PZ286">+IF(ISERROR($OD286)=FALSE,MIN(IF($HM286:$IQ286&lt;65534,$HM286:$IQ286,"")),NA())</f>
        <v>0</v>
      </c>
      <c r="QA286" s="1">
        <f t="array" ref="QA286">+IF(ISERROR($OE286)=FALSE,MIN(IF($IR286:$JU286&lt;65534,$IR286:$JU286,"")),NA())</f>
        <v>9.1999999999999993</v>
      </c>
      <c r="QB286" s="1">
        <f t="array" ref="QB286">+IF(ISERROR($OF286)=FALSE,MIN(IF($JV286:$KZ286&lt;65534,$JV286:$KZ286,"")),NA())</f>
        <v>7.9</v>
      </c>
      <c r="QC286" s="1">
        <f t="array" ref="QC286">+IF(ISERROR($OG286)=FALSE,MIN(IF($LA286:$MD286&lt;65534,$LA286:$MD286,"")),NA())</f>
        <v>11.1</v>
      </c>
      <c r="QD286" s="1" t="e">
        <f t="array" ref="QD286">+IF(ISERROR($OH286)=FALSE,MIN(IF($ME286:$NI286&lt;65534,$ME286:$NI286,"")),NA())</f>
        <v>#N/A</v>
      </c>
      <c r="QE286" s="5" t="e">
        <f t="shared" si="234"/>
        <v>#N/A</v>
      </c>
      <c r="QF286" s="1" t="e">
        <f t="shared" si="235"/>
        <v>#N/A</v>
      </c>
      <c r="QG286" s="1" t="e">
        <f t="shared" si="236"/>
        <v>#N/A</v>
      </c>
      <c r="QH286" s="1" t="e">
        <f t="shared" si="237"/>
        <v>#N/A</v>
      </c>
      <c r="QI286" s="1" t="e">
        <f t="shared" si="238"/>
        <v>#N/A</v>
      </c>
      <c r="QJ286" s="1" t="e">
        <f t="shared" si="239"/>
        <v>#N/A</v>
      </c>
      <c r="QK286" s="1" t="e">
        <f t="shared" si="240"/>
        <v>#N/A</v>
      </c>
      <c r="QL286" s="1" t="e">
        <f t="shared" si="241"/>
        <v>#N/A</v>
      </c>
      <c r="QM286" s="1" t="e">
        <f t="shared" si="242"/>
        <v>#N/A</v>
      </c>
      <c r="QN286" s="1" t="e">
        <f t="shared" si="243"/>
        <v>#N/A</v>
      </c>
      <c r="QO286" s="1" t="e">
        <f t="shared" si="244"/>
        <v>#N/A</v>
      </c>
      <c r="QP286" s="1" t="e">
        <f t="shared" si="245"/>
        <v>#N/A</v>
      </c>
      <c r="QQ286" s="5" t="s">
        <v>893</v>
      </c>
    </row>
    <row r="287" spans="1:459" s="1" customFormat="1" x14ac:dyDescent="0.2">
      <c r="A287" s="107">
        <v>23085270</v>
      </c>
      <c r="B287" s="108">
        <v>-75.425916666666666</v>
      </c>
      <c r="C287" s="108">
        <v>6.1686666666666667</v>
      </c>
      <c r="D287" s="109">
        <v>2157</v>
      </c>
      <c r="E287" s="110" t="s">
        <v>372</v>
      </c>
      <c r="F287" s="110" t="s">
        <v>19</v>
      </c>
      <c r="G287" s="110" t="s">
        <v>13</v>
      </c>
      <c r="H287" s="1">
        <v>65535</v>
      </c>
      <c r="I287" s="1">
        <v>65535</v>
      </c>
      <c r="J287" s="1">
        <v>7.9</v>
      </c>
      <c r="K287" s="1">
        <v>10</v>
      </c>
      <c r="L287" s="1">
        <v>11.7</v>
      </c>
      <c r="M287" s="1">
        <v>14.4</v>
      </c>
      <c r="N287" s="1">
        <v>14.2</v>
      </c>
      <c r="O287" s="1">
        <v>11.9</v>
      </c>
      <c r="P287" s="1">
        <v>12.3</v>
      </c>
      <c r="Q287" s="1">
        <v>13.2</v>
      </c>
      <c r="R287" s="1">
        <v>12.6</v>
      </c>
      <c r="S287" s="1">
        <v>12.9</v>
      </c>
      <c r="T287" s="1">
        <v>13.3</v>
      </c>
      <c r="U287" s="1">
        <v>13.1</v>
      </c>
      <c r="V287" s="1">
        <v>13</v>
      </c>
      <c r="W287" s="1">
        <v>14.3</v>
      </c>
      <c r="X287" s="1">
        <v>13.9</v>
      </c>
      <c r="Y287" s="1">
        <v>13.4</v>
      </c>
      <c r="Z287" s="1">
        <v>13.8</v>
      </c>
      <c r="AA287" s="1">
        <v>12.1</v>
      </c>
      <c r="AB287" s="1">
        <v>14.9</v>
      </c>
      <c r="AC287" s="1">
        <v>13.8</v>
      </c>
      <c r="AD287" s="1">
        <v>11.3</v>
      </c>
      <c r="AE287" s="1">
        <v>11.2</v>
      </c>
      <c r="AF287" s="1">
        <v>12.6</v>
      </c>
      <c r="AG287" s="1">
        <v>13.8</v>
      </c>
      <c r="AH287" s="1">
        <v>14.8</v>
      </c>
      <c r="AI287" s="1">
        <v>15.3</v>
      </c>
      <c r="AJ287" s="1">
        <v>9.5</v>
      </c>
      <c r="AK287" s="1">
        <v>11.6</v>
      </c>
      <c r="AL287" s="1">
        <v>14.1</v>
      </c>
      <c r="AM287" s="1">
        <v>65535</v>
      </c>
      <c r="AN287" s="1">
        <v>14.2</v>
      </c>
      <c r="AO287" s="1">
        <v>14</v>
      </c>
      <c r="AP287" s="1">
        <v>14.8</v>
      </c>
      <c r="AQ287" s="1">
        <v>15.2</v>
      </c>
      <c r="AR287" s="1">
        <v>14.9</v>
      </c>
      <c r="AS287" s="1">
        <v>15.2</v>
      </c>
      <c r="AT287" s="1">
        <v>14.1</v>
      </c>
      <c r="AU287" s="1">
        <v>14.4</v>
      </c>
      <c r="AV287" s="1">
        <v>14.4</v>
      </c>
      <c r="AW287" s="1">
        <v>15</v>
      </c>
      <c r="AX287" s="1">
        <v>15.2</v>
      </c>
      <c r="AY287" s="1">
        <v>15.8</v>
      </c>
      <c r="AZ287" s="1">
        <v>14.2</v>
      </c>
      <c r="BA287" s="1">
        <v>12.1</v>
      </c>
      <c r="BB287" s="1">
        <v>14.7</v>
      </c>
      <c r="BC287" s="1">
        <v>14.9</v>
      </c>
      <c r="BD287" s="1">
        <v>13.3</v>
      </c>
      <c r="BE287" s="1">
        <v>13.8</v>
      </c>
      <c r="BF287" s="1">
        <v>13.6</v>
      </c>
      <c r="BG287" s="1">
        <v>14.1</v>
      </c>
      <c r="BH287" s="1">
        <v>13.2</v>
      </c>
      <c r="BI287" s="1">
        <v>13.5</v>
      </c>
      <c r="BJ287" s="1">
        <v>14.8</v>
      </c>
      <c r="BK287" s="1">
        <v>13.2</v>
      </c>
      <c r="BL287" s="1">
        <v>14.8</v>
      </c>
      <c r="BM287" s="1">
        <v>13.7</v>
      </c>
      <c r="BN287" s="1">
        <v>12.9</v>
      </c>
      <c r="BO287" s="102"/>
      <c r="BP287" s="1">
        <v>11.9</v>
      </c>
      <c r="BQ287" s="1">
        <v>13.9</v>
      </c>
      <c r="BR287" s="1">
        <v>13.6</v>
      </c>
      <c r="BS287" s="1">
        <v>10.7</v>
      </c>
      <c r="BT287" s="1">
        <v>15</v>
      </c>
      <c r="BU287" s="1">
        <v>15.1</v>
      </c>
      <c r="BV287" s="1">
        <v>14.9</v>
      </c>
      <c r="BW287" s="1">
        <v>14.6</v>
      </c>
      <c r="BX287" s="1">
        <v>14.1</v>
      </c>
      <c r="BY287" s="1">
        <v>13.1</v>
      </c>
      <c r="BZ287" s="1">
        <v>14.7</v>
      </c>
      <c r="CA287" s="1">
        <v>13.6</v>
      </c>
      <c r="CB287" s="1">
        <v>12.6</v>
      </c>
      <c r="CC287" s="1">
        <v>14.5</v>
      </c>
      <c r="CD287" s="1">
        <v>14.2</v>
      </c>
      <c r="CE287" s="1">
        <v>15.4</v>
      </c>
      <c r="CF287" s="1">
        <v>14.5</v>
      </c>
      <c r="CG287" s="1">
        <v>15.3</v>
      </c>
      <c r="CH287" s="1">
        <v>14.2</v>
      </c>
      <c r="CI287" s="1">
        <v>14</v>
      </c>
      <c r="CJ287" s="1">
        <v>14.1</v>
      </c>
      <c r="CK287" s="1">
        <v>14.2</v>
      </c>
      <c r="CL287" s="1">
        <v>14.8</v>
      </c>
      <c r="CM287" s="1">
        <v>14.7</v>
      </c>
      <c r="CN287" s="1">
        <v>12.6</v>
      </c>
      <c r="CO287" s="1">
        <v>14.6</v>
      </c>
      <c r="CP287" s="1">
        <v>14.8</v>
      </c>
      <c r="CQ287" s="1">
        <v>15.2</v>
      </c>
      <c r="CR287" s="1">
        <v>14.8</v>
      </c>
      <c r="CS287" s="1">
        <v>13.7</v>
      </c>
      <c r="CT287" s="1">
        <v>15.1</v>
      </c>
      <c r="CU287" s="1">
        <v>65535</v>
      </c>
      <c r="CV287" s="1">
        <v>65535</v>
      </c>
      <c r="CW287" s="1">
        <v>14.4</v>
      </c>
      <c r="CX287" s="1">
        <v>13</v>
      </c>
      <c r="CY287" s="1">
        <v>13.8</v>
      </c>
      <c r="CZ287" s="1">
        <v>13.1</v>
      </c>
      <c r="DA287" s="1">
        <v>14.7</v>
      </c>
      <c r="DB287" s="1">
        <v>14</v>
      </c>
      <c r="DC287" s="1">
        <v>14.7</v>
      </c>
      <c r="DD287" s="1">
        <v>12.3</v>
      </c>
      <c r="DE287" s="1">
        <v>12.5</v>
      </c>
      <c r="DF287" s="1">
        <v>14.2</v>
      </c>
      <c r="DG287" s="1">
        <v>15.2</v>
      </c>
      <c r="DH287" s="1">
        <v>13.4</v>
      </c>
      <c r="DI287" s="1">
        <v>13.6</v>
      </c>
      <c r="DJ287" s="1">
        <v>14.7</v>
      </c>
      <c r="DK287" s="1">
        <v>15.9</v>
      </c>
      <c r="DL287" s="1">
        <v>14.9</v>
      </c>
      <c r="DM287" s="1">
        <v>13.3</v>
      </c>
      <c r="DN287" s="1">
        <v>14.4</v>
      </c>
      <c r="DO287" s="1">
        <v>14.2</v>
      </c>
      <c r="DP287" s="1">
        <v>13.7</v>
      </c>
      <c r="DQ287" s="1">
        <v>12.6</v>
      </c>
      <c r="DR287" s="1">
        <v>13.7</v>
      </c>
      <c r="DS287" s="1">
        <v>14.5</v>
      </c>
      <c r="DT287" s="1">
        <v>15</v>
      </c>
      <c r="DU287" s="1">
        <v>15.2</v>
      </c>
      <c r="DV287" s="1">
        <v>14.2</v>
      </c>
      <c r="DW287" s="1">
        <v>13.8</v>
      </c>
      <c r="DX287" s="1">
        <v>13.1</v>
      </c>
      <c r="DY287" s="1">
        <v>11.3</v>
      </c>
      <c r="DZ287" s="1">
        <v>13.3</v>
      </c>
      <c r="EA287" s="1">
        <v>12.2</v>
      </c>
      <c r="EB287" s="1">
        <v>14.1</v>
      </c>
      <c r="EC287" s="1">
        <v>14.8</v>
      </c>
      <c r="ED287" s="1">
        <v>13.5</v>
      </c>
      <c r="EE287" s="1">
        <v>14.6</v>
      </c>
      <c r="EF287" s="1">
        <v>14.8</v>
      </c>
      <c r="EG287" s="1">
        <v>14</v>
      </c>
      <c r="EH287" s="1">
        <v>14.6</v>
      </c>
      <c r="EI287" s="1">
        <v>14.6</v>
      </c>
      <c r="EJ287" s="1">
        <v>13.9</v>
      </c>
      <c r="EK287" s="1">
        <v>13.9</v>
      </c>
      <c r="EL287" s="1">
        <v>13.1</v>
      </c>
      <c r="EM287" s="1">
        <v>14.4</v>
      </c>
      <c r="EN287" s="1">
        <v>13.7</v>
      </c>
      <c r="EO287" s="1">
        <v>13.3</v>
      </c>
      <c r="EP287" s="1">
        <v>14</v>
      </c>
      <c r="EQ287" s="1">
        <v>14.2</v>
      </c>
      <c r="ER287" s="1">
        <v>14.3</v>
      </c>
      <c r="ES287" s="1">
        <v>14.5</v>
      </c>
      <c r="ET287" s="1">
        <v>13</v>
      </c>
      <c r="EU287" s="1">
        <v>14.2</v>
      </c>
      <c r="EV287" s="1">
        <v>14.3</v>
      </c>
      <c r="EW287" s="1">
        <v>14</v>
      </c>
      <c r="EX287" s="1">
        <v>12.1</v>
      </c>
      <c r="EY287" s="1">
        <v>14</v>
      </c>
      <c r="EZ287" s="1">
        <v>14.5</v>
      </c>
      <c r="FA287" s="1">
        <v>13.9</v>
      </c>
      <c r="FB287" s="1">
        <v>14.1</v>
      </c>
      <c r="FC287" s="1">
        <v>14.5</v>
      </c>
      <c r="FD287" s="1">
        <v>13.5</v>
      </c>
      <c r="FE287" s="1">
        <v>13.5</v>
      </c>
      <c r="FF287" s="1">
        <v>15.1</v>
      </c>
      <c r="FG287" s="1">
        <v>14.3</v>
      </c>
      <c r="FH287" s="1">
        <v>13.7</v>
      </c>
      <c r="FI287" s="1">
        <v>13.7</v>
      </c>
      <c r="FJ287" s="1">
        <v>13.1</v>
      </c>
      <c r="FK287" s="1">
        <v>12.4</v>
      </c>
      <c r="FL287" s="1">
        <v>14.3</v>
      </c>
      <c r="FM287" s="1">
        <v>14.2</v>
      </c>
      <c r="FN287" s="1">
        <v>13.6</v>
      </c>
      <c r="FO287" s="1">
        <v>13.9</v>
      </c>
      <c r="FP287" s="1">
        <v>15.2</v>
      </c>
      <c r="FQ287" s="1">
        <v>13.6</v>
      </c>
      <c r="FR287" s="1">
        <v>13.7</v>
      </c>
      <c r="FS287" s="1">
        <v>13.9</v>
      </c>
      <c r="FT287" s="1">
        <v>11.4</v>
      </c>
      <c r="FU287" s="1">
        <v>11.8</v>
      </c>
      <c r="FV287" s="1">
        <v>13.7</v>
      </c>
      <c r="FW287" s="1">
        <v>10.8</v>
      </c>
      <c r="FX287" s="1">
        <v>11.2</v>
      </c>
      <c r="FY287" s="1">
        <v>13.8</v>
      </c>
      <c r="FZ287" s="1">
        <v>13.1</v>
      </c>
      <c r="GA287" s="1">
        <v>12.9</v>
      </c>
      <c r="GB287" s="1">
        <v>14.2</v>
      </c>
      <c r="GC287" s="1">
        <v>14.3</v>
      </c>
      <c r="GD287" s="1">
        <v>12.7</v>
      </c>
      <c r="GE287" s="1">
        <v>15.3</v>
      </c>
      <c r="GF287" s="1">
        <v>10.1</v>
      </c>
      <c r="GG287" s="1">
        <v>11.2</v>
      </c>
      <c r="GH287" s="1">
        <v>13.5</v>
      </c>
      <c r="GI287" s="1">
        <v>13.7</v>
      </c>
      <c r="GJ287" s="1">
        <v>13.7</v>
      </c>
      <c r="GK287" s="1">
        <v>13</v>
      </c>
      <c r="GL287" s="1">
        <v>11.7</v>
      </c>
      <c r="GM287" s="1">
        <v>11.6</v>
      </c>
      <c r="GN287" s="1">
        <v>9.5</v>
      </c>
      <c r="GO287" s="1">
        <v>12.5</v>
      </c>
      <c r="GP287" s="1">
        <v>13.6</v>
      </c>
      <c r="GQ287" s="1">
        <v>14.4</v>
      </c>
      <c r="GR287" s="1">
        <v>14.3</v>
      </c>
      <c r="GS287" s="1">
        <v>12.6</v>
      </c>
      <c r="GT287" s="1">
        <v>12.1</v>
      </c>
      <c r="GU287" s="1">
        <v>13.4</v>
      </c>
      <c r="GV287" s="1">
        <v>12.9</v>
      </c>
      <c r="GW287" s="1">
        <v>13.7</v>
      </c>
      <c r="GX287" s="1">
        <v>13.7</v>
      </c>
      <c r="GY287" s="1">
        <v>13.7</v>
      </c>
      <c r="GZ287" s="1">
        <v>13.4</v>
      </c>
      <c r="HA287" s="1">
        <v>10.7</v>
      </c>
      <c r="HB287" s="1">
        <v>13.6</v>
      </c>
      <c r="HC287" s="1">
        <v>13.9</v>
      </c>
      <c r="HD287" s="1">
        <v>13.3</v>
      </c>
      <c r="HE287" s="1">
        <v>13.2</v>
      </c>
      <c r="HF287" s="1">
        <v>12.5</v>
      </c>
      <c r="HG287" s="1">
        <v>12.4</v>
      </c>
      <c r="HH287" s="1">
        <v>13.6</v>
      </c>
      <c r="HI287" s="1">
        <v>11.4</v>
      </c>
      <c r="HJ287" s="1">
        <v>12.3</v>
      </c>
      <c r="HK287" s="1">
        <v>14.7</v>
      </c>
      <c r="HL287" s="1">
        <v>10.3</v>
      </c>
      <c r="HM287" s="1">
        <v>11.3</v>
      </c>
      <c r="HN287" s="1">
        <v>13.9</v>
      </c>
      <c r="HO287" s="1">
        <v>13.3</v>
      </c>
      <c r="HP287" s="1">
        <v>14.2</v>
      </c>
      <c r="HQ287" s="1">
        <v>13.1</v>
      </c>
      <c r="HR287" s="1">
        <v>11.6</v>
      </c>
      <c r="HS287" s="1">
        <v>10.9</v>
      </c>
      <c r="HT287" s="1">
        <v>12.1</v>
      </c>
      <c r="HU287" s="1">
        <v>11.9</v>
      </c>
      <c r="HV287" s="1">
        <v>10.8</v>
      </c>
      <c r="HW287" s="1">
        <v>12.3</v>
      </c>
      <c r="HX287" s="1">
        <v>11.9</v>
      </c>
      <c r="HY287" s="1">
        <v>14</v>
      </c>
      <c r="HZ287" s="1">
        <v>12.4</v>
      </c>
      <c r="IA287" s="1">
        <v>11.2</v>
      </c>
      <c r="IB287" s="1">
        <v>11.6</v>
      </c>
      <c r="IC287" s="1">
        <v>12.9</v>
      </c>
      <c r="ID287" s="1">
        <v>13.8</v>
      </c>
      <c r="IE287" s="1">
        <v>11.6</v>
      </c>
      <c r="IF287" s="1">
        <v>11.2</v>
      </c>
      <c r="IG287" s="1">
        <v>12.7</v>
      </c>
      <c r="IH287" s="1">
        <v>10.1</v>
      </c>
      <c r="II287" s="1">
        <v>13</v>
      </c>
      <c r="IJ287" s="1">
        <v>10.6</v>
      </c>
      <c r="IK287" s="1">
        <v>12.6</v>
      </c>
      <c r="IL287" s="1">
        <v>10.9</v>
      </c>
      <c r="IM287" s="1">
        <v>10.199999999999999</v>
      </c>
      <c r="IN287" s="1">
        <v>12</v>
      </c>
      <c r="IO287" s="1">
        <v>8.8000000000000007</v>
      </c>
      <c r="IP287" s="1">
        <v>11.8</v>
      </c>
      <c r="IQ287" s="1">
        <v>11.2</v>
      </c>
      <c r="IR287" s="1">
        <v>13.4</v>
      </c>
      <c r="IS287" s="1">
        <v>14.3</v>
      </c>
      <c r="IT287" s="1">
        <v>12.8</v>
      </c>
      <c r="IU287" s="1">
        <v>13.3</v>
      </c>
      <c r="IV287" s="1">
        <v>13.3</v>
      </c>
      <c r="IW287" s="1">
        <v>13.7</v>
      </c>
      <c r="IX287" s="1">
        <v>13.2</v>
      </c>
      <c r="IY287" s="1">
        <v>12.3</v>
      </c>
      <c r="IZ287" s="1">
        <v>11.7</v>
      </c>
      <c r="JA287" s="1">
        <v>13.6</v>
      </c>
      <c r="JB287" s="1">
        <v>14.8</v>
      </c>
      <c r="JC287" s="1">
        <v>13.8</v>
      </c>
      <c r="JD287" s="1">
        <v>12.9</v>
      </c>
      <c r="JE287" s="1">
        <v>14.8</v>
      </c>
      <c r="JF287" s="1">
        <v>12.1</v>
      </c>
      <c r="JG287" s="1">
        <v>12.7</v>
      </c>
      <c r="JH287" s="1">
        <v>14.5</v>
      </c>
      <c r="JI287" s="1">
        <v>14.4</v>
      </c>
      <c r="JJ287" s="1">
        <v>13</v>
      </c>
      <c r="JK287" s="1">
        <v>13.4</v>
      </c>
      <c r="JL287" s="1">
        <v>13.3</v>
      </c>
      <c r="JM287" s="1">
        <v>12.8</v>
      </c>
      <c r="JN287" s="1">
        <v>13.1</v>
      </c>
      <c r="JO287" s="1">
        <v>12.8</v>
      </c>
      <c r="JP287" s="1">
        <v>14</v>
      </c>
      <c r="JQ287" s="1">
        <v>13.1</v>
      </c>
      <c r="JR287" s="1">
        <v>11.2</v>
      </c>
      <c r="JS287" s="1">
        <v>12.6</v>
      </c>
      <c r="JT287" s="1">
        <v>12.9</v>
      </c>
      <c r="JU287" s="1">
        <v>13.3</v>
      </c>
      <c r="JV287" s="1">
        <v>12.2</v>
      </c>
      <c r="JW287" s="1">
        <v>12.4</v>
      </c>
      <c r="JX287" s="1">
        <v>12.4</v>
      </c>
      <c r="JY287" s="1">
        <v>7.9</v>
      </c>
      <c r="JZ287" s="1">
        <v>14</v>
      </c>
      <c r="KA287" s="1">
        <v>13.6</v>
      </c>
      <c r="KB287" s="1">
        <v>12.2</v>
      </c>
      <c r="KC287" s="1">
        <v>14.1</v>
      </c>
      <c r="KD287" s="1">
        <v>11.7</v>
      </c>
      <c r="KE287" s="1">
        <v>13.5</v>
      </c>
      <c r="KF287" s="1">
        <v>14.6</v>
      </c>
      <c r="KG287" s="1">
        <v>12</v>
      </c>
      <c r="KH287" s="1">
        <v>13.5</v>
      </c>
      <c r="KI287" s="1">
        <v>13.4</v>
      </c>
      <c r="KJ287" s="1">
        <v>12.6</v>
      </c>
      <c r="KK287" s="1">
        <v>13.7</v>
      </c>
      <c r="KL287" s="1">
        <v>13.3</v>
      </c>
      <c r="KM287" s="1">
        <v>13.6</v>
      </c>
      <c r="KN287" s="1">
        <v>13.2</v>
      </c>
      <c r="KO287" s="1">
        <v>13.5</v>
      </c>
      <c r="KP287" s="1">
        <v>14.1</v>
      </c>
      <c r="KQ287" s="1">
        <v>13.2</v>
      </c>
      <c r="KR287" s="1">
        <v>13.5</v>
      </c>
      <c r="KS287" s="1">
        <v>65535</v>
      </c>
      <c r="KT287" s="1">
        <v>65535</v>
      </c>
      <c r="KU287" s="1">
        <v>12.1</v>
      </c>
      <c r="KV287" s="1">
        <v>12.7</v>
      </c>
      <c r="KW287" s="1">
        <v>12</v>
      </c>
      <c r="KX287" s="1">
        <v>13.8</v>
      </c>
      <c r="KY287" s="1">
        <v>13.1</v>
      </c>
      <c r="KZ287" s="1">
        <v>13.3</v>
      </c>
      <c r="LA287" s="1">
        <v>13.2</v>
      </c>
      <c r="LB287" s="1">
        <v>13.3</v>
      </c>
      <c r="LC287" s="1">
        <v>14.6</v>
      </c>
      <c r="LD287" s="1">
        <v>14</v>
      </c>
      <c r="LE287" s="1">
        <v>14.7</v>
      </c>
      <c r="LF287" s="1">
        <v>13.1</v>
      </c>
      <c r="LG287" s="1">
        <v>13.4</v>
      </c>
      <c r="LH287" s="1">
        <v>15</v>
      </c>
      <c r="LI287" s="1">
        <v>12.4</v>
      </c>
      <c r="LJ287" s="1">
        <v>13</v>
      </c>
      <c r="LK287" s="1">
        <v>14.4</v>
      </c>
      <c r="LL287" s="1">
        <v>14.6</v>
      </c>
      <c r="LM287" s="1">
        <v>13.3</v>
      </c>
      <c r="LN287" s="1">
        <v>13.7</v>
      </c>
      <c r="LO287" s="1">
        <v>13.8</v>
      </c>
      <c r="LP287" s="1">
        <v>11.4</v>
      </c>
      <c r="LQ287" s="1">
        <v>14.5</v>
      </c>
      <c r="LR287" s="1">
        <v>14.5</v>
      </c>
      <c r="LS287" s="1">
        <v>14</v>
      </c>
      <c r="LT287" s="1">
        <v>14.6</v>
      </c>
      <c r="LU287" s="1">
        <v>12.5</v>
      </c>
      <c r="LV287" s="1">
        <v>11.9</v>
      </c>
      <c r="LW287" s="1">
        <v>11.3</v>
      </c>
      <c r="LX287" s="1">
        <v>12.8</v>
      </c>
      <c r="LY287" s="1">
        <v>14.9</v>
      </c>
      <c r="LZ287" s="1">
        <v>65535</v>
      </c>
      <c r="MA287" s="1">
        <v>65535</v>
      </c>
      <c r="MB287" s="1">
        <v>65535</v>
      </c>
      <c r="MC287" s="1">
        <v>65535</v>
      </c>
      <c r="MD287" s="1">
        <v>65535</v>
      </c>
      <c r="ME287" s="1">
        <v>65535</v>
      </c>
      <c r="MF287" s="1">
        <v>65535</v>
      </c>
      <c r="MG287" s="1">
        <v>65535</v>
      </c>
      <c r="MH287" s="1">
        <v>65535</v>
      </c>
      <c r="MI287" s="1">
        <v>65535</v>
      </c>
      <c r="MJ287" s="1">
        <v>65535</v>
      </c>
      <c r="MK287" s="1">
        <v>65535</v>
      </c>
      <c r="ML287" s="1">
        <v>65535</v>
      </c>
      <c r="MM287" s="1">
        <v>65535</v>
      </c>
      <c r="MN287" s="1">
        <v>65535</v>
      </c>
      <c r="MO287" s="1">
        <v>65535</v>
      </c>
      <c r="MP287" s="1">
        <v>65535</v>
      </c>
      <c r="MQ287" s="1">
        <v>65535</v>
      </c>
      <c r="MR287" s="1">
        <v>65535</v>
      </c>
      <c r="MS287" s="1">
        <v>65535</v>
      </c>
      <c r="MT287" s="1">
        <v>65535</v>
      </c>
      <c r="MU287" s="1">
        <v>65535</v>
      </c>
      <c r="MV287" s="1">
        <v>65535</v>
      </c>
      <c r="MW287" s="1">
        <v>65535</v>
      </c>
      <c r="MX287" s="1">
        <v>65535</v>
      </c>
      <c r="MY287" s="1">
        <v>65535</v>
      </c>
      <c r="MZ287" s="1">
        <v>65535</v>
      </c>
      <c r="NA287" s="1">
        <v>65535</v>
      </c>
      <c r="NB287" s="1">
        <v>65535</v>
      </c>
      <c r="NC287" s="1">
        <v>65535</v>
      </c>
      <c r="ND287" s="1">
        <v>65535</v>
      </c>
      <c r="NE287" s="1">
        <v>65535</v>
      </c>
      <c r="NF287" s="1">
        <v>65535</v>
      </c>
      <c r="NG287" s="1">
        <v>65535</v>
      </c>
      <c r="NH287" s="1">
        <v>65535</v>
      </c>
      <c r="NI287" s="1">
        <v>14.8</v>
      </c>
      <c r="NJ287" s="6">
        <f t="shared" si="209"/>
        <v>0.93548387096774188</v>
      </c>
      <c r="NK287" s="3">
        <f t="shared" si="210"/>
        <v>0.9642857142857143</v>
      </c>
      <c r="NL287" s="3">
        <f t="shared" si="211"/>
        <v>1</v>
      </c>
      <c r="NM287" s="3">
        <f t="shared" si="212"/>
        <v>0.93333333333333335</v>
      </c>
      <c r="NN287" s="3">
        <f t="shared" si="213"/>
        <v>1</v>
      </c>
      <c r="NO287" s="3">
        <f t="shared" si="214"/>
        <v>1</v>
      </c>
      <c r="NP287" s="3">
        <f t="shared" si="215"/>
        <v>1</v>
      </c>
      <c r="NQ287" s="3">
        <f t="shared" si="216"/>
        <v>1</v>
      </c>
      <c r="NR287" s="3">
        <f t="shared" si="217"/>
        <v>1</v>
      </c>
      <c r="NS287" s="3">
        <f t="shared" si="218"/>
        <v>0.93548387096774188</v>
      </c>
      <c r="NT287" s="3">
        <f t="shared" si="219"/>
        <v>0.83333333333333337</v>
      </c>
      <c r="NU287" s="3">
        <f t="shared" si="220"/>
        <v>3.2258064516129031E-2</v>
      </c>
      <c r="NV287" s="3">
        <f t="shared" si="221"/>
        <v>0.8849315068493151</v>
      </c>
      <c r="NW287" s="5">
        <f t="shared" si="222"/>
        <v>12.789655172413799</v>
      </c>
      <c r="NX287" s="1">
        <f t="shared" si="223"/>
        <v>14.222222222222221</v>
      </c>
      <c r="NY287" s="1">
        <f t="shared" si="224"/>
        <v>14.145161290322582</v>
      </c>
      <c r="NZ287" s="1">
        <f t="shared" si="225"/>
        <v>14.00357142857143</v>
      </c>
      <c r="OA287" s="1">
        <f t="shared" si="226"/>
        <v>13.861290322580647</v>
      </c>
      <c r="OB287" s="1">
        <f t="shared" si="227"/>
        <v>13.273333333333335</v>
      </c>
      <c r="OC287" s="1">
        <f t="shared" si="228"/>
        <v>12.86774193548387</v>
      </c>
      <c r="OD287" s="1">
        <f t="shared" si="229"/>
        <v>11.93225806451613</v>
      </c>
      <c r="OE287" s="1">
        <f t="shared" si="230"/>
        <v>13.23666666666667</v>
      </c>
      <c r="OF287" s="1">
        <f t="shared" si="231"/>
        <v>12.93793103448276</v>
      </c>
      <c r="OG287" s="1">
        <f t="shared" si="232"/>
        <v>13.555999999999999</v>
      </c>
      <c r="OH287" s="1" t="e">
        <f t="shared" si="233"/>
        <v>#N/A</v>
      </c>
      <c r="OI287" s="111" t="e">
        <f>NA()</f>
        <v>#N/A</v>
      </c>
      <c r="OJ287" s="112" t="e">
        <f>NA()</f>
        <v>#N/A</v>
      </c>
      <c r="OK287" s="112" t="e">
        <f>NA()</f>
        <v>#N/A</v>
      </c>
      <c r="OL287" s="112" t="e">
        <f>NA()</f>
        <v>#N/A</v>
      </c>
      <c r="OM287" s="112" t="e">
        <f>NA()</f>
        <v>#N/A</v>
      </c>
      <c r="ON287" s="112" t="e">
        <f>NA()</f>
        <v>#N/A</v>
      </c>
      <c r="OO287" s="112" t="e">
        <f>NA()</f>
        <v>#N/A</v>
      </c>
      <c r="OP287" s="112" t="e">
        <f>NA()</f>
        <v>#N/A</v>
      </c>
      <c r="OQ287" s="112" t="e">
        <f>NA()</f>
        <v>#N/A</v>
      </c>
      <c r="OR287" s="112" t="e">
        <f>NA()</f>
        <v>#N/A</v>
      </c>
      <c r="OS287" s="112" t="e">
        <f>NA()</f>
        <v>#N/A</v>
      </c>
      <c r="OT287" s="112" t="e">
        <f>NA()</f>
        <v>#N/A</v>
      </c>
      <c r="OU287" s="5" t="e">
        <f t="shared" si="197"/>
        <v>#N/A</v>
      </c>
      <c r="OV287" s="1" t="e">
        <f t="shared" si="198"/>
        <v>#N/A</v>
      </c>
      <c r="OW287" s="1" t="e">
        <f t="shared" si="199"/>
        <v>#N/A</v>
      </c>
      <c r="OX287" s="1" t="e">
        <f t="shared" si="200"/>
        <v>#N/A</v>
      </c>
      <c r="OY287" s="1" t="e">
        <f t="shared" si="201"/>
        <v>#N/A</v>
      </c>
      <c r="OZ287" s="1" t="e">
        <f t="shared" si="202"/>
        <v>#N/A</v>
      </c>
      <c r="PA287" s="1" t="e">
        <f t="shared" si="203"/>
        <v>#N/A</v>
      </c>
      <c r="PB287" s="1" t="e">
        <f t="shared" si="204"/>
        <v>#N/A</v>
      </c>
      <c r="PC287" s="1" t="e">
        <f t="shared" si="205"/>
        <v>#N/A</v>
      </c>
      <c r="PD287" s="1" t="e">
        <f t="shared" si="206"/>
        <v>#N/A</v>
      </c>
      <c r="PE287" s="1" t="e">
        <f t="shared" si="207"/>
        <v>#N/A</v>
      </c>
      <c r="PF287" s="1" t="e">
        <f t="shared" si="208"/>
        <v>#N/A</v>
      </c>
      <c r="PG287" s="111" t="e">
        <f>NA()</f>
        <v>#N/A</v>
      </c>
      <c r="PH287" s="112" t="e">
        <f>NA()</f>
        <v>#N/A</v>
      </c>
      <c r="PI287" s="112" t="e">
        <f>NA()</f>
        <v>#N/A</v>
      </c>
      <c r="PJ287" s="112" t="e">
        <f>NA()</f>
        <v>#N/A</v>
      </c>
      <c r="PK287" s="112" t="e">
        <f>NA()</f>
        <v>#N/A</v>
      </c>
      <c r="PL287" s="112" t="e">
        <f>NA()</f>
        <v>#N/A</v>
      </c>
      <c r="PM287" s="112" t="e">
        <f>NA()</f>
        <v>#N/A</v>
      </c>
      <c r="PN287" s="112" t="e">
        <f>NA()</f>
        <v>#N/A</v>
      </c>
      <c r="PO287" s="112" t="e">
        <f>NA()</f>
        <v>#N/A</v>
      </c>
      <c r="PP287" s="112" t="e">
        <f>NA()</f>
        <v>#N/A</v>
      </c>
      <c r="PQ287" s="112" t="e">
        <f>NA()</f>
        <v>#N/A</v>
      </c>
      <c r="PR287" s="137" t="e">
        <f>NA()</f>
        <v>#N/A</v>
      </c>
      <c r="PS287" s="5">
        <f t="array" ref="PS287">+IF(ISERROR($NW287)=FALSE,MIN(IF($H287:$AL287&lt;65534,$H287:$AL287,"")),NA())</f>
        <v>7.9</v>
      </c>
      <c r="PT287" s="1">
        <f t="array" ref="PT287">+IF(ISERROR($NX287)=FALSE,MIN(IF($AM287:$BN287&lt;65534,$AM287:$BN287,"")),NA())</f>
        <v>12.1</v>
      </c>
      <c r="PU287" s="1">
        <f t="array" ref="PU287">+IF(ISERROR($NY287)=FALSE,MIN(IF($BP287:$CT287&lt;65534,$BP287:$CT287,"")),NA())</f>
        <v>10.7</v>
      </c>
      <c r="PV287" s="1">
        <f t="array" ref="PV287">+IF(ISERROR($NZ287)=FALSE,MIN(IF($CU287:$DX287&lt;65534,$CU287:$DX287,"")),NA())</f>
        <v>12.3</v>
      </c>
      <c r="PW287" s="1">
        <f t="array" ref="PW287">+IF(ISERROR($OA287)=FALSE,MIN(IF($DY287:$FC287&lt;65534,$DY287:$FC287,"")),NA())</f>
        <v>11.3</v>
      </c>
      <c r="PX287" s="1">
        <f t="array" ref="PX287">+IF(ISERROR($OB287)=FALSE,MIN(IF($FD287:$GG287&lt;65534,$FD287:$GG287,"")),NA())</f>
        <v>10.1</v>
      </c>
      <c r="PY287" s="1">
        <f t="array" ref="PY287">+IF(ISERROR($OC287)=FALSE,MIN(IF($GH287:$HL287&lt;65534,$GH287:$HL287,"")),NA())</f>
        <v>9.5</v>
      </c>
      <c r="PZ287" s="1">
        <f t="array" ref="PZ287">+IF(ISERROR($OD287)=FALSE,MIN(IF($HM287:$IQ287&lt;65534,$HM287:$IQ287,"")),NA())</f>
        <v>8.8000000000000007</v>
      </c>
      <c r="QA287" s="1">
        <f t="array" ref="QA287">+IF(ISERROR($OE287)=FALSE,MIN(IF($IR287:$JU287&lt;65534,$IR287:$JU287,"")),NA())</f>
        <v>11.2</v>
      </c>
      <c r="QB287" s="1">
        <f t="array" ref="QB287">+IF(ISERROR($OF287)=FALSE,MIN(IF($JV287:$KZ287&lt;65534,$JV287:$KZ287,"")),NA())</f>
        <v>7.9</v>
      </c>
      <c r="QC287" s="1">
        <f t="array" ref="QC287">+IF(ISERROR($OG287)=FALSE,MIN(IF($LA287:$MD287&lt;65534,$LA287:$MD287,"")),NA())</f>
        <v>11.3</v>
      </c>
      <c r="QD287" s="1" t="e">
        <f t="array" ref="QD287">+IF(ISERROR($OH287)=FALSE,MIN(IF($ME287:$NI287&lt;65534,$ME287:$NI287,"")),NA())</f>
        <v>#N/A</v>
      </c>
      <c r="QE287" s="5" t="e">
        <f t="shared" si="234"/>
        <v>#N/A</v>
      </c>
      <c r="QF287" s="1" t="e">
        <f t="shared" si="235"/>
        <v>#N/A</v>
      </c>
      <c r="QG287" s="1" t="e">
        <f t="shared" si="236"/>
        <v>#N/A</v>
      </c>
      <c r="QH287" s="1" t="e">
        <f t="shared" si="237"/>
        <v>#N/A</v>
      </c>
      <c r="QI287" s="1" t="e">
        <f t="shared" si="238"/>
        <v>#N/A</v>
      </c>
      <c r="QJ287" s="1" t="e">
        <f t="shared" si="239"/>
        <v>#N/A</v>
      </c>
      <c r="QK287" s="1" t="e">
        <f t="shared" si="240"/>
        <v>#N/A</v>
      </c>
      <c r="QL287" s="1" t="e">
        <f t="shared" si="241"/>
        <v>#N/A</v>
      </c>
      <c r="QM287" s="1" t="e">
        <f t="shared" si="242"/>
        <v>#N/A</v>
      </c>
      <c r="QN287" s="1" t="e">
        <f t="shared" si="243"/>
        <v>#N/A</v>
      </c>
      <c r="QO287" s="1" t="e">
        <f t="shared" si="244"/>
        <v>#N/A</v>
      </c>
      <c r="QP287" s="1" t="e">
        <f t="shared" si="245"/>
        <v>#N/A</v>
      </c>
      <c r="QQ287" s="5" t="s">
        <v>893</v>
      </c>
    </row>
    <row r="288" spans="1:459" s="1" customFormat="1" x14ac:dyDescent="0.2">
      <c r="A288" s="107">
        <v>23105060</v>
      </c>
      <c r="B288" s="108">
        <v>-74.796527777777783</v>
      </c>
      <c r="C288" s="108">
        <v>6.774111111111111</v>
      </c>
      <c r="D288" s="109">
        <v>990</v>
      </c>
      <c r="E288" s="110" t="s">
        <v>317</v>
      </c>
      <c r="F288" s="110" t="s">
        <v>317</v>
      </c>
      <c r="G288" s="110" t="s">
        <v>13</v>
      </c>
      <c r="H288" s="1">
        <v>65535</v>
      </c>
      <c r="I288" s="1">
        <v>65535</v>
      </c>
      <c r="J288" s="1">
        <v>65535</v>
      </c>
      <c r="K288" s="1">
        <v>65535</v>
      </c>
      <c r="L288" s="1">
        <v>65535</v>
      </c>
      <c r="M288" s="1">
        <v>65535</v>
      </c>
      <c r="N288" s="1">
        <v>65535</v>
      </c>
      <c r="O288" s="1">
        <v>65535</v>
      </c>
      <c r="P288" s="1">
        <v>65535</v>
      </c>
      <c r="Q288" s="1">
        <v>65535</v>
      </c>
      <c r="R288" s="1">
        <v>65535</v>
      </c>
      <c r="S288" s="1">
        <v>65535</v>
      </c>
      <c r="T288" s="1">
        <v>65535</v>
      </c>
      <c r="U288" s="1">
        <v>65535</v>
      </c>
      <c r="V288" s="1">
        <v>65535</v>
      </c>
      <c r="W288" s="1">
        <v>65535</v>
      </c>
      <c r="X288" s="1">
        <v>65535</v>
      </c>
      <c r="Y288" s="1">
        <v>65535</v>
      </c>
      <c r="Z288" s="1">
        <v>65535</v>
      </c>
      <c r="AA288" s="1">
        <v>65535</v>
      </c>
      <c r="AB288" s="1">
        <v>65535</v>
      </c>
      <c r="AC288" s="1">
        <v>65535</v>
      </c>
      <c r="AD288" s="1">
        <v>65535</v>
      </c>
      <c r="AE288" s="1">
        <v>65535</v>
      </c>
      <c r="AF288" s="1">
        <v>65535</v>
      </c>
      <c r="AG288" s="1">
        <v>65535</v>
      </c>
      <c r="AH288" s="1">
        <v>65535</v>
      </c>
      <c r="AI288" s="1">
        <v>65535</v>
      </c>
      <c r="AJ288" s="1">
        <v>65535</v>
      </c>
      <c r="AK288" s="1">
        <v>65535</v>
      </c>
      <c r="AL288" s="1">
        <v>65535</v>
      </c>
      <c r="AM288" s="1">
        <v>65535</v>
      </c>
      <c r="AN288" s="1">
        <v>65535</v>
      </c>
      <c r="AO288" s="1">
        <v>65535</v>
      </c>
      <c r="AP288" s="1">
        <v>65535</v>
      </c>
      <c r="AQ288" s="1">
        <v>65535</v>
      </c>
      <c r="AR288" s="1">
        <v>65535</v>
      </c>
      <c r="AS288" s="1">
        <v>65535</v>
      </c>
      <c r="AT288" s="1">
        <v>65535</v>
      </c>
      <c r="AU288" s="1">
        <v>65535</v>
      </c>
      <c r="AV288" s="1">
        <v>65535</v>
      </c>
      <c r="AW288" s="1">
        <v>65535</v>
      </c>
      <c r="AX288" s="1">
        <v>65535</v>
      </c>
      <c r="AY288" s="1">
        <v>65535</v>
      </c>
      <c r="AZ288" s="1">
        <v>65535</v>
      </c>
      <c r="BA288" s="1">
        <v>65535</v>
      </c>
      <c r="BB288" s="1">
        <v>65535</v>
      </c>
      <c r="BC288" s="1">
        <v>65535</v>
      </c>
      <c r="BD288" s="1">
        <v>65535</v>
      </c>
      <c r="BE288" s="1">
        <v>65535</v>
      </c>
      <c r="BF288" s="1">
        <v>65535</v>
      </c>
      <c r="BG288" s="1">
        <v>65535</v>
      </c>
      <c r="BH288" s="1">
        <v>65535</v>
      </c>
      <c r="BI288" s="1">
        <v>65535</v>
      </c>
      <c r="BJ288" s="1">
        <v>65535</v>
      </c>
      <c r="BK288" s="1">
        <v>65535</v>
      </c>
      <c r="BL288" s="1">
        <v>65535</v>
      </c>
      <c r="BM288" s="1">
        <v>65535</v>
      </c>
      <c r="BN288" s="1">
        <v>65535</v>
      </c>
      <c r="BO288" s="102"/>
      <c r="BP288" s="1">
        <v>65535</v>
      </c>
      <c r="BQ288" s="1">
        <v>65535</v>
      </c>
      <c r="BR288" s="1">
        <v>65535</v>
      </c>
      <c r="BS288" s="1">
        <v>65535</v>
      </c>
      <c r="BT288" s="1">
        <v>65535</v>
      </c>
      <c r="BU288" s="1">
        <v>65535</v>
      </c>
      <c r="BV288" s="1">
        <v>65535</v>
      </c>
      <c r="BW288" s="1">
        <v>65535</v>
      </c>
      <c r="BX288" s="1">
        <v>65535</v>
      </c>
      <c r="BY288" s="1">
        <v>65535</v>
      </c>
      <c r="BZ288" s="1">
        <v>65535</v>
      </c>
      <c r="CA288" s="1">
        <v>65535</v>
      </c>
      <c r="CB288" s="1">
        <v>65535</v>
      </c>
      <c r="CC288" s="1">
        <v>65535</v>
      </c>
      <c r="CD288" s="1">
        <v>65535</v>
      </c>
      <c r="CE288" s="1">
        <v>65535</v>
      </c>
      <c r="CF288" s="1">
        <v>65535</v>
      </c>
      <c r="CG288" s="1">
        <v>65535</v>
      </c>
      <c r="CH288" s="1">
        <v>65535</v>
      </c>
      <c r="CI288" s="1">
        <v>65535</v>
      </c>
      <c r="CJ288" s="1">
        <v>65535</v>
      </c>
      <c r="CK288" s="1">
        <v>65535</v>
      </c>
      <c r="CL288" s="1">
        <v>65535</v>
      </c>
      <c r="CM288" s="1">
        <v>65535</v>
      </c>
      <c r="CN288" s="1">
        <v>65535</v>
      </c>
      <c r="CO288" s="1">
        <v>65535</v>
      </c>
      <c r="CP288" s="1">
        <v>65535</v>
      </c>
      <c r="CQ288" s="1">
        <v>65535</v>
      </c>
      <c r="CR288" s="1">
        <v>65535</v>
      </c>
      <c r="CS288" s="1">
        <v>65535</v>
      </c>
      <c r="CT288" s="1">
        <v>65535</v>
      </c>
      <c r="CU288" s="1">
        <v>65535</v>
      </c>
      <c r="CV288" s="1">
        <v>65535</v>
      </c>
      <c r="CW288" s="1">
        <v>14.4</v>
      </c>
      <c r="CX288" s="1">
        <v>13</v>
      </c>
      <c r="CY288" s="1">
        <v>13.8</v>
      </c>
      <c r="CZ288" s="1">
        <v>13.1</v>
      </c>
      <c r="DA288" s="1">
        <v>14.7</v>
      </c>
      <c r="DB288" s="1">
        <v>14</v>
      </c>
      <c r="DC288" s="1">
        <v>14.7</v>
      </c>
      <c r="DD288" s="1">
        <v>12.3</v>
      </c>
      <c r="DE288" s="1">
        <v>12.5</v>
      </c>
      <c r="DF288" s="1">
        <v>14.2</v>
      </c>
      <c r="DG288" s="1">
        <v>15.2</v>
      </c>
      <c r="DH288" s="1">
        <v>13.4</v>
      </c>
      <c r="DI288" s="1">
        <v>13.6</v>
      </c>
      <c r="DJ288" s="1">
        <v>14.7</v>
      </c>
      <c r="DK288" s="1">
        <v>15.9</v>
      </c>
      <c r="DL288" s="1">
        <v>14.9</v>
      </c>
      <c r="DM288" s="1">
        <v>13.3</v>
      </c>
      <c r="DN288" s="1">
        <v>14.4</v>
      </c>
      <c r="DO288" s="1">
        <v>14.2</v>
      </c>
      <c r="DP288" s="1">
        <v>13.7</v>
      </c>
      <c r="DQ288" s="1">
        <v>12.6</v>
      </c>
      <c r="DR288" s="1">
        <v>13.7</v>
      </c>
      <c r="DS288" s="1">
        <v>14.5</v>
      </c>
      <c r="DT288" s="1">
        <v>15</v>
      </c>
      <c r="DU288" s="1">
        <v>15.2</v>
      </c>
      <c r="DV288" s="1">
        <v>14.2</v>
      </c>
      <c r="DW288" s="1">
        <v>13.8</v>
      </c>
      <c r="DX288" s="1">
        <v>13.1</v>
      </c>
      <c r="DY288" s="1">
        <v>11.3</v>
      </c>
      <c r="DZ288" s="1">
        <v>13.3</v>
      </c>
      <c r="EA288" s="1">
        <v>12.2</v>
      </c>
      <c r="EB288" s="1">
        <v>14.1</v>
      </c>
      <c r="EC288" s="1">
        <v>14.8</v>
      </c>
      <c r="ED288" s="1">
        <v>13.5</v>
      </c>
      <c r="EE288" s="1">
        <v>14.6</v>
      </c>
      <c r="EF288" s="1">
        <v>14.8</v>
      </c>
      <c r="EG288" s="1">
        <v>14</v>
      </c>
      <c r="EH288" s="1">
        <v>14.6</v>
      </c>
      <c r="EI288" s="1">
        <v>14.6</v>
      </c>
      <c r="EJ288" s="1">
        <v>13.9</v>
      </c>
      <c r="EK288" s="1">
        <v>13.9</v>
      </c>
      <c r="EL288" s="1">
        <v>13.1</v>
      </c>
      <c r="EM288" s="1">
        <v>14.4</v>
      </c>
      <c r="EN288" s="1">
        <v>13.7</v>
      </c>
      <c r="EO288" s="1">
        <v>13.3</v>
      </c>
      <c r="EP288" s="1">
        <v>14</v>
      </c>
      <c r="EQ288" s="1">
        <v>14.2</v>
      </c>
      <c r="ER288" s="1">
        <v>14.3</v>
      </c>
      <c r="ES288" s="1">
        <v>14.5</v>
      </c>
      <c r="ET288" s="1">
        <v>13</v>
      </c>
      <c r="EU288" s="1">
        <v>14.2</v>
      </c>
      <c r="EV288" s="1">
        <v>14.3</v>
      </c>
      <c r="EW288" s="1">
        <v>14</v>
      </c>
      <c r="EX288" s="1">
        <v>12.1</v>
      </c>
      <c r="EY288" s="1">
        <v>14</v>
      </c>
      <c r="EZ288" s="1">
        <v>14.5</v>
      </c>
      <c r="FA288" s="1">
        <v>13.9</v>
      </c>
      <c r="FB288" s="1">
        <v>14.1</v>
      </c>
      <c r="FC288" s="1">
        <v>14.5</v>
      </c>
      <c r="FD288" s="1">
        <v>13.5</v>
      </c>
      <c r="FE288" s="1">
        <v>13.5</v>
      </c>
      <c r="FF288" s="1">
        <v>15.1</v>
      </c>
      <c r="FG288" s="1">
        <v>14.3</v>
      </c>
      <c r="FH288" s="1">
        <v>13.7</v>
      </c>
      <c r="FI288" s="1">
        <v>13.7</v>
      </c>
      <c r="FJ288" s="1">
        <v>13.1</v>
      </c>
      <c r="FK288" s="1">
        <v>12.4</v>
      </c>
      <c r="FL288" s="1">
        <v>14.3</v>
      </c>
      <c r="FM288" s="1">
        <v>14.2</v>
      </c>
      <c r="FN288" s="1">
        <v>13.6</v>
      </c>
      <c r="FO288" s="1">
        <v>13.9</v>
      </c>
      <c r="FP288" s="1">
        <v>15.2</v>
      </c>
      <c r="FQ288" s="1">
        <v>13.6</v>
      </c>
      <c r="FR288" s="1">
        <v>13.7</v>
      </c>
      <c r="FS288" s="1">
        <v>13.9</v>
      </c>
      <c r="FT288" s="1">
        <v>11.4</v>
      </c>
      <c r="FU288" s="1">
        <v>11.8</v>
      </c>
      <c r="FV288" s="1">
        <v>13.7</v>
      </c>
      <c r="FW288" s="1">
        <v>10.8</v>
      </c>
      <c r="FX288" s="1">
        <v>11.2</v>
      </c>
      <c r="FY288" s="1">
        <v>13.8</v>
      </c>
      <c r="FZ288" s="1">
        <v>13.1</v>
      </c>
      <c r="GA288" s="1">
        <v>12.9</v>
      </c>
      <c r="GB288" s="1">
        <v>14.2</v>
      </c>
      <c r="GC288" s="1">
        <v>14.3</v>
      </c>
      <c r="GD288" s="1">
        <v>12.7</v>
      </c>
      <c r="GE288" s="1">
        <v>15.3</v>
      </c>
      <c r="GF288" s="1">
        <v>10.1</v>
      </c>
      <c r="GG288" s="1">
        <v>11.2</v>
      </c>
      <c r="GH288" s="1">
        <v>13.5</v>
      </c>
      <c r="GI288" s="1">
        <v>13.7</v>
      </c>
      <c r="GJ288" s="1">
        <v>13.7</v>
      </c>
      <c r="GK288" s="1">
        <v>13</v>
      </c>
      <c r="GL288" s="1">
        <v>11.7</v>
      </c>
      <c r="GM288" s="1">
        <v>11.6</v>
      </c>
      <c r="GN288" s="1">
        <v>9.5</v>
      </c>
      <c r="GO288" s="1">
        <v>12.5</v>
      </c>
      <c r="GP288" s="1">
        <v>13.6</v>
      </c>
      <c r="GQ288" s="1">
        <v>14.4</v>
      </c>
      <c r="GR288" s="1">
        <v>14.3</v>
      </c>
      <c r="GS288" s="1">
        <v>12.6</v>
      </c>
      <c r="GT288" s="1">
        <v>12.1</v>
      </c>
      <c r="GU288" s="1">
        <v>13.4</v>
      </c>
      <c r="GV288" s="1">
        <v>12.9</v>
      </c>
      <c r="GW288" s="1">
        <v>13.7</v>
      </c>
      <c r="GX288" s="1">
        <v>13.7</v>
      </c>
      <c r="GY288" s="1">
        <v>13.7</v>
      </c>
      <c r="GZ288" s="1">
        <v>13.4</v>
      </c>
      <c r="HA288" s="1">
        <v>10.7</v>
      </c>
      <c r="HB288" s="1">
        <v>13.6</v>
      </c>
      <c r="HC288" s="1">
        <v>13.9</v>
      </c>
      <c r="HD288" s="1">
        <v>13.3</v>
      </c>
      <c r="HE288" s="1">
        <v>13.2</v>
      </c>
      <c r="HF288" s="1">
        <v>12.5</v>
      </c>
      <c r="HG288" s="1">
        <v>12.4</v>
      </c>
      <c r="HH288" s="1">
        <v>13.6</v>
      </c>
      <c r="HI288" s="1">
        <v>11.4</v>
      </c>
      <c r="HJ288" s="1">
        <v>12.3</v>
      </c>
      <c r="HK288" s="1">
        <v>14.7</v>
      </c>
      <c r="HL288" s="1">
        <v>10.3</v>
      </c>
      <c r="HM288" s="1">
        <v>11.3</v>
      </c>
      <c r="HN288" s="1">
        <v>13.9</v>
      </c>
      <c r="HO288" s="1">
        <v>13.3</v>
      </c>
      <c r="HP288" s="1">
        <v>14.2</v>
      </c>
      <c r="HQ288" s="1">
        <v>13.1</v>
      </c>
      <c r="HR288" s="1">
        <v>11.6</v>
      </c>
      <c r="HS288" s="1">
        <v>10.9</v>
      </c>
      <c r="HT288" s="1">
        <v>12.1</v>
      </c>
      <c r="HU288" s="1">
        <v>11.9</v>
      </c>
      <c r="HV288" s="1">
        <v>10.8</v>
      </c>
      <c r="HW288" s="1">
        <v>12.3</v>
      </c>
      <c r="HX288" s="1">
        <v>11.9</v>
      </c>
      <c r="HY288" s="1">
        <v>14</v>
      </c>
      <c r="HZ288" s="1">
        <v>12.4</v>
      </c>
      <c r="IA288" s="1">
        <v>11.2</v>
      </c>
      <c r="IB288" s="1">
        <v>11.6</v>
      </c>
      <c r="IC288" s="1">
        <v>12.9</v>
      </c>
      <c r="ID288" s="1">
        <v>13.8</v>
      </c>
      <c r="IE288" s="1">
        <v>11.6</v>
      </c>
      <c r="IF288" s="1">
        <v>11.2</v>
      </c>
      <c r="IG288" s="1">
        <v>12.7</v>
      </c>
      <c r="IH288" s="1">
        <v>10.1</v>
      </c>
      <c r="II288" s="1">
        <v>13</v>
      </c>
      <c r="IJ288" s="1">
        <v>10.6</v>
      </c>
      <c r="IK288" s="1">
        <v>12.6</v>
      </c>
      <c r="IL288" s="1">
        <v>10.9</v>
      </c>
      <c r="IM288" s="1">
        <v>10.199999999999999</v>
      </c>
      <c r="IN288" s="1">
        <v>12</v>
      </c>
      <c r="IO288" s="1">
        <v>8.8000000000000007</v>
      </c>
      <c r="IP288" s="1">
        <v>11.8</v>
      </c>
      <c r="IQ288" s="1">
        <v>11.2</v>
      </c>
      <c r="IR288" s="1">
        <v>13.4</v>
      </c>
      <c r="IS288" s="1">
        <v>14.3</v>
      </c>
      <c r="IT288" s="1">
        <v>12.8</v>
      </c>
      <c r="IU288" s="1">
        <v>13.3</v>
      </c>
      <c r="IV288" s="1">
        <v>13.3</v>
      </c>
      <c r="IW288" s="1">
        <v>13.7</v>
      </c>
      <c r="IX288" s="1">
        <v>13.2</v>
      </c>
      <c r="IY288" s="1">
        <v>12.3</v>
      </c>
      <c r="IZ288" s="1">
        <v>11.7</v>
      </c>
      <c r="JA288" s="1">
        <v>13.6</v>
      </c>
      <c r="JB288" s="1">
        <v>14.8</v>
      </c>
      <c r="JC288" s="1">
        <v>13.8</v>
      </c>
      <c r="JD288" s="1">
        <v>12.9</v>
      </c>
      <c r="JE288" s="1">
        <v>14.8</v>
      </c>
      <c r="JF288" s="1">
        <v>12.1</v>
      </c>
      <c r="JG288" s="1">
        <v>12.7</v>
      </c>
      <c r="JH288" s="1">
        <v>14.5</v>
      </c>
      <c r="JI288" s="1">
        <v>14.4</v>
      </c>
      <c r="JJ288" s="1">
        <v>13</v>
      </c>
      <c r="JK288" s="1">
        <v>13.4</v>
      </c>
      <c r="JL288" s="1">
        <v>13.3</v>
      </c>
      <c r="JM288" s="1">
        <v>12.8</v>
      </c>
      <c r="JN288" s="1">
        <v>13.1</v>
      </c>
      <c r="JO288" s="1">
        <v>12.8</v>
      </c>
      <c r="JP288" s="1">
        <v>14</v>
      </c>
      <c r="JQ288" s="1">
        <v>13.1</v>
      </c>
      <c r="JR288" s="1">
        <v>11.2</v>
      </c>
      <c r="JS288" s="1">
        <v>12.6</v>
      </c>
      <c r="JT288" s="1">
        <v>12.9</v>
      </c>
      <c r="JU288" s="1">
        <v>13.3</v>
      </c>
      <c r="JV288" s="1">
        <v>12.2</v>
      </c>
      <c r="JW288" s="1">
        <v>12.4</v>
      </c>
      <c r="JX288" s="1">
        <v>12.4</v>
      </c>
      <c r="JY288" s="1">
        <v>7.9</v>
      </c>
      <c r="JZ288" s="1">
        <v>14</v>
      </c>
      <c r="KA288" s="1">
        <v>13.6</v>
      </c>
      <c r="KB288" s="1">
        <v>12.2</v>
      </c>
      <c r="KC288" s="1">
        <v>14.1</v>
      </c>
      <c r="KD288" s="1">
        <v>11.7</v>
      </c>
      <c r="KE288" s="1">
        <v>13.5</v>
      </c>
      <c r="KF288" s="1">
        <v>14.6</v>
      </c>
      <c r="KG288" s="1">
        <v>12</v>
      </c>
      <c r="KH288" s="1">
        <v>13.5</v>
      </c>
      <c r="KI288" s="1">
        <v>13.4</v>
      </c>
      <c r="KJ288" s="1">
        <v>12.6</v>
      </c>
      <c r="KK288" s="1">
        <v>13.7</v>
      </c>
      <c r="KL288" s="1">
        <v>13.3</v>
      </c>
      <c r="KM288" s="1">
        <v>13.6</v>
      </c>
      <c r="KN288" s="1">
        <v>13.2</v>
      </c>
      <c r="KO288" s="1">
        <v>13.5</v>
      </c>
      <c r="KP288" s="1">
        <v>14.1</v>
      </c>
      <c r="KQ288" s="1">
        <v>13.2</v>
      </c>
      <c r="KR288" s="1">
        <v>13.5</v>
      </c>
      <c r="KS288" s="1">
        <v>65535</v>
      </c>
      <c r="KT288" s="1">
        <v>65535</v>
      </c>
      <c r="KU288" s="1">
        <v>65535</v>
      </c>
      <c r="KV288" s="1">
        <v>65535</v>
      </c>
      <c r="KW288" s="1">
        <v>65535</v>
      </c>
      <c r="KX288" s="1">
        <v>65535</v>
      </c>
      <c r="KY288" s="1">
        <v>65535</v>
      </c>
      <c r="KZ288" s="1">
        <v>65535</v>
      </c>
      <c r="LA288" s="1">
        <v>65535</v>
      </c>
      <c r="LB288" s="1">
        <v>65535</v>
      </c>
      <c r="LC288" s="1">
        <v>65535</v>
      </c>
      <c r="LD288" s="1">
        <v>65535</v>
      </c>
      <c r="LE288" s="1">
        <v>65535</v>
      </c>
      <c r="LF288" s="1">
        <v>65535</v>
      </c>
      <c r="LG288" s="1">
        <v>65535</v>
      </c>
      <c r="LH288" s="1">
        <v>65535</v>
      </c>
      <c r="LI288" s="1">
        <v>65535</v>
      </c>
      <c r="LJ288" s="1">
        <v>65535</v>
      </c>
      <c r="LK288" s="1">
        <v>65535</v>
      </c>
      <c r="LL288" s="1">
        <v>65535</v>
      </c>
      <c r="LM288" s="1">
        <v>65535</v>
      </c>
      <c r="LN288" s="1">
        <v>65535</v>
      </c>
      <c r="LO288" s="1">
        <v>65535</v>
      </c>
      <c r="LP288" s="1">
        <v>65535</v>
      </c>
      <c r="LQ288" s="1">
        <v>65535</v>
      </c>
      <c r="LR288" s="1">
        <v>65535</v>
      </c>
      <c r="LS288" s="1">
        <v>65535</v>
      </c>
      <c r="LT288" s="1">
        <v>65535</v>
      </c>
      <c r="LU288" s="1">
        <v>65535</v>
      </c>
      <c r="LV288" s="1">
        <v>65535</v>
      </c>
      <c r="LW288" s="1">
        <v>65535</v>
      </c>
      <c r="LX288" s="1">
        <v>65535</v>
      </c>
      <c r="LY288" s="1">
        <v>65535</v>
      </c>
      <c r="LZ288" s="1">
        <v>65535</v>
      </c>
      <c r="MA288" s="1">
        <v>65535</v>
      </c>
      <c r="MB288" s="1">
        <v>65535</v>
      </c>
      <c r="MC288" s="1">
        <v>65535</v>
      </c>
      <c r="MD288" s="1">
        <v>65535</v>
      </c>
      <c r="ME288" s="1">
        <v>65535</v>
      </c>
      <c r="MF288" s="1">
        <v>65535</v>
      </c>
      <c r="MG288" s="1">
        <v>65535</v>
      </c>
      <c r="MH288" s="1">
        <v>65535</v>
      </c>
      <c r="MI288" s="1">
        <v>65535</v>
      </c>
      <c r="MJ288" s="1">
        <v>65535</v>
      </c>
      <c r="MK288" s="1">
        <v>65535</v>
      </c>
      <c r="ML288" s="1">
        <v>65535</v>
      </c>
      <c r="MM288" s="1">
        <v>65535</v>
      </c>
      <c r="MN288" s="1">
        <v>65535</v>
      </c>
      <c r="MO288" s="1">
        <v>65535</v>
      </c>
      <c r="MP288" s="1">
        <v>65535</v>
      </c>
      <c r="MQ288" s="1">
        <v>65535</v>
      </c>
      <c r="MR288" s="1">
        <v>65535</v>
      </c>
      <c r="MS288" s="1">
        <v>65535</v>
      </c>
      <c r="MT288" s="1">
        <v>65535</v>
      </c>
      <c r="MU288" s="1">
        <v>65535</v>
      </c>
      <c r="MV288" s="1">
        <v>65535</v>
      </c>
      <c r="MW288" s="1">
        <v>65535</v>
      </c>
      <c r="MX288" s="1">
        <v>65535</v>
      </c>
      <c r="MY288" s="1">
        <v>65535</v>
      </c>
      <c r="MZ288" s="1">
        <v>65535</v>
      </c>
      <c r="NA288" s="1">
        <v>65535</v>
      </c>
      <c r="NB288" s="1">
        <v>65535</v>
      </c>
      <c r="NC288" s="1">
        <v>65535</v>
      </c>
      <c r="ND288" s="1">
        <v>65535</v>
      </c>
      <c r="NE288" s="1">
        <v>65535</v>
      </c>
      <c r="NF288" s="1">
        <v>65535</v>
      </c>
      <c r="NG288" s="1">
        <v>65535</v>
      </c>
      <c r="NH288" s="1">
        <v>65535</v>
      </c>
      <c r="NI288" s="1">
        <v>65535</v>
      </c>
      <c r="NJ288" s="6">
        <f t="shared" si="209"/>
        <v>0</v>
      </c>
      <c r="NK288" s="3">
        <f t="shared" si="210"/>
        <v>0</v>
      </c>
      <c r="NL288" s="3">
        <f t="shared" si="211"/>
        <v>0</v>
      </c>
      <c r="NM288" s="3">
        <f t="shared" si="212"/>
        <v>0.93333333333333335</v>
      </c>
      <c r="NN288" s="3">
        <f t="shared" si="213"/>
        <v>1</v>
      </c>
      <c r="NO288" s="3">
        <f t="shared" si="214"/>
        <v>1</v>
      </c>
      <c r="NP288" s="3">
        <f t="shared" si="215"/>
        <v>1</v>
      </c>
      <c r="NQ288" s="3">
        <f t="shared" si="216"/>
        <v>1</v>
      </c>
      <c r="NR288" s="3">
        <f t="shared" si="217"/>
        <v>1</v>
      </c>
      <c r="NS288" s="3">
        <f t="shared" si="218"/>
        <v>0.74193548387096775</v>
      </c>
      <c r="NT288" s="3">
        <f t="shared" si="219"/>
        <v>0</v>
      </c>
      <c r="NU288" s="3">
        <f t="shared" si="220"/>
        <v>0</v>
      </c>
      <c r="NV288" s="3">
        <f t="shared" si="221"/>
        <v>0.55890410958904113</v>
      </c>
      <c r="NW288" s="5" t="e">
        <f t="shared" si="222"/>
        <v>#N/A</v>
      </c>
      <c r="NX288" s="1" t="e">
        <f t="shared" si="223"/>
        <v>#N/A</v>
      </c>
      <c r="NY288" s="1" t="e">
        <f t="shared" si="224"/>
        <v>#N/A</v>
      </c>
      <c r="NZ288" s="1">
        <f t="shared" si="225"/>
        <v>14.00357142857143</v>
      </c>
      <c r="OA288" s="1">
        <f t="shared" si="226"/>
        <v>13.861290322580647</v>
      </c>
      <c r="OB288" s="1">
        <f t="shared" si="227"/>
        <v>13.273333333333335</v>
      </c>
      <c r="OC288" s="1">
        <f t="shared" si="228"/>
        <v>12.86774193548387</v>
      </c>
      <c r="OD288" s="1">
        <f t="shared" si="229"/>
        <v>11.93225806451613</v>
      </c>
      <c r="OE288" s="1">
        <f t="shared" si="230"/>
        <v>13.23666666666667</v>
      </c>
      <c r="OF288" s="1">
        <f t="shared" si="231"/>
        <v>12.965217391304348</v>
      </c>
      <c r="OG288" s="1" t="e">
        <f t="shared" si="232"/>
        <v>#N/A</v>
      </c>
      <c r="OH288" s="1" t="e">
        <f t="shared" si="233"/>
        <v>#N/A</v>
      </c>
      <c r="OI288" s="111" t="e">
        <f>NA()</f>
        <v>#N/A</v>
      </c>
      <c r="OJ288" s="112" t="e">
        <f>NA()</f>
        <v>#N/A</v>
      </c>
      <c r="OK288" s="112" t="e">
        <f>NA()</f>
        <v>#N/A</v>
      </c>
      <c r="OL288" s="112" t="e">
        <f>NA()</f>
        <v>#N/A</v>
      </c>
      <c r="OM288" s="112" t="e">
        <f>NA()</f>
        <v>#N/A</v>
      </c>
      <c r="ON288" s="112" t="e">
        <f>NA()</f>
        <v>#N/A</v>
      </c>
      <c r="OO288" s="112" t="e">
        <f>NA()</f>
        <v>#N/A</v>
      </c>
      <c r="OP288" s="112" t="e">
        <f>NA()</f>
        <v>#N/A</v>
      </c>
      <c r="OQ288" s="112" t="e">
        <f>NA()</f>
        <v>#N/A</v>
      </c>
      <c r="OR288" s="112" t="e">
        <f>NA()</f>
        <v>#N/A</v>
      </c>
      <c r="OS288" s="112" t="e">
        <f>NA()</f>
        <v>#N/A</v>
      </c>
      <c r="OT288" s="112" t="e">
        <f>NA()</f>
        <v>#N/A</v>
      </c>
      <c r="OU288" s="5" t="e">
        <f t="shared" si="197"/>
        <v>#N/A</v>
      </c>
      <c r="OV288" s="1" t="e">
        <f t="shared" si="198"/>
        <v>#N/A</v>
      </c>
      <c r="OW288" s="1" t="e">
        <f t="shared" si="199"/>
        <v>#N/A</v>
      </c>
      <c r="OX288" s="1" t="e">
        <f t="shared" si="200"/>
        <v>#N/A</v>
      </c>
      <c r="OY288" s="1" t="e">
        <f t="shared" si="201"/>
        <v>#N/A</v>
      </c>
      <c r="OZ288" s="1" t="e">
        <f t="shared" si="202"/>
        <v>#N/A</v>
      </c>
      <c r="PA288" s="1" t="e">
        <f t="shared" si="203"/>
        <v>#N/A</v>
      </c>
      <c r="PB288" s="1" t="e">
        <f t="shared" si="204"/>
        <v>#N/A</v>
      </c>
      <c r="PC288" s="1" t="e">
        <f t="shared" si="205"/>
        <v>#N/A</v>
      </c>
      <c r="PD288" s="1" t="e">
        <f t="shared" si="206"/>
        <v>#N/A</v>
      </c>
      <c r="PE288" s="1" t="e">
        <f t="shared" si="207"/>
        <v>#N/A</v>
      </c>
      <c r="PF288" s="1" t="e">
        <f t="shared" si="208"/>
        <v>#N/A</v>
      </c>
      <c r="PG288" s="111" t="e">
        <f>NA()</f>
        <v>#N/A</v>
      </c>
      <c r="PH288" s="112" t="e">
        <f>NA()</f>
        <v>#N/A</v>
      </c>
      <c r="PI288" s="112" t="e">
        <f>NA()</f>
        <v>#N/A</v>
      </c>
      <c r="PJ288" s="112" t="e">
        <f>NA()</f>
        <v>#N/A</v>
      </c>
      <c r="PK288" s="112" t="e">
        <f>NA()</f>
        <v>#N/A</v>
      </c>
      <c r="PL288" s="112" t="e">
        <f>NA()</f>
        <v>#N/A</v>
      </c>
      <c r="PM288" s="112" t="e">
        <f>NA()</f>
        <v>#N/A</v>
      </c>
      <c r="PN288" s="112" t="e">
        <f>NA()</f>
        <v>#N/A</v>
      </c>
      <c r="PO288" s="112" t="e">
        <f>NA()</f>
        <v>#N/A</v>
      </c>
      <c r="PP288" s="112" t="e">
        <f>NA()</f>
        <v>#N/A</v>
      </c>
      <c r="PQ288" s="112" t="e">
        <f>NA()</f>
        <v>#N/A</v>
      </c>
      <c r="PR288" s="137" t="e">
        <f>NA()</f>
        <v>#N/A</v>
      </c>
      <c r="PS288" s="5" t="e">
        <f t="array" ref="PS288">+IF(ISERROR($NW288)=FALSE,MIN(IF($H288:$AL288&lt;65534,$H288:$AL288,"")),NA())</f>
        <v>#N/A</v>
      </c>
      <c r="PT288" s="1" t="e">
        <f t="array" ref="PT288">+IF(ISERROR($NX288)=FALSE,MIN(IF($AM288:$BN288&lt;65534,$AM288:$BN288,"")),NA())</f>
        <v>#N/A</v>
      </c>
      <c r="PU288" s="1" t="e">
        <f t="array" ref="PU288">+IF(ISERROR($NY288)=FALSE,MIN(IF($BP288:$CT288&lt;65534,$BP288:$CT288,"")),NA())</f>
        <v>#N/A</v>
      </c>
      <c r="PV288" s="1">
        <f t="array" ref="PV288">+IF(ISERROR($NZ288)=FALSE,MIN(IF($CU288:$DX288&lt;65534,$CU288:$DX288,"")),NA())</f>
        <v>12.3</v>
      </c>
      <c r="PW288" s="1">
        <f t="array" ref="PW288">+IF(ISERROR($OA288)=FALSE,MIN(IF($DY288:$FC288&lt;65534,$DY288:$FC288,"")),NA())</f>
        <v>11.3</v>
      </c>
      <c r="PX288" s="1">
        <f t="array" ref="PX288">+IF(ISERROR($OB288)=FALSE,MIN(IF($FD288:$GG288&lt;65534,$FD288:$GG288,"")),NA())</f>
        <v>10.1</v>
      </c>
      <c r="PY288" s="1">
        <f t="array" ref="PY288">+IF(ISERROR($OC288)=FALSE,MIN(IF($GH288:$HL288&lt;65534,$GH288:$HL288,"")),NA())</f>
        <v>9.5</v>
      </c>
      <c r="PZ288" s="1">
        <f t="array" ref="PZ288">+IF(ISERROR($OD288)=FALSE,MIN(IF($HM288:$IQ288&lt;65534,$HM288:$IQ288,"")),NA())</f>
        <v>8.8000000000000007</v>
      </c>
      <c r="QA288" s="1">
        <f t="array" ref="QA288">+IF(ISERROR($OE288)=FALSE,MIN(IF($IR288:$JU288&lt;65534,$IR288:$JU288,"")),NA())</f>
        <v>11.2</v>
      </c>
      <c r="QB288" s="1">
        <f t="array" ref="QB288">+IF(ISERROR($OF288)=FALSE,MIN(IF($JV288:$KZ288&lt;65534,$JV288:$KZ288,"")),NA())</f>
        <v>7.9</v>
      </c>
      <c r="QC288" s="1" t="e">
        <f t="array" ref="QC288">+IF(ISERROR($OG288)=FALSE,MIN(IF($LA288:$MD288&lt;65534,$LA288:$MD288,"")),NA())</f>
        <v>#N/A</v>
      </c>
      <c r="QD288" s="1" t="e">
        <f t="array" ref="QD288">+IF(ISERROR($OH288)=FALSE,MIN(IF($ME288:$NI288&lt;65534,$ME288:$NI288,"")),NA())</f>
        <v>#N/A</v>
      </c>
      <c r="QE288" s="5" t="e">
        <f t="shared" si="234"/>
        <v>#N/A</v>
      </c>
      <c r="QF288" s="1" t="e">
        <f t="shared" si="235"/>
        <v>#N/A</v>
      </c>
      <c r="QG288" s="1" t="e">
        <f t="shared" si="236"/>
        <v>#N/A</v>
      </c>
      <c r="QH288" s="1" t="e">
        <f t="shared" si="237"/>
        <v>#N/A</v>
      </c>
      <c r="QI288" s="1" t="e">
        <f t="shared" si="238"/>
        <v>#N/A</v>
      </c>
      <c r="QJ288" s="1" t="e">
        <f t="shared" si="239"/>
        <v>#N/A</v>
      </c>
      <c r="QK288" s="1" t="e">
        <f t="shared" si="240"/>
        <v>#N/A</v>
      </c>
      <c r="QL288" s="1" t="e">
        <f t="shared" si="241"/>
        <v>#N/A</v>
      </c>
      <c r="QM288" s="1" t="e">
        <f t="shared" si="242"/>
        <v>#N/A</v>
      </c>
      <c r="QN288" s="1" t="e">
        <f t="shared" si="243"/>
        <v>#N/A</v>
      </c>
      <c r="QO288" s="1" t="e">
        <f t="shared" si="244"/>
        <v>#N/A</v>
      </c>
      <c r="QP288" s="1" t="e">
        <f t="shared" si="245"/>
        <v>#N/A</v>
      </c>
      <c r="QQ288" s="5" t="s">
        <v>893</v>
      </c>
    </row>
    <row r="289" spans="1:459" s="1" customFormat="1" x14ac:dyDescent="0.2">
      <c r="A289" s="107">
        <v>23105070</v>
      </c>
      <c r="B289" s="108">
        <v>-74.794722222222219</v>
      </c>
      <c r="C289" s="108">
        <v>6.5716388888888888</v>
      </c>
      <c r="D289" s="109">
        <v>980</v>
      </c>
      <c r="E289" s="110" t="s">
        <v>619</v>
      </c>
      <c r="F289" s="110" t="s">
        <v>619</v>
      </c>
      <c r="G289" s="110" t="s">
        <v>13</v>
      </c>
      <c r="H289" s="1">
        <v>65535</v>
      </c>
      <c r="I289" s="1">
        <v>18.8</v>
      </c>
      <c r="J289" s="1">
        <v>18.7</v>
      </c>
      <c r="K289" s="1">
        <v>19.8</v>
      </c>
      <c r="L289" s="1">
        <v>19.899999999999999</v>
      </c>
      <c r="M289" s="1">
        <v>20</v>
      </c>
      <c r="N289" s="1">
        <v>19.7</v>
      </c>
      <c r="O289" s="1">
        <v>19.3</v>
      </c>
      <c r="P289" s="1">
        <v>19.5</v>
      </c>
      <c r="Q289" s="1">
        <v>18.100000000000001</v>
      </c>
      <c r="R289" s="1">
        <v>17.600000000000001</v>
      </c>
      <c r="S289" s="1">
        <v>18.600000000000001</v>
      </c>
      <c r="T289" s="1">
        <v>18.5</v>
      </c>
      <c r="U289" s="1">
        <v>19.5</v>
      </c>
      <c r="V289" s="1">
        <v>19</v>
      </c>
      <c r="W289" s="1">
        <v>19.5</v>
      </c>
      <c r="X289" s="1">
        <v>19.8</v>
      </c>
      <c r="Y289" s="1">
        <v>19.5</v>
      </c>
      <c r="Z289" s="1">
        <v>19.899999999999999</v>
      </c>
      <c r="AA289" s="1">
        <v>20.2</v>
      </c>
      <c r="AB289" s="1">
        <v>19.7</v>
      </c>
      <c r="AC289" s="1">
        <v>19.5</v>
      </c>
      <c r="AD289" s="1">
        <v>20.5</v>
      </c>
      <c r="AE289" s="1">
        <v>20.100000000000001</v>
      </c>
      <c r="AF289" s="1">
        <v>20</v>
      </c>
      <c r="AG289" s="1">
        <v>19.8</v>
      </c>
      <c r="AH289" s="1">
        <v>20.5</v>
      </c>
      <c r="AI289" s="1">
        <v>20.8</v>
      </c>
      <c r="AJ289" s="1">
        <v>18.8</v>
      </c>
      <c r="AK289" s="1">
        <v>18.8</v>
      </c>
      <c r="AL289" s="1">
        <v>19.100000000000001</v>
      </c>
      <c r="AM289" s="1">
        <v>65535</v>
      </c>
      <c r="AN289" s="1">
        <v>19</v>
      </c>
      <c r="AO289" s="1">
        <v>18.600000000000001</v>
      </c>
      <c r="AP289" s="1">
        <v>20.100000000000001</v>
      </c>
      <c r="AQ289" s="1">
        <v>20.5</v>
      </c>
      <c r="AR289" s="1">
        <v>19.3</v>
      </c>
      <c r="AS289" s="1">
        <v>20.6</v>
      </c>
      <c r="AT289" s="1">
        <v>19.899999999999999</v>
      </c>
      <c r="AU289" s="1">
        <v>20.5</v>
      </c>
      <c r="AV289" s="1">
        <v>19.3</v>
      </c>
      <c r="AW289" s="1">
        <v>19.8</v>
      </c>
      <c r="AX289" s="1">
        <v>20.3</v>
      </c>
      <c r="AY289" s="1">
        <v>20.5</v>
      </c>
      <c r="AZ289" s="1">
        <v>18.3</v>
      </c>
      <c r="BA289" s="1">
        <v>19.3</v>
      </c>
      <c r="BB289" s="1">
        <v>20.399999999999999</v>
      </c>
      <c r="BC289" s="1">
        <v>20.3</v>
      </c>
      <c r="BD289" s="1">
        <v>20.3</v>
      </c>
      <c r="BE289" s="1">
        <v>20.9</v>
      </c>
      <c r="BF289" s="1">
        <v>18.5</v>
      </c>
      <c r="BG289" s="1">
        <v>19.2</v>
      </c>
      <c r="BH289" s="1">
        <v>18.5</v>
      </c>
      <c r="BI289" s="1">
        <v>19.899999999999999</v>
      </c>
      <c r="BJ289" s="1">
        <v>20.6</v>
      </c>
      <c r="BK289" s="1">
        <v>19.3</v>
      </c>
      <c r="BL289" s="1">
        <v>19.5</v>
      </c>
      <c r="BM289" s="1">
        <v>19.5</v>
      </c>
      <c r="BN289" s="1">
        <v>19.100000000000001</v>
      </c>
      <c r="BO289" s="102"/>
      <c r="BP289" s="1">
        <v>19.7</v>
      </c>
      <c r="BQ289" s="1">
        <v>19.600000000000001</v>
      </c>
      <c r="BR289" s="1">
        <v>18.5</v>
      </c>
      <c r="BS289" s="1">
        <v>19.399999999999999</v>
      </c>
      <c r="BT289" s="1">
        <v>20.100000000000001</v>
      </c>
      <c r="BU289" s="1">
        <v>20.3</v>
      </c>
      <c r="BV289" s="1">
        <v>20.6</v>
      </c>
      <c r="BW289" s="1">
        <v>20.7</v>
      </c>
      <c r="BX289" s="1">
        <v>19.8</v>
      </c>
      <c r="BY289" s="1">
        <v>20.8</v>
      </c>
      <c r="BZ289" s="1">
        <v>19.2</v>
      </c>
      <c r="CA289" s="1">
        <v>19.7</v>
      </c>
      <c r="CB289" s="1">
        <v>20.399999999999999</v>
      </c>
      <c r="CC289" s="1">
        <v>19.8</v>
      </c>
      <c r="CD289" s="1">
        <v>20.100000000000001</v>
      </c>
      <c r="CE289" s="1">
        <v>20.100000000000001</v>
      </c>
      <c r="CF289" s="1">
        <v>19.8</v>
      </c>
      <c r="CG289" s="1">
        <v>21.3</v>
      </c>
      <c r="CH289" s="1">
        <v>18.100000000000001</v>
      </c>
      <c r="CI289" s="1">
        <v>19.2</v>
      </c>
      <c r="CJ289" s="1">
        <v>19.100000000000001</v>
      </c>
      <c r="CK289" s="1">
        <v>19.399999999999999</v>
      </c>
      <c r="CL289" s="1">
        <v>18.7</v>
      </c>
      <c r="CM289" s="1">
        <v>19.8</v>
      </c>
      <c r="CN289" s="1">
        <v>19.7</v>
      </c>
      <c r="CO289" s="1">
        <v>20.2</v>
      </c>
      <c r="CP289" s="1">
        <v>19.600000000000001</v>
      </c>
      <c r="CQ289" s="1">
        <v>20.399999999999999</v>
      </c>
      <c r="CR289" s="1">
        <v>19.7</v>
      </c>
      <c r="CS289" s="1">
        <v>18.7</v>
      </c>
      <c r="CT289" s="1">
        <v>20.100000000000001</v>
      </c>
      <c r="CU289" s="1">
        <v>18.3</v>
      </c>
      <c r="CV289" s="1">
        <v>18.100000000000001</v>
      </c>
      <c r="CW289" s="1">
        <v>19.3</v>
      </c>
      <c r="CX289" s="1">
        <v>19.3</v>
      </c>
      <c r="CY289" s="1">
        <v>20.100000000000001</v>
      </c>
      <c r="CZ289" s="1">
        <v>19.5</v>
      </c>
      <c r="DA289" s="1">
        <v>20.8</v>
      </c>
      <c r="DB289" s="1">
        <v>19.100000000000001</v>
      </c>
      <c r="DC289" s="1">
        <v>19.8</v>
      </c>
      <c r="DD289" s="1">
        <v>19.899999999999999</v>
      </c>
      <c r="DE289" s="1">
        <v>19.100000000000001</v>
      </c>
      <c r="DF289" s="1">
        <v>20.399999999999999</v>
      </c>
      <c r="DG289" s="1">
        <v>19.100000000000001</v>
      </c>
      <c r="DH289" s="1">
        <v>19.2</v>
      </c>
      <c r="DI289" s="1">
        <v>18.8</v>
      </c>
      <c r="DJ289" s="1">
        <v>20</v>
      </c>
      <c r="DK289" s="1">
        <v>19.600000000000001</v>
      </c>
      <c r="DL289" s="1">
        <v>20.6</v>
      </c>
      <c r="DM289" s="1">
        <v>18.7</v>
      </c>
      <c r="DN289" s="1">
        <v>19.100000000000001</v>
      </c>
      <c r="DO289" s="1">
        <v>19.8</v>
      </c>
      <c r="DP289" s="1">
        <v>17.7</v>
      </c>
      <c r="DQ289" s="1">
        <v>18</v>
      </c>
      <c r="DR289" s="1">
        <v>19.600000000000001</v>
      </c>
      <c r="DS289" s="1">
        <v>19.8</v>
      </c>
      <c r="DT289" s="1">
        <v>19</v>
      </c>
      <c r="DU289" s="1">
        <v>19.899999999999999</v>
      </c>
      <c r="DV289" s="1">
        <v>19.899999999999999</v>
      </c>
      <c r="DW289" s="1">
        <v>20.5</v>
      </c>
      <c r="DX289" s="1">
        <v>20.2</v>
      </c>
      <c r="DY289" s="1">
        <v>21</v>
      </c>
      <c r="DZ289" s="1">
        <v>21</v>
      </c>
      <c r="EA289" s="1">
        <v>21.3</v>
      </c>
      <c r="EB289" s="1">
        <v>19.5</v>
      </c>
      <c r="EC289" s="1">
        <v>21</v>
      </c>
      <c r="ED289" s="1">
        <v>20.8</v>
      </c>
      <c r="EE289" s="1">
        <v>20.100000000000001</v>
      </c>
      <c r="EF289" s="1">
        <v>20.7</v>
      </c>
      <c r="EG289" s="1">
        <v>20.399999999999999</v>
      </c>
      <c r="EH289" s="1">
        <v>18.600000000000001</v>
      </c>
      <c r="EI289" s="1">
        <v>18.5</v>
      </c>
      <c r="EJ289" s="1">
        <v>18.899999999999999</v>
      </c>
      <c r="EK289" s="1">
        <v>20.2</v>
      </c>
      <c r="EL289" s="1">
        <v>17.8</v>
      </c>
      <c r="EM289" s="1">
        <v>19.600000000000001</v>
      </c>
      <c r="EN289" s="1">
        <v>19.399999999999999</v>
      </c>
      <c r="EO289" s="1">
        <v>17.8</v>
      </c>
      <c r="EP289" s="1">
        <v>19.600000000000001</v>
      </c>
      <c r="EQ289" s="1">
        <v>19.3</v>
      </c>
      <c r="ER289" s="1">
        <v>19.2</v>
      </c>
      <c r="ES289" s="1">
        <v>19.100000000000001</v>
      </c>
      <c r="ET289" s="1">
        <v>18.5</v>
      </c>
      <c r="EU289" s="1">
        <v>18.8</v>
      </c>
      <c r="EV289" s="1">
        <v>18.399999999999999</v>
      </c>
      <c r="EW289" s="1">
        <v>17.8</v>
      </c>
      <c r="EX289" s="1">
        <v>19.7</v>
      </c>
      <c r="EY289" s="1">
        <v>18.8</v>
      </c>
      <c r="EZ289" s="1">
        <v>19.7</v>
      </c>
      <c r="FA289" s="1">
        <v>18.5</v>
      </c>
      <c r="FB289" s="1">
        <v>18.8</v>
      </c>
      <c r="FC289" s="1">
        <v>19.2</v>
      </c>
      <c r="FD289" s="1">
        <v>18.5</v>
      </c>
      <c r="FE289" s="1">
        <v>19.3</v>
      </c>
      <c r="FF289" s="1">
        <v>18.600000000000001</v>
      </c>
      <c r="FG289" s="1">
        <v>18.399999999999999</v>
      </c>
      <c r="FH289" s="1">
        <v>19.600000000000001</v>
      </c>
      <c r="FI289" s="1">
        <v>19.600000000000001</v>
      </c>
      <c r="FJ289" s="1">
        <v>17.8</v>
      </c>
      <c r="FK289" s="1">
        <v>18.899999999999999</v>
      </c>
      <c r="FL289" s="1">
        <v>19.600000000000001</v>
      </c>
      <c r="FM289" s="1">
        <v>19.600000000000001</v>
      </c>
      <c r="FN289" s="1">
        <v>19.8</v>
      </c>
      <c r="FO289" s="1">
        <v>18.600000000000001</v>
      </c>
      <c r="FP289" s="1">
        <v>17.7</v>
      </c>
      <c r="FQ289" s="1">
        <v>19.3</v>
      </c>
      <c r="FR289" s="1">
        <v>20.100000000000001</v>
      </c>
      <c r="FS289" s="1">
        <v>18.399999999999999</v>
      </c>
      <c r="FT289" s="1">
        <v>19.399999999999999</v>
      </c>
      <c r="FU289" s="1">
        <v>19.8</v>
      </c>
      <c r="FV289" s="1">
        <v>21.2</v>
      </c>
      <c r="FW289" s="1">
        <v>20.3</v>
      </c>
      <c r="FX289" s="1">
        <v>19.3</v>
      </c>
      <c r="FY289" s="1">
        <v>19.899999999999999</v>
      </c>
      <c r="FZ289" s="1">
        <v>20.100000000000001</v>
      </c>
      <c r="GA289" s="1">
        <v>19.5</v>
      </c>
      <c r="GB289" s="1">
        <v>18.8</v>
      </c>
      <c r="GC289" s="1">
        <v>19.8</v>
      </c>
      <c r="GD289" s="1">
        <v>17.899999999999999</v>
      </c>
      <c r="GE289" s="1">
        <v>20</v>
      </c>
      <c r="GF289" s="1">
        <v>18.5</v>
      </c>
      <c r="GG289" s="1">
        <v>20</v>
      </c>
      <c r="GH289" s="1">
        <v>18.899999999999999</v>
      </c>
      <c r="GI289" s="1">
        <v>19.2</v>
      </c>
      <c r="GJ289" s="1">
        <v>18</v>
      </c>
      <c r="GK289" s="1">
        <v>19.8</v>
      </c>
      <c r="GL289" s="1">
        <v>17.899999999999999</v>
      </c>
      <c r="GM289" s="1">
        <v>18.899999999999999</v>
      </c>
      <c r="GN289" s="1">
        <v>19.399999999999999</v>
      </c>
      <c r="GO289" s="1">
        <v>20</v>
      </c>
      <c r="GP289" s="1">
        <v>17.899999999999999</v>
      </c>
      <c r="GQ289" s="1">
        <v>19.3</v>
      </c>
      <c r="GR289" s="1">
        <v>18.100000000000001</v>
      </c>
      <c r="GS289" s="1">
        <v>18.3</v>
      </c>
      <c r="GT289" s="1">
        <v>18.3</v>
      </c>
      <c r="GU289" s="1">
        <v>17.8</v>
      </c>
      <c r="GV289" s="1">
        <v>17.100000000000001</v>
      </c>
      <c r="GW289" s="1">
        <v>19.399999999999999</v>
      </c>
      <c r="GX289" s="1">
        <v>19.3</v>
      </c>
      <c r="GY289" s="1">
        <v>19.8</v>
      </c>
      <c r="GZ289" s="1">
        <v>18.899999999999999</v>
      </c>
      <c r="HA289" s="1">
        <v>19.899999999999999</v>
      </c>
      <c r="HB289" s="1">
        <v>17.8</v>
      </c>
      <c r="HC289" s="1">
        <v>18.2</v>
      </c>
      <c r="HD289" s="1">
        <v>18</v>
      </c>
      <c r="HE289" s="1">
        <v>18.7</v>
      </c>
      <c r="HF289" s="1">
        <v>18.8</v>
      </c>
      <c r="HG289" s="1">
        <v>17.3</v>
      </c>
      <c r="HH289" s="1">
        <v>18.399999999999999</v>
      </c>
      <c r="HI289" s="1">
        <v>19.600000000000001</v>
      </c>
      <c r="HJ289" s="1">
        <v>19.5</v>
      </c>
      <c r="HK289" s="1">
        <v>18.3</v>
      </c>
      <c r="HL289" s="1">
        <v>20.100000000000001</v>
      </c>
      <c r="HM289" s="1">
        <v>19.899999999999999</v>
      </c>
      <c r="HN289" s="1">
        <v>19.600000000000001</v>
      </c>
      <c r="HO289" s="1">
        <v>18.7</v>
      </c>
      <c r="HP289" s="1">
        <v>19.7</v>
      </c>
      <c r="HQ289" s="1">
        <v>17.600000000000001</v>
      </c>
      <c r="HR289" s="1">
        <v>19.600000000000001</v>
      </c>
      <c r="HS289" s="1">
        <v>19</v>
      </c>
      <c r="HT289" s="1">
        <v>19.3</v>
      </c>
      <c r="HU289" s="1">
        <v>19.399999999999999</v>
      </c>
      <c r="HV289" s="1">
        <v>20.5</v>
      </c>
      <c r="HW289" s="1">
        <v>21.4</v>
      </c>
      <c r="HX289" s="1">
        <v>19.2</v>
      </c>
      <c r="HY289" s="1">
        <v>20.2</v>
      </c>
      <c r="HZ289" s="1">
        <v>19.600000000000001</v>
      </c>
      <c r="IA289" s="1">
        <v>19.3</v>
      </c>
      <c r="IB289" s="1">
        <v>19.399999999999999</v>
      </c>
      <c r="IC289" s="1">
        <v>18.100000000000001</v>
      </c>
      <c r="ID289" s="1">
        <v>18.7</v>
      </c>
      <c r="IE289" s="1">
        <v>19.2</v>
      </c>
      <c r="IF289" s="1">
        <v>19.399999999999999</v>
      </c>
      <c r="IG289" s="1">
        <v>20.2</v>
      </c>
      <c r="IH289" s="1">
        <v>20.100000000000001</v>
      </c>
      <c r="II289" s="1">
        <v>20.6</v>
      </c>
      <c r="IJ289" s="1">
        <v>19.100000000000001</v>
      </c>
      <c r="IK289" s="1">
        <v>17.2</v>
      </c>
      <c r="IL289" s="1">
        <v>20</v>
      </c>
      <c r="IM289" s="1">
        <v>19.5</v>
      </c>
      <c r="IN289" s="1">
        <v>18.600000000000001</v>
      </c>
      <c r="IO289" s="1">
        <v>18.7</v>
      </c>
      <c r="IP289" s="1">
        <v>18.100000000000001</v>
      </c>
      <c r="IQ289" s="1">
        <v>20.5</v>
      </c>
      <c r="IR289" s="1">
        <v>17.399999999999999</v>
      </c>
      <c r="IS289" s="1">
        <v>18.7</v>
      </c>
      <c r="IT289" s="1">
        <v>19.399999999999999</v>
      </c>
      <c r="IU289" s="1">
        <v>17.399999999999999</v>
      </c>
      <c r="IV289" s="1">
        <v>19.7</v>
      </c>
      <c r="IW289" s="1">
        <v>17</v>
      </c>
      <c r="IX289" s="1">
        <v>19.100000000000001</v>
      </c>
      <c r="IY289" s="1">
        <v>20.5</v>
      </c>
      <c r="IZ289" s="1">
        <v>19.399999999999999</v>
      </c>
      <c r="JA289" s="1">
        <v>18.399999999999999</v>
      </c>
      <c r="JB289" s="1">
        <v>19.2</v>
      </c>
      <c r="JC289" s="1">
        <v>19.7</v>
      </c>
      <c r="JD289" s="1">
        <v>17</v>
      </c>
      <c r="JE289" s="1">
        <v>17.899999999999999</v>
      </c>
      <c r="JF289" s="1">
        <v>20.2</v>
      </c>
      <c r="JG289" s="1">
        <v>17.7</v>
      </c>
      <c r="JH289" s="1">
        <v>19.100000000000001</v>
      </c>
      <c r="JI289" s="1">
        <v>19.5</v>
      </c>
      <c r="JJ289" s="1">
        <v>18.100000000000001</v>
      </c>
      <c r="JK289" s="1">
        <v>18.100000000000001</v>
      </c>
      <c r="JL289" s="1">
        <v>18.100000000000001</v>
      </c>
      <c r="JM289" s="1">
        <v>18.899999999999999</v>
      </c>
      <c r="JN289" s="1">
        <v>18.399999999999999</v>
      </c>
      <c r="JO289" s="1">
        <v>17.600000000000001</v>
      </c>
      <c r="JP289" s="1">
        <v>17.399999999999999</v>
      </c>
      <c r="JQ289" s="1">
        <v>17.5</v>
      </c>
      <c r="JR289" s="1">
        <v>18.8</v>
      </c>
      <c r="JS289" s="1">
        <v>18.3</v>
      </c>
      <c r="JT289" s="1">
        <v>18.899999999999999</v>
      </c>
      <c r="JU289" s="1">
        <v>18.399999999999999</v>
      </c>
      <c r="JV289" s="1">
        <v>17.3</v>
      </c>
      <c r="JW289" s="1">
        <v>19.399999999999999</v>
      </c>
      <c r="JX289" s="1">
        <v>18.5</v>
      </c>
      <c r="JY289" s="1">
        <v>17.8</v>
      </c>
      <c r="JZ289" s="1">
        <v>19.3</v>
      </c>
      <c r="KA289" s="1">
        <v>19.100000000000001</v>
      </c>
      <c r="KB289" s="1">
        <v>18.5</v>
      </c>
      <c r="KC289" s="1">
        <v>17.8</v>
      </c>
      <c r="KD289" s="1">
        <v>18.399999999999999</v>
      </c>
      <c r="KE289" s="1">
        <v>18</v>
      </c>
      <c r="KF289" s="1">
        <v>17.399999999999999</v>
      </c>
      <c r="KG289" s="1">
        <v>17.600000000000001</v>
      </c>
      <c r="KH289" s="1">
        <v>18</v>
      </c>
      <c r="KI289" s="1">
        <v>16.899999999999999</v>
      </c>
      <c r="KJ289" s="1">
        <v>19</v>
      </c>
      <c r="KK289" s="1">
        <v>17.399999999999999</v>
      </c>
      <c r="KL289" s="1">
        <v>18.2</v>
      </c>
      <c r="KM289" s="1">
        <v>17</v>
      </c>
      <c r="KN289" s="1">
        <v>17.5</v>
      </c>
      <c r="KO289" s="1">
        <v>18.899999999999999</v>
      </c>
      <c r="KP289" s="1">
        <v>18.399999999999999</v>
      </c>
      <c r="KQ289" s="1">
        <v>18.7</v>
      </c>
      <c r="KR289" s="1">
        <v>18.399999999999999</v>
      </c>
      <c r="KS289" s="1">
        <v>17.7</v>
      </c>
      <c r="KT289" s="1">
        <v>19.100000000000001</v>
      </c>
      <c r="KU289" s="1">
        <v>18</v>
      </c>
      <c r="KV289" s="1">
        <v>17.3</v>
      </c>
      <c r="KW289" s="1">
        <v>18.7</v>
      </c>
      <c r="KX289" s="1">
        <v>19.3</v>
      </c>
      <c r="KY289" s="1">
        <v>16.5</v>
      </c>
      <c r="KZ289" s="1">
        <v>19.600000000000001</v>
      </c>
      <c r="LA289" s="1">
        <v>20</v>
      </c>
      <c r="LB289" s="1">
        <v>17.7</v>
      </c>
      <c r="LC289" s="1">
        <v>18.7</v>
      </c>
      <c r="LD289" s="1">
        <v>19.3</v>
      </c>
      <c r="LE289" s="1">
        <v>20.100000000000001</v>
      </c>
      <c r="LF289" s="1">
        <v>20.3</v>
      </c>
      <c r="LG289" s="1">
        <v>20.100000000000001</v>
      </c>
      <c r="LH289" s="1">
        <v>20.6</v>
      </c>
      <c r="LI289" s="1">
        <v>19.100000000000001</v>
      </c>
      <c r="LJ289" s="1">
        <v>18.899999999999999</v>
      </c>
      <c r="LK289" s="1">
        <v>18.5</v>
      </c>
      <c r="LL289" s="1">
        <v>19.7</v>
      </c>
      <c r="LM289" s="1">
        <v>18.3</v>
      </c>
      <c r="LN289" s="1">
        <v>19</v>
      </c>
      <c r="LO289" s="1">
        <v>18.8</v>
      </c>
      <c r="LP289" s="1">
        <v>18.100000000000001</v>
      </c>
      <c r="LQ289" s="1">
        <v>18.899999999999999</v>
      </c>
      <c r="LR289" s="1">
        <v>19.5</v>
      </c>
      <c r="LS289" s="1">
        <v>19.2</v>
      </c>
      <c r="LT289" s="1">
        <v>19.5</v>
      </c>
      <c r="LU289" s="1">
        <v>18.5</v>
      </c>
      <c r="LV289" s="1">
        <v>17.899999999999999</v>
      </c>
      <c r="LW289" s="1">
        <v>18</v>
      </c>
      <c r="LX289" s="1">
        <v>18.899999999999999</v>
      </c>
      <c r="LY289" s="1">
        <v>19.399999999999999</v>
      </c>
      <c r="LZ289" s="1">
        <v>20</v>
      </c>
      <c r="MA289" s="1">
        <v>20.9</v>
      </c>
      <c r="MB289" s="1">
        <v>19.100000000000001</v>
      </c>
      <c r="MC289" s="1">
        <v>20.2</v>
      </c>
      <c r="MD289" s="1">
        <v>19.3</v>
      </c>
      <c r="ME289" s="1">
        <v>65535</v>
      </c>
      <c r="MF289" s="1">
        <v>65535</v>
      </c>
      <c r="MG289" s="1">
        <v>65535</v>
      </c>
      <c r="MH289" s="1">
        <v>65535</v>
      </c>
      <c r="MI289" s="1">
        <v>65535</v>
      </c>
      <c r="MJ289" s="1">
        <v>65535</v>
      </c>
      <c r="MK289" s="1">
        <v>65535</v>
      </c>
      <c r="ML289" s="1">
        <v>65535</v>
      </c>
      <c r="MM289" s="1">
        <v>65535</v>
      </c>
      <c r="MN289" s="1">
        <v>65535</v>
      </c>
      <c r="MO289" s="1">
        <v>65535</v>
      </c>
      <c r="MP289" s="1">
        <v>65535</v>
      </c>
      <c r="MQ289" s="1">
        <v>65535</v>
      </c>
      <c r="MR289" s="1">
        <v>65535</v>
      </c>
      <c r="MS289" s="1">
        <v>65535</v>
      </c>
      <c r="MT289" s="1">
        <v>65535</v>
      </c>
      <c r="MU289" s="1">
        <v>65535</v>
      </c>
      <c r="MV289" s="1">
        <v>65535</v>
      </c>
      <c r="MW289" s="1">
        <v>65535</v>
      </c>
      <c r="MX289" s="1">
        <v>65535</v>
      </c>
      <c r="MY289" s="1">
        <v>65535</v>
      </c>
      <c r="MZ289" s="1">
        <v>65535</v>
      </c>
      <c r="NA289" s="1">
        <v>65535</v>
      </c>
      <c r="NB289" s="1">
        <v>65535</v>
      </c>
      <c r="NC289" s="1">
        <v>65535</v>
      </c>
      <c r="ND289" s="1">
        <v>65535</v>
      </c>
      <c r="NE289" s="1">
        <v>65535</v>
      </c>
      <c r="NF289" s="1">
        <v>65535</v>
      </c>
      <c r="NG289" s="1">
        <v>65535</v>
      </c>
      <c r="NH289" s="1">
        <v>65535</v>
      </c>
      <c r="NI289" s="1">
        <v>19.7</v>
      </c>
      <c r="NJ289" s="6">
        <f t="shared" si="209"/>
        <v>0.967741935483871</v>
      </c>
      <c r="NK289" s="3">
        <f t="shared" si="210"/>
        <v>0.9642857142857143</v>
      </c>
      <c r="NL289" s="3">
        <f t="shared" si="211"/>
        <v>1</v>
      </c>
      <c r="NM289" s="3">
        <f t="shared" si="212"/>
        <v>1</v>
      </c>
      <c r="NN289" s="3">
        <f t="shared" si="213"/>
        <v>1</v>
      </c>
      <c r="NO289" s="3">
        <f t="shared" si="214"/>
        <v>1</v>
      </c>
      <c r="NP289" s="3">
        <f t="shared" si="215"/>
        <v>1</v>
      </c>
      <c r="NQ289" s="3">
        <f t="shared" si="216"/>
        <v>1</v>
      </c>
      <c r="NR289" s="3">
        <f t="shared" si="217"/>
        <v>1</v>
      </c>
      <c r="NS289" s="3">
        <f t="shared" si="218"/>
        <v>1</v>
      </c>
      <c r="NT289" s="3">
        <f t="shared" si="219"/>
        <v>1</v>
      </c>
      <c r="NU289" s="3">
        <f t="shared" si="220"/>
        <v>3.2258064516129031E-2</v>
      </c>
      <c r="NV289" s="3">
        <f t="shared" si="221"/>
        <v>0.9123287671232877</v>
      </c>
      <c r="NW289" s="5">
        <f t="shared" si="222"/>
        <v>19.449999999999996</v>
      </c>
      <c r="NX289" s="1">
        <f t="shared" si="223"/>
        <v>19.703703703703709</v>
      </c>
      <c r="NY289" s="1">
        <f t="shared" si="224"/>
        <v>19.761290322580649</v>
      </c>
      <c r="NZ289" s="1">
        <f t="shared" si="225"/>
        <v>19.440000000000005</v>
      </c>
      <c r="OA289" s="1">
        <f t="shared" si="226"/>
        <v>19.41935483870968</v>
      </c>
      <c r="OB289" s="1">
        <f t="shared" si="227"/>
        <v>19.276666666666667</v>
      </c>
      <c r="OC289" s="1">
        <f t="shared" si="228"/>
        <v>18.738709677419354</v>
      </c>
      <c r="OD289" s="1">
        <f t="shared" si="229"/>
        <v>19.367741935483874</v>
      </c>
      <c r="OE289" s="1">
        <f t="shared" si="230"/>
        <v>18.526666666666664</v>
      </c>
      <c r="OF289" s="1">
        <f t="shared" si="231"/>
        <v>18.183870967741932</v>
      </c>
      <c r="OG289" s="1">
        <f t="shared" si="232"/>
        <v>19.216666666666665</v>
      </c>
      <c r="OH289" s="1" t="e">
        <f t="shared" si="233"/>
        <v>#N/A</v>
      </c>
      <c r="OI289" s="111" t="e">
        <f>NA()</f>
        <v>#N/A</v>
      </c>
      <c r="OJ289" s="112" t="e">
        <f>NA()</f>
        <v>#N/A</v>
      </c>
      <c r="OK289" s="112" t="e">
        <f>NA()</f>
        <v>#N/A</v>
      </c>
      <c r="OL289" s="112" t="e">
        <f>NA()</f>
        <v>#N/A</v>
      </c>
      <c r="OM289" s="112" t="e">
        <f>NA()</f>
        <v>#N/A</v>
      </c>
      <c r="ON289" s="112" t="e">
        <f>NA()</f>
        <v>#N/A</v>
      </c>
      <c r="OO289" s="112" t="e">
        <f>NA()</f>
        <v>#N/A</v>
      </c>
      <c r="OP289" s="112" t="e">
        <f>NA()</f>
        <v>#N/A</v>
      </c>
      <c r="OQ289" s="112" t="e">
        <f>NA()</f>
        <v>#N/A</v>
      </c>
      <c r="OR289" s="112" t="e">
        <f>NA()</f>
        <v>#N/A</v>
      </c>
      <c r="OS289" s="112" t="e">
        <f>NA()</f>
        <v>#N/A</v>
      </c>
      <c r="OT289" s="112" t="e">
        <f>NA()</f>
        <v>#N/A</v>
      </c>
      <c r="OU289" s="5" t="e">
        <f t="shared" si="197"/>
        <v>#N/A</v>
      </c>
      <c r="OV289" s="1" t="e">
        <f t="shared" si="198"/>
        <v>#N/A</v>
      </c>
      <c r="OW289" s="1" t="e">
        <f t="shared" si="199"/>
        <v>#N/A</v>
      </c>
      <c r="OX289" s="1" t="e">
        <f t="shared" si="200"/>
        <v>#N/A</v>
      </c>
      <c r="OY289" s="1" t="e">
        <f t="shared" si="201"/>
        <v>#N/A</v>
      </c>
      <c r="OZ289" s="1" t="e">
        <f t="shared" si="202"/>
        <v>#N/A</v>
      </c>
      <c r="PA289" s="1" t="e">
        <f t="shared" si="203"/>
        <v>#N/A</v>
      </c>
      <c r="PB289" s="1" t="e">
        <f t="shared" si="204"/>
        <v>#N/A</v>
      </c>
      <c r="PC289" s="1" t="e">
        <f t="shared" si="205"/>
        <v>#N/A</v>
      </c>
      <c r="PD289" s="1" t="e">
        <f t="shared" si="206"/>
        <v>#N/A</v>
      </c>
      <c r="PE289" s="1" t="e">
        <f t="shared" si="207"/>
        <v>#N/A</v>
      </c>
      <c r="PF289" s="1" t="e">
        <f t="shared" si="208"/>
        <v>#N/A</v>
      </c>
      <c r="PG289" s="111" t="e">
        <f>NA()</f>
        <v>#N/A</v>
      </c>
      <c r="PH289" s="112" t="e">
        <f>NA()</f>
        <v>#N/A</v>
      </c>
      <c r="PI289" s="112" t="e">
        <f>NA()</f>
        <v>#N/A</v>
      </c>
      <c r="PJ289" s="112" t="e">
        <f>NA()</f>
        <v>#N/A</v>
      </c>
      <c r="PK289" s="112" t="e">
        <f>NA()</f>
        <v>#N/A</v>
      </c>
      <c r="PL289" s="112" t="e">
        <f>NA()</f>
        <v>#N/A</v>
      </c>
      <c r="PM289" s="112" t="e">
        <f>NA()</f>
        <v>#N/A</v>
      </c>
      <c r="PN289" s="112" t="e">
        <f>NA()</f>
        <v>#N/A</v>
      </c>
      <c r="PO289" s="112" t="e">
        <f>NA()</f>
        <v>#N/A</v>
      </c>
      <c r="PP289" s="112" t="e">
        <f>NA()</f>
        <v>#N/A</v>
      </c>
      <c r="PQ289" s="112" t="e">
        <f>NA()</f>
        <v>#N/A</v>
      </c>
      <c r="PR289" s="137" t="e">
        <f>NA()</f>
        <v>#N/A</v>
      </c>
      <c r="PS289" s="5">
        <f t="array" ref="PS289">+IF(ISERROR($NW289)=FALSE,MIN(IF($H289:$AL289&lt;65534,$H289:$AL289,"")),NA())</f>
        <v>17.600000000000001</v>
      </c>
      <c r="PT289" s="1">
        <f t="array" ref="PT289">+IF(ISERROR($NX289)=FALSE,MIN(IF($AM289:$BN289&lt;65534,$AM289:$BN289,"")),NA())</f>
        <v>18.3</v>
      </c>
      <c r="PU289" s="1">
        <f t="array" ref="PU289">+IF(ISERROR($NY289)=FALSE,MIN(IF($BP289:$CT289&lt;65534,$BP289:$CT289,"")),NA())</f>
        <v>18.100000000000001</v>
      </c>
      <c r="PV289" s="1">
        <f t="array" ref="PV289">+IF(ISERROR($NZ289)=FALSE,MIN(IF($CU289:$DX289&lt;65534,$CU289:$DX289,"")),NA())</f>
        <v>17.7</v>
      </c>
      <c r="PW289" s="1">
        <f t="array" ref="PW289">+IF(ISERROR($OA289)=FALSE,MIN(IF($DY289:$FC289&lt;65534,$DY289:$FC289,"")),NA())</f>
        <v>17.8</v>
      </c>
      <c r="PX289" s="1">
        <f t="array" ref="PX289">+IF(ISERROR($OB289)=FALSE,MIN(IF($FD289:$GG289&lt;65534,$FD289:$GG289,"")),NA())</f>
        <v>17.7</v>
      </c>
      <c r="PY289" s="1">
        <f t="array" ref="PY289">+IF(ISERROR($OC289)=FALSE,MIN(IF($GH289:$HL289&lt;65534,$GH289:$HL289,"")),NA())</f>
        <v>17.100000000000001</v>
      </c>
      <c r="PZ289" s="1">
        <f t="array" ref="PZ289">+IF(ISERROR($OD289)=FALSE,MIN(IF($HM289:$IQ289&lt;65534,$HM289:$IQ289,"")),NA())</f>
        <v>17.2</v>
      </c>
      <c r="QA289" s="1">
        <f t="array" ref="QA289">+IF(ISERROR($OE289)=FALSE,MIN(IF($IR289:$JU289&lt;65534,$IR289:$JU289,"")),NA())</f>
        <v>17</v>
      </c>
      <c r="QB289" s="1">
        <f t="array" ref="QB289">+IF(ISERROR($OF289)=FALSE,MIN(IF($JV289:$KZ289&lt;65534,$JV289:$KZ289,"")),NA())</f>
        <v>16.5</v>
      </c>
      <c r="QC289" s="1">
        <f t="array" ref="QC289">+IF(ISERROR($OG289)=FALSE,MIN(IF($LA289:$MD289&lt;65534,$LA289:$MD289,"")),NA())</f>
        <v>17.7</v>
      </c>
      <c r="QD289" s="1" t="e">
        <f t="array" ref="QD289">+IF(ISERROR($OH289)=FALSE,MIN(IF($ME289:$NI289&lt;65534,$ME289:$NI289,"")),NA())</f>
        <v>#N/A</v>
      </c>
      <c r="QE289" s="5" t="e">
        <f t="shared" si="234"/>
        <v>#N/A</v>
      </c>
      <c r="QF289" s="1" t="e">
        <f t="shared" si="235"/>
        <v>#N/A</v>
      </c>
      <c r="QG289" s="1" t="e">
        <f t="shared" si="236"/>
        <v>#N/A</v>
      </c>
      <c r="QH289" s="1" t="e">
        <f t="shared" si="237"/>
        <v>#N/A</v>
      </c>
      <c r="QI289" s="1" t="e">
        <f t="shared" si="238"/>
        <v>#N/A</v>
      </c>
      <c r="QJ289" s="1" t="e">
        <f t="shared" si="239"/>
        <v>#N/A</v>
      </c>
      <c r="QK289" s="1" t="e">
        <f t="shared" si="240"/>
        <v>#N/A</v>
      </c>
      <c r="QL289" s="1" t="e">
        <f t="shared" si="241"/>
        <v>#N/A</v>
      </c>
      <c r="QM289" s="1" t="e">
        <f t="shared" si="242"/>
        <v>#N/A</v>
      </c>
      <c r="QN289" s="1" t="e">
        <f t="shared" si="243"/>
        <v>#N/A</v>
      </c>
      <c r="QO289" s="1" t="e">
        <f t="shared" si="244"/>
        <v>#N/A</v>
      </c>
      <c r="QP289" s="1" t="e">
        <f t="shared" si="245"/>
        <v>#N/A</v>
      </c>
      <c r="QQ289" s="5" t="s">
        <v>893</v>
      </c>
    </row>
    <row r="290" spans="1:459" s="1" customFormat="1" x14ac:dyDescent="0.2">
      <c r="A290" s="130">
        <v>26185030</v>
      </c>
      <c r="B290" s="131">
        <v>-75.789527777777778</v>
      </c>
      <c r="C290" s="131">
        <v>5.7991666666666664</v>
      </c>
      <c r="D290" s="132">
        <v>2313</v>
      </c>
      <c r="E290" s="133" t="s">
        <v>620</v>
      </c>
      <c r="F290" s="133" t="s">
        <v>620</v>
      </c>
      <c r="G290" s="133" t="s">
        <v>13</v>
      </c>
      <c r="H290" s="1">
        <v>13.5</v>
      </c>
      <c r="I290" s="1">
        <v>13.5</v>
      </c>
      <c r="J290" s="1">
        <v>14.2</v>
      </c>
      <c r="K290" s="1">
        <v>14.3</v>
      </c>
      <c r="L290" s="1">
        <v>14.3</v>
      </c>
      <c r="M290" s="1">
        <v>14.2</v>
      </c>
      <c r="N290" s="1">
        <v>13.2</v>
      </c>
      <c r="O290" s="1">
        <v>13</v>
      </c>
      <c r="P290" s="1">
        <v>11.7</v>
      </c>
      <c r="Q290" s="1">
        <v>11.8</v>
      </c>
      <c r="R290" s="1">
        <v>11.8</v>
      </c>
      <c r="S290" s="1">
        <v>12.6</v>
      </c>
      <c r="T290" s="1">
        <v>12.4</v>
      </c>
      <c r="U290" s="1">
        <v>12.8</v>
      </c>
      <c r="V290" s="1">
        <v>12.7</v>
      </c>
      <c r="W290" s="1">
        <v>13.6</v>
      </c>
      <c r="X290" s="1">
        <v>12.7</v>
      </c>
      <c r="Y290" s="1">
        <v>13.5</v>
      </c>
      <c r="Z290" s="1">
        <v>13.8</v>
      </c>
      <c r="AA290" s="1">
        <v>13.8</v>
      </c>
      <c r="AB290" s="1">
        <v>13.7</v>
      </c>
      <c r="AC290" s="1">
        <v>13.8</v>
      </c>
      <c r="AD290" s="1">
        <v>14.3</v>
      </c>
      <c r="AE290" s="1">
        <v>15.3</v>
      </c>
      <c r="AF290" s="1">
        <v>14.8</v>
      </c>
      <c r="AG290" s="1">
        <v>65535</v>
      </c>
      <c r="AH290" s="1">
        <v>65535</v>
      </c>
      <c r="AI290" s="1">
        <v>13.8</v>
      </c>
      <c r="AJ290" s="1">
        <v>12.7</v>
      </c>
      <c r="AK290" s="1">
        <v>13.5</v>
      </c>
      <c r="AL290" s="1">
        <v>13.9</v>
      </c>
      <c r="AM290" s="1">
        <v>65535</v>
      </c>
      <c r="AN290" s="1">
        <v>13.6</v>
      </c>
      <c r="AO290" s="1">
        <v>13.1</v>
      </c>
      <c r="AP290" s="1">
        <v>13.7</v>
      </c>
      <c r="AQ290" s="1">
        <v>14</v>
      </c>
      <c r="AR290" s="1">
        <v>14.6</v>
      </c>
      <c r="AS290" s="1">
        <v>14</v>
      </c>
      <c r="AT290" s="1">
        <v>13.7</v>
      </c>
      <c r="AU290" s="1">
        <v>13.6</v>
      </c>
      <c r="AV290" s="1">
        <v>14.1</v>
      </c>
      <c r="AW290" s="1">
        <v>13.9</v>
      </c>
      <c r="AX290" s="1">
        <v>14.2</v>
      </c>
      <c r="AY290" s="1">
        <v>14.8</v>
      </c>
      <c r="AZ290" s="1">
        <v>14.4</v>
      </c>
      <c r="BA290" s="1">
        <v>14</v>
      </c>
      <c r="BB290" s="1">
        <v>14.3</v>
      </c>
      <c r="BC290" s="1">
        <v>14.4</v>
      </c>
      <c r="BD290" s="1">
        <v>14</v>
      </c>
      <c r="BE290" s="1">
        <v>13.2</v>
      </c>
      <c r="BF290" s="1">
        <v>13.8</v>
      </c>
      <c r="BG290" s="1">
        <v>13.7</v>
      </c>
      <c r="BH290" s="1">
        <v>13.9</v>
      </c>
      <c r="BI290" s="1">
        <v>13.3</v>
      </c>
      <c r="BJ290" s="1">
        <v>12.8</v>
      </c>
      <c r="BK290" s="1">
        <v>13.4</v>
      </c>
      <c r="BL290" s="1">
        <v>13.7</v>
      </c>
      <c r="BM290" s="1">
        <v>11.8</v>
      </c>
      <c r="BN290" s="1">
        <v>13.3</v>
      </c>
      <c r="BO290" s="102"/>
      <c r="BP290" s="1">
        <v>14</v>
      </c>
      <c r="BQ290" s="1">
        <v>11.6</v>
      </c>
      <c r="BR290" s="1">
        <v>13.8</v>
      </c>
      <c r="BS290" s="1">
        <v>14.1</v>
      </c>
      <c r="BT290" s="1">
        <v>13.7</v>
      </c>
      <c r="BU290" s="1">
        <v>14.2</v>
      </c>
      <c r="BV290" s="1">
        <v>14.8</v>
      </c>
      <c r="BW290" s="1">
        <v>13.5</v>
      </c>
      <c r="BX290" s="1">
        <v>14.3</v>
      </c>
      <c r="BY290" s="1">
        <v>14.4</v>
      </c>
      <c r="BZ290" s="1">
        <v>13.8</v>
      </c>
      <c r="CA290" s="1">
        <v>13.4</v>
      </c>
      <c r="CB290" s="1">
        <v>13.9</v>
      </c>
      <c r="CC290" s="1">
        <v>14.7</v>
      </c>
      <c r="CD290" s="1">
        <v>14.1</v>
      </c>
      <c r="CE290" s="1">
        <v>14.1</v>
      </c>
      <c r="CF290" s="1">
        <v>14.4</v>
      </c>
      <c r="CG290" s="1">
        <v>14.7</v>
      </c>
      <c r="CH290" s="1">
        <v>13</v>
      </c>
      <c r="CI290" s="1">
        <v>12.9</v>
      </c>
      <c r="CJ290" s="1">
        <v>13.8</v>
      </c>
      <c r="CK290" s="1">
        <v>13.4</v>
      </c>
      <c r="CL290" s="1">
        <v>13.6</v>
      </c>
      <c r="CM290" s="1">
        <v>14.3</v>
      </c>
      <c r="CN290" s="1">
        <v>13.3</v>
      </c>
      <c r="CO290" s="1">
        <v>14.1</v>
      </c>
      <c r="CP290" s="1">
        <v>14.4</v>
      </c>
      <c r="CQ290" s="1">
        <v>14.2</v>
      </c>
      <c r="CR290" s="1">
        <v>13.2</v>
      </c>
      <c r="CS290" s="1">
        <v>13.4</v>
      </c>
      <c r="CT290" s="1">
        <v>14.8</v>
      </c>
      <c r="CU290" s="1">
        <v>13.3</v>
      </c>
      <c r="CV290" s="1">
        <v>12.3</v>
      </c>
      <c r="CW290" s="1">
        <v>13.5</v>
      </c>
      <c r="CX290" s="1">
        <v>12.8</v>
      </c>
      <c r="CY290" s="1">
        <v>12.9</v>
      </c>
      <c r="CZ290" s="1">
        <v>13.2</v>
      </c>
      <c r="DA290" s="1">
        <v>14.2</v>
      </c>
      <c r="DB290" s="1">
        <v>13.5</v>
      </c>
      <c r="DC290" s="1">
        <v>14.3</v>
      </c>
      <c r="DD290" s="1">
        <v>13.4</v>
      </c>
      <c r="DE290" s="1">
        <v>12.5</v>
      </c>
      <c r="DF290" s="1">
        <v>14.5</v>
      </c>
      <c r="DG290" s="1">
        <v>14.8</v>
      </c>
      <c r="DH290" s="1">
        <v>13.5</v>
      </c>
      <c r="DI290" s="1">
        <v>13.1</v>
      </c>
      <c r="DJ290" s="1">
        <v>14</v>
      </c>
      <c r="DK290" s="1">
        <v>14.9</v>
      </c>
      <c r="DL290" s="1">
        <v>13.4</v>
      </c>
      <c r="DM290" s="1">
        <v>65535</v>
      </c>
      <c r="DN290" s="1">
        <v>65535</v>
      </c>
      <c r="DO290" s="1">
        <v>65535</v>
      </c>
      <c r="DP290" s="1">
        <v>65535</v>
      </c>
      <c r="DQ290" s="1">
        <v>65535</v>
      </c>
      <c r="DR290" s="1">
        <v>65535</v>
      </c>
      <c r="DS290" s="1">
        <v>65535</v>
      </c>
      <c r="DT290" s="1">
        <v>65535</v>
      </c>
      <c r="DU290" s="1">
        <v>65535</v>
      </c>
      <c r="DV290" s="1">
        <v>65535</v>
      </c>
      <c r="DW290" s="1">
        <v>65535</v>
      </c>
      <c r="DX290" s="1">
        <v>65535</v>
      </c>
      <c r="DY290" s="1">
        <v>65535</v>
      </c>
      <c r="DZ290" s="1">
        <v>65535</v>
      </c>
      <c r="EA290" s="1">
        <v>65535</v>
      </c>
      <c r="EB290" s="1">
        <v>65535</v>
      </c>
      <c r="EC290" s="1">
        <v>65535</v>
      </c>
      <c r="ED290" s="1">
        <v>65535</v>
      </c>
      <c r="EE290" s="1">
        <v>65535</v>
      </c>
      <c r="EF290" s="1">
        <v>65535</v>
      </c>
      <c r="EG290" s="1">
        <v>65535</v>
      </c>
      <c r="EH290" s="1">
        <v>65535</v>
      </c>
      <c r="EI290" s="1">
        <v>65535</v>
      </c>
      <c r="EJ290" s="1">
        <v>65535</v>
      </c>
      <c r="EK290" s="1">
        <v>65535</v>
      </c>
      <c r="EL290" s="1">
        <v>65535</v>
      </c>
      <c r="EM290" s="1">
        <v>65535</v>
      </c>
      <c r="EN290" s="1">
        <v>65535</v>
      </c>
      <c r="EO290" s="1">
        <v>65535</v>
      </c>
      <c r="EP290" s="1">
        <v>65535</v>
      </c>
      <c r="EQ290" s="1">
        <v>65535</v>
      </c>
      <c r="ER290" s="1">
        <v>65535</v>
      </c>
      <c r="ES290" s="1">
        <v>65535</v>
      </c>
      <c r="ET290" s="1">
        <v>65535</v>
      </c>
      <c r="EU290" s="1">
        <v>65535</v>
      </c>
      <c r="EV290" s="1">
        <v>65535</v>
      </c>
      <c r="EW290" s="1">
        <v>65535</v>
      </c>
      <c r="EX290" s="1">
        <v>65535</v>
      </c>
      <c r="EY290" s="1">
        <v>65535</v>
      </c>
      <c r="EZ290" s="1">
        <v>65535</v>
      </c>
      <c r="FA290" s="1">
        <v>65535</v>
      </c>
      <c r="FB290" s="1">
        <v>65535</v>
      </c>
      <c r="FC290" s="1">
        <v>65535</v>
      </c>
      <c r="FD290" s="1">
        <v>65535</v>
      </c>
      <c r="FE290" s="1">
        <v>65535</v>
      </c>
      <c r="FF290" s="1">
        <v>65535</v>
      </c>
      <c r="FG290" s="1">
        <v>65535</v>
      </c>
      <c r="FH290" s="1">
        <v>65535</v>
      </c>
      <c r="FI290" s="1">
        <v>65535</v>
      </c>
      <c r="FJ290" s="1">
        <v>65535</v>
      </c>
      <c r="FK290" s="1">
        <v>65535</v>
      </c>
      <c r="FL290" s="1">
        <v>65535</v>
      </c>
      <c r="FM290" s="1">
        <v>65535</v>
      </c>
      <c r="FN290" s="1">
        <v>65535</v>
      </c>
      <c r="FO290" s="1">
        <v>65535</v>
      </c>
      <c r="FP290" s="1">
        <v>65535</v>
      </c>
      <c r="FQ290" s="1">
        <v>65535</v>
      </c>
      <c r="FR290" s="1">
        <v>65535</v>
      </c>
      <c r="FS290" s="1">
        <v>65535</v>
      </c>
      <c r="FT290" s="1">
        <v>65535</v>
      </c>
      <c r="FU290" s="1">
        <v>65535</v>
      </c>
      <c r="FV290" s="1">
        <v>65535</v>
      </c>
      <c r="FW290" s="1">
        <v>65535</v>
      </c>
      <c r="FX290" s="1">
        <v>65535</v>
      </c>
      <c r="FY290" s="1">
        <v>65535</v>
      </c>
      <c r="FZ290" s="1">
        <v>65535</v>
      </c>
      <c r="GA290" s="1">
        <v>65535</v>
      </c>
      <c r="GB290" s="1">
        <v>65535</v>
      </c>
      <c r="GC290" s="1">
        <v>65535</v>
      </c>
      <c r="GD290" s="1">
        <v>65535</v>
      </c>
      <c r="GE290" s="1">
        <v>65535</v>
      </c>
      <c r="GF290" s="1">
        <v>65535</v>
      </c>
      <c r="GG290" s="1">
        <v>65535</v>
      </c>
      <c r="GH290" s="1">
        <v>65535</v>
      </c>
      <c r="GI290" s="1">
        <v>65535</v>
      </c>
      <c r="GJ290" s="1">
        <v>65535</v>
      </c>
      <c r="GK290" s="1">
        <v>65535</v>
      </c>
      <c r="GL290" s="1">
        <v>65535</v>
      </c>
      <c r="GM290" s="1">
        <v>65535</v>
      </c>
      <c r="GN290" s="1">
        <v>65535</v>
      </c>
      <c r="GO290" s="1">
        <v>65535</v>
      </c>
      <c r="GP290" s="1">
        <v>65535</v>
      </c>
      <c r="GQ290" s="1">
        <v>65535</v>
      </c>
      <c r="GR290" s="1">
        <v>65535</v>
      </c>
      <c r="GS290" s="1">
        <v>65535</v>
      </c>
      <c r="GT290" s="1">
        <v>65535</v>
      </c>
      <c r="GU290" s="1">
        <v>65535</v>
      </c>
      <c r="GV290" s="1">
        <v>65535</v>
      </c>
      <c r="GW290" s="1">
        <v>65535</v>
      </c>
      <c r="GX290" s="1">
        <v>65535</v>
      </c>
      <c r="GY290" s="1">
        <v>65535</v>
      </c>
      <c r="GZ290" s="1">
        <v>65535</v>
      </c>
      <c r="HA290" s="1">
        <v>15</v>
      </c>
      <c r="HB290" s="1">
        <v>14.5</v>
      </c>
      <c r="HC290" s="1">
        <v>14.4</v>
      </c>
      <c r="HD290" s="1">
        <v>12.2</v>
      </c>
      <c r="HE290" s="1">
        <v>13</v>
      </c>
      <c r="HF290" s="1">
        <v>13.1</v>
      </c>
      <c r="HG290" s="1">
        <v>13</v>
      </c>
      <c r="HH290" s="1">
        <v>13.4</v>
      </c>
      <c r="HI290" s="1">
        <v>13.7</v>
      </c>
      <c r="HJ290" s="1">
        <v>13.5</v>
      </c>
      <c r="HK290" s="1">
        <v>14.2</v>
      </c>
      <c r="HL290" s="1">
        <v>13.7</v>
      </c>
      <c r="HM290" s="1">
        <v>14.3</v>
      </c>
      <c r="HN290" s="1">
        <v>13.9</v>
      </c>
      <c r="HO290" s="1">
        <v>13.2</v>
      </c>
      <c r="HP290" s="1">
        <v>13.9</v>
      </c>
      <c r="HQ290" s="1">
        <v>13.6</v>
      </c>
      <c r="HR290" s="1">
        <v>13.8</v>
      </c>
      <c r="HS290" s="1">
        <v>14.1</v>
      </c>
      <c r="HT290" s="1">
        <v>14.4</v>
      </c>
      <c r="HU290" s="1">
        <v>14.2</v>
      </c>
      <c r="HV290" s="1">
        <v>14.4</v>
      </c>
      <c r="HW290" s="1">
        <v>14.5</v>
      </c>
      <c r="HX290" s="1">
        <v>14.6</v>
      </c>
      <c r="HY290" s="1">
        <v>14.7</v>
      </c>
      <c r="HZ290" s="1">
        <v>14.6</v>
      </c>
      <c r="IA290" s="1">
        <v>13.3</v>
      </c>
      <c r="IB290" s="1">
        <v>12.5</v>
      </c>
      <c r="IC290" s="1">
        <v>12.8</v>
      </c>
      <c r="ID290" s="1">
        <v>13</v>
      </c>
      <c r="IE290" s="1">
        <v>14.3</v>
      </c>
      <c r="IF290" s="1">
        <v>13.3</v>
      </c>
      <c r="IG290" s="1">
        <v>14</v>
      </c>
      <c r="IH290" s="1">
        <v>13.3</v>
      </c>
      <c r="II290" s="1">
        <v>13.7</v>
      </c>
      <c r="IJ290" s="1">
        <v>14.7</v>
      </c>
      <c r="IK290" s="1">
        <v>14</v>
      </c>
      <c r="IL290" s="1">
        <v>14</v>
      </c>
      <c r="IM290" s="1">
        <v>14.9</v>
      </c>
      <c r="IN290" s="1">
        <v>14.7</v>
      </c>
      <c r="IO290" s="1">
        <v>13.5</v>
      </c>
      <c r="IP290" s="1">
        <v>14.2</v>
      </c>
      <c r="IQ290" s="1">
        <v>14.3</v>
      </c>
      <c r="IR290" s="1">
        <v>13.5</v>
      </c>
      <c r="IS290" s="1">
        <v>14</v>
      </c>
      <c r="IT290" s="1">
        <v>14.7</v>
      </c>
      <c r="IU290" s="1">
        <v>14.8</v>
      </c>
      <c r="IV290" s="1">
        <v>14</v>
      </c>
      <c r="IW290" s="1">
        <v>14.4</v>
      </c>
      <c r="IX290" s="1">
        <v>14.2</v>
      </c>
      <c r="IY290" s="1">
        <v>14.8</v>
      </c>
      <c r="IZ290" s="1">
        <v>14.6</v>
      </c>
      <c r="JA290" s="1">
        <v>14.7</v>
      </c>
      <c r="JB290" s="1">
        <v>13.6</v>
      </c>
      <c r="JC290" s="1">
        <v>13.8</v>
      </c>
      <c r="JD290" s="1">
        <v>12.3</v>
      </c>
      <c r="JE290" s="1">
        <v>14</v>
      </c>
      <c r="JF290" s="1">
        <v>14.5</v>
      </c>
      <c r="JG290" s="1">
        <v>13.1</v>
      </c>
      <c r="JH290" s="1">
        <v>13.4</v>
      </c>
      <c r="JI290" s="1">
        <v>13</v>
      </c>
      <c r="JJ290" s="1">
        <v>12.4</v>
      </c>
      <c r="JK290" s="1">
        <v>12.8</v>
      </c>
      <c r="JL290" s="1">
        <v>12.4</v>
      </c>
      <c r="JM290" s="1">
        <v>12.8</v>
      </c>
      <c r="JN290" s="1">
        <v>11.8</v>
      </c>
      <c r="JO290" s="1">
        <v>12.8</v>
      </c>
      <c r="JP290" s="1">
        <v>11.9</v>
      </c>
      <c r="JQ290" s="1">
        <v>12.3</v>
      </c>
      <c r="JR290" s="1">
        <v>12.9</v>
      </c>
      <c r="JS290" s="1">
        <v>13.4</v>
      </c>
      <c r="JT290" s="1">
        <v>13.6</v>
      </c>
      <c r="JU290" s="1">
        <v>13</v>
      </c>
      <c r="JV290" s="1">
        <v>12.1</v>
      </c>
      <c r="JW290" s="1">
        <v>13.6</v>
      </c>
      <c r="JX290" s="1">
        <v>12.6</v>
      </c>
      <c r="JY290" s="1">
        <v>11.8</v>
      </c>
      <c r="JZ290" s="1">
        <v>13.4</v>
      </c>
      <c r="KA290" s="1">
        <v>13.3</v>
      </c>
      <c r="KB290" s="1">
        <v>11.2</v>
      </c>
      <c r="KC290" s="1">
        <v>13.6</v>
      </c>
      <c r="KD290" s="1">
        <v>13.1</v>
      </c>
      <c r="KE290" s="1">
        <v>13.3</v>
      </c>
      <c r="KF290" s="1">
        <v>13.3</v>
      </c>
      <c r="KG290" s="1">
        <v>12.7</v>
      </c>
      <c r="KH290" s="1">
        <v>12.1</v>
      </c>
      <c r="KI290" s="1">
        <v>13.3</v>
      </c>
      <c r="KJ290" s="1">
        <v>12.9</v>
      </c>
      <c r="KK290" s="1">
        <v>12.3</v>
      </c>
      <c r="KL290" s="1">
        <v>13.2</v>
      </c>
      <c r="KM290" s="1">
        <v>12.6</v>
      </c>
      <c r="KN290" s="1">
        <v>11.9</v>
      </c>
      <c r="KO290" s="1">
        <v>13</v>
      </c>
      <c r="KP290" s="1">
        <v>13.4</v>
      </c>
      <c r="KQ290" s="1">
        <v>12.5</v>
      </c>
      <c r="KR290" s="1">
        <v>12.3</v>
      </c>
      <c r="KS290" s="1">
        <v>11.6</v>
      </c>
      <c r="KT290" s="1">
        <v>13.1</v>
      </c>
      <c r="KU290" s="1">
        <v>12.4</v>
      </c>
      <c r="KV290" s="1">
        <v>12.4</v>
      </c>
      <c r="KW290" s="1">
        <v>13.2</v>
      </c>
      <c r="KX290" s="1">
        <v>13</v>
      </c>
      <c r="KY290" s="1">
        <v>11.7</v>
      </c>
      <c r="KZ290" s="1">
        <v>13.2</v>
      </c>
      <c r="LA290" s="1">
        <v>13.7</v>
      </c>
      <c r="LB290" s="1">
        <v>13.2</v>
      </c>
      <c r="LC290" s="1">
        <v>13.4</v>
      </c>
      <c r="LD290" s="1">
        <v>13.2</v>
      </c>
      <c r="LE290" s="1">
        <v>12.8</v>
      </c>
      <c r="LF290" s="1">
        <v>14.2</v>
      </c>
      <c r="LG290" s="1">
        <v>14.1</v>
      </c>
      <c r="LH290" s="1">
        <v>14.7</v>
      </c>
      <c r="LI290" s="1">
        <v>13.1</v>
      </c>
      <c r="LJ290" s="1">
        <v>13.4</v>
      </c>
      <c r="LK290" s="1">
        <v>12.9</v>
      </c>
      <c r="LL290" s="1">
        <v>13.4</v>
      </c>
      <c r="LM290" s="1">
        <v>13.3</v>
      </c>
      <c r="LN290" s="1">
        <v>13.1</v>
      </c>
      <c r="LO290" s="1">
        <v>13</v>
      </c>
      <c r="LP290" s="1">
        <v>12.5</v>
      </c>
      <c r="LQ290" s="1">
        <v>13.6</v>
      </c>
      <c r="LR290" s="1">
        <v>13.7</v>
      </c>
      <c r="LS290" s="1">
        <v>13.1</v>
      </c>
      <c r="LT290" s="1">
        <v>12.8</v>
      </c>
      <c r="LU290" s="1">
        <v>12.7</v>
      </c>
      <c r="LV290" s="1">
        <v>12.3</v>
      </c>
      <c r="LW290" s="1">
        <v>12.6</v>
      </c>
      <c r="LX290" s="1">
        <v>13.3</v>
      </c>
      <c r="LY290" s="1">
        <v>13.7</v>
      </c>
      <c r="LZ290" s="1">
        <v>14.5</v>
      </c>
      <c r="MA290" s="1">
        <v>14.8</v>
      </c>
      <c r="MB290" s="1">
        <v>14.5</v>
      </c>
      <c r="MC290" s="1">
        <v>13.7</v>
      </c>
      <c r="MD290" s="1">
        <v>13.7</v>
      </c>
      <c r="ME290" s="1">
        <v>65535</v>
      </c>
      <c r="MF290" s="1">
        <v>65535</v>
      </c>
      <c r="MG290" s="1">
        <v>65535</v>
      </c>
      <c r="MH290" s="1">
        <v>65535</v>
      </c>
      <c r="MI290" s="1">
        <v>65535</v>
      </c>
      <c r="MJ290" s="1">
        <v>65535</v>
      </c>
      <c r="MK290" s="1">
        <v>65535</v>
      </c>
      <c r="ML290" s="1">
        <v>65535</v>
      </c>
      <c r="MM290" s="1">
        <v>65535</v>
      </c>
      <c r="MN290" s="1">
        <v>65535</v>
      </c>
      <c r="MO290" s="1">
        <v>65535</v>
      </c>
      <c r="MP290" s="1">
        <v>65535</v>
      </c>
      <c r="MQ290" s="1">
        <v>65535</v>
      </c>
      <c r="MR290" s="1">
        <v>65535</v>
      </c>
      <c r="MS290" s="1">
        <v>65535</v>
      </c>
      <c r="MT290" s="1">
        <v>65535</v>
      </c>
      <c r="MU290" s="1">
        <v>65535</v>
      </c>
      <c r="MV290" s="1">
        <v>65535</v>
      </c>
      <c r="MW290" s="1">
        <v>65535</v>
      </c>
      <c r="MX290" s="1">
        <v>65535</v>
      </c>
      <c r="MY290" s="1">
        <v>65535</v>
      </c>
      <c r="MZ290" s="1">
        <v>65535</v>
      </c>
      <c r="NA290" s="1">
        <v>65535</v>
      </c>
      <c r="NB290" s="1">
        <v>65535</v>
      </c>
      <c r="NC290" s="1">
        <v>65535</v>
      </c>
      <c r="ND290" s="1">
        <v>65535</v>
      </c>
      <c r="NE290" s="1">
        <v>65535</v>
      </c>
      <c r="NF290" s="1">
        <v>65535</v>
      </c>
      <c r="NG290" s="1">
        <v>65535</v>
      </c>
      <c r="NH290" s="1">
        <v>65535</v>
      </c>
      <c r="NI290" s="1">
        <v>13.4</v>
      </c>
      <c r="NJ290" s="6">
        <f t="shared" si="209"/>
        <v>0.93548387096774188</v>
      </c>
      <c r="NK290" s="3">
        <f t="shared" si="210"/>
        <v>0.9642857142857143</v>
      </c>
      <c r="NL290" s="3">
        <f t="shared" si="211"/>
        <v>1</v>
      </c>
      <c r="NM290" s="3">
        <f t="shared" si="212"/>
        <v>0.6</v>
      </c>
      <c r="NN290" s="3">
        <f t="shared" si="213"/>
        <v>0</v>
      </c>
      <c r="NO290" s="3">
        <f t="shared" si="214"/>
        <v>0</v>
      </c>
      <c r="NP290" s="3">
        <f t="shared" si="215"/>
        <v>0.38709677419354838</v>
      </c>
      <c r="NQ290" s="3">
        <f t="shared" si="216"/>
        <v>1</v>
      </c>
      <c r="NR290" s="3">
        <f t="shared" si="217"/>
        <v>1</v>
      </c>
      <c r="NS290" s="3">
        <f t="shared" si="218"/>
        <v>1</v>
      </c>
      <c r="NT290" s="3">
        <f t="shared" si="219"/>
        <v>1</v>
      </c>
      <c r="NU290" s="3">
        <f t="shared" si="220"/>
        <v>3.2258064516129031E-2</v>
      </c>
      <c r="NV290" s="3">
        <f t="shared" si="221"/>
        <v>0.65753424657534243</v>
      </c>
      <c r="NW290" s="5">
        <f t="shared" si="222"/>
        <v>13.420689655172415</v>
      </c>
      <c r="NX290" s="1">
        <f t="shared" si="223"/>
        <v>13.75185185185185</v>
      </c>
      <c r="NY290" s="1">
        <f t="shared" si="224"/>
        <v>13.86774193548387</v>
      </c>
      <c r="NZ290" s="1">
        <f t="shared" si="225"/>
        <v>13.561111111111112</v>
      </c>
      <c r="OA290" s="1" t="e">
        <f t="shared" si="226"/>
        <v>#N/A</v>
      </c>
      <c r="OB290" s="1" t="e">
        <f t="shared" si="227"/>
        <v>#N/A</v>
      </c>
      <c r="OC290" s="1" t="e">
        <f t="shared" si="228"/>
        <v>#N/A</v>
      </c>
      <c r="OD290" s="1">
        <f t="shared" si="229"/>
        <v>13.958064516129031</v>
      </c>
      <c r="OE290" s="1">
        <f t="shared" si="230"/>
        <v>13.45</v>
      </c>
      <c r="OF290" s="1">
        <f t="shared" si="231"/>
        <v>12.71290322580645</v>
      </c>
      <c r="OG290" s="1">
        <f t="shared" si="232"/>
        <v>13.433333333333334</v>
      </c>
      <c r="OH290" s="1" t="e">
        <f t="shared" si="233"/>
        <v>#N/A</v>
      </c>
      <c r="OI290" s="111" t="e">
        <f>NA()</f>
        <v>#N/A</v>
      </c>
      <c r="OJ290" s="112" t="e">
        <f>NA()</f>
        <v>#N/A</v>
      </c>
      <c r="OK290" s="112" t="e">
        <f>NA()</f>
        <v>#N/A</v>
      </c>
      <c r="OL290" s="112" t="e">
        <f>NA()</f>
        <v>#N/A</v>
      </c>
      <c r="OM290" s="112" t="e">
        <f>NA()</f>
        <v>#N/A</v>
      </c>
      <c r="ON290" s="112" t="e">
        <f>NA()</f>
        <v>#N/A</v>
      </c>
      <c r="OO290" s="112" t="e">
        <f>NA()</f>
        <v>#N/A</v>
      </c>
      <c r="OP290" s="112" t="e">
        <f>NA()</f>
        <v>#N/A</v>
      </c>
      <c r="OQ290" s="112" t="e">
        <f>NA()</f>
        <v>#N/A</v>
      </c>
      <c r="OR290" s="112" t="e">
        <f>NA()</f>
        <v>#N/A</v>
      </c>
      <c r="OS290" s="112" t="e">
        <f>NA()</f>
        <v>#N/A</v>
      </c>
      <c r="OT290" s="112" t="e">
        <f>NA()</f>
        <v>#N/A</v>
      </c>
      <c r="OU290" s="5" t="e">
        <f t="shared" si="197"/>
        <v>#N/A</v>
      </c>
      <c r="OV290" s="1" t="e">
        <f t="shared" si="198"/>
        <v>#N/A</v>
      </c>
      <c r="OW290" s="1" t="e">
        <f t="shared" si="199"/>
        <v>#N/A</v>
      </c>
      <c r="OX290" s="1" t="e">
        <f t="shared" si="200"/>
        <v>#N/A</v>
      </c>
      <c r="OY290" s="1" t="e">
        <f t="shared" si="201"/>
        <v>#N/A</v>
      </c>
      <c r="OZ290" s="1" t="e">
        <f t="shared" si="202"/>
        <v>#N/A</v>
      </c>
      <c r="PA290" s="1" t="e">
        <f t="shared" si="203"/>
        <v>#N/A</v>
      </c>
      <c r="PB290" s="1" t="e">
        <f t="shared" si="204"/>
        <v>#N/A</v>
      </c>
      <c r="PC290" s="1" t="e">
        <f t="shared" si="205"/>
        <v>#N/A</v>
      </c>
      <c r="PD290" s="1" t="e">
        <f t="shared" si="206"/>
        <v>#N/A</v>
      </c>
      <c r="PE290" s="1" t="e">
        <f t="shared" si="207"/>
        <v>#N/A</v>
      </c>
      <c r="PF290" s="1" t="e">
        <f t="shared" si="208"/>
        <v>#N/A</v>
      </c>
      <c r="PG290" s="111" t="e">
        <f>NA()</f>
        <v>#N/A</v>
      </c>
      <c r="PH290" s="112" t="e">
        <f>NA()</f>
        <v>#N/A</v>
      </c>
      <c r="PI290" s="112" t="e">
        <f>NA()</f>
        <v>#N/A</v>
      </c>
      <c r="PJ290" s="112" t="e">
        <f>NA()</f>
        <v>#N/A</v>
      </c>
      <c r="PK290" s="112" t="e">
        <f>NA()</f>
        <v>#N/A</v>
      </c>
      <c r="PL290" s="112" t="e">
        <f>NA()</f>
        <v>#N/A</v>
      </c>
      <c r="PM290" s="112" t="e">
        <f>NA()</f>
        <v>#N/A</v>
      </c>
      <c r="PN290" s="112" t="e">
        <f>NA()</f>
        <v>#N/A</v>
      </c>
      <c r="PO290" s="112" t="e">
        <f>NA()</f>
        <v>#N/A</v>
      </c>
      <c r="PP290" s="112" t="e">
        <f>NA()</f>
        <v>#N/A</v>
      </c>
      <c r="PQ290" s="112" t="e">
        <f>NA()</f>
        <v>#N/A</v>
      </c>
      <c r="PR290" s="137" t="e">
        <f>NA()</f>
        <v>#N/A</v>
      </c>
      <c r="PS290" s="5">
        <f t="array" ref="PS290">+IF(ISERROR($NW290)=FALSE,MIN(IF($H290:$AL290&lt;65534,$H290:$AL290,"")),NA())</f>
        <v>11.7</v>
      </c>
      <c r="PT290" s="1">
        <f t="array" ref="PT290">+IF(ISERROR($NX290)=FALSE,MIN(IF($AM290:$BN290&lt;65534,$AM290:$BN290,"")),NA())</f>
        <v>11.8</v>
      </c>
      <c r="PU290" s="1">
        <f t="array" ref="PU290">+IF(ISERROR($NY290)=FALSE,MIN(IF($BP290:$CT290&lt;65534,$BP290:$CT290,"")),NA())</f>
        <v>11.6</v>
      </c>
      <c r="PV290" s="1">
        <f t="array" ref="PV290">+IF(ISERROR($NZ290)=FALSE,MIN(IF($CU290:$DX290&lt;65534,$CU290:$DX290,"")),NA())</f>
        <v>12.3</v>
      </c>
      <c r="PW290" s="1" t="e">
        <f t="array" ref="PW290">+IF(ISERROR($OA290)=FALSE,MIN(IF($DY290:$FC290&lt;65534,$DY290:$FC290,"")),NA())</f>
        <v>#N/A</v>
      </c>
      <c r="PX290" s="1" t="e">
        <f t="array" ref="PX290">+IF(ISERROR($OB290)=FALSE,MIN(IF($FD290:$GG290&lt;65534,$FD290:$GG290,"")),NA())</f>
        <v>#N/A</v>
      </c>
      <c r="PY290" s="1" t="e">
        <f t="array" ref="PY290">+IF(ISERROR($OC290)=FALSE,MIN(IF($GH290:$HL290&lt;65534,$GH290:$HL290,"")),NA())</f>
        <v>#N/A</v>
      </c>
      <c r="PZ290" s="1">
        <f t="array" ref="PZ290">+IF(ISERROR($OD290)=FALSE,MIN(IF($HM290:$IQ290&lt;65534,$HM290:$IQ290,"")),NA())</f>
        <v>12.5</v>
      </c>
      <c r="QA290" s="1">
        <f t="array" ref="QA290">+IF(ISERROR($OE290)=FALSE,MIN(IF($IR290:$JU290&lt;65534,$IR290:$JU290,"")),NA())</f>
        <v>11.8</v>
      </c>
      <c r="QB290" s="1">
        <f t="array" ref="QB290">+IF(ISERROR($OF290)=FALSE,MIN(IF($JV290:$KZ290&lt;65534,$JV290:$KZ290,"")),NA())</f>
        <v>11.2</v>
      </c>
      <c r="QC290" s="1">
        <f t="array" ref="QC290">+IF(ISERROR($OG290)=FALSE,MIN(IF($LA290:$MD290&lt;65534,$LA290:$MD290,"")),NA())</f>
        <v>12.3</v>
      </c>
      <c r="QD290" s="1" t="e">
        <f t="array" ref="QD290">+IF(ISERROR($OH290)=FALSE,MIN(IF($ME290:$NI290&lt;65534,$ME290:$NI290,"")),NA())</f>
        <v>#N/A</v>
      </c>
      <c r="QE290" s="5" t="e">
        <f t="shared" si="234"/>
        <v>#N/A</v>
      </c>
      <c r="QF290" s="1" t="e">
        <f t="shared" si="235"/>
        <v>#N/A</v>
      </c>
      <c r="QG290" s="1" t="e">
        <f t="shared" si="236"/>
        <v>#N/A</v>
      </c>
      <c r="QH290" s="1" t="e">
        <f t="shared" si="237"/>
        <v>#N/A</v>
      </c>
      <c r="QI290" s="1" t="e">
        <f t="shared" si="238"/>
        <v>#N/A</v>
      </c>
      <c r="QJ290" s="1" t="e">
        <f t="shared" si="239"/>
        <v>#N/A</v>
      </c>
      <c r="QK290" s="1" t="e">
        <f t="shared" si="240"/>
        <v>#N/A</v>
      </c>
      <c r="QL290" s="1" t="e">
        <f t="shared" si="241"/>
        <v>#N/A</v>
      </c>
      <c r="QM290" s="1" t="e">
        <f t="shared" si="242"/>
        <v>#N/A</v>
      </c>
      <c r="QN290" s="1" t="e">
        <f t="shared" si="243"/>
        <v>#N/A</v>
      </c>
      <c r="QO290" s="1" t="e">
        <f t="shared" si="244"/>
        <v>#N/A</v>
      </c>
      <c r="QP290" s="1" t="e">
        <f t="shared" si="245"/>
        <v>#N/A</v>
      </c>
      <c r="QQ290" s="5" t="s">
        <v>893</v>
      </c>
    </row>
    <row r="291" spans="1:459" s="1" customFormat="1" x14ac:dyDescent="0.2">
      <c r="A291" s="107">
        <v>26185050</v>
      </c>
      <c r="B291" s="108">
        <v>-75.55627777777778</v>
      </c>
      <c r="C291" s="108">
        <v>5.8595833333333331</v>
      </c>
      <c r="D291" s="109">
        <v>1680</v>
      </c>
      <c r="E291" s="110" t="s">
        <v>621</v>
      </c>
      <c r="F291" s="110" t="s">
        <v>622</v>
      </c>
      <c r="G291" s="110" t="s">
        <v>13</v>
      </c>
      <c r="H291" s="1">
        <v>65535</v>
      </c>
      <c r="I291" s="1">
        <v>65535</v>
      </c>
      <c r="J291" s="1">
        <v>65535</v>
      </c>
      <c r="K291" s="1">
        <v>65535</v>
      </c>
      <c r="L291" s="1">
        <v>65535</v>
      </c>
      <c r="M291" s="1">
        <v>65535</v>
      </c>
      <c r="N291" s="1">
        <v>65535</v>
      </c>
      <c r="O291" s="1">
        <v>65535</v>
      </c>
      <c r="P291" s="1">
        <v>65535</v>
      </c>
      <c r="Q291" s="1">
        <v>65535</v>
      </c>
      <c r="R291" s="1">
        <v>65535</v>
      </c>
      <c r="S291" s="1">
        <v>65535</v>
      </c>
      <c r="T291" s="1">
        <v>65535</v>
      </c>
      <c r="U291" s="1">
        <v>65535</v>
      </c>
      <c r="V291" s="1">
        <v>65535</v>
      </c>
      <c r="W291" s="1">
        <v>65535</v>
      </c>
      <c r="X291" s="1">
        <v>65535</v>
      </c>
      <c r="Y291" s="1">
        <v>65535</v>
      </c>
      <c r="Z291" s="1">
        <v>65535</v>
      </c>
      <c r="AA291" s="1">
        <v>65535</v>
      </c>
      <c r="AB291" s="1">
        <v>65535</v>
      </c>
      <c r="AC291" s="1">
        <v>65535</v>
      </c>
      <c r="AD291" s="1">
        <v>65535</v>
      </c>
      <c r="AE291" s="1">
        <v>65535</v>
      </c>
      <c r="AF291" s="1">
        <v>65535</v>
      </c>
      <c r="AG291" s="1">
        <v>65535</v>
      </c>
      <c r="AH291" s="1">
        <v>65535</v>
      </c>
      <c r="AI291" s="1">
        <v>65535</v>
      </c>
      <c r="AJ291" s="1">
        <v>65535</v>
      </c>
      <c r="AK291" s="1">
        <v>65535</v>
      </c>
      <c r="AL291" s="1">
        <v>65535</v>
      </c>
      <c r="AM291" s="1">
        <v>65535</v>
      </c>
      <c r="AN291" s="1">
        <v>65535</v>
      </c>
      <c r="AO291" s="1">
        <v>65535</v>
      </c>
      <c r="AP291" s="1">
        <v>65535</v>
      </c>
      <c r="AQ291" s="1">
        <v>65535</v>
      </c>
      <c r="AR291" s="1">
        <v>65535</v>
      </c>
      <c r="AS291" s="1">
        <v>65535</v>
      </c>
      <c r="AT291" s="1">
        <v>65535</v>
      </c>
      <c r="AU291" s="1">
        <v>65535</v>
      </c>
      <c r="AV291" s="1">
        <v>65535</v>
      </c>
      <c r="AW291" s="1">
        <v>65535</v>
      </c>
      <c r="AX291" s="1">
        <v>65535</v>
      </c>
      <c r="AY291" s="1">
        <v>65535</v>
      </c>
      <c r="AZ291" s="1">
        <v>65535</v>
      </c>
      <c r="BA291" s="1">
        <v>65535</v>
      </c>
      <c r="BB291" s="1">
        <v>65535</v>
      </c>
      <c r="BC291" s="1">
        <v>65535</v>
      </c>
      <c r="BD291" s="1">
        <v>65535</v>
      </c>
      <c r="BE291" s="1">
        <v>65535</v>
      </c>
      <c r="BF291" s="1">
        <v>65535</v>
      </c>
      <c r="BG291" s="1">
        <v>65535</v>
      </c>
      <c r="BH291" s="1">
        <v>17.7</v>
      </c>
      <c r="BI291" s="1">
        <v>17.8</v>
      </c>
      <c r="BJ291" s="1">
        <v>16.899999999999999</v>
      </c>
      <c r="BK291" s="1">
        <v>16.600000000000001</v>
      </c>
      <c r="BL291" s="1">
        <v>17.7</v>
      </c>
      <c r="BM291" s="1">
        <v>15.2</v>
      </c>
      <c r="BN291" s="1">
        <v>16.7</v>
      </c>
      <c r="BO291" s="102"/>
      <c r="BP291" s="1">
        <v>18.2</v>
      </c>
      <c r="BQ291" s="1">
        <v>65535</v>
      </c>
      <c r="BR291" s="1">
        <v>65535</v>
      </c>
      <c r="BS291" s="1">
        <v>65535</v>
      </c>
      <c r="BT291" s="1">
        <v>65535</v>
      </c>
      <c r="BU291" s="1">
        <v>65535</v>
      </c>
      <c r="BV291" s="1">
        <v>65535</v>
      </c>
      <c r="BW291" s="1">
        <v>65535</v>
      </c>
      <c r="BX291" s="1">
        <v>65535</v>
      </c>
      <c r="BY291" s="1">
        <v>65535</v>
      </c>
      <c r="BZ291" s="1">
        <v>65535</v>
      </c>
      <c r="CA291" s="1">
        <v>65535</v>
      </c>
      <c r="CB291" s="1">
        <v>65535</v>
      </c>
      <c r="CC291" s="1">
        <v>65535</v>
      </c>
      <c r="CD291" s="1">
        <v>65535</v>
      </c>
      <c r="CE291" s="1">
        <v>65535</v>
      </c>
      <c r="CF291" s="1">
        <v>65535</v>
      </c>
      <c r="CG291" s="1">
        <v>65535</v>
      </c>
      <c r="CH291" s="1">
        <v>65535</v>
      </c>
      <c r="CI291" s="1">
        <v>65535</v>
      </c>
      <c r="CJ291" s="1">
        <v>65535</v>
      </c>
      <c r="CK291" s="1">
        <v>65535</v>
      </c>
      <c r="CL291" s="1">
        <v>65535</v>
      </c>
      <c r="CM291" s="1">
        <v>65535</v>
      </c>
      <c r="CN291" s="1">
        <v>65535</v>
      </c>
      <c r="CO291" s="1">
        <v>65535</v>
      </c>
      <c r="CP291" s="1">
        <v>65535</v>
      </c>
      <c r="CQ291" s="1">
        <v>65535</v>
      </c>
      <c r="CR291" s="1">
        <v>65535</v>
      </c>
      <c r="CS291" s="1">
        <v>65535</v>
      </c>
      <c r="CT291" s="1">
        <v>65535</v>
      </c>
      <c r="CU291" s="1">
        <v>65535</v>
      </c>
      <c r="CV291" s="1">
        <v>65535</v>
      </c>
      <c r="CW291" s="1">
        <v>65535</v>
      </c>
      <c r="CX291" s="1">
        <v>65535</v>
      </c>
      <c r="CY291" s="1">
        <v>65535</v>
      </c>
      <c r="CZ291" s="1">
        <v>65535</v>
      </c>
      <c r="DA291" s="1">
        <v>65535</v>
      </c>
      <c r="DB291" s="1">
        <v>65535</v>
      </c>
      <c r="DC291" s="1">
        <v>65535</v>
      </c>
      <c r="DD291" s="1">
        <v>65535</v>
      </c>
      <c r="DE291" s="1">
        <v>65535</v>
      </c>
      <c r="DF291" s="1">
        <v>65535</v>
      </c>
      <c r="DG291" s="1">
        <v>65535</v>
      </c>
      <c r="DH291" s="1">
        <v>65535</v>
      </c>
      <c r="DI291" s="1">
        <v>65535</v>
      </c>
      <c r="DJ291" s="1">
        <v>65535</v>
      </c>
      <c r="DK291" s="1">
        <v>65535</v>
      </c>
      <c r="DL291" s="1">
        <v>65535</v>
      </c>
      <c r="DM291" s="1">
        <v>65535</v>
      </c>
      <c r="DN291" s="1">
        <v>65535</v>
      </c>
      <c r="DO291" s="1">
        <v>65535</v>
      </c>
      <c r="DP291" s="1">
        <v>65535</v>
      </c>
      <c r="DQ291" s="1">
        <v>65535</v>
      </c>
      <c r="DR291" s="1">
        <v>65535</v>
      </c>
      <c r="DS291" s="1">
        <v>65535</v>
      </c>
      <c r="DT291" s="1">
        <v>65535</v>
      </c>
      <c r="DU291" s="1">
        <v>65535</v>
      </c>
      <c r="DV291" s="1">
        <v>65535</v>
      </c>
      <c r="DW291" s="1">
        <v>65535</v>
      </c>
      <c r="DX291" s="1">
        <v>65535</v>
      </c>
      <c r="DY291" s="1">
        <v>65535</v>
      </c>
      <c r="DZ291" s="1">
        <v>65535</v>
      </c>
      <c r="EA291" s="1">
        <v>65535</v>
      </c>
      <c r="EB291" s="1">
        <v>65535</v>
      </c>
      <c r="EC291" s="1">
        <v>65535</v>
      </c>
      <c r="ED291" s="1">
        <v>65535</v>
      </c>
      <c r="EE291" s="1">
        <v>65535</v>
      </c>
      <c r="EF291" s="1">
        <v>65535</v>
      </c>
      <c r="EG291" s="1">
        <v>65535</v>
      </c>
      <c r="EH291" s="1">
        <v>65535</v>
      </c>
      <c r="EI291" s="1">
        <v>65535</v>
      </c>
      <c r="EJ291" s="1">
        <v>65535</v>
      </c>
      <c r="EK291" s="1">
        <v>65535</v>
      </c>
      <c r="EL291" s="1">
        <v>65535</v>
      </c>
      <c r="EM291" s="1">
        <v>65535</v>
      </c>
      <c r="EN291" s="1">
        <v>65535</v>
      </c>
      <c r="EO291" s="1">
        <v>65535</v>
      </c>
      <c r="EP291" s="1">
        <v>65535</v>
      </c>
      <c r="EQ291" s="1">
        <v>65535</v>
      </c>
      <c r="ER291" s="1">
        <v>65535</v>
      </c>
      <c r="ES291" s="1">
        <v>65535</v>
      </c>
      <c r="ET291" s="1">
        <v>65535</v>
      </c>
      <c r="EU291" s="1">
        <v>65535</v>
      </c>
      <c r="EV291" s="1">
        <v>65535</v>
      </c>
      <c r="EW291" s="1">
        <v>65535</v>
      </c>
      <c r="EX291" s="1">
        <v>65535</v>
      </c>
      <c r="EY291" s="1">
        <v>65535</v>
      </c>
      <c r="EZ291" s="1">
        <v>65535</v>
      </c>
      <c r="FA291" s="1">
        <v>65535</v>
      </c>
      <c r="FB291" s="1">
        <v>65535</v>
      </c>
      <c r="FC291" s="1">
        <v>65535</v>
      </c>
      <c r="FD291" s="1">
        <v>65535</v>
      </c>
      <c r="FE291" s="1">
        <v>65535</v>
      </c>
      <c r="FF291" s="1">
        <v>65535</v>
      </c>
      <c r="FG291" s="1">
        <v>65535</v>
      </c>
      <c r="FH291" s="1">
        <v>65535</v>
      </c>
      <c r="FI291" s="1">
        <v>65535</v>
      </c>
      <c r="FJ291" s="1">
        <v>65535</v>
      </c>
      <c r="FK291" s="1">
        <v>65535</v>
      </c>
      <c r="FL291" s="1">
        <v>65535</v>
      </c>
      <c r="FM291" s="1">
        <v>65535</v>
      </c>
      <c r="FN291" s="1">
        <v>65535</v>
      </c>
      <c r="FO291" s="1">
        <v>65535</v>
      </c>
      <c r="FP291" s="1">
        <v>65535</v>
      </c>
      <c r="FQ291" s="1">
        <v>65535</v>
      </c>
      <c r="FR291" s="1">
        <v>65535</v>
      </c>
      <c r="FS291" s="1">
        <v>65535</v>
      </c>
      <c r="FT291" s="1">
        <v>65535</v>
      </c>
      <c r="FU291" s="1">
        <v>65535</v>
      </c>
      <c r="FV291" s="1">
        <v>65535</v>
      </c>
      <c r="FW291" s="1">
        <v>65535</v>
      </c>
      <c r="FX291" s="1">
        <v>65535</v>
      </c>
      <c r="FY291" s="1">
        <v>65535</v>
      </c>
      <c r="FZ291" s="1">
        <v>65535</v>
      </c>
      <c r="GA291" s="1">
        <v>65535</v>
      </c>
      <c r="GB291" s="1">
        <v>65535</v>
      </c>
      <c r="GC291" s="1">
        <v>65535</v>
      </c>
      <c r="GD291" s="1">
        <v>65535</v>
      </c>
      <c r="GE291" s="1">
        <v>65535</v>
      </c>
      <c r="GF291" s="1">
        <v>65535</v>
      </c>
      <c r="GG291" s="1">
        <v>65535</v>
      </c>
      <c r="GH291" s="1">
        <v>65535</v>
      </c>
      <c r="GI291" s="1">
        <v>65535</v>
      </c>
      <c r="GJ291" s="1">
        <v>65535</v>
      </c>
      <c r="GK291" s="1">
        <v>65535</v>
      </c>
      <c r="GL291" s="1">
        <v>65535</v>
      </c>
      <c r="GM291" s="1">
        <v>65535</v>
      </c>
      <c r="GN291" s="1">
        <v>65535</v>
      </c>
      <c r="GO291" s="1">
        <v>65535</v>
      </c>
      <c r="GP291" s="1">
        <v>65535</v>
      </c>
      <c r="GQ291" s="1">
        <v>65535</v>
      </c>
      <c r="GR291" s="1">
        <v>65535</v>
      </c>
      <c r="GS291" s="1">
        <v>65535</v>
      </c>
      <c r="GT291" s="1">
        <v>65535</v>
      </c>
      <c r="GU291" s="1">
        <v>65535</v>
      </c>
      <c r="GV291" s="1">
        <v>65535</v>
      </c>
      <c r="GW291" s="1">
        <v>65535</v>
      </c>
      <c r="GX291" s="1">
        <v>65535</v>
      </c>
      <c r="GY291" s="1">
        <v>65535</v>
      </c>
      <c r="GZ291" s="1">
        <v>65535</v>
      </c>
      <c r="HA291" s="1">
        <v>65535</v>
      </c>
      <c r="HB291" s="1">
        <v>65535</v>
      </c>
      <c r="HC291" s="1">
        <v>65535</v>
      </c>
      <c r="HD291" s="1">
        <v>65535</v>
      </c>
      <c r="HE291" s="1">
        <v>65535</v>
      </c>
      <c r="HF291" s="1">
        <v>65535</v>
      </c>
      <c r="HG291" s="1">
        <v>65535</v>
      </c>
      <c r="HH291" s="1">
        <v>65535</v>
      </c>
      <c r="HI291" s="1">
        <v>65535</v>
      </c>
      <c r="HJ291" s="1">
        <v>65535</v>
      </c>
      <c r="HK291" s="1">
        <v>65535</v>
      </c>
      <c r="HL291" s="1">
        <v>65535</v>
      </c>
      <c r="HM291" s="1">
        <v>65535</v>
      </c>
      <c r="HN291" s="1">
        <v>65535</v>
      </c>
      <c r="HO291" s="1">
        <v>65535</v>
      </c>
      <c r="HP291" s="1">
        <v>65535</v>
      </c>
      <c r="HQ291" s="1">
        <v>65535</v>
      </c>
      <c r="HR291" s="1">
        <v>65535</v>
      </c>
      <c r="HS291" s="1">
        <v>65535</v>
      </c>
      <c r="HT291" s="1">
        <v>65535</v>
      </c>
      <c r="HU291" s="1">
        <v>65535</v>
      </c>
      <c r="HV291" s="1">
        <v>65535</v>
      </c>
      <c r="HW291" s="1">
        <v>65535</v>
      </c>
      <c r="HX291" s="1">
        <v>65535</v>
      </c>
      <c r="HY291" s="1">
        <v>65535</v>
      </c>
      <c r="HZ291" s="1">
        <v>65535</v>
      </c>
      <c r="IA291" s="1">
        <v>65535</v>
      </c>
      <c r="IB291" s="1">
        <v>65535</v>
      </c>
      <c r="IC291" s="1">
        <v>65535</v>
      </c>
      <c r="ID291" s="1">
        <v>65535</v>
      </c>
      <c r="IE291" s="1">
        <v>65535</v>
      </c>
      <c r="IF291" s="1">
        <v>65535</v>
      </c>
      <c r="IG291" s="1">
        <v>65535</v>
      </c>
      <c r="IH291" s="1">
        <v>65535</v>
      </c>
      <c r="II291" s="1">
        <v>65535</v>
      </c>
      <c r="IJ291" s="1">
        <v>65535</v>
      </c>
      <c r="IK291" s="1">
        <v>65535</v>
      </c>
      <c r="IL291" s="1">
        <v>65535</v>
      </c>
      <c r="IM291" s="1">
        <v>65535</v>
      </c>
      <c r="IN291" s="1">
        <v>65535</v>
      </c>
      <c r="IO291" s="1">
        <v>65535</v>
      </c>
      <c r="IP291" s="1">
        <v>65535</v>
      </c>
      <c r="IQ291" s="1">
        <v>65535</v>
      </c>
      <c r="IR291" s="1">
        <v>65535</v>
      </c>
      <c r="IS291" s="1">
        <v>65535</v>
      </c>
      <c r="IT291" s="1">
        <v>65535</v>
      </c>
      <c r="IU291" s="1">
        <v>65535</v>
      </c>
      <c r="IV291" s="1">
        <v>65535</v>
      </c>
      <c r="IW291" s="1">
        <v>65535</v>
      </c>
      <c r="IX291" s="1">
        <v>65535</v>
      </c>
      <c r="IY291" s="1">
        <v>65535</v>
      </c>
      <c r="IZ291" s="1">
        <v>65535</v>
      </c>
      <c r="JA291" s="1">
        <v>65535</v>
      </c>
      <c r="JB291" s="1">
        <v>65535</v>
      </c>
      <c r="JC291" s="1">
        <v>65535</v>
      </c>
      <c r="JD291" s="1">
        <v>65535</v>
      </c>
      <c r="JE291" s="1">
        <v>65535</v>
      </c>
      <c r="JF291" s="1">
        <v>65535</v>
      </c>
      <c r="JG291" s="1">
        <v>65535</v>
      </c>
      <c r="JH291" s="1">
        <v>65535</v>
      </c>
      <c r="JI291" s="1">
        <v>65535</v>
      </c>
      <c r="JJ291" s="1">
        <v>65535</v>
      </c>
      <c r="JK291" s="1">
        <v>65535</v>
      </c>
      <c r="JL291" s="1">
        <v>65535</v>
      </c>
      <c r="JM291" s="1">
        <v>65535</v>
      </c>
      <c r="JN291" s="1">
        <v>65535</v>
      </c>
      <c r="JO291" s="1">
        <v>65535</v>
      </c>
      <c r="JP291" s="1">
        <v>65535</v>
      </c>
      <c r="JQ291" s="1">
        <v>65535</v>
      </c>
      <c r="JR291" s="1">
        <v>65535</v>
      </c>
      <c r="JS291" s="1">
        <v>65535</v>
      </c>
      <c r="JT291" s="1">
        <v>65535</v>
      </c>
      <c r="JU291" s="1">
        <v>65535</v>
      </c>
      <c r="JV291" s="1">
        <v>65535</v>
      </c>
      <c r="JW291" s="1">
        <v>65535</v>
      </c>
      <c r="JX291" s="1">
        <v>65535</v>
      </c>
      <c r="JY291" s="1">
        <v>65535</v>
      </c>
      <c r="JZ291" s="1">
        <v>65535</v>
      </c>
      <c r="KA291" s="1">
        <v>65535</v>
      </c>
      <c r="KB291" s="1">
        <v>65535</v>
      </c>
      <c r="KC291" s="1">
        <v>65535</v>
      </c>
      <c r="KD291" s="1">
        <v>65535</v>
      </c>
      <c r="KE291" s="1">
        <v>65535</v>
      </c>
      <c r="KF291" s="1">
        <v>65535</v>
      </c>
      <c r="KG291" s="1">
        <v>65535</v>
      </c>
      <c r="KH291" s="1">
        <v>65535</v>
      </c>
      <c r="KI291" s="1">
        <v>65535</v>
      </c>
      <c r="KJ291" s="1">
        <v>65535</v>
      </c>
      <c r="KK291" s="1">
        <v>65535</v>
      </c>
      <c r="KL291" s="1">
        <v>65535</v>
      </c>
      <c r="KM291" s="1">
        <v>65535</v>
      </c>
      <c r="KN291" s="1">
        <v>65535</v>
      </c>
      <c r="KO291" s="1">
        <v>65535</v>
      </c>
      <c r="KP291" s="1">
        <v>65535</v>
      </c>
      <c r="KQ291" s="1">
        <v>65535</v>
      </c>
      <c r="KR291" s="1">
        <v>65535</v>
      </c>
      <c r="KS291" s="1">
        <v>65535</v>
      </c>
      <c r="KT291" s="1">
        <v>65535</v>
      </c>
      <c r="KU291" s="1">
        <v>65535</v>
      </c>
      <c r="KV291" s="1">
        <v>65535</v>
      </c>
      <c r="KW291" s="1">
        <v>65535</v>
      </c>
      <c r="KX291" s="1">
        <v>65535</v>
      </c>
      <c r="KY291" s="1">
        <v>65535</v>
      </c>
      <c r="KZ291" s="1">
        <v>65535</v>
      </c>
      <c r="LA291" s="1">
        <v>65535</v>
      </c>
      <c r="LB291" s="1">
        <v>65535</v>
      </c>
      <c r="LC291" s="1">
        <v>65535</v>
      </c>
      <c r="LD291" s="1">
        <v>65535</v>
      </c>
      <c r="LE291" s="1">
        <v>65535</v>
      </c>
      <c r="LF291" s="1">
        <v>65535</v>
      </c>
      <c r="LG291" s="1">
        <v>65535</v>
      </c>
      <c r="LH291" s="1">
        <v>65535</v>
      </c>
      <c r="LI291" s="1">
        <v>65535</v>
      </c>
      <c r="LJ291" s="1">
        <v>65535</v>
      </c>
      <c r="LK291" s="1">
        <v>65535</v>
      </c>
      <c r="LL291" s="1">
        <v>65535</v>
      </c>
      <c r="LM291" s="1">
        <v>65535</v>
      </c>
      <c r="LN291" s="1">
        <v>65535</v>
      </c>
      <c r="LO291" s="1">
        <v>65535</v>
      </c>
      <c r="LP291" s="1">
        <v>65535</v>
      </c>
      <c r="LQ291" s="1">
        <v>65535</v>
      </c>
      <c r="LR291" s="1">
        <v>65535</v>
      </c>
      <c r="LS291" s="1">
        <v>65535</v>
      </c>
      <c r="LT291" s="1">
        <v>65535</v>
      </c>
      <c r="LU291" s="1">
        <v>65535</v>
      </c>
      <c r="LV291" s="1">
        <v>65535</v>
      </c>
      <c r="LW291" s="1">
        <v>65535</v>
      </c>
      <c r="LX291" s="1">
        <v>65535</v>
      </c>
      <c r="LY291" s="1">
        <v>65535</v>
      </c>
      <c r="LZ291" s="1">
        <v>65535</v>
      </c>
      <c r="MA291" s="1">
        <v>65535</v>
      </c>
      <c r="MB291" s="1">
        <v>65535</v>
      </c>
      <c r="MC291" s="1">
        <v>65535</v>
      </c>
      <c r="MD291" s="1">
        <v>65535</v>
      </c>
      <c r="ME291" s="1">
        <v>65535</v>
      </c>
      <c r="MF291" s="1">
        <v>65535</v>
      </c>
      <c r="MG291" s="1">
        <v>65535</v>
      </c>
      <c r="MH291" s="1">
        <v>65535</v>
      </c>
      <c r="MI291" s="1">
        <v>65535</v>
      </c>
      <c r="MJ291" s="1">
        <v>65535</v>
      </c>
      <c r="MK291" s="1">
        <v>65535</v>
      </c>
      <c r="ML291" s="1">
        <v>65535</v>
      </c>
      <c r="MM291" s="1">
        <v>65535</v>
      </c>
      <c r="MN291" s="1">
        <v>65535</v>
      </c>
      <c r="MO291" s="1">
        <v>65535</v>
      </c>
      <c r="MP291" s="1">
        <v>65535</v>
      </c>
      <c r="MQ291" s="1">
        <v>65535</v>
      </c>
      <c r="MR291" s="1">
        <v>65535</v>
      </c>
      <c r="MS291" s="1">
        <v>65535</v>
      </c>
      <c r="MT291" s="1">
        <v>65535</v>
      </c>
      <c r="MU291" s="1">
        <v>65535</v>
      </c>
      <c r="MV291" s="1">
        <v>65535</v>
      </c>
      <c r="MW291" s="1">
        <v>65535</v>
      </c>
      <c r="MX291" s="1">
        <v>65535</v>
      </c>
      <c r="MY291" s="1">
        <v>65535</v>
      </c>
      <c r="MZ291" s="1">
        <v>65535</v>
      </c>
      <c r="NA291" s="1">
        <v>65535</v>
      </c>
      <c r="NB291" s="1">
        <v>65535</v>
      </c>
      <c r="NC291" s="1">
        <v>65535</v>
      </c>
      <c r="ND291" s="1">
        <v>65535</v>
      </c>
      <c r="NE291" s="1">
        <v>65535</v>
      </c>
      <c r="NF291" s="1">
        <v>65535</v>
      </c>
      <c r="NG291" s="1">
        <v>65535</v>
      </c>
      <c r="NH291" s="1">
        <v>65535</v>
      </c>
      <c r="NI291" s="1">
        <v>65535</v>
      </c>
      <c r="NJ291" s="6">
        <f t="shared" si="209"/>
        <v>0</v>
      </c>
      <c r="NK291" s="3">
        <f t="shared" si="210"/>
        <v>0.25</v>
      </c>
      <c r="NL291" s="3">
        <f t="shared" si="211"/>
        <v>3.2258064516129031E-2</v>
      </c>
      <c r="NM291" s="3">
        <f t="shared" si="212"/>
        <v>0</v>
      </c>
      <c r="NN291" s="3">
        <f t="shared" si="213"/>
        <v>0</v>
      </c>
      <c r="NO291" s="3">
        <f t="shared" si="214"/>
        <v>0</v>
      </c>
      <c r="NP291" s="3">
        <f t="shared" si="215"/>
        <v>0</v>
      </c>
      <c r="NQ291" s="3">
        <f t="shared" si="216"/>
        <v>0</v>
      </c>
      <c r="NR291" s="3">
        <f t="shared" si="217"/>
        <v>0</v>
      </c>
      <c r="NS291" s="3">
        <f t="shared" si="218"/>
        <v>0</v>
      </c>
      <c r="NT291" s="3">
        <f t="shared" si="219"/>
        <v>0</v>
      </c>
      <c r="NU291" s="3">
        <f t="shared" si="220"/>
        <v>0</v>
      </c>
      <c r="NV291" s="3">
        <f t="shared" si="221"/>
        <v>2.1917808219178082E-2</v>
      </c>
      <c r="NW291" s="5" t="e">
        <f t="shared" si="222"/>
        <v>#N/A</v>
      </c>
      <c r="NX291" s="1" t="e">
        <f t="shared" si="223"/>
        <v>#N/A</v>
      </c>
      <c r="NY291" s="1" t="e">
        <f t="shared" si="224"/>
        <v>#N/A</v>
      </c>
      <c r="NZ291" s="1" t="e">
        <f t="shared" si="225"/>
        <v>#N/A</v>
      </c>
      <c r="OA291" s="1" t="e">
        <f t="shared" si="226"/>
        <v>#N/A</v>
      </c>
      <c r="OB291" s="1" t="e">
        <f t="shared" si="227"/>
        <v>#N/A</v>
      </c>
      <c r="OC291" s="1" t="e">
        <f t="shared" si="228"/>
        <v>#N/A</v>
      </c>
      <c r="OD291" s="1" t="e">
        <f t="shared" si="229"/>
        <v>#N/A</v>
      </c>
      <c r="OE291" s="1" t="e">
        <f t="shared" si="230"/>
        <v>#N/A</v>
      </c>
      <c r="OF291" s="1" t="e">
        <f t="shared" si="231"/>
        <v>#N/A</v>
      </c>
      <c r="OG291" s="1" t="e">
        <f t="shared" si="232"/>
        <v>#N/A</v>
      </c>
      <c r="OH291" s="1" t="e">
        <f t="shared" si="233"/>
        <v>#N/A</v>
      </c>
      <c r="OI291" s="111" t="e">
        <f>NA()</f>
        <v>#N/A</v>
      </c>
      <c r="OJ291" s="112" t="e">
        <f>NA()</f>
        <v>#N/A</v>
      </c>
      <c r="OK291" s="112" t="e">
        <f>NA()</f>
        <v>#N/A</v>
      </c>
      <c r="OL291" s="112" t="e">
        <f>NA()</f>
        <v>#N/A</v>
      </c>
      <c r="OM291" s="112" t="e">
        <f>NA()</f>
        <v>#N/A</v>
      </c>
      <c r="ON291" s="112" t="e">
        <f>NA()</f>
        <v>#N/A</v>
      </c>
      <c r="OO291" s="112" t="e">
        <f>NA()</f>
        <v>#N/A</v>
      </c>
      <c r="OP291" s="112" t="e">
        <f>NA()</f>
        <v>#N/A</v>
      </c>
      <c r="OQ291" s="112" t="e">
        <f>NA()</f>
        <v>#N/A</v>
      </c>
      <c r="OR291" s="112" t="e">
        <f>NA()</f>
        <v>#N/A</v>
      </c>
      <c r="OS291" s="112" t="e">
        <f>NA()</f>
        <v>#N/A</v>
      </c>
      <c r="OT291" s="112" t="e">
        <f>NA()</f>
        <v>#N/A</v>
      </c>
      <c r="OU291" s="5" t="e">
        <f t="shared" si="197"/>
        <v>#N/A</v>
      </c>
      <c r="OV291" s="1" t="e">
        <f t="shared" si="198"/>
        <v>#N/A</v>
      </c>
      <c r="OW291" s="1" t="e">
        <f t="shared" si="199"/>
        <v>#N/A</v>
      </c>
      <c r="OX291" s="1" t="e">
        <f t="shared" si="200"/>
        <v>#N/A</v>
      </c>
      <c r="OY291" s="1" t="e">
        <f t="shared" si="201"/>
        <v>#N/A</v>
      </c>
      <c r="OZ291" s="1" t="e">
        <f t="shared" si="202"/>
        <v>#N/A</v>
      </c>
      <c r="PA291" s="1" t="e">
        <f t="shared" si="203"/>
        <v>#N/A</v>
      </c>
      <c r="PB291" s="1" t="e">
        <f t="shared" si="204"/>
        <v>#N/A</v>
      </c>
      <c r="PC291" s="1" t="e">
        <f t="shared" si="205"/>
        <v>#N/A</v>
      </c>
      <c r="PD291" s="1" t="e">
        <f t="shared" si="206"/>
        <v>#N/A</v>
      </c>
      <c r="PE291" s="1" t="e">
        <f t="shared" si="207"/>
        <v>#N/A</v>
      </c>
      <c r="PF291" s="1" t="e">
        <f t="shared" si="208"/>
        <v>#N/A</v>
      </c>
      <c r="PG291" s="111" t="e">
        <f>NA()</f>
        <v>#N/A</v>
      </c>
      <c r="PH291" s="112" t="e">
        <f>NA()</f>
        <v>#N/A</v>
      </c>
      <c r="PI291" s="112" t="e">
        <f>NA()</f>
        <v>#N/A</v>
      </c>
      <c r="PJ291" s="112" t="e">
        <f>NA()</f>
        <v>#N/A</v>
      </c>
      <c r="PK291" s="112" t="e">
        <f>NA()</f>
        <v>#N/A</v>
      </c>
      <c r="PL291" s="112" t="e">
        <f>NA()</f>
        <v>#N/A</v>
      </c>
      <c r="PM291" s="112" t="e">
        <f>NA()</f>
        <v>#N/A</v>
      </c>
      <c r="PN291" s="112" t="e">
        <f>NA()</f>
        <v>#N/A</v>
      </c>
      <c r="PO291" s="112" t="e">
        <f>NA()</f>
        <v>#N/A</v>
      </c>
      <c r="PP291" s="112" t="e">
        <f>NA()</f>
        <v>#N/A</v>
      </c>
      <c r="PQ291" s="112" t="e">
        <f>NA()</f>
        <v>#N/A</v>
      </c>
      <c r="PR291" s="137" t="e">
        <f>NA()</f>
        <v>#N/A</v>
      </c>
      <c r="PS291" s="5" t="e">
        <f t="array" ref="PS291">+IF(ISERROR($NW291)=FALSE,MIN(IF($H291:$AL291&lt;65534,$H291:$AL291,"")),NA())</f>
        <v>#N/A</v>
      </c>
      <c r="PT291" s="1" t="e">
        <f t="array" ref="PT291">+IF(ISERROR($NX291)=FALSE,MIN(IF($AM291:$BN291&lt;65534,$AM291:$BN291,"")),NA())</f>
        <v>#N/A</v>
      </c>
      <c r="PU291" s="1" t="e">
        <f t="array" ref="PU291">+IF(ISERROR($NY291)=FALSE,MIN(IF($BP291:$CT291&lt;65534,$BP291:$CT291,"")),NA())</f>
        <v>#N/A</v>
      </c>
      <c r="PV291" s="1" t="e">
        <f t="array" ref="PV291">+IF(ISERROR($NZ291)=FALSE,MIN(IF($CU291:$DX291&lt;65534,$CU291:$DX291,"")),NA())</f>
        <v>#N/A</v>
      </c>
      <c r="PW291" s="1" t="e">
        <f t="array" ref="PW291">+IF(ISERROR($OA291)=FALSE,MIN(IF($DY291:$FC291&lt;65534,$DY291:$FC291,"")),NA())</f>
        <v>#N/A</v>
      </c>
      <c r="PX291" s="1" t="e">
        <f t="array" ref="PX291">+IF(ISERROR($OB291)=FALSE,MIN(IF($FD291:$GG291&lt;65534,$FD291:$GG291,"")),NA())</f>
        <v>#N/A</v>
      </c>
      <c r="PY291" s="1" t="e">
        <f t="array" ref="PY291">+IF(ISERROR($OC291)=FALSE,MIN(IF($GH291:$HL291&lt;65534,$GH291:$HL291,"")),NA())</f>
        <v>#N/A</v>
      </c>
      <c r="PZ291" s="1" t="e">
        <f t="array" ref="PZ291">+IF(ISERROR($OD291)=FALSE,MIN(IF($HM291:$IQ291&lt;65534,$HM291:$IQ291,"")),NA())</f>
        <v>#N/A</v>
      </c>
      <c r="QA291" s="1" t="e">
        <f t="array" ref="QA291">+IF(ISERROR($OE291)=FALSE,MIN(IF($IR291:$JU291&lt;65534,$IR291:$JU291,"")),NA())</f>
        <v>#N/A</v>
      </c>
      <c r="QB291" s="1" t="e">
        <f t="array" ref="QB291">+IF(ISERROR($OF291)=FALSE,MIN(IF($JV291:$KZ291&lt;65534,$JV291:$KZ291,"")),NA())</f>
        <v>#N/A</v>
      </c>
      <c r="QC291" s="1" t="e">
        <f t="array" ref="QC291">+IF(ISERROR($OG291)=FALSE,MIN(IF($LA291:$MD291&lt;65534,$LA291:$MD291,"")),NA())</f>
        <v>#N/A</v>
      </c>
      <c r="QD291" s="1" t="e">
        <f t="array" ref="QD291">+IF(ISERROR($OH291)=FALSE,MIN(IF($ME291:$NI291&lt;65534,$ME291:$NI291,"")),NA())</f>
        <v>#N/A</v>
      </c>
      <c r="QE291" s="5" t="e">
        <f t="shared" si="234"/>
        <v>#N/A</v>
      </c>
      <c r="QF291" s="1" t="e">
        <f t="shared" si="235"/>
        <v>#N/A</v>
      </c>
      <c r="QG291" s="1" t="e">
        <f t="shared" si="236"/>
        <v>#N/A</v>
      </c>
      <c r="QH291" s="1" t="e">
        <f t="shared" si="237"/>
        <v>#N/A</v>
      </c>
      <c r="QI291" s="1" t="e">
        <f t="shared" si="238"/>
        <v>#N/A</v>
      </c>
      <c r="QJ291" s="1" t="e">
        <f t="shared" si="239"/>
        <v>#N/A</v>
      </c>
      <c r="QK291" s="1" t="e">
        <f t="shared" si="240"/>
        <v>#N/A</v>
      </c>
      <c r="QL291" s="1" t="e">
        <f t="shared" si="241"/>
        <v>#N/A</v>
      </c>
      <c r="QM291" s="1" t="e">
        <f t="shared" si="242"/>
        <v>#N/A</v>
      </c>
      <c r="QN291" s="1" t="e">
        <f t="shared" si="243"/>
        <v>#N/A</v>
      </c>
      <c r="QO291" s="1" t="e">
        <f t="shared" si="244"/>
        <v>#N/A</v>
      </c>
      <c r="QP291" s="1" t="e">
        <f t="shared" si="245"/>
        <v>#N/A</v>
      </c>
      <c r="QQ291" s="5" t="s">
        <v>893</v>
      </c>
    </row>
    <row r="292" spans="1:459" s="1" customFormat="1" x14ac:dyDescent="0.2">
      <c r="A292" s="107">
        <v>26225060</v>
      </c>
      <c r="B292" s="108">
        <v>-75.827333333333328</v>
      </c>
      <c r="C292" s="108">
        <v>6.5339166666666664</v>
      </c>
      <c r="D292" s="109">
        <v>534</v>
      </c>
      <c r="E292" s="110" t="s">
        <v>623</v>
      </c>
      <c r="F292" s="110" t="s">
        <v>624</v>
      </c>
      <c r="G292" s="110" t="s">
        <v>13</v>
      </c>
      <c r="H292" s="1">
        <v>65535</v>
      </c>
      <c r="I292" s="1">
        <v>19.7</v>
      </c>
      <c r="J292" s="1">
        <v>19.3</v>
      </c>
      <c r="K292" s="1">
        <v>20.100000000000001</v>
      </c>
      <c r="L292" s="1">
        <v>21.7</v>
      </c>
      <c r="M292" s="1">
        <v>20.7</v>
      </c>
      <c r="N292" s="1">
        <v>22.3</v>
      </c>
      <c r="O292" s="1">
        <v>20.5</v>
      </c>
      <c r="P292" s="1">
        <v>21.8</v>
      </c>
      <c r="Q292" s="1">
        <v>20.399999999999999</v>
      </c>
      <c r="R292" s="1">
        <v>21.5</v>
      </c>
      <c r="S292" s="1">
        <v>22.8</v>
      </c>
      <c r="T292" s="1">
        <v>22.5</v>
      </c>
      <c r="U292" s="1">
        <v>22.3</v>
      </c>
      <c r="V292" s="1">
        <v>20</v>
      </c>
      <c r="W292" s="1">
        <v>65535</v>
      </c>
      <c r="X292" s="1">
        <v>65535</v>
      </c>
      <c r="Y292" s="1">
        <v>65535</v>
      </c>
      <c r="Z292" s="1">
        <v>21.7</v>
      </c>
      <c r="AA292" s="1">
        <v>21.7</v>
      </c>
      <c r="AB292" s="1">
        <v>24.5</v>
      </c>
      <c r="AC292" s="1">
        <v>21.6</v>
      </c>
      <c r="AD292" s="1">
        <v>21.7</v>
      </c>
      <c r="AE292" s="1">
        <v>21.7</v>
      </c>
      <c r="AF292" s="1">
        <v>24</v>
      </c>
      <c r="AG292" s="1">
        <v>21.9</v>
      </c>
      <c r="AH292" s="1">
        <v>24.5</v>
      </c>
      <c r="AI292" s="1">
        <v>22.1</v>
      </c>
      <c r="AJ292" s="1">
        <v>19.399999999999999</v>
      </c>
      <c r="AK292" s="1">
        <v>21.8</v>
      </c>
      <c r="AL292" s="1">
        <v>21.2</v>
      </c>
      <c r="AM292" s="1">
        <v>22.4</v>
      </c>
      <c r="AN292" s="1">
        <v>22.8</v>
      </c>
      <c r="AO292" s="1">
        <v>21.5</v>
      </c>
      <c r="AP292" s="1">
        <v>21.4</v>
      </c>
      <c r="AQ292" s="1">
        <v>23</v>
      </c>
      <c r="AR292" s="1">
        <v>22.1</v>
      </c>
      <c r="AS292" s="1">
        <v>21.5</v>
      </c>
      <c r="AT292" s="1">
        <v>21.8</v>
      </c>
      <c r="AU292" s="1">
        <v>22.7</v>
      </c>
      <c r="AV292" s="1">
        <v>23.1</v>
      </c>
      <c r="AW292" s="1">
        <v>22.1</v>
      </c>
      <c r="AX292" s="1">
        <v>24.2</v>
      </c>
      <c r="AY292" s="1">
        <v>22.8</v>
      </c>
      <c r="AZ292" s="1">
        <v>25.3</v>
      </c>
      <c r="BA292" s="1">
        <v>20.9</v>
      </c>
      <c r="BB292" s="1">
        <v>21.2</v>
      </c>
      <c r="BC292" s="1">
        <v>23.3</v>
      </c>
      <c r="BD292" s="1">
        <v>21.1</v>
      </c>
      <c r="BE292" s="1">
        <v>65535</v>
      </c>
      <c r="BF292" s="1">
        <v>65535</v>
      </c>
      <c r="BG292" s="1">
        <v>65535</v>
      </c>
      <c r="BH292" s="1">
        <v>65535</v>
      </c>
      <c r="BI292" s="1">
        <v>65535</v>
      </c>
      <c r="BJ292" s="1">
        <v>65535</v>
      </c>
      <c r="BK292" s="1">
        <v>65535</v>
      </c>
      <c r="BL292" s="1">
        <v>65535</v>
      </c>
      <c r="BM292" s="1">
        <v>65535</v>
      </c>
      <c r="BN292" s="1">
        <v>65535</v>
      </c>
      <c r="BO292" s="102"/>
      <c r="BP292" s="1">
        <v>65535</v>
      </c>
      <c r="BQ292" s="1">
        <v>65535</v>
      </c>
      <c r="BR292" s="1">
        <v>65535</v>
      </c>
      <c r="BS292" s="1">
        <v>65535</v>
      </c>
      <c r="BT292" s="1">
        <v>65535</v>
      </c>
      <c r="BU292" s="1">
        <v>65535</v>
      </c>
      <c r="BV292" s="1">
        <v>65535</v>
      </c>
      <c r="BW292" s="1">
        <v>65535</v>
      </c>
      <c r="BX292" s="1">
        <v>65535</v>
      </c>
      <c r="BY292" s="1">
        <v>65535</v>
      </c>
      <c r="BZ292" s="1">
        <v>65535</v>
      </c>
      <c r="CA292" s="1">
        <v>65535</v>
      </c>
      <c r="CB292" s="1">
        <v>65535</v>
      </c>
      <c r="CC292" s="1">
        <v>65535</v>
      </c>
      <c r="CD292" s="1">
        <v>65535</v>
      </c>
      <c r="CE292" s="1">
        <v>65535</v>
      </c>
      <c r="CF292" s="1">
        <v>65535</v>
      </c>
      <c r="CG292" s="1">
        <v>65535</v>
      </c>
      <c r="CH292" s="1">
        <v>65535</v>
      </c>
      <c r="CI292" s="1">
        <v>65535</v>
      </c>
      <c r="CJ292" s="1">
        <v>65535</v>
      </c>
      <c r="CK292" s="1">
        <v>65535</v>
      </c>
      <c r="CL292" s="1">
        <v>65535</v>
      </c>
      <c r="CM292" s="1">
        <v>65535</v>
      </c>
      <c r="CN292" s="1">
        <v>65535</v>
      </c>
      <c r="CO292" s="1">
        <v>65535</v>
      </c>
      <c r="CP292" s="1">
        <v>65535</v>
      </c>
      <c r="CQ292" s="1">
        <v>65535</v>
      </c>
      <c r="CR292" s="1">
        <v>65535</v>
      </c>
      <c r="CS292" s="1">
        <v>65535</v>
      </c>
      <c r="CT292" s="1">
        <v>65535</v>
      </c>
      <c r="CU292" s="1">
        <v>65535</v>
      </c>
      <c r="CV292" s="1">
        <v>65535</v>
      </c>
      <c r="CW292" s="1">
        <v>65535</v>
      </c>
      <c r="CX292" s="1">
        <v>65535</v>
      </c>
      <c r="CY292" s="1">
        <v>65535</v>
      </c>
      <c r="CZ292" s="1">
        <v>65535</v>
      </c>
      <c r="DA292" s="1">
        <v>65535</v>
      </c>
      <c r="DB292" s="1">
        <v>65535</v>
      </c>
      <c r="DC292" s="1">
        <v>65535</v>
      </c>
      <c r="DD292" s="1">
        <v>65535</v>
      </c>
      <c r="DE292" s="1">
        <v>65535</v>
      </c>
      <c r="DF292" s="1">
        <v>65535</v>
      </c>
      <c r="DG292" s="1">
        <v>65535</v>
      </c>
      <c r="DH292" s="1">
        <v>65535</v>
      </c>
      <c r="DI292" s="1">
        <v>65535</v>
      </c>
      <c r="DJ292" s="1">
        <v>65535</v>
      </c>
      <c r="DK292" s="1">
        <v>65535</v>
      </c>
      <c r="DL292" s="1">
        <v>65535</v>
      </c>
      <c r="DM292" s="1">
        <v>65535</v>
      </c>
      <c r="DN292" s="1">
        <v>65535</v>
      </c>
      <c r="DO292" s="1">
        <v>65535</v>
      </c>
      <c r="DP292" s="1">
        <v>65535</v>
      </c>
      <c r="DQ292" s="1">
        <v>65535</v>
      </c>
      <c r="DR292" s="1">
        <v>65535</v>
      </c>
      <c r="DS292" s="1">
        <v>65535</v>
      </c>
      <c r="DT292" s="1">
        <v>65535</v>
      </c>
      <c r="DU292" s="1">
        <v>65535</v>
      </c>
      <c r="DV292" s="1">
        <v>65535</v>
      </c>
      <c r="DW292" s="1">
        <v>65535</v>
      </c>
      <c r="DX292" s="1">
        <v>65535</v>
      </c>
      <c r="DY292" s="1">
        <v>65535</v>
      </c>
      <c r="DZ292" s="1">
        <v>65535</v>
      </c>
      <c r="EA292" s="1">
        <v>65535</v>
      </c>
      <c r="EB292" s="1">
        <v>65535</v>
      </c>
      <c r="EC292" s="1">
        <v>65535</v>
      </c>
      <c r="ED292" s="1">
        <v>65535</v>
      </c>
      <c r="EE292" s="1">
        <v>65535</v>
      </c>
      <c r="EF292" s="1">
        <v>65535</v>
      </c>
      <c r="EG292" s="1">
        <v>65535</v>
      </c>
      <c r="EH292" s="1">
        <v>65535</v>
      </c>
      <c r="EI292" s="1">
        <v>65535</v>
      </c>
      <c r="EJ292" s="1">
        <v>65535</v>
      </c>
      <c r="EK292" s="1">
        <v>65535</v>
      </c>
      <c r="EL292" s="1">
        <v>65535</v>
      </c>
      <c r="EM292" s="1">
        <v>65535</v>
      </c>
      <c r="EN292" s="1">
        <v>65535</v>
      </c>
      <c r="EO292" s="1">
        <v>65535</v>
      </c>
      <c r="EP292" s="1">
        <v>65535</v>
      </c>
      <c r="EQ292" s="1">
        <v>65535</v>
      </c>
      <c r="ER292" s="1">
        <v>65535</v>
      </c>
      <c r="ES292" s="1">
        <v>65535</v>
      </c>
      <c r="ET292" s="1">
        <v>65535</v>
      </c>
      <c r="EU292" s="1">
        <v>65535</v>
      </c>
      <c r="EV292" s="1">
        <v>65535</v>
      </c>
      <c r="EW292" s="1">
        <v>65535</v>
      </c>
      <c r="EX292" s="1">
        <v>65535</v>
      </c>
      <c r="EY292" s="1">
        <v>65535</v>
      </c>
      <c r="EZ292" s="1">
        <v>65535</v>
      </c>
      <c r="FA292" s="1">
        <v>65535</v>
      </c>
      <c r="FB292" s="1">
        <v>65535</v>
      </c>
      <c r="FC292" s="1">
        <v>65535</v>
      </c>
      <c r="FD292" s="1">
        <v>65535</v>
      </c>
      <c r="FE292" s="1">
        <v>65535</v>
      </c>
      <c r="FF292" s="1">
        <v>65535</v>
      </c>
      <c r="FG292" s="1">
        <v>65535</v>
      </c>
      <c r="FH292" s="1">
        <v>65535</v>
      </c>
      <c r="FI292" s="1">
        <v>65535</v>
      </c>
      <c r="FJ292" s="1">
        <v>65535</v>
      </c>
      <c r="FK292" s="1">
        <v>65535</v>
      </c>
      <c r="FL292" s="1">
        <v>65535</v>
      </c>
      <c r="FM292" s="1">
        <v>65535</v>
      </c>
      <c r="FN292" s="1">
        <v>65535</v>
      </c>
      <c r="FO292" s="1">
        <v>65535</v>
      </c>
      <c r="FP292" s="1">
        <v>65535</v>
      </c>
      <c r="FQ292" s="1">
        <v>65535</v>
      </c>
      <c r="FR292" s="1">
        <v>65535</v>
      </c>
      <c r="FS292" s="1">
        <v>65535</v>
      </c>
      <c r="FT292" s="1">
        <v>65535</v>
      </c>
      <c r="FU292" s="1">
        <v>65535</v>
      </c>
      <c r="FV292" s="1">
        <v>65535</v>
      </c>
      <c r="FW292" s="1">
        <v>65535</v>
      </c>
      <c r="FX292" s="1">
        <v>65535</v>
      </c>
      <c r="FY292" s="1">
        <v>65535</v>
      </c>
      <c r="FZ292" s="1">
        <v>65535</v>
      </c>
      <c r="GA292" s="1">
        <v>65535</v>
      </c>
      <c r="GB292" s="1">
        <v>65535</v>
      </c>
      <c r="GC292" s="1">
        <v>65535</v>
      </c>
      <c r="GD292" s="1">
        <v>65535</v>
      </c>
      <c r="GE292" s="1">
        <v>65535</v>
      </c>
      <c r="GF292" s="1">
        <v>65535</v>
      </c>
      <c r="GG292" s="1">
        <v>65535</v>
      </c>
      <c r="GH292" s="1">
        <v>65535</v>
      </c>
      <c r="GI292" s="1">
        <v>65535</v>
      </c>
      <c r="GJ292" s="1">
        <v>65535</v>
      </c>
      <c r="GK292" s="1">
        <v>65535</v>
      </c>
      <c r="GL292" s="1">
        <v>65535</v>
      </c>
      <c r="GM292" s="1">
        <v>65535</v>
      </c>
      <c r="GN292" s="1">
        <v>65535</v>
      </c>
      <c r="GO292" s="1">
        <v>65535</v>
      </c>
      <c r="GP292" s="1">
        <v>65535</v>
      </c>
      <c r="GQ292" s="1">
        <v>65535</v>
      </c>
      <c r="GR292" s="1">
        <v>65535</v>
      </c>
      <c r="GS292" s="1">
        <v>65535</v>
      </c>
      <c r="GT292" s="1">
        <v>65535</v>
      </c>
      <c r="GU292" s="1">
        <v>65535</v>
      </c>
      <c r="GV292" s="1">
        <v>65535</v>
      </c>
      <c r="GW292" s="1">
        <v>65535</v>
      </c>
      <c r="GX292" s="1">
        <v>65535</v>
      </c>
      <c r="GY292" s="1">
        <v>65535</v>
      </c>
      <c r="GZ292" s="1">
        <v>65535</v>
      </c>
      <c r="HA292" s="1">
        <v>65535</v>
      </c>
      <c r="HB292" s="1">
        <v>65535</v>
      </c>
      <c r="HC292" s="1">
        <v>65535</v>
      </c>
      <c r="HD292" s="1">
        <v>21.5</v>
      </c>
      <c r="HE292" s="1">
        <v>22.1</v>
      </c>
      <c r="HF292" s="1">
        <v>21.5</v>
      </c>
      <c r="HG292" s="1">
        <v>21.2</v>
      </c>
      <c r="HH292" s="1">
        <v>21.6</v>
      </c>
      <c r="HI292" s="1">
        <v>20.9</v>
      </c>
      <c r="HJ292" s="1">
        <v>21.1</v>
      </c>
      <c r="HK292" s="1">
        <v>22.3</v>
      </c>
      <c r="HL292" s="1">
        <v>20.7</v>
      </c>
      <c r="HM292" s="1">
        <v>21.4</v>
      </c>
      <c r="HN292" s="1">
        <v>21.4</v>
      </c>
      <c r="HO292" s="1">
        <v>22.4</v>
      </c>
      <c r="HP292" s="1">
        <v>22.1</v>
      </c>
      <c r="HQ292" s="1">
        <v>21.5</v>
      </c>
      <c r="HR292" s="1">
        <v>22.2</v>
      </c>
      <c r="HS292" s="1">
        <v>21.1</v>
      </c>
      <c r="HT292" s="1">
        <v>21.2</v>
      </c>
      <c r="HU292" s="1">
        <v>22.3</v>
      </c>
      <c r="HV292" s="1">
        <v>20.8</v>
      </c>
      <c r="HW292" s="1">
        <v>24.2</v>
      </c>
      <c r="HX292" s="1">
        <v>22.3</v>
      </c>
      <c r="HY292" s="1">
        <v>22.6</v>
      </c>
      <c r="HZ292" s="1">
        <v>22.1</v>
      </c>
      <c r="IA292" s="1">
        <v>21.4</v>
      </c>
      <c r="IB292" s="1">
        <v>22.3</v>
      </c>
      <c r="IC292" s="1">
        <v>21.9</v>
      </c>
      <c r="ID292" s="1">
        <v>21.8</v>
      </c>
      <c r="IE292" s="1">
        <v>22.1</v>
      </c>
      <c r="IF292" s="1">
        <v>20.7</v>
      </c>
      <c r="IG292" s="1">
        <v>23.4</v>
      </c>
      <c r="IH292" s="1">
        <v>20.399999999999999</v>
      </c>
      <c r="II292" s="1">
        <v>21.3</v>
      </c>
      <c r="IJ292" s="1">
        <v>21.6</v>
      </c>
      <c r="IK292" s="1">
        <v>22.4</v>
      </c>
      <c r="IL292" s="1">
        <v>20.5</v>
      </c>
      <c r="IM292" s="1">
        <v>21</v>
      </c>
      <c r="IN292" s="1">
        <v>22.8</v>
      </c>
      <c r="IO292" s="1">
        <v>19.3</v>
      </c>
      <c r="IP292" s="1">
        <v>21.8</v>
      </c>
      <c r="IQ292" s="1">
        <v>22.9</v>
      </c>
      <c r="IR292" s="1">
        <v>22.6</v>
      </c>
      <c r="IS292" s="1">
        <v>24.2</v>
      </c>
      <c r="IT292" s="1">
        <v>21</v>
      </c>
      <c r="IU292" s="1">
        <v>23.2</v>
      </c>
      <c r="IV292" s="1">
        <v>22.8</v>
      </c>
      <c r="IW292" s="1">
        <v>22.1</v>
      </c>
      <c r="IX292" s="1">
        <v>19.899999999999999</v>
      </c>
      <c r="IY292" s="1">
        <v>22.9</v>
      </c>
      <c r="IZ292" s="1">
        <v>20.5</v>
      </c>
      <c r="JA292" s="1">
        <v>21.6</v>
      </c>
      <c r="JB292" s="1">
        <v>23.7</v>
      </c>
      <c r="JC292" s="1">
        <v>21.7</v>
      </c>
      <c r="JD292" s="1">
        <v>20.7</v>
      </c>
      <c r="JE292" s="1">
        <v>22.1</v>
      </c>
      <c r="JF292" s="1">
        <v>21.9</v>
      </c>
      <c r="JG292" s="1">
        <v>22.6</v>
      </c>
      <c r="JH292" s="1">
        <v>21.2</v>
      </c>
      <c r="JI292" s="1">
        <v>21.9</v>
      </c>
      <c r="JJ292" s="1">
        <v>21.2</v>
      </c>
      <c r="JK292" s="1">
        <v>21.7</v>
      </c>
      <c r="JL292" s="1">
        <v>21</v>
      </c>
      <c r="JM292" s="1">
        <v>21.5</v>
      </c>
      <c r="JN292" s="1">
        <v>65535</v>
      </c>
      <c r="JO292" s="1">
        <v>65535</v>
      </c>
      <c r="JP292" s="1">
        <v>65535</v>
      </c>
      <c r="JQ292" s="1">
        <v>65535</v>
      </c>
      <c r="JR292" s="1">
        <v>65535</v>
      </c>
      <c r="JS292" s="1">
        <v>65535</v>
      </c>
      <c r="JT292" s="1">
        <v>65535</v>
      </c>
      <c r="JU292" s="1">
        <v>65535</v>
      </c>
      <c r="JV292" s="1">
        <v>65535</v>
      </c>
      <c r="JW292" s="1">
        <v>65535</v>
      </c>
      <c r="JX292" s="1">
        <v>65535</v>
      </c>
      <c r="JY292" s="1">
        <v>65535</v>
      </c>
      <c r="JZ292" s="1">
        <v>65535</v>
      </c>
      <c r="KA292" s="1">
        <v>65535</v>
      </c>
      <c r="KB292" s="1">
        <v>65535</v>
      </c>
      <c r="KC292" s="1">
        <v>65535</v>
      </c>
      <c r="KD292" s="1">
        <v>65535</v>
      </c>
      <c r="KE292" s="1">
        <v>65535</v>
      </c>
      <c r="KF292" s="1">
        <v>65535</v>
      </c>
      <c r="KG292" s="1">
        <v>65535</v>
      </c>
      <c r="KH292" s="1">
        <v>65535</v>
      </c>
      <c r="KI292" s="1">
        <v>65535</v>
      </c>
      <c r="KJ292" s="1">
        <v>65535</v>
      </c>
      <c r="KK292" s="1">
        <v>65535</v>
      </c>
      <c r="KL292" s="1">
        <v>65535</v>
      </c>
      <c r="KM292" s="1">
        <v>65535</v>
      </c>
      <c r="KN292" s="1">
        <v>65535</v>
      </c>
      <c r="KO292" s="1">
        <v>65535</v>
      </c>
      <c r="KP292" s="1">
        <v>65535</v>
      </c>
      <c r="KQ292" s="1">
        <v>65535</v>
      </c>
      <c r="KR292" s="1">
        <v>65535</v>
      </c>
      <c r="KS292" s="1">
        <v>65535</v>
      </c>
      <c r="KT292" s="1">
        <v>65535</v>
      </c>
      <c r="KU292" s="1">
        <v>65535</v>
      </c>
      <c r="KV292" s="1">
        <v>65535</v>
      </c>
      <c r="KW292" s="1">
        <v>65535</v>
      </c>
      <c r="KX292" s="1">
        <v>65535</v>
      </c>
      <c r="KY292" s="1">
        <v>65535</v>
      </c>
      <c r="KZ292" s="1">
        <v>65535</v>
      </c>
      <c r="LA292" s="1">
        <v>65535</v>
      </c>
      <c r="LB292" s="1">
        <v>65535</v>
      </c>
      <c r="LC292" s="1">
        <v>65535</v>
      </c>
      <c r="LD292" s="1">
        <v>65535</v>
      </c>
      <c r="LE292" s="1">
        <v>65535</v>
      </c>
      <c r="LF292" s="1">
        <v>65535</v>
      </c>
      <c r="LG292" s="1">
        <v>65535</v>
      </c>
      <c r="LH292" s="1">
        <v>65535</v>
      </c>
      <c r="LI292" s="1">
        <v>65535</v>
      </c>
      <c r="LJ292" s="1">
        <v>65535</v>
      </c>
      <c r="LK292" s="1">
        <v>65535</v>
      </c>
      <c r="LL292" s="1">
        <v>65535</v>
      </c>
      <c r="LM292" s="1">
        <v>65535</v>
      </c>
      <c r="LN292" s="1">
        <v>65535</v>
      </c>
      <c r="LO292" s="1">
        <v>65535</v>
      </c>
      <c r="LP292" s="1">
        <v>65535</v>
      </c>
      <c r="LQ292" s="1">
        <v>65535</v>
      </c>
      <c r="LR292" s="1">
        <v>65535</v>
      </c>
      <c r="LS292" s="1">
        <v>65535</v>
      </c>
      <c r="LT292" s="1">
        <v>65535</v>
      </c>
      <c r="LU292" s="1">
        <v>65535</v>
      </c>
      <c r="LV292" s="1">
        <v>65535</v>
      </c>
      <c r="LW292" s="1">
        <v>65535</v>
      </c>
      <c r="LX292" s="1">
        <v>65535</v>
      </c>
      <c r="LY292" s="1">
        <v>65535</v>
      </c>
      <c r="LZ292" s="1">
        <v>65535</v>
      </c>
      <c r="MA292" s="1">
        <v>65535</v>
      </c>
      <c r="MB292" s="1">
        <v>65535</v>
      </c>
      <c r="MC292" s="1">
        <v>65535</v>
      </c>
      <c r="MD292" s="1">
        <v>65535</v>
      </c>
      <c r="ME292" s="1">
        <v>65535</v>
      </c>
      <c r="MF292" s="1">
        <v>65535</v>
      </c>
      <c r="MG292" s="1">
        <v>65535</v>
      </c>
      <c r="MH292" s="1">
        <v>65535</v>
      </c>
      <c r="MI292" s="1">
        <v>65535</v>
      </c>
      <c r="MJ292" s="1">
        <v>65535</v>
      </c>
      <c r="MK292" s="1">
        <v>65535</v>
      </c>
      <c r="ML292" s="1">
        <v>65535</v>
      </c>
      <c r="MM292" s="1">
        <v>65535</v>
      </c>
      <c r="MN292" s="1">
        <v>65535</v>
      </c>
      <c r="MO292" s="1">
        <v>65535</v>
      </c>
      <c r="MP292" s="1">
        <v>65535</v>
      </c>
      <c r="MQ292" s="1">
        <v>65535</v>
      </c>
      <c r="MR292" s="1">
        <v>65535</v>
      </c>
      <c r="MS292" s="1">
        <v>65535</v>
      </c>
      <c r="MT292" s="1">
        <v>65535</v>
      </c>
      <c r="MU292" s="1">
        <v>65535</v>
      </c>
      <c r="MV292" s="1">
        <v>65535</v>
      </c>
      <c r="MW292" s="1">
        <v>65535</v>
      </c>
      <c r="MX292" s="1">
        <v>65535</v>
      </c>
      <c r="MY292" s="1">
        <v>65535</v>
      </c>
      <c r="MZ292" s="1">
        <v>65535</v>
      </c>
      <c r="NA292" s="1">
        <v>65535</v>
      </c>
      <c r="NB292" s="1">
        <v>65535</v>
      </c>
      <c r="NC292" s="1">
        <v>65535</v>
      </c>
      <c r="ND292" s="1">
        <v>65535</v>
      </c>
      <c r="NE292" s="1">
        <v>65535</v>
      </c>
      <c r="NF292" s="1">
        <v>65535</v>
      </c>
      <c r="NG292" s="1">
        <v>65535</v>
      </c>
      <c r="NH292" s="1">
        <v>65535</v>
      </c>
      <c r="NI292" s="1">
        <v>21.4</v>
      </c>
      <c r="NJ292" s="6">
        <f t="shared" si="209"/>
        <v>0.87096774193548387</v>
      </c>
      <c r="NK292" s="3">
        <f t="shared" si="210"/>
        <v>0.6428571428571429</v>
      </c>
      <c r="NL292" s="3">
        <f t="shared" si="211"/>
        <v>0</v>
      </c>
      <c r="NM292" s="3">
        <f t="shared" si="212"/>
        <v>0</v>
      </c>
      <c r="NN292" s="3">
        <f t="shared" si="213"/>
        <v>0</v>
      </c>
      <c r="NO292" s="3">
        <f t="shared" si="214"/>
        <v>0</v>
      </c>
      <c r="NP292" s="3">
        <f t="shared" si="215"/>
        <v>0.29032258064516131</v>
      </c>
      <c r="NQ292" s="3">
        <f t="shared" si="216"/>
        <v>1</v>
      </c>
      <c r="NR292" s="3">
        <f t="shared" si="217"/>
        <v>0.73333333333333328</v>
      </c>
      <c r="NS292" s="3">
        <f t="shared" si="218"/>
        <v>0</v>
      </c>
      <c r="NT292" s="3">
        <f t="shared" si="219"/>
        <v>0</v>
      </c>
      <c r="NU292" s="3">
        <f t="shared" si="220"/>
        <v>3.2258064516129031E-2</v>
      </c>
      <c r="NV292" s="3">
        <f t="shared" si="221"/>
        <v>0.29589041095890412</v>
      </c>
      <c r="NW292" s="5">
        <f t="shared" si="222"/>
        <v>21.607407407407408</v>
      </c>
      <c r="NX292" s="1">
        <f t="shared" si="223"/>
        <v>22.4</v>
      </c>
      <c r="NY292" s="1" t="e">
        <f t="shared" si="224"/>
        <v>#N/A</v>
      </c>
      <c r="NZ292" s="1" t="e">
        <f t="shared" si="225"/>
        <v>#N/A</v>
      </c>
      <c r="OA292" s="1" t="e">
        <f t="shared" si="226"/>
        <v>#N/A</v>
      </c>
      <c r="OB292" s="1" t="e">
        <f t="shared" si="227"/>
        <v>#N/A</v>
      </c>
      <c r="OC292" s="1" t="e">
        <f t="shared" si="228"/>
        <v>#N/A</v>
      </c>
      <c r="OD292" s="1">
        <f t="shared" si="229"/>
        <v>21.780645161290316</v>
      </c>
      <c r="OE292" s="1">
        <f t="shared" si="230"/>
        <v>21.909090909090907</v>
      </c>
      <c r="OF292" s="1" t="e">
        <f t="shared" si="231"/>
        <v>#N/A</v>
      </c>
      <c r="OG292" s="1" t="e">
        <f t="shared" si="232"/>
        <v>#N/A</v>
      </c>
      <c r="OH292" s="1" t="e">
        <f t="shared" si="233"/>
        <v>#N/A</v>
      </c>
      <c r="OI292" s="111" t="e">
        <f>NA()</f>
        <v>#N/A</v>
      </c>
      <c r="OJ292" s="112" t="e">
        <f>NA()</f>
        <v>#N/A</v>
      </c>
      <c r="OK292" s="112" t="e">
        <f>NA()</f>
        <v>#N/A</v>
      </c>
      <c r="OL292" s="112" t="e">
        <f>NA()</f>
        <v>#N/A</v>
      </c>
      <c r="OM292" s="112" t="e">
        <f>NA()</f>
        <v>#N/A</v>
      </c>
      <c r="ON292" s="112" t="e">
        <f>NA()</f>
        <v>#N/A</v>
      </c>
      <c r="OO292" s="112" t="e">
        <f>NA()</f>
        <v>#N/A</v>
      </c>
      <c r="OP292" s="112" t="e">
        <f>NA()</f>
        <v>#N/A</v>
      </c>
      <c r="OQ292" s="112" t="e">
        <f>NA()</f>
        <v>#N/A</v>
      </c>
      <c r="OR292" s="112" t="e">
        <f>NA()</f>
        <v>#N/A</v>
      </c>
      <c r="OS292" s="112" t="e">
        <f>NA()</f>
        <v>#N/A</v>
      </c>
      <c r="OT292" s="112" t="e">
        <f>NA()</f>
        <v>#N/A</v>
      </c>
      <c r="OU292" s="5" t="e">
        <f t="shared" si="197"/>
        <v>#N/A</v>
      </c>
      <c r="OV292" s="1" t="e">
        <f t="shared" si="198"/>
        <v>#N/A</v>
      </c>
      <c r="OW292" s="1" t="e">
        <f t="shared" si="199"/>
        <v>#N/A</v>
      </c>
      <c r="OX292" s="1" t="e">
        <f t="shared" si="200"/>
        <v>#N/A</v>
      </c>
      <c r="OY292" s="1" t="e">
        <f t="shared" si="201"/>
        <v>#N/A</v>
      </c>
      <c r="OZ292" s="1" t="e">
        <f t="shared" si="202"/>
        <v>#N/A</v>
      </c>
      <c r="PA292" s="1" t="e">
        <f t="shared" si="203"/>
        <v>#N/A</v>
      </c>
      <c r="PB292" s="1" t="e">
        <f t="shared" si="204"/>
        <v>#N/A</v>
      </c>
      <c r="PC292" s="1" t="e">
        <f t="shared" si="205"/>
        <v>#N/A</v>
      </c>
      <c r="PD292" s="1" t="e">
        <f t="shared" si="206"/>
        <v>#N/A</v>
      </c>
      <c r="PE292" s="1" t="e">
        <f t="shared" si="207"/>
        <v>#N/A</v>
      </c>
      <c r="PF292" s="1" t="e">
        <f t="shared" si="208"/>
        <v>#N/A</v>
      </c>
      <c r="PG292" s="111" t="e">
        <f>NA()</f>
        <v>#N/A</v>
      </c>
      <c r="PH292" s="112" t="e">
        <f>NA()</f>
        <v>#N/A</v>
      </c>
      <c r="PI292" s="112" t="e">
        <f>NA()</f>
        <v>#N/A</v>
      </c>
      <c r="PJ292" s="112" t="e">
        <f>NA()</f>
        <v>#N/A</v>
      </c>
      <c r="PK292" s="112" t="e">
        <f>NA()</f>
        <v>#N/A</v>
      </c>
      <c r="PL292" s="112" t="e">
        <f>NA()</f>
        <v>#N/A</v>
      </c>
      <c r="PM292" s="112" t="e">
        <f>NA()</f>
        <v>#N/A</v>
      </c>
      <c r="PN292" s="112" t="e">
        <f>NA()</f>
        <v>#N/A</v>
      </c>
      <c r="PO292" s="112" t="e">
        <f>NA()</f>
        <v>#N/A</v>
      </c>
      <c r="PP292" s="112" t="e">
        <f>NA()</f>
        <v>#N/A</v>
      </c>
      <c r="PQ292" s="112" t="e">
        <f>NA()</f>
        <v>#N/A</v>
      </c>
      <c r="PR292" s="137" t="e">
        <f>NA()</f>
        <v>#N/A</v>
      </c>
      <c r="PS292" s="5">
        <f t="array" ref="PS292">+IF(ISERROR($NW292)=FALSE,MIN(IF($H292:$AL292&lt;65534,$H292:$AL292,"")),NA())</f>
        <v>19.3</v>
      </c>
      <c r="PT292" s="1">
        <f t="array" ref="PT292">+IF(ISERROR($NX292)=FALSE,MIN(IF($AM292:$BN292&lt;65534,$AM292:$BN292,"")),NA())</f>
        <v>20.9</v>
      </c>
      <c r="PU292" s="1" t="e">
        <f t="array" ref="PU292">+IF(ISERROR($NY292)=FALSE,MIN(IF($BP292:$CT292&lt;65534,$BP292:$CT292,"")),NA())</f>
        <v>#N/A</v>
      </c>
      <c r="PV292" s="1" t="e">
        <f t="array" ref="PV292">+IF(ISERROR($NZ292)=FALSE,MIN(IF($CU292:$DX292&lt;65534,$CU292:$DX292,"")),NA())</f>
        <v>#N/A</v>
      </c>
      <c r="PW292" s="1" t="e">
        <f t="array" ref="PW292">+IF(ISERROR($OA292)=FALSE,MIN(IF($DY292:$FC292&lt;65534,$DY292:$FC292,"")),NA())</f>
        <v>#N/A</v>
      </c>
      <c r="PX292" s="1" t="e">
        <f t="array" ref="PX292">+IF(ISERROR($OB292)=FALSE,MIN(IF($FD292:$GG292&lt;65534,$FD292:$GG292,"")),NA())</f>
        <v>#N/A</v>
      </c>
      <c r="PY292" s="1" t="e">
        <f t="array" ref="PY292">+IF(ISERROR($OC292)=FALSE,MIN(IF($GH292:$HL292&lt;65534,$GH292:$HL292,"")),NA())</f>
        <v>#N/A</v>
      </c>
      <c r="PZ292" s="1">
        <f t="array" ref="PZ292">+IF(ISERROR($OD292)=FALSE,MIN(IF($HM292:$IQ292&lt;65534,$HM292:$IQ292,"")),NA())</f>
        <v>19.3</v>
      </c>
      <c r="QA292" s="1">
        <f t="array" ref="QA292">+IF(ISERROR($OE292)=FALSE,MIN(IF($IR292:$JU292&lt;65534,$IR292:$JU292,"")),NA())</f>
        <v>19.899999999999999</v>
      </c>
      <c r="QB292" s="1" t="e">
        <f t="array" ref="QB292">+IF(ISERROR($OF292)=FALSE,MIN(IF($JV292:$KZ292&lt;65534,$JV292:$KZ292,"")),NA())</f>
        <v>#N/A</v>
      </c>
      <c r="QC292" s="1" t="e">
        <f t="array" ref="QC292">+IF(ISERROR($OG292)=FALSE,MIN(IF($LA292:$MD292&lt;65534,$LA292:$MD292,"")),NA())</f>
        <v>#N/A</v>
      </c>
      <c r="QD292" s="1" t="e">
        <f t="array" ref="QD292">+IF(ISERROR($OH292)=FALSE,MIN(IF($ME292:$NI292&lt;65534,$ME292:$NI292,"")),NA())</f>
        <v>#N/A</v>
      </c>
      <c r="QE292" s="5" t="e">
        <f t="shared" si="234"/>
        <v>#N/A</v>
      </c>
      <c r="QF292" s="1" t="e">
        <f t="shared" si="235"/>
        <v>#N/A</v>
      </c>
      <c r="QG292" s="1" t="e">
        <f t="shared" si="236"/>
        <v>#N/A</v>
      </c>
      <c r="QH292" s="1" t="e">
        <f t="shared" si="237"/>
        <v>#N/A</v>
      </c>
      <c r="QI292" s="1" t="e">
        <f t="shared" si="238"/>
        <v>#N/A</v>
      </c>
      <c r="QJ292" s="1" t="e">
        <f t="shared" si="239"/>
        <v>#N/A</v>
      </c>
      <c r="QK292" s="1" t="e">
        <f t="shared" si="240"/>
        <v>#N/A</v>
      </c>
      <c r="QL292" s="1" t="e">
        <f t="shared" si="241"/>
        <v>#N/A</v>
      </c>
      <c r="QM292" s="1" t="e">
        <f t="shared" si="242"/>
        <v>#N/A</v>
      </c>
      <c r="QN292" s="1" t="e">
        <f t="shared" si="243"/>
        <v>#N/A</v>
      </c>
      <c r="QO292" s="1" t="e">
        <f t="shared" si="244"/>
        <v>#N/A</v>
      </c>
      <c r="QP292" s="1" t="e">
        <f t="shared" si="245"/>
        <v>#N/A</v>
      </c>
      <c r="QQ292" s="5" t="s">
        <v>893</v>
      </c>
    </row>
    <row r="293" spans="1:459" s="1" customFormat="1" x14ac:dyDescent="0.2">
      <c r="A293" s="107">
        <v>26255030</v>
      </c>
      <c r="B293" s="108">
        <v>-75.442222222222227</v>
      </c>
      <c r="C293" s="108">
        <v>7.1572777777777778</v>
      </c>
      <c r="D293" s="109">
        <v>1132</v>
      </c>
      <c r="E293" s="110" t="s">
        <v>169</v>
      </c>
      <c r="F293" s="110" t="s">
        <v>46</v>
      </c>
      <c r="G293" s="110" t="s">
        <v>13</v>
      </c>
      <c r="H293" s="1">
        <v>65535</v>
      </c>
      <c r="I293" s="1">
        <v>19.3</v>
      </c>
      <c r="J293" s="1">
        <v>19.2</v>
      </c>
      <c r="K293" s="1">
        <v>0</v>
      </c>
      <c r="L293" s="1">
        <v>19.5</v>
      </c>
      <c r="M293" s="1">
        <v>18.899999999999999</v>
      </c>
      <c r="N293" s="1">
        <v>18.8</v>
      </c>
      <c r="O293" s="1">
        <v>17.8</v>
      </c>
      <c r="P293" s="1">
        <v>18.3</v>
      </c>
      <c r="Q293" s="1">
        <v>17.399999999999999</v>
      </c>
      <c r="R293" s="1">
        <v>16.8</v>
      </c>
      <c r="S293" s="1">
        <v>16.600000000000001</v>
      </c>
      <c r="T293" s="1">
        <v>17.5</v>
      </c>
      <c r="U293" s="1">
        <v>17.399999999999999</v>
      </c>
      <c r="V293" s="1">
        <v>18.3</v>
      </c>
      <c r="W293" s="1">
        <v>18.899999999999999</v>
      </c>
      <c r="X293" s="1">
        <v>17.899999999999999</v>
      </c>
      <c r="Y293" s="1">
        <v>18.5</v>
      </c>
      <c r="Z293" s="1">
        <v>18.3</v>
      </c>
      <c r="AA293" s="1">
        <v>19.399999999999999</v>
      </c>
      <c r="AB293" s="1">
        <v>18.600000000000001</v>
      </c>
      <c r="AC293" s="1">
        <v>18.7</v>
      </c>
      <c r="AD293" s="1">
        <v>19.600000000000001</v>
      </c>
      <c r="AE293" s="1">
        <v>20.2</v>
      </c>
      <c r="AF293" s="1">
        <v>18.3</v>
      </c>
      <c r="AG293" s="1">
        <v>19.100000000000001</v>
      </c>
      <c r="AH293" s="1">
        <v>19.399999999999999</v>
      </c>
      <c r="AI293" s="1">
        <v>0</v>
      </c>
      <c r="AJ293" s="1">
        <v>18.100000000000001</v>
      </c>
      <c r="AK293" s="1">
        <v>0</v>
      </c>
      <c r="AL293" s="1">
        <v>18.100000000000001</v>
      </c>
      <c r="AM293" s="1">
        <v>65535</v>
      </c>
      <c r="AN293" s="1">
        <v>18.3</v>
      </c>
      <c r="AO293" s="1">
        <v>17.899999999999999</v>
      </c>
      <c r="AP293" s="1">
        <v>0</v>
      </c>
      <c r="AQ293" s="1">
        <v>18</v>
      </c>
      <c r="AR293" s="1">
        <v>18.399999999999999</v>
      </c>
      <c r="AS293" s="1">
        <v>18.7</v>
      </c>
      <c r="AT293" s="1">
        <v>18.8</v>
      </c>
      <c r="AU293" s="1">
        <v>18.600000000000001</v>
      </c>
      <c r="AV293" s="1">
        <v>18.899999999999999</v>
      </c>
      <c r="AW293" s="1">
        <v>18.7</v>
      </c>
      <c r="AX293" s="1">
        <v>0</v>
      </c>
      <c r="AY293" s="1">
        <v>18.600000000000001</v>
      </c>
      <c r="AZ293" s="1">
        <v>18.600000000000001</v>
      </c>
      <c r="BA293" s="1">
        <v>18.7</v>
      </c>
      <c r="BB293" s="1">
        <v>0</v>
      </c>
      <c r="BC293" s="1">
        <v>18.600000000000001</v>
      </c>
      <c r="BD293" s="1">
        <v>19.2</v>
      </c>
      <c r="BE293" s="1">
        <v>18.899999999999999</v>
      </c>
      <c r="BF293" s="1">
        <v>18.899999999999999</v>
      </c>
      <c r="BG293" s="1">
        <v>18.5</v>
      </c>
      <c r="BH293" s="1">
        <v>18.899999999999999</v>
      </c>
      <c r="BI293" s="1">
        <v>0</v>
      </c>
      <c r="BJ293" s="1">
        <v>18.8</v>
      </c>
      <c r="BK293" s="1">
        <v>17.899999999999999</v>
      </c>
      <c r="BL293" s="1">
        <v>18.8</v>
      </c>
      <c r="BM293" s="1">
        <v>0</v>
      </c>
      <c r="BN293" s="1">
        <v>18.5</v>
      </c>
      <c r="BO293" s="102"/>
      <c r="BP293" s="1">
        <v>19.3</v>
      </c>
      <c r="BQ293" s="1">
        <v>19.600000000000001</v>
      </c>
      <c r="BR293" s="1">
        <v>18.7</v>
      </c>
      <c r="BS293" s="1">
        <v>0</v>
      </c>
      <c r="BT293" s="1">
        <v>19.3</v>
      </c>
      <c r="BU293" s="1">
        <v>18.8</v>
      </c>
      <c r="BV293" s="1">
        <v>19.5</v>
      </c>
      <c r="BW293" s="1">
        <v>18.899999999999999</v>
      </c>
      <c r="BX293" s="1">
        <v>18.399999999999999</v>
      </c>
      <c r="BY293" s="1">
        <v>19.100000000000001</v>
      </c>
      <c r="BZ293" s="1">
        <v>18.7</v>
      </c>
      <c r="CA293" s="1">
        <v>18.899999999999999</v>
      </c>
      <c r="CB293" s="1">
        <v>19</v>
      </c>
      <c r="CC293" s="1">
        <v>18.7</v>
      </c>
      <c r="CD293" s="1">
        <v>18.5</v>
      </c>
      <c r="CE293" s="1">
        <v>18.5</v>
      </c>
      <c r="CF293" s="1">
        <v>19.600000000000001</v>
      </c>
      <c r="CG293" s="1">
        <v>19.7</v>
      </c>
      <c r="CH293" s="1">
        <v>19</v>
      </c>
      <c r="CI293" s="1">
        <v>18.7</v>
      </c>
      <c r="CJ293" s="1">
        <v>19</v>
      </c>
      <c r="CK293" s="1">
        <v>65535</v>
      </c>
      <c r="CL293" s="1">
        <v>65535</v>
      </c>
      <c r="CM293" s="1">
        <v>65535</v>
      </c>
      <c r="CN293" s="1">
        <v>65535</v>
      </c>
      <c r="CO293" s="1">
        <v>65535</v>
      </c>
      <c r="CP293" s="1">
        <v>65535</v>
      </c>
      <c r="CQ293" s="1">
        <v>65535</v>
      </c>
      <c r="CR293" s="1">
        <v>65535</v>
      </c>
      <c r="CS293" s="1">
        <v>65535</v>
      </c>
      <c r="CT293" s="1">
        <v>65535</v>
      </c>
      <c r="CU293" s="1">
        <v>65535</v>
      </c>
      <c r="CV293" s="1">
        <v>65535</v>
      </c>
      <c r="CW293" s="1">
        <v>65535</v>
      </c>
      <c r="CX293" s="1">
        <v>65535</v>
      </c>
      <c r="CY293" s="1">
        <v>65535</v>
      </c>
      <c r="CZ293" s="1">
        <v>65535</v>
      </c>
      <c r="DA293" s="1">
        <v>65535</v>
      </c>
      <c r="DB293" s="1">
        <v>65535</v>
      </c>
      <c r="DC293" s="1">
        <v>65535</v>
      </c>
      <c r="DD293" s="1">
        <v>65535</v>
      </c>
      <c r="DE293" s="1">
        <v>65535</v>
      </c>
      <c r="DF293" s="1">
        <v>65535</v>
      </c>
      <c r="DG293" s="1">
        <v>65535</v>
      </c>
      <c r="DH293" s="1">
        <v>65535</v>
      </c>
      <c r="DI293" s="1">
        <v>65535</v>
      </c>
      <c r="DJ293" s="1">
        <v>65535</v>
      </c>
      <c r="DK293" s="1">
        <v>65535</v>
      </c>
      <c r="DL293" s="1">
        <v>65535</v>
      </c>
      <c r="DM293" s="1">
        <v>65535</v>
      </c>
      <c r="DN293" s="1">
        <v>65535</v>
      </c>
      <c r="DO293" s="1">
        <v>65535</v>
      </c>
      <c r="DP293" s="1">
        <v>65535</v>
      </c>
      <c r="DQ293" s="1">
        <v>65535</v>
      </c>
      <c r="DR293" s="1">
        <v>65535</v>
      </c>
      <c r="DS293" s="1">
        <v>65535</v>
      </c>
      <c r="DT293" s="1">
        <v>65535</v>
      </c>
      <c r="DU293" s="1">
        <v>65535</v>
      </c>
      <c r="DV293" s="1">
        <v>65535</v>
      </c>
      <c r="DW293" s="1">
        <v>65535</v>
      </c>
      <c r="DX293" s="1">
        <v>65535</v>
      </c>
      <c r="DY293" s="1">
        <v>65535</v>
      </c>
      <c r="DZ293" s="1">
        <v>65535</v>
      </c>
      <c r="EA293" s="1">
        <v>65535</v>
      </c>
      <c r="EB293" s="1">
        <v>65535</v>
      </c>
      <c r="EC293" s="1">
        <v>65535</v>
      </c>
      <c r="ED293" s="1">
        <v>65535</v>
      </c>
      <c r="EE293" s="1">
        <v>65535</v>
      </c>
      <c r="EF293" s="1">
        <v>65535</v>
      </c>
      <c r="EG293" s="1">
        <v>65535</v>
      </c>
      <c r="EH293" s="1">
        <v>65535</v>
      </c>
      <c r="EI293" s="1">
        <v>65535</v>
      </c>
      <c r="EJ293" s="1">
        <v>65535</v>
      </c>
      <c r="EK293" s="1">
        <v>65535</v>
      </c>
      <c r="EL293" s="1">
        <v>65535</v>
      </c>
      <c r="EM293" s="1">
        <v>65535</v>
      </c>
      <c r="EN293" s="1">
        <v>65535</v>
      </c>
      <c r="EO293" s="1">
        <v>65535</v>
      </c>
      <c r="EP293" s="1">
        <v>65535</v>
      </c>
      <c r="EQ293" s="1">
        <v>65535</v>
      </c>
      <c r="ER293" s="1">
        <v>65535</v>
      </c>
      <c r="ES293" s="1">
        <v>65535</v>
      </c>
      <c r="ET293" s="1">
        <v>65535</v>
      </c>
      <c r="EU293" s="1">
        <v>65535</v>
      </c>
      <c r="EV293" s="1">
        <v>65535</v>
      </c>
      <c r="EW293" s="1">
        <v>65535</v>
      </c>
      <c r="EX293" s="1">
        <v>65535</v>
      </c>
      <c r="EY293" s="1">
        <v>65535</v>
      </c>
      <c r="EZ293" s="1">
        <v>65535</v>
      </c>
      <c r="FA293" s="1">
        <v>65535</v>
      </c>
      <c r="FB293" s="1">
        <v>65535</v>
      </c>
      <c r="FC293" s="1">
        <v>65535</v>
      </c>
      <c r="FD293" s="1">
        <v>65535</v>
      </c>
      <c r="FE293" s="1">
        <v>65535</v>
      </c>
      <c r="FF293" s="1">
        <v>65535</v>
      </c>
      <c r="FG293" s="1">
        <v>65535</v>
      </c>
      <c r="FH293" s="1">
        <v>65535</v>
      </c>
      <c r="FI293" s="1">
        <v>65535</v>
      </c>
      <c r="FJ293" s="1">
        <v>65535</v>
      </c>
      <c r="FK293" s="1">
        <v>65535</v>
      </c>
      <c r="FL293" s="1">
        <v>65535</v>
      </c>
      <c r="FM293" s="1">
        <v>65535</v>
      </c>
      <c r="FN293" s="1">
        <v>65535</v>
      </c>
      <c r="FO293" s="1">
        <v>65535</v>
      </c>
      <c r="FP293" s="1">
        <v>65535</v>
      </c>
      <c r="FQ293" s="1">
        <v>65535</v>
      </c>
      <c r="FR293" s="1">
        <v>65535</v>
      </c>
      <c r="FS293" s="1">
        <v>65535</v>
      </c>
      <c r="FT293" s="1">
        <v>65535</v>
      </c>
      <c r="FU293" s="1">
        <v>65535</v>
      </c>
      <c r="FV293" s="1">
        <v>65535</v>
      </c>
      <c r="FW293" s="1">
        <v>65535</v>
      </c>
      <c r="FX293" s="1">
        <v>65535</v>
      </c>
      <c r="FY293" s="1">
        <v>65535</v>
      </c>
      <c r="FZ293" s="1">
        <v>65535</v>
      </c>
      <c r="GA293" s="1">
        <v>65535</v>
      </c>
      <c r="GB293" s="1">
        <v>65535</v>
      </c>
      <c r="GC293" s="1">
        <v>65535</v>
      </c>
      <c r="GD293" s="1">
        <v>65535</v>
      </c>
      <c r="GE293" s="1">
        <v>65535</v>
      </c>
      <c r="GF293" s="1">
        <v>65535</v>
      </c>
      <c r="GG293" s="1">
        <v>65535</v>
      </c>
      <c r="GH293" s="1">
        <v>65535</v>
      </c>
      <c r="GI293" s="1">
        <v>65535</v>
      </c>
      <c r="GJ293" s="1">
        <v>65535</v>
      </c>
      <c r="GK293" s="1">
        <v>65535</v>
      </c>
      <c r="GL293" s="1">
        <v>65535</v>
      </c>
      <c r="GM293" s="1">
        <v>65535</v>
      </c>
      <c r="GN293" s="1">
        <v>65535</v>
      </c>
      <c r="GO293" s="1">
        <v>65535</v>
      </c>
      <c r="GP293" s="1">
        <v>65535</v>
      </c>
      <c r="GQ293" s="1">
        <v>65535</v>
      </c>
      <c r="GR293" s="1">
        <v>65535</v>
      </c>
      <c r="GS293" s="1">
        <v>65535</v>
      </c>
      <c r="GT293" s="1">
        <v>65535</v>
      </c>
      <c r="GU293" s="1">
        <v>65535</v>
      </c>
      <c r="GV293" s="1">
        <v>65535</v>
      </c>
      <c r="GW293" s="1">
        <v>65535</v>
      </c>
      <c r="GX293" s="1">
        <v>65535</v>
      </c>
      <c r="GY293" s="1">
        <v>65535</v>
      </c>
      <c r="GZ293" s="1">
        <v>65535</v>
      </c>
      <c r="HA293" s="1">
        <v>65535</v>
      </c>
      <c r="HB293" s="1">
        <v>65535</v>
      </c>
      <c r="HC293" s="1">
        <v>65535</v>
      </c>
      <c r="HD293" s="1">
        <v>65535</v>
      </c>
      <c r="HE293" s="1">
        <v>65535</v>
      </c>
      <c r="HF293" s="1">
        <v>65535</v>
      </c>
      <c r="HG293" s="1">
        <v>65535</v>
      </c>
      <c r="HH293" s="1">
        <v>65535</v>
      </c>
      <c r="HI293" s="1">
        <v>65535</v>
      </c>
      <c r="HJ293" s="1">
        <v>65535</v>
      </c>
      <c r="HK293" s="1">
        <v>65535</v>
      </c>
      <c r="HL293" s="1">
        <v>65535</v>
      </c>
      <c r="HM293" s="1">
        <v>65535</v>
      </c>
      <c r="HN293" s="1">
        <v>65535</v>
      </c>
      <c r="HO293" s="1">
        <v>65535</v>
      </c>
      <c r="HP293" s="1">
        <v>65535</v>
      </c>
      <c r="HQ293" s="1">
        <v>65535</v>
      </c>
      <c r="HR293" s="1">
        <v>20.3</v>
      </c>
      <c r="HS293" s="1">
        <v>19.3</v>
      </c>
      <c r="HT293" s="1">
        <v>19</v>
      </c>
      <c r="HU293" s="1">
        <v>18.8</v>
      </c>
      <c r="HV293" s="1">
        <v>20</v>
      </c>
      <c r="HW293" s="1">
        <v>0</v>
      </c>
      <c r="HX293" s="1">
        <v>19.399999999999999</v>
      </c>
      <c r="HY293" s="1">
        <v>18.8</v>
      </c>
      <c r="HZ293" s="1">
        <v>19.3</v>
      </c>
      <c r="IA293" s="1">
        <v>19.100000000000001</v>
      </c>
      <c r="IB293" s="1">
        <v>18.2</v>
      </c>
      <c r="IC293" s="1">
        <v>17.100000000000001</v>
      </c>
      <c r="ID293" s="1">
        <v>0</v>
      </c>
      <c r="IE293" s="1">
        <v>19.3</v>
      </c>
      <c r="IF293" s="1">
        <v>0</v>
      </c>
      <c r="IG293" s="1">
        <v>18.100000000000001</v>
      </c>
      <c r="IH293" s="1">
        <v>19.5</v>
      </c>
      <c r="II293" s="1">
        <v>19.5</v>
      </c>
      <c r="IJ293" s="1">
        <v>19.7</v>
      </c>
      <c r="IK293" s="1">
        <v>18.8</v>
      </c>
      <c r="IL293" s="1">
        <v>19.399999999999999</v>
      </c>
      <c r="IM293" s="1">
        <v>19.8</v>
      </c>
      <c r="IN293" s="1">
        <v>17.3</v>
      </c>
      <c r="IO293" s="1">
        <v>17.899999999999999</v>
      </c>
      <c r="IP293" s="1">
        <v>0</v>
      </c>
      <c r="IQ293" s="1">
        <v>0</v>
      </c>
      <c r="IR293" s="1">
        <v>18.2</v>
      </c>
      <c r="IS293" s="1">
        <v>18.600000000000001</v>
      </c>
      <c r="IT293" s="1">
        <v>0</v>
      </c>
      <c r="IU293" s="1">
        <v>19.7</v>
      </c>
      <c r="IV293" s="1">
        <v>17.7</v>
      </c>
      <c r="IW293" s="1">
        <v>0</v>
      </c>
      <c r="IX293" s="1">
        <v>19.399999999999999</v>
      </c>
      <c r="IY293" s="1">
        <v>18.600000000000001</v>
      </c>
      <c r="IZ293" s="1">
        <v>0</v>
      </c>
      <c r="JA293" s="1">
        <v>20</v>
      </c>
      <c r="JB293" s="1">
        <v>0</v>
      </c>
      <c r="JC293" s="1">
        <v>19.5</v>
      </c>
      <c r="JD293" s="1">
        <v>19.399999999999999</v>
      </c>
      <c r="JE293" s="1">
        <v>19.7</v>
      </c>
      <c r="JF293" s="1">
        <v>0</v>
      </c>
      <c r="JG293" s="1">
        <v>19.600000000000001</v>
      </c>
      <c r="JH293" s="1">
        <v>18.8</v>
      </c>
      <c r="JI293" s="1">
        <v>18.899999999999999</v>
      </c>
      <c r="JJ293" s="1">
        <v>18.399999999999999</v>
      </c>
      <c r="JK293" s="1">
        <v>18.399999999999999</v>
      </c>
      <c r="JL293" s="1">
        <v>17.899999999999999</v>
      </c>
      <c r="JM293" s="1">
        <v>18.600000000000001</v>
      </c>
      <c r="JN293" s="1">
        <v>19.2</v>
      </c>
      <c r="JO293" s="1">
        <v>17.899999999999999</v>
      </c>
      <c r="JP293" s="1">
        <v>0</v>
      </c>
      <c r="JQ293" s="1">
        <v>18.2</v>
      </c>
      <c r="JR293" s="1">
        <v>18.399999999999999</v>
      </c>
      <c r="JS293" s="1">
        <v>19.600000000000001</v>
      </c>
      <c r="JT293" s="1">
        <v>18.399999999999999</v>
      </c>
      <c r="JU293" s="1">
        <v>18.7</v>
      </c>
      <c r="JV293" s="1">
        <v>18.3</v>
      </c>
      <c r="JW293" s="1">
        <v>18</v>
      </c>
      <c r="JX293" s="1">
        <v>18.399999999999999</v>
      </c>
      <c r="JY293" s="1">
        <v>18.8</v>
      </c>
      <c r="JZ293" s="1">
        <v>0</v>
      </c>
      <c r="KA293" s="1">
        <v>0</v>
      </c>
      <c r="KB293" s="1">
        <v>18.600000000000001</v>
      </c>
      <c r="KC293" s="1">
        <v>18.899999999999999</v>
      </c>
      <c r="KD293" s="1">
        <v>0</v>
      </c>
      <c r="KE293" s="1">
        <v>17.899999999999999</v>
      </c>
      <c r="KF293" s="1">
        <v>18.7</v>
      </c>
      <c r="KG293" s="1">
        <v>18.600000000000001</v>
      </c>
      <c r="KH293" s="1">
        <v>18.2</v>
      </c>
      <c r="KI293" s="1">
        <v>0</v>
      </c>
      <c r="KJ293" s="1">
        <v>18.3</v>
      </c>
      <c r="KK293" s="1">
        <v>16.600000000000001</v>
      </c>
      <c r="KL293" s="1">
        <v>18.2</v>
      </c>
      <c r="KM293" s="1">
        <v>17.600000000000001</v>
      </c>
      <c r="KN293" s="1">
        <v>17.100000000000001</v>
      </c>
      <c r="KO293" s="1">
        <v>17.5</v>
      </c>
      <c r="KP293" s="1">
        <v>18</v>
      </c>
      <c r="KQ293" s="1">
        <v>18</v>
      </c>
      <c r="KR293" s="1">
        <v>16.3</v>
      </c>
      <c r="KS293" s="1">
        <v>17.2</v>
      </c>
      <c r="KT293" s="1">
        <v>17.399999999999999</v>
      </c>
      <c r="KU293" s="1">
        <v>0</v>
      </c>
      <c r="KV293" s="1">
        <v>17.8</v>
      </c>
      <c r="KW293" s="1">
        <v>19</v>
      </c>
      <c r="KX293" s="1">
        <v>19.100000000000001</v>
      </c>
      <c r="KY293" s="1">
        <v>18.899999999999999</v>
      </c>
      <c r="KZ293" s="1">
        <v>18.8</v>
      </c>
      <c r="LA293" s="1">
        <v>19.100000000000001</v>
      </c>
      <c r="LB293" s="1">
        <v>0</v>
      </c>
      <c r="LC293" s="1">
        <v>18.8</v>
      </c>
      <c r="LD293" s="1">
        <v>19.100000000000001</v>
      </c>
      <c r="LE293" s="1">
        <v>18.3</v>
      </c>
      <c r="LF293" s="1">
        <v>18.899999999999999</v>
      </c>
      <c r="LG293" s="1">
        <v>19.5</v>
      </c>
      <c r="LH293" s="1">
        <v>0</v>
      </c>
      <c r="LI293" s="1">
        <v>18.8</v>
      </c>
      <c r="LJ293" s="1">
        <v>18.600000000000001</v>
      </c>
      <c r="LK293" s="1">
        <v>19.3</v>
      </c>
      <c r="LL293" s="1">
        <v>18.899999999999999</v>
      </c>
      <c r="LM293" s="1">
        <v>0</v>
      </c>
      <c r="LN293" s="1">
        <v>0</v>
      </c>
      <c r="LO293" s="1">
        <v>18.600000000000001</v>
      </c>
      <c r="LP293" s="1">
        <v>18.3</v>
      </c>
      <c r="LQ293" s="1">
        <v>0</v>
      </c>
      <c r="LR293" s="1">
        <v>17.399999999999999</v>
      </c>
      <c r="LS293" s="1">
        <v>17.399999999999999</v>
      </c>
      <c r="LT293" s="1">
        <v>17.3</v>
      </c>
      <c r="LU293" s="1">
        <v>0</v>
      </c>
      <c r="LV293" s="1">
        <v>17.600000000000001</v>
      </c>
      <c r="LW293" s="1">
        <v>0</v>
      </c>
      <c r="LX293" s="1">
        <v>18.2</v>
      </c>
      <c r="LY293" s="1">
        <v>0</v>
      </c>
      <c r="LZ293" s="1">
        <v>19.600000000000001</v>
      </c>
      <c r="MA293" s="1">
        <v>20.3</v>
      </c>
      <c r="MB293" s="1">
        <v>19.8</v>
      </c>
      <c r="MC293" s="1">
        <v>17</v>
      </c>
      <c r="MD293" s="1">
        <v>19</v>
      </c>
      <c r="ME293" s="1">
        <v>65535</v>
      </c>
      <c r="MF293" s="1">
        <v>65535</v>
      </c>
      <c r="MG293" s="1">
        <v>65535</v>
      </c>
      <c r="MH293" s="1">
        <v>65535</v>
      </c>
      <c r="MI293" s="1">
        <v>65535</v>
      </c>
      <c r="MJ293" s="1">
        <v>65535</v>
      </c>
      <c r="MK293" s="1">
        <v>65535</v>
      </c>
      <c r="ML293" s="1">
        <v>65535</v>
      </c>
      <c r="MM293" s="1">
        <v>65535</v>
      </c>
      <c r="MN293" s="1">
        <v>65535</v>
      </c>
      <c r="MO293" s="1">
        <v>65535</v>
      </c>
      <c r="MP293" s="1">
        <v>65535</v>
      </c>
      <c r="MQ293" s="1">
        <v>65535</v>
      </c>
      <c r="MR293" s="1">
        <v>65535</v>
      </c>
      <c r="MS293" s="1">
        <v>65535</v>
      </c>
      <c r="MT293" s="1">
        <v>65535</v>
      </c>
      <c r="MU293" s="1">
        <v>65535</v>
      </c>
      <c r="MV293" s="1">
        <v>65535</v>
      </c>
      <c r="MW293" s="1">
        <v>65535</v>
      </c>
      <c r="MX293" s="1">
        <v>65535</v>
      </c>
      <c r="MY293" s="1">
        <v>65535</v>
      </c>
      <c r="MZ293" s="1">
        <v>65535</v>
      </c>
      <c r="NA293" s="1">
        <v>65535</v>
      </c>
      <c r="NB293" s="1">
        <v>65535</v>
      </c>
      <c r="NC293" s="1">
        <v>65535</v>
      </c>
      <c r="ND293" s="1">
        <v>65535</v>
      </c>
      <c r="NE293" s="1">
        <v>65535</v>
      </c>
      <c r="NF293" s="1">
        <v>65535</v>
      </c>
      <c r="NG293" s="1">
        <v>65535</v>
      </c>
      <c r="NH293" s="1">
        <v>65535</v>
      </c>
      <c r="NI293" s="1">
        <v>19.399999999999999</v>
      </c>
      <c r="NJ293" s="6">
        <f t="shared" si="209"/>
        <v>0.967741935483871</v>
      </c>
      <c r="NK293" s="3">
        <f t="shared" si="210"/>
        <v>0.9642857142857143</v>
      </c>
      <c r="NL293" s="3">
        <f t="shared" si="211"/>
        <v>0.67741935483870963</v>
      </c>
      <c r="NM293" s="3">
        <f t="shared" si="212"/>
        <v>0</v>
      </c>
      <c r="NN293" s="3">
        <f t="shared" si="213"/>
        <v>0</v>
      </c>
      <c r="NO293" s="3">
        <f t="shared" si="214"/>
        <v>0</v>
      </c>
      <c r="NP293" s="3">
        <f t="shared" si="215"/>
        <v>0</v>
      </c>
      <c r="NQ293" s="3">
        <f t="shared" si="216"/>
        <v>0.83870967741935487</v>
      </c>
      <c r="NR293" s="3">
        <f t="shared" si="217"/>
        <v>1</v>
      </c>
      <c r="NS293" s="3">
        <f t="shared" si="218"/>
        <v>1</v>
      </c>
      <c r="NT293" s="3">
        <f t="shared" si="219"/>
        <v>1</v>
      </c>
      <c r="NU293" s="3">
        <f t="shared" si="220"/>
        <v>3.2258064516129031E-2</v>
      </c>
      <c r="NV293" s="3">
        <f t="shared" si="221"/>
        <v>0.53698630136986303</v>
      </c>
      <c r="NW293" s="5">
        <f t="shared" si="222"/>
        <v>16.630000000000003</v>
      </c>
      <c r="NX293" s="1">
        <f t="shared" si="223"/>
        <v>15.155555555555551</v>
      </c>
      <c r="NY293" s="1">
        <f t="shared" si="224"/>
        <v>18.090476190476188</v>
      </c>
      <c r="NZ293" s="1" t="e">
        <f t="shared" si="225"/>
        <v>#N/A</v>
      </c>
      <c r="OA293" s="1" t="e">
        <f t="shared" si="226"/>
        <v>#N/A</v>
      </c>
      <c r="OB293" s="1" t="e">
        <f t="shared" si="227"/>
        <v>#N/A</v>
      </c>
      <c r="OC293" s="1" t="e">
        <f t="shared" si="228"/>
        <v>#N/A</v>
      </c>
      <c r="OD293" s="1">
        <f t="shared" si="229"/>
        <v>15.330769230769231</v>
      </c>
      <c r="OE293" s="1">
        <f t="shared" si="230"/>
        <v>15.059999999999997</v>
      </c>
      <c r="OF293" s="1">
        <f t="shared" si="231"/>
        <v>15.167741935483871</v>
      </c>
      <c r="OG293" s="1">
        <f t="shared" si="232"/>
        <v>13.660000000000004</v>
      </c>
      <c r="OH293" s="1" t="e">
        <f t="shared" si="233"/>
        <v>#N/A</v>
      </c>
      <c r="OI293" s="111" t="e">
        <f>NA()</f>
        <v>#N/A</v>
      </c>
      <c r="OJ293" s="112" t="e">
        <f>NA()</f>
        <v>#N/A</v>
      </c>
      <c r="OK293" s="112" t="e">
        <f>NA()</f>
        <v>#N/A</v>
      </c>
      <c r="OL293" s="112" t="e">
        <f>NA()</f>
        <v>#N/A</v>
      </c>
      <c r="OM293" s="112" t="e">
        <f>NA()</f>
        <v>#N/A</v>
      </c>
      <c r="ON293" s="112" t="e">
        <f>NA()</f>
        <v>#N/A</v>
      </c>
      <c r="OO293" s="112" t="e">
        <f>NA()</f>
        <v>#N/A</v>
      </c>
      <c r="OP293" s="112" t="e">
        <f>NA()</f>
        <v>#N/A</v>
      </c>
      <c r="OQ293" s="112" t="e">
        <f>NA()</f>
        <v>#N/A</v>
      </c>
      <c r="OR293" s="112" t="e">
        <f>NA()</f>
        <v>#N/A</v>
      </c>
      <c r="OS293" s="112" t="e">
        <f>NA()</f>
        <v>#N/A</v>
      </c>
      <c r="OT293" s="112" t="e">
        <f>NA()</f>
        <v>#N/A</v>
      </c>
      <c r="OU293" s="5" t="e">
        <f t="shared" si="197"/>
        <v>#N/A</v>
      </c>
      <c r="OV293" s="1" t="e">
        <f t="shared" si="198"/>
        <v>#N/A</v>
      </c>
      <c r="OW293" s="1" t="e">
        <f t="shared" si="199"/>
        <v>#N/A</v>
      </c>
      <c r="OX293" s="1" t="e">
        <f t="shared" si="200"/>
        <v>#N/A</v>
      </c>
      <c r="OY293" s="1" t="e">
        <f t="shared" si="201"/>
        <v>#N/A</v>
      </c>
      <c r="OZ293" s="1" t="e">
        <f t="shared" si="202"/>
        <v>#N/A</v>
      </c>
      <c r="PA293" s="1" t="e">
        <f t="shared" si="203"/>
        <v>#N/A</v>
      </c>
      <c r="PB293" s="1" t="e">
        <f t="shared" si="204"/>
        <v>#N/A</v>
      </c>
      <c r="PC293" s="1" t="e">
        <f t="shared" si="205"/>
        <v>#N/A</v>
      </c>
      <c r="PD293" s="1" t="e">
        <f t="shared" si="206"/>
        <v>#N/A</v>
      </c>
      <c r="PE293" s="1" t="e">
        <f t="shared" si="207"/>
        <v>#N/A</v>
      </c>
      <c r="PF293" s="1" t="e">
        <f t="shared" si="208"/>
        <v>#N/A</v>
      </c>
      <c r="PG293" s="111" t="e">
        <f>NA()</f>
        <v>#N/A</v>
      </c>
      <c r="PH293" s="112" t="e">
        <f>NA()</f>
        <v>#N/A</v>
      </c>
      <c r="PI293" s="112" t="e">
        <f>NA()</f>
        <v>#N/A</v>
      </c>
      <c r="PJ293" s="112" t="e">
        <f>NA()</f>
        <v>#N/A</v>
      </c>
      <c r="PK293" s="112" t="e">
        <f>NA()</f>
        <v>#N/A</v>
      </c>
      <c r="PL293" s="112" t="e">
        <f>NA()</f>
        <v>#N/A</v>
      </c>
      <c r="PM293" s="112" t="e">
        <f>NA()</f>
        <v>#N/A</v>
      </c>
      <c r="PN293" s="112" t="e">
        <f>NA()</f>
        <v>#N/A</v>
      </c>
      <c r="PO293" s="112" t="e">
        <f>NA()</f>
        <v>#N/A</v>
      </c>
      <c r="PP293" s="112" t="e">
        <f>NA()</f>
        <v>#N/A</v>
      </c>
      <c r="PQ293" s="112" t="e">
        <f>NA()</f>
        <v>#N/A</v>
      </c>
      <c r="PR293" s="137" t="e">
        <f>NA()</f>
        <v>#N/A</v>
      </c>
      <c r="PS293" s="5">
        <f t="array" ref="PS293">+IF(ISERROR($NW293)=FALSE,MIN(IF($H293:$AL293&lt;65534,$H293:$AL293,"")),NA())</f>
        <v>0</v>
      </c>
      <c r="PT293" s="1">
        <f t="array" ref="PT293">+IF(ISERROR($NX293)=FALSE,MIN(IF($AM293:$BN293&lt;65534,$AM293:$BN293,"")),NA())</f>
        <v>0</v>
      </c>
      <c r="PU293" s="1">
        <f t="array" ref="PU293">+IF(ISERROR($NY293)=FALSE,MIN(IF($BP293:$CT293&lt;65534,$BP293:$CT293,"")),NA())</f>
        <v>0</v>
      </c>
      <c r="PV293" s="1" t="e">
        <f t="array" ref="PV293">+IF(ISERROR($NZ293)=FALSE,MIN(IF($CU293:$DX293&lt;65534,$CU293:$DX293,"")),NA())</f>
        <v>#N/A</v>
      </c>
      <c r="PW293" s="1" t="e">
        <f t="array" ref="PW293">+IF(ISERROR($OA293)=FALSE,MIN(IF($DY293:$FC293&lt;65534,$DY293:$FC293,"")),NA())</f>
        <v>#N/A</v>
      </c>
      <c r="PX293" s="1" t="e">
        <f t="array" ref="PX293">+IF(ISERROR($OB293)=FALSE,MIN(IF($FD293:$GG293&lt;65534,$FD293:$GG293,"")),NA())</f>
        <v>#N/A</v>
      </c>
      <c r="PY293" s="1" t="e">
        <f t="array" ref="PY293">+IF(ISERROR($OC293)=FALSE,MIN(IF($GH293:$HL293&lt;65534,$GH293:$HL293,"")),NA())</f>
        <v>#N/A</v>
      </c>
      <c r="PZ293" s="1">
        <f t="array" ref="PZ293">+IF(ISERROR($OD293)=FALSE,MIN(IF($HM293:$IQ293&lt;65534,$HM293:$IQ293,"")),NA())</f>
        <v>0</v>
      </c>
      <c r="QA293" s="1">
        <f t="array" ref="QA293">+IF(ISERROR($OE293)=FALSE,MIN(IF($IR293:$JU293&lt;65534,$IR293:$JU293,"")),NA())</f>
        <v>0</v>
      </c>
      <c r="QB293" s="1">
        <f t="array" ref="QB293">+IF(ISERROR($OF293)=FALSE,MIN(IF($JV293:$KZ293&lt;65534,$JV293:$KZ293,"")),NA())</f>
        <v>0</v>
      </c>
      <c r="QC293" s="1">
        <f t="array" ref="QC293">+IF(ISERROR($OG293)=FALSE,MIN(IF($LA293:$MD293&lt;65534,$LA293:$MD293,"")),NA())</f>
        <v>0</v>
      </c>
      <c r="QD293" s="1" t="e">
        <f t="array" ref="QD293">+IF(ISERROR($OH293)=FALSE,MIN(IF($ME293:$NI293&lt;65534,$ME293:$NI293,"")),NA())</f>
        <v>#N/A</v>
      </c>
      <c r="QE293" s="5" t="e">
        <f t="shared" si="234"/>
        <v>#N/A</v>
      </c>
      <c r="QF293" s="1" t="e">
        <f t="shared" si="235"/>
        <v>#N/A</v>
      </c>
      <c r="QG293" s="1" t="e">
        <f t="shared" si="236"/>
        <v>#N/A</v>
      </c>
      <c r="QH293" s="1" t="e">
        <f t="shared" si="237"/>
        <v>#N/A</v>
      </c>
      <c r="QI293" s="1" t="e">
        <f t="shared" si="238"/>
        <v>#N/A</v>
      </c>
      <c r="QJ293" s="1" t="e">
        <f t="shared" si="239"/>
        <v>#N/A</v>
      </c>
      <c r="QK293" s="1" t="e">
        <f t="shared" si="240"/>
        <v>#N/A</v>
      </c>
      <c r="QL293" s="1" t="e">
        <f t="shared" si="241"/>
        <v>#N/A</v>
      </c>
      <c r="QM293" s="1" t="e">
        <f t="shared" si="242"/>
        <v>#N/A</v>
      </c>
      <c r="QN293" s="1" t="e">
        <f t="shared" si="243"/>
        <v>#N/A</v>
      </c>
      <c r="QO293" s="1" t="e">
        <f t="shared" si="244"/>
        <v>#N/A</v>
      </c>
      <c r="QP293" s="1" t="e">
        <f t="shared" si="245"/>
        <v>#N/A</v>
      </c>
      <c r="QQ293" s="5" t="s">
        <v>893</v>
      </c>
    </row>
    <row r="294" spans="1:459" s="1" customFormat="1" x14ac:dyDescent="0.2">
      <c r="A294" s="107">
        <v>27015280</v>
      </c>
      <c r="B294" s="108">
        <v>-75.644444444444446</v>
      </c>
      <c r="C294" s="108">
        <v>6.6320277777777781</v>
      </c>
      <c r="D294" s="109">
        <v>3221</v>
      </c>
      <c r="E294" s="110" t="s">
        <v>625</v>
      </c>
      <c r="F294" s="110" t="s">
        <v>626</v>
      </c>
      <c r="G294" s="110" t="s">
        <v>13</v>
      </c>
      <c r="H294" s="1">
        <v>65535</v>
      </c>
      <c r="I294" s="1">
        <v>65535</v>
      </c>
      <c r="J294" s="1">
        <v>65535</v>
      </c>
      <c r="K294" s="1">
        <v>65535</v>
      </c>
      <c r="L294" s="1">
        <v>65535</v>
      </c>
      <c r="M294" s="1">
        <v>65535</v>
      </c>
      <c r="N294" s="1">
        <v>65535</v>
      </c>
      <c r="O294" s="1">
        <v>65535</v>
      </c>
      <c r="P294" s="1">
        <v>65535</v>
      </c>
      <c r="Q294" s="1">
        <v>65535</v>
      </c>
      <c r="R294" s="1">
        <v>65535</v>
      </c>
      <c r="S294" s="1">
        <v>65535</v>
      </c>
      <c r="T294" s="1">
        <v>65535</v>
      </c>
      <c r="U294" s="1">
        <v>65535</v>
      </c>
      <c r="V294" s="1">
        <v>65535</v>
      </c>
      <c r="W294" s="1">
        <v>65535</v>
      </c>
      <c r="X294" s="1">
        <v>65535</v>
      </c>
      <c r="Y294" s="1">
        <v>65535</v>
      </c>
      <c r="Z294" s="1">
        <v>65535</v>
      </c>
      <c r="AA294" s="1">
        <v>65535</v>
      </c>
      <c r="AB294" s="1">
        <v>65535</v>
      </c>
      <c r="AC294" s="1">
        <v>65535</v>
      </c>
      <c r="AD294" s="1">
        <v>65535</v>
      </c>
      <c r="AE294" s="1">
        <v>65535</v>
      </c>
      <c r="AF294" s="1">
        <v>65535</v>
      </c>
      <c r="AG294" s="1">
        <v>65535</v>
      </c>
      <c r="AH294" s="1">
        <v>65535</v>
      </c>
      <c r="AI294" s="1">
        <v>65535</v>
      </c>
      <c r="AJ294" s="1">
        <v>65535</v>
      </c>
      <c r="AK294" s="1">
        <v>65535</v>
      </c>
      <c r="AL294" s="1">
        <v>65535</v>
      </c>
      <c r="AM294" s="1">
        <v>65535</v>
      </c>
      <c r="AN294" s="1">
        <v>65535</v>
      </c>
      <c r="AO294" s="1">
        <v>65535</v>
      </c>
      <c r="AP294" s="1">
        <v>65535</v>
      </c>
      <c r="AQ294" s="1">
        <v>65535</v>
      </c>
      <c r="AR294" s="1">
        <v>65535</v>
      </c>
      <c r="AS294" s="1">
        <v>65535</v>
      </c>
      <c r="AT294" s="1">
        <v>65535</v>
      </c>
      <c r="AU294" s="1">
        <v>65535</v>
      </c>
      <c r="AV294" s="1">
        <v>65535</v>
      </c>
      <c r="AW294" s="1">
        <v>65535</v>
      </c>
      <c r="AX294" s="1">
        <v>65535</v>
      </c>
      <c r="AY294" s="1">
        <v>65535</v>
      </c>
      <c r="AZ294" s="1">
        <v>65535</v>
      </c>
      <c r="BA294" s="1">
        <v>65535</v>
      </c>
      <c r="BB294" s="1">
        <v>65535</v>
      </c>
      <c r="BC294" s="1">
        <v>65535</v>
      </c>
      <c r="BD294" s="1">
        <v>65535</v>
      </c>
      <c r="BE294" s="1">
        <v>65535</v>
      </c>
      <c r="BF294" s="1">
        <v>65535</v>
      </c>
      <c r="BG294" s="1">
        <v>65535</v>
      </c>
      <c r="BH294" s="1">
        <v>65535</v>
      </c>
      <c r="BI294" s="1">
        <v>65535</v>
      </c>
      <c r="BJ294" s="1">
        <v>65535</v>
      </c>
      <c r="BK294" s="1">
        <v>65535</v>
      </c>
      <c r="BL294" s="1">
        <v>65535</v>
      </c>
      <c r="BM294" s="1">
        <v>65535</v>
      </c>
      <c r="BN294" s="1">
        <v>65535</v>
      </c>
      <c r="BO294" s="102"/>
      <c r="BP294" s="1">
        <v>65535</v>
      </c>
      <c r="BQ294" s="1">
        <v>65535</v>
      </c>
      <c r="BR294" s="1">
        <v>65535</v>
      </c>
      <c r="BS294" s="1">
        <v>65535</v>
      </c>
      <c r="BT294" s="1">
        <v>65535</v>
      </c>
      <c r="BU294" s="1">
        <v>65535</v>
      </c>
      <c r="BV294" s="1">
        <v>65535</v>
      </c>
      <c r="BW294" s="1">
        <v>65535</v>
      </c>
      <c r="BX294" s="1">
        <v>65535</v>
      </c>
      <c r="BY294" s="1">
        <v>65535</v>
      </c>
      <c r="BZ294" s="1">
        <v>65535</v>
      </c>
      <c r="CA294" s="1">
        <v>65535</v>
      </c>
      <c r="CB294" s="1">
        <v>65535</v>
      </c>
      <c r="CC294" s="1">
        <v>65535</v>
      </c>
      <c r="CD294" s="1">
        <v>65535</v>
      </c>
      <c r="CE294" s="1">
        <v>65535</v>
      </c>
      <c r="CF294" s="1">
        <v>65535</v>
      </c>
      <c r="CG294" s="1">
        <v>65535</v>
      </c>
      <c r="CH294" s="1">
        <v>65535</v>
      </c>
      <c r="CI294" s="1">
        <v>65535</v>
      </c>
      <c r="CJ294" s="1">
        <v>65535</v>
      </c>
      <c r="CK294" s="1">
        <v>65535</v>
      </c>
      <c r="CL294" s="1">
        <v>65535</v>
      </c>
      <c r="CM294" s="1">
        <v>65535</v>
      </c>
      <c r="CN294" s="1">
        <v>65535</v>
      </c>
      <c r="CO294" s="1">
        <v>65535</v>
      </c>
      <c r="CP294" s="1">
        <v>65535</v>
      </c>
      <c r="CQ294" s="1">
        <v>65535</v>
      </c>
      <c r="CR294" s="1">
        <v>65535</v>
      </c>
      <c r="CS294" s="1">
        <v>65535</v>
      </c>
      <c r="CT294" s="1">
        <v>65535</v>
      </c>
      <c r="CU294" s="1">
        <v>65535</v>
      </c>
      <c r="CV294" s="1">
        <v>65535</v>
      </c>
      <c r="CW294" s="1">
        <v>65535</v>
      </c>
      <c r="CX294" s="1">
        <v>65535</v>
      </c>
      <c r="CY294" s="1">
        <v>65535</v>
      </c>
      <c r="CZ294" s="1">
        <v>65535</v>
      </c>
      <c r="DA294" s="1">
        <v>65535</v>
      </c>
      <c r="DB294" s="1">
        <v>65535</v>
      </c>
      <c r="DC294" s="1">
        <v>65535</v>
      </c>
      <c r="DD294" s="1">
        <v>65535</v>
      </c>
      <c r="DE294" s="1">
        <v>65535</v>
      </c>
      <c r="DF294" s="1">
        <v>65535</v>
      </c>
      <c r="DG294" s="1">
        <v>65535</v>
      </c>
      <c r="DH294" s="1">
        <v>65535</v>
      </c>
      <c r="DI294" s="1">
        <v>65535</v>
      </c>
      <c r="DJ294" s="1">
        <v>65535</v>
      </c>
      <c r="DK294" s="1">
        <v>65535</v>
      </c>
      <c r="DL294" s="1">
        <v>65535</v>
      </c>
      <c r="DM294" s="1">
        <v>65535</v>
      </c>
      <c r="DN294" s="1">
        <v>65535</v>
      </c>
      <c r="DO294" s="1">
        <v>65535</v>
      </c>
      <c r="DP294" s="1">
        <v>65535</v>
      </c>
      <c r="DQ294" s="1">
        <v>65535</v>
      </c>
      <c r="DR294" s="1">
        <v>65535</v>
      </c>
      <c r="DS294" s="1">
        <v>65535</v>
      </c>
      <c r="DT294" s="1">
        <v>65535</v>
      </c>
      <c r="DU294" s="1">
        <v>65535</v>
      </c>
      <c r="DV294" s="1">
        <v>65535</v>
      </c>
      <c r="DW294" s="1">
        <v>65535</v>
      </c>
      <c r="DX294" s="1">
        <v>65535</v>
      </c>
      <c r="DY294" s="1">
        <v>65535</v>
      </c>
      <c r="DZ294" s="1">
        <v>65535</v>
      </c>
      <c r="EA294" s="1">
        <v>65535</v>
      </c>
      <c r="EB294" s="1">
        <v>65535</v>
      </c>
      <c r="EC294" s="1">
        <v>65535</v>
      </c>
      <c r="ED294" s="1">
        <v>65535</v>
      </c>
      <c r="EE294" s="1">
        <v>65535</v>
      </c>
      <c r="EF294" s="1">
        <v>65535</v>
      </c>
      <c r="EG294" s="1">
        <v>65535</v>
      </c>
      <c r="EH294" s="1">
        <v>65535</v>
      </c>
      <c r="EI294" s="1">
        <v>65535</v>
      </c>
      <c r="EJ294" s="1">
        <v>65535</v>
      </c>
      <c r="EK294" s="1">
        <v>65535</v>
      </c>
      <c r="EL294" s="1">
        <v>65535</v>
      </c>
      <c r="EM294" s="1">
        <v>65535</v>
      </c>
      <c r="EN294" s="1">
        <v>65535</v>
      </c>
      <c r="EO294" s="1">
        <v>65535</v>
      </c>
      <c r="EP294" s="1">
        <v>65535</v>
      </c>
      <c r="EQ294" s="1">
        <v>65535</v>
      </c>
      <c r="ER294" s="1">
        <v>65535</v>
      </c>
      <c r="ES294" s="1">
        <v>65535</v>
      </c>
      <c r="ET294" s="1">
        <v>65535</v>
      </c>
      <c r="EU294" s="1">
        <v>65535</v>
      </c>
      <c r="EV294" s="1">
        <v>65535</v>
      </c>
      <c r="EW294" s="1">
        <v>65535</v>
      </c>
      <c r="EX294" s="1">
        <v>65535</v>
      </c>
      <c r="EY294" s="1">
        <v>65535</v>
      </c>
      <c r="EZ294" s="1">
        <v>65535</v>
      </c>
      <c r="FA294" s="1">
        <v>65535</v>
      </c>
      <c r="FB294" s="1">
        <v>65535</v>
      </c>
      <c r="FC294" s="1">
        <v>65535</v>
      </c>
      <c r="FD294" s="1">
        <v>65535</v>
      </c>
      <c r="FE294" s="1">
        <v>65535</v>
      </c>
      <c r="FF294" s="1">
        <v>65535</v>
      </c>
      <c r="FG294" s="1">
        <v>65535</v>
      </c>
      <c r="FH294" s="1">
        <v>65535</v>
      </c>
      <c r="FI294" s="1">
        <v>65535</v>
      </c>
      <c r="FJ294" s="1">
        <v>65535</v>
      </c>
      <c r="FK294" s="1">
        <v>65535</v>
      </c>
      <c r="FL294" s="1">
        <v>65535</v>
      </c>
      <c r="FM294" s="1">
        <v>65535</v>
      </c>
      <c r="FN294" s="1">
        <v>65535</v>
      </c>
      <c r="FO294" s="1">
        <v>65535</v>
      </c>
      <c r="FP294" s="1">
        <v>65535</v>
      </c>
      <c r="FQ294" s="1">
        <v>65535</v>
      </c>
      <c r="FR294" s="1">
        <v>65535</v>
      </c>
      <c r="FS294" s="1">
        <v>65535</v>
      </c>
      <c r="FT294" s="1">
        <v>65535</v>
      </c>
      <c r="FU294" s="1">
        <v>65535</v>
      </c>
      <c r="FV294" s="1">
        <v>65535</v>
      </c>
      <c r="FW294" s="1">
        <v>65535</v>
      </c>
      <c r="FX294" s="1">
        <v>65535</v>
      </c>
      <c r="FY294" s="1">
        <v>65535</v>
      </c>
      <c r="FZ294" s="1">
        <v>65535</v>
      </c>
      <c r="GA294" s="1">
        <v>65535</v>
      </c>
      <c r="GB294" s="1">
        <v>65535</v>
      </c>
      <c r="GC294" s="1">
        <v>65535</v>
      </c>
      <c r="GD294" s="1">
        <v>65535</v>
      </c>
      <c r="GE294" s="1">
        <v>65535</v>
      </c>
      <c r="GF294" s="1">
        <v>65535</v>
      </c>
      <c r="GG294" s="1">
        <v>65535</v>
      </c>
      <c r="GH294" s="1">
        <v>65535</v>
      </c>
      <c r="GI294" s="1">
        <v>65535</v>
      </c>
      <c r="GJ294" s="1">
        <v>65535</v>
      </c>
      <c r="GK294" s="1">
        <v>65535</v>
      </c>
      <c r="GL294" s="1">
        <v>65535</v>
      </c>
      <c r="GM294" s="1">
        <v>65535</v>
      </c>
      <c r="GN294" s="1">
        <v>65535</v>
      </c>
      <c r="GO294" s="1">
        <v>65535</v>
      </c>
      <c r="GP294" s="1">
        <v>65535</v>
      </c>
      <c r="GQ294" s="1">
        <v>65535</v>
      </c>
      <c r="GR294" s="1">
        <v>65535</v>
      </c>
      <c r="GS294" s="1">
        <v>65535</v>
      </c>
      <c r="GT294" s="1">
        <v>65535</v>
      </c>
      <c r="GU294" s="1">
        <v>65535</v>
      </c>
      <c r="GV294" s="1">
        <v>65535</v>
      </c>
      <c r="GW294" s="1">
        <v>65535</v>
      </c>
      <c r="GX294" s="1">
        <v>65535</v>
      </c>
      <c r="GY294" s="1">
        <v>65535</v>
      </c>
      <c r="GZ294" s="1">
        <v>65535</v>
      </c>
      <c r="HA294" s="1">
        <v>65535</v>
      </c>
      <c r="HB294" s="1">
        <v>65535</v>
      </c>
      <c r="HC294" s="1">
        <v>65535</v>
      </c>
      <c r="HD294" s="1">
        <v>65535</v>
      </c>
      <c r="HE294" s="1">
        <v>65535</v>
      </c>
      <c r="HF294" s="1">
        <v>65535</v>
      </c>
      <c r="HG294" s="1">
        <v>65535</v>
      </c>
      <c r="HH294" s="1">
        <v>65535</v>
      </c>
      <c r="HI294" s="1">
        <v>65535</v>
      </c>
      <c r="HJ294" s="1">
        <v>65535</v>
      </c>
      <c r="HK294" s="1">
        <v>65535</v>
      </c>
      <c r="HL294" s="1">
        <v>65535</v>
      </c>
      <c r="HM294" s="1">
        <v>65535</v>
      </c>
      <c r="HN294" s="1">
        <v>65535</v>
      </c>
      <c r="HO294" s="1">
        <v>65535</v>
      </c>
      <c r="HP294" s="1">
        <v>65535</v>
      </c>
      <c r="HQ294" s="1">
        <v>65535</v>
      </c>
      <c r="HR294" s="1">
        <v>65535</v>
      </c>
      <c r="HS294" s="1">
        <v>65535</v>
      </c>
      <c r="HT294" s="1">
        <v>65535</v>
      </c>
      <c r="HU294" s="1">
        <v>65535</v>
      </c>
      <c r="HV294" s="1">
        <v>65535</v>
      </c>
      <c r="HW294" s="1">
        <v>65535</v>
      </c>
      <c r="HX294" s="1">
        <v>65535</v>
      </c>
      <c r="HY294" s="1">
        <v>65535</v>
      </c>
      <c r="HZ294" s="1">
        <v>65535</v>
      </c>
      <c r="IA294" s="1">
        <v>65535</v>
      </c>
      <c r="IB294" s="1">
        <v>65535</v>
      </c>
      <c r="IC294" s="1">
        <v>65535</v>
      </c>
      <c r="ID294" s="1">
        <v>65535</v>
      </c>
      <c r="IE294" s="1">
        <v>65535</v>
      </c>
      <c r="IF294" s="1">
        <v>65535</v>
      </c>
      <c r="IG294" s="1">
        <v>65535</v>
      </c>
      <c r="IH294" s="1">
        <v>65535</v>
      </c>
      <c r="II294" s="1">
        <v>7.2</v>
      </c>
      <c r="IJ294" s="1">
        <v>7.1</v>
      </c>
      <c r="IK294" s="1">
        <v>7</v>
      </c>
      <c r="IL294" s="1">
        <v>7.1</v>
      </c>
      <c r="IM294" s="1">
        <v>6.9</v>
      </c>
      <c r="IN294" s="1">
        <v>7.8</v>
      </c>
      <c r="IO294" s="1">
        <v>6.7</v>
      </c>
      <c r="IP294" s="1">
        <v>7.6</v>
      </c>
      <c r="IQ294" s="1">
        <v>7.5</v>
      </c>
      <c r="IR294" s="1">
        <v>5.8</v>
      </c>
      <c r="IS294" s="1">
        <v>7.9</v>
      </c>
      <c r="IT294" s="1">
        <v>7.3</v>
      </c>
      <c r="IU294" s="1">
        <v>6.3</v>
      </c>
      <c r="IV294" s="1">
        <v>7.6</v>
      </c>
      <c r="IW294" s="1">
        <v>6</v>
      </c>
      <c r="IX294" s="1">
        <v>7.6</v>
      </c>
      <c r="IY294" s="1">
        <v>7.6</v>
      </c>
      <c r="IZ294" s="1">
        <v>6.8</v>
      </c>
      <c r="JA294" s="1">
        <v>7.4</v>
      </c>
      <c r="JB294" s="1">
        <v>8</v>
      </c>
      <c r="JC294" s="1">
        <v>8.1999999999999993</v>
      </c>
      <c r="JD294" s="1">
        <v>6.8</v>
      </c>
      <c r="JE294" s="1">
        <v>7.6</v>
      </c>
      <c r="JF294" s="1">
        <v>6.8</v>
      </c>
      <c r="JG294" s="1">
        <v>6</v>
      </c>
      <c r="JH294" s="1">
        <v>7.6</v>
      </c>
      <c r="JI294" s="1">
        <v>7.6</v>
      </c>
      <c r="JJ294" s="1">
        <v>7.6</v>
      </c>
      <c r="JK294" s="1">
        <v>7.8</v>
      </c>
      <c r="JL294" s="1">
        <v>7.1</v>
      </c>
      <c r="JM294" s="1">
        <v>7.6</v>
      </c>
      <c r="JN294" s="1">
        <v>7.6</v>
      </c>
      <c r="JO294" s="1">
        <v>7.6</v>
      </c>
      <c r="JP294" s="1">
        <v>6.8</v>
      </c>
      <c r="JQ294" s="1">
        <v>7.2</v>
      </c>
      <c r="JR294" s="1">
        <v>7.3</v>
      </c>
      <c r="JS294" s="1">
        <v>7.3</v>
      </c>
      <c r="JT294" s="1">
        <v>6.9</v>
      </c>
      <c r="JU294" s="1">
        <v>6.2</v>
      </c>
      <c r="JV294" s="1">
        <v>6.6</v>
      </c>
      <c r="JW294" s="1">
        <v>7.4</v>
      </c>
      <c r="JX294" s="1">
        <v>6.9</v>
      </c>
      <c r="JY294" s="1">
        <v>6.3</v>
      </c>
      <c r="JZ294" s="1">
        <v>7.4</v>
      </c>
      <c r="KA294" s="1">
        <v>7</v>
      </c>
      <c r="KB294" s="1">
        <v>6.2</v>
      </c>
      <c r="KC294" s="1">
        <v>7.2</v>
      </c>
      <c r="KD294" s="1">
        <v>7.1</v>
      </c>
      <c r="KE294" s="1">
        <v>8</v>
      </c>
      <c r="KF294" s="1">
        <v>7.6</v>
      </c>
      <c r="KG294" s="1">
        <v>7.4</v>
      </c>
      <c r="KH294" s="1">
        <v>7</v>
      </c>
      <c r="KI294" s="1">
        <v>6</v>
      </c>
      <c r="KJ294" s="1">
        <v>7.4</v>
      </c>
      <c r="KK294" s="1">
        <v>7.2</v>
      </c>
      <c r="KL294" s="1">
        <v>7.5</v>
      </c>
      <c r="KM294" s="1">
        <v>6</v>
      </c>
      <c r="KN294" s="1">
        <v>7</v>
      </c>
      <c r="KO294" s="1">
        <v>6.9</v>
      </c>
      <c r="KP294" s="1">
        <v>6.6</v>
      </c>
      <c r="KQ294" s="1">
        <v>6.7</v>
      </c>
      <c r="KR294" s="1">
        <v>7.1</v>
      </c>
      <c r="KS294" s="1">
        <v>7.1</v>
      </c>
      <c r="KT294" s="1">
        <v>7.9</v>
      </c>
      <c r="KU294" s="1">
        <v>6.8</v>
      </c>
      <c r="KV294" s="1">
        <v>6.7</v>
      </c>
      <c r="KW294" s="1">
        <v>7.7</v>
      </c>
      <c r="KX294" s="1">
        <v>6.5</v>
      </c>
      <c r="KY294" s="1">
        <v>6</v>
      </c>
      <c r="KZ294" s="1">
        <v>7.3</v>
      </c>
      <c r="LA294" s="1">
        <v>7.3</v>
      </c>
      <c r="LB294" s="1">
        <v>7.2</v>
      </c>
      <c r="LC294" s="1">
        <v>7.7</v>
      </c>
      <c r="LD294" s="1">
        <v>7.9</v>
      </c>
      <c r="LE294" s="1">
        <v>8.1999999999999993</v>
      </c>
      <c r="LF294" s="1">
        <v>8.6999999999999993</v>
      </c>
      <c r="LG294" s="1">
        <v>7.4</v>
      </c>
      <c r="LH294" s="1">
        <v>8.5</v>
      </c>
      <c r="LI294" s="1">
        <v>7.4</v>
      </c>
      <c r="LJ294" s="1">
        <v>7.5</v>
      </c>
      <c r="LK294" s="1">
        <v>7.3</v>
      </c>
      <c r="LL294" s="1">
        <v>8.1999999999999993</v>
      </c>
      <c r="LM294" s="1">
        <v>8.1</v>
      </c>
      <c r="LN294" s="1">
        <v>7.8</v>
      </c>
      <c r="LO294" s="1">
        <v>7.5</v>
      </c>
      <c r="LP294" s="1">
        <v>7.3</v>
      </c>
      <c r="LQ294" s="1">
        <v>7</v>
      </c>
      <c r="LR294" s="1">
        <v>7.3</v>
      </c>
      <c r="LS294" s="1">
        <v>7.1</v>
      </c>
      <c r="LT294" s="1">
        <v>7.3</v>
      </c>
      <c r="LU294" s="1">
        <v>6</v>
      </c>
      <c r="LV294" s="1">
        <v>6.5</v>
      </c>
      <c r="LW294" s="1">
        <v>5.5</v>
      </c>
      <c r="LX294" s="1">
        <v>6</v>
      </c>
      <c r="LY294" s="1">
        <v>7.6</v>
      </c>
      <c r="LZ294" s="1">
        <v>8.9</v>
      </c>
      <c r="MA294" s="1">
        <v>8.3000000000000007</v>
      </c>
      <c r="MB294" s="1">
        <v>8</v>
      </c>
      <c r="MC294" s="1">
        <v>7.6</v>
      </c>
      <c r="MD294" s="1">
        <v>7.1</v>
      </c>
      <c r="ME294" s="1">
        <v>65535</v>
      </c>
      <c r="MF294" s="1">
        <v>65535</v>
      </c>
      <c r="MG294" s="1">
        <v>65535</v>
      </c>
      <c r="MH294" s="1">
        <v>65535</v>
      </c>
      <c r="MI294" s="1">
        <v>65535</v>
      </c>
      <c r="MJ294" s="1">
        <v>65535</v>
      </c>
      <c r="MK294" s="1">
        <v>65535</v>
      </c>
      <c r="ML294" s="1">
        <v>65535</v>
      </c>
      <c r="MM294" s="1">
        <v>65535</v>
      </c>
      <c r="MN294" s="1">
        <v>65535</v>
      </c>
      <c r="MO294" s="1">
        <v>65535</v>
      </c>
      <c r="MP294" s="1">
        <v>65535</v>
      </c>
      <c r="MQ294" s="1">
        <v>65535</v>
      </c>
      <c r="MR294" s="1">
        <v>65535</v>
      </c>
      <c r="MS294" s="1">
        <v>65535</v>
      </c>
      <c r="MT294" s="1">
        <v>65535</v>
      </c>
      <c r="MU294" s="1">
        <v>65535</v>
      </c>
      <c r="MV294" s="1">
        <v>65535</v>
      </c>
      <c r="MW294" s="1">
        <v>65535</v>
      </c>
      <c r="MX294" s="1">
        <v>65535</v>
      </c>
      <c r="MY294" s="1">
        <v>65535</v>
      </c>
      <c r="MZ294" s="1">
        <v>65535</v>
      </c>
      <c r="NA294" s="1">
        <v>65535</v>
      </c>
      <c r="NB294" s="1">
        <v>65535</v>
      </c>
      <c r="NC294" s="1">
        <v>65535</v>
      </c>
      <c r="ND294" s="1">
        <v>65535</v>
      </c>
      <c r="NE294" s="1">
        <v>65535</v>
      </c>
      <c r="NF294" s="1">
        <v>65535</v>
      </c>
      <c r="NG294" s="1">
        <v>65535</v>
      </c>
      <c r="NH294" s="1">
        <v>65535</v>
      </c>
      <c r="NI294" s="1">
        <v>8.6</v>
      </c>
      <c r="NJ294" s="6">
        <f t="shared" si="209"/>
        <v>0</v>
      </c>
      <c r="NK294" s="3">
        <f t="shared" si="210"/>
        <v>0</v>
      </c>
      <c r="NL294" s="3">
        <f t="shared" si="211"/>
        <v>0</v>
      </c>
      <c r="NM294" s="3">
        <f t="shared" si="212"/>
        <v>0</v>
      </c>
      <c r="NN294" s="3">
        <f t="shared" si="213"/>
        <v>0</v>
      </c>
      <c r="NO294" s="3">
        <f t="shared" si="214"/>
        <v>0</v>
      </c>
      <c r="NP294" s="3">
        <f t="shared" si="215"/>
        <v>0</v>
      </c>
      <c r="NQ294" s="3">
        <f t="shared" si="216"/>
        <v>0.29032258064516131</v>
      </c>
      <c r="NR294" s="3">
        <f t="shared" si="217"/>
        <v>1</v>
      </c>
      <c r="NS294" s="3">
        <f t="shared" si="218"/>
        <v>1</v>
      </c>
      <c r="NT294" s="3">
        <f t="shared" si="219"/>
        <v>1</v>
      </c>
      <c r="NU294" s="3">
        <f t="shared" si="220"/>
        <v>3.2258064516129031E-2</v>
      </c>
      <c r="NV294" s="3">
        <f t="shared" si="221"/>
        <v>0.27671232876712326</v>
      </c>
      <c r="NW294" s="5" t="e">
        <f t="shared" si="222"/>
        <v>#N/A</v>
      </c>
      <c r="NX294" s="1" t="e">
        <f t="shared" si="223"/>
        <v>#N/A</v>
      </c>
      <c r="NY294" s="1" t="e">
        <f t="shared" si="224"/>
        <v>#N/A</v>
      </c>
      <c r="NZ294" s="1" t="e">
        <f t="shared" si="225"/>
        <v>#N/A</v>
      </c>
      <c r="OA294" s="1" t="e">
        <f t="shared" si="226"/>
        <v>#N/A</v>
      </c>
      <c r="OB294" s="1" t="e">
        <f t="shared" si="227"/>
        <v>#N/A</v>
      </c>
      <c r="OC294" s="1" t="e">
        <f t="shared" si="228"/>
        <v>#N/A</v>
      </c>
      <c r="OD294" s="1" t="e">
        <f t="shared" si="229"/>
        <v>#N/A</v>
      </c>
      <c r="OE294" s="1">
        <f t="shared" si="230"/>
        <v>7.1966666666666663</v>
      </c>
      <c r="OF294" s="1">
        <f t="shared" si="231"/>
        <v>6.9838709677419351</v>
      </c>
      <c r="OG294" s="1">
        <f t="shared" si="232"/>
        <v>7.4733333333333336</v>
      </c>
      <c r="OH294" s="1" t="e">
        <f t="shared" si="233"/>
        <v>#N/A</v>
      </c>
      <c r="OI294" s="111" t="e">
        <f>NA()</f>
        <v>#N/A</v>
      </c>
      <c r="OJ294" s="112" t="e">
        <f>NA()</f>
        <v>#N/A</v>
      </c>
      <c r="OK294" s="112" t="e">
        <f>NA()</f>
        <v>#N/A</v>
      </c>
      <c r="OL294" s="112" t="e">
        <f>NA()</f>
        <v>#N/A</v>
      </c>
      <c r="OM294" s="112" t="e">
        <f>NA()</f>
        <v>#N/A</v>
      </c>
      <c r="ON294" s="112" t="e">
        <f>NA()</f>
        <v>#N/A</v>
      </c>
      <c r="OO294" s="112" t="e">
        <f>NA()</f>
        <v>#N/A</v>
      </c>
      <c r="OP294" s="112" t="e">
        <f>NA()</f>
        <v>#N/A</v>
      </c>
      <c r="OQ294" s="112" t="e">
        <f>NA()</f>
        <v>#N/A</v>
      </c>
      <c r="OR294" s="112" t="e">
        <f>NA()</f>
        <v>#N/A</v>
      </c>
      <c r="OS294" s="112" t="e">
        <f>NA()</f>
        <v>#N/A</v>
      </c>
      <c r="OT294" s="112" t="e">
        <f>NA()</f>
        <v>#N/A</v>
      </c>
      <c r="OU294" s="5" t="e">
        <f t="shared" si="197"/>
        <v>#N/A</v>
      </c>
      <c r="OV294" s="1" t="e">
        <f t="shared" si="198"/>
        <v>#N/A</v>
      </c>
      <c r="OW294" s="1" t="e">
        <f t="shared" si="199"/>
        <v>#N/A</v>
      </c>
      <c r="OX294" s="1" t="e">
        <f t="shared" si="200"/>
        <v>#N/A</v>
      </c>
      <c r="OY294" s="1" t="e">
        <f t="shared" si="201"/>
        <v>#N/A</v>
      </c>
      <c r="OZ294" s="1" t="e">
        <f t="shared" si="202"/>
        <v>#N/A</v>
      </c>
      <c r="PA294" s="1" t="e">
        <f t="shared" si="203"/>
        <v>#N/A</v>
      </c>
      <c r="PB294" s="1" t="e">
        <f t="shared" si="204"/>
        <v>#N/A</v>
      </c>
      <c r="PC294" s="1" t="e">
        <f t="shared" si="205"/>
        <v>#N/A</v>
      </c>
      <c r="PD294" s="1" t="e">
        <f t="shared" si="206"/>
        <v>#N/A</v>
      </c>
      <c r="PE294" s="1" t="e">
        <f t="shared" si="207"/>
        <v>#N/A</v>
      </c>
      <c r="PF294" s="1" t="e">
        <f t="shared" si="208"/>
        <v>#N/A</v>
      </c>
      <c r="PG294" s="111" t="e">
        <f>NA()</f>
        <v>#N/A</v>
      </c>
      <c r="PH294" s="112" t="e">
        <f>NA()</f>
        <v>#N/A</v>
      </c>
      <c r="PI294" s="112" t="e">
        <f>NA()</f>
        <v>#N/A</v>
      </c>
      <c r="PJ294" s="112" t="e">
        <f>NA()</f>
        <v>#N/A</v>
      </c>
      <c r="PK294" s="112" t="e">
        <f>NA()</f>
        <v>#N/A</v>
      </c>
      <c r="PL294" s="112" t="e">
        <f>NA()</f>
        <v>#N/A</v>
      </c>
      <c r="PM294" s="112" t="e">
        <f>NA()</f>
        <v>#N/A</v>
      </c>
      <c r="PN294" s="112" t="e">
        <f>NA()</f>
        <v>#N/A</v>
      </c>
      <c r="PO294" s="112" t="e">
        <f>NA()</f>
        <v>#N/A</v>
      </c>
      <c r="PP294" s="112" t="e">
        <f>NA()</f>
        <v>#N/A</v>
      </c>
      <c r="PQ294" s="112" t="e">
        <f>NA()</f>
        <v>#N/A</v>
      </c>
      <c r="PR294" s="137" t="e">
        <f>NA()</f>
        <v>#N/A</v>
      </c>
      <c r="PS294" s="5" t="e">
        <f t="array" ref="PS294">+IF(ISERROR($NW294)=FALSE,MIN(IF($H294:$AL294&lt;65534,$H294:$AL294,"")),NA())</f>
        <v>#N/A</v>
      </c>
      <c r="PT294" s="1" t="e">
        <f t="array" ref="PT294">+IF(ISERROR($NX294)=FALSE,MIN(IF($AM294:$BN294&lt;65534,$AM294:$BN294,"")),NA())</f>
        <v>#N/A</v>
      </c>
      <c r="PU294" s="1" t="e">
        <f t="array" ref="PU294">+IF(ISERROR($NY294)=FALSE,MIN(IF($BP294:$CT294&lt;65534,$BP294:$CT294,"")),NA())</f>
        <v>#N/A</v>
      </c>
      <c r="PV294" s="1" t="e">
        <f t="array" ref="PV294">+IF(ISERROR($NZ294)=FALSE,MIN(IF($CU294:$DX294&lt;65534,$CU294:$DX294,"")),NA())</f>
        <v>#N/A</v>
      </c>
      <c r="PW294" s="1" t="e">
        <f t="array" ref="PW294">+IF(ISERROR($OA294)=FALSE,MIN(IF($DY294:$FC294&lt;65534,$DY294:$FC294,"")),NA())</f>
        <v>#N/A</v>
      </c>
      <c r="PX294" s="1" t="e">
        <f t="array" ref="PX294">+IF(ISERROR($OB294)=FALSE,MIN(IF($FD294:$GG294&lt;65534,$FD294:$GG294,"")),NA())</f>
        <v>#N/A</v>
      </c>
      <c r="PY294" s="1" t="e">
        <f t="array" ref="PY294">+IF(ISERROR($OC294)=FALSE,MIN(IF($GH294:$HL294&lt;65534,$GH294:$HL294,"")),NA())</f>
        <v>#N/A</v>
      </c>
      <c r="PZ294" s="1" t="e">
        <f t="array" ref="PZ294">+IF(ISERROR($OD294)=FALSE,MIN(IF($HM294:$IQ294&lt;65534,$HM294:$IQ294,"")),NA())</f>
        <v>#N/A</v>
      </c>
      <c r="QA294" s="1">
        <f t="array" ref="QA294">+IF(ISERROR($OE294)=FALSE,MIN(IF($IR294:$JU294&lt;65534,$IR294:$JU294,"")),NA())</f>
        <v>5.8</v>
      </c>
      <c r="QB294" s="1">
        <f t="array" ref="QB294">+IF(ISERROR($OF294)=FALSE,MIN(IF($JV294:$KZ294&lt;65534,$JV294:$KZ294,"")),NA())</f>
        <v>6</v>
      </c>
      <c r="QC294" s="1">
        <f t="array" ref="QC294">+IF(ISERROR($OG294)=FALSE,MIN(IF($LA294:$MD294&lt;65534,$LA294:$MD294,"")),NA())</f>
        <v>5.5</v>
      </c>
      <c r="QD294" s="1" t="e">
        <f t="array" ref="QD294">+IF(ISERROR($OH294)=FALSE,MIN(IF($ME294:$NI294&lt;65534,$ME294:$NI294,"")),NA())</f>
        <v>#N/A</v>
      </c>
      <c r="QE294" s="5" t="e">
        <f t="shared" si="234"/>
        <v>#N/A</v>
      </c>
      <c r="QF294" s="1" t="e">
        <f t="shared" si="235"/>
        <v>#N/A</v>
      </c>
      <c r="QG294" s="1" t="e">
        <f t="shared" si="236"/>
        <v>#N/A</v>
      </c>
      <c r="QH294" s="1" t="e">
        <f t="shared" si="237"/>
        <v>#N/A</v>
      </c>
      <c r="QI294" s="1" t="e">
        <f t="shared" si="238"/>
        <v>#N/A</v>
      </c>
      <c r="QJ294" s="1" t="e">
        <f t="shared" si="239"/>
        <v>#N/A</v>
      </c>
      <c r="QK294" s="1" t="e">
        <f t="shared" si="240"/>
        <v>#N/A</v>
      </c>
      <c r="QL294" s="1" t="e">
        <f t="shared" si="241"/>
        <v>#N/A</v>
      </c>
      <c r="QM294" s="1" t="e">
        <f t="shared" si="242"/>
        <v>#N/A</v>
      </c>
      <c r="QN294" s="1" t="e">
        <f t="shared" si="243"/>
        <v>#N/A</v>
      </c>
      <c r="QO294" s="1" t="e">
        <f t="shared" si="244"/>
        <v>#N/A</v>
      </c>
      <c r="QP294" s="1" t="e">
        <f t="shared" si="245"/>
        <v>#N/A</v>
      </c>
      <c r="QQ294" s="5" t="s">
        <v>893</v>
      </c>
    </row>
    <row r="295" spans="1:459" s="1" customFormat="1" x14ac:dyDescent="0.2">
      <c r="A295" s="107">
        <v>27015290</v>
      </c>
      <c r="B295" s="108">
        <v>-75.612791666666666</v>
      </c>
      <c r="C295" s="108">
        <v>6.2863333333333333</v>
      </c>
      <c r="D295" s="109">
        <v>1952</v>
      </c>
      <c r="E295" s="110" t="s">
        <v>175</v>
      </c>
      <c r="F295" s="110" t="s">
        <v>320</v>
      </c>
      <c r="G295" s="110" t="s">
        <v>13</v>
      </c>
      <c r="H295" s="1">
        <v>65535</v>
      </c>
      <c r="I295" s="1">
        <v>12.3</v>
      </c>
      <c r="J295" s="1">
        <v>12.7</v>
      </c>
      <c r="K295" s="1">
        <v>13.8</v>
      </c>
      <c r="L295" s="1">
        <v>14.9</v>
      </c>
      <c r="M295" s="1">
        <v>16</v>
      </c>
      <c r="N295" s="1">
        <v>15.9</v>
      </c>
      <c r="O295" s="1">
        <v>12.9</v>
      </c>
      <c r="P295" s="1">
        <v>13</v>
      </c>
      <c r="Q295" s="1">
        <v>14.1</v>
      </c>
      <c r="R295" s="1">
        <v>13.9</v>
      </c>
      <c r="S295" s="1">
        <v>15.1</v>
      </c>
      <c r="T295" s="1">
        <v>14.4</v>
      </c>
      <c r="U295" s="1">
        <v>14.4</v>
      </c>
      <c r="V295" s="1">
        <v>13.5</v>
      </c>
      <c r="W295" s="1">
        <v>15.5</v>
      </c>
      <c r="X295" s="1">
        <v>16.3</v>
      </c>
      <c r="Y295" s="1">
        <v>15</v>
      </c>
      <c r="Z295" s="1">
        <v>16.5</v>
      </c>
      <c r="AA295" s="1">
        <v>13.3</v>
      </c>
      <c r="AB295" s="1">
        <v>16.399999999999999</v>
      </c>
      <c r="AC295" s="1">
        <v>16.5</v>
      </c>
      <c r="AD295" s="1">
        <v>16</v>
      </c>
      <c r="AE295" s="1">
        <v>15.2</v>
      </c>
      <c r="AF295" s="1">
        <v>16.399999999999999</v>
      </c>
      <c r="AG295" s="1">
        <v>15.9</v>
      </c>
      <c r="AH295" s="1">
        <v>17.3</v>
      </c>
      <c r="AI295" s="1">
        <v>16.100000000000001</v>
      </c>
      <c r="AJ295" s="1">
        <v>12.9</v>
      </c>
      <c r="AK295" s="1">
        <v>13.4</v>
      </c>
      <c r="AL295" s="1">
        <v>15.4</v>
      </c>
      <c r="AM295" s="1">
        <v>65535</v>
      </c>
      <c r="AN295" s="1">
        <v>15.7</v>
      </c>
      <c r="AO295" s="1">
        <v>15.3</v>
      </c>
      <c r="AP295" s="1">
        <v>15.1</v>
      </c>
      <c r="AQ295" s="1">
        <v>16.399999999999999</v>
      </c>
      <c r="AR295" s="1">
        <v>15.9</v>
      </c>
      <c r="AS295" s="1">
        <v>15.4</v>
      </c>
      <c r="AT295" s="1">
        <v>15.9</v>
      </c>
      <c r="AU295" s="1">
        <v>15.7</v>
      </c>
      <c r="AV295" s="1">
        <v>16</v>
      </c>
      <c r="AW295" s="1">
        <v>16.600000000000001</v>
      </c>
      <c r="AX295" s="1">
        <v>16.899999999999999</v>
      </c>
      <c r="AY295" s="1">
        <v>17.100000000000001</v>
      </c>
      <c r="AZ295" s="1">
        <v>16.7</v>
      </c>
      <c r="BA295" s="1">
        <v>15</v>
      </c>
      <c r="BB295" s="1">
        <v>13.6</v>
      </c>
      <c r="BC295" s="1">
        <v>16.600000000000001</v>
      </c>
      <c r="BD295" s="1">
        <v>14.4</v>
      </c>
      <c r="BE295" s="1">
        <v>14.6</v>
      </c>
      <c r="BF295" s="1">
        <v>15.2</v>
      </c>
      <c r="BG295" s="1">
        <v>14.9</v>
      </c>
      <c r="BH295" s="1">
        <v>14.8</v>
      </c>
      <c r="BI295" s="1">
        <v>15.7</v>
      </c>
      <c r="BJ295" s="1">
        <v>16.5</v>
      </c>
      <c r="BK295" s="1">
        <v>14.4</v>
      </c>
      <c r="BL295" s="1">
        <v>15.3</v>
      </c>
      <c r="BM295" s="1">
        <v>14.9</v>
      </c>
      <c r="BN295" s="1">
        <v>15</v>
      </c>
      <c r="BO295" s="102"/>
      <c r="BP295" s="1">
        <v>13.6</v>
      </c>
      <c r="BQ295" s="1">
        <v>15.7</v>
      </c>
      <c r="BR295" s="1">
        <v>14</v>
      </c>
      <c r="BS295" s="1">
        <v>14.1</v>
      </c>
      <c r="BT295" s="1">
        <v>16.2</v>
      </c>
      <c r="BU295" s="1">
        <v>15.7</v>
      </c>
      <c r="BV295" s="1">
        <v>15.4</v>
      </c>
      <c r="BW295" s="1">
        <v>15.4</v>
      </c>
      <c r="BX295" s="1">
        <v>16.100000000000001</v>
      </c>
      <c r="BY295" s="1">
        <v>15.6</v>
      </c>
      <c r="BZ295" s="1">
        <v>15.6</v>
      </c>
      <c r="CA295" s="1">
        <v>14.7</v>
      </c>
      <c r="CB295" s="1">
        <v>15</v>
      </c>
      <c r="CC295" s="1">
        <v>15.9</v>
      </c>
      <c r="CD295" s="1">
        <v>15.8</v>
      </c>
      <c r="CE295" s="1">
        <v>16.399999999999999</v>
      </c>
      <c r="CF295" s="1">
        <v>16.100000000000001</v>
      </c>
      <c r="CG295" s="1">
        <v>17.3</v>
      </c>
      <c r="CH295" s="1">
        <v>14.7</v>
      </c>
      <c r="CI295" s="1">
        <v>15.3</v>
      </c>
      <c r="CJ295" s="1">
        <v>15.2</v>
      </c>
      <c r="CK295" s="1">
        <v>15.2</v>
      </c>
      <c r="CL295" s="1">
        <v>15.9</v>
      </c>
      <c r="CM295" s="1">
        <v>15.6</v>
      </c>
      <c r="CN295" s="1">
        <v>13.8</v>
      </c>
      <c r="CO295" s="1">
        <v>15.5</v>
      </c>
      <c r="CP295" s="1">
        <v>16.399999999999999</v>
      </c>
      <c r="CQ295" s="1">
        <v>16.8</v>
      </c>
      <c r="CR295" s="1">
        <v>14.6</v>
      </c>
      <c r="CS295" s="1">
        <v>14.5</v>
      </c>
      <c r="CT295" s="1">
        <v>16.2</v>
      </c>
      <c r="CU295" s="1">
        <v>14.7</v>
      </c>
      <c r="CV295" s="1">
        <v>15.1</v>
      </c>
      <c r="CW295" s="1">
        <v>14.3</v>
      </c>
      <c r="CX295" s="1">
        <v>16</v>
      </c>
      <c r="CY295" s="1">
        <v>15.3</v>
      </c>
      <c r="CZ295" s="1">
        <v>14.6</v>
      </c>
      <c r="DA295" s="1">
        <v>16</v>
      </c>
      <c r="DB295" s="1">
        <v>15.6</v>
      </c>
      <c r="DC295" s="1">
        <v>15.8</v>
      </c>
      <c r="DD295" s="1">
        <v>14.6</v>
      </c>
      <c r="DE295" s="1">
        <v>13.8</v>
      </c>
      <c r="DF295" s="1">
        <v>15.3</v>
      </c>
      <c r="DG295" s="1">
        <v>16.7</v>
      </c>
      <c r="DH295" s="1">
        <v>15.2</v>
      </c>
      <c r="DI295" s="1">
        <v>15.5</v>
      </c>
      <c r="DJ295" s="1">
        <v>16.5</v>
      </c>
      <c r="DK295" s="1">
        <v>16.899999999999999</v>
      </c>
      <c r="DL295" s="1">
        <v>14.6</v>
      </c>
      <c r="DM295" s="1">
        <v>13.8</v>
      </c>
      <c r="DN295" s="1">
        <v>15.3</v>
      </c>
      <c r="DO295" s="1">
        <v>15.8</v>
      </c>
      <c r="DP295" s="1">
        <v>15</v>
      </c>
      <c r="DQ295" s="1">
        <v>14.8</v>
      </c>
      <c r="DR295" s="1">
        <v>14.8</v>
      </c>
      <c r="DS295" s="1">
        <v>15.9</v>
      </c>
      <c r="DT295" s="1">
        <v>16</v>
      </c>
      <c r="DU295" s="1">
        <v>16.2</v>
      </c>
      <c r="DV295" s="1">
        <v>16</v>
      </c>
      <c r="DW295" s="1">
        <v>16.399999999999999</v>
      </c>
      <c r="DX295" s="1">
        <v>16.8</v>
      </c>
      <c r="DY295" s="1">
        <v>16.100000000000001</v>
      </c>
      <c r="DZ295" s="1">
        <v>15.6</v>
      </c>
      <c r="EA295" s="1">
        <v>14.7</v>
      </c>
      <c r="EB295" s="1">
        <v>16.399999999999999</v>
      </c>
      <c r="EC295" s="1">
        <v>16.399999999999999</v>
      </c>
      <c r="ED295" s="1">
        <v>16.7</v>
      </c>
      <c r="EE295" s="1">
        <v>16.899999999999999</v>
      </c>
      <c r="EF295" s="1">
        <v>17.2</v>
      </c>
      <c r="EG295" s="1">
        <v>14.7</v>
      </c>
      <c r="EH295" s="1">
        <v>15.7</v>
      </c>
      <c r="EI295" s="1">
        <v>16.2</v>
      </c>
      <c r="EJ295" s="1">
        <v>15.1</v>
      </c>
      <c r="EK295" s="1">
        <v>15.4</v>
      </c>
      <c r="EL295" s="1">
        <v>14</v>
      </c>
      <c r="EM295" s="1">
        <v>15.6</v>
      </c>
      <c r="EN295" s="1">
        <v>14.7</v>
      </c>
      <c r="EO295" s="1">
        <v>14.4</v>
      </c>
      <c r="EP295" s="1">
        <v>16.3</v>
      </c>
      <c r="EQ295" s="1">
        <v>15.7</v>
      </c>
      <c r="ER295" s="1">
        <v>15.2</v>
      </c>
      <c r="ES295" s="1">
        <v>15.8</v>
      </c>
      <c r="ET295" s="1">
        <v>14.2</v>
      </c>
      <c r="EU295" s="1">
        <v>15.2</v>
      </c>
      <c r="EV295" s="1">
        <v>15.4</v>
      </c>
      <c r="EW295" s="1">
        <v>15.4</v>
      </c>
      <c r="EX295" s="1">
        <v>13.7</v>
      </c>
      <c r="EY295" s="1">
        <v>15.2</v>
      </c>
      <c r="EZ295" s="1">
        <v>15.9</v>
      </c>
      <c r="FA295" s="1">
        <v>14.7</v>
      </c>
      <c r="FB295" s="1">
        <v>15.8</v>
      </c>
      <c r="FC295" s="1">
        <v>15.1</v>
      </c>
      <c r="FD295" s="1">
        <v>14.6</v>
      </c>
      <c r="FE295" s="1">
        <v>13.7</v>
      </c>
      <c r="FF295" s="1">
        <v>15.9</v>
      </c>
      <c r="FG295" s="1">
        <v>15</v>
      </c>
      <c r="FH295" s="1">
        <v>15.1</v>
      </c>
      <c r="FI295" s="1">
        <v>14.6</v>
      </c>
      <c r="FJ295" s="1">
        <v>14.3</v>
      </c>
      <c r="FK295" s="1">
        <v>13.8</v>
      </c>
      <c r="FL295" s="1">
        <v>15.9</v>
      </c>
      <c r="FM295" s="1">
        <v>16</v>
      </c>
      <c r="FN295" s="1">
        <v>14.7</v>
      </c>
      <c r="FO295" s="1">
        <v>14.8</v>
      </c>
      <c r="FP295" s="1">
        <v>16.100000000000001</v>
      </c>
      <c r="FQ295" s="1">
        <v>14.9</v>
      </c>
      <c r="FR295" s="1">
        <v>16.100000000000001</v>
      </c>
      <c r="FS295" s="1">
        <v>15.6</v>
      </c>
      <c r="FT295" s="1">
        <v>14.7</v>
      </c>
      <c r="FU295" s="1">
        <v>16.600000000000001</v>
      </c>
      <c r="FV295" s="1">
        <v>16.8</v>
      </c>
      <c r="FW295" s="1">
        <v>14.8</v>
      </c>
      <c r="FX295" s="1">
        <v>15.3</v>
      </c>
      <c r="FY295" s="1">
        <v>16</v>
      </c>
      <c r="FZ295" s="1">
        <v>15.8</v>
      </c>
      <c r="GA295" s="1">
        <v>15.1</v>
      </c>
      <c r="GB295" s="1">
        <v>14.9</v>
      </c>
      <c r="GC295" s="1">
        <v>16</v>
      </c>
      <c r="GD295" s="1">
        <v>15.6</v>
      </c>
      <c r="GE295" s="1">
        <v>18.5</v>
      </c>
      <c r="GF295" s="1">
        <v>13.8</v>
      </c>
      <c r="GG295" s="1">
        <v>14.3</v>
      </c>
      <c r="GH295" s="1">
        <v>15.2</v>
      </c>
      <c r="GI295" s="1">
        <v>14.9</v>
      </c>
      <c r="GJ295" s="1">
        <v>14.7</v>
      </c>
      <c r="GK295" s="1">
        <v>15.3</v>
      </c>
      <c r="GL295" s="1">
        <v>12.8</v>
      </c>
      <c r="GM295" s="1">
        <v>13.7</v>
      </c>
      <c r="GN295" s="1">
        <v>13.1</v>
      </c>
      <c r="GO295" s="1">
        <v>14.6</v>
      </c>
      <c r="GP295" s="1">
        <v>15.2</v>
      </c>
      <c r="GQ295" s="1">
        <v>14</v>
      </c>
      <c r="GR295" s="1">
        <v>14.9</v>
      </c>
      <c r="GS295" s="1">
        <v>15.3</v>
      </c>
      <c r="GT295" s="1">
        <v>13.6</v>
      </c>
      <c r="GU295" s="1">
        <v>14.1</v>
      </c>
      <c r="GV295" s="1">
        <v>13.7</v>
      </c>
      <c r="GW295" s="1">
        <v>14.8</v>
      </c>
      <c r="GX295" s="1">
        <v>15.8</v>
      </c>
      <c r="GY295" s="1">
        <v>15.2</v>
      </c>
      <c r="GZ295" s="1">
        <v>15.1</v>
      </c>
      <c r="HA295" s="1">
        <v>15.5</v>
      </c>
      <c r="HB295" s="1">
        <v>15.9</v>
      </c>
      <c r="HC295" s="1">
        <v>16.5</v>
      </c>
      <c r="HD295" s="1">
        <v>14.9</v>
      </c>
      <c r="HE295" s="1">
        <v>14.7</v>
      </c>
      <c r="HF295" s="1">
        <v>13.9</v>
      </c>
      <c r="HG295" s="1">
        <v>14.1</v>
      </c>
      <c r="HH295" s="1">
        <v>15.4</v>
      </c>
      <c r="HI295" s="1">
        <v>13.8</v>
      </c>
      <c r="HJ295" s="1">
        <v>14.3</v>
      </c>
      <c r="HK295" s="1">
        <v>16.399999999999999</v>
      </c>
      <c r="HL295" s="1">
        <v>14</v>
      </c>
      <c r="HM295" s="1">
        <v>14.5</v>
      </c>
      <c r="HN295" s="1">
        <v>15.4</v>
      </c>
      <c r="HO295" s="1">
        <v>14.2</v>
      </c>
      <c r="HP295" s="1">
        <v>15.2</v>
      </c>
      <c r="HQ295" s="1">
        <v>15.5</v>
      </c>
      <c r="HR295" s="1">
        <v>14</v>
      </c>
      <c r="HS295" s="1">
        <v>13.4</v>
      </c>
      <c r="HT295" s="1">
        <v>14.8</v>
      </c>
      <c r="HU295" s="1">
        <v>15.1</v>
      </c>
      <c r="HV295" s="1">
        <v>14.3</v>
      </c>
      <c r="HW295" s="1">
        <v>16.2</v>
      </c>
      <c r="HX295" s="1">
        <v>15.1</v>
      </c>
      <c r="HY295" s="1">
        <v>18.100000000000001</v>
      </c>
      <c r="HZ295" s="1">
        <v>15.7</v>
      </c>
      <c r="IA295" s="1">
        <v>14.6</v>
      </c>
      <c r="IB295" s="1">
        <v>14.4</v>
      </c>
      <c r="IC295" s="1">
        <v>14.9</v>
      </c>
      <c r="ID295" s="1">
        <v>14.2</v>
      </c>
      <c r="IE295" s="1">
        <v>15</v>
      </c>
      <c r="IF295" s="1">
        <v>14.3</v>
      </c>
      <c r="IG295" s="1">
        <v>15.9</v>
      </c>
      <c r="IH295" s="1">
        <v>14.1</v>
      </c>
      <c r="II295" s="1">
        <v>16.8</v>
      </c>
      <c r="IJ295" s="1">
        <v>14.2</v>
      </c>
      <c r="IK295" s="1">
        <v>14.9</v>
      </c>
      <c r="IL295" s="1">
        <v>14.9</v>
      </c>
      <c r="IM295" s="1">
        <v>14.9</v>
      </c>
      <c r="IN295" s="1">
        <v>16.5</v>
      </c>
      <c r="IO295" s="1">
        <v>13.2</v>
      </c>
      <c r="IP295" s="1">
        <v>16.100000000000001</v>
      </c>
      <c r="IQ295" s="1">
        <v>15.5</v>
      </c>
      <c r="IR295" s="1">
        <v>14.8</v>
      </c>
      <c r="IS295" s="1">
        <v>16.2</v>
      </c>
      <c r="IT295" s="1">
        <v>14.9</v>
      </c>
      <c r="IU295" s="1">
        <v>16.100000000000001</v>
      </c>
      <c r="IV295" s="1">
        <v>16.600000000000001</v>
      </c>
      <c r="IW295" s="1">
        <v>14.6</v>
      </c>
      <c r="IX295" s="1">
        <v>16.399999999999999</v>
      </c>
      <c r="IY295" s="1">
        <v>14.9</v>
      </c>
      <c r="IZ295" s="1">
        <v>14.8</v>
      </c>
      <c r="JA295" s="1">
        <v>17.2</v>
      </c>
      <c r="JB295" s="1">
        <v>16.5</v>
      </c>
      <c r="JC295" s="1">
        <v>16.3</v>
      </c>
      <c r="JD295" s="1">
        <v>13.9</v>
      </c>
      <c r="JE295" s="1">
        <v>16.399999999999999</v>
      </c>
      <c r="JF295" s="1">
        <v>14.8</v>
      </c>
      <c r="JG295" s="1">
        <v>13.8</v>
      </c>
      <c r="JH295" s="1">
        <v>15.4</v>
      </c>
      <c r="JI295" s="1">
        <v>15.3</v>
      </c>
      <c r="JJ295" s="1">
        <v>14</v>
      </c>
      <c r="JK295" s="1">
        <v>14.7</v>
      </c>
      <c r="JL295" s="1">
        <v>15.3</v>
      </c>
      <c r="JM295" s="1">
        <v>13.8</v>
      </c>
      <c r="JN295" s="1">
        <v>14.8</v>
      </c>
      <c r="JO295" s="1">
        <v>13.8</v>
      </c>
      <c r="JP295" s="1">
        <v>15.2</v>
      </c>
      <c r="JQ295" s="1">
        <v>14.4</v>
      </c>
      <c r="JR295" s="1">
        <v>13.8</v>
      </c>
      <c r="JS295" s="1">
        <v>15.6</v>
      </c>
      <c r="JT295" s="1">
        <v>14.5</v>
      </c>
      <c r="JU295" s="1">
        <v>13.7</v>
      </c>
      <c r="JV295" s="1">
        <v>13.2</v>
      </c>
      <c r="JW295" s="1">
        <v>14.2</v>
      </c>
      <c r="JX295" s="1">
        <v>14</v>
      </c>
      <c r="JY295" s="1">
        <v>12.4</v>
      </c>
      <c r="JZ295" s="1">
        <v>15.6</v>
      </c>
      <c r="KA295" s="1">
        <v>13.6</v>
      </c>
      <c r="KB295" s="1">
        <v>13.8</v>
      </c>
      <c r="KC295" s="1">
        <v>14.8</v>
      </c>
      <c r="KD295" s="1">
        <v>14.4</v>
      </c>
      <c r="KE295" s="1">
        <v>15.4</v>
      </c>
      <c r="KF295" s="1">
        <v>15.2</v>
      </c>
      <c r="KG295" s="1">
        <v>13.2</v>
      </c>
      <c r="KH295" s="1">
        <v>14.4</v>
      </c>
      <c r="KI295" s="1">
        <v>14.3</v>
      </c>
      <c r="KJ295" s="1">
        <v>15.1</v>
      </c>
      <c r="KK295" s="1">
        <v>15.4</v>
      </c>
      <c r="KL295" s="1">
        <v>14.8</v>
      </c>
      <c r="KM295" s="1">
        <v>14.5</v>
      </c>
      <c r="KN295" s="1">
        <v>14.2</v>
      </c>
      <c r="KO295" s="1">
        <v>14.5</v>
      </c>
      <c r="KP295" s="1">
        <v>15.2</v>
      </c>
      <c r="KQ295" s="1">
        <v>13</v>
      </c>
      <c r="KR295" s="1">
        <v>13.8</v>
      </c>
      <c r="KS295" s="1">
        <v>14.8</v>
      </c>
      <c r="KT295" s="1">
        <v>15.5</v>
      </c>
      <c r="KU295" s="1">
        <v>13.9</v>
      </c>
      <c r="KV295" s="1">
        <v>14.2</v>
      </c>
      <c r="KW295" s="1">
        <v>13.3</v>
      </c>
      <c r="KX295" s="1">
        <v>15.6</v>
      </c>
      <c r="KY295" s="1">
        <v>14.5</v>
      </c>
      <c r="KZ295" s="1">
        <v>14.6</v>
      </c>
      <c r="LA295" s="1">
        <v>14.5</v>
      </c>
      <c r="LB295" s="1">
        <v>14.8</v>
      </c>
      <c r="LC295" s="1">
        <v>16.100000000000001</v>
      </c>
      <c r="LD295" s="1">
        <v>15.6</v>
      </c>
      <c r="LE295" s="1">
        <v>16.3</v>
      </c>
      <c r="LF295" s="1">
        <v>16.100000000000001</v>
      </c>
      <c r="LG295" s="1">
        <v>14.9</v>
      </c>
      <c r="LH295" s="1">
        <v>15.3</v>
      </c>
      <c r="LI295" s="1">
        <v>14.1</v>
      </c>
      <c r="LJ295" s="1">
        <v>13.8</v>
      </c>
      <c r="LK295" s="1">
        <v>15.9</v>
      </c>
      <c r="LL295" s="1">
        <v>15.5</v>
      </c>
      <c r="LM295" s="1">
        <v>14.4</v>
      </c>
      <c r="LN295" s="1">
        <v>14.4</v>
      </c>
      <c r="LO295" s="1">
        <v>15.2</v>
      </c>
      <c r="LP295" s="1">
        <v>13.8</v>
      </c>
      <c r="LQ295" s="1">
        <v>14.8</v>
      </c>
      <c r="LR295" s="1">
        <v>15.8</v>
      </c>
      <c r="LS295" s="1">
        <v>14.8</v>
      </c>
      <c r="LT295" s="1">
        <v>14.9</v>
      </c>
      <c r="LU295" s="1">
        <v>13.1</v>
      </c>
      <c r="LV295" s="1">
        <v>13.9</v>
      </c>
      <c r="LW295" s="1">
        <v>12.6</v>
      </c>
      <c r="LX295" s="1">
        <v>13.8</v>
      </c>
      <c r="LY295" s="1">
        <v>15.8</v>
      </c>
      <c r="LZ295" s="1">
        <v>16.3</v>
      </c>
      <c r="MA295" s="1">
        <v>15.8</v>
      </c>
      <c r="MB295" s="1">
        <v>15.2</v>
      </c>
      <c r="MC295" s="1">
        <v>15.5</v>
      </c>
      <c r="MD295" s="1">
        <v>14.8</v>
      </c>
      <c r="ME295" s="1">
        <v>65535</v>
      </c>
      <c r="MF295" s="1">
        <v>65535</v>
      </c>
      <c r="MG295" s="1">
        <v>65535</v>
      </c>
      <c r="MH295" s="1">
        <v>65535</v>
      </c>
      <c r="MI295" s="1">
        <v>65535</v>
      </c>
      <c r="MJ295" s="1">
        <v>65535</v>
      </c>
      <c r="MK295" s="1">
        <v>65535</v>
      </c>
      <c r="ML295" s="1">
        <v>65535</v>
      </c>
      <c r="MM295" s="1">
        <v>65535</v>
      </c>
      <c r="MN295" s="1">
        <v>65535</v>
      </c>
      <c r="MO295" s="1">
        <v>65535</v>
      </c>
      <c r="MP295" s="1">
        <v>65535</v>
      </c>
      <c r="MQ295" s="1">
        <v>65535</v>
      </c>
      <c r="MR295" s="1">
        <v>65535</v>
      </c>
      <c r="MS295" s="1">
        <v>65535</v>
      </c>
      <c r="MT295" s="1">
        <v>65535</v>
      </c>
      <c r="MU295" s="1">
        <v>65535</v>
      </c>
      <c r="MV295" s="1">
        <v>65535</v>
      </c>
      <c r="MW295" s="1">
        <v>65535</v>
      </c>
      <c r="MX295" s="1">
        <v>65535</v>
      </c>
      <c r="MY295" s="1">
        <v>65535</v>
      </c>
      <c r="MZ295" s="1">
        <v>65535</v>
      </c>
      <c r="NA295" s="1">
        <v>65535</v>
      </c>
      <c r="NB295" s="1">
        <v>65535</v>
      </c>
      <c r="NC295" s="1">
        <v>65535</v>
      </c>
      <c r="ND295" s="1">
        <v>65535</v>
      </c>
      <c r="NE295" s="1">
        <v>65535</v>
      </c>
      <c r="NF295" s="1">
        <v>65535</v>
      </c>
      <c r="NG295" s="1">
        <v>65535</v>
      </c>
      <c r="NH295" s="1">
        <v>65535</v>
      </c>
      <c r="NI295" s="1">
        <v>15.8</v>
      </c>
      <c r="NJ295" s="6">
        <f t="shared" si="209"/>
        <v>0.967741935483871</v>
      </c>
      <c r="NK295" s="3">
        <f t="shared" si="210"/>
        <v>0.9642857142857143</v>
      </c>
      <c r="NL295" s="3">
        <f t="shared" si="211"/>
        <v>1</v>
      </c>
      <c r="NM295" s="3">
        <f t="shared" si="212"/>
        <v>1</v>
      </c>
      <c r="NN295" s="3">
        <f t="shared" si="213"/>
        <v>1</v>
      </c>
      <c r="NO295" s="3">
        <f t="shared" si="214"/>
        <v>1</v>
      </c>
      <c r="NP295" s="3">
        <f t="shared" si="215"/>
        <v>1</v>
      </c>
      <c r="NQ295" s="3">
        <f t="shared" si="216"/>
        <v>1</v>
      </c>
      <c r="NR295" s="3">
        <f t="shared" si="217"/>
        <v>1</v>
      </c>
      <c r="NS295" s="3">
        <f t="shared" si="218"/>
        <v>1</v>
      </c>
      <c r="NT295" s="3">
        <f t="shared" si="219"/>
        <v>1</v>
      </c>
      <c r="NU295" s="3">
        <f t="shared" si="220"/>
        <v>3.2258064516129031E-2</v>
      </c>
      <c r="NV295" s="3">
        <f t="shared" si="221"/>
        <v>0.9123287671232877</v>
      </c>
      <c r="NW295" s="5">
        <f t="shared" si="222"/>
        <v>14.833333333333332</v>
      </c>
      <c r="NX295" s="1">
        <f t="shared" si="223"/>
        <v>15.540740740740739</v>
      </c>
      <c r="NY295" s="1">
        <f t="shared" si="224"/>
        <v>15.429032258064517</v>
      </c>
      <c r="NZ295" s="1">
        <f t="shared" si="225"/>
        <v>15.443333333333333</v>
      </c>
      <c r="OA295" s="1">
        <f t="shared" si="226"/>
        <v>15.464516129032253</v>
      </c>
      <c r="OB295" s="1">
        <f t="shared" si="227"/>
        <v>15.310000000000002</v>
      </c>
      <c r="OC295" s="1">
        <f t="shared" si="228"/>
        <v>14.690322580645159</v>
      </c>
      <c r="OD295" s="1">
        <f t="shared" si="229"/>
        <v>15.029032258064513</v>
      </c>
      <c r="OE295" s="1">
        <f t="shared" si="230"/>
        <v>15.083333333333336</v>
      </c>
      <c r="OF295" s="1">
        <f t="shared" si="231"/>
        <v>14.36774193548387</v>
      </c>
      <c r="OG295" s="1">
        <f t="shared" si="232"/>
        <v>14.926666666666671</v>
      </c>
      <c r="OH295" s="1" t="e">
        <f t="shared" si="233"/>
        <v>#N/A</v>
      </c>
      <c r="OI295" s="111" t="e">
        <f>NA()</f>
        <v>#N/A</v>
      </c>
      <c r="OJ295" s="112" t="e">
        <f>NA()</f>
        <v>#N/A</v>
      </c>
      <c r="OK295" s="112" t="e">
        <f>NA()</f>
        <v>#N/A</v>
      </c>
      <c r="OL295" s="112" t="e">
        <f>NA()</f>
        <v>#N/A</v>
      </c>
      <c r="OM295" s="112" t="e">
        <f>NA()</f>
        <v>#N/A</v>
      </c>
      <c r="ON295" s="112" t="e">
        <f>NA()</f>
        <v>#N/A</v>
      </c>
      <c r="OO295" s="112" t="e">
        <f>NA()</f>
        <v>#N/A</v>
      </c>
      <c r="OP295" s="112" t="e">
        <f>NA()</f>
        <v>#N/A</v>
      </c>
      <c r="OQ295" s="112" t="e">
        <f>NA()</f>
        <v>#N/A</v>
      </c>
      <c r="OR295" s="112" t="e">
        <f>NA()</f>
        <v>#N/A</v>
      </c>
      <c r="OS295" s="112" t="e">
        <f>NA()</f>
        <v>#N/A</v>
      </c>
      <c r="OT295" s="112" t="e">
        <f>NA()</f>
        <v>#N/A</v>
      </c>
      <c r="OU295" s="5" t="e">
        <f t="shared" si="197"/>
        <v>#N/A</v>
      </c>
      <c r="OV295" s="1" t="e">
        <f t="shared" si="198"/>
        <v>#N/A</v>
      </c>
      <c r="OW295" s="1" t="e">
        <f t="shared" si="199"/>
        <v>#N/A</v>
      </c>
      <c r="OX295" s="1" t="e">
        <f t="shared" si="200"/>
        <v>#N/A</v>
      </c>
      <c r="OY295" s="1" t="e">
        <f t="shared" si="201"/>
        <v>#N/A</v>
      </c>
      <c r="OZ295" s="1" t="e">
        <f t="shared" si="202"/>
        <v>#N/A</v>
      </c>
      <c r="PA295" s="1" t="e">
        <f t="shared" si="203"/>
        <v>#N/A</v>
      </c>
      <c r="PB295" s="1" t="e">
        <f t="shared" si="204"/>
        <v>#N/A</v>
      </c>
      <c r="PC295" s="1" t="e">
        <f t="shared" si="205"/>
        <v>#N/A</v>
      </c>
      <c r="PD295" s="1" t="e">
        <f t="shared" si="206"/>
        <v>#N/A</v>
      </c>
      <c r="PE295" s="1" t="e">
        <f t="shared" si="207"/>
        <v>#N/A</v>
      </c>
      <c r="PF295" s="1" t="e">
        <f t="shared" si="208"/>
        <v>#N/A</v>
      </c>
      <c r="PG295" s="111" t="e">
        <f>NA()</f>
        <v>#N/A</v>
      </c>
      <c r="PH295" s="112" t="e">
        <f>NA()</f>
        <v>#N/A</v>
      </c>
      <c r="PI295" s="112" t="e">
        <f>NA()</f>
        <v>#N/A</v>
      </c>
      <c r="PJ295" s="112" t="e">
        <f>NA()</f>
        <v>#N/A</v>
      </c>
      <c r="PK295" s="112" t="e">
        <f>NA()</f>
        <v>#N/A</v>
      </c>
      <c r="PL295" s="112" t="e">
        <f>NA()</f>
        <v>#N/A</v>
      </c>
      <c r="PM295" s="112" t="e">
        <f>NA()</f>
        <v>#N/A</v>
      </c>
      <c r="PN295" s="112" t="e">
        <f>NA()</f>
        <v>#N/A</v>
      </c>
      <c r="PO295" s="112" t="e">
        <f>NA()</f>
        <v>#N/A</v>
      </c>
      <c r="PP295" s="112" t="e">
        <f>NA()</f>
        <v>#N/A</v>
      </c>
      <c r="PQ295" s="112" t="e">
        <f>NA()</f>
        <v>#N/A</v>
      </c>
      <c r="PR295" s="137" t="e">
        <f>NA()</f>
        <v>#N/A</v>
      </c>
      <c r="PS295" s="5">
        <f t="array" ref="PS295">+IF(ISERROR($NW295)=FALSE,MIN(IF($H295:$AL295&lt;65534,$H295:$AL295,"")),NA())</f>
        <v>12.3</v>
      </c>
      <c r="PT295" s="1">
        <f t="array" ref="PT295">+IF(ISERROR($NX295)=FALSE,MIN(IF($AM295:$BN295&lt;65534,$AM295:$BN295,"")),NA())</f>
        <v>13.6</v>
      </c>
      <c r="PU295" s="1">
        <f t="array" ref="PU295">+IF(ISERROR($NY295)=FALSE,MIN(IF($BP295:$CT295&lt;65534,$BP295:$CT295,"")),NA())</f>
        <v>13.6</v>
      </c>
      <c r="PV295" s="1">
        <f t="array" ref="PV295">+IF(ISERROR($NZ295)=FALSE,MIN(IF($CU295:$DX295&lt;65534,$CU295:$DX295,"")),NA())</f>
        <v>13.8</v>
      </c>
      <c r="PW295" s="1">
        <f t="array" ref="PW295">+IF(ISERROR($OA295)=FALSE,MIN(IF($DY295:$FC295&lt;65534,$DY295:$FC295,"")),NA())</f>
        <v>13.7</v>
      </c>
      <c r="PX295" s="1">
        <f t="array" ref="PX295">+IF(ISERROR($OB295)=FALSE,MIN(IF($FD295:$GG295&lt;65534,$FD295:$GG295,"")),NA())</f>
        <v>13.7</v>
      </c>
      <c r="PY295" s="1">
        <f t="array" ref="PY295">+IF(ISERROR($OC295)=FALSE,MIN(IF($GH295:$HL295&lt;65534,$GH295:$HL295,"")),NA())</f>
        <v>12.8</v>
      </c>
      <c r="PZ295" s="1">
        <f t="array" ref="PZ295">+IF(ISERROR($OD295)=FALSE,MIN(IF($HM295:$IQ295&lt;65534,$HM295:$IQ295,"")),NA())</f>
        <v>13.2</v>
      </c>
      <c r="QA295" s="1">
        <f t="array" ref="QA295">+IF(ISERROR($OE295)=FALSE,MIN(IF($IR295:$JU295&lt;65534,$IR295:$JU295,"")),NA())</f>
        <v>13.7</v>
      </c>
      <c r="QB295" s="1">
        <f t="array" ref="QB295">+IF(ISERROR($OF295)=FALSE,MIN(IF($JV295:$KZ295&lt;65534,$JV295:$KZ295,"")),NA())</f>
        <v>12.4</v>
      </c>
      <c r="QC295" s="1">
        <f t="array" ref="QC295">+IF(ISERROR($OG295)=FALSE,MIN(IF($LA295:$MD295&lt;65534,$LA295:$MD295,"")),NA())</f>
        <v>12.6</v>
      </c>
      <c r="QD295" s="1" t="e">
        <f t="array" ref="QD295">+IF(ISERROR($OH295)=FALSE,MIN(IF($ME295:$NI295&lt;65534,$ME295:$NI295,"")),NA())</f>
        <v>#N/A</v>
      </c>
      <c r="QE295" s="5" t="e">
        <f t="shared" si="234"/>
        <v>#N/A</v>
      </c>
      <c r="QF295" s="1" t="e">
        <f t="shared" si="235"/>
        <v>#N/A</v>
      </c>
      <c r="QG295" s="1" t="e">
        <f t="shared" si="236"/>
        <v>#N/A</v>
      </c>
      <c r="QH295" s="1" t="e">
        <f t="shared" si="237"/>
        <v>#N/A</v>
      </c>
      <c r="QI295" s="1" t="e">
        <f t="shared" si="238"/>
        <v>#N/A</v>
      </c>
      <c r="QJ295" s="1" t="e">
        <f t="shared" si="239"/>
        <v>#N/A</v>
      </c>
      <c r="QK295" s="1" t="e">
        <f t="shared" si="240"/>
        <v>#N/A</v>
      </c>
      <c r="QL295" s="1" t="e">
        <f t="shared" si="241"/>
        <v>#N/A</v>
      </c>
      <c r="QM295" s="1" t="e">
        <f t="shared" si="242"/>
        <v>#N/A</v>
      </c>
      <c r="QN295" s="1" t="e">
        <f t="shared" si="243"/>
        <v>#N/A</v>
      </c>
      <c r="QO295" s="1" t="e">
        <f t="shared" si="244"/>
        <v>#N/A</v>
      </c>
      <c r="QP295" s="1" t="e">
        <f t="shared" si="245"/>
        <v>#N/A</v>
      </c>
      <c r="QQ295" s="5" t="s">
        <v>893</v>
      </c>
    </row>
    <row r="296" spans="1:459" s="1" customFormat="1" x14ac:dyDescent="0.2">
      <c r="A296" s="107">
        <v>27015300</v>
      </c>
      <c r="B296" s="108">
        <v>-75.55</v>
      </c>
      <c r="C296" s="108">
        <v>6.2532777777777779</v>
      </c>
      <c r="D296" s="109">
        <v>1591</v>
      </c>
      <c r="E296" s="110" t="s">
        <v>627</v>
      </c>
      <c r="F296" s="110" t="s">
        <v>320</v>
      </c>
      <c r="G296" s="110" t="s">
        <v>13</v>
      </c>
      <c r="H296" s="1">
        <v>65535</v>
      </c>
      <c r="I296" s="1">
        <v>65535</v>
      </c>
      <c r="J296" s="1">
        <v>65535</v>
      </c>
      <c r="K296" s="1">
        <v>65535</v>
      </c>
      <c r="L296" s="1">
        <v>65535</v>
      </c>
      <c r="M296" s="1">
        <v>65535</v>
      </c>
      <c r="N296" s="1">
        <v>65535</v>
      </c>
      <c r="O296" s="1">
        <v>65535</v>
      </c>
      <c r="P296" s="1">
        <v>65535</v>
      </c>
      <c r="Q296" s="1">
        <v>65535</v>
      </c>
      <c r="R296" s="1">
        <v>65535</v>
      </c>
      <c r="S296" s="1">
        <v>65535</v>
      </c>
      <c r="T296" s="1">
        <v>65535</v>
      </c>
      <c r="U296" s="1">
        <v>65535</v>
      </c>
      <c r="V296" s="1">
        <v>65535</v>
      </c>
      <c r="W296" s="1">
        <v>65535</v>
      </c>
      <c r="X296" s="1">
        <v>65535</v>
      </c>
      <c r="Y296" s="1">
        <v>65535</v>
      </c>
      <c r="Z296" s="1">
        <v>65535</v>
      </c>
      <c r="AA296" s="1">
        <v>65535</v>
      </c>
      <c r="AB296" s="1">
        <v>65535</v>
      </c>
      <c r="AC296" s="1">
        <v>65535</v>
      </c>
      <c r="AD296" s="1">
        <v>65535</v>
      </c>
      <c r="AE296" s="1">
        <v>65535</v>
      </c>
      <c r="AF296" s="1">
        <v>65535</v>
      </c>
      <c r="AG296" s="1">
        <v>65535</v>
      </c>
      <c r="AH296" s="1">
        <v>65535</v>
      </c>
      <c r="AI296" s="1">
        <v>65535</v>
      </c>
      <c r="AJ296" s="1">
        <v>65535</v>
      </c>
      <c r="AK296" s="1">
        <v>65535</v>
      </c>
      <c r="AL296" s="1">
        <v>65535</v>
      </c>
      <c r="AM296" s="1">
        <v>65535</v>
      </c>
      <c r="AN296" s="1">
        <v>65535</v>
      </c>
      <c r="AO296" s="1">
        <v>65535</v>
      </c>
      <c r="AP296" s="1">
        <v>65535</v>
      </c>
      <c r="AQ296" s="1">
        <v>65535</v>
      </c>
      <c r="AR296" s="1">
        <v>65535</v>
      </c>
      <c r="AS296" s="1">
        <v>65535</v>
      </c>
      <c r="AT296" s="1">
        <v>65535</v>
      </c>
      <c r="AU296" s="1">
        <v>65535</v>
      </c>
      <c r="AV296" s="1">
        <v>65535</v>
      </c>
      <c r="AW296" s="1">
        <v>65535</v>
      </c>
      <c r="AX296" s="1">
        <v>65535</v>
      </c>
      <c r="AY296" s="1">
        <v>65535</v>
      </c>
      <c r="AZ296" s="1">
        <v>65535</v>
      </c>
      <c r="BA296" s="1">
        <v>65535</v>
      </c>
      <c r="BB296" s="1">
        <v>65535</v>
      </c>
      <c r="BC296" s="1">
        <v>65535</v>
      </c>
      <c r="BD296" s="1">
        <v>65535</v>
      </c>
      <c r="BE296" s="1">
        <v>65535</v>
      </c>
      <c r="BF296" s="1">
        <v>65535</v>
      </c>
      <c r="BG296" s="1">
        <v>65535</v>
      </c>
      <c r="BH296" s="1">
        <v>65535</v>
      </c>
      <c r="BI296" s="1">
        <v>65535</v>
      </c>
      <c r="BJ296" s="1">
        <v>65535</v>
      </c>
      <c r="BK296" s="1">
        <v>65535</v>
      </c>
      <c r="BL296" s="1">
        <v>65535</v>
      </c>
      <c r="BM296" s="1">
        <v>65535</v>
      </c>
      <c r="BN296" s="1">
        <v>65535</v>
      </c>
      <c r="BO296" s="102"/>
      <c r="BP296" s="1">
        <v>65535</v>
      </c>
      <c r="BQ296" s="1">
        <v>65535</v>
      </c>
      <c r="BR296" s="1">
        <v>65535</v>
      </c>
      <c r="BS296" s="1">
        <v>65535</v>
      </c>
      <c r="BT296" s="1">
        <v>65535</v>
      </c>
      <c r="BU296" s="1">
        <v>65535</v>
      </c>
      <c r="BV296" s="1">
        <v>65535</v>
      </c>
      <c r="BW296" s="1">
        <v>65535</v>
      </c>
      <c r="BX296" s="1">
        <v>65535</v>
      </c>
      <c r="BY296" s="1">
        <v>65535</v>
      </c>
      <c r="BZ296" s="1">
        <v>65535</v>
      </c>
      <c r="CA296" s="1">
        <v>65535</v>
      </c>
      <c r="CB296" s="1">
        <v>65535</v>
      </c>
      <c r="CC296" s="1">
        <v>65535</v>
      </c>
      <c r="CD296" s="1">
        <v>65535</v>
      </c>
      <c r="CE296" s="1">
        <v>65535</v>
      </c>
      <c r="CF296" s="1">
        <v>65535</v>
      </c>
      <c r="CG296" s="1">
        <v>65535</v>
      </c>
      <c r="CH296" s="1">
        <v>65535</v>
      </c>
      <c r="CI296" s="1">
        <v>65535</v>
      </c>
      <c r="CJ296" s="1">
        <v>65535</v>
      </c>
      <c r="CK296" s="1">
        <v>65535</v>
      </c>
      <c r="CL296" s="1">
        <v>65535</v>
      </c>
      <c r="CM296" s="1">
        <v>65535</v>
      </c>
      <c r="CN296" s="1">
        <v>65535</v>
      </c>
      <c r="CO296" s="1">
        <v>65535</v>
      </c>
      <c r="CP296" s="1">
        <v>65535</v>
      </c>
      <c r="CQ296" s="1">
        <v>65535</v>
      </c>
      <c r="CR296" s="1">
        <v>65535</v>
      </c>
      <c r="CS296" s="1">
        <v>65535</v>
      </c>
      <c r="CT296" s="1">
        <v>65535</v>
      </c>
      <c r="CU296" s="1">
        <v>14.7</v>
      </c>
      <c r="CV296" s="1">
        <v>15.1</v>
      </c>
      <c r="CW296" s="1">
        <v>14.3</v>
      </c>
      <c r="CX296" s="1">
        <v>16</v>
      </c>
      <c r="CY296" s="1">
        <v>15.3</v>
      </c>
      <c r="CZ296" s="1">
        <v>14.6</v>
      </c>
      <c r="DA296" s="1">
        <v>16</v>
      </c>
      <c r="DB296" s="1">
        <v>15.6</v>
      </c>
      <c r="DC296" s="1">
        <v>15.8</v>
      </c>
      <c r="DD296" s="1">
        <v>14.6</v>
      </c>
      <c r="DE296" s="1">
        <v>13.8</v>
      </c>
      <c r="DF296" s="1">
        <v>15.3</v>
      </c>
      <c r="DG296" s="1">
        <v>16.7</v>
      </c>
      <c r="DH296" s="1">
        <v>15.2</v>
      </c>
      <c r="DI296" s="1">
        <v>15.5</v>
      </c>
      <c r="DJ296" s="1">
        <v>16.5</v>
      </c>
      <c r="DK296" s="1">
        <v>16.899999999999999</v>
      </c>
      <c r="DL296" s="1">
        <v>14.6</v>
      </c>
      <c r="DM296" s="1">
        <v>13.8</v>
      </c>
      <c r="DN296" s="1">
        <v>15.3</v>
      </c>
      <c r="DO296" s="1">
        <v>15.8</v>
      </c>
      <c r="DP296" s="1">
        <v>15</v>
      </c>
      <c r="DQ296" s="1">
        <v>14.8</v>
      </c>
      <c r="DR296" s="1">
        <v>14.8</v>
      </c>
      <c r="DS296" s="1">
        <v>15.9</v>
      </c>
      <c r="DT296" s="1">
        <v>16</v>
      </c>
      <c r="DU296" s="1">
        <v>16.2</v>
      </c>
      <c r="DV296" s="1">
        <v>16</v>
      </c>
      <c r="DW296" s="1">
        <v>16.399999999999999</v>
      </c>
      <c r="DX296" s="1">
        <v>16.8</v>
      </c>
      <c r="DY296" s="1">
        <v>16.100000000000001</v>
      </c>
      <c r="DZ296" s="1">
        <v>15.6</v>
      </c>
      <c r="EA296" s="1">
        <v>14.7</v>
      </c>
      <c r="EB296" s="1">
        <v>16.399999999999999</v>
      </c>
      <c r="EC296" s="1">
        <v>16.399999999999999</v>
      </c>
      <c r="ED296" s="1">
        <v>16.7</v>
      </c>
      <c r="EE296" s="1">
        <v>16.899999999999999</v>
      </c>
      <c r="EF296" s="1">
        <v>17.2</v>
      </c>
      <c r="EG296" s="1">
        <v>14.7</v>
      </c>
      <c r="EH296" s="1">
        <v>15.7</v>
      </c>
      <c r="EI296" s="1">
        <v>16.2</v>
      </c>
      <c r="EJ296" s="1">
        <v>15.1</v>
      </c>
      <c r="EK296" s="1">
        <v>15.4</v>
      </c>
      <c r="EL296" s="1">
        <v>14</v>
      </c>
      <c r="EM296" s="1">
        <v>15.6</v>
      </c>
      <c r="EN296" s="1">
        <v>14.7</v>
      </c>
      <c r="EO296" s="1">
        <v>14.4</v>
      </c>
      <c r="EP296" s="1">
        <v>16.3</v>
      </c>
      <c r="EQ296" s="1">
        <v>15.7</v>
      </c>
      <c r="ER296" s="1">
        <v>15.2</v>
      </c>
      <c r="ES296" s="1">
        <v>15.8</v>
      </c>
      <c r="ET296" s="1">
        <v>14.2</v>
      </c>
      <c r="EU296" s="1">
        <v>15.2</v>
      </c>
      <c r="EV296" s="1">
        <v>15.4</v>
      </c>
      <c r="EW296" s="1">
        <v>15.4</v>
      </c>
      <c r="EX296" s="1">
        <v>13.7</v>
      </c>
      <c r="EY296" s="1">
        <v>15.2</v>
      </c>
      <c r="EZ296" s="1">
        <v>15.9</v>
      </c>
      <c r="FA296" s="1">
        <v>14.7</v>
      </c>
      <c r="FB296" s="1">
        <v>15.8</v>
      </c>
      <c r="FC296" s="1">
        <v>15.1</v>
      </c>
      <c r="FD296" s="1">
        <v>14.6</v>
      </c>
      <c r="FE296" s="1">
        <v>13.7</v>
      </c>
      <c r="FF296" s="1">
        <v>15.9</v>
      </c>
      <c r="FG296" s="1">
        <v>15</v>
      </c>
      <c r="FH296" s="1">
        <v>15.1</v>
      </c>
      <c r="FI296" s="1">
        <v>14.6</v>
      </c>
      <c r="FJ296" s="1">
        <v>14.3</v>
      </c>
      <c r="FK296" s="1">
        <v>13.8</v>
      </c>
      <c r="FL296" s="1">
        <v>15.9</v>
      </c>
      <c r="FM296" s="1">
        <v>16</v>
      </c>
      <c r="FN296" s="1">
        <v>14.7</v>
      </c>
      <c r="FO296" s="1">
        <v>14.8</v>
      </c>
      <c r="FP296" s="1">
        <v>16.100000000000001</v>
      </c>
      <c r="FQ296" s="1">
        <v>14.9</v>
      </c>
      <c r="FR296" s="1">
        <v>16.100000000000001</v>
      </c>
      <c r="FS296" s="1">
        <v>15.6</v>
      </c>
      <c r="FT296" s="1">
        <v>14.7</v>
      </c>
      <c r="FU296" s="1">
        <v>16.600000000000001</v>
      </c>
      <c r="FV296" s="1">
        <v>16.8</v>
      </c>
      <c r="FW296" s="1">
        <v>14.8</v>
      </c>
      <c r="FX296" s="1">
        <v>15.3</v>
      </c>
      <c r="FY296" s="1">
        <v>16</v>
      </c>
      <c r="FZ296" s="1">
        <v>15.8</v>
      </c>
      <c r="GA296" s="1">
        <v>15.1</v>
      </c>
      <c r="GB296" s="1">
        <v>14.9</v>
      </c>
      <c r="GC296" s="1">
        <v>16</v>
      </c>
      <c r="GD296" s="1">
        <v>15.6</v>
      </c>
      <c r="GE296" s="1">
        <v>18.5</v>
      </c>
      <c r="GF296" s="1">
        <v>13.8</v>
      </c>
      <c r="GG296" s="1">
        <v>14.3</v>
      </c>
      <c r="GH296" s="1">
        <v>15.2</v>
      </c>
      <c r="GI296" s="1">
        <v>14.9</v>
      </c>
      <c r="GJ296" s="1">
        <v>14.7</v>
      </c>
      <c r="GK296" s="1">
        <v>15.3</v>
      </c>
      <c r="GL296" s="1">
        <v>12.8</v>
      </c>
      <c r="GM296" s="1">
        <v>13.7</v>
      </c>
      <c r="GN296" s="1">
        <v>13.1</v>
      </c>
      <c r="GO296" s="1">
        <v>14.6</v>
      </c>
      <c r="GP296" s="1">
        <v>15.2</v>
      </c>
      <c r="GQ296" s="1">
        <v>14</v>
      </c>
      <c r="GR296" s="1">
        <v>14.9</v>
      </c>
      <c r="GS296" s="1">
        <v>15.3</v>
      </c>
      <c r="GT296" s="1">
        <v>13.6</v>
      </c>
      <c r="GU296" s="1">
        <v>14.1</v>
      </c>
      <c r="GV296" s="1">
        <v>13.7</v>
      </c>
      <c r="GW296" s="1">
        <v>14.8</v>
      </c>
      <c r="GX296" s="1">
        <v>15.8</v>
      </c>
      <c r="GY296" s="1">
        <v>15.2</v>
      </c>
      <c r="GZ296" s="1">
        <v>15.1</v>
      </c>
      <c r="HA296" s="1">
        <v>15.5</v>
      </c>
      <c r="HB296" s="1">
        <v>15.9</v>
      </c>
      <c r="HC296" s="1">
        <v>16.5</v>
      </c>
      <c r="HD296" s="1">
        <v>14.9</v>
      </c>
      <c r="HE296" s="1">
        <v>14.7</v>
      </c>
      <c r="HF296" s="1">
        <v>13.9</v>
      </c>
      <c r="HG296" s="1">
        <v>14.1</v>
      </c>
      <c r="HH296" s="1">
        <v>15.4</v>
      </c>
      <c r="HI296" s="1">
        <v>13.8</v>
      </c>
      <c r="HJ296" s="1">
        <v>14.3</v>
      </c>
      <c r="HK296" s="1">
        <v>16.399999999999999</v>
      </c>
      <c r="HL296" s="1">
        <v>14</v>
      </c>
      <c r="HM296" s="1">
        <v>14.5</v>
      </c>
      <c r="HN296" s="1">
        <v>15.4</v>
      </c>
      <c r="HO296" s="1">
        <v>14.2</v>
      </c>
      <c r="HP296" s="1">
        <v>15.2</v>
      </c>
      <c r="HQ296" s="1">
        <v>15.5</v>
      </c>
      <c r="HR296" s="1">
        <v>14</v>
      </c>
      <c r="HS296" s="1">
        <v>13.4</v>
      </c>
      <c r="HT296" s="1">
        <v>14.8</v>
      </c>
      <c r="HU296" s="1">
        <v>15.1</v>
      </c>
      <c r="HV296" s="1">
        <v>14.3</v>
      </c>
      <c r="HW296" s="1">
        <v>16.2</v>
      </c>
      <c r="HX296" s="1">
        <v>15.1</v>
      </c>
      <c r="HY296" s="1">
        <v>18.100000000000001</v>
      </c>
      <c r="HZ296" s="1">
        <v>15.7</v>
      </c>
      <c r="IA296" s="1">
        <v>14.6</v>
      </c>
      <c r="IB296" s="1">
        <v>14.4</v>
      </c>
      <c r="IC296" s="1">
        <v>14.9</v>
      </c>
      <c r="ID296" s="1">
        <v>14.2</v>
      </c>
      <c r="IE296" s="1">
        <v>15</v>
      </c>
      <c r="IF296" s="1">
        <v>14.3</v>
      </c>
      <c r="IG296" s="1">
        <v>15.9</v>
      </c>
      <c r="IH296" s="1">
        <v>14.1</v>
      </c>
      <c r="II296" s="1">
        <v>16.8</v>
      </c>
      <c r="IJ296" s="1">
        <v>14.2</v>
      </c>
      <c r="IK296" s="1">
        <v>14.9</v>
      </c>
      <c r="IL296" s="1">
        <v>14.9</v>
      </c>
      <c r="IM296" s="1">
        <v>14.9</v>
      </c>
      <c r="IN296" s="1">
        <v>16.5</v>
      </c>
      <c r="IO296" s="1">
        <v>13.2</v>
      </c>
      <c r="IP296" s="1">
        <v>16.100000000000001</v>
      </c>
      <c r="IQ296" s="1">
        <v>15.5</v>
      </c>
      <c r="IR296" s="1">
        <v>14.8</v>
      </c>
      <c r="IS296" s="1">
        <v>16.2</v>
      </c>
      <c r="IT296" s="1">
        <v>14.9</v>
      </c>
      <c r="IU296" s="1">
        <v>16.100000000000001</v>
      </c>
      <c r="IV296" s="1">
        <v>16.600000000000001</v>
      </c>
      <c r="IW296" s="1">
        <v>14.6</v>
      </c>
      <c r="IX296" s="1">
        <v>16.399999999999999</v>
      </c>
      <c r="IY296" s="1">
        <v>14.9</v>
      </c>
      <c r="IZ296" s="1">
        <v>14.8</v>
      </c>
      <c r="JA296" s="1">
        <v>17.2</v>
      </c>
      <c r="JB296" s="1">
        <v>16.5</v>
      </c>
      <c r="JC296" s="1">
        <v>16.3</v>
      </c>
      <c r="JD296" s="1">
        <v>13.9</v>
      </c>
      <c r="JE296" s="1">
        <v>16.399999999999999</v>
      </c>
      <c r="JF296" s="1">
        <v>14.8</v>
      </c>
      <c r="JG296" s="1">
        <v>13.8</v>
      </c>
      <c r="JH296" s="1">
        <v>15.4</v>
      </c>
      <c r="JI296" s="1">
        <v>15.3</v>
      </c>
      <c r="JJ296" s="1">
        <v>14</v>
      </c>
      <c r="JK296" s="1">
        <v>14.7</v>
      </c>
      <c r="JL296" s="1">
        <v>15.3</v>
      </c>
      <c r="JM296" s="1">
        <v>13.8</v>
      </c>
      <c r="JN296" s="1">
        <v>14.8</v>
      </c>
      <c r="JO296" s="1">
        <v>13.8</v>
      </c>
      <c r="JP296" s="1">
        <v>15.2</v>
      </c>
      <c r="JQ296" s="1">
        <v>14.4</v>
      </c>
      <c r="JR296" s="1">
        <v>13.8</v>
      </c>
      <c r="JS296" s="1">
        <v>15.6</v>
      </c>
      <c r="JT296" s="1">
        <v>14.5</v>
      </c>
      <c r="JU296" s="1">
        <v>13.7</v>
      </c>
      <c r="JV296" s="1">
        <v>13.2</v>
      </c>
      <c r="JW296" s="1">
        <v>14.2</v>
      </c>
      <c r="JX296" s="1">
        <v>14</v>
      </c>
      <c r="JY296" s="1">
        <v>12.4</v>
      </c>
      <c r="JZ296" s="1">
        <v>15.6</v>
      </c>
      <c r="KA296" s="1">
        <v>13.6</v>
      </c>
      <c r="KB296" s="1">
        <v>13.8</v>
      </c>
      <c r="KC296" s="1">
        <v>14.8</v>
      </c>
      <c r="KD296" s="1">
        <v>14.4</v>
      </c>
      <c r="KE296" s="1">
        <v>15.4</v>
      </c>
      <c r="KF296" s="1">
        <v>15.2</v>
      </c>
      <c r="KG296" s="1">
        <v>13.2</v>
      </c>
      <c r="KH296" s="1">
        <v>14.4</v>
      </c>
      <c r="KI296" s="1">
        <v>14.3</v>
      </c>
      <c r="KJ296" s="1">
        <v>15.1</v>
      </c>
      <c r="KK296" s="1">
        <v>15.4</v>
      </c>
      <c r="KL296" s="1">
        <v>14.8</v>
      </c>
      <c r="KM296" s="1">
        <v>14.5</v>
      </c>
      <c r="KN296" s="1">
        <v>14.2</v>
      </c>
      <c r="KO296" s="1">
        <v>14.5</v>
      </c>
      <c r="KP296" s="1">
        <v>15.2</v>
      </c>
      <c r="KQ296" s="1">
        <v>13</v>
      </c>
      <c r="KR296" s="1">
        <v>13.8</v>
      </c>
      <c r="KS296" s="1">
        <v>65535</v>
      </c>
      <c r="KT296" s="1">
        <v>65535</v>
      </c>
      <c r="KU296" s="1">
        <v>65535</v>
      </c>
      <c r="KV296" s="1">
        <v>65535</v>
      </c>
      <c r="KW296" s="1">
        <v>65535</v>
      </c>
      <c r="KX296" s="1">
        <v>65535</v>
      </c>
      <c r="KY296" s="1">
        <v>65535</v>
      </c>
      <c r="KZ296" s="1">
        <v>65535</v>
      </c>
      <c r="LA296" s="1">
        <v>65535</v>
      </c>
      <c r="LB296" s="1">
        <v>65535</v>
      </c>
      <c r="LC296" s="1">
        <v>65535</v>
      </c>
      <c r="LD296" s="1">
        <v>65535</v>
      </c>
      <c r="LE296" s="1">
        <v>65535</v>
      </c>
      <c r="LF296" s="1">
        <v>65535</v>
      </c>
      <c r="LG296" s="1">
        <v>65535</v>
      </c>
      <c r="LH296" s="1">
        <v>65535</v>
      </c>
      <c r="LI296" s="1">
        <v>65535</v>
      </c>
      <c r="LJ296" s="1">
        <v>65535</v>
      </c>
      <c r="LK296" s="1">
        <v>65535</v>
      </c>
      <c r="LL296" s="1">
        <v>65535</v>
      </c>
      <c r="LM296" s="1">
        <v>65535</v>
      </c>
      <c r="LN296" s="1">
        <v>65535</v>
      </c>
      <c r="LO296" s="1">
        <v>65535</v>
      </c>
      <c r="LP296" s="1">
        <v>65535</v>
      </c>
      <c r="LQ296" s="1">
        <v>65535</v>
      </c>
      <c r="LR296" s="1">
        <v>65535</v>
      </c>
      <c r="LS296" s="1">
        <v>65535</v>
      </c>
      <c r="LT296" s="1">
        <v>65535</v>
      </c>
      <c r="LU296" s="1">
        <v>65535</v>
      </c>
      <c r="LV296" s="1">
        <v>65535</v>
      </c>
      <c r="LW296" s="1">
        <v>65535</v>
      </c>
      <c r="LX296" s="1">
        <v>65535</v>
      </c>
      <c r="LY296" s="1">
        <v>65535</v>
      </c>
      <c r="LZ296" s="1">
        <v>65535</v>
      </c>
      <c r="MA296" s="1">
        <v>65535</v>
      </c>
      <c r="MB296" s="1">
        <v>65535</v>
      </c>
      <c r="MC296" s="1">
        <v>65535</v>
      </c>
      <c r="MD296" s="1">
        <v>65535</v>
      </c>
      <c r="ME296" s="1">
        <v>65535</v>
      </c>
      <c r="MF296" s="1">
        <v>65535</v>
      </c>
      <c r="MG296" s="1">
        <v>65535</v>
      </c>
      <c r="MH296" s="1">
        <v>65535</v>
      </c>
      <c r="MI296" s="1">
        <v>65535</v>
      </c>
      <c r="MJ296" s="1">
        <v>65535</v>
      </c>
      <c r="MK296" s="1">
        <v>65535</v>
      </c>
      <c r="ML296" s="1">
        <v>65535</v>
      </c>
      <c r="MM296" s="1">
        <v>65535</v>
      </c>
      <c r="MN296" s="1">
        <v>65535</v>
      </c>
      <c r="MO296" s="1">
        <v>65535</v>
      </c>
      <c r="MP296" s="1">
        <v>65535</v>
      </c>
      <c r="MQ296" s="1">
        <v>65535</v>
      </c>
      <c r="MR296" s="1">
        <v>65535</v>
      </c>
      <c r="MS296" s="1">
        <v>65535</v>
      </c>
      <c r="MT296" s="1">
        <v>65535</v>
      </c>
      <c r="MU296" s="1">
        <v>65535</v>
      </c>
      <c r="MV296" s="1">
        <v>65535</v>
      </c>
      <c r="MW296" s="1">
        <v>65535</v>
      </c>
      <c r="MX296" s="1">
        <v>65535</v>
      </c>
      <c r="MY296" s="1">
        <v>65535</v>
      </c>
      <c r="MZ296" s="1">
        <v>65535</v>
      </c>
      <c r="NA296" s="1">
        <v>65535</v>
      </c>
      <c r="NB296" s="1">
        <v>65535</v>
      </c>
      <c r="NC296" s="1">
        <v>65535</v>
      </c>
      <c r="ND296" s="1">
        <v>65535</v>
      </c>
      <c r="NE296" s="1">
        <v>65535</v>
      </c>
      <c r="NF296" s="1">
        <v>65535</v>
      </c>
      <c r="NG296" s="1">
        <v>65535</v>
      </c>
      <c r="NH296" s="1">
        <v>65535</v>
      </c>
      <c r="NI296" s="1">
        <v>65535</v>
      </c>
      <c r="NJ296" s="6">
        <f t="shared" si="209"/>
        <v>0</v>
      </c>
      <c r="NK296" s="3">
        <f t="shared" si="210"/>
        <v>0</v>
      </c>
      <c r="NL296" s="3">
        <f t="shared" si="211"/>
        <v>0</v>
      </c>
      <c r="NM296" s="3">
        <f t="shared" si="212"/>
        <v>1</v>
      </c>
      <c r="NN296" s="3">
        <f t="shared" si="213"/>
        <v>1</v>
      </c>
      <c r="NO296" s="3">
        <f t="shared" si="214"/>
        <v>1</v>
      </c>
      <c r="NP296" s="3">
        <f t="shared" si="215"/>
        <v>1</v>
      </c>
      <c r="NQ296" s="3">
        <f t="shared" si="216"/>
        <v>1</v>
      </c>
      <c r="NR296" s="3">
        <f t="shared" si="217"/>
        <v>1</v>
      </c>
      <c r="NS296" s="3">
        <f t="shared" si="218"/>
        <v>0.74193548387096775</v>
      </c>
      <c r="NT296" s="3">
        <f t="shared" si="219"/>
        <v>0</v>
      </c>
      <c r="NU296" s="3">
        <f t="shared" si="220"/>
        <v>0</v>
      </c>
      <c r="NV296" s="3">
        <f t="shared" si="221"/>
        <v>0.56438356164383563</v>
      </c>
      <c r="NW296" s="5" t="e">
        <f t="shared" si="222"/>
        <v>#N/A</v>
      </c>
      <c r="NX296" s="1" t="e">
        <f t="shared" si="223"/>
        <v>#N/A</v>
      </c>
      <c r="NY296" s="1" t="e">
        <f t="shared" si="224"/>
        <v>#N/A</v>
      </c>
      <c r="NZ296" s="1">
        <f t="shared" si="225"/>
        <v>15.443333333333333</v>
      </c>
      <c r="OA296" s="1">
        <f t="shared" si="226"/>
        <v>15.464516129032253</v>
      </c>
      <c r="OB296" s="1">
        <f t="shared" si="227"/>
        <v>15.310000000000002</v>
      </c>
      <c r="OC296" s="1">
        <f t="shared" si="228"/>
        <v>14.690322580645159</v>
      </c>
      <c r="OD296" s="1">
        <f t="shared" si="229"/>
        <v>15.029032258064513</v>
      </c>
      <c r="OE296" s="1">
        <f t="shared" si="230"/>
        <v>15.083333333333336</v>
      </c>
      <c r="OF296" s="1">
        <f t="shared" si="231"/>
        <v>14.304347826086953</v>
      </c>
      <c r="OG296" s="1" t="e">
        <f t="shared" si="232"/>
        <v>#N/A</v>
      </c>
      <c r="OH296" s="1" t="e">
        <f t="shared" si="233"/>
        <v>#N/A</v>
      </c>
      <c r="OI296" s="111" t="e">
        <f>NA()</f>
        <v>#N/A</v>
      </c>
      <c r="OJ296" s="112" t="e">
        <f>NA()</f>
        <v>#N/A</v>
      </c>
      <c r="OK296" s="112" t="e">
        <f>NA()</f>
        <v>#N/A</v>
      </c>
      <c r="OL296" s="112" t="e">
        <f>NA()</f>
        <v>#N/A</v>
      </c>
      <c r="OM296" s="112" t="e">
        <f>NA()</f>
        <v>#N/A</v>
      </c>
      <c r="ON296" s="112" t="e">
        <f>NA()</f>
        <v>#N/A</v>
      </c>
      <c r="OO296" s="112" t="e">
        <f>NA()</f>
        <v>#N/A</v>
      </c>
      <c r="OP296" s="112" t="e">
        <f>NA()</f>
        <v>#N/A</v>
      </c>
      <c r="OQ296" s="112" t="e">
        <f>NA()</f>
        <v>#N/A</v>
      </c>
      <c r="OR296" s="112" t="e">
        <f>NA()</f>
        <v>#N/A</v>
      </c>
      <c r="OS296" s="112" t="e">
        <f>NA()</f>
        <v>#N/A</v>
      </c>
      <c r="OT296" s="112" t="e">
        <f>NA()</f>
        <v>#N/A</v>
      </c>
      <c r="OU296" s="5" t="e">
        <f t="shared" si="197"/>
        <v>#N/A</v>
      </c>
      <c r="OV296" s="1" t="e">
        <f t="shared" si="198"/>
        <v>#N/A</v>
      </c>
      <c r="OW296" s="1" t="e">
        <f t="shared" si="199"/>
        <v>#N/A</v>
      </c>
      <c r="OX296" s="1" t="e">
        <f t="shared" si="200"/>
        <v>#N/A</v>
      </c>
      <c r="OY296" s="1" t="e">
        <f t="shared" si="201"/>
        <v>#N/A</v>
      </c>
      <c r="OZ296" s="1" t="e">
        <f t="shared" si="202"/>
        <v>#N/A</v>
      </c>
      <c r="PA296" s="1" t="e">
        <f t="shared" si="203"/>
        <v>#N/A</v>
      </c>
      <c r="PB296" s="1" t="e">
        <f t="shared" si="204"/>
        <v>#N/A</v>
      </c>
      <c r="PC296" s="1" t="e">
        <f t="shared" si="205"/>
        <v>#N/A</v>
      </c>
      <c r="PD296" s="1" t="e">
        <f t="shared" si="206"/>
        <v>#N/A</v>
      </c>
      <c r="PE296" s="1" t="e">
        <f t="shared" si="207"/>
        <v>#N/A</v>
      </c>
      <c r="PF296" s="1" t="e">
        <f t="shared" si="208"/>
        <v>#N/A</v>
      </c>
      <c r="PG296" s="111" t="e">
        <f>NA()</f>
        <v>#N/A</v>
      </c>
      <c r="PH296" s="112" t="e">
        <f>NA()</f>
        <v>#N/A</v>
      </c>
      <c r="PI296" s="112" t="e">
        <f>NA()</f>
        <v>#N/A</v>
      </c>
      <c r="PJ296" s="112" t="e">
        <f>NA()</f>
        <v>#N/A</v>
      </c>
      <c r="PK296" s="112" t="e">
        <f>NA()</f>
        <v>#N/A</v>
      </c>
      <c r="PL296" s="112" t="e">
        <f>NA()</f>
        <v>#N/A</v>
      </c>
      <c r="PM296" s="112" t="e">
        <f>NA()</f>
        <v>#N/A</v>
      </c>
      <c r="PN296" s="112" t="e">
        <f>NA()</f>
        <v>#N/A</v>
      </c>
      <c r="PO296" s="112" t="e">
        <f>NA()</f>
        <v>#N/A</v>
      </c>
      <c r="PP296" s="112" t="e">
        <f>NA()</f>
        <v>#N/A</v>
      </c>
      <c r="PQ296" s="112" t="e">
        <f>NA()</f>
        <v>#N/A</v>
      </c>
      <c r="PR296" s="137" t="e">
        <f>NA()</f>
        <v>#N/A</v>
      </c>
      <c r="PS296" s="5" t="e">
        <f t="array" ref="PS296">+IF(ISERROR($NW296)=FALSE,MIN(IF($H296:$AL296&lt;65534,$H296:$AL296,"")),NA())</f>
        <v>#N/A</v>
      </c>
      <c r="PT296" s="1" t="e">
        <f t="array" ref="PT296">+IF(ISERROR($NX296)=FALSE,MIN(IF($AM296:$BN296&lt;65534,$AM296:$BN296,"")),NA())</f>
        <v>#N/A</v>
      </c>
      <c r="PU296" s="1" t="e">
        <f t="array" ref="PU296">+IF(ISERROR($NY296)=FALSE,MIN(IF($BP296:$CT296&lt;65534,$BP296:$CT296,"")),NA())</f>
        <v>#N/A</v>
      </c>
      <c r="PV296" s="1">
        <f t="array" ref="PV296">+IF(ISERROR($NZ296)=FALSE,MIN(IF($CU296:$DX296&lt;65534,$CU296:$DX296,"")),NA())</f>
        <v>13.8</v>
      </c>
      <c r="PW296" s="1">
        <f t="array" ref="PW296">+IF(ISERROR($OA296)=FALSE,MIN(IF($DY296:$FC296&lt;65534,$DY296:$FC296,"")),NA())</f>
        <v>13.7</v>
      </c>
      <c r="PX296" s="1">
        <f t="array" ref="PX296">+IF(ISERROR($OB296)=FALSE,MIN(IF($FD296:$GG296&lt;65534,$FD296:$GG296,"")),NA())</f>
        <v>13.7</v>
      </c>
      <c r="PY296" s="1">
        <f t="array" ref="PY296">+IF(ISERROR($OC296)=FALSE,MIN(IF($GH296:$HL296&lt;65534,$GH296:$HL296,"")),NA())</f>
        <v>12.8</v>
      </c>
      <c r="PZ296" s="1">
        <f t="array" ref="PZ296">+IF(ISERROR($OD296)=FALSE,MIN(IF($HM296:$IQ296&lt;65534,$HM296:$IQ296,"")),NA())</f>
        <v>13.2</v>
      </c>
      <c r="QA296" s="1">
        <f t="array" ref="QA296">+IF(ISERROR($OE296)=FALSE,MIN(IF($IR296:$JU296&lt;65534,$IR296:$JU296,"")),NA())</f>
        <v>13.7</v>
      </c>
      <c r="QB296" s="1">
        <f t="array" ref="QB296">+IF(ISERROR($OF296)=FALSE,MIN(IF($JV296:$KZ296&lt;65534,$JV296:$KZ296,"")),NA())</f>
        <v>12.4</v>
      </c>
      <c r="QC296" s="1" t="e">
        <f t="array" ref="QC296">+IF(ISERROR($OG296)=FALSE,MIN(IF($LA296:$MD296&lt;65534,$LA296:$MD296,"")),NA())</f>
        <v>#N/A</v>
      </c>
      <c r="QD296" s="1" t="e">
        <f t="array" ref="QD296">+IF(ISERROR($OH296)=FALSE,MIN(IF($ME296:$NI296&lt;65534,$ME296:$NI296,"")),NA())</f>
        <v>#N/A</v>
      </c>
      <c r="QE296" s="5" t="e">
        <f t="shared" si="234"/>
        <v>#N/A</v>
      </c>
      <c r="QF296" s="1" t="e">
        <f t="shared" si="235"/>
        <v>#N/A</v>
      </c>
      <c r="QG296" s="1" t="e">
        <f t="shared" si="236"/>
        <v>#N/A</v>
      </c>
      <c r="QH296" s="1" t="e">
        <f t="shared" si="237"/>
        <v>#N/A</v>
      </c>
      <c r="QI296" s="1" t="e">
        <f t="shared" si="238"/>
        <v>#N/A</v>
      </c>
      <c r="QJ296" s="1" t="e">
        <f t="shared" si="239"/>
        <v>#N/A</v>
      </c>
      <c r="QK296" s="1" t="e">
        <f t="shared" si="240"/>
        <v>#N/A</v>
      </c>
      <c r="QL296" s="1" t="e">
        <f t="shared" si="241"/>
        <v>#N/A</v>
      </c>
      <c r="QM296" s="1" t="e">
        <f t="shared" si="242"/>
        <v>#N/A</v>
      </c>
      <c r="QN296" s="1" t="e">
        <f t="shared" si="243"/>
        <v>#N/A</v>
      </c>
      <c r="QO296" s="1" t="e">
        <f t="shared" si="244"/>
        <v>#N/A</v>
      </c>
      <c r="QP296" s="1" t="e">
        <f t="shared" si="245"/>
        <v>#N/A</v>
      </c>
      <c r="QQ296" s="5" t="s">
        <v>893</v>
      </c>
    </row>
    <row r="297" spans="1:459" s="1" customFormat="1" x14ac:dyDescent="0.2">
      <c r="A297" s="107">
        <v>27015310</v>
      </c>
      <c r="B297" s="108">
        <v>-75.552111111111103</v>
      </c>
      <c r="C297" s="108">
        <v>6.3297499999999998</v>
      </c>
      <c r="D297" s="109">
        <v>1440</v>
      </c>
      <c r="E297" s="110" t="s">
        <v>628</v>
      </c>
      <c r="F297" s="110" t="s">
        <v>320</v>
      </c>
      <c r="G297" s="110" t="s">
        <v>13</v>
      </c>
      <c r="H297" s="1">
        <v>65535</v>
      </c>
      <c r="I297" s="1">
        <v>65535</v>
      </c>
      <c r="J297" s="1">
        <v>65535</v>
      </c>
      <c r="K297" s="1">
        <v>65535</v>
      </c>
      <c r="L297" s="1">
        <v>65535</v>
      </c>
      <c r="M297" s="1">
        <v>65535</v>
      </c>
      <c r="N297" s="1">
        <v>65535</v>
      </c>
      <c r="O297" s="1">
        <v>65535</v>
      </c>
      <c r="P297" s="1">
        <v>65535</v>
      </c>
      <c r="Q297" s="1">
        <v>65535</v>
      </c>
      <c r="R297" s="1">
        <v>65535</v>
      </c>
      <c r="S297" s="1">
        <v>65535</v>
      </c>
      <c r="T297" s="1">
        <v>65535</v>
      </c>
      <c r="U297" s="1">
        <v>65535</v>
      </c>
      <c r="V297" s="1">
        <v>65535</v>
      </c>
      <c r="W297" s="1">
        <v>65535</v>
      </c>
      <c r="X297" s="1">
        <v>65535</v>
      </c>
      <c r="Y297" s="1">
        <v>65535</v>
      </c>
      <c r="Z297" s="1">
        <v>65535</v>
      </c>
      <c r="AA297" s="1">
        <v>65535</v>
      </c>
      <c r="AB297" s="1">
        <v>65535</v>
      </c>
      <c r="AC297" s="1">
        <v>65535</v>
      </c>
      <c r="AD297" s="1">
        <v>65535</v>
      </c>
      <c r="AE297" s="1">
        <v>65535</v>
      </c>
      <c r="AF297" s="1">
        <v>65535</v>
      </c>
      <c r="AG297" s="1">
        <v>65535</v>
      </c>
      <c r="AH297" s="1">
        <v>65535</v>
      </c>
      <c r="AI297" s="1">
        <v>65535</v>
      </c>
      <c r="AJ297" s="1">
        <v>65535</v>
      </c>
      <c r="AK297" s="1">
        <v>65535</v>
      </c>
      <c r="AL297" s="1">
        <v>65535</v>
      </c>
      <c r="AM297" s="1">
        <v>65535</v>
      </c>
      <c r="AN297" s="1">
        <v>65535</v>
      </c>
      <c r="AO297" s="1">
        <v>65535</v>
      </c>
      <c r="AP297" s="1">
        <v>65535</v>
      </c>
      <c r="AQ297" s="1">
        <v>65535</v>
      </c>
      <c r="AR297" s="1">
        <v>65535</v>
      </c>
      <c r="AS297" s="1">
        <v>65535</v>
      </c>
      <c r="AT297" s="1">
        <v>65535</v>
      </c>
      <c r="AU297" s="1">
        <v>65535</v>
      </c>
      <c r="AV297" s="1">
        <v>65535</v>
      </c>
      <c r="AW297" s="1">
        <v>65535</v>
      </c>
      <c r="AX297" s="1">
        <v>65535</v>
      </c>
      <c r="AY297" s="1">
        <v>65535</v>
      </c>
      <c r="AZ297" s="1">
        <v>65535</v>
      </c>
      <c r="BA297" s="1">
        <v>65535</v>
      </c>
      <c r="BB297" s="1">
        <v>65535</v>
      </c>
      <c r="BC297" s="1">
        <v>65535</v>
      </c>
      <c r="BD297" s="1">
        <v>65535</v>
      </c>
      <c r="BE297" s="1">
        <v>65535</v>
      </c>
      <c r="BF297" s="1">
        <v>65535</v>
      </c>
      <c r="BG297" s="1">
        <v>65535</v>
      </c>
      <c r="BH297" s="1">
        <v>65535</v>
      </c>
      <c r="BI297" s="1">
        <v>65535</v>
      </c>
      <c r="BJ297" s="1">
        <v>65535</v>
      </c>
      <c r="BK297" s="1">
        <v>65535</v>
      </c>
      <c r="BL297" s="1">
        <v>65535</v>
      </c>
      <c r="BM297" s="1">
        <v>65535</v>
      </c>
      <c r="BN297" s="1">
        <v>65535</v>
      </c>
      <c r="BO297" s="102"/>
      <c r="BP297" s="1">
        <v>65535</v>
      </c>
      <c r="BQ297" s="1">
        <v>65535</v>
      </c>
      <c r="BR297" s="1">
        <v>65535</v>
      </c>
      <c r="BS297" s="1">
        <v>65535</v>
      </c>
      <c r="BT297" s="1">
        <v>65535</v>
      </c>
      <c r="BU297" s="1">
        <v>65535</v>
      </c>
      <c r="BV297" s="1">
        <v>65535</v>
      </c>
      <c r="BW297" s="1">
        <v>65535</v>
      </c>
      <c r="BX297" s="1">
        <v>65535</v>
      </c>
      <c r="BY297" s="1">
        <v>65535</v>
      </c>
      <c r="BZ297" s="1">
        <v>65535</v>
      </c>
      <c r="CA297" s="1">
        <v>65535</v>
      </c>
      <c r="CB297" s="1">
        <v>65535</v>
      </c>
      <c r="CC297" s="1">
        <v>65535</v>
      </c>
      <c r="CD297" s="1">
        <v>65535</v>
      </c>
      <c r="CE297" s="1">
        <v>65535</v>
      </c>
      <c r="CF297" s="1">
        <v>65535</v>
      </c>
      <c r="CG297" s="1">
        <v>65535</v>
      </c>
      <c r="CH297" s="1">
        <v>65535</v>
      </c>
      <c r="CI297" s="1">
        <v>65535</v>
      </c>
      <c r="CJ297" s="1">
        <v>65535</v>
      </c>
      <c r="CK297" s="1">
        <v>65535</v>
      </c>
      <c r="CL297" s="1">
        <v>65535</v>
      </c>
      <c r="CM297" s="1">
        <v>65535</v>
      </c>
      <c r="CN297" s="1">
        <v>65535</v>
      </c>
      <c r="CO297" s="1">
        <v>65535</v>
      </c>
      <c r="CP297" s="1">
        <v>65535</v>
      </c>
      <c r="CQ297" s="1">
        <v>65535</v>
      </c>
      <c r="CR297" s="1">
        <v>65535</v>
      </c>
      <c r="CS297" s="1">
        <v>65535</v>
      </c>
      <c r="CT297" s="1">
        <v>65535</v>
      </c>
      <c r="CU297" s="1">
        <v>14.7</v>
      </c>
      <c r="CV297" s="1">
        <v>15.1</v>
      </c>
      <c r="CW297" s="1">
        <v>14.3</v>
      </c>
      <c r="CX297" s="1">
        <v>16</v>
      </c>
      <c r="CY297" s="1">
        <v>15.3</v>
      </c>
      <c r="CZ297" s="1">
        <v>14.6</v>
      </c>
      <c r="DA297" s="1">
        <v>16</v>
      </c>
      <c r="DB297" s="1">
        <v>15.6</v>
      </c>
      <c r="DC297" s="1">
        <v>15.8</v>
      </c>
      <c r="DD297" s="1">
        <v>14.6</v>
      </c>
      <c r="DE297" s="1">
        <v>13.8</v>
      </c>
      <c r="DF297" s="1">
        <v>15.3</v>
      </c>
      <c r="DG297" s="1">
        <v>16.7</v>
      </c>
      <c r="DH297" s="1">
        <v>15.2</v>
      </c>
      <c r="DI297" s="1">
        <v>15.5</v>
      </c>
      <c r="DJ297" s="1">
        <v>16.5</v>
      </c>
      <c r="DK297" s="1">
        <v>16.899999999999999</v>
      </c>
      <c r="DL297" s="1">
        <v>14.6</v>
      </c>
      <c r="DM297" s="1">
        <v>13.8</v>
      </c>
      <c r="DN297" s="1">
        <v>15.3</v>
      </c>
      <c r="DO297" s="1">
        <v>15.8</v>
      </c>
      <c r="DP297" s="1">
        <v>15</v>
      </c>
      <c r="DQ297" s="1">
        <v>14.8</v>
      </c>
      <c r="DR297" s="1">
        <v>14.8</v>
      </c>
      <c r="DS297" s="1">
        <v>15.9</v>
      </c>
      <c r="DT297" s="1">
        <v>16</v>
      </c>
      <c r="DU297" s="1">
        <v>16.2</v>
      </c>
      <c r="DV297" s="1">
        <v>16</v>
      </c>
      <c r="DW297" s="1">
        <v>16.399999999999999</v>
      </c>
      <c r="DX297" s="1">
        <v>16.8</v>
      </c>
      <c r="DY297" s="1">
        <v>16.100000000000001</v>
      </c>
      <c r="DZ297" s="1">
        <v>15.6</v>
      </c>
      <c r="EA297" s="1">
        <v>14.7</v>
      </c>
      <c r="EB297" s="1">
        <v>16.399999999999999</v>
      </c>
      <c r="EC297" s="1">
        <v>16.399999999999999</v>
      </c>
      <c r="ED297" s="1">
        <v>16.7</v>
      </c>
      <c r="EE297" s="1">
        <v>16.899999999999999</v>
      </c>
      <c r="EF297" s="1">
        <v>17.2</v>
      </c>
      <c r="EG297" s="1">
        <v>14.7</v>
      </c>
      <c r="EH297" s="1">
        <v>15.7</v>
      </c>
      <c r="EI297" s="1">
        <v>16.2</v>
      </c>
      <c r="EJ297" s="1">
        <v>15.1</v>
      </c>
      <c r="EK297" s="1">
        <v>15.4</v>
      </c>
      <c r="EL297" s="1">
        <v>14</v>
      </c>
      <c r="EM297" s="1">
        <v>15.6</v>
      </c>
      <c r="EN297" s="1">
        <v>14.7</v>
      </c>
      <c r="EO297" s="1">
        <v>14.4</v>
      </c>
      <c r="EP297" s="1">
        <v>16.3</v>
      </c>
      <c r="EQ297" s="1">
        <v>15.7</v>
      </c>
      <c r="ER297" s="1">
        <v>15.2</v>
      </c>
      <c r="ES297" s="1">
        <v>15.8</v>
      </c>
      <c r="ET297" s="1">
        <v>14.2</v>
      </c>
      <c r="EU297" s="1">
        <v>15.2</v>
      </c>
      <c r="EV297" s="1">
        <v>15.4</v>
      </c>
      <c r="EW297" s="1">
        <v>15.4</v>
      </c>
      <c r="EX297" s="1">
        <v>13.7</v>
      </c>
      <c r="EY297" s="1">
        <v>15.2</v>
      </c>
      <c r="EZ297" s="1">
        <v>15.9</v>
      </c>
      <c r="FA297" s="1">
        <v>14.7</v>
      </c>
      <c r="FB297" s="1">
        <v>15.8</v>
      </c>
      <c r="FC297" s="1">
        <v>15.1</v>
      </c>
      <c r="FD297" s="1">
        <v>14.6</v>
      </c>
      <c r="FE297" s="1">
        <v>13.7</v>
      </c>
      <c r="FF297" s="1">
        <v>15.9</v>
      </c>
      <c r="FG297" s="1">
        <v>15</v>
      </c>
      <c r="FH297" s="1">
        <v>15.1</v>
      </c>
      <c r="FI297" s="1">
        <v>14.6</v>
      </c>
      <c r="FJ297" s="1">
        <v>14.3</v>
      </c>
      <c r="FK297" s="1">
        <v>13.8</v>
      </c>
      <c r="FL297" s="1">
        <v>15.9</v>
      </c>
      <c r="FM297" s="1">
        <v>16</v>
      </c>
      <c r="FN297" s="1">
        <v>14.7</v>
      </c>
      <c r="FO297" s="1">
        <v>14.8</v>
      </c>
      <c r="FP297" s="1">
        <v>16.100000000000001</v>
      </c>
      <c r="FQ297" s="1">
        <v>14.9</v>
      </c>
      <c r="FR297" s="1">
        <v>16.100000000000001</v>
      </c>
      <c r="FS297" s="1">
        <v>15.6</v>
      </c>
      <c r="FT297" s="1">
        <v>14.7</v>
      </c>
      <c r="FU297" s="1">
        <v>16.600000000000001</v>
      </c>
      <c r="FV297" s="1">
        <v>16.8</v>
      </c>
      <c r="FW297" s="1">
        <v>14.8</v>
      </c>
      <c r="FX297" s="1">
        <v>15.3</v>
      </c>
      <c r="FY297" s="1">
        <v>16</v>
      </c>
      <c r="FZ297" s="1">
        <v>15.8</v>
      </c>
      <c r="GA297" s="1">
        <v>15.1</v>
      </c>
      <c r="GB297" s="1">
        <v>14.9</v>
      </c>
      <c r="GC297" s="1">
        <v>16</v>
      </c>
      <c r="GD297" s="1">
        <v>15.6</v>
      </c>
      <c r="GE297" s="1">
        <v>18.5</v>
      </c>
      <c r="GF297" s="1">
        <v>13.8</v>
      </c>
      <c r="GG297" s="1">
        <v>14.3</v>
      </c>
      <c r="GH297" s="1">
        <v>15.2</v>
      </c>
      <c r="GI297" s="1">
        <v>14.9</v>
      </c>
      <c r="GJ297" s="1">
        <v>14.7</v>
      </c>
      <c r="GK297" s="1">
        <v>15.3</v>
      </c>
      <c r="GL297" s="1">
        <v>12.8</v>
      </c>
      <c r="GM297" s="1">
        <v>13.7</v>
      </c>
      <c r="GN297" s="1">
        <v>13.1</v>
      </c>
      <c r="GO297" s="1">
        <v>14.6</v>
      </c>
      <c r="GP297" s="1">
        <v>15.2</v>
      </c>
      <c r="GQ297" s="1">
        <v>14</v>
      </c>
      <c r="GR297" s="1">
        <v>14.9</v>
      </c>
      <c r="GS297" s="1">
        <v>15.3</v>
      </c>
      <c r="GT297" s="1">
        <v>13.6</v>
      </c>
      <c r="GU297" s="1">
        <v>14.1</v>
      </c>
      <c r="GV297" s="1">
        <v>13.7</v>
      </c>
      <c r="GW297" s="1">
        <v>14.8</v>
      </c>
      <c r="GX297" s="1">
        <v>15.8</v>
      </c>
      <c r="GY297" s="1">
        <v>15.2</v>
      </c>
      <c r="GZ297" s="1">
        <v>15.1</v>
      </c>
      <c r="HA297" s="1">
        <v>15.5</v>
      </c>
      <c r="HB297" s="1">
        <v>15.9</v>
      </c>
      <c r="HC297" s="1">
        <v>16.5</v>
      </c>
      <c r="HD297" s="1">
        <v>14.9</v>
      </c>
      <c r="HE297" s="1">
        <v>14.7</v>
      </c>
      <c r="HF297" s="1">
        <v>13.9</v>
      </c>
      <c r="HG297" s="1">
        <v>14.1</v>
      </c>
      <c r="HH297" s="1">
        <v>15.4</v>
      </c>
      <c r="HI297" s="1">
        <v>13.8</v>
      </c>
      <c r="HJ297" s="1">
        <v>14.3</v>
      </c>
      <c r="HK297" s="1">
        <v>16.399999999999999</v>
      </c>
      <c r="HL297" s="1">
        <v>14</v>
      </c>
      <c r="HM297" s="1">
        <v>14.5</v>
      </c>
      <c r="HN297" s="1">
        <v>15.4</v>
      </c>
      <c r="HO297" s="1">
        <v>14.2</v>
      </c>
      <c r="HP297" s="1">
        <v>15.2</v>
      </c>
      <c r="HQ297" s="1">
        <v>15.5</v>
      </c>
      <c r="HR297" s="1">
        <v>14</v>
      </c>
      <c r="HS297" s="1">
        <v>13.4</v>
      </c>
      <c r="HT297" s="1">
        <v>14.8</v>
      </c>
      <c r="HU297" s="1">
        <v>15.1</v>
      </c>
      <c r="HV297" s="1">
        <v>14.3</v>
      </c>
      <c r="HW297" s="1">
        <v>16.2</v>
      </c>
      <c r="HX297" s="1">
        <v>15.1</v>
      </c>
      <c r="HY297" s="1">
        <v>18.100000000000001</v>
      </c>
      <c r="HZ297" s="1">
        <v>15.7</v>
      </c>
      <c r="IA297" s="1">
        <v>14.6</v>
      </c>
      <c r="IB297" s="1">
        <v>14.4</v>
      </c>
      <c r="IC297" s="1">
        <v>14.9</v>
      </c>
      <c r="ID297" s="1">
        <v>14.2</v>
      </c>
      <c r="IE297" s="1">
        <v>15</v>
      </c>
      <c r="IF297" s="1">
        <v>14.3</v>
      </c>
      <c r="IG297" s="1">
        <v>15.9</v>
      </c>
      <c r="IH297" s="1">
        <v>14.1</v>
      </c>
      <c r="II297" s="1">
        <v>16.8</v>
      </c>
      <c r="IJ297" s="1">
        <v>14.2</v>
      </c>
      <c r="IK297" s="1">
        <v>14.9</v>
      </c>
      <c r="IL297" s="1">
        <v>14.9</v>
      </c>
      <c r="IM297" s="1">
        <v>14.9</v>
      </c>
      <c r="IN297" s="1">
        <v>16.5</v>
      </c>
      <c r="IO297" s="1">
        <v>13.2</v>
      </c>
      <c r="IP297" s="1">
        <v>16.100000000000001</v>
      </c>
      <c r="IQ297" s="1">
        <v>15.5</v>
      </c>
      <c r="IR297" s="1">
        <v>14.8</v>
      </c>
      <c r="IS297" s="1">
        <v>16.2</v>
      </c>
      <c r="IT297" s="1">
        <v>14.9</v>
      </c>
      <c r="IU297" s="1">
        <v>16.100000000000001</v>
      </c>
      <c r="IV297" s="1">
        <v>16.600000000000001</v>
      </c>
      <c r="IW297" s="1">
        <v>14.6</v>
      </c>
      <c r="IX297" s="1">
        <v>16.399999999999999</v>
      </c>
      <c r="IY297" s="1">
        <v>14.9</v>
      </c>
      <c r="IZ297" s="1">
        <v>14.8</v>
      </c>
      <c r="JA297" s="1">
        <v>17.2</v>
      </c>
      <c r="JB297" s="1">
        <v>16.5</v>
      </c>
      <c r="JC297" s="1">
        <v>16.3</v>
      </c>
      <c r="JD297" s="1">
        <v>13.9</v>
      </c>
      <c r="JE297" s="1">
        <v>16.399999999999999</v>
      </c>
      <c r="JF297" s="1">
        <v>14.8</v>
      </c>
      <c r="JG297" s="1">
        <v>13.8</v>
      </c>
      <c r="JH297" s="1">
        <v>15.4</v>
      </c>
      <c r="JI297" s="1">
        <v>15.3</v>
      </c>
      <c r="JJ297" s="1">
        <v>14</v>
      </c>
      <c r="JK297" s="1">
        <v>14.7</v>
      </c>
      <c r="JL297" s="1">
        <v>15.3</v>
      </c>
      <c r="JM297" s="1">
        <v>13.8</v>
      </c>
      <c r="JN297" s="1">
        <v>14.8</v>
      </c>
      <c r="JO297" s="1">
        <v>13.8</v>
      </c>
      <c r="JP297" s="1">
        <v>15.2</v>
      </c>
      <c r="JQ297" s="1">
        <v>14.4</v>
      </c>
      <c r="JR297" s="1">
        <v>13.8</v>
      </c>
      <c r="JS297" s="1">
        <v>15.6</v>
      </c>
      <c r="JT297" s="1">
        <v>14.5</v>
      </c>
      <c r="JU297" s="1">
        <v>13.7</v>
      </c>
      <c r="JV297" s="1">
        <v>13.2</v>
      </c>
      <c r="JW297" s="1">
        <v>14.2</v>
      </c>
      <c r="JX297" s="1">
        <v>14</v>
      </c>
      <c r="JY297" s="1">
        <v>12.4</v>
      </c>
      <c r="JZ297" s="1">
        <v>15.6</v>
      </c>
      <c r="KA297" s="1">
        <v>13.6</v>
      </c>
      <c r="KB297" s="1">
        <v>13.8</v>
      </c>
      <c r="KC297" s="1">
        <v>14.8</v>
      </c>
      <c r="KD297" s="1">
        <v>14.4</v>
      </c>
      <c r="KE297" s="1">
        <v>15.4</v>
      </c>
      <c r="KF297" s="1">
        <v>15.2</v>
      </c>
      <c r="KG297" s="1">
        <v>13.2</v>
      </c>
      <c r="KH297" s="1">
        <v>14.4</v>
      </c>
      <c r="KI297" s="1">
        <v>14.3</v>
      </c>
      <c r="KJ297" s="1">
        <v>15.1</v>
      </c>
      <c r="KK297" s="1">
        <v>15.4</v>
      </c>
      <c r="KL297" s="1">
        <v>14.8</v>
      </c>
      <c r="KM297" s="1">
        <v>14.5</v>
      </c>
      <c r="KN297" s="1">
        <v>14.2</v>
      </c>
      <c r="KO297" s="1">
        <v>14.5</v>
      </c>
      <c r="KP297" s="1">
        <v>15.2</v>
      </c>
      <c r="KQ297" s="1">
        <v>13</v>
      </c>
      <c r="KR297" s="1">
        <v>13.8</v>
      </c>
      <c r="KS297" s="1">
        <v>65535</v>
      </c>
      <c r="KT297" s="1">
        <v>65535</v>
      </c>
      <c r="KU297" s="1">
        <v>65535</v>
      </c>
      <c r="KV297" s="1">
        <v>65535</v>
      </c>
      <c r="KW297" s="1">
        <v>65535</v>
      </c>
      <c r="KX297" s="1">
        <v>65535</v>
      </c>
      <c r="KY297" s="1">
        <v>65535</v>
      </c>
      <c r="KZ297" s="1">
        <v>65535</v>
      </c>
      <c r="LA297" s="1">
        <v>65535</v>
      </c>
      <c r="LB297" s="1">
        <v>65535</v>
      </c>
      <c r="LC297" s="1">
        <v>65535</v>
      </c>
      <c r="LD297" s="1">
        <v>65535</v>
      </c>
      <c r="LE297" s="1">
        <v>65535</v>
      </c>
      <c r="LF297" s="1">
        <v>65535</v>
      </c>
      <c r="LG297" s="1">
        <v>65535</v>
      </c>
      <c r="LH297" s="1">
        <v>65535</v>
      </c>
      <c r="LI297" s="1">
        <v>65535</v>
      </c>
      <c r="LJ297" s="1">
        <v>65535</v>
      </c>
      <c r="LK297" s="1">
        <v>65535</v>
      </c>
      <c r="LL297" s="1">
        <v>65535</v>
      </c>
      <c r="LM297" s="1">
        <v>65535</v>
      </c>
      <c r="LN297" s="1">
        <v>65535</v>
      </c>
      <c r="LO297" s="1">
        <v>65535</v>
      </c>
      <c r="LP297" s="1">
        <v>65535</v>
      </c>
      <c r="LQ297" s="1">
        <v>65535</v>
      </c>
      <c r="LR297" s="1">
        <v>65535</v>
      </c>
      <c r="LS297" s="1">
        <v>65535</v>
      </c>
      <c r="LT297" s="1">
        <v>65535</v>
      </c>
      <c r="LU297" s="1">
        <v>65535</v>
      </c>
      <c r="LV297" s="1">
        <v>65535</v>
      </c>
      <c r="LW297" s="1">
        <v>65535</v>
      </c>
      <c r="LX297" s="1">
        <v>65535</v>
      </c>
      <c r="LY297" s="1">
        <v>65535</v>
      </c>
      <c r="LZ297" s="1">
        <v>65535</v>
      </c>
      <c r="MA297" s="1">
        <v>65535</v>
      </c>
      <c r="MB297" s="1">
        <v>65535</v>
      </c>
      <c r="MC297" s="1">
        <v>65535</v>
      </c>
      <c r="MD297" s="1">
        <v>65535</v>
      </c>
      <c r="ME297" s="1">
        <v>65535</v>
      </c>
      <c r="MF297" s="1">
        <v>65535</v>
      </c>
      <c r="MG297" s="1">
        <v>65535</v>
      </c>
      <c r="MH297" s="1">
        <v>65535</v>
      </c>
      <c r="MI297" s="1">
        <v>65535</v>
      </c>
      <c r="MJ297" s="1">
        <v>65535</v>
      </c>
      <c r="MK297" s="1">
        <v>65535</v>
      </c>
      <c r="ML297" s="1">
        <v>65535</v>
      </c>
      <c r="MM297" s="1">
        <v>65535</v>
      </c>
      <c r="MN297" s="1">
        <v>65535</v>
      </c>
      <c r="MO297" s="1">
        <v>65535</v>
      </c>
      <c r="MP297" s="1">
        <v>65535</v>
      </c>
      <c r="MQ297" s="1">
        <v>65535</v>
      </c>
      <c r="MR297" s="1">
        <v>65535</v>
      </c>
      <c r="MS297" s="1">
        <v>65535</v>
      </c>
      <c r="MT297" s="1">
        <v>65535</v>
      </c>
      <c r="MU297" s="1">
        <v>65535</v>
      </c>
      <c r="MV297" s="1">
        <v>65535</v>
      </c>
      <c r="MW297" s="1">
        <v>65535</v>
      </c>
      <c r="MX297" s="1">
        <v>65535</v>
      </c>
      <c r="MY297" s="1">
        <v>65535</v>
      </c>
      <c r="MZ297" s="1">
        <v>65535</v>
      </c>
      <c r="NA297" s="1">
        <v>65535</v>
      </c>
      <c r="NB297" s="1">
        <v>65535</v>
      </c>
      <c r="NC297" s="1">
        <v>65535</v>
      </c>
      <c r="ND297" s="1">
        <v>65535</v>
      </c>
      <c r="NE297" s="1">
        <v>65535</v>
      </c>
      <c r="NF297" s="1">
        <v>65535</v>
      </c>
      <c r="NG297" s="1">
        <v>65535</v>
      </c>
      <c r="NH297" s="1">
        <v>65535</v>
      </c>
      <c r="NI297" s="1">
        <v>65535</v>
      </c>
      <c r="NJ297" s="6">
        <f t="shared" si="209"/>
        <v>0</v>
      </c>
      <c r="NK297" s="3">
        <f t="shared" si="210"/>
        <v>0</v>
      </c>
      <c r="NL297" s="3">
        <f t="shared" si="211"/>
        <v>0</v>
      </c>
      <c r="NM297" s="3">
        <f t="shared" si="212"/>
        <v>1</v>
      </c>
      <c r="NN297" s="3">
        <f t="shared" si="213"/>
        <v>1</v>
      </c>
      <c r="NO297" s="3">
        <f t="shared" si="214"/>
        <v>1</v>
      </c>
      <c r="NP297" s="3">
        <f t="shared" si="215"/>
        <v>1</v>
      </c>
      <c r="NQ297" s="3">
        <f t="shared" si="216"/>
        <v>1</v>
      </c>
      <c r="NR297" s="3">
        <f t="shared" si="217"/>
        <v>1</v>
      </c>
      <c r="NS297" s="3">
        <f t="shared" si="218"/>
        <v>0.74193548387096775</v>
      </c>
      <c r="NT297" s="3">
        <f t="shared" si="219"/>
        <v>0</v>
      </c>
      <c r="NU297" s="3">
        <f t="shared" si="220"/>
        <v>0</v>
      </c>
      <c r="NV297" s="3">
        <f t="shared" si="221"/>
        <v>0.56438356164383563</v>
      </c>
      <c r="NW297" s="5" t="e">
        <f t="shared" si="222"/>
        <v>#N/A</v>
      </c>
      <c r="NX297" s="1" t="e">
        <f t="shared" si="223"/>
        <v>#N/A</v>
      </c>
      <c r="NY297" s="1" t="e">
        <f t="shared" si="224"/>
        <v>#N/A</v>
      </c>
      <c r="NZ297" s="1">
        <f t="shared" si="225"/>
        <v>15.443333333333333</v>
      </c>
      <c r="OA297" s="1">
        <f t="shared" si="226"/>
        <v>15.464516129032253</v>
      </c>
      <c r="OB297" s="1">
        <f t="shared" si="227"/>
        <v>15.310000000000002</v>
      </c>
      <c r="OC297" s="1">
        <f t="shared" si="228"/>
        <v>14.690322580645159</v>
      </c>
      <c r="OD297" s="1">
        <f t="shared" si="229"/>
        <v>15.029032258064513</v>
      </c>
      <c r="OE297" s="1">
        <f t="shared" si="230"/>
        <v>15.083333333333336</v>
      </c>
      <c r="OF297" s="1">
        <f t="shared" si="231"/>
        <v>14.304347826086953</v>
      </c>
      <c r="OG297" s="1" t="e">
        <f t="shared" si="232"/>
        <v>#N/A</v>
      </c>
      <c r="OH297" s="1" t="e">
        <f t="shared" si="233"/>
        <v>#N/A</v>
      </c>
      <c r="OI297" s="111" t="e">
        <f>NA()</f>
        <v>#N/A</v>
      </c>
      <c r="OJ297" s="112" t="e">
        <f>NA()</f>
        <v>#N/A</v>
      </c>
      <c r="OK297" s="112" t="e">
        <f>NA()</f>
        <v>#N/A</v>
      </c>
      <c r="OL297" s="112" t="e">
        <f>NA()</f>
        <v>#N/A</v>
      </c>
      <c r="OM297" s="112" t="e">
        <f>NA()</f>
        <v>#N/A</v>
      </c>
      <c r="ON297" s="112" t="e">
        <f>NA()</f>
        <v>#N/A</v>
      </c>
      <c r="OO297" s="112" t="e">
        <f>NA()</f>
        <v>#N/A</v>
      </c>
      <c r="OP297" s="112" t="e">
        <f>NA()</f>
        <v>#N/A</v>
      </c>
      <c r="OQ297" s="112" t="e">
        <f>NA()</f>
        <v>#N/A</v>
      </c>
      <c r="OR297" s="112" t="e">
        <f>NA()</f>
        <v>#N/A</v>
      </c>
      <c r="OS297" s="112" t="e">
        <f>NA()</f>
        <v>#N/A</v>
      </c>
      <c r="OT297" s="112" t="e">
        <f>NA()</f>
        <v>#N/A</v>
      </c>
      <c r="OU297" s="5" t="e">
        <f t="shared" si="197"/>
        <v>#N/A</v>
      </c>
      <c r="OV297" s="1" t="e">
        <f t="shared" si="198"/>
        <v>#N/A</v>
      </c>
      <c r="OW297" s="1" t="e">
        <f t="shared" si="199"/>
        <v>#N/A</v>
      </c>
      <c r="OX297" s="1" t="e">
        <f t="shared" si="200"/>
        <v>#N/A</v>
      </c>
      <c r="OY297" s="1" t="e">
        <f t="shared" si="201"/>
        <v>#N/A</v>
      </c>
      <c r="OZ297" s="1" t="e">
        <f t="shared" si="202"/>
        <v>#N/A</v>
      </c>
      <c r="PA297" s="1" t="e">
        <f t="shared" si="203"/>
        <v>#N/A</v>
      </c>
      <c r="PB297" s="1" t="e">
        <f t="shared" si="204"/>
        <v>#N/A</v>
      </c>
      <c r="PC297" s="1" t="e">
        <f t="shared" si="205"/>
        <v>#N/A</v>
      </c>
      <c r="PD297" s="1" t="e">
        <f t="shared" si="206"/>
        <v>#N/A</v>
      </c>
      <c r="PE297" s="1" t="e">
        <f t="shared" si="207"/>
        <v>#N/A</v>
      </c>
      <c r="PF297" s="1" t="e">
        <f t="shared" si="208"/>
        <v>#N/A</v>
      </c>
      <c r="PG297" s="111" t="e">
        <f>NA()</f>
        <v>#N/A</v>
      </c>
      <c r="PH297" s="112" t="e">
        <f>NA()</f>
        <v>#N/A</v>
      </c>
      <c r="PI297" s="112" t="e">
        <f>NA()</f>
        <v>#N/A</v>
      </c>
      <c r="PJ297" s="112" t="e">
        <f>NA()</f>
        <v>#N/A</v>
      </c>
      <c r="PK297" s="112" t="e">
        <f>NA()</f>
        <v>#N/A</v>
      </c>
      <c r="PL297" s="112" t="e">
        <f>NA()</f>
        <v>#N/A</v>
      </c>
      <c r="PM297" s="112" t="e">
        <f>NA()</f>
        <v>#N/A</v>
      </c>
      <c r="PN297" s="112" t="e">
        <f>NA()</f>
        <v>#N/A</v>
      </c>
      <c r="PO297" s="112" t="e">
        <f>NA()</f>
        <v>#N/A</v>
      </c>
      <c r="PP297" s="112" t="e">
        <f>NA()</f>
        <v>#N/A</v>
      </c>
      <c r="PQ297" s="112" t="e">
        <f>NA()</f>
        <v>#N/A</v>
      </c>
      <c r="PR297" s="137" t="e">
        <f>NA()</f>
        <v>#N/A</v>
      </c>
      <c r="PS297" s="5" t="e">
        <f t="array" ref="PS297">+IF(ISERROR($NW297)=FALSE,MIN(IF($H297:$AL297&lt;65534,$H297:$AL297,"")),NA())</f>
        <v>#N/A</v>
      </c>
      <c r="PT297" s="1" t="e">
        <f t="array" ref="PT297">+IF(ISERROR($NX297)=FALSE,MIN(IF($AM297:$BN297&lt;65534,$AM297:$BN297,"")),NA())</f>
        <v>#N/A</v>
      </c>
      <c r="PU297" s="1" t="e">
        <f t="array" ref="PU297">+IF(ISERROR($NY297)=FALSE,MIN(IF($BP297:$CT297&lt;65534,$BP297:$CT297,"")),NA())</f>
        <v>#N/A</v>
      </c>
      <c r="PV297" s="1">
        <f t="array" ref="PV297">+IF(ISERROR($NZ297)=FALSE,MIN(IF($CU297:$DX297&lt;65534,$CU297:$DX297,"")),NA())</f>
        <v>13.8</v>
      </c>
      <c r="PW297" s="1">
        <f t="array" ref="PW297">+IF(ISERROR($OA297)=FALSE,MIN(IF($DY297:$FC297&lt;65534,$DY297:$FC297,"")),NA())</f>
        <v>13.7</v>
      </c>
      <c r="PX297" s="1">
        <f t="array" ref="PX297">+IF(ISERROR($OB297)=FALSE,MIN(IF($FD297:$GG297&lt;65534,$FD297:$GG297,"")),NA())</f>
        <v>13.7</v>
      </c>
      <c r="PY297" s="1">
        <f t="array" ref="PY297">+IF(ISERROR($OC297)=FALSE,MIN(IF($GH297:$HL297&lt;65534,$GH297:$HL297,"")),NA())</f>
        <v>12.8</v>
      </c>
      <c r="PZ297" s="1">
        <f t="array" ref="PZ297">+IF(ISERROR($OD297)=FALSE,MIN(IF($HM297:$IQ297&lt;65534,$HM297:$IQ297,"")),NA())</f>
        <v>13.2</v>
      </c>
      <c r="QA297" s="1">
        <f t="array" ref="QA297">+IF(ISERROR($OE297)=FALSE,MIN(IF($IR297:$JU297&lt;65534,$IR297:$JU297,"")),NA())</f>
        <v>13.7</v>
      </c>
      <c r="QB297" s="1">
        <f t="array" ref="QB297">+IF(ISERROR($OF297)=FALSE,MIN(IF($JV297:$KZ297&lt;65534,$JV297:$KZ297,"")),NA())</f>
        <v>12.4</v>
      </c>
      <c r="QC297" s="1" t="e">
        <f t="array" ref="QC297">+IF(ISERROR($OG297)=FALSE,MIN(IF($LA297:$MD297&lt;65534,$LA297:$MD297,"")),NA())</f>
        <v>#N/A</v>
      </c>
      <c r="QD297" s="1" t="e">
        <f t="array" ref="QD297">+IF(ISERROR($OH297)=FALSE,MIN(IF($ME297:$NI297&lt;65534,$ME297:$NI297,"")),NA())</f>
        <v>#N/A</v>
      </c>
      <c r="QE297" s="5" t="e">
        <f t="shared" si="234"/>
        <v>#N/A</v>
      </c>
      <c r="QF297" s="1" t="e">
        <f t="shared" si="235"/>
        <v>#N/A</v>
      </c>
      <c r="QG297" s="1" t="e">
        <f t="shared" si="236"/>
        <v>#N/A</v>
      </c>
      <c r="QH297" s="1" t="e">
        <f t="shared" si="237"/>
        <v>#N/A</v>
      </c>
      <c r="QI297" s="1" t="e">
        <f t="shared" si="238"/>
        <v>#N/A</v>
      </c>
      <c r="QJ297" s="1" t="e">
        <f t="shared" si="239"/>
        <v>#N/A</v>
      </c>
      <c r="QK297" s="1" t="e">
        <f t="shared" si="240"/>
        <v>#N/A</v>
      </c>
      <c r="QL297" s="1" t="e">
        <f t="shared" si="241"/>
        <v>#N/A</v>
      </c>
      <c r="QM297" s="1" t="e">
        <f t="shared" si="242"/>
        <v>#N/A</v>
      </c>
      <c r="QN297" s="1" t="e">
        <f t="shared" si="243"/>
        <v>#N/A</v>
      </c>
      <c r="QO297" s="1" t="e">
        <f t="shared" si="244"/>
        <v>#N/A</v>
      </c>
      <c r="QP297" s="1" t="e">
        <f t="shared" si="245"/>
        <v>#N/A</v>
      </c>
      <c r="QQ297" s="5" t="s">
        <v>893</v>
      </c>
    </row>
    <row r="298" spans="1:459" s="1" customFormat="1" x14ac:dyDescent="0.2">
      <c r="A298" s="130">
        <v>27015320</v>
      </c>
      <c r="B298" s="131">
        <v>-75.826999999999998</v>
      </c>
      <c r="C298" s="131">
        <v>6.5339999999999998</v>
      </c>
      <c r="D298" s="132">
        <v>2600</v>
      </c>
      <c r="E298" s="133" t="s">
        <v>629</v>
      </c>
      <c r="F298" s="133" t="s">
        <v>630</v>
      </c>
      <c r="G298" s="133" t="s">
        <v>13</v>
      </c>
      <c r="H298" s="1">
        <v>65535</v>
      </c>
      <c r="I298" s="1">
        <v>4.9000000000000004</v>
      </c>
      <c r="J298" s="1">
        <v>0.6</v>
      </c>
      <c r="K298" s="1">
        <v>1</v>
      </c>
      <c r="L298" s="1">
        <v>5.2</v>
      </c>
      <c r="M298" s="1">
        <v>7.5</v>
      </c>
      <c r="N298" s="1">
        <v>11.4</v>
      </c>
      <c r="O298" s="1">
        <v>4.0999999999999996</v>
      </c>
      <c r="P298" s="1">
        <v>6.9</v>
      </c>
      <c r="Q298" s="1">
        <v>7.7</v>
      </c>
      <c r="R298" s="1">
        <v>5.5</v>
      </c>
      <c r="S298" s="1">
        <v>8.4</v>
      </c>
      <c r="T298" s="1">
        <v>6.2</v>
      </c>
      <c r="U298" s="1">
        <v>4.9000000000000004</v>
      </c>
      <c r="V298" s="1">
        <v>4.5</v>
      </c>
      <c r="W298" s="1">
        <v>8.3000000000000007</v>
      </c>
      <c r="X298" s="1">
        <v>7.1</v>
      </c>
      <c r="Y298" s="1">
        <v>8.6</v>
      </c>
      <c r="Z298" s="1">
        <v>9</v>
      </c>
      <c r="AA298" s="1">
        <v>7.3</v>
      </c>
      <c r="AB298" s="1">
        <v>11.3</v>
      </c>
      <c r="AC298" s="1">
        <v>8.6999999999999993</v>
      </c>
      <c r="AD298" s="1">
        <v>11.4</v>
      </c>
      <c r="AE298" s="1">
        <v>10.9</v>
      </c>
      <c r="AF298" s="1">
        <v>8.1</v>
      </c>
      <c r="AG298" s="1">
        <v>7.2</v>
      </c>
      <c r="AH298" s="1">
        <v>8.9</v>
      </c>
      <c r="AI298" s="1">
        <v>7.2</v>
      </c>
      <c r="AJ298" s="1">
        <v>4</v>
      </c>
      <c r="AK298" s="1">
        <v>2.2999999999999998</v>
      </c>
      <c r="AL298" s="1">
        <v>5.6</v>
      </c>
      <c r="AM298" s="1">
        <v>65535</v>
      </c>
      <c r="AN298" s="1">
        <v>6.6</v>
      </c>
      <c r="AO298" s="1">
        <v>4.5999999999999996</v>
      </c>
      <c r="AP298" s="1">
        <v>7.7</v>
      </c>
      <c r="AQ298" s="1">
        <v>9.1</v>
      </c>
      <c r="AR298" s="1">
        <v>5.5</v>
      </c>
      <c r="AS298" s="1">
        <v>7.9</v>
      </c>
      <c r="AT298" s="1">
        <v>7.4</v>
      </c>
      <c r="AU298" s="1">
        <v>3.9</v>
      </c>
      <c r="AV298" s="1">
        <v>8.8000000000000007</v>
      </c>
      <c r="AW298" s="1">
        <v>8.9</v>
      </c>
      <c r="AX298" s="1">
        <v>10.1</v>
      </c>
      <c r="AY298" s="1">
        <v>8.3000000000000007</v>
      </c>
      <c r="AZ298" s="1">
        <v>10</v>
      </c>
      <c r="BA298" s="1">
        <v>7.4</v>
      </c>
      <c r="BB298" s="1">
        <v>6.6</v>
      </c>
      <c r="BC298" s="1">
        <v>5.6</v>
      </c>
      <c r="BD298" s="1">
        <v>7.2</v>
      </c>
      <c r="BE298" s="1">
        <v>10.6</v>
      </c>
      <c r="BF298" s="1">
        <v>11</v>
      </c>
      <c r="BG298" s="1">
        <v>8.6999999999999993</v>
      </c>
      <c r="BH298" s="1">
        <v>6.9</v>
      </c>
      <c r="BI298" s="1">
        <v>10.199999999999999</v>
      </c>
      <c r="BJ298" s="1">
        <v>11.2</v>
      </c>
      <c r="BK298" s="1">
        <v>0.6</v>
      </c>
      <c r="BL298" s="1">
        <v>7.9</v>
      </c>
      <c r="BM298" s="1">
        <v>10.199999999999999</v>
      </c>
      <c r="BN298" s="1">
        <v>9.3000000000000007</v>
      </c>
      <c r="BO298" s="102"/>
      <c r="BP298" s="1">
        <v>5.6</v>
      </c>
      <c r="BQ298" s="1">
        <v>9.9</v>
      </c>
      <c r="BR298" s="1">
        <v>6.1</v>
      </c>
      <c r="BS298" s="1">
        <v>10.8</v>
      </c>
      <c r="BT298" s="1">
        <v>9.5</v>
      </c>
      <c r="BU298" s="1">
        <v>10.3</v>
      </c>
      <c r="BV298" s="1">
        <v>9.8000000000000007</v>
      </c>
      <c r="BW298" s="1">
        <v>9.8000000000000007</v>
      </c>
      <c r="BX298" s="1">
        <v>11.5</v>
      </c>
      <c r="BY298" s="1">
        <v>10.5</v>
      </c>
      <c r="BZ298" s="1">
        <v>7.5</v>
      </c>
      <c r="CA298" s="1">
        <v>10.3</v>
      </c>
      <c r="CB298" s="1">
        <v>10.199999999999999</v>
      </c>
      <c r="CC298" s="1">
        <v>8.1999999999999993</v>
      </c>
      <c r="CD298" s="1">
        <v>9.6999999999999993</v>
      </c>
      <c r="CE298" s="1">
        <v>8.6999999999999993</v>
      </c>
      <c r="CF298" s="1">
        <v>9.3000000000000007</v>
      </c>
      <c r="CG298" s="1">
        <v>10.4</v>
      </c>
      <c r="CH298" s="1">
        <v>10.9</v>
      </c>
      <c r="CI298" s="1">
        <v>10</v>
      </c>
      <c r="CJ298" s="1">
        <v>7.4</v>
      </c>
      <c r="CK298" s="1">
        <v>10</v>
      </c>
      <c r="CL298" s="1">
        <v>9</v>
      </c>
      <c r="CM298" s="1">
        <v>10.3</v>
      </c>
      <c r="CN298" s="1">
        <v>8.5</v>
      </c>
      <c r="CO298" s="1">
        <v>10</v>
      </c>
      <c r="CP298" s="1">
        <v>10.8</v>
      </c>
      <c r="CQ298" s="1">
        <v>10.199999999999999</v>
      </c>
      <c r="CR298" s="1">
        <v>12.3</v>
      </c>
      <c r="CS298" s="1">
        <v>10.3</v>
      </c>
      <c r="CT298" s="1">
        <v>11.6</v>
      </c>
      <c r="CU298" s="1">
        <v>10.8</v>
      </c>
      <c r="CV298" s="1">
        <v>10.3</v>
      </c>
      <c r="CW298" s="1">
        <v>7.9</v>
      </c>
      <c r="CX298" s="1">
        <v>4.2</v>
      </c>
      <c r="CY298" s="1">
        <v>9.5</v>
      </c>
      <c r="CZ298" s="1">
        <v>10.7</v>
      </c>
      <c r="DA298" s="1">
        <v>9.6999999999999993</v>
      </c>
      <c r="DB298" s="1">
        <v>9</v>
      </c>
      <c r="DC298" s="1">
        <v>10.6</v>
      </c>
      <c r="DD298" s="1">
        <v>6.2</v>
      </c>
      <c r="DE298" s="1">
        <v>8.1</v>
      </c>
      <c r="DF298" s="1">
        <v>9.9</v>
      </c>
      <c r="DG298" s="1">
        <v>10.4</v>
      </c>
      <c r="DH298" s="1">
        <v>8.5</v>
      </c>
      <c r="DI298" s="1">
        <v>10.8</v>
      </c>
      <c r="DJ298" s="1">
        <v>10.8</v>
      </c>
      <c r="DK298" s="1">
        <v>12.2</v>
      </c>
      <c r="DL298" s="1">
        <v>11.7</v>
      </c>
      <c r="DM298" s="1">
        <v>7.3</v>
      </c>
      <c r="DN298" s="1">
        <v>10.9</v>
      </c>
      <c r="DO298" s="1">
        <v>10.7</v>
      </c>
      <c r="DP298" s="1">
        <v>10.5</v>
      </c>
      <c r="DQ298" s="1">
        <v>4.8</v>
      </c>
      <c r="DR298" s="1">
        <v>9.1999999999999993</v>
      </c>
      <c r="DS298" s="1">
        <v>11.7</v>
      </c>
      <c r="DT298" s="1">
        <v>12.3</v>
      </c>
      <c r="DU298" s="1">
        <v>11.4</v>
      </c>
      <c r="DV298" s="1">
        <v>10.4</v>
      </c>
      <c r="DW298" s="1">
        <v>11.6</v>
      </c>
      <c r="DX298" s="1">
        <v>10</v>
      </c>
      <c r="DY298" s="1">
        <v>6.2</v>
      </c>
      <c r="DZ298" s="1">
        <v>8.9</v>
      </c>
      <c r="EA298" s="1">
        <v>6.6</v>
      </c>
      <c r="EB298" s="1">
        <v>9.9</v>
      </c>
      <c r="EC298" s="1">
        <v>12.3</v>
      </c>
      <c r="ED298" s="1">
        <v>12.4</v>
      </c>
      <c r="EE298" s="1">
        <v>9.9</v>
      </c>
      <c r="EF298" s="1">
        <v>9.6</v>
      </c>
      <c r="EG298" s="1">
        <v>11.6</v>
      </c>
      <c r="EH298" s="1">
        <v>10.9</v>
      </c>
      <c r="EI298" s="1">
        <v>11.5</v>
      </c>
      <c r="EJ298" s="1">
        <v>10.6</v>
      </c>
      <c r="EK298" s="1">
        <v>9.6999999999999993</v>
      </c>
      <c r="EL298" s="1">
        <v>10.8</v>
      </c>
      <c r="EM298" s="1">
        <v>11.3</v>
      </c>
      <c r="EN298" s="1">
        <v>9.9</v>
      </c>
      <c r="EO298" s="1">
        <v>11</v>
      </c>
      <c r="EP298" s="1">
        <v>6.1</v>
      </c>
      <c r="EQ298" s="1">
        <v>9.5</v>
      </c>
      <c r="ER298" s="1">
        <v>10.6</v>
      </c>
      <c r="ES298" s="1">
        <v>10.9</v>
      </c>
      <c r="ET298" s="1">
        <v>10.199999999999999</v>
      </c>
      <c r="EU298" s="1">
        <v>11.3</v>
      </c>
      <c r="EV298" s="1">
        <v>11.8</v>
      </c>
      <c r="EW298" s="1">
        <v>10.9</v>
      </c>
      <c r="EX298" s="1">
        <v>7.8</v>
      </c>
      <c r="EY298" s="1">
        <v>10.199999999999999</v>
      </c>
      <c r="EZ298" s="1">
        <v>10.9</v>
      </c>
      <c r="FA298" s="1">
        <v>10.199999999999999</v>
      </c>
      <c r="FB298" s="1">
        <v>10.9</v>
      </c>
      <c r="FC298" s="1">
        <v>9.6999999999999993</v>
      </c>
      <c r="FD298" s="1">
        <v>10.199999999999999</v>
      </c>
      <c r="FE298" s="1">
        <v>9.6</v>
      </c>
      <c r="FF298" s="1">
        <v>11.2</v>
      </c>
      <c r="FG298" s="1">
        <v>10.7</v>
      </c>
      <c r="FH298" s="1">
        <v>9.1999999999999993</v>
      </c>
      <c r="FI298" s="1">
        <v>9.1999999999999993</v>
      </c>
      <c r="FJ298" s="1">
        <v>10.3</v>
      </c>
      <c r="FK298" s="1">
        <v>10.3</v>
      </c>
      <c r="FL298" s="1">
        <v>9.6</v>
      </c>
      <c r="FM298" s="1">
        <v>10.1</v>
      </c>
      <c r="FN298" s="1">
        <v>10.3</v>
      </c>
      <c r="FO298" s="1">
        <v>10.9</v>
      </c>
      <c r="FP298" s="1">
        <v>10.7</v>
      </c>
      <c r="FQ298" s="1">
        <v>11.2</v>
      </c>
      <c r="FR298" s="1">
        <v>12</v>
      </c>
      <c r="FS298" s="1">
        <v>9</v>
      </c>
      <c r="FT298" s="1">
        <v>7.6</v>
      </c>
      <c r="FU298" s="1">
        <v>5.6</v>
      </c>
      <c r="FV298" s="1">
        <v>9.4</v>
      </c>
      <c r="FW298" s="1">
        <v>5.7</v>
      </c>
      <c r="FX298" s="1">
        <v>5</v>
      </c>
      <c r="FY298" s="1">
        <v>9.9</v>
      </c>
      <c r="FZ298" s="1">
        <v>9.1999999999999993</v>
      </c>
      <c r="GA298" s="1">
        <v>8.9</v>
      </c>
      <c r="GB298" s="1">
        <v>9.5</v>
      </c>
      <c r="GC298" s="1">
        <v>10.8</v>
      </c>
      <c r="GD298" s="1">
        <v>6.4</v>
      </c>
      <c r="GE298" s="1">
        <v>12.4</v>
      </c>
      <c r="GF298" s="1">
        <v>5.4</v>
      </c>
      <c r="GG298" s="1">
        <v>7.4</v>
      </c>
      <c r="GH298" s="1">
        <v>10.3</v>
      </c>
      <c r="GI298" s="1">
        <v>10.6</v>
      </c>
      <c r="GJ298" s="1">
        <v>9.8000000000000007</v>
      </c>
      <c r="GK298" s="1">
        <v>8.1</v>
      </c>
      <c r="GL298" s="1">
        <v>7.1</v>
      </c>
      <c r="GM298" s="1">
        <v>6.7</v>
      </c>
      <c r="GN298" s="1">
        <v>2.5</v>
      </c>
      <c r="GO298" s="1">
        <v>8.1</v>
      </c>
      <c r="GP298" s="1">
        <v>10.3</v>
      </c>
      <c r="GQ298" s="1">
        <v>8.8000000000000007</v>
      </c>
      <c r="GR298" s="1">
        <v>10.8</v>
      </c>
      <c r="GS298" s="1">
        <v>8.1999999999999993</v>
      </c>
      <c r="GT298" s="1">
        <v>9.9</v>
      </c>
      <c r="GU298" s="1">
        <v>10.4</v>
      </c>
      <c r="GV298" s="1">
        <v>9.4</v>
      </c>
      <c r="GW298" s="1">
        <v>7.9</v>
      </c>
      <c r="GX298" s="1">
        <v>8.3000000000000007</v>
      </c>
      <c r="GY298" s="1">
        <v>9.1</v>
      </c>
      <c r="GZ298" s="1">
        <v>7.9</v>
      </c>
      <c r="HA298" s="1">
        <v>8.8000000000000007</v>
      </c>
      <c r="HB298" s="1">
        <v>8.9</v>
      </c>
      <c r="HC298" s="1">
        <v>9</v>
      </c>
      <c r="HD298" s="1">
        <v>10</v>
      </c>
      <c r="HE298" s="1">
        <v>10.1</v>
      </c>
      <c r="HF298" s="1">
        <v>8.3000000000000007</v>
      </c>
      <c r="HG298" s="1">
        <v>8.4</v>
      </c>
      <c r="HH298" s="1">
        <v>8.8000000000000007</v>
      </c>
      <c r="HI298" s="1">
        <v>10.199999999999999</v>
      </c>
      <c r="HJ298" s="1">
        <v>7.8</v>
      </c>
      <c r="HK298" s="1">
        <v>10.7</v>
      </c>
      <c r="HL298" s="1">
        <v>8.9</v>
      </c>
      <c r="HM298" s="1">
        <v>8.1</v>
      </c>
      <c r="HN298" s="1">
        <v>9.3000000000000007</v>
      </c>
      <c r="HO298" s="1">
        <v>9.3000000000000007</v>
      </c>
      <c r="HP298" s="1">
        <v>7.7</v>
      </c>
      <c r="HQ298" s="1">
        <v>9.8000000000000007</v>
      </c>
      <c r="HR298" s="1">
        <v>6.6</v>
      </c>
      <c r="HS298" s="1">
        <v>4.0999999999999996</v>
      </c>
      <c r="HT298" s="1">
        <v>5.8</v>
      </c>
      <c r="HU298" s="1">
        <v>10.3</v>
      </c>
      <c r="HV298" s="1">
        <v>5.4</v>
      </c>
      <c r="HW298" s="1">
        <v>10.6</v>
      </c>
      <c r="HX298" s="1">
        <v>7.3</v>
      </c>
      <c r="HY298" s="1">
        <v>11.4</v>
      </c>
      <c r="HZ298" s="1">
        <v>10.1</v>
      </c>
      <c r="IA298" s="1">
        <v>6.2</v>
      </c>
      <c r="IB298" s="1">
        <v>8.3000000000000007</v>
      </c>
      <c r="IC298" s="1">
        <v>10.1</v>
      </c>
      <c r="ID298" s="1">
        <v>10.7</v>
      </c>
      <c r="IE298" s="1">
        <v>7.3</v>
      </c>
      <c r="IF298" s="1">
        <v>6.7</v>
      </c>
      <c r="IG298" s="1">
        <v>6.7</v>
      </c>
      <c r="IH298" s="1">
        <v>1.7</v>
      </c>
      <c r="II298" s="1">
        <v>0</v>
      </c>
      <c r="IJ298" s="1">
        <v>3.6</v>
      </c>
      <c r="IK298" s="1">
        <v>9.1</v>
      </c>
      <c r="IL298" s="1">
        <v>2.6</v>
      </c>
      <c r="IM298" s="1">
        <v>3.5</v>
      </c>
      <c r="IN298" s="1">
        <v>4.7</v>
      </c>
      <c r="IO298" s="1">
        <v>2.7</v>
      </c>
      <c r="IP298" s="1">
        <v>5.2</v>
      </c>
      <c r="IQ298" s="1">
        <v>4.7</v>
      </c>
      <c r="IR298" s="1">
        <v>0</v>
      </c>
      <c r="IS298" s="1">
        <v>10.7</v>
      </c>
      <c r="IT298" s="1">
        <v>6.8</v>
      </c>
      <c r="IU298" s="1">
        <v>7.5</v>
      </c>
      <c r="IV298" s="1">
        <v>11</v>
      </c>
      <c r="IW298" s="1">
        <v>8.9</v>
      </c>
      <c r="IX298" s="1">
        <v>6.2</v>
      </c>
      <c r="IY298" s="1">
        <v>7.7</v>
      </c>
      <c r="IZ298" s="1">
        <v>2.6</v>
      </c>
      <c r="JA298" s="1">
        <v>7.1</v>
      </c>
      <c r="JB298" s="1">
        <v>7</v>
      </c>
      <c r="JC298" s="1">
        <v>6.8</v>
      </c>
      <c r="JD298" s="1">
        <v>8.6999999999999993</v>
      </c>
      <c r="JE298" s="1">
        <v>7.7</v>
      </c>
      <c r="JF298" s="1">
        <v>7.8</v>
      </c>
      <c r="JG298" s="1">
        <v>6.4</v>
      </c>
      <c r="JH298" s="1">
        <v>7.1</v>
      </c>
      <c r="JI298" s="1">
        <v>8.5</v>
      </c>
      <c r="JJ298" s="1">
        <v>10.199999999999999</v>
      </c>
      <c r="JK298" s="1">
        <v>10.199999999999999</v>
      </c>
      <c r="JL298" s="1">
        <v>9.8000000000000007</v>
      </c>
      <c r="JM298" s="1">
        <v>0</v>
      </c>
      <c r="JN298" s="1">
        <v>8.8000000000000007</v>
      </c>
      <c r="JO298" s="1">
        <v>9.3000000000000007</v>
      </c>
      <c r="JP298" s="1">
        <v>0</v>
      </c>
      <c r="JQ298" s="1">
        <v>9.9</v>
      </c>
      <c r="JR298" s="1">
        <v>0</v>
      </c>
      <c r="JS298" s="1">
        <v>8.3000000000000007</v>
      </c>
      <c r="JT298" s="1">
        <v>7.6</v>
      </c>
      <c r="JU298" s="1">
        <v>9.8000000000000007</v>
      </c>
      <c r="JV298" s="1">
        <v>9.1</v>
      </c>
      <c r="JW298" s="1">
        <v>9.5</v>
      </c>
      <c r="JX298" s="1">
        <v>5.4</v>
      </c>
      <c r="JY298" s="1">
        <v>4.2</v>
      </c>
      <c r="JZ298" s="1">
        <v>7.8</v>
      </c>
      <c r="KA298" s="1">
        <v>6.8</v>
      </c>
      <c r="KB298" s="1">
        <v>8</v>
      </c>
      <c r="KC298" s="1">
        <v>9</v>
      </c>
      <c r="KD298" s="1">
        <v>6.1</v>
      </c>
      <c r="KE298" s="1">
        <v>10.3</v>
      </c>
      <c r="KF298" s="1">
        <v>5.9</v>
      </c>
      <c r="KG298" s="1">
        <v>9.1999999999999993</v>
      </c>
      <c r="KH298" s="1">
        <v>9.6999999999999993</v>
      </c>
      <c r="KI298" s="1">
        <v>9.3000000000000007</v>
      </c>
      <c r="KJ298" s="1">
        <v>8.5</v>
      </c>
      <c r="KK298" s="1">
        <v>6.8</v>
      </c>
      <c r="KL298" s="1">
        <v>7.6</v>
      </c>
      <c r="KM298" s="1">
        <v>8.5</v>
      </c>
      <c r="KN298" s="1">
        <v>10.4</v>
      </c>
      <c r="KO298" s="1">
        <v>9.8000000000000007</v>
      </c>
      <c r="KP298" s="1">
        <v>7.6</v>
      </c>
      <c r="KQ298" s="1">
        <v>6.6</v>
      </c>
      <c r="KR298" s="1">
        <v>0</v>
      </c>
      <c r="KS298" s="1">
        <v>0</v>
      </c>
      <c r="KT298" s="1">
        <v>10.3</v>
      </c>
      <c r="KU298" s="1">
        <v>8.5</v>
      </c>
      <c r="KV298" s="1">
        <v>9.3000000000000007</v>
      </c>
      <c r="KW298" s="1">
        <v>6.7</v>
      </c>
      <c r="KX298" s="1">
        <v>0</v>
      </c>
      <c r="KY298" s="1">
        <v>8.4</v>
      </c>
      <c r="KZ298" s="1">
        <v>0</v>
      </c>
      <c r="LA298" s="1">
        <v>7.4</v>
      </c>
      <c r="LB298" s="1">
        <v>0</v>
      </c>
      <c r="LC298" s="1">
        <v>8</v>
      </c>
      <c r="LD298" s="1">
        <v>7.2</v>
      </c>
      <c r="LE298" s="1">
        <v>9.9</v>
      </c>
      <c r="LF298" s="1">
        <v>9.1999999999999993</v>
      </c>
      <c r="LG298" s="1">
        <v>7.8</v>
      </c>
      <c r="LH298" s="1">
        <v>8.6999999999999993</v>
      </c>
      <c r="LI298" s="1">
        <v>7.8</v>
      </c>
      <c r="LJ298" s="1">
        <v>9.1999999999999993</v>
      </c>
      <c r="LK298" s="1">
        <v>10.3</v>
      </c>
      <c r="LL298" s="1">
        <v>9.6</v>
      </c>
      <c r="LM298" s="1">
        <v>10.9</v>
      </c>
      <c r="LN298" s="1">
        <v>9.6</v>
      </c>
      <c r="LO298" s="1">
        <v>6.1</v>
      </c>
      <c r="LP298" s="1">
        <v>4.4000000000000004</v>
      </c>
      <c r="LQ298" s="1">
        <v>6.8</v>
      </c>
      <c r="LR298" s="1">
        <v>10.7</v>
      </c>
      <c r="LS298" s="1">
        <v>9.1</v>
      </c>
      <c r="LT298" s="1">
        <v>8.5</v>
      </c>
      <c r="LU298" s="1">
        <v>4</v>
      </c>
      <c r="LV298" s="1">
        <v>5.0999999999999996</v>
      </c>
      <c r="LW298" s="1">
        <v>4</v>
      </c>
      <c r="LX298" s="1">
        <v>6</v>
      </c>
      <c r="LY298" s="1">
        <v>9.1999999999999993</v>
      </c>
      <c r="LZ298" s="1">
        <v>10.8</v>
      </c>
      <c r="MA298" s="1">
        <v>11.7</v>
      </c>
      <c r="MB298" s="1">
        <v>9.5</v>
      </c>
      <c r="MC298" s="1">
        <v>8</v>
      </c>
      <c r="MD298" s="1">
        <v>0</v>
      </c>
      <c r="ME298" s="1">
        <v>65535</v>
      </c>
      <c r="MF298" s="1">
        <v>65535</v>
      </c>
      <c r="MG298" s="1">
        <v>65535</v>
      </c>
      <c r="MH298" s="1">
        <v>65535</v>
      </c>
      <c r="MI298" s="1">
        <v>65535</v>
      </c>
      <c r="MJ298" s="1">
        <v>65535</v>
      </c>
      <c r="MK298" s="1">
        <v>65535</v>
      </c>
      <c r="ML298" s="1">
        <v>65535</v>
      </c>
      <c r="MM298" s="1">
        <v>65535</v>
      </c>
      <c r="MN298" s="1">
        <v>65535</v>
      </c>
      <c r="MO298" s="1">
        <v>65535</v>
      </c>
      <c r="MP298" s="1">
        <v>65535</v>
      </c>
      <c r="MQ298" s="1">
        <v>65535</v>
      </c>
      <c r="MR298" s="1">
        <v>65535</v>
      </c>
      <c r="MS298" s="1">
        <v>65535</v>
      </c>
      <c r="MT298" s="1">
        <v>65535</v>
      </c>
      <c r="MU298" s="1">
        <v>65535</v>
      </c>
      <c r="MV298" s="1">
        <v>65535</v>
      </c>
      <c r="MW298" s="1">
        <v>65535</v>
      </c>
      <c r="MX298" s="1">
        <v>65535</v>
      </c>
      <c r="MY298" s="1">
        <v>65535</v>
      </c>
      <c r="MZ298" s="1">
        <v>65535</v>
      </c>
      <c r="NA298" s="1">
        <v>65535</v>
      </c>
      <c r="NB298" s="1">
        <v>65535</v>
      </c>
      <c r="NC298" s="1">
        <v>65535</v>
      </c>
      <c r="ND298" s="1">
        <v>65535</v>
      </c>
      <c r="NE298" s="1">
        <v>65535</v>
      </c>
      <c r="NF298" s="1">
        <v>65535</v>
      </c>
      <c r="NG298" s="1">
        <v>65535</v>
      </c>
      <c r="NH298" s="1">
        <v>65535</v>
      </c>
      <c r="NI298" s="1">
        <v>11.6</v>
      </c>
      <c r="NJ298" s="6">
        <f t="shared" si="209"/>
        <v>0.967741935483871</v>
      </c>
      <c r="NK298" s="3">
        <f t="shared" si="210"/>
        <v>0.9642857142857143</v>
      </c>
      <c r="NL298" s="3">
        <f t="shared" si="211"/>
        <v>1</v>
      </c>
      <c r="NM298" s="3">
        <f t="shared" si="212"/>
        <v>1</v>
      </c>
      <c r="NN298" s="3">
        <f t="shared" si="213"/>
        <v>1</v>
      </c>
      <c r="NO298" s="3">
        <f t="shared" si="214"/>
        <v>1</v>
      </c>
      <c r="NP298" s="3">
        <f t="shared" si="215"/>
        <v>1</v>
      </c>
      <c r="NQ298" s="3">
        <f t="shared" si="216"/>
        <v>1</v>
      </c>
      <c r="NR298" s="3">
        <f t="shared" si="217"/>
        <v>1</v>
      </c>
      <c r="NS298" s="3">
        <f t="shared" si="218"/>
        <v>1</v>
      </c>
      <c r="NT298" s="3">
        <f t="shared" si="219"/>
        <v>1</v>
      </c>
      <c r="NU298" s="3">
        <f t="shared" si="220"/>
        <v>3.2258064516129031E-2</v>
      </c>
      <c r="NV298" s="3">
        <f t="shared" si="221"/>
        <v>0.9123287671232877</v>
      </c>
      <c r="NW298" s="5">
        <f t="shared" si="222"/>
        <v>6.8233333333333333</v>
      </c>
      <c r="NX298" s="1">
        <f t="shared" si="223"/>
        <v>7.8592592592592574</v>
      </c>
      <c r="NY298" s="1">
        <f t="shared" si="224"/>
        <v>9.6580645161290359</v>
      </c>
      <c r="NZ298" s="1">
        <f t="shared" si="225"/>
        <v>9.7366666666666681</v>
      </c>
      <c r="OA298" s="1">
        <f t="shared" si="226"/>
        <v>10.132258064516128</v>
      </c>
      <c r="OB298" s="1">
        <f t="shared" si="227"/>
        <v>9.2566666666666642</v>
      </c>
      <c r="OC298" s="1">
        <f t="shared" si="228"/>
        <v>8.8419354838709676</v>
      </c>
      <c r="OD298" s="1">
        <f t="shared" si="229"/>
        <v>6.761290322580642</v>
      </c>
      <c r="OE298" s="1">
        <f t="shared" si="230"/>
        <v>7.080000000000001</v>
      </c>
      <c r="OF298" s="1">
        <f t="shared" si="231"/>
        <v>7.0741935483870968</v>
      </c>
      <c r="OG298" s="1">
        <f t="shared" si="232"/>
        <v>7.6499999999999995</v>
      </c>
      <c r="OH298" s="1" t="e">
        <f t="shared" si="233"/>
        <v>#N/A</v>
      </c>
      <c r="OI298" s="111" t="e">
        <f>NA()</f>
        <v>#N/A</v>
      </c>
      <c r="OJ298" s="112" t="e">
        <f>NA()</f>
        <v>#N/A</v>
      </c>
      <c r="OK298" s="112" t="e">
        <f>NA()</f>
        <v>#N/A</v>
      </c>
      <c r="OL298" s="112" t="e">
        <f>NA()</f>
        <v>#N/A</v>
      </c>
      <c r="OM298" s="112" t="e">
        <f>NA()</f>
        <v>#N/A</v>
      </c>
      <c r="ON298" s="112" t="e">
        <f>NA()</f>
        <v>#N/A</v>
      </c>
      <c r="OO298" s="112" t="e">
        <f>NA()</f>
        <v>#N/A</v>
      </c>
      <c r="OP298" s="112" t="e">
        <f>NA()</f>
        <v>#N/A</v>
      </c>
      <c r="OQ298" s="112" t="e">
        <f>NA()</f>
        <v>#N/A</v>
      </c>
      <c r="OR298" s="112" t="e">
        <f>NA()</f>
        <v>#N/A</v>
      </c>
      <c r="OS298" s="112" t="e">
        <f>NA()</f>
        <v>#N/A</v>
      </c>
      <c r="OT298" s="112" t="e">
        <f>NA()</f>
        <v>#N/A</v>
      </c>
      <c r="OU298" s="5" t="e">
        <f t="shared" si="197"/>
        <v>#N/A</v>
      </c>
      <c r="OV298" s="1" t="e">
        <f t="shared" si="198"/>
        <v>#N/A</v>
      </c>
      <c r="OW298" s="1" t="e">
        <f t="shared" si="199"/>
        <v>#N/A</v>
      </c>
      <c r="OX298" s="1" t="e">
        <f t="shared" si="200"/>
        <v>#N/A</v>
      </c>
      <c r="OY298" s="1" t="e">
        <f t="shared" si="201"/>
        <v>#N/A</v>
      </c>
      <c r="OZ298" s="1" t="e">
        <f t="shared" si="202"/>
        <v>#N/A</v>
      </c>
      <c r="PA298" s="1" t="e">
        <f t="shared" si="203"/>
        <v>#N/A</v>
      </c>
      <c r="PB298" s="1" t="e">
        <f t="shared" si="204"/>
        <v>#N/A</v>
      </c>
      <c r="PC298" s="1" t="e">
        <f t="shared" si="205"/>
        <v>#N/A</v>
      </c>
      <c r="PD298" s="1" t="e">
        <f t="shared" si="206"/>
        <v>#N/A</v>
      </c>
      <c r="PE298" s="1" t="e">
        <f t="shared" si="207"/>
        <v>#N/A</v>
      </c>
      <c r="PF298" s="1" t="e">
        <f t="shared" si="208"/>
        <v>#N/A</v>
      </c>
      <c r="PG298" s="111" t="e">
        <f>NA()</f>
        <v>#N/A</v>
      </c>
      <c r="PH298" s="112" t="e">
        <f>NA()</f>
        <v>#N/A</v>
      </c>
      <c r="PI298" s="112" t="e">
        <f>NA()</f>
        <v>#N/A</v>
      </c>
      <c r="PJ298" s="112" t="e">
        <f>NA()</f>
        <v>#N/A</v>
      </c>
      <c r="PK298" s="112" t="e">
        <f>NA()</f>
        <v>#N/A</v>
      </c>
      <c r="PL298" s="112" t="e">
        <f>NA()</f>
        <v>#N/A</v>
      </c>
      <c r="PM298" s="112" t="e">
        <f>NA()</f>
        <v>#N/A</v>
      </c>
      <c r="PN298" s="112" t="e">
        <f>NA()</f>
        <v>#N/A</v>
      </c>
      <c r="PO298" s="112" t="e">
        <f>NA()</f>
        <v>#N/A</v>
      </c>
      <c r="PP298" s="112" t="e">
        <f>NA()</f>
        <v>#N/A</v>
      </c>
      <c r="PQ298" s="112" t="e">
        <f>NA()</f>
        <v>#N/A</v>
      </c>
      <c r="PR298" s="137" t="e">
        <f>NA()</f>
        <v>#N/A</v>
      </c>
      <c r="PS298" s="5">
        <f t="array" ref="PS298">+IF(ISERROR($NW298)=FALSE,MIN(IF($H298:$AL298&lt;65534,$H298:$AL298,"")),NA())</f>
        <v>0.6</v>
      </c>
      <c r="PT298" s="1">
        <f t="array" ref="PT298">+IF(ISERROR($NX298)=FALSE,MIN(IF($AM298:$BN298&lt;65534,$AM298:$BN298,"")),NA())</f>
        <v>0.6</v>
      </c>
      <c r="PU298" s="1">
        <f t="array" ref="PU298">+IF(ISERROR($NY298)=FALSE,MIN(IF($BP298:$CT298&lt;65534,$BP298:$CT298,"")),NA())</f>
        <v>5.6</v>
      </c>
      <c r="PV298" s="1">
        <f t="array" ref="PV298">+IF(ISERROR($NZ298)=FALSE,MIN(IF($CU298:$DX298&lt;65534,$CU298:$DX298,"")),NA())</f>
        <v>4.2</v>
      </c>
      <c r="PW298" s="1">
        <f t="array" ref="PW298">+IF(ISERROR($OA298)=FALSE,MIN(IF($DY298:$FC298&lt;65534,$DY298:$FC298,"")),NA())</f>
        <v>6.1</v>
      </c>
      <c r="PX298" s="1">
        <f t="array" ref="PX298">+IF(ISERROR($OB298)=FALSE,MIN(IF($FD298:$GG298&lt;65534,$FD298:$GG298,"")),NA())</f>
        <v>5</v>
      </c>
      <c r="PY298" s="1">
        <f t="array" ref="PY298">+IF(ISERROR($OC298)=FALSE,MIN(IF($GH298:$HL298&lt;65534,$GH298:$HL298,"")),NA())</f>
        <v>2.5</v>
      </c>
      <c r="PZ298" s="1">
        <f t="array" ref="PZ298">+IF(ISERROR($OD298)=FALSE,MIN(IF($HM298:$IQ298&lt;65534,$HM298:$IQ298,"")),NA())</f>
        <v>0</v>
      </c>
      <c r="QA298" s="1">
        <f t="array" ref="QA298">+IF(ISERROR($OE298)=FALSE,MIN(IF($IR298:$JU298&lt;65534,$IR298:$JU298,"")),NA())</f>
        <v>0</v>
      </c>
      <c r="QB298" s="1">
        <f t="array" ref="QB298">+IF(ISERROR($OF298)=FALSE,MIN(IF($JV298:$KZ298&lt;65534,$JV298:$KZ298,"")),NA())</f>
        <v>0</v>
      </c>
      <c r="QC298" s="1">
        <f t="array" ref="QC298">+IF(ISERROR($OG298)=FALSE,MIN(IF($LA298:$MD298&lt;65534,$LA298:$MD298,"")),NA())</f>
        <v>0</v>
      </c>
      <c r="QD298" s="1" t="e">
        <f t="array" ref="QD298">+IF(ISERROR($OH298)=FALSE,MIN(IF($ME298:$NI298&lt;65534,$ME298:$NI298,"")),NA())</f>
        <v>#N/A</v>
      </c>
      <c r="QE298" s="5" t="e">
        <f t="shared" si="234"/>
        <v>#N/A</v>
      </c>
      <c r="QF298" s="1" t="e">
        <f t="shared" si="235"/>
        <v>#N/A</v>
      </c>
      <c r="QG298" s="1" t="e">
        <f t="shared" si="236"/>
        <v>#N/A</v>
      </c>
      <c r="QH298" s="1" t="e">
        <f t="shared" si="237"/>
        <v>#N/A</v>
      </c>
      <c r="QI298" s="1" t="e">
        <f t="shared" si="238"/>
        <v>#N/A</v>
      </c>
      <c r="QJ298" s="1" t="e">
        <f t="shared" si="239"/>
        <v>#N/A</v>
      </c>
      <c r="QK298" s="1" t="e">
        <f t="shared" si="240"/>
        <v>#N/A</v>
      </c>
      <c r="QL298" s="1" t="e">
        <f t="shared" si="241"/>
        <v>#N/A</v>
      </c>
      <c r="QM298" s="1" t="e">
        <f t="shared" si="242"/>
        <v>#N/A</v>
      </c>
      <c r="QN298" s="1" t="e">
        <f t="shared" si="243"/>
        <v>#N/A</v>
      </c>
      <c r="QO298" s="1" t="e">
        <f t="shared" si="244"/>
        <v>#N/A</v>
      </c>
      <c r="QP298" s="1" t="e">
        <f t="shared" si="245"/>
        <v>#N/A</v>
      </c>
      <c r="QQ298" s="5" t="s">
        <v>893</v>
      </c>
    </row>
    <row r="299" spans="1:459" s="1" customFormat="1" x14ac:dyDescent="0.2">
      <c r="A299" s="107">
        <v>27015330</v>
      </c>
      <c r="B299" s="108">
        <v>-75.588980555555551</v>
      </c>
      <c r="C299" s="108">
        <v>6.2206111111111113</v>
      </c>
      <c r="D299" s="109">
        <v>1490</v>
      </c>
      <c r="E299" s="110" t="s">
        <v>18</v>
      </c>
      <c r="F299" s="110" t="s">
        <v>320</v>
      </c>
      <c r="G299" s="110" t="s">
        <v>13</v>
      </c>
      <c r="H299" s="1">
        <v>65535</v>
      </c>
      <c r="I299" s="1">
        <v>65535</v>
      </c>
      <c r="J299" s="1">
        <v>15.3</v>
      </c>
      <c r="K299" s="1">
        <v>15.9</v>
      </c>
      <c r="L299" s="1">
        <v>19.100000000000001</v>
      </c>
      <c r="M299" s="1">
        <v>18.399999999999999</v>
      </c>
      <c r="N299" s="1">
        <v>19.100000000000001</v>
      </c>
      <c r="O299" s="1">
        <v>16.600000000000001</v>
      </c>
      <c r="P299" s="1">
        <v>16.2</v>
      </c>
      <c r="Q299" s="1">
        <v>17.100000000000001</v>
      </c>
      <c r="R299" s="1">
        <v>16.899999999999999</v>
      </c>
      <c r="S299" s="1">
        <v>17.8</v>
      </c>
      <c r="T299" s="1">
        <v>17.899999999999999</v>
      </c>
      <c r="U299" s="1">
        <v>17.8</v>
      </c>
      <c r="V299" s="1">
        <v>16.8</v>
      </c>
      <c r="W299" s="1">
        <v>18.399999999999999</v>
      </c>
      <c r="X299" s="1">
        <v>19.2</v>
      </c>
      <c r="Y299" s="1">
        <v>18.100000000000001</v>
      </c>
      <c r="Z299" s="1">
        <v>18.3</v>
      </c>
      <c r="AA299" s="1">
        <v>18.7</v>
      </c>
      <c r="AB299" s="1">
        <v>18.8</v>
      </c>
      <c r="AC299" s="1">
        <v>19.2</v>
      </c>
      <c r="AD299" s="1">
        <v>17.5</v>
      </c>
      <c r="AE299" s="1">
        <v>17.5</v>
      </c>
      <c r="AF299" s="1">
        <v>18.899999999999999</v>
      </c>
      <c r="AG299" s="1">
        <v>18.899999999999999</v>
      </c>
      <c r="AH299" s="1">
        <v>20.6</v>
      </c>
      <c r="AI299" s="1">
        <v>20</v>
      </c>
      <c r="AJ299" s="1">
        <v>16.600000000000001</v>
      </c>
      <c r="AK299" s="1">
        <v>16.899999999999999</v>
      </c>
      <c r="AL299" s="1">
        <v>18.8</v>
      </c>
      <c r="AM299" s="1">
        <v>65535</v>
      </c>
      <c r="AN299" s="1">
        <v>19.100000000000001</v>
      </c>
      <c r="AO299" s="1">
        <v>18.399999999999999</v>
      </c>
      <c r="AP299" s="1">
        <v>18.8</v>
      </c>
      <c r="AQ299" s="1">
        <v>19.399999999999999</v>
      </c>
      <c r="AR299" s="1">
        <v>19.5</v>
      </c>
      <c r="AS299" s="1">
        <v>19</v>
      </c>
      <c r="AT299" s="1">
        <v>18.8</v>
      </c>
      <c r="AU299" s="1">
        <v>19</v>
      </c>
      <c r="AV299" s="1">
        <v>18.3</v>
      </c>
      <c r="AW299" s="1">
        <v>19.5</v>
      </c>
      <c r="AX299" s="1">
        <v>19.5</v>
      </c>
      <c r="AY299" s="1">
        <v>20.5</v>
      </c>
      <c r="AZ299" s="1">
        <v>18.399999999999999</v>
      </c>
      <c r="BA299" s="1">
        <v>16.2</v>
      </c>
      <c r="BB299" s="1">
        <v>19.399999999999999</v>
      </c>
      <c r="BC299" s="1">
        <v>19.7</v>
      </c>
      <c r="BD299" s="1">
        <v>18.3</v>
      </c>
      <c r="BE299" s="1">
        <v>17.8</v>
      </c>
      <c r="BF299" s="1">
        <v>17.5</v>
      </c>
      <c r="BG299" s="1">
        <v>18.5</v>
      </c>
      <c r="BH299" s="1">
        <v>17.5</v>
      </c>
      <c r="BI299" s="1">
        <v>19</v>
      </c>
      <c r="BJ299" s="1">
        <v>19.600000000000001</v>
      </c>
      <c r="BK299" s="1">
        <v>18.3</v>
      </c>
      <c r="BL299" s="1">
        <v>19.2</v>
      </c>
      <c r="BM299" s="1">
        <v>17.5</v>
      </c>
      <c r="BN299" s="1">
        <v>17.100000000000001</v>
      </c>
      <c r="BO299" s="102"/>
      <c r="BP299" s="1">
        <v>16.2</v>
      </c>
      <c r="BQ299" s="1">
        <v>18.399999999999999</v>
      </c>
      <c r="BR299" s="1">
        <v>17.899999999999999</v>
      </c>
      <c r="BS299" s="1">
        <v>16.3</v>
      </c>
      <c r="BT299" s="1">
        <v>19.600000000000001</v>
      </c>
      <c r="BU299" s="1">
        <v>19.100000000000001</v>
      </c>
      <c r="BV299" s="1">
        <v>18.7</v>
      </c>
      <c r="BW299" s="1">
        <v>18.7</v>
      </c>
      <c r="BX299" s="1">
        <v>18.899999999999999</v>
      </c>
      <c r="BY299" s="1">
        <v>19.399999999999999</v>
      </c>
      <c r="BZ299" s="1">
        <v>18.8</v>
      </c>
      <c r="CA299" s="1">
        <v>17.600000000000001</v>
      </c>
      <c r="CB299" s="1">
        <v>17.3</v>
      </c>
      <c r="CC299" s="1">
        <v>19.600000000000001</v>
      </c>
      <c r="CD299" s="1">
        <v>19</v>
      </c>
      <c r="CE299" s="1">
        <v>19.3</v>
      </c>
      <c r="CF299" s="1">
        <v>19.7</v>
      </c>
      <c r="CG299" s="1">
        <v>20.100000000000001</v>
      </c>
      <c r="CH299" s="1">
        <v>16.600000000000001</v>
      </c>
      <c r="CI299" s="1">
        <v>18.7</v>
      </c>
      <c r="CJ299" s="1">
        <v>18.600000000000001</v>
      </c>
      <c r="CK299" s="1">
        <v>18</v>
      </c>
      <c r="CL299" s="1">
        <v>18.5</v>
      </c>
      <c r="CM299" s="1">
        <v>19.100000000000001</v>
      </c>
      <c r="CN299" s="1">
        <v>16.3</v>
      </c>
      <c r="CO299" s="1">
        <v>17.8</v>
      </c>
      <c r="CP299" s="1">
        <v>18.7</v>
      </c>
      <c r="CQ299" s="1">
        <v>19.7</v>
      </c>
      <c r="CR299" s="1">
        <v>17</v>
      </c>
      <c r="CS299" s="1">
        <v>17.8</v>
      </c>
      <c r="CT299" s="1">
        <v>19.2</v>
      </c>
      <c r="CU299" s="1">
        <v>65535</v>
      </c>
      <c r="CV299" s="1">
        <v>17.3</v>
      </c>
      <c r="CW299" s="1">
        <v>18.2</v>
      </c>
      <c r="CX299" s="1">
        <v>18.899999999999999</v>
      </c>
      <c r="CY299" s="1">
        <v>17.2</v>
      </c>
      <c r="CZ299" s="1">
        <v>16.7</v>
      </c>
      <c r="DA299" s="1">
        <v>18.600000000000001</v>
      </c>
      <c r="DB299" s="1">
        <v>17.8</v>
      </c>
      <c r="DC299" s="1">
        <v>19</v>
      </c>
      <c r="DD299" s="1">
        <v>18.2</v>
      </c>
      <c r="DE299" s="1">
        <v>16.5</v>
      </c>
      <c r="DF299" s="1">
        <v>18.5</v>
      </c>
      <c r="DG299" s="1">
        <v>19.899999999999999</v>
      </c>
      <c r="DH299" s="1">
        <v>18.2</v>
      </c>
      <c r="DI299" s="1">
        <v>18.2</v>
      </c>
      <c r="DJ299" s="1">
        <v>19.600000000000001</v>
      </c>
      <c r="DK299" s="1">
        <v>20.100000000000001</v>
      </c>
      <c r="DL299" s="1">
        <v>17.399999999999999</v>
      </c>
      <c r="DM299" s="1">
        <v>17.2</v>
      </c>
      <c r="DN299" s="1">
        <v>18.3</v>
      </c>
      <c r="DO299" s="1">
        <v>18.2</v>
      </c>
      <c r="DP299" s="1">
        <v>17.7</v>
      </c>
      <c r="DQ299" s="1">
        <v>17.3</v>
      </c>
      <c r="DR299" s="1">
        <v>17.8</v>
      </c>
      <c r="DS299" s="1">
        <v>18.100000000000001</v>
      </c>
      <c r="DT299" s="1">
        <v>18.3</v>
      </c>
      <c r="DU299" s="1">
        <v>19</v>
      </c>
      <c r="DV299" s="1">
        <v>18.600000000000001</v>
      </c>
      <c r="DW299" s="1">
        <v>19.7</v>
      </c>
      <c r="DX299" s="1">
        <v>19.3</v>
      </c>
      <c r="DY299" s="1">
        <v>17.7</v>
      </c>
      <c r="DZ299" s="1">
        <v>18.7</v>
      </c>
      <c r="EA299" s="1">
        <v>18.399999999999999</v>
      </c>
      <c r="EB299" s="1">
        <v>19.7</v>
      </c>
      <c r="EC299" s="1">
        <v>20</v>
      </c>
      <c r="ED299" s="1">
        <v>19.7</v>
      </c>
      <c r="EE299" s="1">
        <v>19.5</v>
      </c>
      <c r="EF299" s="1">
        <v>19.7</v>
      </c>
      <c r="EG299" s="1">
        <v>17.7</v>
      </c>
      <c r="EH299" s="1">
        <v>17.5</v>
      </c>
      <c r="EI299" s="1">
        <v>18.3</v>
      </c>
      <c r="EJ299" s="1">
        <v>17.8</v>
      </c>
      <c r="EK299" s="1">
        <v>18.8</v>
      </c>
      <c r="EL299" s="1">
        <v>16.899999999999999</v>
      </c>
      <c r="EM299" s="1">
        <v>18.600000000000001</v>
      </c>
      <c r="EN299" s="1">
        <v>18.399999999999999</v>
      </c>
      <c r="EO299" s="1">
        <v>17.600000000000001</v>
      </c>
      <c r="EP299" s="1">
        <v>18.2</v>
      </c>
      <c r="EQ299" s="1">
        <v>18</v>
      </c>
      <c r="ER299" s="1">
        <v>17.899999999999999</v>
      </c>
      <c r="ES299" s="1">
        <v>17.8</v>
      </c>
      <c r="ET299" s="1">
        <v>17.2</v>
      </c>
      <c r="EU299" s="1">
        <v>17.600000000000001</v>
      </c>
      <c r="EV299" s="1">
        <v>18.5</v>
      </c>
      <c r="EW299" s="1">
        <v>18</v>
      </c>
      <c r="EX299" s="1">
        <v>16.399999999999999</v>
      </c>
      <c r="EY299" s="1">
        <v>17.399999999999999</v>
      </c>
      <c r="EZ299" s="1">
        <v>18.899999999999999</v>
      </c>
      <c r="FA299" s="1">
        <v>17.8</v>
      </c>
      <c r="FB299" s="1">
        <v>18.2</v>
      </c>
      <c r="FC299" s="1">
        <v>18.3</v>
      </c>
      <c r="FD299" s="1">
        <v>17.2</v>
      </c>
      <c r="FE299" s="1">
        <v>16.7</v>
      </c>
      <c r="FF299" s="1">
        <v>18.600000000000001</v>
      </c>
      <c r="FG299" s="1">
        <v>18.7</v>
      </c>
      <c r="FH299" s="1">
        <v>18</v>
      </c>
      <c r="FI299" s="1">
        <v>18.2</v>
      </c>
      <c r="FJ299" s="1">
        <v>17.100000000000001</v>
      </c>
      <c r="FK299" s="1">
        <v>16.5</v>
      </c>
      <c r="FL299" s="1">
        <v>19.3</v>
      </c>
      <c r="FM299" s="1">
        <v>19.5</v>
      </c>
      <c r="FN299" s="1">
        <v>18.600000000000001</v>
      </c>
      <c r="FO299" s="1">
        <v>18.3</v>
      </c>
      <c r="FP299" s="1">
        <v>19.8</v>
      </c>
      <c r="FQ299" s="1">
        <v>17.8</v>
      </c>
      <c r="FR299" s="1">
        <v>18</v>
      </c>
      <c r="FS299" s="1">
        <v>18.2</v>
      </c>
      <c r="FT299" s="1">
        <v>17.399999999999999</v>
      </c>
      <c r="FU299" s="1">
        <v>17.600000000000001</v>
      </c>
      <c r="FV299" s="1">
        <v>19.5</v>
      </c>
      <c r="FW299" s="1">
        <v>17.600000000000001</v>
      </c>
      <c r="FX299" s="1">
        <v>17.2</v>
      </c>
      <c r="FY299" s="1">
        <v>19.3</v>
      </c>
      <c r="FZ299" s="1">
        <v>19</v>
      </c>
      <c r="GA299" s="1">
        <v>18.2</v>
      </c>
      <c r="GB299" s="1">
        <v>18.3</v>
      </c>
      <c r="GC299" s="1">
        <v>19.100000000000001</v>
      </c>
      <c r="GD299" s="1">
        <v>18.8</v>
      </c>
      <c r="GE299" s="1">
        <v>20.6</v>
      </c>
      <c r="GF299" s="1">
        <v>16.899999999999999</v>
      </c>
      <c r="GG299" s="1">
        <v>17.8</v>
      </c>
      <c r="GH299" s="1">
        <v>18.3</v>
      </c>
      <c r="GI299" s="1">
        <v>18.3</v>
      </c>
      <c r="GJ299" s="1">
        <v>17</v>
      </c>
      <c r="GK299" s="1">
        <v>18.2</v>
      </c>
      <c r="GL299" s="1">
        <v>16</v>
      </c>
      <c r="GM299" s="1">
        <v>16.7</v>
      </c>
      <c r="GN299" s="1">
        <v>16.100000000000001</v>
      </c>
      <c r="GO299" s="1">
        <v>18.3</v>
      </c>
      <c r="GP299" s="1">
        <v>18.7</v>
      </c>
      <c r="GQ299" s="1">
        <v>17.2</v>
      </c>
      <c r="GR299" s="1">
        <v>18.5</v>
      </c>
      <c r="GS299" s="1">
        <v>17.8</v>
      </c>
      <c r="GT299" s="1">
        <v>17.2</v>
      </c>
      <c r="GU299" s="1">
        <v>17.399999999999999</v>
      </c>
      <c r="GV299" s="1">
        <v>16.8</v>
      </c>
      <c r="GW299" s="1">
        <v>18.100000000000001</v>
      </c>
      <c r="GX299" s="1">
        <v>18.7</v>
      </c>
      <c r="GY299" s="1">
        <v>18.600000000000001</v>
      </c>
      <c r="GZ299" s="1">
        <v>19</v>
      </c>
      <c r="HA299" s="1">
        <v>17</v>
      </c>
      <c r="HB299" s="1">
        <v>19.100000000000001</v>
      </c>
      <c r="HC299" s="1">
        <v>19.899999999999999</v>
      </c>
      <c r="HD299" s="1">
        <v>17.399999999999999</v>
      </c>
      <c r="HE299" s="1">
        <v>18.5</v>
      </c>
      <c r="HF299" s="1">
        <v>17.399999999999999</v>
      </c>
      <c r="HG299" s="1">
        <v>17.600000000000001</v>
      </c>
      <c r="HH299" s="1">
        <v>17.600000000000001</v>
      </c>
      <c r="HI299" s="1">
        <v>16.8</v>
      </c>
      <c r="HJ299" s="1">
        <v>17.7</v>
      </c>
      <c r="HK299" s="1">
        <v>18.7</v>
      </c>
      <c r="HL299" s="1">
        <v>17</v>
      </c>
      <c r="HM299" s="1">
        <v>18.2</v>
      </c>
      <c r="HN299" s="1">
        <v>18.7</v>
      </c>
      <c r="HO299" s="1">
        <v>17.399999999999999</v>
      </c>
      <c r="HP299" s="1">
        <v>17.899999999999999</v>
      </c>
      <c r="HQ299" s="1">
        <v>19.2</v>
      </c>
      <c r="HR299" s="1">
        <v>17.2</v>
      </c>
      <c r="HS299" s="1">
        <v>17.8</v>
      </c>
      <c r="HT299" s="1">
        <v>18.100000000000001</v>
      </c>
      <c r="HU299" s="1">
        <v>19.100000000000001</v>
      </c>
      <c r="HV299" s="1">
        <v>17.600000000000001</v>
      </c>
      <c r="HW299" s="1">
        <v>18.600000000000001</v>
      </c>
      <c r="HX299" s="1">
        <v>18.7</v>
      </c>
      <c r="HY299" s="1">
        <v>20.399999999999999</v>
      </c>
      <c r="HZ299" s="1">
        <v>19.3</v>
      </c>
      <c r="IA299" s="1">
        <v>18.2</v>
      </c>
      <c r="IB299" s="1">
        <v>18.100000000000001</v>
      </c>
      <c r="IC299" s="1">
        <v>17.899999999999999</v>
      </c>
      <c r="ID299" s="1">
        <v>18</v>
      </c>
      <c r="IE299" s="1">
        <v>17.899999999999999</v>
      </c>
      <c r="IF299" s="1">
        <v>17.899999999999999</v>
      </c>
      <c r="IG299" s="1">
        <v>19.8</v>
      </c>
      <c r="IH299" s="1">
        <v>17.100000000000001</v>
      </c>
      <c r="II299" s="1">
        <v>19.399999999999999</v>
      </c>
      <c r="IJ299" s="1">
        <v>16.7</v>
      </c>
      <c r="IK299" s="1">
        <v>19.2</v>
      </c>
      <c r="IL299" s="1">
        <v>17.3</v>
      </c>
      <c r="IM299" s="1">
        <v>17.8</v>
      </c>
      <c r="IN299" s="1">
        <v>18.3</v>
      </c>
      <c r="IO299" s="1">
        <v>16.5</v>
      </c>
      <c r="IP299" s="1">
        <v>17.7</v>
      </c>
      <c r="IQ299" s="1">
        <v>18.899999999999999</v>
      </c>
      <c r="IR299" s="1">
        <v>17.899999999999999</v>
      </c>
      <c r="IS299" s="1">
        <v>20</v>
      </c>
      <c r="IT299" s="1">
        <v>18.600000000000001</v>
      </c>
      <c r="IU299" s="1">
        <v>19.7</v>
      </c>
      <c r="IV299" s="1">
        <v>19.3</v>
      </c>
      <c r="IW299" s="1">
        <v>17.399999999999999</v>
      </c>
      <c r="IX299" s="1">
        <v>18.399999999999999</v>
      </c>
      <c r="IY299" s="1">
        <v>18.7</v>
      </c>
      <c r="IZ299" s="1">
        <v>18.5</v>
      </c>
      <c r="JA299" s="1">
        <v>20.100000000000001</v>
      </c>
      <c r="JB299" s="1">
        <v>20.399999999999999</v>
      </c>
      <c r="JC299" s="1">
        <v>18.5</v>
      </c>
      <c r="JD299" s="1">
        <v>17.3</v>
      </c>
      <c r="JE299" s="1">
        <v>18.899999999999999</v>
      </c>
      <c r="JF299" s="1">
        <v>18.3</v>
      </c>
      <c r="JG299" s="1">
        <v>17.100000000000001</v>
      </c>
      <c r="JH299" s="1">
        <v>19.100000000000001</v>
      </c>
      <c r="JI299" s="1">
        <v>17.8</v>
      </c>
      <c r="JJ299" s="1">
        <v>16.5</v>
      </c>
      <c r="JK299" s="1">
        <v>18.600000000000001</v>
      </c>
      <c r="JL299" s="1">
        <v>18.100000000000001</v>
      </c>
      <c r="JM299" s="1">
        <v>17.600000000000001</v>
      </c>
      <c r="JN299" s="1">
        <v>17</v>
      </c>
      <c r="JO299" s="1">
        <v>16.8</v>
      </c>
      <c r="JP299" s="1">
        <v>18.100000000000001</v>
      </c>
      <c r="JQ299" s="1">
        <v>17</v>
      </c>
      <c r="JR299" s="1">
        <v>17.600000000000001</v>
      </c>
      <c r="JS299" s="1">
        <v>18.2</v>
      </c>
      <c r="JT299" s="1">
        <v>18.600000000000001</v>
      </c>
      <c r="JU299" s="1">
        <v>17.2</v>
      </c>
      <c r="JV299" s="1">
        <v>16.3</v>
      </c>
      <c r="JW299" s="1">
        <v>17.7</v>
      </c>
      <c r="JX299" s="1">
        <v>17</v>
      </c>
      <c r="JY299" s="1">
        <v>15.6</v>
      </c>
      <c r="JZ299" s="1">
        <v>18.7</v>
      </c>
      <c r="KA299" s="1">
        <v>16.600000000000001</v>
      </c>
      <c r="KB299" s="1">
        <v>16.8</v>
      </c>
      <c r="KC299" s="1">
        <v>18.100000000000001</v>
      </c>
      <c r="KD299" s="1">
        <v>18.3</v>
      </c>
      <c r="KE299" s="1">
        <v>18.8</v>
      </c>
      <c r="KF299" s="1">
        <v>18.899999999999999</v>
      </c>
      <c r="KG299" s="1">
        <v>17.7</v>
      </c>
      <c r="KH299" s="1">
        <v>17.100000000000001</v>
      </c>
      <c r="KI299" s="1">
        <v>17</v>
      </c>
      <c r="KJ299" s="1">
        <v>18</v>
      </c>
      <c r="KK299" s="1">
        <v>18.7</v>
      </c>
      <c r="KL299" s="1">
        <v>17.5</v>
      </c>
      <c r="KM299" s="1">
        <v>17.7</v>
      </c>
      <c r="KN299" s="1">
        <v>17.2</v>
      </c>
      <c r="KO299" s="1">
        <v>17.7</v>
      </c>
      <c r="KP299" s="1">
        <v>18.2</v>
      </c>
      <c r="KQ299" s="1">
        <v>16.8</v>
      </c>
      <c r="KR299" s="1">
        <v>16.600000000000001</v>
      </c>
      <c r="KS299" s="1">
        <v>65535</v>
      </c>
      <c r="KT299" s="1">
        <v>65535</v>
      </c>
      <c r="KU299" s="1">
        <v>16.2</v>
      </c>
      <c r="KV299" s="1">
        <v>17.100000000000001</v>
      </c>
      <c r="KW299" s="1">
        <v>16.899999999999999</v>
      </c>
      <c r="KX299" s="1">
        <v>17.600000000000001</v>
      </c>
      <c r="KY299" s="1">
        <v>17.100000000000001</v>
      </c>
      <c r="KZ299" s="1">
        <v>17.8</v>
      </c>
      <c r="LA299" s="1">
        <v>18.2</v>
      </c>
      <c r="LB299" s="1">
        <v>18</v>
      </c>
      <c r="LC299" s="1">
        <v>18.899999999999999</v>
      </c>
      <c r="LD299" s="1">
        <v>18.2</v>
      </c>
      <c r="LE299" s="1">
        <v>19.2</v>
      </c>
      <c r="LF299" s="1">
        <v>18.7</v>
      </c>
      <c r="LG299" s="1">
        <v>18.7</v>
      </c>
      <c r="LH299" s="1">
        <v>18.899999999999999</v>
      </c>
      <c r="LI299" s="1">
        <v>16.600000000000001</v>
      </c>
      <c r="LJ299" s="1">
        <v>16.7</v>
      </c>
      <c r="LK299" s="1">
        <v>18</v>
      </c>
      <c r="LL299" s="1">
        <v>17.7</v>
      </c>
      <c r="LM299" s="1">
        <v>17.5</v>
      </c>
      <c r="LN299" s="1">
        <v>17.5</v>
      </c>
      <c r="LO299" s="1">
        <v>18.100000000000001</v>
      </c>
      <c r="LP299" s="1">
        <v>18.100000000000001</v>
      </c>
      <c r="LQ299" s="1">
        <v>18.399999999999999</v>
      </c>
      <c r="LR299" s="1">
        <v>18.100000000000001</v>
      </c>
      <c r="LS299" s="1">
        <v>18.7</v>
      </c>
      <c r="LT299" s="1">
        <v>18.2</v>
      </c>
      <c r="LU299" s="1">
        <v>16.600000000000001</v>
      </c>
      <c r="LV299" s="1">
        <v>17.2</v>
      </c>
      <c r="LW299" s="1">
        <v>16.5</v>
      </c>
      <c r="LX299" s="1">
        <v>16.8</v>
      </c>
      <c r="LY299" s="1">
        <v>19.100000000000001</v>
      </c>
      <c r="LZ299" s="1">
        <v>19.600000000000001</v>
      </c>
      <c r="MA299" s="1">
        <v>18.8</v>
      </c>
      <c r="MB299" s="1">
        <v>17.600000000000001</v>
      </c>
      <c r="MC299" s="1">
        <v>19.100000000000001</v>
      </c>
      <c r="MD299" s="1">
        <v>18.399999999999999</v>
      </c>
      <c r="ME299" s="1">
        <v>65535</v>
      </c>
      <c r="MF299" s="1">
        <v>65535</v>
      </c>
      <c r="MG299" s="1">
        <v>65535</v>
      </c>
      <c r="MH299" s="1">
        <v>65535</v>
      </c>
      <c r="MI299" s="1">
        <v>65535</v>
      </c>
      <c r="MJ299" s="1">
        <v>65535</v>
      </c>
      <c r="MK299" s="1">
        <v>65535</v>
      </c>
      <c r="ML299" s="1">
        <v>65535</v>
      </c>
      <c r="MM299" s="1">
        <v>65535</v>
      </c>
      <c r="MN299" s="1">
        <v>65535</v>
      </c>
      <c r="MO299" s="1">
        <v>65535</v>
      </c>
      <c r="MP299" s="1">
        <v>65535</v>
      </c>
      <c r="MQ299" s="1">
        <v>65535</v>
      </c>
      <c r="MR299" s="1">
        <v>65535</v>
      </c>
      <c r="MS299" s="1">
        <v>65535</v>
      </c>
      <c r="MT299" s="1">
        <v>65535</v>
      </c>
      <c r="MU299" s="1">
        <v>65535</v>
      </c>
      <c r="MV299" s="1">
        <v>65535</v>
      </c>
      <c r="MW299" s="1">
        <v>65535</v>
      </c>
      <c r="MX299" s="1">
        <v>65535</v>
      </c>
      <c r="MY299" s="1">
        <v>65535</v>
      </c>
      <c r="MZ299" s="1">
        <v>65535</v>
      </c>
      <c r="NA299" s="1">
        <v>65535</v>
      </c>
      <c r="NB299" s="1">
        <v>65535</v>
      </c>
      <c r="NC299" s="1">
        <v>65535</v>
      </c>
      <c r="ND299" s="1">
        <v>65535</v>
      </c>
      <c r="NE299" s="1">
        <v>65535</v>
      </c>
      <c r="NF299" s="1">
        <v>65535</v>
      </c>
      <c r="NG299" s="1">
        <v>65535</v>
      </c>
      <c r="NH299" s="1">
        <v>65535</v>
      </c>
      <c r="NI299" s="1">
        <v>17.8</v>
      </c>
      <c r="NJ299" s="6">
        <f t="shared" si="209"/>
        <v>0.93548387096774188</v>
      </c>
      <c r="NK299" s="3">
        <f t="shared" si="210"/>
        <v>0.9642857142857143</v>
      </c>
      <c r="NL299" s="3">
        <f t="shared" si="211"/>
        <v>1</v>
      </c>
      <c r="NM299" s="3">
        <f t="shared" si="212"/>
        <v>0.96666666666666667</v>
      </c>
      <c r="NN299" s="3">
        <f t="shared" si="213"/>
        <v>1</v>
      </c>
      <c r="NO299" s="3">
        <f t="shared" si="214"/>
        <v>1</v>
      </c>
      <c r="NP299" s="3">
        <f t="shared" si="215"/>
        <v>1</v>
      </c>
      <c r="NQ299" s="3">
        <f t="shared" si="216"/>
        <v>1</v>
      </c>
      <c r="NR299" s="3">
        <f t="shared" si="217"/>
        <v>1</v>
      </c>
      <c r="NS299" s="3">
        <f t="shared" si="218"/>
        <v>0.93548387096774188</v>
      </c>
      <c r="NT299" s="3">
        <f t="shared" si="219"/>
        <v>1</v>
      </c>
      <c r="NU299" s="3">
        <f t="shared" si="220"/>
        <v>3.2258064516129031E-2</v>
      </c>
      <c r="NV299" s="3">
        <f t="shared" si="221"/>
        <v>0.90136986301369859</v>
      </c>
      <c r="NW299" s="5">
        <f t="shared" si="222"/>
        <v>17.975862068965519</v>
      </c>
      <c r="NX299" s="1">
        <f t="shared" si="223"/>
        <v>18.659259259259262</v>
      </c>
      <c r="NY299" s="1">
        <f t="shared" si="224"/>
        <v>18.406451612903229</v>
      </c>
      <c r="NZ299" s="1">
        <f t="shared" si="225"/>
        <v>18.268965517241377</v>
      </c>
      <c r="OA299" s="1">
        <f t="shared" si="226"/>
        <v>18.232258064516127</v>
      </c>
      <c r="OB299" s="1">
        <f t="shared" si="227"/>
        <v>18.260000000000002</v>
      </c>
      <c r="OC299" s="1">
        <f t="shared" si="228"/>
        <v>17.793548387096777</v>
      </c>
      <c r="OD299" s="1">
        <f t="shared" si="229"/>
        <v>18.22258064516129</v>
      </c>
      <c r="OE299" s="1">
        <f t="shared" si="230"/>
        <v>18.243333333333339</v>
      </c>
      <c r="OF299" s="1">
        <f t="shared" si="231"/>
        <v>17.437931034482759</v>
      </c>
      <c r="OG299" s="1">
        <f t="shared" si="232"/>
        <v>18.07</v>
      </c>
      <c r="OH299" s="1" t="e">
        <f t="shared" si="233"/>
        <v>#N/A</v>
      </c>
      <c r="OI299" s="111" t="e">
        <f>NA()</f>
        <v>#N/A</v>
      </c>
      <c r="OJ299" s="112" t="e">
        <f>NA()</f>
        <v>#N/A</v>
      </c>
      <c r="OK299" s="112" t="e">
        <f>NA()</f>
        <v>#N/A</v>
      </c>
      <c r="OL299" s="112" t="e">
        <f>NA()</f>
        <v>#N/A</v>
      </c>
      <c r="OM299" s="112" t="e">
        <f>NA()</f>
        <v>#N/A</v>
      </c>
      <c r="ON299" s="112" t="e">
        <f>NA()</f>
        <v>#N/A</v>
      </c>
      <c r="OO299" s="112" t="e">
        <f>NA()</f>
        <v>#N/A</v>
      </c>
      <c r="OP299" s="112" t="e">
        <f>NA()</f>
        <v>#N/A</v>
      </c>
      <c r="OQ299" s="112" t="e">
        <f>NA()</f>
        <v>#N/A</v>
      </c>
      <c r="OR299" s="112" t="e">
        <f>NA()</f>
        <v>#N/A</v>
      </c>
      <c r="OS299" s="112" t="e">
        <f>NA()</f>
        <v>#N/A</v>
      </c>
      <c r="OT299" s="112" t="e">
        <f>NA()</f>
        <v>#N/A</v>
      </c>
      <c r="OU299" s="5" t="e">
        <f t="shared" si="197"/>
        <v>#N/A</v>
      </c>
      <c r="OV299" s="1" t="e">
        <f t="shared" si="198"/>
        <v>#N/A</v>
      </c>
      <c r="OW299" s="1" t="e">
        <f t="shared" si="199"/>
        <v>#N/A</v>
      </c>
      <c r="OX299" s="1" t="e">
        <f t="shared" si="200"/>
        <v>#N/A</v>
      </c>
      <c r="OY299" s="1" t="e">
        <f t="shared" si="201"/>
        <v>#N/A</v>
      </c>
      <c r="OZ299" s="1" t="e">
        <f t="shared" si="202"/>
        <v>#N/A</v>
      </c>
      <c r="PA299" s="1" t="e">
        <f t="shared" si="203"/>
        <v>#N/A</v>
      </c>
      <c r="PB299" s="1" t="e">
        <f t="shared" si="204"/>
        <v>#N/A</v>
      </c>
      <c r="PC299" s="1" t="e">
        <f t="shared" si="205"/>
        <v>#N/A</v>
      </c>
      <c r="PD299" s="1" t="e">
        <f t="shared" si="206"/>
        <v>#N/A</v>
      </c>
      <c r="PE299" s="1" t="e">
        <f t="shared" si="207"/>
        <v>#N/A</v>
      </c>
      <c r="PF299" s="1" t="e">
        <f t="shared" si="208"/>
        <v>#N/A</v>
      </c>
      <c r="PG299" s="111" t="e">
        <f>NA()</f>
        <v>#N/A</v>
      </c>
      <c r="PH299" s="112" t="e">
        <f>NA()</f>
        <v>#N/A</v>
      </c>
      <c r="PI299" s="112" t="e">
        <f>NA()</f>
        <v>#N/A</v>
      </c>
      <c r="PJ299" s="112" t="e">
        <f>NA()</f>
        <v>#N/A</v>
      </c>
      <c r="PK299" s="112" t="e">
        <f>NA()</f>
        <v>#N/A</v>
      </c>
      <c r="PL299" s="112" t="e">
        <f>NA()</f>
        <v>#N/A</v>
      </c>
      <c r="PM299" s="112" t="e">
        <f>NA()</f>
        <v>#N/A</v>
      </c>
      <c r="PN299" s="112" t="e">
        <f>NA()</f>
        <v>#N/A</v>
      </c>
      <c r="PO299" s="112" t="e">
        <f>NA()</f>
        <v>#N/A</v>
      </c>
      <c r="PP299" s="112" t="e">
        <f>NA()</f>
        <v>#N/A</v>
      </c>
      <c r="PQ299" s="112" t="e">
        <f>NA()</f>
        <v>#N/A</v>
      </c>
      <c r="PR299" s="137" t="e">
        <f>NA()</f>
        <v>#N/A</v>
      </c>
      <c r="PS299" s="5">
        <f t="array" ref="PS299">+IF(ISERROR($NW299)=FALSE,MIN(IF($H299:$AL299&lt;65534,$H299:$AL299,"")),NA())</f>
        <v>15.3</v>
      </c>
      <c r="PT299" s="1">
        <f t="array" ref="PT299">+IF(ISERROR($NX299)=FALSE,MIN(IF($AM299:$BN299&lt;65534,$AM299:$BN299,"")),NA())</f>
        <v>16.2</v>
      </c>
      <c r="PU299" s="1">
        <f t="array" ref="PU299">+IF(ISERROR($NY299)=FALSE,MIN(IF($BP299:$CT299&lt;65534,$BP299:$CT299,"")),NA())</f>
        <v>16.2</v>
      </c>
      <c r="PV299" s="1">
        <f t="array" ref="PV299">+IF(ISERROR($NZ299)=FALSE,MIN(IF($CU299:$DX299&lt;65534,$CU299:$DX299,"")),NA())</f>
        <v>16.5</v>
      </c>
      <c r="PW299" s="1">
        <f t="array" ref="PW299">+IF(ISERROR($OA299)=FALSE,MIN(IF($DY299:$FC299&lt;65534,$DY299:$FC299,"")),NA())</f>
        <v>16.399999999999999</v>
      </c>
      <c r="PX299" s="1">
        <f t="array" ref="PX299">+IF(ISERROR($OB299)=FALSE,MIN(IF($FD299:$GG299&lt;65534,$FD299:$GG299,"")),NA())</f>
        <v>16.5</v>
      </c>
      <c r="PY299" s="1">
        <f t="array" ref="PY299">+IF(ISERROR($OC299)=FALSE,MIN(IF($GH299:$HL299&lt;65534,$GH299:$HL299,"")),NA())</f>
        <v>16</v>
      </c>
      <c r="PZ299" s="1">
        <f t="array" ref="PZ299">+IF(ISERROR($OD299)=FALSE,MIN(IF($HM299:$IQ299&lt;65534,$HM299:$IQ299,"")),NA())</f>
        <v>16.5</v>
      </c>
      <c r="QA299" s="1">
        <f t="array" ref="QA299">+IF(ISERROR($OE299)=FALSE,MIN(IF($IR299:$JU299&lt;65534,$IR299:$JU299,"")),NA())</f>
        <v>16.5</v>
      </c>
      <c r="QB299" s="1">
        <f t="array" ref="QB299">+IF(ISERROR($OF299)=FALSE,MIN(IF($JV299:$KZ299&lt;65534,$JV299:$KZ299,"")),NA())</f>
        <v>15.6</v>
      </c>
      <c r="QC299" s="1">
        <f t="array" ref="QC299">+IF(ISERROR($OG299)=FALSE,MIN(IF($LA299:$MD299&lt;65534,$LA299:$MD299,"")),NA())</f>
        <v>16.5</v>
      </c>
      <c r="QD299" s="1" t="e">
        <f t="array" ref="QD299">+IF(ISERROR($OH299)=FALSE,MIN(IF($ME299:$NI299&lt;65534,$ME299:$NI299,"")),NA())</f>
        <v>#N/A</v>
      </c>
      <c r="QE299" s="5" t="e">
        <f t="shared" si="234"/>
        <v>#N/A</v>
      </c>
      <c r="QF299" s="1" t="e">
        <f t="shared" si="235"/>
        <v>#N/A</v>
      </c>
      <c r="QG299" s="1" t="e">
        <f t="shared" si="236"/>
        <v>#N/A</v>
      </c>
      <c r="QH299" s="1" t="e">
        <f t="shared" si="237"/>
        <v>#N/A</v>
      </c>
      <c r="QI299" s="1" t="e">
        <f t="shared" si="238"/>
        <v>#N/A</v>
      </c>
      <c r="QJ299" s="1" t="e">
        <f t="shared" si="239"/>
        <v>#N/A</v>
      </c>
      <c r="QK299" s="1" t="e">
        <f t="shared" si="240"/>
        <v>#N/A</v>
      </c>
      <c r="QL299" s="1" t="e">
        <f t="shared" si="241"/>
        <v>#N/A</v>
      </c>
      <c r="QM299" s="1" t="e">
        <f t="shared" si="242"/>
        <v>#N/A</v>
      </c>
      <c r="QN299" s="1" t="e">
        <f t="shared" si="243"/>
        <v>#N/A</v>
      </c>
      <c r="QO299" s="1" t="e">
        <f t="shared" si="244"/>
        <v>#N/A</v>
      </c>
      <c r="QP299" s="1" t="e">
        <f t="shared" si="245"/>
        <v>#N/A</v>
      </c>
      <c r="QQ299" s="5" t="s">
        <v>893</v>
      </c>
    </row>
    <row r="300" spans="1:459" s="1" customFormat="1" x14ac:dyDescent="0.2">
      <c r="A300" s="107">
        <v>35095130</v>
      </c>
      <c r="B300" s="108">
        <v>-72.282016666666664</v>
      </c>
      <c r="C300" s="108">
        <v>6.3619999999999992</v>
      </c>
      <c r="D300" s="109">
        <v>4378</v>
      </c>
      <c r="E300" s="110" t="s">
        <v>631</v>
      </c>
      <c r="F300" s="110" t="s">
        <v>632</v>
      </c>
      <c r="G300" s="110" t="s">
        <v>35</v>
      </c>
      <c r="H300" s="1">
        <v>65535</v>
      </c>
      <c r="I300" s="1">
        <v>65535</v>
      </c>
      <c r="J300" s="1">
        <v>-0.7</v>
      </c>
      <c r="K300" s="1">
        <v>65535</v>
      </c>
      <c r="L300" s="1">
        <v>65535</v>
      </c>
      <c r="M300" s="1">
        <v>65535</v>
      </c>
      <c r="N300" s="1">
        <v>65535</v>
      </c>
      <c r="O300" s="1">
        <v>2.4</v>
      </c>
      <c r="P300" s="1">
        <v>1</v>
      </c>
      <c r="Q300" s="1">
        <v>65535</v>
      </c>
      <c r="R300" s="1">
        <v>65535</v>
      </c>
      <c r="S300" s="1">
        <v>65535</v>
      </c>
      <c r="T300" s="1">
        <v>65535</v>
      </c>
      <c r="U300" s="1">
        <v>65535</v>
      </c>
      <c r="V300" s="1">
        <v>65535</v>
      </c>
      <c r="W300" s="1">
        <v>65535</v>
      </c>
      <c r="X300" s="1">
        <v>65535</v>
      </c>
      <c r="Y300" s="1">
        <v>65535</v>
      </c>
      <c r="Z300" s="1">
        <v>65535</v>
      </c>
      <c r="AA300" s="1">
        <v>65535</v>
      </c>
      <c r="AB300" s="1">
        <v>65535</v>
      </c>
      <c r="AC300" s="1">
        <v>65535</v>
      </c>
      <c r="AD300" s="1">
        <v>65535</v>
      </c>
      <c r="AE300" s="1">
        <v>65535</v>
      </c>
      <c r="AF300" s="1">
        <v>65535</v>
      </c>
      <c r="AG300" s="1">
        <v>65535</v>
      </c>
      <c r="AH300" s="1">
        <v>0.7</v>
      </c>
      <c r="AI300" s="1">
        <v>65535</v>
      </c>
      <c r="AJ300" s="1">
        <v>65535</v>
      </c>
      <c r="AK300" s="1">
        <v>65535</v>
      </c>
      <c r="AL300" s="1">
        <v>65535</v>
      </c>
      <c r="AM300" s="1">
        <v>65535</v>
      </c>
      <c r="AN300" s="1">
        <v>2.4</v>
      </c>
      <c r="AO300" s="1">
        <v>2.6</v>
      </c>
      <c r="AP300" s="1">
        <v>2.1</v>
      </c>
      <c r="AQ300" s="1">
        <v>65535</v>
      </c>
      <c r="AR300" s="1">
        <v>65535</v>
      </c>
      <c r="AS300" s="1">
        <v>65535</v>
      </c>
      <c r="AT300" s="1">
        <v>65535</v>
      </c>
      <c r="AU300" s="1">
        <v>65535</v>
      </c>
      <c r="AV300" s="1">
        <v>0</v>
      </c>
      <c r="AW300" s="1">
        <v>65535</v>
      </c>
      <c r="AX300" s="1">
        <v>1.6</v>
      </c>
      <c r="AY300" s="1">
        <v>65535</v>
      </c>
      <c r="AZ300" s="1">
        <v>65535</v>
      </c>
      <c r="BA300" s="1">
        <v>0.9</v>
      </c>
      <c r="BB300" s="1">
        <v>65535</v>
      </c>
      <c r="BC300" s="1">
        <v>65535</v>
      </c>
      <c r="BD300" s="1">
        <v>1.1000000000000001</v>
      </c>
      <c r="BE300" s="1">
        <v>65535</v>
      </c>
      <c r="BF300" s="1">
        <v>65535</v>
      </c>
      <c r="BG300" s="1">
        <v>2.2000000000000002</v>
      </c>
      <c r="BH300" s="1">
        <v>65535</v>
      </c>
      <c r="BI300" s="1">
        <v>2.4</v>
      </c>
      <c r="BJ300" s="1">
        <v>1.2</v>
      </c>
      <c r="BK300" s="1">
        <v>65535</v>
      </c>
      <c r="BL300" s="1">
        <v>65535</v>
      </c>
      <c r="BM300" s="1">
        <v>-0.3</v>
      </c>
      <c r="BN300" s="1">
        <v>65535</v>
      </c>
      <c r="BO300" s="102"/>
      <c r="BP300" s="1">
        <v>65535</v>
      </c>
      <c r="BQ300" s="1">
        <v>65535</v>
      </c>
      <c r="BR300" s="1">
        <v>65535</v>
      </c>
      <c r="BS300" s="1">
        <v>65535</v>
      </c>
      <c r="BT300" s="1">
        <v>65535</v>
      </c>
      <c r="BU300" s="1">
        <v>65535</v>
      </c>
      <c r="BV300" s="1">
        <v>65535</v>
      </c>
      <c r="BW300" s="1">
        <v>65535</v>
      </c>
      <c r="BX300" s="1">
        <v>65535</v>
      </c>
      <c r="BY300" s="1">
        <v>65535</v>
      </c>
      <c r="BZ300" s="1">
        <v>65535</v>
      </c>
      <c r="CA300" s="1">
        <v>65535</v>
      </c>
      <c r="CB300" s="1">
        <v>65535</v>
      </c>
      <c r="CC300" s="1">
        <v>65535</v>
      </c>
      <c r="CD300" s="1">
        <v>65535</v>
      </c>
      <c r="CE300" s="1">
        <v>65535</v>
      </c>
      <c r="CF300" s="1">
        <v>65535</v>
      </c>
      <c r="CG300" s="1">
        <v>65535</v>
      </c>
      <c r="CH300" s="1">
        <v>65535</v>
      </c>
      <c r="CI300" s="1">
        <v>65535</v>
      </c>
      <c r="CJ300" s="1">
        <v>65535</v>
      </c>
      <c r="CK300" s="1">
        <v>65535</v>
      </c>
      <c r="CL300" s="1">
        <v>65535</v>
      </c>
      <c r="CM300" s="1">
        <v>65535</v>
      </c>
      <c r="CN300" s="1">
        <v>65535</v>
      </c>
      <c r="CO300" s="1">
        <v>65535</v>
      </c>
      <c r="CP300" s="1">
        <v>65535</v>
      </c>
      <c r="CQ300" s="1">
        <v>65535</v>
      </c>
      <c r="CR300" s="1">
        <v>65535</v>
      </c>
      <c r="CS300" s="1">
        <v>65535</v>
      </c>
      <c r="CT300" s="1">
        <v>65535</v>
      </c>
      <c r="CU300" s="1">
        <v>65535</v>
      </c>
      <c r="CV300" s="1">
        <v>65535</v>
      </c>
      <c r="CW300" s="1">
        <v>65535</v>
      </c>
      <c r="CX300" s="1">
        <v>65535</v>
      </c>
      <c r="CY300" s="1">
        <v>65535</v>
      </c>
      <c r="CZ300" s="1">
        <v>65535</v>
      </c>
      <c r="DA300" s="1">
        <v>65535</v>
      </c>
      <c r="DB300" s="1">
        <v>65535</v>
      </c>
      <c r="DC300" s="1">
        <v>65535</v>
      </c>
      <c r="DD300" s="1">
        <v>65535</v>
      </c>
      <c r="DE300" s="1">
        <v>65535</v>
      </c>
      <c r="DF300" s="1">
        <v>65535</v>
      </c>
      <c r="DG300" s="1">
        <v>65535</v>
      </c>
      <c r="DH300" s="1">
        <v>65535</v>
      </c>
      <c r="DI300" s="1">
        <v>65535</v>
      </c>
      <c r="DJ300" s="1">
        <v>65535</v>
      </c>
      <c r="DK300" s="1">
        <v>65535</v>
      </c>
      <c r="DL300" s="1">
        <v>65535</v>
      </c>
      <c r="DM300" s="1">
        <v>65535</v>
      </c>
      <c r="DN300" s="1">
        <v>65535</v>
      </c>
      <c r="DO300" s="1">
        <v>65535</v>
      </c>
      <c r="DP300" s="1">
        <v>65535</v>
      </c>
      <c r="DQ300" s="1">
        <v>65535</v>
      </c>
      <c r="DR300" s="1">
        <v>65535</v>
      </c>
      <c r="DS300" s="1">
        <v>65535</v>
      </c>
      <c r="DT300" s="1">
        <v>65535</v>
      </c>
      <c r="DU300" s="1">
        <v>65535</v>
      </c>
      <c r="DV300" s="1">
        <v>65535</v>
      </c>
      <c r="DW300" s="1">
        <v>65535</v>
      </c>
      <c r="DX300" s="1">
        <v>65535</v>
      </c>
      <c r="DY300" s="1">
        <v>65535</v>
      </c>
      <c r="DZ300" s="1">
        <v>65535</v>
      </c>
      <c r="EA300" s="1">
        <v>65535</v>
      </c>
      <c r="EB300" s="1">
        <v>65535</v>
      </c>
      <c r="EC300" s="1">
        <v>65535</v>
      </c>
      <c r="ED300" s="1">
        <v>65535</v>
      </c>
      <c r="EE300" s="1">
        <v>65535</v>
      </c>
      <c r="EF300" s="1">
        <v>65535</v>
      </c>
      <c r="EG300" s="1">
        <v>65535</v>
      </c>
      <c r="EH300" s="1">
        <v>65535</v>
      </c>
      <c r="EI300" s="1">
        <v>65535</v>
      </c>
      <c r="EJ300" s="1">
        <v>65535</v>
      </c>
      <c r="EK300" s="1">
        <v>65535</v>
      </c>
      <c r="EL300" s="1">
        <v>65535</v>
      </c>
      <c r="EM300" s="1">
        <v>65535</v>
      </c>
      <c r="EN300" s="1">
        <v>65535</v>
      </c>
      <c r="EO300" s="1">
        <v>65535</v>
      </c>
      <c r="EP300" s="1">
        <v>65535</v>
      </c>
      <c r="EQ300" s="1">
        <v>65535</v>
      </c>
      <c r="ER300" s="1">
        <v>65535</v>
      </c>
      <c r="ES300" s="1">
        <v>65535</v>
      </c>
      <c r="ET300" s="1">
        <v>65535</v>
      </c>
      <c r="EU300" s="1">
        <v>65535</v>
      </c>
      <c r="EV300" s="1">
        <v>65535</v>
      </c>
      <c r="EW300" s="1">
        <v>65535</v>
      </c>
      <c r="EX300" s="1">
        <v>65535</v>
      </c>
      <c r="EY300" s="1">
        <v>65535</v>
      </c>
      <c r="EZ300" s="1">
        <v>65535</v>
      </c>
      <c r="FA300" s="1">
        <v>65535</v>
      </c>
      <c r="FB300" s="1">
        <v>65535</v>
      </c>
      <c r="FC300" s="1">
        <v>65535</v>
      </c>
      <c r="FD300" s="1">
        <v>65535</v>
      </c>
      <c r="FE300" s="1">
        <v>65535</v>
      </c>
      <c r="FF300" s="1">
        <v>65535</v>
      </c>
      <c r="FG300" s="1">
        <v>65535</v>
      </c>
      <c r="FH300" s="1">
        <v>65535</v>
      </c>
      <c r="FI300" s="1">
        <v>65535</v>
      </c>
      <c r="FJ300" s="1">
        <v>65535</v>
      </c>
      <c r="FK300" s="1">
        <v>65535</v>
      </c>
      <c r="FL300" s="1">
        <v>65535</v>
      </c>
      <c r="FM300" s="1">
        <v>65535</v>
      </c>
      <c r="FN300" s="1">
        <v>65535</v>
      </c>
      <c r="FO300" s="1">
        <v>65535</v>
      </c>
      <c r="FP300" s="1">
        <v>65535</v>
      </c>
      <c r="FQ300" s="1">
        <v>65535</v>
      </c>
      <c r="FR300" s="1">
        <v>65535</v>
      </c>
      <c r="FS300" s="1">
        <v>65535</v>
      </c>
      <c r="FT300" s="1">
        <v>65535</v>
      </c>
      <c r="FU300" s="1">
        <v>1.3</v>
      </c>
      <c r="FV300" s="1">
        <v>65535</v>
      </c>
      <c r="FW300" s="1">
        <v>0</v>
      </c>
      <c r="FX300" s="1">
        <v>65535</v>
      </c>
      <c r="FY300" s="1">
        <v>-0.2</v>
      </c>
      <c r="FZ300" s="1">
        <v>1.2</v>
      </c>
      <c r="GA300" s="1">
        <v>1.5</v>
      </c>
      <c r="GB300" s="1">
        <v>65535</v>
      </c>
      <c r="GC300" s="1">
        <v>65535</v>
      </c>
      <c r="GD300" s="1">
        <v>2.6</v>
      </c>
      <c r="GE300" s="1">
        <v>65535</v>
      </c>
      <c r="GF300" s="1">
        <v>0.8</v>
      </c>
      <c r="GG300" s="1">
        <v>65535</v>
      </c>
      <c r="GH300" s="1">
        <v>0.9</v>
      </c>
      <c r="GI300" s="1">
        <v>65535</v>
      </c>
      <c r="GJ300" s="1">
        <v>65535</v>
      </c>
      <c r="GK300" s="1">
        <v>1.4</v>
      </c>
      <c r="GL300" s="1">
        <v>1.9</v>
      </c>
      <c r="GM300" s="1">
        <v>-0.3</v>
      </c>
      <c r="GN300" s="1">
        <v>65535</v>
      </c>
      <c r="GO300" s="1">
        <v>-0.5</v>
      </c>
      <c r="GP300" s="1">
        <v>-0.2</v>
      </c>
      <c r="GQ300" s="1">
        <v>65535</v>
      </c>
      <c r="GR300" s="1">
        <v>-0.5</v>
      </c>
      <c r="GS300" s="1">
        <v>1.3</v>
      </c>
      <c r="GT300" s="1">
        <v>0.9</v>
      </c>
      <c r="GU300" s="1">
        <v>0.2</v>
      </c>
      <c r="GV300" s="1">
        <v>0.2</v>
      </c>
      <c r="GW300" s="1">
        <v>0.4</v>
      </c>
      <c r="GX300" s="1">
        <v>0.4</v>
      </c>
      <c r="GY300" s="1">
        <v>0.7</v>
      </c>
      <c r="GZ300" s="1">
        <v>-0.1</v>
      </c>
      <c r="HA300" s="1">
        <v>0.2</v>
      </c>
      <c r="HB300" s="1">
        <v>0.6</v>
      </c>
      <c r="HC300" s="1">
        <v>65535</v>
      </c>
      <c r="HD300" s="1">
        <v>65535</v>
      </c>
      <c r="HE300" s="1">
        <v>65535</v>
      </c>
      <c r="HF300" s="1">
        <v>65535</v>
      </c>
      <c r="HG300" s="1">
        <v>-0.4</v>
      </c>
      <c r="HH300" s="1">
        <v>-0.6</v>
      </c>
      <c r="HI300" s="1">
        <v>0.2</v>
      </c>
      <c r="HJ300" s="1">
        <v>0.4</v>
      </c>
      <c r="HK300" s="1">
        <v>65535</v>
      </c>
      <c r="HL300" s="1">
        <v>-0.3</v>
      </c>
      <c r="HM300" s="1">
        <v>0.8</v>
      </c>
      <c r="HN300" s="1">
        <v>65535</v>
      </c>
      <c r="HO300" s="1">
        <v>65535</v>
      </c>
      <c r="HP300" s="1">
        <v>0.9</v>
      </c>
      <c r="HQ300" s="1">
        <v>65535</v>
      </c>
      <c r="HR300" s="1">
        <v>65535</v>
      </c>
      <c r="HS300" s="1">
        <v>0.1</v>
      </c>
      <c r="HT300" s="1">
        <v>1</v>
      </c>
      <c r="HU300" s="1">
        <v>0.5</v>
      </c>
      <c r="HV300" s="1">
        <v>1.1000000000000001</v>
      </c>
      <c r="HW300" s="1">
        <v>65535</v>
      </c>
      <c r="HX300" s="1">
        <v>65535</v>
      </c>
      <c r="HY300" s="1">
        <v>65535</v>
      </c>
      <c r="HZ300" s="1">
        <v>65535</v>
      </c>
      <c r="IA300" s="1">
        <v>0.6</v>
      </c>
      <c r="IB300" s="1">
        <v>0.9</v>
      </c>
      <c r="IC300" s="1">
        <v>1.2</v>
      </c>
      <c r="ID300" s="1">
        <v>0.6</v>
      </c>
      <c r="IE300" s="1">
        <v>0.5</v>
      </c>
      <c r="IF300" s="1">
        <v>65535</v>
      </c>
      <c r="IG300" s="1">
        <v>65535</v>
      </c>
      <c r="IH300" s="1">
        <v>65535</v>
      </c>
      <c r="II300" s="1">
        <v>1.2</v>
      </c>
      <c r="IJ300" s="1">
        <v>0.1</v>
      </c>
      <c r="IK300" s="1">
        <v>-0.2</v>
      </c>
      <c r="IL300" s="1">
        <v>0.1</v>
      </c>
      <c r="IM300" s="1">
        <v>0.3</v>
      </c>
      <c r="IN300" s="1">
        <v>-1</v>
      </c>
      <c r="IO300" s="1">
        <v>65535</v>
      </c>
      <c r="IP300" s="1">
        <v>65535</v>
      </c>
      <c r="IQ300" s="1">
        <v>1.6</v>
      </c>
      <c r="IR300" s="1">
        <v>65535</v>
      </c>
      <c r="IS300" s="1">
        <v>0.3</v>
      </c>
      <c r="IT300" s="1">
        <v>0.1</v>
      </c>
      <c r="IU300" s="1">
        <v>0.2</v>
      </c>
      <c r="IV300" s="1">
        <v>0.5</v>
      </c>
      <c r="IW300" s="1">
        <v>0</v>
      </c>
      <c r="IX300" s="1">
        <v>0</v>
      </c>
      <c r="IY300" s="1">
        <v>-0.9</v>
      </c>
      <c r="IZ300" s="1">
        <v>0.5</v>
      </c>
      <c r="JA300" s="1">
        <v>65535</v>
      </c>
      <c r="JB300" s="1">
        <v>65535</v>
      </c>
      <c r="JC300" s="1">
        <v>1.3</v>
      </c>
      <c r="JD300" s="1">
        <v>65535</v>
      </c>
      <c r="JE300" s="1">
        <v>0.1</v>
      </c>
      <c r="JF300" s="1">
        <v>-0.3</v>
      </c>
      <c r="JG300" s="1">
        <v>65535</v>
      </c>
      <c r="JH300" s="1">
        <v>65535</v>
      </c>
      <c r="JI300" s="1">
        <v>1.8</v>
      </c>
      <c r="JJ300" s="1">
        <v>1.6</v>
      </c>
      <c r="JK300" s="1">
        <v>1.9</v>
      </c>
      <c r="JL300" s="1">
        <v>0.8</v>
      </c>
      <c r="JM300" s="1">
        <v>65535</v>
      </c>
      <c r="JN300" s="1">
        <v>65535</v>
      </c>
      <c r="JO300" s="1">
        <v>1.4</v>
      </c>
      <c r="JP300" s="1">
        <v>0.6</v>
      </c>
      <c r="JQ300" s="1">
        <v>65535</v>
      </c>
      <c r="JR300" s="1">
        <v>0.9</v>
      </c>
      <c r="JS300" s="1">
        <v>1.5</v>
      </c>
      <c r="JT300" s="1">
        <v>0.7</v>
      </c>
      <c r="JU300" s="1">
        <v>65535</v>
      </c>
      <c r="JV300" s="1">
        <v>0.7</v>
      </c>
      <c r="JW300" s="1">
        <v>1.4</v>
      </c>
      <c r="JX300" s="1">
        <v>-0.2</v>
      </c>
      <c r="JY300" s="1">
        <v>65535</v>
      </c>
      <c r="JZ300" s="1">
        <v>0.4</v>
      </c>
      <c r="KA300" s="1">
        <v>0.5</v>
      </c>
      <c r="KB300" s="1">
        <v>0.9</v>
      </c>
      <c r="KC300" s="1">
        <v>65535</v>
      </c>
      <c r="KD300" s="1">
        <v>0.8</v>
      </c>
      <c r="KE300" s="1">
        <v>0.7</v>
      </c>
      <c r="KF300" s="1">
        <v>1.4</v>
      </c>
      <c r="KG300" s="1">
        <v>65535</v>
      </c>
      <c r="KH300" s="1">
        <v>65535</v>
      </c>
      <c r="KI300" s="1">
        <v>-0.3</v>
      </c>
      <c r="KJ300" s="1">
        <v>1.1000000000000001</v>
      </c>
      <c r="KK300" s="1">
        <v>65535</v>
      </c>
      <c r="KL300" s="1">
        <v>1.5</v>
      </c>
      <c r="KM300" s="1">
        <v>1</v>
      </c>
      <c r="KN300" s="1">
        <v>65535</v>
      </c>
      <c r="KO300" s="1">
        <v>65535</v>
      </c>
      <c r="KP300" s="1">
        <v>65535</v>
      </c>
      <c r="KQ300" s="1">
        <v>1.6</v>
      </c>
      <c r="KR300" s="1">
        <v>65535</v>
      </c>
      <c r="KS300" s="1">
        <v>65535</v>
      </c>
      <c r="KT300" s="1">
        <v>65535</v>
      </c>
      <c r="KU300" s="1">
        <v>65535</v>
      </c>
      <c r="KV300" s="1">
        <v>1.3</v>
      </c>
      <c r="KW300" s="1">
        <v>65535</v>
      </c>
      <c r="KX300" s="1">
        <v>65535</v>
      </c>
      <c r="KY300" s="1">
        <v>65535</v>
      </c>
      <c r="KZ300" s="1">
        <v>65535</v>
      </c>
      <c r="LA300" s="1">
        <v>65535</v>
      </c>
      <c r="LB300" s="1">
        <v>65535</v>
      </c>
      <c r="LC300" s="1">
        <v>65535</v>
      </c>
      <c r="LD300" s="1">
        <v>65535</v>
      </c>
      <c r="LE300" s="1">
        <v>65535</v>
      </c>
      <c r="LF300" s="1">
        <v>65535</v>
      </c>
      <c r="LG300" s="1">
        <v>65535</v>
      </c>
      <c r="LH300" s="1">
        <v>65535</v>
      </c>
      <c r="LI300" s="1">
        <v>65535</v>
      </c>
      <c r="LJ300" s="1">
        <v>65535</v>
      </c>
      <c r="LK300" s="1">
        <v>65535</v>
      </c>
      <c r="LL300" s="1">
        <v>65535</v>
      </c>
      <c r="LM300" s="1">
        <v>65535</v>
      </c>
      <c r="LN300" s="1">
        <v>65535</v>
      </c>
      <c r="LO300" s="1">
        <v>65535</v>
      </c>
      <c r="LP300" s="1">
        <v>65535</v>
      </c>
      <c r="LQ300" s="1">
        <v>65535</v>
      </c>
      <c r="LR300" s="1">
        <v>65535</v>
      </c>
      <c r="LS300" s="1">
        <v>65535</v>
      </c>
      <c r="LT300" s="1">
        <v>65535</v>
      </c>
      <c r="LU300" s="1">
        <v>65535</v>
      </c>
      <c r="LV300" s="1">
        <v>65535</v>
      </c>
      <c r="LW300" s="1">
        <v>65535</v>
      </c>
      <c r="LX300" s="1">
        <v>65535</v>
      </c>
      <c r="LY300" s="1">
        <v>65535</v>
      </c>
      <c r="LZ300" s="1">
        <v>65535</v>
      </c>
      <c r="MA300" s="1">
        <v>65535</v>
      </c>
      <c r="MB300" s="1">
        <v>65535</v>
      </c>
      <c r="MC300" s="1">
        <v>65535</v>
      </c>
      <c r="MD300" s="1">
        <v>65535</v>
      </c>
      <c r="ME300" s="1">
        <v>65535</v>
      </c>
      <c r="MF300" s="1">
        <v>65535</v>
      </c>
      <c r="MG300" s="1">
        <v>65535</v>
      </c>
      <c r="MH300" s="1">
        <v>65535</v>
      </c>
      <c r="MI300" s="1">
        <v>65535</v>
      </c>
      <c r="MJ300" s="1">
        <v>65535</v>
      </c>
      <c r="MK300" s="1">
        <v>65535</v>
      </c>
      <c r="ML300" s="1">
        <v>65535</v>
      </c>
      <c r="MM300" s="1">
        <v>65535</v>
      </c>
      <c r="MN300" s="1">
        <v>65535</v>
      </c>
      <c r="MO300" s="1">
        <v>65535</v>
      </c>
      <c r="MP300" s="1">
        <v>65535</v>
      </c>
      <c r="MQ300" s="1">
        <v>65535</v>
      </c>
      <c r="MR300" s="1">
        <v>65535</v>
      </c>
      <c r="MS300" s="1">
        <v>65535</v>
      </c>
      <c r="MT300" s="1">
        <v>65535</v>
      </c>
      <c r="MU300" s="1">
        <v>65535</v>
      </c>
      <c r="MV300" s="1">
        <v>65535</v>
      </c>
      <c r="MW300" s="1">
        <v>65535</v>
      </c>
      <c r="MX300" s="1">
        <v>65535</v>
      </c>
      <c r="MY300" s="1">
        <v>65535</v>
      </c>
      <c r="MZ300" s="1">
        <v>65535</v>
      </c>
      <c r="NA300" s="1">
        <v>65535</v>
      </c>
      <c r="NB300" s="1">
        <v>65535</v>
      </c>
      <c r="NC300" s="1">
        <v>65535</v>
      </c>
      <c r="ND300" s="1">
        <v>65535</v>
      </c>
      <c r="NE300" s="1">
        <v>65535</v>
      </c>
      <c r="NF300" s="1">
        <v>65535</v>
      </c>
      <c r="NG300" s="1">
        <v>65535</v>
      </c>
      <c r="NH300" s="1">
        <v>65535</v>
      </c>
      <c r="NI300" s="1">
        <v>65535</v>
      </c>
      <c r="NJ300" s="6">
        <f t="shared" si="209"/>
        <v>0.12903225806451613</v>
      </c>
      <c r="NK300" s="3">
        <f t="shared" si="210"/>
        <v>0.39285714285714285</v>
      </c>
      <c r="NL300" s="3">
        <f t="shared" si="211"/>
        <v>0</v>
      </c>
      <c r="NM300" s="3">
        <f t="shared" si="212"/>
        <v>0</v>
      </c>
      <c r="NN300" s="3">
        <f t="shared" si="213"/>
        <v>0</v>
      </c>
      <c r="NO300" s="3">
        <f t="shared" si="214"/>
        <v>0.23333333333333334</v>
      </c>
      <c r="NP300" s="3">
        <f t="shared" si="215"/>
        <v>0.70967741935483875</v>
      </c>
      <c r="NQ300" s="3">
        <f t="shared" si="216"/>
        <v>0.58064516129032262</v>
      </c>
      <c r="NR300" s="3">
        <f t="shared" si="217"/>
        <v>0.66666666666666663</v>
      </c>
      <c r="NS300" s="3">
        <f t="shared" si="218"/>
        <v>0.4838709677419355</v>
      </c>
      <c r="NT300" s="3">
        <f t="shared" si="219"/>
        <v>0</v>
      </c>
      <c r="NU300" s="3">
        <f t="shared" si="220"/>
        <v>0</v>
      </c>
      <c r="NV300" s="3">
        <f t="shared" si="221"/>
        <v>0.26575342465753427</v>
      </c>
      <c r="NW300" s="5" t="e">
        <f t="shared" si="222"/>
        <v>#N/A</v>
      </c>
      <c r="NX300" s="1" t="e">
        <f t="shared" si="223"/>
        <v>#N/A</v>
      </c>
      <c r="NY300" s="1" t="e">
        <f t="shared" si="224"/>
        <v>#N/A</v>
      </c>
      <c r="NZ300" s="1" t="e">
        <f t="shared" si="225"/>
        <v>#N/A</v>
      </c>
      <c r="OA300" s="1" t="e">
        <f t="shared" si="226"/>
        <v>#N/A</v>
      </c>
      <c r="OB300" s="1" t="e">
        <f t="shared" si="227"/>
        <v>#N/A</v>
      </c>
      <c r="OC300" s="1">
        <f t="shared" si="228"/>
        <v>0.30909090909090914</v>
      </c>
      <c r="OD300" s="1">
        <f t="shared" si="229"/>
        <v>0.57222222222222219</v>
      </c>
      <c r="OE300" s="1">
        <f t="shared" si="230"/>
        <v>0.64999999999999991</v>
      </c>
      <c r="OF300" s="1" t="e">
        <f t="shared" si="231"/>
        <v>#N/A</v>
      </c>
      <c r="OG300" s="1" t="e">
        <f t="shared" si="232"/>
        <v>#N/A</v>
      </c>
      <c r="OH300" s="1" t="e">
        <f t="shared" si="233"/>
        <v>#N/A</v>
      </c>
      <c r="OI300" s="111" t="e">
        <f>NA()</f>
        <v>#N/A</v>
      </c>
      <c r="OJ300" s="112" t="e">
        <f>NA()</f>
        <v>#N/A</v>
      </c>
      <c r="OK300" s="112" t="e">
        <f>NA()</f>
        <v>#N/A</v>
      </c>
      <c r="OL300" s="112" t="e">
        <f>NA()</f>
        <v>#N/A</v>
      </c>
      <c r="OM300" s="112" t="e">
        <f>NA()</f>
        <v>#N/A</v>
      </c>
      <c r="ON300" s="112" t="e">
        <f>NA()</f>
        <v>#N/A</v>
      </c>
      <c r="OO300" s="112" t="e">
        <f>NA()</f>
        <v>#N/A</v>
      </c>
      <c r="OP300" s="112" t="e">
        <f>NA()</f>
        <v>#N/A</v>
      </c>
      <c r="OQ300" s="112" t="e">
        <f>NA()</f>
        <v>#N/A</v>
      </c>
      <c r="OR300" s="112" t="e">
        <f>NA()</f>
        <v>#N/A</v>
      </c>
      <c r="OS300" s="112" t="e">
        <f>NA()</f>
        <v>#N/A</v>
      </c>
      <c r="OT300" s="112" t="e">
        <f>NA()</f>
        <v>#N/A</v>
      </c>
      <c r="OU300" s="5" t="e">
        <f t="shared" si="197"/>
        <v>#N/A</v>
      </c>
      <c r="OV300" s="1" t="e">
        <f t="shared" si="198"/>
        <v>#N/A</v>
      </c>
      <c r="OW300" s="1" t="e">
        <f t="shared" si="199"/>
        <v>#N/A</v>
      </c>
      <c r="OX300" s="1" t="e">
        <f t="shared" si="200"/>
        <v>#N/A</v>
      </c>
      <c r="OY300" s="1" t="e">
        <f t="shared" si="201"/>
        <v>#N/A</v>
      </c>
      <c r="OZ300" s="1" t="e">
        <f t="shared" si="202"/>
        <v>#N/A</v>
      </c>
      <c r="PA300" s="1" t="e">
        <f t="shared" si="203"/>
        <v>#N/A</v>
      </c>
      <c r="PB300" s="1" t="e">
        <f t="shared" si="204"/>
        <v>#N/A</v>
      </c>
      <c r="PC300" s="1" t="e">
        <f t="shared" si="205"/>
        <v>#N/A</v>
      </c>
      <c r="PD300" s="1" t="e">
        <f t="shared" si="206"/>
        <v>#N/A</v>
      </c>
      <c r="PE300" s="1" t="e">
        <f t="shared" si="207"/>
        <v>#N/A</v>
      </c>
      <c r="PF300" s="1" t="e">
        <f t="shared" si="208"/>
        <v>#N/A</v>
      </c>
      <c r="PG300" s="111" t="e">
        <f>NA()</f>
        <v>#N/A</v>
      </c>
      <c r="PH300" s="112" t="e">
        <f>NA()</f>
        <v>#N/A</v>
      </c>
      <c r="PI300" s="112" t="e">
        <f>NA()</f>
        <v>#N/A</v>
      </c>
      <c r="PJ300" s="112" t="e">
        <f>NA()</f>
        <v>#N/A</v>
      </c>
      <c r="PK300" s="112" t="e">
        <f>NA()</f>
        <v>#N/A</v>
      </c>
      <c r="PL300" s="112" t="e">
        <f>NA()</f>
        <v>#N/A</v>
      </c>
      <c r="PM300" s="112" t="e">
        <f>NA()</f>
        <v>#N/A</v>
      </c>
      <c r="PN300" s="112" t="e">
        <f>NA()</f>
        <v>#N/A</v>
      </c>
      <c r="PO300" s="112" t="e">
        <f>NA()</f>
        <v>#N/A</v>
      </c>
      <c r="PP300" s="112" t="e">
        <f>NA()</f>
        <v>#N/A</v>
      </c>
      <c r="PQ300" s="112" t="e">
        <f>NA()</f>
        <v>#N/A</v>
      </c>
      <c r="PR300" s="137" t="e">
        <f>NA()</f>
        <v>#N/A</v>
      </c>
      <c r="PS300" s="5" t="e">
        <f t="array" ref="PS300">+IF(ISERROR($NW300)=FALSE,MIN(IF($H300:$AL300&lt;65534,$H300:$AL300,"")),NA())</f>
        <v>#N/A</v>
      </c>
      <c r="PT300" s="1" t="e">
        <f t="array" ref="PT300">+IF(ISERROR($NX300)=FALSE,MIN(IF($AM300:$BN300&lt;65534,$AM300:$BN300,"")),NA())</f>
        <v>#N/A</v>
      </c>
      <c r="PU300" s="1" t="e">
        <f t="array" ref="PU300">+IF(ISERROR($NY300)=FALSE,MIN(IF($BP300:$CT300&lt;65534,$BP300:$CT300,"")),NA())</f>
        <v>#N/A</v>
      </c>
      <c r="PV300" s="1" t="e">
        <f t="array" ref="PV300">+IF(ISERROR($NZ300)=FALSE,MIN(IF($CU300:$DX300&lt;65534,$CU300:$DX300,"")),NA())</f>
        <v>#N/A</v>
      </c>
      <c r="PW300" s="1" t="e">
        <f t="array" ref="PW300">+IF(ISERROR($OA300)=FALSE,MIN(IF($DY300:$FC300&lt;65534,$DY300:$FC300,"")),NA())</f>
        <v>#N/A</v>
      </c>
      <c r="PX300" s="1" t="e">
        <f t="array" ref="PX300">+IF(ISERROR($OB300)=FALSE,MIN(IF($FD300:$GG300&lt;65534,$FD300:$GG300,"")),NA())</f>
        <v>#N/A</v>
      </c>
      <c r="PY300" s="1">
        <f t="array" ref="PY300">+IF(ISERROR($OC300)=FALSE,MIN(IF($GH300:$HL300&lt;65534,$GH300:$HL300,"")),NA())</f>
        <v>-0.6</v>
      </c>
      <c r="PZ300" s="1">
        <f t="array" ref="PZ300">+IF(ISERROR($OD300)=FALSE,MIN(IF($HM300:$IQ300&lt;65534,$HM300:$IQ300,"")),NA())</f>
        <v>-1</v>
      </c>
      <c r="QA300" s="1">
        <f t="array" ref="QA300">+IF(ISERROR($OE300)=FALSE,MIN(IF($IR300:$JU300&lt;65534,$IR300:$JU300,"")),NA())</f>
        <v>-0.9</v>
      </c>
      <c r="QB300" s="1" t="e">
        <f t="array" ref="QB300">+IF(ISERROR($OF300)=FALSE,MIN(IF($JV300:$KZ300&lt;65534,$JV300:$KZ300,"")),NA())</f>
        <v>#N/A</v>
      </c>
      <c r="QC300" s="1" t="e">
        <f t="array" ref="QC300">+IF(ISERROR($OG300)=FALSE,MIN(IF($LA300:$MD300&lt;65534,$LA300:$MD300,"")),NA())</f>
        <v>#N/A</v>
      </c>
      <c r="QD300" s="1" t="e">
        <f t="array" ref="QD300">+IF(ISERROR($OH300)=FALSE,MIN(IF($ME300:$NI300&lt;65534,$ME300:$NI300,"")),NA())</f>
        <v>#N/A</v>
      </c>
      <c r="QE300" s="5" t="e">
        <f t="shared" si="234"/>
        <v>#N/A</v>
      </c>
      <c r="QF300" s="1" t="e">
        <f t="shared" si="235"/>
        <v>#N/A</v>
      </c>
      <c r="QG300" s="1" t="e">
        <f t="shared" si="236"/>
        <v>#N/A</v>
      </c>
      <c r="QH300" s="1" t="e">
        <f t="shared" si="237"/>
        <v>#N/A</v>
      </c>
      <c r="QI300" s="1" t="e">
        <f t="shared" si="238"/>
        <v>#N/A</v>
      </c>
      <c r="QJ300" s="1" t="e">
        <f t="shared" si="239"/>
        <v>#N/A</v>
      </c>
      <c r="QK300" s="1" t="e">
        <f t="shared" si="240"/>
        <v>#N/A</v>
      </c>
      <c r="QL300" s="1" t="e">
        <f t="shared" si="241"/>
        <v>#N/A</v>
      </c>
      <c r="QM300" s="1" t="e">
        <f t="shared" si="242"/>
        <v>#N/A</v>
      </c>
      <c r="QN300" s="1" t="e">
        <f t="shared" si="243"/>
        <v>#N/A</v>
      </c>
      <c r="QO300" s="1" t="e">
        <f t="shared" si="244"/>
        <v>#N/A</v>
      </c>
      <c r="QP300" s="1" t="e">
        <f t="shared" si="245"/>
        <v>#N/A</v>
      </c>
      <c r="QQ300" s="5" t="s">
        <v>893</v>
      </c>
    </row>
    <row r="301" spans="1:459" s="1" customFormat="1" x14ac:dyDescent="0.2">
      <c r="A301" s="107">
        <v>29004520</v>
      </c>
      <c r="B301" s="108">
        <v>-74.784999999999997</v>
      </c>
      <c r="C301" s="108">
        <v>11.0063888888889</v>
      </c>
      <c r="D301" s="109">
        <v>5</v>
      </c>
      <c r="E301" s="110" t="s">
        <v>633</v>
      </c>
      <c r="F301" s="110" t="s">
        <v>583</v>
      </c>
      <c r="G301" s="110" t="s">
        <v>305</v>
      </c>
      <c r="H301" s="1">
        <v>65535</v>
      </c>
      <c r="I301" s="1">
        <v>24.2</v>
      </c>
      <c r="J301" s="1">
        <v>24.2</v>
      </c>
      <c r="K301" s="1">
        <v>23.7</v>
      </c>
      <c r="L301" s="1">
        <v>23.7</v>
      </c>
      <c r="M301" s="1">
        <v>24.1</v>
      </c>
      <c r="N301" s="1">
        <v>24.4</v>
      </c>
      <c r="O301" s="1">
        <v>23.6</v>
      </c>
      <c r="P301" s="1">
        <v>23.9</v>
      </c>
      <c r="Q301" s="1">
        <v>24</v>
      </c>
      <c r="R301" s="1">
        <v>24.6</v>
      </c>
      <c r="S301" s="1">
        <v>24.6</v>
      </c>
      <c r="T301" s="1">
        <v>24.9</v>
      </c>
      <c r="U301" s="1">
        <v>25</v>
      </c>
      <c r="V301" s="1">
        <v>24.7</v>
      </c>
      <c r="W301" s="1">
        <v>24.9</v>
      </c>
      <c r="X301" s="1">
        <v>24.9</v>
      </c>
      <c r="Y301" s="1">
        <v>25</v>
      </c>
      <c r="Z301" s="1">
        <v>24.6</v>
      </c>
      <c r="AA301" s="1">
        <v>23.2</v>
      </c>
      <c r="AB301" s="1">
        <v>24.7</v>
      </c>
      <c r="AC301" s="1">
        <v>24.8</v>
      </c>
      <c r="AD301" s="1">
        <v>25.1</v>
      </c>
      <c r="AE301" s="1">
        <v>24.3</v>
      </c>
      <c r="AF301" s="1">
        <v>23.7</v>
      </c>
      <c r="AG301" s="1">
        <v>23.7</v>
      </c>
      <c r="AH301" s="1">
        <v>24.1</v>
      </c>
      <c r="AI301" s="1">
        <v>24.4</v>
      </c>
      <c r="AJ301" s="1">
        <v>23.4</v>
      </c>
      <c r="AK301" s="1">
        <v>24.7</v>
      </c>
      <c r="AL301" s="1">
        <v>25.5</v>
      </c>
      <c r="AM301" s="1">
        <v>65535</v>
      </c>
      <c r="AN301" s="1">
        <v>23.9</v>
      </c>
      <c r="AO301" s="1">
        <v>24.4</v>
      </c>
      <c r="AP301" s="1">
        <v>23</v>
      </c>
      <c r="AQ301" s="1">
        <v>24.7</v>
      </c>
      <c r="AR301" s="1">
        <v>24.9</v>
      </c>
      <c r="AS301" s="1">
        <v>25.1</v>
      </c>
      <c r="AT301" s="1">
        <v>25.1</v>
      </c>
      <c r="AU301" s="1">
        <v>25.1</v>
      </c>
      <c r="AV301" s="1">
        <v>24.6</v>
      </c>
      <c r="AW301" s="1">
        <v>23.9</v>
      </c>
      <c r="AX301" s="1">
        <v>24.6</v>
      </c>
      <c r="AY301" s="1">
        <v>23.2</v>
      </c>
      <c r="AZ301" s="1">
        <v>23.6</v>
      </c>
      <c r="BA301" s="1">
        <v>25.1</v>
      </c>
      <c r="BB301" s="1">
        <v>25.3</v>
      </c>
      <c r="BC301" s="1">
        <v>25.4</v>
      </c>
      <c r="BD301" s="1">
        <v>24.8</v>
      </c>
      <c r="BE301" s="1">
        <v>25.3</v>
      </c>
      <c r="BF301" s="1">
        <v>25.2</v>
      </c>
      <c r="BG301" s="1">
        <v>25.2</v>
      </c>
      <c r="BH301" s="1">
        <v>25.1</v>
      </c>
      <c r="BI301" s="1">
        <v>25.1</v>
      </c>
      <c r="BJ301" s="1">
        <v>24.8</v>
      </c>
      <c r="BK301" s="1">
        <v>24.6</v>
      </c>
      <c r="BL301" s="1">
        <v>24.3</v>
      </c>
      <c r="BM301" s="1">
        <v>24.1</v>
      </c>
      <c r="BN301" s="1">
        <v>23.3</v>
      </c>
      <c r="BO301" s="102"/>
      <c r="BP301" s="1">
        <v>23.8</v>
      </c>
      <c r="BQ301" s="1">
        <v>23.8</v>
      </c>
      <c r="BR301" s="1">
        <v>24.1</v>
      </c>
      <c r="BS301" s="1">
        <v>24.3</v>
      </c>
      <c r="BT301" s="1">
        <v>24.7</v>
      </c>
      <c r="BU301" s="1">
        <v>25</v>
      </c>
      <c r="BV301" s="1">
        <v>24.8</v>
      </c>
      <c r="BW301" s="1">
        <v>24.7</v>
      </c>
      <c r="BX301" s="1">
        <v>24.6</v>
      </c>
      <c r="BY301" s="1">
        <v>24.9</v>
      </c>
      <c r="BZ301" s="1">
        <v>24.5</v>
      </c>
      <c r="CA301" s="1">
        <v>24.4</v>
      </c>
      <c r="CB301" s="1">
        <v>23.8</v>
      </c>
      <c r="CC301" s="1">
        <v>24</v>
      </c>
      <c r="CD301" s="1">
        <v>24</v>
      </c>
      <c r="CE301" s="1">
        <v>24.4</v>
      </c>
      <c r="CF301" s="1">
        <v>24.7</v>
      </c>
      <c r="CG301" s="1">
        <v>24.8</v>
      </c>
      <c r="CH301" s="1">
        <v>24.9</v>
      </c>
      <c r="CI301" s="1">
        <v>24.8</v>
      </c>
      <c r="CJ301" s="1">
        <v>24.7</v>
      </c>
      <c r="CK301" s="1">
        <v>24.9</v>
      </c>
      <c r="CL301" s="1">
        <v>25.2</v>
      </c>
      <c r="CM301" s="1">
        <v>25.4</v>
      </c>
      <c r="CN301" s="1">
        <v>25.1</v>
      </c>
      <c r="CO301" s="1">
        <v>25.1</v>
      </c>
      <c r="CP301" s="1">
        <v>25.1</v>
      </c>
      <c r="CQ301" s="1">
        <v>25.7</v>
      </c>
      <c r="CR301" s="1">
        <v>25.8</v>
      </c>
      <c r="CS301" s="1">
        <v>25.9</v>
      </c>
      <c r="CT301" s="1">
        <v>26.3</v>
      </c>
      <c r="CU301" s="1">
        <v>26</v>
      </c>
      <c r="CV301" s="1">
        <v>25.8</v>
      </c>
      <c r="CW301" s="1">
        <v>25.8</v>
      </c>
      <c r="CX301" s="1">
        <v>25.8</v>
      </c>
      <c r="CY301" s="1">
        <v>25.5</v>
      </c>
      <c r="CZ301" s="1">
        <v>25</v>
      </c>
      <c r="DA301" s="1">
        <v>25.3</v>
      </c>
      <c r="DB301" s="1">
        <v>25.8</v>
      </c>
      <c r="DC301" s="1">
        <v>26.1</v>
      </c>
      <c r="DD301" s="1">
        <v>25.7</v>
      </c>
      <c r="DE301" s="1">
        <v>26</v>
      </c>
      <c r="DF301" s="1">
        <v>26.4</v>
      </c>
      <c r="DG301" s="1">
        <v>26.3</v>
      </c>
      <c r="DH301" s="1">
        <v>26</v>
      </c>
      <c r="DI301" s="1">
        <v>26</v>
      </c>
      <c r="DJ301" s="1">
        <v>26.2</v>
      </c>
      <c r="DK301" s="1">
        <v>26.5</v>
      </c>
      <c r="DL301" s="1">
        <v>25.7</v>
      </c>
      <c r="DM301" s="1">
        <v>25.9</v>
      </c>
      <c r="DN301" s="1">
        <v>25.6</v>
      </c>
      <c r="DO301" s="1">
        <v>25.4</v>
      </c>
      <c r="DP301" s="1">
        <v>26.1</v>
      </c>
      <c r="DQ301" s="1">
        <v>25.9</v>
      </c>
      <c r="DR301" s="1">
        <v>25.9</v>
      </c>
      <c r="DS301" s="1">
        <v>25.9</v>
      </c>
      <c r="DT301" s="1">
        <v>26.4</v>
      </c>
      <c r="DU301" s="1">
        <v>26.7</v>
      </c>
      <c r="DV301" s="1">
        <v>26.5</v>
      </c>
      <c r="DW301" s="1">
        <v>26.5</v>
      </c>
      <c r="DX301" s="1">
        <v>26.1</v>
      </c>
      <c r="DY301" s="1">
        <v>26.4</v>
      </c>
      <c r="DZ301" s="1">
        <v>26.5</v>
      </c>
      <c r="EA301" s="1">
        <v>26.6</v>
      </c>
      <c r="EB301" s="1">
        <v>26.7</v>
      </c>
      <c r="EC301" s="1">
        <v>26.3</v>
      </c>
      <c r="ED301" s="1">
        <v>26.4</v>
      </c>
      <c r="EE301" s="1">
        <v>26.6</v>
      </c>
      <c r="EF301" s="1">
        <v>26.3</v>
      </c>
      <c r="EG301" s="1">
        <v>26.4</v>
      </c>
      <c r="EH301" s="1">
        <v>26.6</v>
      </c>
      <c r="EI301" s="1">
        <v>25.9</v>
      </c>
      <c r="EJ301" s="1">
        <v>26</v>
      </c>
      <c r="EK301" s="1">
        <v>25.9</v>
      </c>
      <c r="EL301" s="1">
        <v>27.1</v>
      </c>
      <c r="EM301" s="1">
        <v>26.6</v>
      </c>
      <c r="EN301" s="1">
        <v>26.7</v>
      </c>
      <c r="EO301" s="1">
        <v>27</v>
      </c>
      <c r="EP301" s="1">
        <v>24.9</v>
      </c>
      <c r="EQ301" s="1">
        <v>26.9</v>
      </c>
      <c r="ER301" s="1">
        <v>26.2</v>
      </c>
      <c r="ES301" s="1">
        <v>26.8</v>
      </c>
      <c r="ET301" s="1">
        <v>26.9</v>
      </c>
      <c r="EU301" s="1">
        <v>26.1</v>
      </c>
      <c r="EV301" s="1">
        <v>26.2</v>
      </c>
      <c r="EW301" s="1">
        <v>27.1</v>
      </c>
      <c r="EX301" s="1">
        <v>26.9</v>
      </c>
      <c r="EY301" s="1">
        <v>25.7</v>
      </c>
      <c r="EZ301" s="1">
        <v>25.6</v>
      </c>
      <c r="FA301" s="1">
        <v>24.4</v>
      </c>
      <c r="FB301" s="1">
        <v>26.2</v>
      </c>
      <c r="FC301" s="1">
        <v>25.7</v>
      </c>
      <c r="FD301" s="1">
        <v>25.2</v>
      </c>
      <c r="FE301" s="1">
        <v>26</v>
      </c>
      <c r="FF301" s="1">
        <v>26.1</v>
      </c>
      <c r="FG301" s="1">
        <v>27</v>
      </c>
      <c r="FH301" s="1">
        <v>27.4</v>
      </c>
      <c r="FI301" s="1">
        <v>27.2</v>
      </c>
      <c r="FJ301" s="1">
        <v>25.9</v>
      </c>
      <c r="FK301" s="1">
        <v>25.3</v>
      </c>
      <c r="FL301" s="1">
        <v>27.2</v>
      </c>
      <c r="FM301" s="1">
        <v>27.1</v>
      </c>
      <c r="FN301" s="1">
        <v>26.8</v>
      </c>
      <c r="FO301" s="1">
        <v>25.9</v>
      </c>
      <c r="FP301" s="1">
        <v>26.3</v>
      </c>
      <c r="FQ301" s="1">
        <v>26.2</v>
      </c>
      <c r="FR301" s="1">
        <v>26.9</v>
      </c>
      <c r="FS301" s="1">
        <v>26.5</v>
      </c>
      <c r="FT301" s="1">
        <v>27.3</v>
      </c>
      <c r="FU301" s="1">
        <v>27.3</v>
      </c>
      <c r="FV301" s="1">
        <v>27.2</v>
      </c>
      <c r="FW301" s="1">
        <v>27</v>
      </c>
      <c r="FX301" s="1">
        <v>27</v>
      </c>
      <c r="FY301" s="1">
        <v>26.6</v>
      </c>
      <c r="FZ301" s="1">
        <v>26.7</v>
      </c>
      <c r="GA301" s="1">
        <v>26.3</v>
      </c>
      <c r="GB301" s="1">
        <v>25.8</v>
      </c>
      <c r="GC301" s="1">
        <v>25.4</v>
      </c>
      <c r="GD301" s="1">
        <v>25.8</v>
      </c>
      <c r="GE301" s="1">
        <v>25.7</v>
      </c>
      <c r="GF301" s="1">
        <v>25</v>
      </c>
      <c r="GG301" s="1">
        <v>25.3</v>
      </c>
      <c r="GH301" s="1">
        <v>25.4</v>
      </c>
      <c r="GI301" s="1">
        <v>25.5</v>
      </c>
      <c r="GJ301" s="1">
        <v>25.3</v>
      </c>
      <c r="GK301" s="1">
        <v>25.3</v>
      </c>
      <c r="GL301" s="1">
        <v>25.4</v>
      </c>
      <c r="GM301" s="1">
        <v>25.6</v>
      </c>
      <c r="GN301" s="1">
        <v>25.9</v>
      </c>
      <c r="GO301" s="1">
        <v>25.1</v>
      </c>
      <c r="GP301" s="1">
        <v>23.9</v>
      </c>
      <c r="GQ301" s="1">
        <v>24.7</v>
      </c>
      <c r="GR301" s="1">
        <v>24.9</v>
      </c>
      <c r="GS301" s="1">
        <v>25.6</v>
      </c>
      <c r="GT301" s="1">
        <v>26</v>
      </c>
      <c r="GU301" s="1">
        <v>25.3</v>
      </c>
      <c r="GV301" s="1">
        <v>24.8</v>
      </c>
      <c r="GW301" s="1">
        <v>25.4</v>
      </c>
      <c r="GX301" s="1">
        <v>25.1</v>
      </c>
      <c r="GY301" s="1">
        <v>26.1</v>
      </c>
      <c r="GZ301" s="1">
        <v>25.9</v>
      </c>
      <c r="HA301" s="1">
        <v>25.5</v>
      </c>
      <c r="HB301" s="1">
        <v>26.1</v>
      </c>
      <c r="HC301" s="1">
        <v>26.1</v>
      </c>
      <c r="HD301" s="1">
        <v>25.5</v>
      </c>
      <c r="HE301" s="1">
        <v>25.7</v>
      </c>
      <c r="HF301" s="1">
        <v>26.1</v>
      </c>
      <c r="HG301" s="1">
        <v>26</v>
      </c>
      <c r="HH301" s="1">
        <v>24</v>
      </c>
      <c r="HI301" s="1">
        <v>26.8</v>
      </c>
      <c r="HJ301" s="1">
        <v>25.9</v>
      </c>
      <c r="HK301" s="1">
        <v>25.8</v>
      </c>
      <c r="HL301" s="1">
        <v>26</v>
      </c>
      <c r="HM301" s="1">
        <v>26.5</v>
      </c>
      <c r="HN301" s="1">
        <v>25.3</v>
      </c>
      <c r="HO301" s="1">
        <v>26.2</v>
      </c>
      <c r="HP301" s="1">
        <v>25.8</v>
      </c>
      <c r="HQ301" s="1">
        <v>26.5</v>
      </c>
      <c r="HR301" s="1">
        <v>26.2</v>
      </c>
      <c r="HS301" s="1">
        <v>25.6</v>
      </c>
      <c r="HT301" s="1">
        <v>26.9</v>
      </c>
      <c r="HU301" s="1">
        <v>27.4</v>
      </c>
      <c r="HV301" s="1">
        <v>26.9</v>
      </c>
      <c r="HW301" s="1">
        <v>27.5</v>
      </c>
      <c r="HX301" s="1">
        <v>27</v>
      </c>
      <c r="HY301" s="1">
        <v>27.1</v>
      </c>
      <c r="HZ301" s="1">
        <v>25.7</v>
      </c>
      <c r="IA301" s="1">
        <v>26.5</v>
      </c>
      <c r="IB301" s="1">
        <v>24</v>
      </c>
      <c r="IC301" s="1">
        <v>25</v>
      </c>
      <c r="ID301" s="1">
        <v>25.4</v>
      </c>
      <c r="IE301" s="1">
        <v>25.1</v>
      </c>
      <c r="IF301" s="1">
        <v>23.4</v>
      </c>
      <c r="IG301" s="1">
        <v>26.9</v>
      </c>
      <c r="IH301" s="1">
        <v>26.1</v>
      </c>
      <c r="II301" s="1">
        <v>26.7</v>
      </c>
      <c r="IJ301" s="1">
        <v>26.3</v>
      </c>
      <c r="IK301" s="1">
        <v>25</v>
      </c>
      <c r="IL301" s="1">
        <v>26.2</v>
      </c>
      <c r="IM301" s="1">
        <v>27.2</v>
      </c>
      <c r="IN301" s="1">
        <v>27.1</v>
      </c>
      <c r="IO301" s="1">
        <v>26.9</v>
      </c>
      <c r="IP301" s="1">
        <v>26.5</v>
      </c>
      <c r="IQ301" s="1">
        <v>26.6</v>
      </c>
      <c r="IR301" s="1">
        <v>26.5</v>
      </c>
      <c r="IS301" s="1">
        <v>27.4</v>
      </c>
      <c r="IT301" s="1">
        <v>23.6</v>
      </c>
      <c r="IU301" s="1">
        <v>26.3</v>
      </c>
      <c r="IV301" s="1">
        <v>27</v>
      </c>
      <c r="IW301" s="1">
        <v>24.5</v>
      </c>
      <c r="IX301" s="1">
        <v>26.3</v>
      </c>
      <c r="IY301" s="1">
        <v>26.9</v>
      </c>
      <c r="IZ301" s="1">
        <v>27.2</v>
      </c>
      <c r="JA301" s="1">
        <v>25.9</v>
      </c>
      <c r="JB301" s="1">
        <v>26.5</v>
      </c>
      <c r="JC301" s="1">
        <v>27.4</v>
      </c>
      <c r="JD301" s="1">
        <v>26.7</v>
      </c>
      <c r="JE301" s="1">
        <v>26.9</v>
      </c>
      <c r="JF301" s="1">
        <v>25.1</v>
      </c>
      <c r="JG301" s="1">
        <v>26.7</v>
      </c>
      <c r="JH301" s="1">
        <v>26.1</v>
      </c>
      <c r="JI301" s="1">
        <v>26.2</v>
      </c>
      <c r="JJ301" s="1">
        <v>24.6</v>
      </c>
      <c r="JK301" s="1">
        <v>24</v>
      </c>
      <c r="JL301" s="1">
        <v>25.2</v>
      </c>
      <c r="JM301" s="1">
        <v>24</v>
      </c>
      <c r="JN301" s="1">
        <v>25.8</v>
      </c>
      <c r="JO301" s="1">
        <v>23.8</v>
      </c>
      <c r="JP301" s="1">
        <v>25</v>
      </c>
      <c r="JQ301" s="1">
        <v>25.6</v>
      </c>
      <c r="JR301" s="1">
        <v>26.2</v>
      </c>
      <c r="JS301" s="1">
        <v>26.1</v>
      </c>
      <c r="JT301" s="1">
        <v>26.8</v>
      </c>
      <c r="JU301" s="1">
        <v>25.3</v>
      </c>
      <c r="JV301" s="1">
        <v>24.3</v>
      </c>
      <c r="JW301" s="1">
        <v>23.6</v>
      </c>
      <c r="JX301" s="1">
        <v>24.8</v>
      </c>
      <c r="JY301" s="1">
        <v>22.7</v>
      </c>
      <c r="JZ301" s="1">
        <v>25.5</v>
      </c>
      <c r="KA301" s="1">
        <v>24.7</v>
      </c>
      <c r="KB301" s="1">
        <v>25</v>
      </c>
      <c r="KC301" s="1">
        <v>24.1</v>
      </c>
      <c r="KD301" s="1">
        <v>24.3</v>
      </c>
      <c r="KE301" s="1">
        <v>24.7</v>
      </c>
      <c r="KF301" s="1">
        <v>25.4</v>
      </c>
      <c r="KG301" s="1">
        <v>23.8</v>
      </c>
      <c r="KH301" s="1">
        <v>26.7</v>
      </c>
      <c r="KI301" s="1">
        <v>24.6</v>
      </c>
      <c r="KJ301" s="1">
        <v>25.4</v>
      </c>
      <c r="KK301" s="1">
        <v>25</v>
      </c>
      <c r="KL301" s="1">
        <v>24.2</v>
      </c>
      <c r="KM301" s="1">
        <v>24.9</v>
      </c>
      <c r="KN301" s="1">
        <v>23.9</v>
      </c>
      <c r="KO301" s="1">
        <v>23.9</v>
      </c>
      <c r="KP301" s="1">
        <v>24.4</v>
      </c>
      <c r="KQ301" s="1">
        <v>24.5</v>
      </c>
      <c r="KR301" s="1">
        <v>24.7</v>
      </c>
      <c r="KS301" s="1">
        <v>24.7</v>
      </c>
      <c r="KT301" s="1">
        <v>24.5</v>
      </c>
      <c r="KU301" s="1">
        <v>25.1</v>
      </c>
      <c r="KV301" s="1">
        <v>25.2</v>
      </c>
      <c r="KW301" s="1">
        <v>24.6</v>
      </c>
      <c r="KX301" s="1">
        <v>25.5</v>
      </c>
      <c r="KY301" s="1">
        <v>25.2</v>
      </c>
      <c r="KZ301" s="1">
        <v>25.5</v>
      </c>
      <c r="LA301" s="1">
        <v>25.2</v>
      </c>
      <c r="LB301" s="1">
        <v>26.1</v>
      </c>
      <c r="LC301" s="1">
        <v>24.5</v>
      </c>
      <c r="LD301" s="1">
        <v>26.8</v>
      </c>
      <c r="LE301" s="1">
        <v>26.9</v>
      </c>
      <c r="LF301" s="1">
        <v>25.5</v>
      </c>
      <c r="LG301" s="1">
        <v>25.8</v>
      </c>
      <c r="LH301" s="1">
        <v>26.6</v>
      </c>
      <c r="LI301" s="1">
        <v>25.9</v>
      </c>
      <c r="LJ301" s="1">
        <v>25.4</v>
      </c>
      <c r="LK301" s="1">
        <v>25.6</v>
      </c>
      <c r="LL301" s="1">
        <v>25.1</v>
      </c>
      <c r="LM301" s="1">
        <v>25.2</v>
      </c>
      <c r="LN301" s="1">
        <v>25</v>
      </c>
      <c r="LO301" s="1">
        <v>25.4</v>
      </c>
      <c r="LP301" s="1">
        <v>25.6</v>
      </c>
      <c r="LQ301" s="1">
        <v>24.5</v>
      </c>
      <c r="LR301" s="1">
        <v>25.9</v>
      </c>
      <c r="LS301" s="1">
        <v>24.7</v>
      </c>
      <c r="LT301" s="1">
        <v>25.7</v>
      </c>
      <c r="LU301" s="1">
        <v>26</v>
      </c>
      <c r="LV301" s="1">
        <v>24.1</v>
      </c>
      <c r="LW301" s="1">
        <v>25.1</v>
      </c>
      <c r="LX301" s="1">
        <v>24</v>
      </c>
      <c r="LY301" s="1">
        <v>24.5</v>
      </c>
      <c r="LZ301" s="1">
        <v>27.1</v>
      </c>
      <c r="MA301" s="1">
        <v>26.7</v>
      </c>
      <c r="MB301" s="1">
        <v>26.8</v>
      </c>
      <c r="MC301" s="1">
        <v>26.2</v>
      </c>
      <c r="MD301" s="1">
        <v>26.1</v>
      </c>
      <c r="ME301" s="1">
        <v>65535</v>
      </c>
      <c r="MF301" s="1">
        <v>65535</v>
      </c>
      <c r="MG301" s="1">
        <v>65535</v>
      </c>
      <c r="MH301" s="1">
        <v>65535</v>
      </c>
      <c r="MI301" s="1">
        <v>65535</v>
      </c>
      <c r="MJ301" s="1">
        <v>65535</v>
      </c>
      <c r="MK301" s="1">
        <v>65535</v>
      </c>
      <c r="ML301" s="1">
        <v>65535</v>
      </c>
      <c r="MM301" s="1">
        <v>65535</v>
      </c>
      <c r="MN301" s="1">
        <v>65535</v>
      </c>
      <c r="MO301" s="1">
        <v>65535</v>
      </c>
      <c r="MP301" s="1">
        <v>65535</v>
      </c>
      <c r="MQ301" s="1">
        <v>65535</v>
      </c>
      <c r="MR301" s="1">
        <v>65535</v>
      </c>
      <c r="MS301" s="1">
        <v>65535</v>
      </c>
      <c r="MT301" s="1">
        <v>65535</v>
      </c>
      <c r="MU301" s="1">
        <v>65535</v>
      </c>
      <c r="MV301" s="1">
        <v>65535</v>
      </c>
      <c r="MW301" s="1">
        <v>65535</v>
      </c>
      <c r="MX301" s="1">
        <v>65535</v>
      </c>
      <c r="MY301" s="1">
        <v>65535</v>
      </c>
      <c r="MZ301" s="1">
        <v>65535</v>
      </c>
      <c r="NA301" s="1">
        <v>65535</v>
      </c>
      <c r="NB301" s="1">
        <v>65535</v>
      </c>
      <c r="NC301" s="1">
        <v>65535</v>
      </c>
      <c r="ND301" s="1">
        <v>65535</v>
      </c>
      <c r="NE301" s="1">
        <v>65535</v>
      </c>
      <c r="NF301" s="1">
        <v>65535</v>
      </c>
      <c r="NG301" s="1">
        <v>65535</v>
      </c>
      <c r="NH301" s="1">
        <v>65535</v>
      </c>
      <c r="NI301" s="1">
        <v>25.6</v>
      </c>
      <c r="NJ301" s="6">
        <f t="shared" si="209"/>
        <v>0.967741935483871</v>
      </c>
      <c r="NK301" s="3">
        <f t="shared" si="210"/>
        <v>0.9642857142857143</v>
      </c>
      <c r="NL301" s="3">
        <f t="shared" si="211"/>
        <v>1</v>
      </c>
      <c r="NM301" s="3">
        <f t="shared" si="212"/>
        <v>1</v>
      </c>
      <c r="NN301" s="3">
        <f t="shared" si="213"/>
        <v>1</v>
      </c>
      <c r="NO301" s="3">
        <f t="shared" si="214"/>
        <v>1</v>
      </c>
      <c r="NP301" s="3">
        <f t="shared" si="215"/>
        <v>1</v>
      </c>
      <c r="NQ301" s="3">
        <f t="shared" si="216"/>
        <v>1</v>
      </c>
      <c r="NR301" s="3">
        <f t="shared" si="217"/>
        <v>1</v>
      </c>
      <c r="NS301" s="3">
        <f t="shared" si="218"/>
        <v>1</v>
      </c>
      <c r="NT301" s="3">
        <f t="shared" si="219"/>
        <v>1</v>
      </c>
      <c r="NU301" s="3">
        <f t="shared" si="220"/>
        <v>3.2258064516129031E-2</v>
      </c>
      <c r="NV301" s="3">
        <f t="shared" si="221"/>
        <v>0.9123287671232877</v>
      </c>
      <c r="NW301" s="5">
        <f t="shared" si="222"/>
        <v>24.353333333333335</v>
      </c>
      <c r="NX301" s="1">
        <f t="shared" si="223"/>
        <v>24.581481481481479</v>
      </c>
      <c r="NY301" s="1">
        <f t="shared" si="224"/>
        <v>24.78064516129032</v>
      </c>
      <c r="NZ301" s="1">
        <f t="shared" si="225"/>
        <v>25.959999999999997</v>
      </c>
      <c r="OA301" s="1">
        <f t="shared" si="226"/>
        <v>26.309677419354845</v>
      </c>
      <c r="OB301" s="1">
        <f t="shared" si="227"/>
        <v>26.379999999999995</v>
      </c>
      <c r="OC301" s="1">
        <f t="shared" si="228"/>
        <v>25.506451612903227</v>
      </c>
      <c r="OD301" s="1">
        <f t="shared" si="229"/>
        <v>26.177419354838712</v>
      </c>
      <c r="OE301" s="1">
        <f t="shared" si="230"/>
        <v>25.853333333333332</v>
      </c>
      <c r="OF301" s="1">
        <f t="shared" si="231"/>
        <v>24.690322580645166</v>
      </c>
      <c r="OG301" s="1">
        <f t="shared" si="232"/>
        <v>25.600000000000005</v>
      </c>
      <c r="OH301" s="1" t="e">
        <f t="shared" si="233"/>
        <v>#N/A</v>
      </c>
      <c r="OI301" s="111" t="e">
        <f>NA()</f>
        <v>#N/A</v>
      </c>
      <c r="OJ301" s="112" t="e">
        <f>NA()</f>
        <v>#N/A</v>
      </c>
      <c r="OK301" s="112" t="e">
        <f>NA()</f>
        <v>#N/A</v>
      </c>
      <c r="OL301" s="112" t="e">
        <f>NA()</f>
        <v>#N/A</v>
      </c>
      <c r="OM301" s="112" t="e">
        <f>NA()</f>
        <v>#N/A</v>
      </c>
      <c r="ON301" s="112" t="e">
        <f>NA()</f>
        <v>#N/A</v>
      </c>
      <c r="OO301" s="112" t="e">
        <f>NA()</f>
        <v>#N/A</v>
      </c>
      <c r="OP301" s="112" t="e">
        <f>NA()</f>
        <v>#N/A</v>
      </c>
      <c r="OQ301" s="112" t="e">
        <f>NA()</f>
        <v>#N/A</v>
      </c>
      <c r="OR301" s="112" t="e">
        <f>NA()</f>
        <v>#N/A</v>
      </c>
      <c r="OS301" s="112" t="e">
        <f>NA()</f>
        <v>#N/A</v>
      </c>
      <c r="OT301" s="112" t="e">
        <f>NA()</f>
        <v>#N/A</v>
      </c>
      <c r="OU301" s="5" t="e">
        <f t="shared" si="197"/>
        <v>#N/A</v>
      </c>
      <c r="OV301" s="1" t="e">
        <f t="shared" si="198"/>
        <v>#N/A</v>
      </c>
      <c r="OW301" s="1" t="e">
        <f t="shared" si="199"/>
        <v>#N/A</v>
      </c>
      <c r="OX301" s="1" t="e">
        <f t="shared" si="200"/>
        <v>#N/A</v>
      </c>
      <c r="OY301" s="1" t="e">
        <f t="shared" si="201"/>
        <v>#N/A</v>
      </c>
      <c r="OZ301" s="1" t="e">
        <f t="shared" si="202"/>
        <v>#N/A</v>
      </c>
      <c r="PA301" s="1" t="e">
        <f t="shared" si="203"/>
        <v>#N/A</v>
      </c>
      <c r="PB301" s="1" t="e">
        <f t="shared" si="204"/>
        <v>#N/A</v>
      </c>
      <c r="PC301" s="1" t="e">
        <f t="shared" si="205"/>
        <v>#N/A</v>
      </c>
      <c r="PD301" s="1" t="e">
        <f t="shared" si="206"/>
        <v>#N/A</v>
      </c>
      <c r="PE301" s="1" t="e">
        <f t="shared" si="207"/>
        <v>#N/A</v>
      </c>
      <c r="PF301" s="1" t="e">
        <f t="shared" si="208"/>
        <v>#N/A</v>
      </c>
      <c r="PG301" s="111" t="e">
        <f>NA()</f>
        <v>#N/A</v>
      </c>
      <c r="PH301" s="112" t="e">
        <f>NA()</f>
        <v>#N/A</v>
      </c>
      <c r="PI301" s="112" t="e">
        <f>NA()</f>
        <v>#N/A</v>
      </c>
      <c r="PJ301" s="112" t="e">
        <f>NA()</f>
        <v>#N/A</v>
      </c>
      <c r="PK301" s="112" t="e">
        <f>NA()</f>
        <v>#N/A</v>
      </c>
      <c r="PL301" s="112" t="e">
        <f>NA()</f>
        <v>#N/A</v>
      </c>
      <c r="PM301" s="112" t="e">
        <f>NA()</f>
        <v>#N/A</v>
      </c>
      <c r="PN301" s="112" t="e">
        <f>NA()</f>
        <v>#N/A</v>
      </c>
      <c r="PO301" s="112" t="e">
        <f>NA()</f>
        <v>#N/A</v>
      </c>
      <c r="PP301" s="112" t="e">
        <f>NA()</f>
        <v>#N/A</v>
      </c>
      <c r="PQ301" s="112" t="e">
        <f>NA()</f>
        <v>#N/A</v>
      </c>
      <c r="PR301" s="137" t="e">
        <f>NA()</f>
        <v>#N/A</v>
      </c>
      <c r="PS301" s="5">
        <f t="array" ref="PS301">+IF(ISERROR($NW301)=FALSE,MIN(IF($H301:$AL301&lt;65534,$H301:$AL301,"")),NA())</f>
        <v>23.2</v>
      </c>
      <c r="PT301" s="1">
        <f t="array" ref="PT301">+IF(ISERROR($NX301)=FALSE,MIN(IF($AM301:$BN301&lt;65534,$AM301:$BN301,"")),NA())</f>
        <v>23</v>
      </c>
      <c r="PU301" s="1">
        <f t="array" ref="PU301">+IF(ISERROR($NY301)=FALSE,MIN(IF($BP301:$CT301&lt;65534,$BP301:$CT301,"")),NA())</f>
        <v>23.8</v>
      </c>
      <c r="PV301" s="1">
        <f t="array" ref="PV301">+IF(ISERROR($NZ301)=FALSE,MIN(IF($CU301:$DX301&lt;65534,$CU301:$DX301,"")),NA())</f>
        <v>25</v>
      </c>
      <c r="PW301" s="1">
        <f t="array" ref="PW301">+IF(ISERROR($OA301)=FALSE,MIN(IF($DY301:$FC301&lt;65534,$DY301:$FC301,"")),NA())</f>
        <v>24.4</v>
      </c>
      <c r="PX301" s="1">
        <f t="array" ref="PX301">+IF(ISERROR($OB301)=FALSE,MIN(IF($FD301:$GG301&lt;65534,$FD301:$GG301,"")),NA())</f>
        <v>25</v>
      </c>
      <c r="PY301" s="1">
        <f t="array" ref="PY301">+IF(ISERROR($OC301)=FALSE,MIN(IF($GH301:$HL301&lt;65534,$GH301:$HL301,"")),NA())</f>
        <v>23.9</v>
      </c>
      <c r="PZ301" s="1">
        <f t="array" ref="PZ301">+IF(ISERROR($OD301)=FALSE,MIN(IF($HM301:$IQ301&lt;65534,$HM301:$IQ301,"")),NA())</f>
        <v>23.4</v>
      </c>
      <c r="QA301" s="1">
        <f t="array" ref="QA301">+IF(ISERROR($OE301)=FALSE,MIN(IF($IR301:$JU301&lt;65534,$IR301:$JU301,"")),NA())</f>
        <v>23.6</v>
      </c>
      <c r="QB301" s="1">
        <f t="array" ref="QB301">+IF(ISERROR($OF301)=FALSE,MIN(IF($JV301:$KZ301&lt;65534,$JV301:$KZ301,"")),NA())</f>
        <v>22.7</v>
      </c>
      <c r="QC301" s="1">
        <f t="array" ref="QC301">+IF(ISERROR($OG301)=FALSE,MIN(IF($LA301:$MD301&lt;65534,$LA301:$MD301,"")),NA())</f>
        <v>24</v>
      </c>
      <c r="QD301" s="1" t="e">
        <f t="array" ref="QD301">+IF(ISERROR($OH301)=FALSE,MIN(IF($ME301:$NI301&lt;65534,$ME301:$NI301,"")),NA())</f>
        <v>#N/A</v>
      </c>
      <c r="QE301" s="5" t="e">
        <f t="shared" si="234"/>
        <v>#N/A</v>
      </c>
      <c r="QF301" s="1" t="e">
        <f t="shared" si="235"/>
        <v>#N/A</v>
      </c>
      <c r="QG301" s="1" t="e">
        <f t="shared" si="236"/>
        <v>#N/A</v>
      </c>
      <c r="QH301" s="1" t="e">
        <f t="shared" si="237"/>
        <v>#N/A</v>
      </c>
      <c r="QI301" s="1" t="e">
        <f t="shared" si="238"/>
        <v>#N/A</v>
      </c>
      <c r="QJ301" s="1" t="e">
        <f t="shared" si="239"/>
        <v>#N/A</v>
      </c>
      <c r="QK301" s="1" t="e">
        <f t="shared" si="240"/>
        <v>#N/A</v>
      </c>
      <c r="QL301" s="1" t="e">
        <f t="shared" si="241"/>
        <v>#N/A</v>
      </c>
      <c r="QM301" s="1" t="e">
        <f t="shared" si="242"/>
        <v>#N/A</v>
      </c>
      <c r="QN301" s="1" t="e">
        <f t="shared" si="243"/>
        <v>#N/A</v>
      </c>
      <c r="QO301" s="1" t="e">
        <f t="shared" si="244"/>
        <v>#N/A</v>
      </c>
      <c r="QP301" s="1" t="e">
        <f t="shared" si="245"/>
        <v>#N/A</v>
      </c>
      <c r="QQ301" s="5" t="s">
        <v>893</v>
      </c>
    </row>
    <row r="302" spans="1:459" s="1" customFormat="1" x14ac:dyDescent="0.2">
      <c r="A302" s="107">
        <v>29035200</v>
      </c>
      <c r="B302" s="108">
        <v>-75.126944444444433</v>
      </c>
      <c r="C302" s="108">
        <v>10.489999999999998</v>
      </c>
      <c r="D302" s="109">
        <v>10</v>
      </c>
      <c r="E302" s="110" t="s">
        <v>634</v>
      </c>
      <c r="F302" s="110" t="s">
        <v>634</v>
      </c>
      <c r="G302" s="110" t="s">
        <v>305</v>
      </c>
      <c r="H302" s="1">
        <v>65535</v>
      </c>
      <c r="I302" s="1">
        <v>0</v>
      </c>
      <c r="J302" s="1">
        <v>0</v>
      </c>
      <c r="K302" s="1">
        <v>20.2</v>
      </c>
      <c r="L302" s="1">
        <v>21</v>
      </c>
      <c r="M302" s="1">
        <v>21.7</v>
      </c>
      <c r="N302" s="1">
        <v>21.3</v>
      </c>
      <c r="O302" s="1">
        <v>0</v>
      </c>
      <c r="P302" s="1">
        <v>0</v>
      </c>
      <c r="Q302" s="1">
        <v>20.9</v>
      </c>
      <c r="R302" s="1">
        <v>23.3</v>
      </c>
      <c r="S302" s="1">
        <v>0</v>
      </c>
      <c r="T302" s="1">
        <v>0</v>
      </c>
      <c r="U302" s="1">
        <v>21.7</v>
      </c>
      <c r="V302" s="1">
        <v>22.3</v>
      </c>
      <c r="W302" s="1">
        <v>24.4</v>
      </c>
      <c r="X302" s="1">
        <v>23.9</v>
      </c>
      <c r="Y302" s="1">
        <v>0</v>
      </c>
      <c r="Z302" s="1">
        <v>21.4</v>
      </c>
      <c r="AA302" s="1">
        <v>21.4</v>
      </c>
      <c r="AB302" s="1">
        <v>21.4</v>
      </c>
      <c r="AC302" s="1">
        <v>24.3</v>
      </c>
      <c r="AD302" s="1">
        <v>24.1</v>
      </c>
      <c r="AE302" s="1">
        <v>20.2</v>
      </c>
      <c r="AF302" s="1">
        <v>21.6</v>
      </c>
      <c r="AG302" s="1">
        <v>21.7</v>
      </c>
      <c r="AH302" s="1">
        <v>21.8</v>
      </c>
      <c r="AI302" s="1">
        <v>22.6</v>
      </c>
      <c r="AJ302" s="1">
        <v>0</v>
      </c>
      <c r="AK302" s="1">
        <v>0</v>
      </c>
      <c r="AL302" s="1">
        <v>22.6</v>
      </c>
      <c r="AM302" s="1">
        <v>65535</v>
      </c>
      <c r="AN302" s="1">
        <v>22.5</v>
      </c>
      <c r="AO302" s="1">
        <v>0</v>
      </c>
      <c r="AP302" s="1">
        <v>21.1</v>
      </c>
      <c r="AQ302" s="1">
        <v>0</v>
      </c>
      <c r="AR302" s="1">
        <v>24.2</v>
      </c>
      <c r="AS302" s="1">
        <v>24.1</v>
      </c>
      <c r="AT302" s="1">
        <v>0</v>
      </c>
      <c r="AU302" s="1">
        <v>0</v>
      </c>
      <c r="AV302" s="1">
        <v>24.2</v>
      </c>
      <c r="AW302" s="1">
        <v>0</v>
      </c>
      <c r="AX302" s="1">
        <v>0</v>
      </c>
      <c r="AY302" s="1">
        <v>0</v>
      </c>
      <c r="AZ302" s="1">
        <v>22.3</v>
      </c>
      <c r="BA302" s="1">
        <v>0</v>
      </c>
      <c r="BB302" s="1">
        <v>22.5</v>
      </c>
      <c r="BC302" s="1">
        <v>0</v>
      </c>
      <c r="BD302" s="1">
        <v>23.7</v>
      </c>
      <c r="BE302" s="1">
        <v>23.2</v>
      </c>
      <c r="BF302" s="1">
        <v>24</v>
      </c>
      <c r="BG302" s="1">
        <v>22.8</v>
      </c>
      <c r="BH302" s="1">
        <v>23.3</v>
      </c>
      <c r="BI302" s="1">
        <v>24.2</v>
      </c>
      <c r="BJ302" s="1">
        <v>0</v>
      </c>
      <c r="BK302" s="1">
        <v>24.3</v>
      </c>
      <c r="BL302" s="1">
        <v>0</v>
      </c>
      <c r="BM302" s="1">
        <v>22.7</v>
      </c>
      <c r="BN302" s="1">
        <v>22.7</v>
      </c>
      <c r="BO302" s="102"/>
      <c r="BP302" s="1">
        <v>22.8</v>
      </c>
      <c r="BQ302" s="1">
        <v>24.4</v>
      </c>
      <c r="BR302" s="1">
        <v>23.2</v>
      </c>
      <c r="BS302" s="1">
        <v>0</v>
      </c>
      <c r="BT302" s="1">
        <v>0</v>
      </c>
      <c r="BU302" s="1">
        <v>0</v>
      </c>
      <c r="BV302" s="1">
        <v>0</v>
      </c>
      <c r="BW302" s="1">
        <v>23.8</v>
      </c>
      <c r="BX302" s="1">
        <v>24.5</v>
      </c>
      <c r="BY302" s="1">
        <v>23.3</v>
      </c>
      <c r="BZ302" s="1">
        <v>0</v>
      </c>
      <c r="CA302" s="1">
        <v>24.3</v>
      </c>
      <c r="CB302" s="1">
        <v>23.3</v>
      </c>
      <c r="CC302" s="1">
        <v>0</v>
      </c>
      <c r="CD302" s="1">
        <v>23.3</v>
      </c>
      <c r="CE302" s="1">
        <v>23.6</v>
      </c>
      <c r="CF302" s="1">
        <v>22.5</v>
      </c>
      <c r="CG302" s="1">
        <v>0</v>
      </c>
      <c r="CH302" s="1">
        <v>0</v>
      </c>
      <c r="CI302" s="1">
        <v>24.7</v>
      </c>
      <c r="CJ302" s="1">
        <v>23.5</v>
      </c>
      <c r="CK302" s="1">
        <v>0</v>
      </c>
      <c r="CL302" s="1">
        <v>25</v>
      </c>
      <c r="CM302" s="1">
        <v>23.8</v>
      </c>
      <c r="CN302" s="1">
        <v>23.3</v>
      </c>
      <c r="CO302" s="1">
        <v>22.8</v>
      </c>
      <c r="CP302" s="1">
        <v>25.7</v>
      </c>
      <c r="CQ302" s="1">
        <v>26</v>
      </c>
      <c r="CR302" s="1">
        <v>26.2</v>
      </c>
      <c r="CS302" s="1">
        <v>23.6</v>
      </c>
      <c r="CT302" s="1">
        <v>24.5</v>
      </c>
      <c r="CU302" s="1">
        <v>25</v>
      </c>
      <c r="CV302" s="1">
        <v>24.4</v>
      </c>
      <c r="CW302" s="1">
        <v>0</v>
      </c>
      <c r="CX302" s="1">
        <v>23.4</v>
      </c>
      <c r="CY302" s="1">
        <v>0</v>
      </c>
      <c r="CZ302" s="1">
        <v>0</v>
      </c>
      <c r="DA302" s="1">
        <v>23</v>
      </c>
      <c r="DB302" s="1">
        <v>24.3</v>
      </c>
      <c r="DC302" s="1">
        <v>25</v>
      </c>
      <c r="DD302" s="1">
        <v>23.9</v>
      </c>
      <c r="DE302" s="1">
        <v>0</v>
      </c>
      <c r="DF302" s="1">
        <v>0</v>
      </c>
      <c r="DG302" s="1">
        <v>65535</v>
      </c>
      <c r="DH302" s="1">
        <v>24.6</v>
      </c>
      <c r="DI302" s="1">
        <v>24.8</v>
      </c>
      <c r="DJ302" s="1">
        <v>0</v>
      </c>
      <c r="DK302" s="1">
        <v>25.3</v>
      </c>
      <c r="DL302" s="1">
        <v>25.3</v>
      </c>
      <c r="DM302" s="1">
        <v>24.4</v>
      </c>
      <c r="DN302" s="1">
        <v>25.7</v>
      </c>
      <c r="DO302" s="1">
        <v>0</v>
      </c>
      <c r="DP302" s="1">
        <v>25.6</v>
      </c>
      <c r="DQ302" s="1">
        <v>24.5</v>
      </c>
      <c r="DR302" s="1">
        <v>25.5</v>
      </c>
      <c r="DS302" s="1">
        <v>23.2</v>
      </c>
      <c r="DT302" s="1">
        <v>24.5</v>
      </c>
      <c r="DU302" s="1">
        <v>24.7</v>
      </c>
      <c r="DV302" s="1">
        <v>25.3</v>
      </c>
      <c r="DW302" s="1">
        <v>24.8</v>
      </c>
      <c r="DX302" s="1">
        <v>25</v>
      </c>
      <c r="DY302" s="1">
        <v>24.2</v>
      </c>
      <c r="DZ302" s="1">
        <v>24.3</v>
      </c>
      <c r="EA302" s="1">
        <v>25.2</v>
      </c>
      <c r="EB302" s="1">
        <v>25.8</v>
      </c>
      <c r="EC302" s="1">
        <v>0</v>
      </c>
      <c r="ED302" s="1">
        <v>24.7</v>
      </c>
      <c r="EE302" s="1">
        <v>26</v>
      </c>
      <c r="EF302" s="1">
        <v>0</v>
      </c>
      <c r="EG302" s="1">
        <v>0</v>
      </c>
      <c r="EH302" s="1">
        <v>25.6</v>
      </c>
      <c r="EI302" s="1">
        <v>0</v>
      </c>
      <c r="EJ302" s="1">
        <v>24.3</v>
      </c>
      <c r="EK302" s="1">
        <v>0</v>
      </c>
      <c r="EL302" s="1">
        <v>25</v>
      </c>
      <c r="EM302" s="1">
        <v>0</v>
      </c>
      <c r="EN302" s="1">
        <v>24.4</v>
      </c>
      <c r="EO302" s="1">
        <v>25</v>
      </c>
      <c r="EP302" s="1">
        <v>25.4</v>
      </c>
      <c r="EQ302" s="1">
        <v>0</v>
      </c>
      <c r="ER302" s="1">
        <v>0</v>
      </c>
      <c r="ES302" s="1">
        <v>24.7</v>
      </c>
      <c r="ET302" s="1">
        <v>23.9</v>
      </c>
      <c r="EU302" s="1">
        <v>25.3</v>
      </c>
      <c r="EV302" s="1">
        <v>25.3</v>
      </c>
      <c r="EW302" s="1">
        <v>25.8</v>
      </c>
      <c r="EX302" s="1">
        <v>0</v>
      </c>
      <c r="EY302" s="1">
        <v>24.4</v>
      </c>
      <c r="EZ302" s="1">
        <v>22.5</v>
      </c>
      <c r="FA302" s="1">
        <v>22</v>
      </c>
      <c r="FB302" s="1">
        <v>23.8</v>
      </c>
      <c r="FC302" s="1">
        <v>23.8</v>
      </c>
      <c r="FD302" s="1">
        <v>24.1</v>
      </c>
      <c r="FE302" s="1">
        <v>24.1</v>
      </c>
      <c r="FF302" s="1">
        <v>23.9</v>
      </c>
      <c r="FG302" s="1">
        <v>25.3</v>
      </c>
      <c r="FH302" s="1">
        <v>23.6</v>
      </c>
      <c r="FI302" s="1">
        <v>0</v>
      </c>
      <c r="FJ302" s="1">
        <v>24.2</v>
      </c>
      <c r="FK302" s="1">
        <v>24.5</v>
      </c>
      <c r="FL302" s="1">
        <v>24.2</v>
      </c>
      <c r="FM302" s="1">
        <v>25.8</v>
      </c>
      <c r="FN302" s="1">
        <v>25.3</v>
      </c>
      <c r="FO302" s="1">
        <v>24.7</v>
      </c>
      <c r="FP302" s="1">
        <v>23.5</v>
      </c>
      <c r="FQ302" s="1">
        <v>65535</v>
      </c>
      <c r="FR302" s="1">
        <v>24.5</v>
      </c>
      <c r="FS302" s="1">
        <v>0</v>
      </c>
      <c r="FT302" s="1">
        <v>24.7</v>
      </c>
      <c r="FU302" s="1">
        <v>25.1</v>
      </c>
      <c r="FV302" s="1">
        <v>25.7</v>
      </c>
      <c r="FW302" s="1">
        <v>26.1</v>
      </c>
      <c r="FX302" s="1">
        <v>25.8</v>
      </c>
      <c r="FY302" s="1">
        <v>24.4</v>
      </c>
      <c r="FZ302" s="1">
        <v>24</v>
      </c>
      <c r="GA302" s="1">
        <v>0</v>
      </c>
      <c r="GB302" s="1">
        <v>24.9</v>
      </c>
      <c r="GC302" s="1">
        <v>24.3</v>
      </c>
      <c r="GD302" s="1">
        <v>0</v>
      </c>
      <c r="GE302" s="1">
        <v>25.1</v>
      </c>
      <c r="GF302" s="1">
        <v>23.8</v>
      </c>
      <c r="GG302" s="1">
        <v>24.7</v>
      </c>
      <c r="GH302" s="1">
        <v>0</v>
      </c>
      <c r="GI302" s="1">
        <v>25</v>
      </c>
      <c r="GJ302" s="1">
        <v>23.8</v>
      </c>
      <c r="GK302" s="1">
        <v>23.6</v>
      </c>
      <c r="GL302" s="1">
        <v>23.3</v>
      </c>
      <c r="GM302" s="1">
        <v>25.5</v>
      </c>
      <c r="GN302" s="1">
        <v>25.2</v>
      </c>
      <c r="GO302" s="1">
        <v>24.9</v>
      </c>
      <c r="GP302" s="1">
        <v>24.4</v>
      </c>
      <c r="GQ302" s="1">
        <v>23.2</v>
      </c>
      <c r="GR302" s="1">
        <v>24</v>
      </c>
      <c r="GS302" s="1">
        <v>0</v>
      </c>
      <c r="GT302" s="1">
        <v>24.1</v>
      </c>
      <c r="GU302" s="1">
        <v>24.2</v>
      </c>
      <c r="GV302" s="1">
        <v>24.8</v>
      </c>
      <c r="GW302" s="1">
        <v>0</v>
      </c>
      <c r="GX302" s="1">
        <v>24.6</v>
      </c>
      <c r="GY302" s="1">
        <v>24.6</v>
      </c>
      <c r="GZ302" s="1">
        <v>0</v>
      </c>
      <c r="HA302" s="1">
        <v>24.8</v>
      </c>
      <c r="HB302" s="1">
        <v>24.4</v>
      </c>
      <c r="HC302" s="1">
        <v>24.4</v>
      </c>
      <c r="HD302" s="1">
        <v>0</v>
      </c>
      <c r="HE302" s="1">
        <v>25.8</v>
      </c>
      <c r="HF302" s="1">
        <v>25.2</v>
      </c>
      <c r="HG302" s="1">
        <v>24</v>
      </c>
      <c r="HH302" s="1">
        <v>24.1</v>
      </c>
      <c r="HI302" s="1">
        <v>23.9</v>
      </c>
      <c r="HJ302" s="1">
        <v>26</v>
      </c>
      <c r="HK302" s="1">
        <v>24.8</v>
      </c>
      <c r="HL302" s="1">
        <v>24.6</v>
      </c>
      <c r="HM302" s="1">
        <v>25</v>
      </c>
      <c r="HN302" s="1">
        <v>26.4</v>
      </c>
      <c r="HO302" s="1">
        <v>25.1</v>
      </c>
      <c r="HP302" s="1">
        <v>24.8</v>
      </c>
      <c r="HQ302" s="1">
        <v>25.8</v>
      </c>
      <c r="HR302" s="1">
        <v>0</v>
      </c>
      <c r="HS302" s="1">
        <v>25.6</v>
      </c>
      <c r="HT302" s="1">
        <v>25.4</v>
      </c>
      <c r="HU302" s="1">
        <v>27</v>
      </c>
      <c r="HV302" s="1">
        <v>24.5</v>
      </c>
      <c r="HW302" s="1">
        <v>26.8</v>
      </c>
      <c r="HX302" s="1">
        <v>26</v>
      </c>
      <c r="HY302" s="1">
        <v>26.1</v>
      </c>
      <c r="HZ302" s="1">
        <v>0</v>
      </c>
      <c r="IA302" s="1">
        <v>25.1</v>
      </c>
      <c r="IB302" s="1">
        <v>23.7</v>
      </c>
      <c r="IC302" s="1">
        <v>23.5</v>
      </c>
      <c r="ID302" s="1">
        <v>24.9</v>
      </c>
      <c r="IE302" s="1">
        <v>23.9</v>
      </c>
      <c r="IF302" s="1">
        <v>19.899999999999999</v>
      </c>
      <c r="IG302" s="1">
        <v>25.1</v>
      </c>
      <c r="IH302" s="1">
        <v>25.5</v>
      </c>
      <c r="II302" s="1">
        <v>26.5</v>
      </c>
      <c r="IJ302" s="1">
        <v>24.8</v>
      </c>
      <c r="IK302" s="1">
        <v>23.5</v>
      </c>
      <c r="IL302" s="1">
        <v>0</v>
      </c>
      <c r="IM302" s="1">
        <v>25.5</v>
      </c>
      <c r="IN302" s="1">
        <v>25.6</v>
      </c>
      <c r="IO302" s="1">
        <v>0</v>
      </c>
      <c r="IP302" s="1">
        <v>25.3</v>
      </c>
      <c r="IQ302" s="1">
        <v>0</v>
      </c>
      <c r="IR302" s="1">
        <v>25.1</v>
      </c>
      <c r="IS302" s="1">
        <v>25.8</v>
      </c>
      <c r="IT302" s="1">
        <v>0</v>
      </c>
      <c r="IU302" s="1">
        <v>24.9</v>
      </c>
      <c r="IV302" s="1">
        <v>26</v>
      </c>
      <c r="IW302" s="1">
        <v>0</v>
      </c>
      <c r="IX302" s="1">
        <v>25.3</v>
      </c>
      <c r="IY302" s="1">
        <v>24.9</v>
      </c>
      <c r="IZ302" s="1">
        <v>0</v>
      </c>
      <c r="JA302" s="1">
        <v>24.2</v>
      </c>
      <c r="JB302" s="1">
        <v>25.4</v>
      </c>
      <c r="JC302" s="1">
        <v>26.2</v>
      </c>
      <c r="JD302" s="1">
        <v>25.5</v>
      </c>
      <c r="JE302" s="1">
        <v>25.2</v>
      </c>
      <c r="JF302" s="1">
        <v>24.9</v>
      </c>
      <c r="JG302" s="1">
        <v>24.1</v>
      </c>
      <c r="JH302" s="1">
        <v>0</v>
      </c>
      <c r="JI302" s="1">
        <v>25.1</v>
      </c>
      <c r="JJ302" s="1">
        <v>0</v>
      </c>
      <c r="JK302" s="1">
        <v>0</v>
      </c>
      <c r="JL302" s="1">
        <v>24.3</v>
      </c>
      <c r="JM302" s="1">
        <v>0</v>
      </c>
      <c r="JN302" s="1">
        <v>24.3</v>
      </c>
      <c r="JO302" s="1">
        <v>0</v>
      </c>
      <c r="JP302" s="1">
        <v>24.8</v>
      </c>
      <c r="JQ302" s="1">
        <v>25.1</v>
      </c>
      <c r="JR302" s="1">
        <v>0</v>
      </c>
      <c r="JS302" s="1">
        <v>24.8</v>
      </c>
      <c r="JT302" s="1">
        <v>0</v>
      </c>
      <c r="JU302" s="1">
        <v>0</v>
      </c>
      <c r="JV302" s="1">
        <v>0</v>
      </c>
      <c r="JW302" s="1">
        <v>25</v>
      </c>
      <c r="JX302" s="1">
        <v>24.2</v>
      </c>
      <c r="JY302" s="1">
        <v>23.1</v>
      </c>
      <c r="JZ302" s="1">
        <v>24.9</v>
      </c>
      <c r="KA302" s="1">
        <v>24.4</v>
      </c>
      <c r="KB302" s="1">
        <v>24.1</v>
      </c>
      <c r="KC302" s="1">
        <v>0</v>
      </c>
      <c r="KD302" s="1">
        <v>23.2</v>
      </c>
      <c r="KE302" s="1">
        <v>24</v>
      </c>
      <c r="KF302" s="1">
        <v>0</v>
      </c>
      <c r="KG302" s="1">
        <v>22.1</v>
      </c>
      <c r="KH302" s="1">
        <v>0</v>
      </c>
      <c r="KI302" s="1">
        <v>24</v>
      </c>
      <c r="KJ302" s="1">
        <v>24.7</v>
      </c>
      <c r="KK302" s="1">
        <v>24.5</v>
      </c>
      <c r="KL302" s="1">
        <v>0</v>
      </c>
      <c r="KM302" s="1">
        <v>25.1</v>
      </c>
      <c r="KN302" s="1">
        <v>22.3</v>
      </c>
      <c r="KO302" s="1">
        <v>0</v>
      </c>
      <c r="KP302" s="1">
        <v>0</v>
      </c>
      <c r="KQ302" s="1">
        <v>23.9</v>
      </c>
      <c r="KR302" s="1">
        <v>22.8</v>
      </c>
      <c r="KS302" s="1">
        <v>0</v>
      </c>
      <c r="KT302" s="1">
        <v>23.7</v>
      </c>
      <c r="KU302" s="1">
        <v>24.2</v>
      </c>
      <c r="KV302" s="1">
        <v>24.8</v>
      </c>
      <c r="KW302" s="1">
        <v>24.9</v>
      </c>
      <c r="KX302" s="1">
        <v>24.6</v>
      </c>
      <c r="KY302" s="1">
        <v>23.8</v>
      </c>
      <c r="KZ302" s="1">
        <v>25</v>
      </c>
      <c r="LA302" s="1">
        <v>24</v>
      </c>
      <c r="LB302" s="1">
        <v>25.4</v>
      </c>
      <c r="LC302" s="1">
        <v>0</v>
      </c>
      <c r="LD302" s="1">
        <v>0</v>
      </c>
      <c r="LE302" s="1">
        <v>0</v>
      </c>
      <c r="LF302" s="1">
        <v>0</v>
      </c>
      <c r="LG302" s="1">
        <v>0</v>
      </c>
      <c r="LH302" s="1">
        <v>24.7</v>
      </c>
      <c r="LI302" s="1">
        <v>0</v>
      </c>
      <c r="LJ302" s="1">
        <v>0</v>
      </c>
      <c r="LK302" s="1">
        <v>24.8</v>
      </c>
      <c r="LL302" s="1">
        <v>25.5</v>
      </c>
      <c r="LM302" s="1">
        <v>23.6</v>
      </c>
      <c r="LN302" s="1">
        <v>23.8</v>
      </c>
      <c r="LO302" s="1">
        <v>24.3</v>
      </c>
      <c r="LP302" s="1">
        <v>24.6</v>
      </c>
      <c r="LQ302" s="1">
        <v>22.3</v>
      </c>
      <c r="LR302" s="1">
        <v>22.4</v>
      </c>
      <c r="LS302" s="1">
        <v>23.5</v>
      </c>
      <c r="LT302" s="1">
        <v>23</v>
      </c>
      <c r="LU302" s="1">
        <v>23.8</v>
      </c>
      <c r="LV302" s="1">
        <v>0</v>
      </c>
      <c r="LW302" s="1">
        <v>24.9</v>
      </c>
      <c r="LX302" s="1">
        <v>0</v>
      </c>
      <c r="LY302" s="1">
        <v>0</v>
      </c>
      <c r="LZ302" s="1">
        <v>24.7</v>
      </c>
      <c r="MA302" s="1">
        <v>25</v>
      </c>
      <c r="MB302" s="1">
        <v>26.8</v>
      </c>
      <c r="MC302" s="1">
        <v>25.1</v>
      </c>
      <c r="MD302" s="1">
        <v>25.7</v>
      </c>
      <c r="ME302" s="1">
        <v>65535</v>
      </c>
      <c r="MF302" s="1">
        <v>65535</v>
      </c>
      <c r="MG302" s="1">
        <v>65535</v>
      </c>
      <c r="MH302" s="1">
        <v>65535</v>
      </c>
      <c r="MI302" s="1">
        <v>65535</v>
      </c>
      <c r="MJ302" s="1">
        <v>65535</v>
      </c>
      <c r="MK302" s="1">
        <v>65535</v>
      </c>
      <c r="ML302" s="1">
        <v>65535</v>
      </c>
      <c r="MM302" s="1">
        <v>65535</v>
      </c>
      <c r="MN302" s="1">
        <v>65535</v>
      </c>
      <c r="MO302" s="1">
        <v>65535</v>
      </c>
      <c r="MP302" s="1">
        <v>65535</v>
      </c>
      <c r="MQ302" s="1">
        <v>65535</v>
      </c>
      <c r="MR302" s="1">
        <v>65535</v>
      </c>
      <c r="MS302" s="1">
        <v>65535</v>
      </c>
      <c r="MT302" s="1">
        <v>65535</v>
      </c>
      <c r="MU302" s="1">
        <v>65535</v>
      </c>
      <c r="MV302" s="1">
        <v>65535</v>
      </c>
      <c r="MW302" s="1">
        <v>65535</v>
      </c>
      <c r="MX302" s="1">
        <v>65535</v>
      </c>
      <c r="MY302" s="1">
        <v>65535</v>
      </c>
      <c r="MZ302" s="1">
        <v>65535</v>
      </c>
      <c r="NA302" s="1">
        <v>65535</v>
      </c>
      <c r="NB302" s="1">
        <v>65535</v>
      </c>
      <c r="NC302" s="1">
        <v>65535</v>
      </c>
      <c r="ND302" s="1">
        <v>65535</v>
      </c>
      <c r="NE302" s="1">
        <v>65535</v>
      </c>
      <c r="NF302" s="1">
        <v>65535</v>
      </c>
      <c r="NG302" s="1">
        <v>65535</v>
      </c>
      <c r="NH302" s="1">
        <v>65535</v>
      </c>
      <c r="NI302" s="1">
        <v>23.8</v>
      </c>
      <c r="NJ302" s="6">
        <f t="shared" si="209"/>
        <v>0.967741935483871</v>
      </c>
      <c r="NK302" s="3">
        <f t="shared" si="210"/>
        <v>0.9642857142857143</v>
      </c>
      <c r="NL302" s="3">
        <f t="shared" si="211"/>
        <v>1</v>
      </c>
      <c r="NM302" s="3">
        <f t="shared" si="212"/>
        <v>0.96666666666666667</v>
      </c>
      <c r="NN302" s="3">
        <f t="shared" si="213"/>
        <v>1</v>
      </c>
      <c r="NO302" s="3">
        <f t="shared" si="214"/>
        <v>0.96666666666666667</v>
      </c>
      <c r="NP302" s="3">
        <f t="shared" si="215"/>
        <v>1</v>
      </c>
      <c r="NQ302" s="3">
        <f t="shared" si="216"/>
        <v>1</v>
      </c>
      <c r="NR302" s="3">
        <f t="shared" si="217"/>
        <v>1</v>
      </c>
      <c r="NS302" s="3">
        <f t="shared" si="218"/>
        <v>1</v>
      </c>
      <c r="NT302" s="3">
        <f t="shared" si="219"/>
        <v>1</v>
      </c>
      <c r="NU302" s="3">
        <f t="shared" si="220"/>
        <v>3.2258064516129031E-2</v>
      </c>
      <c r="NV302" s="3">
        <f t="shared" si="221"/>
        <v>0.9068493150684932</v>
      </c>
      <c r="NW302" s="5">
        <f t="shared" si="222"/>
        <v>15.460000000000003</v>
      </c>
      <c r="NX302" s="1">
        <f t="shared" si="223"/>
        <v>13.770370370370369</v>
      </c>
      <c r="NY302" s="1">
        <f t="shared" si="224"/>
        <v>17.035483870967742</v>
      </c>
      <c r="NZ302" s="1">
        <f t="shared" si="225"/>
        <v>18.69655172413793</v>
      </c>
      <c r="OA302" s="1">
        <f t="shared" si="226"/>
        <v>17.464516129032255</v>
      </c>
      <c r="OB302" s="1">
        <f t="shared" si="227"/>
        <v>21.251724137931031</v>
      </c>
      <c r="OC302" s="1">
        <f t="shared" si="228"/>
        <v>20.554838709677416</v>
      </c>
      <c r="OD302" s="1">
        <f t="shared" si="229"/>
        <v>21.009677419354833</v>
      </c>
      <c r="OE302" s="1">
        <f t="shared" si="230"/>
        <v>15.863333333333337</v>
      </c>
      <c r="OF302" s="1">
        <f t="shared" si="231"/>
        <v>17.848387096774193</v>
      </c>
      <c r="OG302" s="1">
        <f t="shared" si="232"/>
        <v>16.263333333333335</v>
      </c>
      <c r="OH302" s="1" t="e">
        <f t="shared" si="233"/>
        <v>#N/A</v>
      </c>
      <c r="OI302" s="111" t="e">
        <f>NA()</f>
        <v>#N/A</v>
      </c>
      <c r="OJ302" s="112" t="e">
        <f>NA()</f>
        <v>#N/A</v>
      </c>
      <c r="OK302" s="112" t="e">
        <f>NA()</f>
        <v>#N/A</v>
      </c>
      <c r="OL302" s="112" t="e">
        <f>NA()</f>
        <v>#N/A</v>
      </c>
      <c r="OM302" s="112" t="e">
        <f>NA()</f>
        <v>#N/A</v>
      </c>
      <c r="ON302" s="112" t="e">
        <f>NA()</f>
        <v>#N/A</v>
      </c>
      <c r="OO302" s="112" t="e">
        <f>NA()</f>
        <v>#N/A</v>
      </c>
      <c r="OP302" s="112" t="e">
        <f>NA()</f>
        <v>#N/A</v>
      </c>
      <c r="OQ302" s="112" t="e">
        <f>NA()</f>
        <v>#N/A</v>
      </c>
      <c r="OR302" s="112" t="e">
        <f>NA()</f>
        <v>#N/A</v>
      </c>
      <c r="OS302" s="112" t="e">
        <f>NA()</f>
        <v>#N/A</v>
      </c>
      <c r="OT302" s="112" t="e">
        <f>NA()</f>
        <v>#N/A</v>
      </c>
      <c r="OU302" s="5" t="e">
        <f t="shared" si="197"/>
        <v>#N/A</v>
      </c>
      <c r="OV302" s="1" t="e">
        <f t="shared" si="198"/>
        <v>#N/A</v>
      </c>
      <c r="OW302" s="1" t="e">
        <f t="shared" si="199"/>
        <v>#N/A</v>
      </c>
      <c r="OX302" s="1" t="e">
        <f t="shared" si="200"/>
        <v>#N/A</v>
      </c>
      <c r="OY302" s="1" t="e">
        <f t="shared" si="201"/>
        <v>#N/A</v>
      </c>
      <c r="OZ302" s="1" t="e">
        <f t="shared" si="202"/>
        <v>#N/A</v>
      </c>
      <c r="PA302" s="1" t="e">
        <f t="shared" si="203"/>
        <v>#N/A</v>
      </c>
      <c r="PB302" s="1" t="e">
        <f t="shared" si="204"/>
        <v>#N/A</v>
      </c>
      <c r="PC302" s="1" t="e">
        <f t="shared" si="205"/>
        <v>#N/A</v>
      </c>
      <c r="PD302" s="1" t="e">
        <f t="shared" si="206"/>
        <v>#N/A</v>
      </c>
      <c r="PE302" s="1" t="e">
        <f t="shared" si="207"/>
        <v>#N/A</v>
      </c>
      <c r="PF302" s="1" t="e">
        <f t="shared" si="208"/>
        <v>#N/A</v>
      </c>
      <c r="PG302" s="111" t="e">
        <f>NA()</f>
        <v>#N/A</v>
      </c>
      <c r="PH302" s="112" t="e">
        <f>NA()</f>
        <v>#N/A</v>
      </c>
      <c r="PI302" s="112" t="e">
        <f>NA()</f>
        <v>#N/A</v>
      </c>
      <c r="PJ302" s="112" t="e">
        <f>NA()</f>
        <v>#N/A</v>
      </c>
      <c r="PK302" s="112" t="e">
        <f>NA()</f>
        <v>#N/A</v>
      </c>
      <c r="PL302" s="112" t="e">
        <f>NA()</f>
        <v>#N/A</v>
      </c>
      <c r="PM302" s="112" t="e">
        <f>NA()</f>
        <v>#N/A</v>
      </c>
      <c r="PN302" s="112" t="e">
        <f>NA()</f>
        <v>#N/A</v>
      </c>
      <c r="PO302" s="112" t="e">
        <f>NA()</f>
        <v>#N/A</v>
      </c>
      <c r="PP302" s="112" t="e">
        <f>NA()</f>
        <v>#N/A</v>
      </c>
      <c r="PQ302" s="112" t="e">
        <f>NA()</f>
        <v>#N/A</v>
      </c>
      <c r="PR302" s="137" t="e">
        <f>NA()</f>
        <v>#N/A</v>
      </c>
      <c r="PS302" s="5">
        <f t="array" ref="PS302">+IF(ISERROR($NW302)=FALSE,MIN(IF($H302:$AL302&lt;65534,$H302:$AL302,"")),NA())</f>
        <v>0</v>
      </c>
      <c r="PT302" s="1">
        <f t="array" ref="PT302">+IF(ISERROR($NX302)=FALSE,MIN(IF($AM302:$BN302&lt;65534,$AM302:$BN302,"")),NA())</f>
        <v>0</v>
      </c>
      <c r="PU302" s="1">
        <f t="array" ref="PU302">+IF(ISERROR($NY302)=FALSE,MIN(IF($BP302:$CT302&lt;65534,$BP302:$CT302,"")),NA())</f>
        <v>0</v>
      </c>
      <c r="PV302" s="1">
        <f t="array" ref="PV302">+IF(ISERROR($NZ302)=FALSE,MIN(IF($CU302:$DX302&lt;65534,$CU302:$DX302,"")),NA())</f>
        <v>0</v>
      </c>
      <c r="PW302" s="1">
        <f t="array" ref="PW302">+IF(ISERROR($OA302)=FALSE,MIN(IF($DY302:$FC302&lt;65534,$DY302:$FC302,"")),NA())</f>
        <v>0</v>
      </c>
      <c r="PX302" s="1">
        <f t="array" ref="PX302">+IF(ISERROR($OB302)=FALSE,MIN(IF($FD302:$GG302&lt;65534,$FD302:$GG302,"")),NA())</f>
        <v>0</v>
      </c>
      <c r="PY302" s="1">
        <f t="array" ref="PY302">+IF(ISERROR($OC302)=FALSE,MIN(IF($GH302:$HL302&lt;65534,$GH302:$HL302,"")),NA())</f>
        <v>0</v>
      </c>
      <c r="PZ302" s="1">
        <f t="array" ref="PZ302">+IF(ISERROR($OD302)=FALSE,MIN(IF($HM302:$IQ302&lt;65534,$HM302:$IQ302,"")),NA())</f>
        <v>0</v>
      </c>
      <c r="QA302" s="1">
        <f t="array" ref="QA302">+IF(ISERROR($OE302)=FALSE,MIN(IF($IR302:$JU302&lt;65534,$IR302:$JU302,"")),NA())</f>
        <v>0</v>
      </c>
      <c r="QB302" s="1">
        <f t="array" ref="QB302">+IF(ISERROR($OF302)=FALSE,MIN(IF($JV302:$KZ302&lt;65534,$JV302:$KZ302,"")),NA())</f>
        <v>0</v>
      </c>
      <c r="QC302" s="1">
        <f t="array" ref="QC302">+IF(ISERROR($OG302)=FALSE,MIN(IF($LA302:$MD302&lt;65534,$LA302:$MD302,"")),NA())</f>
        <v>0</v>
      </c>
      <c r="QD302" s="1" t="e">
        <f t="array" ref="QD302">+IF(ISERROR($OH302)=FALSE,MIN(IF($ME302:$NI302&lt;65534,$ME302:$NI302,"")),NA())</f>
        <v>#N/A</v>
      </c>
      <c r="QE302" s="5" t="e">
        <f t="shared" si="234"/>
        <v>#N/A</v>
      </c>
      <c r="QF302" s="1" t="e">
        <f t="shared" si="235"/>
        <v>#N/A</v>
      </c>
      <c r="QG302" s="1" t="e">
        <f t="shared" si="236"/>
        <v>#N/A</v>
      </c>
      <c r="QH302" s="1" t="e">
        <f t="shared" si="237"/>
        <v>#N/A</v>
      </c>
      <c r="QI302" s="1" t="e">
        <f t="shared" si="238"/>
        <v>#N/A</v>
      </c>
      <c r="QJ302" s="1" t="e">
        <f t="shared" si="239"/>
        <v>#N/A</v>
      </c>
      <c r="QK302" s="1" t="e">
        <f t="shared" si="240"/>
        <v>#N/A</v>
      </c>
      <c r="QL302" s="1" t="e">
        <f t="shared" si="241"/>
        <v>#N/A</v>
      </c>
      <c r="QM302" s="1" t="e">
        <f t="shared" si="242"/>
        <v>#N/A</v>
      </c>
      <c r="QN302" s="1" t="e">
        <f t="shared" si="243"/>
        <v>#N/A</v>
      </c>
      <c r="QO302" s="1" t="e">
        <f t="shared" si="244"/>
        <v>#N/A</v>
      </c>
      <c r="QP302" s="1" t="e">
        <f t="shared" si="245"/>
        <v>#N/A</v>
      </c>
      <c r="QQ302" s="5" t="s">
        <v>893</v>
      </c>
    </row>
    <row r="303" spans="1:459" s="1" customFormat="1" x14ac:dyDescent="0.2">
      <c r="A303" s="107">
        <v>29045000</v>
      </c>
      <c r="B303" s="108">
        <v>-74.918888888888887</v>
      </c>
      <c r="C303" s="108">
        <v>10.636722222222222</v>
      </c>
      <c r="D303" s="109">
        <v>100</v>
      </c>
      <c r="E303" s="110" t="s">
        <v>635</v>
      </c>
      <c r="F303" s="110" t="s">
        <v>636</v>
      </c>
      <c r="G303" s="110" t="s">
        <v>305</v>
      </c>
      <c r="H303" s="1">
        <v>65535</v>
      </c>
      <c r="I303" s="1">
        <v>65535</v>
      </c>
      <c r="J303" s="1">
        <v>22.1</v>
      </c>
      <c r="K303" s="1">
        <v>20.5</v>
      </c>
      <c r="L303" s="1">
        <v>20.7</v>
      </c>
      <c r="M303" s="1">
        <v>21.4</v>
      </c>
      <c r="N303" s="1">
        <v>23.3</v>
      </c>
      <c r="O303" s="1">
        <v>22.9</v>
      </c>
      <c r="P303" s="1">
        <v>22.5</v>
      </c>
      <c r="Q303" s="1">
        <v>21.6</v>
      </c>
      <c r="R303" s="1">
        <v>23</v>
      </c>
      <c r="S303" s="1">
        <v>24</v>
      </c>
      <c r="T303" s="1">
        <v>21.9</v>
      </c>
      <c r="U303" s="1">
        <v>21.8</v>
      </c>
      <c r="V303" s="1">
        <v>22</v>
      </c>
      <c r="W303" s="1">
        <v>23.6</v>
      </c>
      <c r="X303" s="1">
        <v>23.3</v>
      </c>
      <c r="Y303" s="1">
        <v>23.8</v>
      </c>
      <c r="Z303" s="1">
        <v>23.1</v>
      </c>
      <c r="AA303" s="1">
        <v>20.6</v>
      </c>
      <c r="AB303" s="1">
        <v>22.6</v>
      </c>
      <c r="AC303" s="1">
        <v>23.2</v>
      </c>
      <c r="AD303" s="1">
        <v>21.8</v>
      </c>
      <c r="AE303" s="1">
        <v>22.4</v>
      </c>
      <c r="AF303" s="1">
        <v>19.7</v>
      </c>
      <c r="AG303" s="1">
        <v>23</v>
      </c>
      <c r="AH303" s="1">
        <v>21.1</v>
      </c>
      <c r="AI303" s="1">
        <v>22.4</v>
      </c>
      <c r="AJ303" s="1">
        <v>23.9</v>
      </c>
      <c r="AK303" s="1">
        <v>23.5</v>
      </c>
      <c r="AL303" s="1">
        <v>23.5</v>
      </c>
      <c r="AM303" s="1">
        <v>65535</v>
      </c>
      <c r="AN303" s="1">
        <v>21.4</v>
      </c>
      <c r="AO303" s="1">
        <v>21.5</v>
      </c>
      <c r="AP303" s="1">
        <v>22</v>
      </c>
      <c r="AQ303" s="1">
        <v>23</v>
      </c>
      <c r="AR303" s="1">
        <v>24.1</v>
      </c>
      <c r="AS303" s="1">
        <v>23</v>
      </c>
      <c r="AT303" s="1">
        <v>22.4</v>
      </c>
      <c r="AU303" s="1">
        <v>22.4</v>
      </c>
      <c r="AV303" s="1">
        <v>23</v>
      </c>
      <c r="AW303" s="1">
        <v>22.6</v>
      </c>
      <c r="AX303" s="1">
        <v>22.7</v>
      </c>
      <c r="AY303" s="1">
        <v>21.6</v>
      </c>
      <c r="AZ303" s="1">
        <v>23.1</v>
      </c>
      <c r="BA303" s="1">
        <v>24.3</v>
      </c>
      <c r="BB303" s="1">
        <v>24.5</v>
      </c>
      <c r="BC303" s="1">
        <v>25</v>
      </c>
      <c r="BD303" s="1">
        <v>23</v>
      </c>
      <c r="BE303" s="1">
        <v>23.7</v>
      </c>
      <c r="BF303" s="1">
        <v>23.3</v>
      </c>
      <c r="BG303" s="1">
        <v>23.3</v>
      </c>
      <c r="BH303" s="1">
        <v>23.5</v>
      </c>
      <c r="BI303" s="1">
        <v>23.3</v>
      </c>
      <c r="BJ303" s="1">
        <v>22.3</v>
      </c>
      <c r="BK303" s="1">
        <v>23.7</v>
      </c>
      <c r="BL303" s="1">
        <v>23.3</v>
      </c>
      <c r="BM303" s="1">
        <v>22</v>
      </c>
      <c r="BN303" s="1">
        <v>21.8</v>
      </c>
      <c r="BO303" s="102"/>
      <c r="BP303" s="1">
        <v>22.1</v>
      </c>
      <c r="BQ303" s="1">
        <v>22.7</v>
      </c>
      <c r="BR303" s="1">
        <v>23.1</v>
      </c>
      <c r="BS303" s="1">
        <v>22.7</v>
      </c>
      <c r="BT303" s="1">
        <v>23.3</v>
      </c>
      <c r="BU303" s="1">
        <v>23.8</v>
      </c>
      <c r="BV303" s="1">
        <v>24.1</v>
      </c>
      <c r="BW303" s="1">
        <v>24.1</v>
      </c>
      <c r="BX303" s="1">
        <v>23.6</v>
      </c>
      <c r="BY303" s="1">
        <v>23.5</v>
      </c>
      <c r="BZ303" s="1">
        <v>23.6</v>
      </c>
      <c r="CA303" s="1">
        <v>23.6</v>
      </c>
      <c r="CB303" s="1">
        <v>22.7</v>
      </c>
      <c r="CC303" s="1">
        <v>22.2</v>
      </c>
      <c r="CD303" s="1">
        <v>23.4</v>
      </c>
      <c r="CE303" s="1">
        <v>23.2</v>
      </c>
      <c r="CF303" s="1">
        <v>22.9</v>
      </c>
      <c r="CG303" s="1">
        <v>23.8</v>
      </c>
      <c r="CH303" s="1">
        <v>23</v>
      </c>
      <c r="CI303" s="1">
        <v>23.8</v>
      </c>
      <c r="CJ303" s="1">
        <v>23.1</v>
      </c>
      <c r="CK303" s="1">
        <v>23.7</v>
      </c>
      <c r="CL303" s="1">
        <v>24.1</v>
      </c>
      <c r="CM303" s="1">
        <v>24.1</v>
      </c>
      <c r="CN303" s="1">
        <v>23.9</v>
      </c>
      <c r="CO303" s="1">
        <v>23.9</v>
      </c>
      <c r="CP303" s="1">
        <v>24.8</v>
      </c>
      <c r="CQ303" s="1">
        <v>25.1</v>
      </c>
      <c r="CR303" s="1">
        <v>25.6</v>
      </c>
      <c r="CS303" s="1">
        <v>24.1</v>
      </c>
      <c r="CT303" s="1">
        <v>25.5</v>
      </c>
      <c r="CU303" s="1">
        <v>65535</v>
      </c>
      <c r="CV303" s="1">
        <v>23.2</v>
      </c>
      <c r="CW303" s="1">
        <v>24.8</v>
      </c>
      <c r="CX303" s="1">
        <v>24.1</v>
      </c>
      <c r="CY303" s="1">
        <v>22.3</v>
      </c>
      <c r="CZ303" s="1">
        <v>21.2</v>
      </c>
      <c r="DA303" s="1">
        <v>22.7</v>
      </c>
      <c r="DB303" s="1">
        <v>23.3</v>
      </c>
      <c r="DC303" s="1">
        <v>24.7</v>
      </c>
      <c r="DD303" s="1">
        <v>23.6</v>
      </c>
      <c r="DE303" s="1">
        <v>23.5</v>
      </c>
      <c r="DF303" s="1">
        <v>25.3</v>
      </c>
      <c r="DG303" s="1">
        <v>24.6</v>
      </c>
      <c r="DH303" s="1">
        <v>23.7</v>
      </c>
      <c r="DI303" s="1">
        <v>23.5</v>
      </c>
      <c r="DJ303" s="1">
        <v>25.7</v>
      </c>
      <c r="DK303" s="1">
        <v>25.6</v>
      </c>
      <c r="DL303" s="1">
        <v>23.9</v>
      </c>
      <c r="DM303" s="1">
        <v>24</v>
      </c>
      <c r="DN303" s="1">
        <v>23.7</v>
      </c>
      <c r="DO303" s="1">
        <v>24.2</v>
      </c>
      <c r="DP303" s="1">
        <v>25.4</v>
      </c>
      <c r="DQ303" s="1">
        <v>24.8</v>
      </c>
      <c r="DR303" s="1">
        <v>24.3</v>
      </c>
      <c r="DS303" s="1">
        <v>24.1</v>
      </c>
      <c r="DT303" s="1">
        <v>24.8</v>
      </c>
      <c r="DU303" s="1">
        <v>25.4</v>
      </c>
      <c r="DV303" s="1">
        <v>65535</v>
      </c>
      <c r="DW303" s="1">
        <v>25.6</v>
      </c>
      <c r="DX303" s="1">
        <v>24.5</v>
      </c>
      <c r="DY303" s="1">
        <v>24.8</v>
      </c>
      <c r="DZ303" s="1">
        <v>24.5</v>
      </c>
      <c r="EA303" s="1">
        <v>25.4</v>
      </c>
      <c r="EB303" s="1">
        <v>25.3</v>
      </c>
      <c r="EC303" s="1">
        <v>24.8</v>
      </c>
      <c r="ED303" s="1">
        <v>24.1</v>
      </c>
      <c r="EE303" s="1">
        <v>24.7</v>
      </c>
      <c r="EF303" s="1">
        <v>25.1</v>
      </c>
      <c r="EG303" s="1">
        <v>24.4</v>
      </c>
      <c r="EH303" s="1">
        <v>25.4</v>
      </c>
      <c r="EI303" s="1">
        <v>24.9</v>
      </c>
      <c r="EJ303" s="1">
        <v>24</v>
      </c>
      <c r="EK303" s="1">
        <v>24</v>
      </c>
      <c r="EL303" s="1">
        <v>25.1</v>
      </c>
      <c r="EM303" s="1">
        <v>25.2</v>
      </c>
      <c r="EN303" s="1">
        <v>24.6</v>
      </c>
      <c r="EO303" s="1">
        <v>25.1</v>
      </c>
      <c r="EP303" s="1">
        <v>25.2</v>
      </c>
      <c r="EQ303" s="1">
        <v>25.2</v>
      </c>
      <c r="ER303" s="1">
        <v>24.6</v>
      </c>
      <c r="ES303" s="1">
        <v>24.9</v>
      </c>
      <c r="ET303" s="1">
        <v>24.7</v>
      </c>
      <c r="EU303" s="1">
        <v>25.5</v>
      </c>
      <c r="EV303" s="1">
        <v>25.2</v>
      </c>
      <c r="EW303" s="1">
        <v>25.9</v>
      </c>
      <c r="EX303" s="1">
        <v>24.9</v>
      </c>
      <c r="EY303" s="1">
        <v>25</v>
      </c>
      <c r="EZ303" s="1">
        <v>21.5</v>
      </c>
      <c r="FA303" s="1">
        <v>22.5</v>
      </c>
      <c r="FB303" s="1">
        <v>23.6</v>
      </c>
      <c r="FC303" s="1">
        <v>24.6</v>
      </c>
      <c r="FD303" s="1">
        <v>24.3</v>
      </c>
      <c r="FE303" s="1">
        <v>24.1</v>
      </c>
      <c r="FF303" s="1">
        <v>24</v>
      </c>
      <c r="FG303" s="1">
        <v>25.7</v>
      </c>
      <c r="FH303" s="1">
        <v>25.3</v>
      </c>
      <c r="FI303" s="1">
        <v>25.6</v>
      </c>
      <c r="FJ303" s="1">
        <v>24.3</v>
      </c>
      <c r="FK303" s="1">
        <v>24.4</v>
      </c>
      <c r="FL303" s="1">
        <v>25.1</v>
      </c>
      <c r="FM303" s="1">
        <v>25.7</v>
      </c>
      <c r="FN303" s="1">
        <v>25.4</v>
      </c>
      <c r="FO303" s="1">
        <v>25.2</v>
      </c>
      <c r="FP303" s="1">
        <v>24.1</v>
      </c>
      <c r="FQ303" s="1">
        <v>24.7</v>
      </c>
      <c r="FR303" s="1">
        <v>24.6</v>
      </c>
      <c r="FS303" s="1">
        <v>24.7</v>
      </c>
      <c r="FT303" s="1">
        <v>25.1</v>
      </c>
      <c r="FU303" s="1">
        <v>25.4</v>
      </c>
      <c r="FV303" s="1">
        <v>25.7</v>
      </c>
      <c r="FW303" s="1">
        <v>25.7</v>
      </c>
      <c r="FX303" s="1">
        <v>25.2</v>
      </c>
      <c r="FY303" s="1">
        <v>24.7</v>
      </c>
      <c r="FZ303" s="1">
        <v>24.7</v>
      </c>
      <c r="GA303" s="1">
        <v>24.8</v>
      </c>
      <c r="GB303" s="1">
        <v>24.4</v>
      </c>
      <c r="GC303" s="1">
        <v>23.6</v>
      </c>
      <c r="GD303" s="1">
        <v>24.5</v>
      </c>
      <c r="GE303" s="1">
        <v>24.5</v>
      </c>
      <c r="GF303" s="1">
        <v>23.8</v>
      </c>
      <c r="GG303" s="1">
        <v>24</v>
      </c>
      <c r="GH303" s="1">
        <v>22.7</v>
      </c>
      <c r="GI303" s="1">
        <v>24</v>
      </c>
      <c r="GJ303" s="1">
        <v>23.8</v>
      </c>
      <c r="GK303" s="1">
        <v>23.7</v>
      </c>
      <c r="GL303" s="1">
        <v>22.8</v>
      </c>
      <c r="GM303" s="1">
        <v>24.6</v>
      </c>
      <c r="GN303" s="1">
        <v>24</v>
      </c>
      <c r="GO303" s="1">
        <v>24.9</v>
      </c>
      <c r="GP303" s="1">
        <v>23</v>
      </c>
      <c r="GQ303" s="1">
        <v>23.7</v>
      </c>
      <c r="GR303" s="1">
        <v>24</v>
      </c>
      <c r="GS303" s="1">
        <v>23.9</v>
      </c>
      <c r="GT303" s="1">
        <v>23.4</v>
      </c>
      <c r="GU303" s="1">
        <v>23.5</v>
      </c>
      <c r="GV303" s="1">
        <v>24.3</v>
      </c>
      <c r="GW303" s="1">
        <v>23.5</v>
      </c>
      <c r="GX303" s="1">
        <v>23.5</v>
      </c>
      <c r="GY303" s="1">
        <v>24.5</v>
      </c>
      <c r="GZ303" s="1">
        <v>24.6</v>
      </c>
      <c r="HA303" s="1">
        <v>24.7</v>
      </c>
      <c r="HB303" s="1">
        <v>65535</v>
      </c>
      <c r="HC303" s="1">
        <v>23.3</v>
      </c>
      <c r="HD303" s="1">
        <v>65535</v>
      </c>
      <c r="HE303" s="1">
        <v>65535</v>
      </c>
      <c r="HF303" s="1">
        <v>24.7</v>
      </c>
      <c r="HG303" s="1">
        <v>24</v>
      </c>
      <c r="HH303" s="1">
        <v>23.3</v>
      </c>
      <c r="HI303" s="1">
        <v>24</v>
      </c>
      <c r="HJ303" s="1">
        <v>25.2</v>
      </c>
      <c r="HK303" s="1">
        <v>24.4</v>
      </c>
      <c r="HL303" s="1">
        <v>25.4</v>
      </c>
      <c r="HM303" s="1">
        <v>24.9</v>
      </c>
      <c r="HN303" s="1">
        <v>24.3</v>
      </c>
      <c r="HO303" s="1">
        <v>24.9</v>
      </c>
      <c r="HP303" s="1">
        <v>24.4</v>
      </c>
      <c r="HQ303" s="1">
        <v>25</v>
      </c>
      <c r="HR303" s="1">
        <v>25</v>
      </c>
      <c r="HS303" s="1">
        <v>24.9</v>
      </c>
      <c r="HT303" s="1">
        <v>25.1</v>
      </c>
      <c r="HU303" s="1">
        <v>26.3</v>
      </c>
      <c r="HV303" s="1">
        <v>25.6</v>
      </c>
      <c r="HW303" s="1">
        <v>25.9</v>
      </c>
      <c r="HX303" s="1">
        <v>25.7</v>
      </c>
      <c r="HY303" s="1">
        <v>25.7</v>
      </c>
      <c r="HZ303" s="1">
        <v>24</v>
      </c>
      <c r="IA303" s="1">
        <v>24.8</v>
      </c>
      <c r="IB303" s="1">
        <v>23.6</v>
      </c>
      <c r="IC303" s="1">
        <v>23.7</v>
      </c>
      <c r="ID303" s="1">
        <v>24.6</v>
      </c>
      <c r="IE303" s="1">
        <v>24.4</v>
      </c>
      <c r="IF303" s="1">
        <v>21.7</v>
      </c>
      <c r="IG303" s="1">
        <v>24.8</v>
      </c>
      <c r="IH303" s="1">
        <v>25.3</v>
      </c>
      <c r="II303" s="1">
        <v>26</v>
      </c>
      <c r="IJ303" s="1">
        <v>24.9</v>
      </c>
      <c r="IK303" s="1">
        <v>23.9</v>
      </c>
      <c r="IL303" s="1">
        <v>24.4</v>
      </c>
      <c r="IM303" s="1">
        <v>25.1</v>
      </c>
      <c r="IN303" s="1">
        <v>23.7</v>
      </c>
      <c r="IO303" s="1">
        <v>24.4</v>
      </c>
      <c r="IP303" s="1">
        <v>24.8</v>
      </c>
      <c r="IQ303" s="1">
        <v>25.1</v>
      </c>
      <c r="IR303" s="1">
        <v>24.5</v>
      </c>
      <c r="IS303" s="1">
        <v>25.5</v>
      </c>
      <c r="IT303" s="1">
        <v>22.2</v>
      </c>
      <c r="IU303" s="1">
        <v>24.4</v>
      </c>
      <c r="IV303" s="1">
        <v>25.2</v>
      </c>
      <c r="IW303" s="1">
        <v>22.7</v>
      </c>
      <c r="IX303" s="1">
        <v>24.3</v>
      </c>
      <c r="IY303" s="1">
        <v>24.7</v>
      </c>
      <c r="IZ303" s="1">
        <v>25.1</v>
      </c>
      <c r="JA303" s="1">
        <v>24</v>
      </c>
      <c r="JB303" s="1">
        <v>24.9</v>
      </c>
      <c r="JC303" s="1">
        <v>25.8</v>
      </c>
      <c r="JD303" s="1">
        <v>25.1</v>
      </c>
      <c r="JE303" s="1">
        <v>25.5</v>
      </c>
      <c r="JF303" s="1">
        <v>24.3</v>
      </c>
      <c r="JG303" s="1">
        <v>24.4</v>
      </c>
      <c r="JH303" s="1">
        <v>24.5</v>
      </c>
      <c r="JI303" s="1">
        <v>25.1</v>
      </c>
      <c r="JJ303" s="1">
        <v>23.5</v>
      </c>
      <c r="JK303" s="1">
        <v>22.1</v>
      </c>
      <c r="JL303" s="1">
        <v>24</v>
      </c>
      <c r="JM303" s="1">
        <v>22.7</v>
      </c>
      <c r="JN303" s="1">
        <v>23.9</v>
      </c>
      <c r="JO303" s="1">
        <v>22.6</v>
      </c>
      <c r="JP303" s="1">
        <v>24.4</v>
      </c>
      <c r="JQ303" s="1">
        <v>24.5</v>
      </c>
      <c r="JR303" s="1">
        <v>23.6</v>
      </c>
      <c r="JS303" s="1">
        <v>25.2</v>
      </c>
      <c r="JT303" s="1">
        <v>25.2</v>
      </c>
      <c r="JU303" s="1">
        <v>23.6</v>
      </c>
      <c r="JV303" s="1">
        <v>23.2</v>
      </c>
      <c r="JW303" s="1">
        <v>24.3</v>
      </c>
      <c r="JX303" s="1">
        <v>24.4</v>
      </c>
      <c r="JY303" s="1">
        <v>65535</v>
      </c>
      <c r="JZ303" s="1">
        <v>24.4</v>
      </c>
      <c r="KA303" s="1">
        <v>24.1</v>
      </c>
      <c r="KB303" s="1">
        <v>23.8</v>
      </c>
      <c r="KC303" s="1">
        <v>23.8</v>
      </c>
      <c r="KD303" s="1">
        <v>22.9</v>
      </c>
      <c r="KE303" s="1">
        <v>23.9</v>
      </c>
      <c r="KF303" s="1">
        <v>24.4</v>
      </c>
      <c r="KG303" s="1">
        <v>21.7</v>
      </c>
      <c r="KH303" s="1">
        <v>24.7</v>
      </c>
      <c r="KI303" s="1">
        <v>24.6</v>
      </c>
      <c r="KJ303" s="1">
        <v>24.8</v>
      </c>
      <c r="KK303" s="1">
        <v>24.3</v>
      </c>
      <c r="KL303" s="1">
        <v>23.3</v>
      </c>
      <c r="KM303" s="1">
        <v>24.1</v>
      </c>
      <c r="KN303" s="1">
        <v>23.6</v>
      </c>
      <c r="KO303" s="1">
        <v>22.2</v>
      </c>
      <c r="KP303" s="1">
        <v>23.8</v>
      </c>
      <c r="KQ303" s="1">
        <v>23.1</v>
      </c>
      <c r="KR303" s="1">
        <v>23.4</v>
      </c>
      <c r="KS303" s="1">
        <v>65535</v>
      </c>
      <c r="KT303" s="1">
        <v>65535</v>
      </c>
      <c r="KU303" s="1">
        <v>23.9</v>
      </c>
      <c r="KV303" s="1">
        <v>24.4</v>
      </c>
      <c r="KW303" s="1">
        <v>24.1</v>
      </c>
      <c r="KX303" s="1">
        <v>24.4</v>
      </c>
      <c r="KY303" s="1">
        <v>23.9</v>
      </c>
      <c r="KZ303" s="1">
        <v>24.8</v>
      </c>
      <c r="LA303" s="1">
        <v>24.1</v>
      </c>
      <c r="LB303" s="1">
        <v>25.2</v>
      </c>
      <c r="LC303" s="1">
        <v>24</v>
      </c>
      <c r="LD303" s="1">
        <v>24.4</v>
      </c>
      <c r="LE303" s="1">
        <v>25.2</v>
      </c>
      <c r="LF303" s="1">
        <v>24.6</v>
      </c>
      <c r="LG303" s="1">
        <v>24.2</v>
      </c>
      <c r="LH303" s="1">
        <v>24.7</v>
      </c>
      <c r="LI303" s="1">
        <v>24.9</v>
      </c>
      <c r="LJ303" s="1">
        <v>23.8</v>
      </c>
      <c r="LK303" s="1">
        <v>25.2</v>
      </c>
      <c r="LL303" s="1">
        <v>24.8</v>
      </c>
      <c r="LM303" s="1">
        <v>23.6</v>
      </c>
      <c r="LN303" s="1">
        <v>23.6</v>
      </c>
      <c r="LO303" s="1">
        <v>24.1</v>
      </c>
      <c r="LP303" s="1">
        <v>23.4</v>
      </c>
      <c r="LQ303" s="1">
        <v>22.4</v>
      </c>
      <c r="LR303" s="1">
        <v>65535</v>
      </c>
      <c r="LS303" s="1">
        <v>23.6</v>
      </c>
      <c r="LT303" s="1">
        <v>23</v>
      </c>
      <c r="LU303" s="1">
        <v>23.3</v>
      </c>
      <c r="LV303" s="1">
        <v>22.5</v>
      </c>
      <c r="LW303" s="1">
        <v>24.6</v>
      </c>
      <c r="LX303" s="1">
        <v>23</v>
      </c>
      <c r="LY303" s="1">
        <v>23</v>
      </c>
      <c r="LZ303" s="1">
        <v>65535</v>
      </c>
      <c r="MA303" s="1">
        <v>65535</v>
      </c>
      <c r="MB303" s="1">
        <v>25.8</v>
      </c>
      <c r="MC303" s="1">
        <v>24.5</v>
      </c>
      <c r="MD303" s="1">
        <v>24.7</v>
      </c>
      <c r="ME303" s="1">
        <v>65535</v>
      </c>
      <c r="MF303" s="1">
        <v>65535</v>
      </c>
      <c r="MG303" s="1">
        <v>65535</v>
      </c>
      <c r="MH303" s="1">
        <v>65535</v>
      </c>
      <c r="MI303" s="1">
        <v>65535</v>
      </c>
      <c r="MJ303" s="1">
        <v>65535</v>
      </c>
      <c r="MK303" s="1">
        <v>65535</v>
      </c>
      <c r="ML303" s="1">
        <v>65535</v>
      </c>
      <c r="MM303" s="1">
        <v>65535</v>
      </c>
      <c r="MN303" s="1">
        <v>65535</v>
      </c>
      <c r="MO303" s="1">
        <v>65535</v>
      </c>
      <c r="MP303" s="1">
        <v>65535</v>
      </c>
      <c r="MQ303" s="1">
        <v>65535</v>
      </c>
      <c r="MR303" s="1">
        <v>65535</v>
      </c>
      <c r="MS303" s="1">
        <v>65535</v>
      </c>
      <c r="MT303" s="1">
        <v>65535</v>
      </c>
      <c r="MU303" s="1">
        <v>65535</v>
      </c>
      <c r="MV303" s="1">
        <v>65535</v>
      </c>
      <c r="MW303" s="1">
        <v>65535</v>
      </c>
      <c r="MX303" s="1">
        <v>65535</v>
      </c>
      <c r="MY303" s="1">
        <v>65535</v>
      </c>
      <c r="MZ303" s="1">
        <v>65535</v>
      </c>
      <c r="NA303" s="1">
        <v>65535</v>
      </c>
      <c r="NB303" s="1">
        <v>65535</v>
      </c>
      <c r="NC303" s="1">
        <v>65535</v>
      </c>
      <c r="ND303" s="1">
        <v>65535</v>
      </c>
      <c r="NE303" s="1">
        <v>65535</v>
      </c>
      <c r="NF303" s="1">
        <v>65535</v>
      </c>
      <c r="NG303" s="1">
        <v>65535</v>
      </c>
      <c r="NH303" s="1">
        <v>65535</v>
      </c>
      <c r="NI303" s="1">
        <v>65535</v>
      </c>
      <c r="NJ303" s="6">
        <f t="shared" si="209"/>
        <v>0.93548387096774188</v>
      </c>
      <c r="NK303" s="3">
        <f t="shared" si="210"/>
        <v>0.9642857142857143</v>
      </c>
      <c r="NL303" s="3">
        <f t="shared" si="211"/>
        <v>1</v>
      </c>
      <c r="NM303" s="3">
        <f t="shared" si="212"/>
        <v>0.93333333333333335</v>
      </c>
      <c r="NN303" s="3">
        <f t="shared" si="213"/>
        <v>1</v>
      </c>
      <c r="NO303" s="3">
        <f t="shared" si="214"/>
        <v>1</v>
      </c>
      <c r="NP303" s="3">
        <f t="shared" si="215"/>
        <v>0.90322580645161288</v>
      </c>
      <c r="NQ303" s="3">
        <f t="shared" si="216"/>
        <v>1</v>
      </c>
      <c r="NR303" s="3">
        <f t="shared" si="217"/>
        <v>1</v>
      </c>
      <c r="NS303" s="3">
        <f t="shared" si="218"/>
        <v>0.90322580645161288</v>
      </c>
      <c r="NT303" s="3">
        <f t="shared" si="219"/>
        <v>0.9</v>
      </c>
      <c r="NU303" s="3">
        <f t="shared" si="220"/>
        <v>0</v>
      </c>
      <c r="NV303" s="3">
        <f t="shared" si="221"/>
        <v>0.87671232876712324</v>
      </c>
      <c r="NW303" s="5">
        <f t="shared" si="222"/>
        <v>22.386206896551727</v>
      </c>
      <c r="NX303" s="1">
        <f t="shared" si="223"/>
        <v>22.955555555555552</v>
      </c>
      <c r="NY303" s="1">
        <f t="shared" si="224"/>
        <v>23.648387096774194</v>
      </c>
      <c r="NZ303" s="1">
        <f t="shared" si="225"/>
        <v>24.160714285714281</v>
      </c>
      <c r="OA303" s="1">
        <f t="shared" si="226"/>
        <v>24.667741935483875</v>
      </c>
      <c r="OB303" s="1">
        <f t="shared" si="227"/>
        <v>24.776666666666664</v>
      </c>
      <c r="OC303" s="1">
        <f t="shared" si="228"/>
        <v>23.978571428571428</v>
      </c>
      <c r="OD303" s="1">
        <f t="shared" si="229"/>
        <v>24.738709677419351</v>
      </c>
      <c r="OE303" s="1">
        <f t="shared" si="230"/>
        <v>24.250000000000007</v>
      </c>
      <c r="OF303" s="1">
        <f t="shared" si="231"/>
        <v>23.867857142857144</v>
      </c>
      <c r="OG303" s="1">
        <f t="shared" si="232"/>
        <v>24.081481481481482</v>
      </c>
      <c r="OH303" s="1" t="e">
        <f t="shared" si="233"/>
        <v>#N/A</v>
      </c>
      <c r="OI303" s="111" t="e">
        <f>NA()</f>
        <v>#N/A</v>
      </c>
      <c r="OJ303" s="112" t="e">
        <f>NA()</f>
        <v>#N/A</v>
      </c>
      <c r="OK303" s="112" t="e">
        <f>NA()</f>
        <v>#N/A</v>
      </c>
      <c r="OL303" s="112" t="e">
        <f>NA()</f>
        <v>#N/A</v>
      </c>
      <c r="OM303" s="112" t="e">
        <f>NA()</f>
        <v>#N/A</v>
      </c>
      <c r="ON303" s="112" t="e">
        <f>NA()</f>
        <v>#N/A</v>
      </c>
      <c r="OO303" s="112" t="e">
        <f>NA()</f>
        <v>#N/A</v>
      </c>
      <c r="OP303" s="112" t="e">
        <f>NA()</f>
        <v>#N/A</v>
      </c>
      <c r="OQ303" s="112" t="e">
        <f>NA()</f>
        <v>#N/A</v>
      </c>
      <c r="OR303" s="112" t="e">
        <f>NA()</f>
        <v>#N/A</v>
      </c>
      <c r="OS303" s="112" t="e">
        <f>NA()</f>
        <v>#N/A</v>
      </c>
      <c r="OT303" s="112" t="e">
        <f>NA()</f>
        <v>#N/A</v>
      </c>
      <c r="OU303" s="5" t="e">
        <f t="shared" si="197"/>
        <v>#N/A</v>
      </c>
      <c r="OV303" s="1" t="e">
        <f t="shared" si="198"/>
        <v>#N/A</v>
      </c>
      <c r="OW303" s="1" t="e">
        <f t="shared" si="199"/>
        <v>#N/A</v>
      </c>
      <c r="OX303" s="1" t="e">
        <f t="shared" si="200"/>
        <v>#N/A</v>
      </c>
      <c r="OY303" s="1" t="e">
        <f t="shared" si="201"/>
        <v>#N/A</v>
      </c>
      <c r="OZ303" s="1" t="e">
        <f t="shared" si="202"/>
        <v>#N/A</v>
      </c>
      <c r="PA303" s="1" t="e">
        <f t="shared" si="203"/>
        <v>#N/A</v>
      </c>
      <c r="PB303" s="1" t="e">
        <f t="shared" si="204"/>
        <v>#N/A</v>
      </c>
      <c r="PC303" s="1" t="e">
        <f t="shared" si="205"/>
        <v>#N/A</v>
      </c>
      <c r="PD303" s="1" t="e">
        <f t="shared" si="206"/>
        <v>#N/A</v>
      </c>
      <c r="PE303" s="1" t="e">
        <f t="shared" si="207"/>
        <v>#N/A</v>
      </c>
      <c r="PF303" s="1" t="e">
        <f t="shared" si="208"/>
        <v>#N/A</v>
      </c>
      <c r="PG303" s="111" t="e">
        <f>NA()</f>
        <v>#N/A</v>
      </c>
      <c r="PH303" s="112" t="e">
        <f>NA()</f>
        <v>#N/A</v>
      </c>
      <c r="PI303" s="112" t="e">
        <f>NA()</f>
        <v>#N/A</v>
      </c>
      <c r="PJ303" s="112" t="e">
        <f>NA()</f>
        <v>#N/A</v>
      </c>
      <c r="PK303" s="112" t="e">
        <f>NA()</f>
        <v>#N/A</v>
      </c>
      <c r="PL303" s="112" t="e">
        <f>NA()</f>
        <v>#N/A</v>
      </c>
      <c r="PM303" s="112" t="e">
        <f>NA()</f>
        <v>#N/A</v>
      </c>
      <c r="PN303" s="112" t="e">
        <f>NA()</f>
        <v>#N/A</v>
      </c>
      <c r="PO303" s="112" t="e">
        <f>NA()</f>
        <v>#N/A</v>
      </c>
      <c r="PP303" s="112" t="e">
        <f>NA()</f>
        <v>#N/A</v>
      </c>
      <c r="PQ303" s="112" t="e">
        <f>NA()</f>
        <v>#N/A</v>
      </c>
      <c r="PR303" s="137" t="e">
        <f>NA()</f>
        <v>#N/A</v>
      </c>
      <c r="PS303" s="5">
        <f t="array" ref="PS303">+IF(ISERROR($NW303)=FALSE,MIN(IF($H303:$AL303&lt;65534,$H303:$AL303,"")),NA())</f>
        <v>19.7</v>
      </c>
      <c r="PT303" s="1">
        <f t="array" ref="PT303">+IF(ISERROR($NX303)=FALSE,MIN(IF($AM303:$BN303&lt;65534,$AM303:$BN303,"")),NA())</f>
        <v>21.4</v>
      </c>
      <c r="PU303" s="1">
        <f t="array" ref="PU303">+IF(ISERROR($NY303)=FALSE,MIN(IF($BP303:$CT303&lt;65534,$BP303:$CT303,"")),NA())</f>
        <v>22.1</v>
      </c>
      <c r="PV303" s="1">
        <f t="array" ref="PV303">+IF(ISERROR($NZ303)=FALSE,MIN(IF($CU303:$DX303&lt;65534,$CU303:$DX303,"")),NA())</f>
        <v>21.2</v>
      </c>
      <c r="PW303" s="1">
        <f t="array" ref="PW303">+IF(ISERROR($OA303)=FALSE,MIN(IF($DY303:$FC303&lt;65534,$DY303:$FC303,"")),NA())</f>
        <v>21.5</v>
      </c>
      <c r="PX303" s="1">
        <f t="array" ref="PX303">+IF(ISERROR($OB303)=FALSE,MIN(IF($FD303:$GG303&lt;65534,$FD303:$GG303,"")),NA())</f>
        <v>23.6</v>
      </c>
      <c r="PY303" s="1">
        <f t="array" ref="PY303">+IF(ISERROR($OC303)=FALSE,MIN(IF($GH303:$HL303&lt;65534,$GH303:$HL303,"")),NA())</f>
        <v>22.7</v>
      </c>
      <c r="PZ303" s="1">
        <f t="array" ref="PZ303">+IF(ISERROR($OD303)=FALSE,MIN(IF($HM303:$IQ303&lt;65534,$HM303:$IQ303,"")),NA())</f>
        <v>21.7</v>
      </c>
      <c r="QA303" s="1">
        <f t="array" ref="QA303">+IF(ISERROR($OE303)=FALSE,MIN(IF($IR303:$JU303&lt;65534,$IR303:$JU303,"")),NA())</f>
        <v>22.1</v>
      </c>
      <c r="QB303" s="1">
        <f t="array" ref="QB303">+IF(ISERROR($OF303)=FALSE,MIN(IF($JV303:$KZ303&lt;65534,$JV303:$KZ303,"")),NA())</f>
        <v>21.7</v>
      </c>
      <c r="QC303" s="1">
        <f t="array" ref="QC303">+IF(ISERROR($OG303)=FALSE,MIN(IF($LA303:$MD303&lt;65534,$LA303:$MD303,"")),NA())</f>
        <v>22.4</v>
      </c>
      <c r="QD303" s="1" t="e">
        <f t="array" ref="QD303">+IF(ISERROR($OH303)=FALSE,MIN(IF($ME303:$NI303&lt;65534,$ME303:$NI303,"")),NA())</f>
        <v>#N/A</v>
      </c>
      <c r="QE303" s="5" t="e">
        <f t="shared" si="234"/>
        <v>#N/A</v>
      </c>
      <c r="QF303" s="1" t="e">
        <f t="shared" si="235"/>
        <v>#N/A</v>
      </c>
      <c r="QG303" s="1" t="e">
        <f t="shared" si="236"/>
        <v>#N/A</v>
      </c>
      <c r="QH303" s="1" t="e">
        <f t="shared" si="237"/>
        <v>#N/A</v>
      </c>
      <c r="QI303" s="1" t="e">
        <f t="shared" si="238"/>
        <v>#N/A</v>
      </c>
      <c r="QJ303" s="1" t="e">
        <f t="shared" si="239"/>
        <v>#N/A</v>
      </c>
      <c r="QK303" s="1" t="e">
        <f t="shared" si="240"/>
        <v>#N/A</v>
      </c>
      <c r="QL303" s="1" t="e">
        <f t="shared" si="241"/>
        <v>#N/A</v>
      </c>
      <c r="QM303" s="1" t="e">
        <f t="shared" si="242"/>
        <v>#N/A</v>
      </c>
      <c r="QN303" s="1" t="e">
        <f t="shared" si="243"/>
        <v>#N/A</v>
      </c>
      <c r="QO303" s="1" t="e">
        <f t="shared" si="244"/>
        <v>#N/A</v>
      </c>
      <c r="QP303" s="1" t="e">
        <f t="shared" si="245"/>
        <v>#N/A</v>
      </c>
      <c r="QQ303" s="5" t="s">
        <v>893</v>
      </c>
    </row>
    <row r="304" spans="1:459" s="1" customFormat="1" x14ac:dyDescent="0.2">
      <c r="A304" s="107">
        <v>29045190</v>
      </c>
      <c r="B304" s="108">
        <v>-74.779722222222219</v>
      </c>
      <c r="C304" s="108">
        <v>10.917777777777777</v>
      </c>
      <c r="D304" s="109">
        <v>14</v>
      </c>
      <c r="E304" s="110" t="s">
        <v>221</v>
      </c>
      <c r="F304" s="110" t="s">
        <v>637</v>
      </c>
      <c r="G304" s="110" t="s">
        <v>305</v>
      </c>
      <c r="H304" s="1">
        <v>65535</v>
      </c>
      <c r="I304" s="1">
        <v>65535</v>
      </c>
      <c r="J304" s="1">
        <v>65535</v>
      </c>
      <c r="K304" s="1">
        <v>65535</v>
      </c>
      <c r="L304" s="1">
        <v>65535</v>
      </c>
      <c r="M304" s="1">
        <v>65535</v>
      </c>
      <c r="N304" s="1">
        <v>65535</v>
      </c>
      <c r="O304" s="1">
        <v>65535</v>
      </c>
      <c r="P304" s="1">
        <v>65535</v>
      </c>
      <c r="Q304" s="1">
        <v>65535</v>
      </c>
      <c r="R304" s="1">
        <v>65535</v>
      </c>
      <c r="S304" s="1">
        <v>65535</v>
      </c>
      <c r="T304" s="1">
        <v>65535</v>
      </c>
      <c r="U304" s="1">
        <v>65535</v>
      </c>
      <c r="V304" s="1">
        <v>65535</v>
      </c>
      <c r="W304" s="1">
        <v>65535</v>
      </c>
      <c r="X304" s="1">
        <v>65535</v>
      </c>
      <c r="Y304" s="1">
        <v>65535</v>
      </c>
      <c r="Z304" s="1">
        <v>65535</v>
      </c>
      <c r="AA304" s="1">
        <v>65535</v>
      </c>
      <c r="AB304" s="1">
        <v>65535</v>
      </c>
      <c r="AC304" s="1">
        <v>65535</v>
      </c>
      <c r="AD304" s="1">
        <v>65535</v>
      </c>
      <c r="AE304" s="1">
        <v>65535</v>
      </c>
      <c r="AF304" s="1">
        <v>65535</v>
      </c>
      <c r="AG304" s="1">
        <v>65535</v>
      </c>
      <c r="AH304" s="1">
        <v>65535</v>
      </c>
      <c r="AI304" s="1">
        <v>65535</v>
      </c>
      <c r="AJ304" s="1">
        <v>65535</v>
      </c>
      <c r="AK304" s="1">
        <v>65535</v>
      </c>
      <c r="AL304" s="1">
        <v>65535</v>
      </c>
      <c r="AM304" s="1">
        <v>65535</v>
      </c>
      <c r="AN304" s="1">
        <v>65535</v>
      </c>
      <c r="AO304" s="1">
        <v>65535</v>
      </c>
      <c r="AP304" s="1">
        <v>65535</v>
      </c>
      <c r="AQ304" s="1">
        <v>65535</v>
      </c>
      <c r="AR304" s="1">
        <v>65535</v>
      </c>
      <c r="AS304" s="1">
        <v>65535</v>
      </c>
      <c r="AT304" s="1">
        <v>24.8</v>
      </c>
      <c r="AU304" s="1">
        <v>25</v>
      </c>
      <c r="AV304" s="1">
        <v>24.5</v>
      </c>
      <c r="AW304" s="1">
        <v>23.9</v>
      </c>
      <c r="AX304" s="1">
        <v>24.3</v>
      </c>
      <c r="AY304" s="1">
        <v>23.2</v>
      </c>
      <c r="AZ304" s="1">
        <v>23.5</v>
      </c>
      <c r="BA304" s="1">
        <v>25</v>
      </c>
      <c r="BB304" s="1">
        <v>25.3</v>
      </c>
      <c r="BC304" s="1">
        <v>25.4</v>
      </c>
      <c r="BD304" s="1">
        <v>23.9</v>
      </c>
      <c r="BE304" s="1">
        <v>65535</v>
      </c>
      <c r="BF304" s="1">
        <v>65535</v>
      </c>
      <c r="BG304" s="1">
        <v>24.8</v>
      </c>
      <c r="BH304" s="1">
        <v>24.9</v>
      </c>
      <c r="BI304" s="1">
        <v>24.7</v>
      </c>
      <c r="BJ304" s="1">
        <v>24.4</v>
      </c>
      <c r="BK304" s="1">
        <v>24.5</v>
      </c>
      <c r="BL304" s="1">
        <v>24.3</v>
      </c>
      <c r="BM304" s="1">
        <v>23.9</v>
      </c>
      <c r="BN304" s="1">
        <v>23.6</v>
      </c>
      <c r="BO304" s="102"/>
      <c r="BP304" s="1">
        <v>23.4</v>
      </c>
      <c r="BQ304" s="1">
        <v>22.9</v>
      </c>
      <c r="BR304" s="1">
        <v>24.1</v>
      </c>
      <c r="BS304" s="1">
        <v>23.4</v>
      </c>
      <c r="BT304" s="1">
        <v>23.7</v>
      </c>
      <c r="BU304" s="1">
        <v>24.4</v>
      </c>
      <c r="BV304" s="1">
        <v>24.8</v>
      </c>
      <c r="BW304" s="1">
        <v>24.6</v>
      </c>
      <c r="BX304" s="1">
        <v>24.7</v>
      </c>
      <c r="BY304" s="1">
        <v>24.7</v>
      </c>
      <c r="BZ304" s="1">
        <v>24.3</v>
      </c>
      <c r="CA304" s="1">
        <v>24.2</v>
      </c>
      <c r="CB304" s="1">
        <v>23.5</v>
      </c>
      <c r="CC304" s="1">
        <v>23.1</v>
      </c>
      <c r="CD304" s="1">
        <v>23.9</v>
      </c>
      <c r="CE304" s="1">
        <v>24</v>
      </c>
      <c r="CF304" s="1">
        <v>24.5</v>
      </c>
      <c r="CG304" s="1">
        <v>24.6</v>
      </c>
      <c r="CH304" s="1">
        <v>24.3</v>
      </c>
      <c r="CI304" s="1">
        <v>24.8</v>
      </c>
      <c r="CJ304" s="1">
        <v>24.2</v>
      </c>
      <c r="CK304" s="1">
        <v>24.6</v>
      </c>
      <c r="CL304" s="1">
        <v>24.7</v>
      </c>
      <c r="CM304" s="1">
        <v>25</v>
      </c>
      <c r="CN304" s="1">
        <v>25</v>
      </c>
      <c r="CO304" s="1">
        <v>25</v>
      </c>
      <c r="CP304" s="1">
        <v>25.1</v>
      </c>
      <c r="CQ304" s="1">
        <v>25.5</v>
      </c>
      <c r="CR304" s="1">
        <v>25.8</v>
      </c>
      <c r="CS304" s="1">
        <v>25.8</v>
      </c>
      <c r="CT304" s="1">
        <v>26.2</v>
      </c>
      <c r="CU304" s="1">
        <v>65535</v>
      </c>
      <c r="CV304" s="1">
        <v>65535</v>
      </c>
      <c r="CW304" s="1">
        <v>25.8</v>
      </c>
      <c r="CX304" s="1">
        <v>25.6</v>
      </c>
      <c r="CY304" s="1">
        <v>24.5</v>
      </c>
      <c r="CZ304" s="1">
        <v>23.7</v>
      </c>
      <c r="DA304" s="1">
        <v>23.8</v>
      </c>
      <c r="DB304" s="1">
        <v>24.5</v>
      </c>
      <c r="DC304" s="1">
        <v>25.5</v>
      </c>
      <c r="DD304" s="1">
        <v>25</v>
      </c>
      <c r="DE304" s="1">
        <v>24.9</v>
      </c>
      <c r="DF304" s="1">
        <v>26.5</v>
      </c>
      <c r="DG304" s="1">
        <v>26.5</v>
      </c>
      <c r="DH304" s="1">
        <v>24.9</v>
      </c>
      <c r="DI304" s="1">
        <v>24.8</v>
      </c>
      <c r="DJ304" s="1">
        <v>26.2</v>
      </c>
      <c r="DK304" s="1">
        <v>26.4</v>
      </c>
      <c r="DL304" s="1">
        <v>25.4</v>
      </c>
      <c r="DM304" s="1">
        <v>25.9</v>
      </c>
      <c r="DN304" s="1">
        <v>25.4</v>
      </c>
      <c r="DO304" s="1">
        <v>24.9</v>
      </c>
      <c r="DP304" s="1">
        <v>26.1</v>
      </c>
      <c r="DQ304" s="1">
        <v>25.7</v>
      </c>
      <c r="DR304" s="1">
        <v>25.5</v>
      </c>
      <c r="DS304" s="1">
        <v>25.7</v>
      </c>
      <c r="DT304" s="1">
        <v>26.2</v>
      </c>
      <c r="DU304" s="1">
        <v>26.5</v>
      </c>
      <c r="DV304" s="1">
        <v>26.5</v>
      </c>
      <c r="DW304" s="1">
        <v>26.7</v>
      </c>
      <c r="DX304" s="1">
        <v>25.9</v>
      </c>
      <c r="DY304" s="1">
        <v>26.5</v>
      </c>
      <c r="DZ304" s="1">
        <v>26.5</v>
      </c>
      <c r="EA304" s="1">
        <v>26.7</v>
      </c>
      <c r="EB304" s="1">
        <v>26.3</v>
      </c>
      <c r="EC304" s="1">
        <v>26.1</v>
      </c>
      <c r="ED304" s="1">
        <v>26.5</v>
      </c>
      <c r="EE304" s="1">
        <v>26.4</v>
      </c>
      <c r="EF304" s="1">
        <v>26.2</v>
      </c>
      <c r="EG304" s="1">
        <v>26.1</v>
      </c>
      <c r="EH304" s="1">
        <v>26</v>
      </c>
      <c r="EI304" s="1">
        <v>25.4</v>
      </c>
      <c r="EJ304" s="1">
        <v>25.8</v>
      </c>
      <c r="EK304" s="1">
        <v>25.1</v>
      </c>
      <c r="EL304" s="1">
        <v>26.5</v>
      </c>
      <c r="EM304" s="1">
        <v>26.2</v>
      </c>
      <c r="EN304" s="1">
        <v>26.2</v>
      </c>
      <c r="EO304" s="1">
        <v>26.9</v>
      </c>
      <c r="EP304" s="1">
        <v>25.9</v>
      </c>
      <c r="EQ304" s="1">
        <v>26.7</v>
      </c>
      <c r="ER304" s="1">
        <v>25.6</v>
      </c>
      <c r="ES304" s="1">
        <v>26.8</v>
      </c>
      <c r="ET304" s="1">
        <v>26.6</v>
      </c>
      <c r="EU304" s="1">
        <v>25.5</v>
      </c>
      <c r="EV304" s="1">
        <v>25.9</v>
      </c>
      <c r="EW304" s="1">
        <v>26.8</v>
      </c>
      <c r="EX304" s="1">
        <v>26.4</v>
      </c>
      <c r="EY304" s="1">
        <v>25.4</v>
      </c>
      <c r="EZ304" s="1">
        <v>23.8</v>
      </c>
      <c r="FA304" s="1">
        <v>23.1</v>
      </c>
      <c r="FB304" s="1">
        <v>24.9</v>
      </c>
      <c r="FC304" s="1">
        <v>25.4</v>
      </c>
      <c r="FD304" s="1">
        <v>25</v>
      </c>
      <c r="FE304" s="1">
        <v>25.7</v>
      </c>
      <c r="FF304" s="1">
        <v>26.1</v>
      </c>
      <c r="FG304" s="1">
        <v>27.2</v>
      </c>
      <c r="FH304" s="1">
        <v>26.8</v>
      </c>
      <c r="FI304" s="1">
        <v>26.6</v>
      </c>
      <c r="FJ304" s="1">
        <v>24.8</v>
      </c>
      <c r="FK304" s="1">
        <v>25.4</v>
      </c>
      <c r="FL304" s="1">
        <v>26.9</v>
      </c>
      <c r="FM304" s="1">
        <v>26.5</v>
      </c>
      <c r="FN304" s="1">
        <v>25.8</v>
      </c>
      <c r="FO304" s="1">
        <v>25.6</v>
      </c>
      <c r="FP304" s="1">
        <v>26.2</v>
      </c>
      <c r="FQ304" s="1">
        <v>25.4</v>
      </c>
      <c r="FR304" s="1">
        <v>26.8</v>
      </c>
      <c r="FS304" s="1">
        <v>65535</v>
      </c>
      <c r="FT304" s="1">
        <v>27</v>
      </c>
      <c r="FU304" s="1">
        <v>27.4</v>
      </c>
      <c r="FV304" s="1">
        <v>27.5</v>
      </c>
      <c r="FW304" s="1">
        <v>27.5</v>
      </c>
      <c r="FX304" s="1">
        <v>27.1</v>
      </c>
      <c r="FY304" s="1">
        <v>26.7</v>
      </c>
      <c r="FZ304" s="1">
        <v>25.7</v>
      </c>
      <c r="GA304" s="1">
        <v>25.6</v>
      </c>
      <c r="GB304" s="1">
        <v>25</v>
      </c>
      <c r="GC304" s="1">
        <v>26.3</v>
      </c>
      <c r="GD304" s="1">
        <v>26.7</v>
      </c>
      <c r="GE304" s="1">
        <v>26.2</v>
      </c>
      <c r="GF304" s="1">
        <v>25.9</v>
      </c>
      <c r="GG304" s="1">
        <v>25.8</v>
      </c>
      <c r="GH304" s="1">
        <v>25.8</v>
      </c>
      <c r="GI304" s="1">
        <v>25.1</v>
      </c>
      <c r="GJ304" s="1">
        <v>26</v>
      </c>
      <c r="GK304" s="1">
        <v>25.8</v>
      </c>
      <c r="GL304" s="1">
        <v>25.4</v>
      </c>
      <c r="GM304" s="1">
        <v>26</v>
      </c>
      <c r="GN304" s="1">
        <v>26.6</v>
      </c>
      <c r="GO304" s="1">
        <v>25.9</v>
      </c>
      <c r="GP304" s="1">
        <v>23.9</v>
      </c>
      <c r="GQ304" s="1">
        <v>25.4</v>
      </c>
      <c r="GR304" s="1">
        <v>24.9</v>
      </c>
      <c r="GS304" s="1">
        <v>26.3</v>
      </c>
      <c r="GT304" s="1">
        <v>26.4</v>
      </c>
      <c r="GU304" s="1">
        <v>25.1</v>
      </c>
      <c r="GV304" s="1">
        <v>25.1</v>
      </c>
      <c r="GW304" s="1">
        <v>24.9</v>
      </c>
      <c r="GX304" s="1">
        <v>25.3</v>
      </c>
      <c r="GY304" s="1">
        <v>27.2</v>
      </c>
      <c r="GZ304" s="1">
        <v>26.7</v>
      </c>
      <c r="HA304" s="1">
        <v>26.5</v>
      </c>
      <c r="HB304" s="1">
        <v>26.7</v>
      </c>
      <c r="HC304" s="1">
        <v>25.9</v>
      </c>
      <c r="HD304" s="1">
        <v>25.6</v>
      </c>
      <c r="HE304" s="1">
        <v>25.7</v>
      </c>
      <c r="HF304" s="1">
        <v>25.8</v>
      </c>
      <c r="HG304" s="1">
        <v>25.9</v>
      </c>
      <c r="HH304" s="1">
        <v>24</v>
      </c>
      <c r="HI304" s="1">
        <v>26.7</v>
      </c>
      <c r="HJ304" s="1">
        <v>26.3</v>
      </c>
      <c r="HK304" s="1">
        <v>25.4</v>
      </c>
      <c r="HL304" s="1">
        <v>26.6</v>
      </c>
      <c r="HM304" s="1">
        <v>26.8</v>
      </c>
      <c r="HN304" s="1">
        <v>25.2</v>
      </c>
      <c r="HO304" s="1">
        <v>25.8</v>
      </c>
      <c r="HP304" s="1">
        <v>25.6</v>
      </c>
      <c r="HQ304" s="1">
        <v>26.2</v>
      </c>
      <c r="HR304" s="1">
        <v>27.1</v>
      </c>
      <c r="HS304" s="1">
        <v>25.8</v>
      </c>
      <c r="HT304" s="1">
        <v>26.4</v>
      </c>
      <c r="HU304" s="1">
        <v>27.8</v>
      </c>
      <c r="HV304" s="1">
        <v>27.6</v>
      </c>
      <c r="HW304" s="1">
        <v>27.7</v>
      </c>
      <c r="HX304" s="1">
        <v>27.1</v>
      </c>
      <c r="HY304" s="1">
        <v>27.1</v>
      </c>
      <c r="HZ304" s="1">
        <v>25.4</v>
      </c>
      <c r="IA304" s="1">
        <v>26</v>
      </c>
      <c r="IB304" s="1">
        <v>24</v>
      </c>
      <c r="IC304" s="1">
        <v>25.2</v>
      </c>
      <c r="ID304" s="1">
        <v>26</v>
      </c>
      <c r="IE304" s="1">
        <v>25.4</v>
      </c>
      <c r="IF304" s="1">
        <v>22.7</v>
      </c>
      <c r="IG304" s="1">
        <v>26.3</v>
      </c>
      <c r="IH304" s="1">
        <v>26.5</v>
      </c>
      <c r="II304" s="1">
        <v>27</v>
      </c>
      <c r="IJ304" s="1">
        <v>27.1</v>
      </c>
      <c r="IK304" s="1">
        <v>25.1</v>
      </c>
      <c r="IL304" s="1">
        <v>27</v>
      </c>
      <c r="IM304" s="1">
        <v>27.6</v>
      </c>
      <c r="IN304" s="1">
        <v>26.7</v>
      </c>
      <c r="IO304" s="1">
        <v>25.5</v>
      </c>
      <c r="IP304" s="1">
        <v>27.2</v>
      </c>
      <c r="IQ304" s="1">
        <v>27.1</v>
      </c>
      <c r="IR304" s="1">
        <v>26.4</v>
      </c>
      <c r="IS304" s="1">
        <v>27.7</v>
      </c>
      <c r="IT304" s="1">
        <v>23.3</v>
      </c>
      <c r="IU304" s="1">
        <v>25.9</v>
      </c>
      <c r="IV304" s="1">
        <v>26.8</v>
      </c>
      <c r="IW304" s="1">
        <v>24.4</v>
      </c>
      <c r="IX304" s="1">
        <v>26.4</v>
      </c>
      <c r="IY304" s="1">
        <v>27.5</v>
      </c>
      <c r="IZ304" s="1">
        <v>27.8</v>
      </c>
      <c r="JA304" s="1">
        <v>25.8</v>
      </c>
      <c r="JB304" s="1">
        <v>27.3</v>
      </c>
      <c r="JC304" s="1">
        <v>27.3</v>
      </c>
      <c r="JD304" s="1">
        <v>27</v>
      </c>
      <c r="JE304" s="1">
        <v>27.6</v>
      </c>
      <c r="JF304" s="1">
        <v>25.1</v>
      </c>
      <c r="JG304" s="1">
        <v>27.3</v>
      </c>
      <c r="JH304" s="1">
        <v>26</v>
      </c>
      <c r="JI304" s="1">
        <v>26.4</v>
      </c>
      <c r="JJ304" s="1">
        <v>24.7</v>
      </c>
      <c r="JK304" s="1">
        <v>23.4</v>
      </c>
      <c r="JL304" s="1">
        <v>25.4</v>
      </c>
      <c r="JM304" s="1">
        <v>23.7</v>
      </c>
      <c r="JN304" s="1">
        <v>25.6</v>
      </c>
      <c r="JO304" s="1">
        <v>23.4</v>
      </c>
      <c r="JP304" s="1">
        <v>25.3</v>
      </c>
      <c r="JQ304" s="1">
        <v>25.1</v>
      </c>
      <c r="JR304" s="1">
        <v>25.3</v>
      </c>
      <c r="JS304" s="1">
        <v>26.6</v>
      </c>
      <c r="JT304" s="1">
        <v>26.7</v>
      </c>
      <c r="JU304" s="1">
        <v>24.7</v>
      </c>
      <c r="JV304" s="1">
        <v>23.7</v>
      </c>
      <c r="JW304" s="1">
        <v>24.6</v>
      </c>
      <c r="JX304" s="1">
        <v>24.5</v>
      </c>
      <c r="JY304" s="1">
        <v>22</v>
      </c>
      <c r="JZ304" s="1">
        <v>25.2</v>
      </c>
      <c r="KA304" s="1">
        <v>24.4</v>
      </c>
      <c r="KB304" s="1">
        <v>24.4</v>
      </c>
      <c r="KC304" s="1">
        <v>23.6</v>
      </c>
      <c r="KD304" s="1">
        <v>23.7</v>
      </c>
      <c r="KE304" s="1">
        <v>25</v>
      </c>
      <c r="KF304" s="1">
        <v>25.4</v>
      </c>
      <c r="KG304" s="1">
        <v>22.9</v>
      </c>
      <c r="KH304" s="1">
        <v>26.7</v>
      </c>
      <c r="KI304" s="1">
        <v>24.9</v>
      </c>
      <c r="KJ304" s="1">
        <v>26.3</v>
      </c>
      <c r="KK304" s="1">
        <v>24.8</v>
      </c>
      <c r="KL304" s="1">
        <v>23.9</v>
      </c>
      <c r="KM304" s="1">
        <v>26.3</v>
      </c>
      <c r="KN304" s="1">
        <v>24.1</v>
      </c>
      <c r="KO304" s="1">
        <v>24.1</v>
      </c>
      <c r="KP304" s="1">
        <v>24.5</v>
      </c>
      <c r="KQ304" s="1">
        <v>24.4</v>
      </c>
      <c r="KR304" s="1">
        <v>24.3</v>
      </c>
      <c r="KS304" s="1">
        <v>65535</v>
      </c>
      <c r="KT304" s="1">
        <v>65535</v>
      </c>
      <c r="KU304" s="1">
        <v>25.1</v>
      </c>
      <c r="KV304" s="1">
        <v>25.6</v>
      </c>
      <c r="KW304" s="1">
        <v>24.4</v>
      </c>
      <c r="KX304" s="1">
        <v>25.7</v>
      </c>
      <c r="KY304" s="1">
        <v>24.6</v>
      </c>
      <c r="KZ304" s="1">
        <v>26.2</v>
      </c>
      <c r="LA304" s="1">
        <v>25.8</v>
      </c>
      <c r="LB304" s="1">
        <v>25.8</v>
      </c>
      <c r="LC304" s="1">
        <v>26</v>
      </c>
      <c r="LD304" s="1">
        <v>25.8</v>
      </c>
      <c r="LE304" s="1">
        <v>26.8</v>
      </c>
      <c r="LF304" s="1">
        <v>25.7</v>
      </c>
      <c r="LG304" s="1">
        <v>26.5</v>
      </c>
      <c r="LH304" s="1">
        <v>26.8</v>
      </c>
      <c r="LI304" s="1">
        <v>26.8</v>
      </c>
      <c r="LJ304" s="1">
        <v>25.7</v>
      </c>
      <c r="LK304" s="1">
        <v>25.9</v>
      </c>
      <c r="LL304" s="1">
        <v>25.6</v>
      </c>
      <c r="LM304" s="1">
        <v>25.2</v>
      </c>
      <c r="LN304" s="1">
        <v>24.6</v>
      </c>
      <c r="LO304" s="1">
        <v>26</v>
      </c>
      <c r="LP304" s="1">
        <v>24.9</v>
      </c>
      <c r="LQ304" s="1">
        <v>24.3</v>
      </c>
      <c r="LR304" s="1">
        <v>26.3</v>
      </c>
      <c r="LS304" s="1">
        <v>25.5</v>
      </c>
      <c r="LT304" s="1">
        <v>25.5</v>
      </c>
      <c r="LU304" s="1">
        <v>26.6</v>
      </c>
      <c r="LV304" s="1">
        <v>25.3</v>
      </c>
      <c r="LW304" s="1">
        <v>25.3</v>
      </c>
      <c r="LX304" s="1">
        <v>23.6</v>
      </c>
      <c r="LY304" s="1">
        <v>26.2</v>
      </c>
      <c r="LZ304" s="1">
        <v>27.3</v>
      </c>
      <c r="MA304" s="1">
        <v>26.95</v>
      </c>
      <c r="MB304" s="1">
        <v>27.1</v>
      </c>
      <c r="MC304" s="1">
        <v>26.6</v>
      </c>
      <c r="MD304" s="1">
        <v>26.3</v>
      </c>
      <c r="ME304" s="1">
        <v>65535</v>
      </c>
      <c r="MF304" s="1">
        <v>65535</v>
      </c>
      <c r="MG304" s="1">
        <v>65535</v>
      </c>
      <c r="MH304" s="1">
        <v>65535</v>
      </c>
      <c r="MI304" s="1">
        <v>65535</v>
      </c>
      <c r="MJ304" s="1">
        <v>65535</v>
      </c>
      <c r="MK304" s="1">
        <v>65535</v>
      </c>
      <c r="ML304" s="1">
        <v>65535</v>
      </c>
      <c r="MM304" s="1">
        <v>65535</v>
      </c>
      <c r="MN304" s="1">
        <v>65535</v>
      </c>
      <c r="MO304" s="1">
        <v>65535</v>
      </c>
      <c r="MP304" s="1">
        <v>65535</v>
      </c>
      <c r="MQ304" s="1">
        <v>65535</v>
      </c>
      <c r="MR304" s="1">
        <v>65535</v>
      </c>
      <c r="MS304" s="1">
        <v>65535</v>
      </c>
      <c r="MT304" s="1">
        <v>65535</v>
      </c>
      <c r="MU304" s="1">
        <v>65535</v>
      </c>
      <c r="MV304" s="1">
        <v>65535</v>
      </c>
      <c r="MW304" s="1">
        <v>65535</v>
      </c>
      <c r="MX304" s="1">
        <v>65535</v>
      </c>
      <c r="MY304" s="1">
        <v>65535</v>
      </c>
      <c r="MZ304" s="1">
        <v>65535</v>
      </c>
      <c r="NA304" s="1">
        <v>65535</v>
      </c>
      <c r="NB304" s="1">
        <v>65535</v>
      </c>
      <c r="NC304" s="1">
        <v>65535</v>
      </c>
      <c r="ND304" s="1">
        <v>65535</v>
      </c>
      <c r="NE304" s="1">
        <v>65535</v>
      </c>
      <c r="NF304" s="1">
        <v>65535</v>
      </c>
      <c r="NG304" s="1">
        <v>65535</v>
      </c>
      <c r="NH304" s="1">
        <v>65535</v>
      </c>
      <c r="NI304" s="1">
        <v>65535</v>
      </c>
      <c r="NJ304" s="6">
        <f t="shared" si="209"/>
        <v>0</v>
      </c>
      <c r="NK304" s="3">
        <f t="shared" si="210"/>
        <v>0.6785714285714286</v>
      </c>
      <c r="NL304" s="3">
        <f t="shared" si="211"/>
        <v>1</v>
      </c>
      <c r="NM304" s="3">
        <f t="shared" si="212"/>
        <v>0.93333333333333335</v>
      </c>
      <c r="NN304" s="3">
        <f t="shared" si="213"/>
        <v>1</v>
      </c>
      <c r="NO304" s="3">
        <f t="shared" si="214"/>
        <v>0.96666666666666667</v>
      </c>
      <c r="NP304" s="3">
        <f t="shared" si="215"/>
        <v>1</v>
      </c>
      <c r="NQ304" s="3">
        <f t="shared" si="216"/>
        <v>1</v>
      </c>
      <c r="NR304" s="3">
        <f t="shared" si="217"/>
        <v>1</v>
      </c>
      <c r="NS304" s="3">
        <f t="shared" si="218"/>
        <v>0.93548387096774188</v>
      </c>
      <c r="NT304" s="3">
        <f t="shared" si="219"/>
        <v>1</v>
      </c>
      <c r="NU304" s="3">
        <f t="shared" si="220"/>
        <v>0</v>
      </c>
      <c r="NV304" s="3">
        <f t="shared" si="221"/>
        <v>0.79178082191780819</v>
      </c>
      <c r="NW304" s="5" t="e">
        <f t="shared" si="222"/>
        <v>#N/A</v>
      </c>
      <c r="NX304" s="1">
        <f t="shared" si="223"/>
        <v>24.41578947368421</v>
      </c>
      <c r="NY304" s="1">
        <f t="shared" si="224"/>
        <v>24.477419354838712</v>
      </c>
      <c r="NZ304" s="1">
        <f t="shared" si="225"/>
        <v>25.535714285714285</v>
      </c>
      <c r="OA304" s="1">
        <f t="shared" si="226"/>
        <v>25.941935483870957</v>
      </c>
      <c r="OB304" s="1">
        <f t="shared" si="227"/>
        <v>26.248275862068969</v>
      </c>
      <c r="OC304" s="1">
        <f t="shared" si="228"/>
        <v>25.770967741935483</v>
      </c>
      <c r="OD304" s="1">
        <f t="shared" si="229"/>
        <v>26.258064516129036</v>
      </c>
      <c r="OE304" s="1">
        <f t="shared" si="230"/>
        <v>25.863333333333337</v>
      </c>
      <c r="OF304" s="1">
        <f t="shared" si="231"/>
        <v>24.665517241379312</v>
      </c>
      <c r="OG304" s="1">
        <f t="shared" si="232"/>
        <v>25.891666666666666</v>
      </c>
      <c r="OH304" s="1" t="e">
        <f t="shared" si="233"/>
        <v>#N/A</v>
      </c>
      <c r="OI304" s="111" t="e">
        <f>NA()</f>
        <v>#N/A</v>
      </c>
      <c r="OJ304" s="112" t="e">
        <f>NA()</f>
        <v>#N/A</v>
      </c>
      <c r="OK304" s="112" t="e">
        <f>NA()</f>
        <v>#N/A</v>
      </c>
      <c r="OL304" s="112" t="e">
        <f>NA()</f>
        <v>#N/A</v>
      </c>
      <c r="OM304" s="112" t="e">
        <f>NA()</f>
        <v>#N/A</v>
      </c>
      <c r="ON304" s="112" t="e">
        <f>NA()</f>
        <v>#N/A</v>
      </c>
      <c r="OO304" s="112" t="e">
        <f>NA()</f>
        <v>#N/A</v>
      </c>
      <c r="OP304" s="112" t="e">
        <f>NA()</f>
        <v>#N/A</v>
      </c>
      <c r="OQ304" s="112" t="e">
        <f>NA()</f>
        <v>#N/A</v>
      </c>
      <c r="OR304" s="112" t="e">
        <f>NA()</f>
        <v>#N/A</v>
      </c>
      <c r="OS304" s="112" t="e">
        <f>NA()</f>
        <v>#N/A</v>
      </c>
      <c r="OT304" s="112" t="e">
        <f>NA()</f>
        <v>#N/A</v>
      </c>
      <c r="OU304" s="5" t="e">
        <f t="shared" si="197"/>
        <v>#N/A</v>
      </c>
      <c r="OV304" s="1" t="e">
        <f t="shared" si="198"/>
        <v>#N/A</v>
      </c>
      <c r="OW304" s="1" t="e">
        <f t="shared" si="199"/>
        <v>#N/A</v>
      </c>
      <c r="OX304" s="1" t="e">
        <f t="shared" si="200"/>
        <v>#N/A</v>
      </c>
      <c r="OY304" s="1" t="e">
        <f t="shared" si="201"/>
        <v>#N/A</v>
      </c>
      <c r="OZ304" s="1" t="e">
        <f t="shared" si="202"/>
        <v>#N/A</v>
      </c>
      <c r="PA304" s="1" t="e">
        <f t="shared" si="203"/>
        <v>#N/A</v>
      </c>
      <c r="PB304" s="1" t="e">
        <f t="shared" si="204"/>
        <v>#N/A</v>
      </c>
      <c r="PC304" s="1" t="e">
        <f t="shared" si="205"/>
        <v>#N/A</v>
      </c>
      <c r="PD304" s="1" t="e">
        <f t="shared" si="206"/>
        <v>#N/A</v>
      </c>
      <c r="PE304" s="1" t="e">
        <f t="shared" si="207"/>
        <v>#N/A</v>
      </c>
      <c r="PF304" s="1" t="e">
        <f t="shared" si="208"/>
        <v>#N/A</v>
      </c>
      <c r="PG304" s="111" t="e">
        <f>NA()</f>
        <v>#N/A</v>
      </c>
      <c r="PH304" s="112" t="e">
        <f>NA()</f>
        <v>#N/A</v>
      </c>
      <c r="PI304" s="112" t="e">
        <f>NA()</f>
        <v>#N/A</v>
      </c>
      <c r="PJ304" s="112" t="e">
        <f>NA()</f>
        <v>#N/A</v>
      </c>
      <c r="PK304" s="112" t="e">
        <f>NA()</f>
        <v>#N/A</v>
      </c>
      <c r="PL304" s="112" t="e">
        <f>NA()</f>
        <v>#N/A</v>
      </c>
      <c r="PM304" s="112" t="e">
        <f>NA()</f>
        <v>#N/A</v>
      </c>
      <c r="PN304" s="112" t="e">
        <f>NA()</f>
        <v>#N/A</v>
      </c>
      <c r="PO304" s="112" t="e">
        <f>NA()</f>
        <v>#N/A</v>
      </c>
      <c r="PP304" s="112" t="e">
        <f>NA()</f>
        <v>#N/A</v>
      </c>
      <c r="PQ304" s="112" t="e">
        <f>NA()</f>
        <v>#N/A</v>
      </c>
      <c r="PR304" s="137" t="e">
        <f>NA()</f>
        <v>#N/A</v>
      </c>
      <c r="PS304" s="5" t="e">
        <f t="array" ref="PS304">+IF(ISERROR($NW304)=FALSE,MIN(IF($H304:$AL304&lt;65534,$H304:$AL304,"")),NA())</f>
        <v>#N/A</v>
      </c>
      <c r="PT304" s="1">
        <f t="array" ref="PT304">+IF(ISERROR($NX304)=FALSE,MIN(IF($AM304:$BN304&lt;65534,$AM304:$BN304,"")),NA())</f>
        <v>23.2</v>
      </c>
      <c r="PU304" s="1">
        <f t="array" ref="PU304">+IF(ISERROR($NY304)=FALSE,MIN(IF($BP304:$CT304&lt;65534,$BP304:$CT304,"")),NA())</f>
        <v>22.9</v>
      </c>
      <c r="PV304" s="1">
        <f t="array" ref="PV304">+IF(ISERROR($NZ304)=FALSE,MIN(IF($CU304:$DX304&lt;65534,$CU304:$DX304,"")),NA())</f>
        <v>23.7</v>
      </c>
      <c r="PW304" s="1">
        <f t="array" ref="PW304">+IF(ISERROR($OA304)=FALSE,MIN(IF($DY304:$FC304&lt;65534,$DY304:$FC304,"")),NA())</f>
        <v>23.1</v>
      </c>
      <c r="PX304" s="1">
        <f t="array" ref="PX304">+IF(ISERROR($OB304)=FALSE,MIN(IF($FD304:$GG304&lt;65534,$FD304:$GG304,"")),NA())</f>
        <v>24.8</v>
      </c>
      <c r="PY304" s="1">
        <f t="array" ref="PY304">+IF(ISERROR($OC304)=FALSE,MIN(IF($GH304:$HL304&lt;65534,$GH304:$HL304,"")),NA())</f>
        <v>23.9</v>
      </c>
      <c r="PZ304" s="1">
        <f t="array" ref="PZ304">+IF(ISERROR($OD304)=FALSE,MIN(IF($HM304:$IQ304&lt;65534,$HM304:$IQ304,"")),NA())</f>
        <v>22.7</v>
      </c>
      <c r="QA304" s="1">
        <f t="array" ref="QA304">+IF(ISERROR($OE304)=FALSE,MIN(IF($IR304:$JU304&lt;65534,$IR304:$JU304,"")),NA())</f>
        <v>23.3</v>
      </c>
      <c r="QB304" s="1">
        <f t="array" ref="QB304">+IF(ISERROR($OF304)=FALSE,MIN(IF($JV304:$KZ304&lt;65534,$JV304:$KZ304,"")),NA())</f>
        <v>22</v>
      </c>
      <c r="QC304" s="1">
        <f t="array" ref="QC304">+IF(ISERROR($OG304)=FALSE,MIN(IF($LA304:$MD304&lt;65534,$LA304:$MD304,"")),NA())</f>
        <v>23.6</v>
      </c>
      <c r="QD304" s="1" t="e">
        <f t="array" ref="QD304">+IF(ISERROR($OH304)=FALSE,MIN(IF($ME304:$NI304&lt;65534,$ME304:$NI304,"")),NA())</f>
        <v>#N/A</v>
      </c>
      <c r="QE304" s="5" t="e">
        <f t="shared" si="234"/>
        <v>#N/A</v>
      </c>
      <c r="QF304" s="1" t="e">
        <f t="shared" si="235"/>
        <v>#N/A</v>
      </c>
      <c r="QG304" s="1" t="e">
        <f t="shared" si="236"/>
        <v>#N/A</v>
      </c>
      <c r="QH304" s="1" t="e">
        <f t="shared" si="237"/>
        <v>#N/A</v>
      </c>
      <c r="QI304" s="1" t="e">
        <f t="shared" si="238"/>
        <v>#N/A</v>
      </c>
      <c r="QJ304" s="1" t="e">
        <f t="shared" si="239"/>
        <v>#N/A</v>
      </c>
      <c r="QK304" s="1" t="e">
        <f t="shared" si="240"/>
        <v>#N/A</v>
      </c>
      <c r="QL304" s="1" t="e">
        <f t="shared" si="241"/>
        <v>#N/A</v>
      </c>
      <c r="QM304" s="1" t="e">
        <f t="shared" si="242"/>
        <v>#N/A</v>
      </c>
      <c r="QN304" s="1" t="e">
        <f t="shared" si="243"/>
        <v>#N/A</v>
      </c>
      <c r="QO304" s="1" t="e">
        <f t="shared" si="244"/>
        <v>#N/A</v>
      </c>
      <c r="QP304" s="1" t="e">
        <f t="shared" si="245"/>
        <v>#N/A</v>
      </c>
      <c r="QQ304" s="5" t="s">
        <v>893</v>
      </c>
    </row>
    <row r="305" spans="1:459" s="1" customFormat="1" x14ac:dyDescent="0.2">
      <c r="A305" s="130">
        <v>21205012</v>
      </c>
      <c r="B305" s="131">
        <v>-74.089083333333335</v>
      </c>
      <c r="C305" s="131">
        <v>4.6380833333333324</v>
      </c>
      <c r="D305" s="132">
        <v>2556</v>
      </c>
      <c r="E305" s="133" t="s">
        <v>504</v>
      </c>
      <c r="F305" s="133" t="s">
        <v>543</v>
      </c>
      <c r="G305" s="133" t="s">
        <v>306</v>
      </c>
      <c r="H305" s="1">
        <v>65535</v>
      </c>
      <c r="I305" s="1">
        <v>7.3</v>
      </c>
      <c r="J305" s="1">
        <v>10</v>
      </c>
      <c r="K305" s="1">
        <v>9.8000000000000007</v>
      </c>
      <c r="L305" s="1">
        <v>6.9</v>
      </c>
      <c r="M305" s="1">
        <v>10.6</v>
      </c>
      <c r="N305" s="1">
        <v>10.5</v>
      </c>
      <c r="O305" s="1">
        <v>10.1</v>
      </c>
      <c r="P305" s="1">
        <v>11.2</v>
      </c>
      <c r="Q305" s="1">
        <v>12.8</v>
      </c>
      <c r="R305" s="1">
        <v>13</v>
      </c>
      <c r="S305" s="1">
        <v>9.6999999999999993</v>
      </c>
      <c r="T305" s="1">
        <v>9.4</v>
      </c>
      <c r="U305" s="1">
        <v>11.7</v>
      </c>
      <c r="V305" s="1">
        <v>8.1</v>
      </c>
      <c r="W305" s="1">
        <v>9.1999999999999993</v>
      </c>
      <c r="X305" s="1">
        <v>11.7</v>
      </c>
      <c r="Y305" s="1">
        <v>10.7</v>
      </c>
      <c r="Z305" s="1">
        <v>12.3</v>
      </c>
      <c r="AA305" s="1">
        <v>6.4</v>
      </c>
      <c r="AB305" s="1">
        <v>8.4</v>
      </c>
      <c r="AC305" s="1">
        <v>14.6</v>
      </c>
      <c r="AD305" s="1">
        <v>13.7</v>
      </c>
      <c r="AE305" s="1">
        <v>11.8</v>
      </c>
      <c r="AF305" s="1">
        <v>11.5</v>
      </c>
      <c r="AG305" s="1">
        <v>9.4</v>
      </c>
      <c r="AH305" s="1">
        <v>9.6</v>
      </c>
      <c r="AI305" s="1">
        <v>11.9</v>
      </c>
      <c r="AJ305" s="1">
        <v>12.4</v>
      </c>
      <c r="AK305" s="1">
        <v>8.9</v>
      </c>
      <c r="AL305" s="1">
        <v>9.5</v>
      </c>
      <c r="AM305" s="1">
        <v>65535</v>
      </c>
      <c r="AN305" s="1">
        <v>11.8</v>
      </c>
      <c r="AO305" s="1">
        <v>8.5</v>
      </c>
      <c r="AP305" s="1">
        <v>9.6999999999999993</v>
      </c>
      <c r="AQ305" s="1">
        <v>11</v>
      </c>
      <c r="AR305" s="1">
        <v>11</v>
      </c>
      <c r="AS305" s="1">
        <v>11.5</v>
      </c>
      <c r="AT305" s="1">
        <v>13.8</v>
      </c>
      <c r="AU305" s="1">
        <v>14</v>
      </c>
      <c r="AV305" s="1">
        <v>9</v>
      </c>
      <c r="AW305" s="1">
        <v>10.8</v>
      </c>
      <c r="AX305" s="1">
        <v>8.3000000000000007</v>
      </c>
      <c r="AY305" s="1">
        <v>9.6</v>
      </c>
      <c r="AZ305" s="1">
        <v>10.8</v>
      </c>
      <c r="BA305" s="1">
        <v>8.1</v>
      </c>
      <c r="BB305" s="1">
        <v>11.2</v>
      </c>
      <c r="BC305" s="1">
        <v>11.1</v>
      </c>
      <c r="BD305" s="1">
        <v>14.6</v>
      </c>
      <c r="BE305" s="1">
        <v>12.1</v>
      </c>
      <c r="BF305" s="1">
        <v>13.9</v>
      </c>
      <c r="BG305" s="1">
        <v>14.6</v>
      </c>
      <c r="BH305" s="1">
        <v>9.5</v>
      </c>
      <c r="BI305" s="1">
        <v>10</v>
      </c>
      <c r="BJ305" s="1">
        <v>13.5</v>
      </c>
      <c r="BK305" s="1">
        <v>11.7</v>
      </c>
      <c r="BL305" s="1">
        <v>10.8</v>
      </c>
      <c r="BM305" s="1">
        <v>12.9</v>
      </c>
      <c r="BN305" s="1">
        <v>13.9</v>
      </c>
      <c r="BO305" s="102"/>
      <c r="BP305" s="1">
        <v>11.2</v>
      </c>
      <c r="BQ305" s="1">
        <v>11.8</v>
      </c>
      <c r="BR305" s="1">
        <v>13.8</v>
      </c>
      <c r="BS305" s="1">
        <v>12.1</v>
      </c>
      <c r="BT305" s="1">
        <v>13.1</v>
      </c>
      <c r="BU305" s="1">
        <v>12.1</v>
      </c>
      <c r="BV305" s="1">
        <v>11</v>
      </c>
      <c r="BW305" s="1">
        <v>13.6</v>
      </c>
      <c r="BX305" s="1">
        <v>65535</v>
      </c>
      <c r="BY305" s="1">
        <v>65535</v>
      </c>
      <c r="BZ305" s="1">
        <v>65535</v>
      </c>
      <c r="CA305" s="1">
        <v>65535</v>
      </c>
      <c r="CB305" s="1">
        <v>65535</v>
      </c>
      <c r="CC305" s="1">
        <v>65535</v>
      </c>
      <c r="CD305" s="1">
        <v>65535</v>
      </c>
      <c r="CE305" s="1">
        <v>65535</v>
      </c>
      <c r="CF305" s="1">
        <v>65535</v>
      </c>
      <c r="CG305" s="1">
        <v>65535</v>
      </c>
      <c r="CH305" s="1">
        <v>65535</v>
      </c>
      <c r="CI305" s="1">
        <v>65535</v>
      </c>
      <c r="CJ305" s="1">
        <v>65535</v>
      </c>
      <c r="CK305" s="1">
        <v>65535</v>
      </c>
      <c r="CL305" s="1">
        <v>65535</v>
      </c>
      <c r="CM305" s="1">
        <v>65535</v>
      </c>
      <c r="CN305" s="1">
        <v>65535</v>
      </c>
      <c r="CO305" s="1">
        <v>65535</v>
      </c>
      <c r="CP305" s="1">
        <v>65535</v>
      </c>
      <c r="CQ305" s="1">
        <v>65535</v>
      </c>
      <c r="CR305" s="1">
        <v>65535</v>
      </c>
      <c r="CS305" s="1">
        <v>65535</v>
      </c>
      <c r="CT305" s="1">
        <v>65535</v>
      </c>
      <c r="CU305" s="1">
        <v>65535</v>
      </c>
      <c r="CV305" s="1">
        <v>65535</v>
      </c>
      <c r="CW305" s="1">
        <v>65535</v>
      </c>
      <c r="CX305" s="1">
        <v>65535</v>
      </c>
      <c r="CY305" s="1">
        <v>65535</v>
      </c>
      <c r="CZ305" s="1">
        <v>65535</v>
      </c>
      <c r="DA305" s="1">
        <v>65535</v>
      </c>
      <c r="DB305" s="1">
        <v>65535</v>
      </c>
      <c r="DC305" s="1">
        <v>65535</v>
      </c>
      <c r="DD305" s="1">
        <v>65535</v>
      </c>
      <c r="DE305" s="1">
        <v>65535</v>
      </c>
      <c r="DF305" s="1">
        <v>65535</v>
      </c>
      <c r="DG305" s="1">
        <v>65535</v>
      </c>
      <c r="DH305" s="1">
        <v>65535</v>
      </c>
      <c r="DI305" s="1">
        <v>65535</v>
      </c>
      <c r="DJ305" s="1">
        <v>65535</v>
      </c>
      <c r="DK305" s="1">
        <v>65535</v>
      </c>
      <c r="DL305" s="1">
        <v>65535</v>
      </c>
      <c r="DM305" s="1">
        <v>65535</v>
      </c>
      <c r="DN305" s="1">
        <v>65535</v>
      </c>
      <c r="DO305" s="1">
        <v>65535</v>
      </c>
      <c r="DP305" s="1">
        <v>65535</v>
      </c>
      <c r="DQ305" s="1">
        <v>65535</v>
      </c>
      <c r="DR305" s="1">
        <v>65535</v>
      </c>
      <c r="DS305" s="1">
        <v>65535</v>
      </c>
      <c r="DT305" s="1">
        <v>65535</v>
      </c>
      <c r="DU305" s="1">
        <v>65535</v>
      </c>
      <c r="DV305" s="1">
        <v>65535</v>
      </c>
      <c r="DW305" s="1">
        <v>65535</v>
      </c>
      <c r="DX305" s="1">
        <v>65535</v>
      </c>
      <c r="DY305" s="1">
        <v>65535</v>
      </c>
      <c r="DZ305" s="1">
        <v>65535</v>
      </c>
      <c r="EA305" s="1">
        <v>65535</v>
      </c>
      <c r="EB305" s="1">
        <v>65535</v>
      </c>
      <c r="EC305" s="1">
        <v>65535</v>
      </c>
      <c r="ED305" s="1">
        <v>65535</v>
      </c>
      <c r="EE305" s="1">
        <v>65535</v>
      </c>
      <c r="EF305" s="1">
        <v>65535</v>
      </c>
      <c r="EG305" s="1">
        <v>65535</v>
      </c>
      <c r="EH305" s="1">
        <v>65535</v>
      </c>
      <c r="EI305" s="1">
        <v>65535</v>
      </c>
      <c r="EJ305" s="1">
        <v>65535</v>
      </c>
      <c r="EK305" s="1">
        <v>65535</v>
      </c>
      <c r="EL305" s="1">
        <v>65535</v>
      </c>
      <c r="EM305" s="1">
        <v>65535</v>
      </c>
      <c r="EN305" s="1">
        <v>65535</v>
      </c>
      <c r="EO305" s="1">
        <v>65535</v>
      </c>
      <c r="EP305" s="1">
        <v>65535</v>
      </c>
      <c r="EQ305" s="1">
        <v>65535</v>
      </c>
      <c r="ER305" s="1">
        <v>65535</v>
      </c>
      <c r="ES305" s="1">
        <v>65535</v>
      </c>
      <c r="ET305" s="1">
        <v>65535</v>
      </c>
      <c r="EU305" s="1">
        <v>65535</v>
      </c>
      <c r="EV305" s="1">
        <v>65535</v>
      </c>
      <c r="EW305" s="1">
        <v>65535</v>
      </c>
      <c r="EX305" s="1">
        <v>65535</v>
      </c>
      <c r="EY305" s="1">
        <v>65535</v>
      </c>
      <c r="EZ305" s="1">
        <v>65535</v>
      </c>
      <c r="FA305" s="1">
        <v>65535</v>
      </c>
      <c r="FB305" s="1">
        <v>65535</v>
      </c>
      <c r="FC305" s="1">
        <v>65535</v>
      </c>
      <c r="FD305" s="1">
        <v>65535</v>
      </c>
      <c r="FE305" s="1">
        <v>65535</v>
      </c>
      <c r="FF305" s="1">
        <v>65535</v>
      </c>
      <c r="FG305" s="1">
        <v>65535</v>
      </c>
      <c r="FH305" s="1">
        <v>65535</v>
      </c>
      <c r="FI305" s="1">
        <v>65535</v>
      </c>
      <c r="FJ305" s="1">
        <v>65535</v>
      </c>
      <c r="FK305" s="1">
        <v>65535</v>
      </c>
      <c r="FL305" s="1">
        <v>65535</v>
      </c>
      <c r="FM305" s="1">
        <v>65535</v>
      </c>
      <c r="FN305" s="1">
        <v>65535</v>
      </c>
      <c r="FO305" s="1">
        <v>65535</v>
      </c>
      <c r="FP305" s="1">
        <v>65535</v>
      </c>
      <c r="FQ305" s="1">
        <v>65535</v>
      </c>
      <c r="FR305" s="1">
        <v>65535</v>
      </c>
      <c r="FS305" s="1">
        <v>65535</v>
      </c>
      <c r="FT305" s="1">
        <v>65535</v>
      </c>
      <c r="FU305" s="1">
        <v>65535</v>
      </c>
      <c r="FV305" s="1">
        <v>65535</v>
      </c>
      <c r="FW305" s="1">
        <v>65535</v>
      </c>
      <c r="FX305" s="1">
        <v>65535</v>
      </c>
      <c r="FY305" s="1">
        <v>65535</v>
      </c>
      <c r="FZ305" s="1">
        <v>65535</v>
      </c>
      <c r="GA305" s="1">
        <v>65535</v>
      </c>
      <c r="GB305" s="1">
        <v>65535</v>
      </c>
      <c r="GC305" s="1">
        <v>65535</v>
      </c>
      <c r="GD305" s="1">
        <v>65535</v>
      </c>
      <c r="GE305" s="1">
        <v>65535</v>
      </c>
      <c r="GF305" s="1">
        <v>65535</v>
      </c>
      <c r="GG305" s="1">
        <v>65535</v>
      </c>
      <c r="GH305" s="1">
        <v>65535</v>
      </c>
      <c r="GI305" s="1">
        <v>65535</v>
      </c>
      <c r="GJ305" s="1">
        <v>65535</v>
      </c>
      <c r="GK305" s="1">
        <v>65535</v>
      </c>
      <c r="GL305" s="1">
        <v>65535</v>
      </c>
      <c r="GM305" s="1">
        <v>65535</v>
      </c>
      <c r="GN305" s="1">
        <v>65535</v>
      </c>
      <c r="GO305" s="1">
        <v>65535</v>
      </c>
      <c r="GP305" s="1">
        <v>65535</v>
      </c>
      <c r="GQ305" s="1">
        <v>65535</v>
      </c>
      <c r="GR305" s="1">
        <v>65535</v>
      </c>
      <c r="GS305" s="1">
        <v>65535</v>
      </c>
      <c r="GT305" s="1">
        <v>65535</v>
      </c>
      <c r="GU305" s="1">
        <v>65535</v>
      </c>
      <c r="GV305" s="1">
        <v>65535</v>
      </c>
      <c r="GW305" s="1">
        <v>65535</v>
      </c>
      <c r="GX305" s="1">
        <v>65535</v>
      </c>
      <c r="GY305" s="1">
        <v>65535</v>
      </c>
      <c r="GZ305" s="1">
        <v>65535</v>
      </c>
      <c r="HA305" s="1">
        <v>65535</v>
      </c>
      <c r="HB305" s="1">
        <v>65535</v>
      </c>
      <c r="HC305" s="1">
        <v>65535</v>
      </c>
      <c r="HD305" s="1">
        <v>65535</v>
      </c>
      <c r="HE305" s="1">
        <v>65535</v>
      </c>
      <c r="HF305" s="1">
        <v>65535</v>
      </c>
      <c r="HG305" s="1">
        <v>65535</v>
      </c>
      <c r="HH305" s="1">
        <v>65535</v>
      </c>
      <c r="HI305" s="1">
        <v>65535</v>
      </c>
      <c r="HJ305" s="1">
        <v>65535</v>
      </c>
      <c r="HK305" s="1">
        <v>65535</v>
      </c>
      <c r="HL305" s="1">
        <v>65535</v>
      </c>
      <c r="HM305" s="1">
        <v>65535</v>
      </c>
      <c r="HN305" s="1">
        <v>65535</v>
      </c>
      <c r="HO305" s="1">
        <v>65535</v>
      </c>
      <c r="HP305" s="1">
        <v>65535</v>
      </c>
      <c r="HQ305" s="1">
        <v>65535</v>
      </c>
      <c r="HR305" s="1">
        <v>13.4</v>
      </c>
      <c r="HS305" s="1">
        <v>10.5</v>
      </c>
      <c r="HT305" s="1">
        <v>12.2</v>
      </c>
      <c r="HU305" s="1">
        <v>10.9</v>
      </c>
      <c r="HV305" s="1">
        <v>10.7</v>
      </c>
      <c r="HW305" s="1">
        <v>13.2</v>
      </c>
      <c r="HX305" s="1">
        <v>13.5</v>
      </c>
      <c r="HY305" s="1">
        <v>13.1</v>
      </c>
      <c r="HZ305" s="1">
        <v>12.4</v>
      </c>
      <c r="IA305" s="1">
        <v>11.7</v>
      </c>
      <c r="IB305" s="1">
        <v>11.8</v>
      </c>
      <c r="IC305" s="1">
        <v>11.4</v>
      </c>
      <c r="ID305" s="1">
        <v>11.7</v>
      </c>
      <c r="IE305" s="1">
        <v>10.9</v>
      </c>
      <c r="IF305" s="1">
        <v>8.3000000000000007</v>
      </c>
      <c r="IG305" s="1">
        <v>12.5</v>
      </c>
      <c r="IH305" s="1">
        <v>9.1999999999999993</v>
      </c>
      <c r="II305" s="1">
        <v>13.6</v>
      </c>
      <c r="IJ305" s="1">
        <v>13.4</v>
      </c>
      <c r="IK305" s="1">
        <v>9.8000000000000007</v>
      </c>
      <c r="IL305" s="1">
        <v>8.9</v>
      </c>
      <c r="IM305" s="1">
        <v>9.3000000000000007</v>
      </c>
      <c r="IN305" s="1">
        <v>13</v>
      </c>
      <c r="IO305" s="1">
        <v>12.1</v>
      </c>
      <c r="IP305" s="1">
        <v>7.4</v>
      </c>
      <c r="IQ305" s="1">
        <v>11.1</v>
      </c>
      <c r="IR305" s="1">
        <v>11.6</v>
      </c>
      <c r="IS305" s="1">
        <v>11.7</v>
      </c>
      <c r="IT305" s="1">
        <v>7.9</v>
      </c>
      <c r="IU305" s="1">
        <v>13.1</v>
      </c>
      <c r="IV305" s="1">
        <v>12.8</v>
      </c>
      <c r="IW305" s="1">
        <v>11.8</v>
      </c>
      <c r="IX305" s="1">
        <v>11.2</v>
      </c>
      <c r="IY305" s="1">
        <v>10.6</v>
      </c>
      <c r="IZ305" s="1">
        <v>10.7</v>
      </c>
      <c r="JA305" s="1">
        <v>8.9</v>
      </c>
      <c r="JB305" s="1">
        <v>12.9</v>
      </c>
      <c r="JC305" s="1">
        <v>10.6</v>
      </c>
      <c r="JD305" s="1">
        <v>13.4</v>
      </c>
      <c r="JE305" s="1">
        <v>13.5</v>
      </c>
      <c r="JF305" s="1">
        <v>11</v>
      </c>
      <c r="JG305" s="1">
        <v>12.2</v>
      </c>
      <c r="JH305" s="1">
        <v>9.4</v>
      </c>
      <c r="JI305" s="1">
        <v>10.199999999999999</v>
      </c>
      <c r="JJ305" s="1">
        <v>11.6</v>
      </c>
      <c r="JK305" s="1">
        <v>9.4</v>
      </c>
      <c r="JL305" s="1">
        <v>7.7</v>
      </c>
      <c r="JM305" s="1">
        <v>8.1999999999999993</v>
      </c>
      <c r="JN305" s="1">
        <v>9.3000000000000007</v>
      </c>
      <c r="JO305" s="1">
        <v>8.6999999999999993</v>
      </c>
      <c r="JP305" s="1">
        <v>10.1</v>
      </c>
      <c r="JQ305" s="1">
        <v>11.3</v>
      </c>
      <c r="JR305" s="1">
        <v>7.7</v>
      </c>
      <c r="JS305" s="1">
        <v>8.6999999999999993</v>
      </c>
      <c r="JT305" s="1">
        <v>11.1</v>
      </c>
      <c r="JU305" s="1">
        <v>9.9</v>
      </c>
      <c r="JV305" s="1">
        <v>8.5</v>
      </c>
      <c r="JW305" s="1">
        <v>7.7</v>
      </c>
      <c r="JX305" s="1">
        <v>9.1999999999999993</v>
      </c>
      <c r="JY305" s="1">
        <v>9.1999999999999993</v>
      </c>
      <c r="JZ305" s="1">
        <v>6.3</v>
      </c>
      <c r="KA305" s="1">
        <v>7.1</v>
      </c>
      <c r="KB305" s="1">
        <v>8</v>
      </c>
      <c r="KC305" s="1">
        <v>9.9</v>
      </c>
      <c r="KD305" s="1">
        <v>7.8</v>
      </c>
      <c r="KE305" s="1">
        <v>10.5</v>
      </c>
      <c r="KF305" s="1">
        <v>10.4</v>
      </c>
      <c r="KG305" s="1">
        <v>11.7</v>
      </c>
      <c r="KH305" s="1">
        <v>10.7</v>
      </c>
      <c r="KI305" s="1">
        <v>9.6</v>
      </c>
      <c r="KJ305" s="1">
        <v>6.3</v>
      </c>
      <c r="KK305" s="1">
        <v>9.6999999999999993</v>
      </c>
      <c r="KL305" s="1">
        <v>6</v>
      </c>
      <c r="KM305" s="1">
        <v>9</v>
      </c>
      <c r="KN305" s="1">
        <v>10.3</v>
      </c>
      <c r="KO305" s="1">
        <v>7.5</v>
      </c>
      <c r="KP305" s="1">
        <v>11.4</v>
      </c>
      <c r="KQ305" s="1">
        <v>11.3</v>
      </c>
      <c r="KR305" s="1">
        <v>9.9</v>
      </c>
      <c r="KS305" s="1">
        <v>11.4</v>
      </c>
      <c r="KT305" s="1">
        <v>10.3</v>
      </c>
      <c r="KU305" s="1">
        <v>11.1</v>
      </c>
      <c r="KV305" s="1">
        <v>8.1999999999999993</v>
      </c>
      <c r="KW305" s="1">
        <v>10.1</v>
      </c>
      <c r="KX305" s="1">
        <v>8.1</v>
      </c>
      <c r="KY305" s="1">
        <v>9.1999999999999993</v>
      </c>
      <c r="KZ305" s="1">
        <v>9.8000000000000007</v>
      </c>
      <c r="LA305" s="1">
        <v>7.7</v>
      </c>
      <c r="LB305" s="1">
        <v>12.3</v>
      </c>
      <c r="LC305" s="1">
        <v>8.5</v>
      </c>
      <c r="LD305" s="1">
        <v>10.1</v>
      </c>
      <c r="LE305" s="1">
        <v>12.9</v>
      </c>
      <c r="LF305" s="1">
        <v>11.2</v>
      </c>
      <c r="LG305" s="1">
        <v>9.6999999999999993</v>
      </c>
      <c r="LH305" s="1">
        <v>13.4</v>
      </c>
      <c r="LI305" s="1">
        <v>10.9</v>
      </c>
      <c r="LJ305" s="1">
        <v>12.2</v>
      </c>
      <c r="LK305" s="1">
        <v>11.1</v>
      </c>
      <c r="LL305" s="1">
        <v>10.7</v>
      </c>
      <c r="LM305" s="1">
        <v>10.8</v>
      </c>
      <c r="LN305" s="1">
        <v>10.7</v>
      </c>
      <c r="LO305" s="1">
        <v>9.8000000000000007</v>
      </c>
      <c r="LP305" s="1">
        <v>9.1</v>
      </c>
      <c r="LQ305" s="1">
        <v>8.6</v>
      </c>
      <c r="LR305" s="1">
        <v>9.3000000000000007</v>
      </c>
      <c r="LS305" s="1">
        <v>10.199999999999999</v>
      </c>
      <c r="LT305" s="1">
        <v>12.1</v>
      </c>
      <c r="LU305" s="1">
        <v>12.6</v>
      </c>
      <c r="LV305" s="1">
        <v>11</v>
      </c>
      <c r="LW305" s="1">
        <v>8.3000000000000007</v>
      </c>
      <c r="LX305" s="1">
        <v>11.9</v>
      </c>
      <c r="LY305" s="1">
        <v>7.1</v>
      </c>
      <c r="LZ305" s="1">
        <v>11.5</v>
      </c>
      <c r="MA305" s="1">
        <v>11.5</v>
      </c>
      <c r="MB305" s="1">
        <v>11.1</v>
      </c>
      <c r="MC305" s="1">
        <v>7.3</v>
      </c>
      <c r="MD305" s="1">
        <v>12.7</v>
      </c>
      <c r="ME305" s="1">
        <v>65535</v>
      </c>
      <c r="MF305" s="1">
        <v>65535</v>
      </c>
      <c r="MG305" s="1">
        <v>65535</v>
      </c>
      <c r="MH305" s="1">
        <v>65535</v>
      </c>
      <c r="MI305" s="1">
        <v>65535</v>
      </c>
      <c r="MJ305" s="1">
        <v>65535</v>
      </c>
      <c r="MK305" s="1">
        <v>65535</v>
      </c>
      <c r="ML305" s="1">
        <v>65535</v>
      </c>
      <c r="MM305" s="1">
        <v>65535</v>
      </c>
      <c r="MN305" s="1">
        <v>65535</v>
      </c>
      <c r="MO305" s="1">
        <v>65535</v>
      </c>
      <c r="MP305" s="1">
        <v>65535</v>
      </c>
      <c r="MQ305" s="1">
        <v>65535</v>
      </c>
      <c r="MR305" s="1">
        <v>65535</v>
      </c>
      <c r="MS305" s="1">
        <v>65535</v>
      </c>
      <c r="MT305" s="1">
        <v>65535</v>
      </c>
      <c r="MU305" s="1">
        <v>65535</v>
      </c>
      <c r="MV305" s="1">
        <v>65535</v>
      </c>
      <c r="MW305" s="1">
        <v>65535</v>
      </c>
      <c r="MX305" s="1">
        <v>65535</v>
      </c>
      <c r="MY305" s="1">
        <v>65535</v>
      </c>
      <c r="MZ305" s="1">
        <v>65535</v>
      </c>
      <c r="NA305" s="1">
        <v>65535</v>
      </c>
      <c r="NB305" s="1">
        <v>65535</v>
      </c>
      <c r="NC305" s="1">
        <v>65535</v>
      </c>
      <c r="ND305" s="1">
        <v>65535</v>
      </c>
      <c r="NE305" s="1">
        <v>65535</v>
      </c>
      <c r="NF305" s="1">
        <v>65535</v>
      </c>
      <c r="NG305" s="1">
        <v>65535</v>
      </c>
      <c r="NH305" s="1">
        <v>65535</v>
      </c>
      <c r="NI305" s="1">
        <v>10.7</v>
      </c>
      <c r="NJ305" s="6">
        <f t="shared" si="209"/>
        <v>0.967741935483871</v>
      </c>
      <c r="NK305" s="3">
        <f t="shared" si="210"/>
        <v>0.9642857142857143</v>
      </c>
      <c r="NL305" s="3">
        <f t="shared" si="211"/>
        <v>0.25806451612903225</v>
      </c>
      <c r="NM305" s="3">
        <f t="shared" si="212"/>
        <v>0</v>
      </c>
      <c r="NN305" s="3">
        <f t="shared" si="213"/>
        <v>0</v>
      </c>
      <c r="NO305" s="3">
        <f t="shared" si="214"/>
        <v>0</v>
      </c>
      <c r="NP305" s="3">
        <f t="shared" si="215"/>
        <v>0</v>
      </c>
      <c r="NQ305" s="3">
        <f t="shared" si="216"/>
        <v>0.83870967741935487</v>
      </c>
      <c r="NR305" s="3">
        <f t="shared" si="217"/>
        <v>1</v>
      </c>
      <c r="NS305" s="3">
        <f t="shared" si="218"/>
        <v>1</v>
      </c>
      <c r="NT305" s="3">
        <f t="shared" si="219"/>
        <v>1</v>
      </c>
      <c r="NU305" s="3">
        <f t="shared" si="220"/>
        <v>3.2258064516129031E-2</v>
      </c>
      <c r="NV305" s="3">
        <f t="shared" si="221"/>
        <v>0.50136986301369868</v>
      </c>
      <c r="NW305" s="5">
        <f t="shared" si="222"/>
        <v>10.436666666666664</v>
      </c>
      <c r="NX305" s="1">
        <f t="shared" si="223"/>
        <v>11.396296296296294</v>
      </c>
      <c r="NY305" s="1" t="e">
        <f t="shared" si="224"/>
        <v>#N/A</v>
      </c>
      <c r="NZ305" s="1" t="e">
        <f t="shared" si="225"/>
        <v>#N/A</v>
      </c>
      <c r="OA305" s="1" t="e">
        <f t="shared" si="226"/>
        <v>#N/A</v>
      </c>
      <c r="OB305" s="1" t="e">
        <f t="shared" si="227"/>
        <v>#N/A</v>
      </c>
      <c r="OC305" s="1" t="e">
        <f t="shared" si="228"/>
        <v>#N/A</v>
      </c>
      <c r="OD305" s="1">
        <f t="shared" si="229"/>
        <v>11.384615384615387</v>
      </c>
      <c r="OE305" s="1">
        <f t="shared" si="230"/>
        <v>10.573333333333332</v>
      </c>
      <c r="OF305" s="1">
        <f t="shared" si="231"/>
        <v>9.232258064516131</v>
      </c>
      <c r="OG305" s="1">
        <f t="shared" si="232"/>
        <v>10.543333333333335</v>
      </c>
      <c r="OH305" s="1" t="e">
        <f t="shared" si="233"/>
        <v>#N/A</v>
      </c>
      <c r="OI305" s="111" t="e">
        <f>NA()</f>
        <v>#N/A</v>
      </c>
      <c r="OJ305" s="112" t="e">
        <f>NA()</f>
        <v>#N/A</v>
      </c>
      <c r="OK305" s="112" t="e">
        <f>NA()</f>
        <v>#N/A</v>
      </c>
      <c r="OL305" s="112" t="e">
        <f>NA()</f>
        <v>#N/A</v>
      </c>
      <c r="OM305" s="112" t="e">
        <f>NA()</f>
        <v>#N/A</v>
      </c>
      <c r="ON305" s="112" t="e">
        <f>NA()</f>
        <v>#N/A</v>
      </c>
      <c r="OO305" s="112" t="e">
        <f>NA()</f>
        <v>#N/A</v>
      </c>
      <c r="OP305" s="112" t="e">
        <f>NA()</f>
        <v>#N/A</v>
      </c>
      <c r="OQ305" s="112" t="e">
        <f>NA()</f>
        <v>#N/A</v>
      </c>
      <c r="OR305" s="112" t="e">
        <f>NA()</f>
        <v>#N/A</v>
      </c>
      <c r="OS305" s="112" t="e">
        <f>NA()</f>
        <v>#N/A</v>
      </c>
      <c r="OT305" s="112" t="e">
        <f>NA()</f>
        <v>#N/A</v>
      </c>
      <c r="OU305" s="5" t="e">
        <f t="shared" si="197"/>
        <v>#N/A</v>
      </c>
      <c r="OV305" s="1" t="e">
        <f t="shared" si="198"/>
        <v>#N/A</v>
      </c>
      <c r="OW305" s="1" t="e">
        <f t="shared" si="199"/>
        <v>#N/A</v>
      </c>
      <c r="OX305" s="1" t="e">
        <f t="shared" si="200"/>
        <v>#N/A</v>
      </c>
      <c r="OY305" s="1" t="e">
        <f t="shared" si="201"/>
        <v>#N/A</v>
      </c>
      <c r="OZ305" s="1" t="e">
        <f t="shared" si="202"/>
        <v>#N/A</v>
      </c>
      <c r="PA305" s="1" t="e">
        <f t="shared" si="203"/>
        <v>#N/A</v>
      </c>
      <c r="PB305" s="1" t="e">
        <f t="shared" si="204"/>
        <v>#N/A</v>
      </c>
      <c r="PC305" s="1" t="e">
        <f t="shared" si="205"/>
        <v>#N/A</v>
      </c>
      <c r="PD305" s="1" t="e">
        <f t="shared" si="206"/>
        <v>#N/A</v>
      </c>
      <c r="PE305" s="1" t="e">
        <f t="shared" si="207"/>
        <v>#N/A</v>
      </c>
      <c r="PF305" s="1" t="e">
        <f t="shared" si="208"/>
        <v>#N/A</v>
      </c>
      <c r="PG305" s="111" t="e">
        <f>NA()</f>
        <v>#N/A</v>
      </c>
      <c r="PH305" s="112" t="e">
        <f>NA()</f>
        <v>#N/A</v>
      </c>
      <c r="PI305" s="112" t="e">
        <f>NA()</f>
        <v>#N/A</v>
      </c>
      <c r="PJ305" s="112" t="e">
        <f>NA()</f>
        <v>#N/A</v>
      </c>
      <c r="PK305" s="112" t="e">
        <f>NA()</f>
        <v>#N/A</v>
      </c>
      <c r="PL305" s="112" t="e">
        <f>NA()</f>
        <v>#N/A</v>
      </c>
      <c r="PM305" s="112" t="e">
        <f>NA()</f>
        <v>#N/A</v>
      </c>
      <c r="PN305" s="112" t="e">
        <f>NA()</f>
        <v>#N/A</v>
      </c>
      <c r="PO305" s="112" t="e">
        <f>NA()</f>
        <v>#N/A</v>
      </c>
      <c r="PP305" s="112" t="e">
        <f>NA()</f>
        <v>#N/A</v>
      </c>
      <c r="PQ305" s="112" t="e">
        <f>NA()</f>
        <v>#N/A</v>
      </c>
      <c r="PR305" s="137" t="e">
        <f>NA()</f>
        <v>#N/A</v>
      </c>
      <c r="PS305" s="5">
        <f t="array" ref="PS305">+IF(ISERROR($NW305)=FALSE,MIN(IF($H305:$AL305&lt;65534,$H305:$AL305,"")),NA())</f>
        <v>6.4</v>
      </c>
      <c r="PT305" s="1">
        <f t="array" ref="PT305">+IF(ISERROR($NX305)=FALSE,MIN(IF($AM305:$BN305&lt;65534,$AM305:$BN305,"")),NA())</f>
        <v>8.1</v>
      </c>
      <c r="PU305" s="1" t="e">
        <f t="array" ref="PU305">+IF(ISERROR($NY305)=FALSE,MIN(IF($BP305:$CT305&lt;65534,$BP305:$CT305,"")),NA())</f>
        <v>#N/A</v>
      </c>
      <c r="PV305" s="1" t="e">
        <f t="array" ref="PV305">+IF(ISERROR($NZ305)=FALSE,MIN(IF($CU305:$DX305&lt;65534,$CU305:$DX305,"")),NA())</f>
        <v>#N/A</v>
      </c>
      <c r="PW305" s="1" t="e">
        <f t="array" ref="PW305">+IF(ISERROR($OA305)=FALSE,MIN(IF($DY305:$FC305&lt;65534,$DY305:$FC305,"")),NA())</f>
        <v>#N/A</v>
      </c>
      <c r="PX305" s="1" t="e">
        <f t="array" ref="PX305">+IF(ISERROR($OB305)=FALSE,MIN(IF($FD305:$GG305&lt;65534,$FD305:$GG305,"")),NA())</f>
        <v>#N/A</v>
      </c>
      <c r="PY305" s="1" t="e">
        <f t="array" ref="PY305">+IF(ISERROR($OC305)=FALSE,MIN(IF($GH305:$HL305&lt;65534,$GH305:$HL305,"")),NA())</f>
        <v>#N/A</v>
      </c>
      <c r="PZ305" s="1">
        <f t="array" ref="PZ305">+IF(ISERROR($OD305)=FALSE,MIN(IF($HM305:$IQ305&lt;65534,$HM305:$IQ305,"")),NA())</f>
        <v>7.4</v>
      </c>
      <c r="QA305" s="1">
        <f t="array" ref="QA305">+IF(ISERROR($OE305)=FALSE,MIN(IF($IR305:$JU305&lt;65534,$IR305:$JU305,"")),NA())</f>
        <v>7.7</v>
      </c>
      <c r="QB305" s="1">
        <f t="array" ref="QB305">+IF(ISERROR($OF305)=FALSE,MIN(IF($JV305:$KZ305&lt;65534,$JV305:$KZ305,"")),NA())</f>
        <v>6</v>
      </c>
      <c r="QC305" s="1">
        <f t="array" ref="QC305">+IF(ISERROR($OG305)=FALSE,MIN(IF($LA305:$MD305&lt;65534,$LA305:$MD305,"")),NA())</f>
        <v>7.1</v>
      </c>
      <c r="QD305" s="1" t="e">
        <f t="array" ref="QD305">+IF(ISERROR($OH305)=FALSE,MIN(IF($ME305:$NI305&lt;65534,$ME305:$NI305,"")),NA())</f>
        <v>#N/A</v>
      </c>
      <c r="QE305" s="5" t="e">
        <f t="shared" si="234"/>
        <v>#N/A</v>
      </c>
      <c r="QF305" s="1" t="e">
        <f t="shared" si="235"/>
        <v>#N/A</v>
      </c>
      <c r="QG305" s="1" t="e">
        <f t="shared" si="236"/>
        <v>#N/A</v>
      </c>
      <c r="QH305" s="1" t="e">
        <f t="shared" si="237"/>
        <v>#N/A</v>
      </c>
      <c r="QI305" s="1" t="e">
        <f t="shared" si="238"/>
        <v>#N/A</v>
      </c>
      <c r="QJ305" s="1" t="e">
        <f t="shared" si="239"/>
        <v>#N/A</v>
      </c>
      <c r="QK305" s="1" t="e">
        <f t="shared" si="240"/>
        <v>#N/A</v>
      </c>
      <c r="QL305" s="1" t="e">
        <f t="shared" si="241"/>
        <v>#N/A</v>
      </c>
      <c r="QM305" s="1" t="e">
        <f t="shared" si="242"/>
        <v>#N/A</v>
      </c>
      <c r="QN305" s="1" t="e">
        <f t="shared" si="243"/>
        <v>#N/A</v>
      </c>
      <c r="QO305" s="1" t="e">
        <f t="shared" si="244"/>
        <v>#N/A</v>
      </c>
      <c r="QP305" s="1" t="e">
        <f t="shared" si="245"/>
        <v>#N/A</v>
      </c>
      <c r="QQ305" s="5" t="s">
        <v>893</v>
      </c>
    </row>
    <row r="306" spans="1:459" s="1" customFormat="1" x14ac:dyDescent="0.2">
      <c r="A306" s="130">
        <v>21205791</v>
      </c>
      <c r="B306" s="131">
        <v>-74.150666666666666</v>
      </c>
      <c r="C306" s="131">
        <v>4.7055833333333332</v>
      </c>
      <c r="D306" s="132">
        <v>2547</v>
      </c>
      <c r="E306" s="133" t="s">
        <v>539</v>
      </c>
      <c r="F306" s="133" t="s">
        <v>540</v>
      </c>
      <c r="G306" s="133" t="s">
        <v>306</v>
      </c>
      <c r="H306" s="1">
        <v>65535</v>
      </c>
      <c r="I306" s="1">
        <v>65535</v>
      </c>
      <c r="J306" s="1">
        <v>8.5</v>
      </c>
      <c r="K306" s="1">
        <v>8.1</v>
      </c>
      <c r="L306" s="1">
        <v>4.9000000000000004</v>
      </c>
      <c r="M306" s="1">
        <v>8.5</v>
      </c>
      <c r="N306" s="1">
        <v>9.1999999999999993</v>
      </c>
      <c r="O306" s="1">
        <v>65535</v>
      </c>
      <c r="P306" s="1">
        <v>8.6</v>
      </c>
      <c r="Q306" s="1">
        <v>11.3</v>
      </c>
      <c r="R306" s="1">
        <v>65535</v>
      </c>
      <c r="S306" s="1">
        <v>7.8</v>
      </c>
      <c r="T306" s="1">
        <v>9.6999999999999993</v>
      </c>
      <c r="U306" s="1">
        <v>11.3</v>
      </c>
      <c r="V306" s="1">
        <v>8.6</v>
      </c>
      <c r="W306" s="1">
        <v>8.6999999999999993</v>
      </c>
      <c r="X306" s="1">
        <v>9.1999999999999993</v>
      </c>
      <c r="Y306" s="1">
        <v>9.1999999999999993</v>
      </c>
      <c r="Z306" s="1">
        <v>10.4</v>
      </c>
      <c r="AA306" s="1">
        <v>10.6</v>
      </c>
      <c r="AB306" s="1">
        <v>7.2</v>
      </c>
      <c r="AC306" s="1">
        <v>11.6</v>
      </c>
      <c r="AD306" s="1">
        <v>11.8</v>
      </c>
      <c r="AE306" s="1">
        <v>12.2</v>
      </c>
      <c r="AF306" s="1">
        <v>8.8000000000000007</v>
      </c>
      <c r="AG306" s="1">
        <v>7.8</v>
      </c>
      <c r="AH306" s="1">
        <v>7.3</v>
      </c>
      <c r="AI306" s="1">
        <v>9.6999999999999993</v>
      </c>
      <c r="AJ306" s="1">
        <v>11.4</v>
      </c>
      <c r="AK306" s="1">
        <v>5.3</v>
      </c>
      <c r="AL306" s="1">
        <v>8.3000000000000007</v>
      </c>
      <c r="AM306" s="1">
        <v>65535</v>
      </c>
      <c r="AN306" s="1">
        <v>10.7</v>
      </c>
      <c r="AO306" s="1">
        <v>7.9</v>
      </c>
      <c r="AP306" s="1">
        <v>7.8</v>
      </c>
      <c r="AQ306" s="1">
        <v>9.4</v>
      </c>
      <c r="AR306" s="1">
        <v>8.3000000000000007</v>
      </c>
      <c r="AS306" s="1">
        <v>10.3</v>
      </c>
      <c r="AT306" s="1">
        <v>12.1</v>
      </c>
      <c r="AU306" s="1">
        <v>12.2</v>
      </c>
      <c r="AV306" s="1">
        <v>8.1</v>
      </c>
      <c r="AW306" s="1">
        <v>9.4</v>
      </c>
      <c r="AX306" s="1">
        <v>7.5</v>
      </c>
      <c r="AY306" s="1">
        <v>7.7</v>
      </c>
      <c r="AZ306" s="1">
        <v>9.3000000000000007</v>
      </c>
      <c r="BA306" s="1">
        <v>7.2</v>
      </c>
      <c r="BB306" s="1">
        <v>10.6</v>
      </c>
      <c r="BC306" s="1">
        <v>9.8000000000000007</v>
      </c>
      <c r="BD306" s="1">
        <v>12.3</v>
      </c>
      <c r="BE306" s="1">
        <v>10.4</v>
      </c>
      <c r="BF306" s="1">
        <v>11.9</v>
      </c>
      <c r="BG306" s="1">
        <v>10.6</v>
      </c>
      <c r="BH306" s="1">
        <v>7.9</v>
      </c>
      <c r="BI306" s="1">
        <v>9.1</v>
      </c>
      <c r="BJ306" s="1">
        <v>11.9</v>
      </c>
      <c r="BK306" s="1">
        <v>12.3</v>
      </c>
      <c r="BL306" s="1">
        <v>8.6999999999999993</v>
      </c>
      <c r="BM306" s="1">
        <v>11</v>
      </c>
      <c r="BN306" s="1">
        <v>11.7</v>
      </c>
      <c r="BO306" s="102"/>
      <c r="BP306" s="1">
        <v>9.8000000000000007</v>
      </c>
      <c r="BQ306" s="1">
        <v>11</v>
      </c>
      <c r="BR306" s="1">
        <v>11.9</v>
      </c>
      <c r="BS306" s="1">
        <v>10</v>
      </c>
      <c r="BT306" s="1">
        <v>11.9</v>
      </c>
      <c r="BU306" s="1">
        <v>11.1</v>
      </c>
      <c r="BV306" s="1">
        <v>10.5</v>
      </c>
      <c r="BW306" s="1">
        <v>9.6</v>
      </c>
      <c r="BX306" s="1">
        <v>11.4</v>
      </c>
      <c r="BY306" s="1">
        <v>12.4</v>
      </c>
      <c r="BZ306" s="1">
        <v>12.8</v>
      </c>
      <c r="CA306" s="1">
        <v>12.7</v>
      </c>
      <c r="CB306" s="1">
        <v>12.8</v>
      </c>
      <c r="CC306" s="1">
        <v>12.4</v>
      </c>
      <c r="CD306" s="1">
        <v>12.2</v>
      </c>
      <c r="CE306" s="1">
        <v>9.8000000000000007</v>
      </c>
      <c r="CF306" s="1">
        <v>12.3</v>
      </c>
      <c r="CG306" s="1">
        <v>11.2</v>
      </c>
      <c r="CH306" s="1">
        <v>12.1</v>
      </c>
      <c r="CI306" s="1">
        <v>11.9</v>
      </c>
      <c r="CJ306" s="1">
        <v>11.4</v>
      </c>
      <c r="CK306" s="1">
        <v>10.9</v>
      </c>
      <c r="CL306" s="1">
        <v>12.1</v>
      </c>
      <c r="CM306" s="1">
        <v>10.9</v>
      </c>
      <c r="CN306" s="1">
        <v>8.1999999999999993</v>
      </c>
      <c r="CO306" s="1">
        <v>10.1</v>
      </c>
      <c r="CP306" s="1">
        <v>9.8000000000000007</v>
      </c>
      <c r="CQ306" s="1">
        <v>65535</v>
      </c>
      <c r="CR306" s="1">
        <v>12.7</v>
      </c>
      <c r="CS306" s="1">
        <v>12.2</v>
      </c>
      <c r="CT306" s="1">
        <v>11.2</v>
      </c>
      <c r="CU306" s="1">
        <v>65535</v>
      </c>
      <c r="CV306" s="1">
        <v>11.8</v>
      </c>
      <c r="CW306" s="1">
        <v>10.5</v>
      </c>
      <c r="CX306" s="1">
        <v>12.1</v>
      </c>
      <c r="CY306" s="1">
        <v>12.6</v>
      </c>
      <c r="CZ306" s="1">
        <v>12.6</v>
      </c>
      <c r="DA306" s="1">
        <v>12.2</v>
      </c>
      <c r="DB306" s="1">
        <v>10.3</v>
      </c>
      <c r="DC306" s="1">
        <v>11.2</v>
      </c>
      <c r="DD306" s="1">
        <v>10.8</v>
      </c>
      <c r="DE306" s="1">
        <v>12</v>
      </c>
      <c r="DF306" s="1">
        <v>12.2</v>
      </c>
      <c r="DG306" s="1">
        <v>10.6</v>
      </c>
      <c r="DH306" s="1">
        <v>8.9</v>
      </c>
      <c r="DI306" s="1">
        <v>11.1</v>
      </c>
      <c r="DJ306" s="1">
        <v>11.1</v>
      </c>
      <c r="DK306" s="1">
        <v>65535</v>
      </c>
      <c r="DL306" s="1">
        <v>0</v>
      </c>
      <c r="DM306" s="1">
        <v>9.6999999999999993</v>
      </c>
      <c r="DN306" s="1">
        <v>12.2</v>
      </c>
      <c r="DO306" s="1">
        <v>11.6</v>
      </c>
      <c r="DP306" s="1">
        <v>11.7</v>
      </c>
      <c r="DQ306" s="1">
        <v>10.3</v>
      </c>
      <c r="DR306" s="1">
        <v>12.6</v>
      </c>
      <c r="DS306" s="1">
        <v>9.3000000000000007</v>
      </c>
      <c r="DT306" s="1">
        <v>12.2</v>
      </c>
      <c r="DU306" s="1">
        <v>11.5</v>
      </c>
      <c r="DV306" s="1">
        <v>12.3</v>
      </c>
      <c r="DW306" s="1">
        <v>11.8</v>
      </c>
      <c r="DX306" s="1">
        <v>9.6999999999999993</v>
      </c>
      <c r="DY306" s="1">
        <v>6.4</v>
      </c>
      <c r="DZ306" s="1">
        <v>8.5</v>
      </c>
      <c r="EA306" s="1">
        <v>10.4</v>
      </c>
      <c r="EB306" s="1">
        <v>10.7</v>
      </c>
      <c r="EC306" s="1">
        <v>12</v>
      </c>
      <c r="ED306" s="1">
        <v>13.1</v>
      </c>
      <c r="EE306" s="1">
        <v>11.3</v>
      </c>
      <c r="EF306" s="1">
        <v>12.6</v>
      </c>
      <c r="EG306" s="1">
        <v>12</v>
      </c>
      <c r="EH306" s="1">
        <v>11.6</v>
      </c>
      <c r="EI306" s="1">
        <v>11.9</v>
      </c>
      <c r="EJ306" s="1">
        <v>11.9</v>
      </c>
      <c r="EK306" s="1">
        <v>12</v>
      </c>
      <c r="EL306" s="1">
        <v>11.9</v>
      </c>
      <c r="EM306" s="1">
        <v>11.4</v>
      </c>
      <c r="EN306" s="1">
        <v>11</v>
      </c>
      <c r="EO306" s="1">
        <v>11.2</v>
      </c>
      <c r="EP306" s="1">
        <v>9.1</v>
      </c>
      <c r="EQ306" s="1">
        <v>65535</v>
      </c>
      <c r="ER306" s="1">
        <v>12.3</v>
      </c>
      <c r="ES306" s="1">
        <v>9.8000000000000007</v>
      </c>
      <c r="ET306" s="1">
        <v>11.3</v>
      </c>
      <c r="EU306" s="1">
        <v>10.8</v>
      </c>
      <c r="EV306" s="1">
        <v>11.4</v>
      </c>
      <c r="EW306" s="1">
        <v>10</v>
      </c>
      <c r="EX306" s="1">
        <v>10.4</v>
      </c>
      <c r="EY306" s="1">
        <v>9.1</v>
      </c>
      <c r="EZ306" s="1">
        <v>8.9</v>
      </c>
      <c r="FA306" s="1">
        <v>10.4</v>
      </c>
      <c r="FB306" s="1">
        <v>10.1</v>
      </c>
      <c r="FC306" s="1">
        <v>11.2</v>
      </c>
      <c r="FD306" s="1">
        <v>11.3</v>
      </c>
      <c r="FE306" s="1">
        <v>11</v>
      </c>
      <c r="FF306" s="1">
        <v>10.9</v>
      </c>
      <c r="FG306" s="1">
        <v>9.1999999999999993</v>
      </c>
      <c r="FH306" s="1">
        <v>10.3</v>
      </c>
      <c r="FI306" s="1">
        <v>10.6</v>
      </c>
      <c r="FJ306" s="1">
        <v>11.1</v>
      </c>
      <c r="FK306" s="1">
        <v>9.6999999999999993</v>
      </c>
      <c r="FL306" s="1">
        <v>11.2</v>
      </c>
      <c r="FM306" s="1">
        <v>11.8</v>
      </c>
      <c r="FN306" s="1">
        <v>11.1</v>
      </c>
      <c r="FO306" s="1">
        <v>11.9</v>
      </c>
      <c r="FP306" s="1">
        <v>11.2</v>
      </c>
      <c r="FQ306" s="1">
        <v>11.4</v>
      </c>
      <c r="FR306" s="1">
        <v>9.5</v>
      </c>
      <c r="FS306" s="1">
        <v>11.3</v>
      </c>
      <c r="FT306" s="1">
        <v>10.1</v>
      </c>
      <c r="FU306" s="1">
        <v>11.6</v>
      </c>
      <c r="FV306" s="1">
        <v>10.8</v>
      </c>
      <c r="FW306" s="1">
        <v>11.5</v>
      </c>
      <c r="FX306" s="1">
        <v>11.1</v>
      </c>
      <c r="FY306" s="1">
        <v>10.9</v>
      </c>
      <c r="FZ306" s="1">
        <v>10.4</v>
      </c>
      <c r="GA306" s="1">
        <v>10.4</v>
      </c>
      <c r="GB306" s="1">
        <v>9.1</v>
      </c>
      <c r="GC306" s="1">
        <v>11.4</v>
      </c>
      <c r="GD306" s="1">
        <v>7.7</v>
      </c>
      <c r="GE306" s="1">
        <v>10</v>
      </c>
      <c r="GF306" s="1">
        <v>10.5</v>
      </c>
      <c r="GG306" s="1">
        <v>10.199999999999999</v>
      </c>
      <c r="GH306" s="1">
        <v>10.1</v>
      </c>
      <c r="GI306" s="1">
        <v>9.5</v>
      </c>
      <c r="GJ306" s="1">
        <v>65535</v>
      </c>
      <c r="GK306" s="1">
        <v>9.3000000000000007</v>
      </c>
      <c r="GL306" s="1">
        <v>9.3000000000000007</v>
      </c>
      <c r="GM306" s="1">
        <v>7.6</v>
      </c>
      <c r="GN306" s="1">
        <v>12</v>
      </c>
      <c r="GO306" s="1">
        <v>9.4</v>
      </c>
      <c r="GP306" s="1">
        <v>9</v>
      </c>
      <c r="GQ306" s="1">
        <v>8.8000000000000007</v>
      </c>
      <c r="GR306" s="1">
        <v>10.199999999999999</v>
      </c>
      <c r="GS306" s="1">
        <v>10.8</v>
      </c>
      <c r="GT306" s="1">
        <v>10.7</v>
      </c>
      <c r="GU306" s="1">
        <v>10.7</v>
      </c>
      <c r="GV306" s="1">
        <v>10.4</v>
      </c>
      <c r="GW306" s="1">
        <v>7.9</v>
      </c>
      <c r="GX306" s="1">
        <v>6.8</v>
      </c>
      <c r="GY306" s="1">
        <v>9.6999999999999993</v>
      </c>
      <c r="GZ306" s="1">
        <v>10.6</v>
      </c>
      <c r="HA306" s="1">
        <v>11.2</v>
      </c>
      <c r="HB306" s="1">
        <v>10.4</v>
      </c>
      <c r="HC306" s="1">
        <v>11</v>
      </c>
      <c r="HD306" s="1">
        <v>11</v>
      </c>
      <c r="HE306" s="1">
        <v>9.6999999999999993</v>
      </c>
      <c r="HF306" s="1">
        <v>7.9</v>
      </c>
      <c r="HG306" s="1">
        <v>10.6</v>
      </c>
      <c r="HH306" s="1">
        <v>9.6999999999999993</v>
      </c>
      <c r="HI306" s="1">
        <v>10</v>
      </c>
      <c r="HJ306" s="1">
        <v>9.1999999999999993</v>
      </c>
      <c r="HK306" s="1">
        <v>9.4</v>
      </c>
      <c r="HL306" s="1">
        <v>9</v>
      </c>
      <c r="HM306" s="1">
        <v>9.1999999999999993</v>
      </c>
      <c r="HN306" s="1">
        <v>11.4</v>
      </c>
      <c r="HO306" s="1">
        <v>10.5</v>
      </c>
      <c r="HP306" s="1">
        <v>10</v>
      </c>
      <c r="HQ306" s="1">
        <v>11.4</v>
      </c>
      <c r="HR306" s="1">
        <v>12.3</v>
      </c>
      <c r="HS306" s="1">
        <v>9.8000000000000007</v>
      </c>
      <c r="HT306" s="1">
        <v>9.9</v>
      </c>
      <c r="HU306" s="1">
        <v>10.1</v>
      </c>
      <c r="HV306" s="1">
        <v>8.8000000000000007</v>
      </c>
      <c r="HW306" s="1">
        <v>10</v>
      </c>
      <c r="HX306" s="1">
        <v>10.6</v>
      </c>
      <c r="HY306" s="1">
        <v>10.7</v>
      </c>
      <c r="HZ306" s="1">
        <v>12.1</v>
      </c>
      <c r="IA306" s="1">
        <v>9.8000000000000007</v>
      </c>
      <c r="IB306" s="1">
        <v>8.8000000000000007</v>
      </c>
      <c r="IC306" s="1">
        <v>9.6999999999999993</v>
      </c>
      <c r="ID306" s="1">
        <v>10.4</v>
      </c>
      <c r="IE306" s="1">
        <v>65535</v>
      </c>
      <c r="IF306" s="1">
        <v>7.5</v>
      </c>
      <c r="IG306" s="1">
        <v>10.8</v>
      </c>
      <c r="IH306" s="1">
        <v>5.7</v>
      </c>
      <c r="II306" s="1">
        <v>65535</v>
      </c>
      <c r="IJ306" s="1">
        <v>11.6</v>
      </c>
      <c r="IK306" s="1">
        <v>7.5</v>
      </c>
      <c r="IL306" s="1">
        <v>7.6</v>
      </c>
      <c r="IM306" s="1">
        <v>8</v>
      </c>
      <c r="IN306" s="1">
        <v>12.2</v>
      </c>
      <c r="IO306" s="1">
        <v>9.1999999999999993</v>
      </c>
      <c r="IP306" s="1">
        <v>5.2</v>
      </c>
      <c r="IQ306" s="1">
        <v>8.4</v>
      </c>
      <c r="IR306" s="1">
        <v>10.199999999999999</v>
      </c>
      <c r="IS306" s="1">
        <v>9.5</v>
      </c>
      <c r="IT306" s="1">
        <v>6.9</v>
      </c>
      <c r="IU306" s="1">
        <v>10</v>
      </c>
      <c r="IV306" s="1">
        <v>8.9</v>
      </c>
      <c r="IW306" s="1">
        <v>9.6999999999999993</v>
      </c>
      <c r="IX306" s="1">
        <v>8.6999999999999993</v>
      </c>
      <c r="IY306" s="1">
        <v>8.5</v>
      </c>
      <c r="IZ306" s="1">
        <v>9</v>
      </c>
      <c r="JA306" s="1">
        <v>6.8</v>
      </c>
      <c r="JB306" s="1">
        <v>10.9</v>
      </c>
      <c r="JC306" s="1">
        <v>9.1999999999999993</v>
      </c>
      <c r="JD306" s="1">
        <v>10.9</v>
      </c>
      <c r="JE306" s="1">
        <v>11.5</v>
      </c>
      <c r="JF306" s="1">
        <v>9</v>
      </c>
      <c r="JG306" s="1">
        <v>10.5</v>
      </c>
      <c r="JH306" s="1">
        <v>9</v>
      </c>
      <c r="JI306" s="1">
        <v>10.6</v>
      </c>
      <c r="JJ306" s="1">
        <v>11.7</v>
      </c>
      <c r="JK306" s="1">
        <v>9.6</v>
      </c>
      <c r="JL306" s="1">
        <v>9</v>
      </c>
      <c r="JM306" s="1">
        <v>8.9</v>
      </c>
      <c r="JN306" s="1">
        <v>9</v>
      </c>
      <c r="JO306" s="1">
        <v>10.3</v>
      </c>
      <c r="JP306" s="1">
        <v>11.3</v>
      </c>
      <c r="JQ306" s="1">
        <v>10.8</v>
      </c>
      <c r="JR306" s="1">
        <v>8.1999999999999993</v>
      </c>
      <c r="JS306" s="1">
        <v>8</v>
      </c>
      <c r="JT306" s="1">
        <v>11.7</v>
      </c>
      <c r="JU306" s="1">
        <v>9.1999999999999993</v>
      </c>
      <c r="JV306" s="1">
        <v>8.9</v>
      </c>
      <c r="JW306" s="1">
        <v>65535</v>
      </c>
      <c r="JX306" s="1">
        <v>9.5</v>
      </c>
      <c r="JY306" s="1">
        <v>65535</v>
      </c>
      <c r="JZ306" s="1">
        <v>5.8</v>
      </c>
      <c r="KA306" s="1">
        <v>7.2</v>
      </c>
      <c r="KB306" s="1">
        <v>8.1999999999999993</v>
      </c>
      <c r="KC306" s="1">
        <v>10.3</v>
      </c>
      <c r="KD306" s="1">
        <v>7.5</v>
      </c>
      <c r="KE306" s="1">
        <v>10</v>
      </c>
      <c r="KF306" s="1">
        <v>11</v>
      </c>
      <c r="KG306" s="1">
        <v>10.5</v>
      </c>
      <c r="KH306" s="1">
        <v>8.9</v>
      </c>
      <c r="KI306" s="1">
        <v>9.3000000000000007</v>
      </c>
      <c r="KJ306" s="1">
        <v>6</v>
      </c>
      <c r="KK306" s="1">
        <v>9</v>
      </c>
      <c r="KL306" s="1">
        <v>6.1</v>
      </c>
      <c r="KM306" s="1">
        <v>10</v>
      </c>
      <c r="KN306" s="1">
        <v>10.7</v>
      </c>
      <c r="KO306" s="1">
        <v>7</v>
      </c>
      <c r="KP306" s="1">
        <v>9.8000000000000007</v>
      </c>
      <c r="KQ306" s="1">
        <v>9.3000000000000007</v>
      </c>
      <c r="KR306" s="1">
        <v>10.4</v>
      </c>
      <c r="KS306" s="1">
        <v>65535</v>
      </c>
      <c r="KT306" s="1">
        <v>65535</v>
      </c>
      <c r="KU306" s="1">
        <v>9.8000000000000007</v>
      </c>
      <c r="KV306" s="1">
        <v>7.9</v>
      </c>
      <c r="KW306" s="1">
        <v>9.5</v>
      </c>
      <c r="KX306" s="1">
        <v>8.6999999999999993</v>
      </c>
      <c r="KY306" s="1">
        <v>8.8000000000000007</v>
      </c>
      <c r="KZ306" s="1">
        <v>10.199999999999999</v>
      </c>
      <c r="LA306" s="1">
        <v>8</v>
      </c>
      <c r="LB306" s="1">
        <v>12.1</v>
      </c>
      <c r="LC306" s="1">
        <v>9.1</v>
      </c>
      <c r="LD306" s="1">
        <v>10.1</v>
      </c>
      <c r="LE306" s="1">
        <v>11.7</v>
      </c>
      <c r="LF306" s="1">
        <v>10.4</v>
      </c>
      <c r="LG306" s="1">
        <v>9.3000000000000007</v>
      </c>
      <c r="LH306" s="1">
        <v>12.1</v>
      </c>
      <c r="LI306" s="1">
        <v>10.8</v>
      </c>
      <c r="LJ306" s="1">
        <v>10.1</v>
      </c>
      <c r="LK306" s="1">
        <v>12.1</v>
      </c>
      <c r="LL306" s="1">
        <v>11.1</v>
      </c>
      <c r="LM306" s="1">
        <v>11</v>
      </c>
      <c r="LN306" s="1">
        <v>10.8</v>
      </c>
      <c r="LO306" s="1">
        <v>9.1</v>
      </c>
      <c r="LP306" s="1">
        <v>65535</v>
      </c>
      <c r="LQ306" s="1">
        <v>65535</v>
      </c>
      <c r="LR306" s="1">
        <v>8.5</v>
      </c>
      <c r="LS306" s="1">
        <v>65535</v>
      </c>
      <c r="LT306" s="1">
        <v>65535</v>
      </c>
      <c r="LU306" s="1">
        <v>11.2</v>
      </c>
      <c r="LV306" s="1">
        <v>10.9</v>
      </c>
      <c r="LW306" s="1">
        <v>8.1999999999999993</v>
      </c>
      <c r="LX306" s="1">
        <v>10</v>
      </c>
      <c r="LY306" s="1">
        <v>7</v>
      </c>
      <c r="LZ306" s="1">
        <v>12.2</v>
      </c>
      <c r="MA306" s="1">
        <v>10.199999999999999</v>
      </c>
      <c r="MB306" s="1">
        <v>11.45</v>
      </c>
      <c r="MC306" s="1">
        <v>7.4</v>
      </c>
      <c r="MD306" s="1">
        <v>11.7</v>
      </c>
      <c r="ME306" s="1">
        <v>65535</v>
      </c>
      <c r="MF306" s="1">
        <v>65535</v>
      </c>
      <c r="MG306" s="1">
        <v>65535</v>
      </c>
      <c r="MH306" s="1">
        <v>65535</v>
      </c>
      <c r="MI306" s="1">
        <v>65535</v>
      </c>
      <c r="MJ306" s="1">
        <v>65535</v>
      </c>
      <c r="MK306" s="1">
        <v>65535</v>
      </c>
      <c r="ML306" s="1">
        <v>65535</v>
      </c>
      <c r="MM306" s="1">
        <v>65535</v>
      </c>
      <c r="MN306" s="1">
        <v>65535</v>
      </c>
      <c r="MO306" s="1">
        <v>65535</v>
      </c>
      <c r="MP306" s="1">
        <v>65535</v>
      </c>
      <c r="MQ306" s="1">
        <v>65535</v>
      </c>
      <c r="MR306" s="1">
        <v>65535</v>
      </c>
      <c r="MS306" s="1">
        <v>65535</v>
      </c>
      <c r="MT306" s="1">
        <v>65535</v>
      </c>
      <c r="MU306" s="1">
        <v>65535</v>
      </c>
      <c r="MV306" s="1">
        <v>65535</v>
      </c>
      <c r="MW306" s="1">
        <v>65535</v>
      </c>
      <c r="MX306" s="1">
        <v>65535</v>
      </c>
      <c r="MY306" s="1">
        <v>65535</v>
      </c>
      <c r="MZ306" s="1">
        <v>65535</v>
      </c>
      <c r="NA306" s="1">
        <v>65535</v>
      </c>
      <c r="NB306" s="1">
        <v>65535</v>
      </c>
      <c r="NC306" s="1">
        <v>65535</v>
      </c>
      <c r="ND306" s="1">
        <v>65535</v>
      </c>
      <c r="NE306" s="1">
        <v>65535</v>
      </c>
      <c r="NF306" s="1">
        <v>65535</v>
      </c>
      <c r="NG306" s="1">
        <v>65535</v>
      </c>
      <c r="NH306" s="1">
        <v>65535</v>
      </c>
      <c r="NI306" s="1">
        <v>65535</v>
      </c>
      <c r="NJ306" s="6">
        <f t="shared" si="209"/>
        <v>0.87096774193548387</v>
      </c>
      <c r="NK306" s="3">
        <f t="shared" si="210"/>
        <v>0.9642857142857143</v>
      </c>
      <c r="NL306" s="3">
        <f t="shared" si="211"/>
        <v>0.967741935483871</v>
      </c>
      <c r="NM306" s="3">
        <f t="shared" si="212"/>
        <v>0.93333333333333335</v>
      </c>
      <c r="NN306" s="3">
        <f t="shared" si="213"/>
        <v>0.967741935483871</v>
      </c>
      <c r="NO306" s="3">
        <f t="shared" si="214"/>
        <v>1</v>
      </c>
      <c r="NP306" s="3">
        <f t="shared" si="215"/>
        <v>0.967741935483871</v>
      </c>
      <c r="NQ306" s="3">
        <f t="shared" si="216"/>
        <v>0.93548387096774188</v>
      </c>
      <c r="NR306" s="3">
        <f t="shared" si="217"/>
        <v>1</v>
      </c>
      <c r="NS306" s="3">
        <f t="shared" si="218"/>
        <v>0.87096774193548387</v>
      </c>
      <c r="NT306" s="3">
        <f t="shared" si="219"/>
        <v>0.8666666666666667</v>
      </c>
      <c r="NU306" s="3">
        <f t="shared" si="220"/>
        <v>0</v>
      </c>
      <c r="NV306" s="3">
        <f t="shared" si="221"/>
        <v>0.86027397260273974</v>
      </c>
      <c r="NW306" s="5">
        <f t="shared" si="222"/>
        <v>9.1111111111111125</v>
      </c>
      <c r="NX306" s="1">
        <f t="shared" si="223"/>
        <v>9.8555555555555561</v>
      </c>
      <c r="NY306" s="1">
        <f t="shared" si="224"/>
        <v>11.31</v>
      </c>
      <c r="NZ306" s="1">
        <f t="shared" si="225"/>
        <v>10.889285714285714</v>
      </c>
      <c r="OA306" s="1">
        <f t="shared" si="226"/>
        <v>10.823333333333332</v>
      </c>
      <c r="OB306" s="1">
        <f t="shared" si="227"/>
        <v>10.639999999999999</v>
      </c>
      <c r="OC306" s="1">
        <f t="shared" si="228"/>
        <v>9.7299999999999969</v>
      </c>
      <c r="OD306" s="1">
        <f t="shared" si="229"/>
        <v>9.6275862068965488</v>
      </c>
      <c r="OE306" s="1">
        <f t="shared" si="230"/>
        <v>9.5833333333333339</v>
      </c>
      <c r="OF306" s="1">
        <f t="shared" si="231"/>
        <v>8.9</v>
      </c>
      <c r="OG306" s="1">
        <f t="shared" si="232"/>
        <v>10.251923076923076</v>
      </c>
      <c r="OH306" s="1" t="e">
        <f t="shared" si="233"/>
        <v>#N/A</v>
      </c>
      <c r="OI306" s="111" t="e">
        <f>NA()</f>
        <v>#N/A</v>
      </c>
      <c r="OJ306" s="112" t="e">
        <f>NA()</f>
        <v>#N/A</v>
      </c>
      <c r="OK306" s="112" t="e">
        <f>NA()</f>
        <v>#N/A</v>
      </c>
      <c r="OL306" s="112" t="e">
        <f>NA()</f>
        <v>#N/A</v>
      </c>
      <c r="OM306" s="112" t="e">
        <f>NA()</f>
        <v>#N/A</v>
      </c>
      <c r="ON306" s="112" t="e">
        <f>NA()</f>
        <v>#N/A</v>
      </c>
      <c r="OO306" s="112" t="e">
        <f>NA()</f>
        <v>#N/A</v>
      </c>
      <c r="OP306" s="112" t="e">
        <f>NA()</f>
        <v>#N/A</v>
      </c>
      <c r="OQ306" s="112" t="e">
        <f>NA()</f>
        <v>#N/A</v>
      </c>
      <c r="OR306" s="112" t="e">
        <f>NA()</f>
        <v>#N/A</v>
      </c>
      <c r="OS306" s="112" t="e">
        <f>NA()</f>
        <v>#N/A</v>
      </c>
      <c r="OT306" s="112" t="e">
        <f>NA()</f>
        <v>#N/A</v>
      </c>
      <c r="OU306" s="5" t="e">
        <f t="shared" si="197"/>
        <v>#N/A</v>
      </c>
      <c r="OV306" s="1" t="e">
        <f t="shared" si="198"/>
        <v>#N/A</v>
      </c>
      <c r="OW306" s="1" t="e">
        <f t="shared" si="199"/>
        <v>#N/A</v>
      </c>
      <c r="OX306" s="1" t="e">
        <f t="shared" si="200"/>
        <v>#N/A</v>
      </c>
      <c r="OY306" s="1" t="e">
        <f t="shared" si="201"/>
        <v>#N/A</v>
      </c>
      <c r="OZ306" s="1" t="e">
        <f t="shared" si="202"/>
        <v>#N/A</v>
      </c>
      <c r="PA306" s="1" t="e">
        <f t="shared" si="203"/>
        <v>#N/A</v>
      </c>
      <c r="PB306" s="1" t="e">
        <f t="shared" si="204"/>
        <v>#N/A</v>
      </c>
      <c r="PC306" s="1" t="e">
        <f t="shared" si="205"/>
        <v>#N/A</v>
      </c>
      <c r="PD306" s="1" t="e">
        <f t="shared" si="206"/>
        <v>#N/A</v>
      </c>
      <c r="PE306" s="1" t="e">
        <f t="shared" si="207"/>
        <v>#N/A</v>
      </c>
      <c r="PF306" s="1" t="e">
        <f t="shared" si="208"/>
        <v>#N/A</v>
      </c>
      <c r="PG306" s="111" t="e">
        <f>NA()</f>
        <v>#N/A</v>
      </c>
      <c r="PH306" s="112" t="e">
        <f>NA()</f>
        <v>#N/A</v>
      </c>
      <c r="PI306" s="112" t="e">
        <f>NA()</f>
        <v>#N/A</v>
      </c>
      <c r="PJ306" s="112" t="e">
        <f>NA()</f>
        <v>#N/A</v>
      </c>
      <c r="PK306" s="112" t="e">
        <f>NA()</f>
        <v>#N/A</v>
      </c>
      <c r="PL306" s="112" t="e">
        <f>NA()</f>
        <v>#N/A</v>
      </c>
      <c r="PM306" s="112" t="e">
        <f>NA()</f>
        <v>#N/A</v>
      </c>
      <c r="PN306" s="112" t="e">
        <f>NA()</f>
        <v>#N/A</v>
      </c>
      <c r="PO306" s="112" t="e">
        <f>NA()</f>
        <v>#N/A</v>
      </c>
      <c r="PP306" s="112" t="e">
        <f>NA()</f>
        <v>#N/A</v>
      </c>
      <c r="PQ306" s="112" t="e">
        <f>NA()</f>
        <v>#N/A</v>
      </c>
      <c r="PR306" s="137" t="e">
        <f>NA()</f>
        <v>#N/A</v>
      </c>
      <c r="PS306" s="5">
        <f t="array" ref="PS306">+IF(ISERROR($NW306)=FALSE,MIN(IF($H306:$AL306&lt;65534,$H306:$AL306,"")),NA())</f>
        <v>4.9000000000000004</v>
      </c>
      <c r="PT306" s="1">
        <f t="array" ref="PT306">+IF(ISERROR($NX306)=FALSE,MIN(IF($AM306:$BN306&lt;65534,$AM306:$BN306,"")),NA())</f>
        <v>7.2</v>
      </c>
      <c r="PU306" s="1">
        <f t="array" ref="PU306">+IF(ISERROR($NY306)=FALSE,MIN(IF($BP306:$CT306&lt;65534,$BP306:$CT306,"")),NA())</f>
        <v>8.1999999999999993</v>
      </c>
      <c r="PV306" s="1">
        <f t="array" ref="PV306">+IF(ISERROR($NZ306)=FALSE,MIN(IF($CU306:$DX306&lt;65534,$CU306:$DX306,"")),NA())</f>
        <v>0</v>
      </c>
      <c r="PW306" s="1">
        <f t="array" ref="PW306">+IF(ISERROR($OA306)=FALSE,MIN(IF($DY306:$FC306&lt;65534,$DY306:$FC306,"")),NA())</f>
        <v>6.4</v>
      </c>
      <c r="PX306" s="1">
        <f t="array" ref="PX306">+IF(ISERROR($OB306)=FALSE,MIN(IF($FD306:$GG306&lt;65534,$FD306:$GG306,"")),NA())</f>
        <v>7.7</v>
      </c>
      <c r="PY306" s="1">
        <f t="array" ref="PY306">+IF(ISERROR($OC306)=FALSE,MIN(IF($GH306:$HL306&lt;65534,$GH306:$HL306,"")),NA())</f>
        <v>6.8</v>
      </c>
      <c r="PZ306" s="1">
        <f t="array" ref="PZ306">+IF(ISERROR($OD306)=FALSE,MIN(IF($HM306:$IQ306&lt;65534,$HM306:$IQ306,"")),NA())</f>
        <v>5.2</v>
      </c>
      <c r="QA306" s="1">
        <f t="array" ref="QA306">+IF(ISERROR($OE306)=FALSE,MIN(IF($IR306:$JU306&lt;65534,$IR306:$JU306,"")),NA())</f>
        <v>6.8</v>
      </c>
      <c r="QB306" s="1">
        <f t="array" ref="QB306">+IF(ISERROR($OF306)=FALSE,MIN(IF($JV306:$KZ306&lt;65534,$JV306:$KZ306,"")),NA())</f>
        <v>5.8</v>
      </c>
      <c r="QC306" s="1">
        <f t="array" ref="QC306">+IF(ISERROR($OG306)=FALSE,MIN(IF($LA306:$MD306&lt;65534,$LA306:$MD306,"")),NA())</f>
        <v>7</v>
      </c>
      <c r="QD306" s="1" t="e">
        <f t="array" ref="QD306">+IF(ISERROR($OH306)=FALSE,MIN(IF($ME306:$NI306&lt;65534,$ME306:$NI306,"")),NA())</f>
        <v>#N/A</v>
      </c>
      <c r="QE306" s="5" t="e">
        <f t="shared" si="234"/>
        <v>#N/A</v>
      </c>
      <c r="QF306" s="1" t="e">
        <f t="shared" si="235"/>
        <v>#N/A</v>
      </c>
      <c r="QG306" s="1" t="e">
        <f t="shared" si="236"/>
        <v>#N/A</v>
      </c>
      <c r="QH306" s="1" t="e">
        <f t="shared" si="237"/>
        <v>#N/A</v>
      </c>
      <c r="QI306" s="1" t="e">
        <f t="shared" si="238"/>
        <v>#N/A</v>
      </c>
      <c r="QJ306" s="1" t="e">
        <f t="shared" si="239"/>
        <v>#N/A</v>
      </c>
      <c r="QK306" s="1" t="e">
        <f t="shared" si="240"/>
        <v>#N/A</v>
      </c>
      <c r="QL306" s="1" t="e">
        <f t="shared" si="241"/>
        <v>#N/A</v>
      </c>
      <c r="QM306" s="1" t="e">
        <f t="shared" si="242"/>
        <v>#N/A</v>
      </c>
      <c r="QN306" s="1" t="e">
        <f t="shared" si="243"/>
        <v>#N/A</v>
      </c>
      <c r="QO306" s="1" t="e">
        <f t="shared" si="244"/>
        <v>#N/A</v>
      </c>
      <c r="QP306" s="1" t="e">
        <f t="shared" si="245"/>
        <v>#N/A</v>
      </c>
      <c r="QQ306" s="5" t="s">
        <v>893</v>
      </c>
    </row>
    <row r="307" spans="1:459" s="1" customFormat="1" x14ac:dyDescent="0.2">
      <c r="A307" s="130">
        <v>21206600</v>
      </c>
      <c r="B307" s="131">
        <v>-74.094333333333324</v>
      </c>
      <c r="C307" s="131">
        <v>4.7822222222222219</v>
      </c>
      <c r="D307" s="132">
        <v>2590</v>
      </c>
      <c r="E307" s="133" t="s">
        <v>548</v>
      </c>
      <c r="F307" s="133" t="s">
        <v>545</v>
      </c>
      <c r="G307" s="133" t="s">
        <v>306</v>
      </c>
      <c r="H307" s="1">
        <v>65535</v>
      </c>
      <c r="I307" s="1">
        <v>5</v>
      </c>
      <c r="J307" s="1">
        <v>6.7</v>
      </c>
      <c r="K307" s="1">
        <v>6.6</v>
      </c>
      <c r="L307" s="1">
        <v>4.2</v>
      </c>
      <c r="M307" s="1">
        <v>8.5</v>
      </c>
      <c r="N307" s="1">
        <v>8.8000000000000007</v>
      </c>
      <c r="O307" s="1">
        <v>9</v>
      </c>
      <c r="P307" s="1">
        <v>7.9</v>
      </c>
      <c r="Q307" s="1">
        <v>10.6</v>
      </c>
      <c r="R307" s="1">
        <v>11.2</v>
      </c>
      <c r="S307" s="1">
        <v>7.1</v>
      </c>
      <c r="T307" s="1">
        <v>8.6999999999999993</v>
      </c>
      <c r="U307" s="1">
        <v>11.3</v>
      </c>
      <c r="V307" s="1">
        <v>8.3000000000000007</v>
      </c>
      <c r="W307" s="1">
        <v>5.0999999999999996</v>
      </c>
      <c r="X307" s="1">
        <v>7.7</v>
      </c>
      <c r="Y307" s="1">
        <v>8.3000000000000007</v>
      </c>
      <c r="Z307" s="1">
        <v>8.4</v>
      </c>
      <c r="AA307" s="1">
        <v>10.4</v>
      </c>
      <c r="AB307" s="1">
        <v>7.4</v>
      </c>
      <c r="AC307" s="1">
        <v>11</v>
      </c>
      <c r="AD307" s="1">
        <v>10.6</v>
      </c>
      <c r="AE307" s="1">
        <v>11.8</v>
      </c>
      <c r="AF307" s="1">
        <v>9.5</v>
      </c>
      <c r="AG307" s="1">
        <v>8.4</v>
      </c>
      <c r="AH307" s="1">
        <v>8.1</v>
      </c>
      <c r="AI307" s="1">
        <v>8.8000000000000007</v>
      </c>
      <c r="AJ307" s="1">
        <v>11.2</v>
      </c>
      <c r="AK307" s="1">
        <v>6.1</v>
      </c>
      <c r="AL307" s="1">
        <v>7</v>
      </c>
      <c r="AM307" s="1">
        <v>65535</v>
      </c>
      <c r="AN307" s="1">
        <v>9</v>
      </c>
      <c r="AO307" s="1">
        <v>7.5</v>
      </c>
      <c r="AP307" s="1">
        <v>7.5</v>
      </c>
      <c r="AQ307" s="1">
        <v>8.9</v>
      </c>
      <c r="AR307" s="1">
        <v>8.5</v>
      </c>
      <c r="AS307" s="1">
        <v>10.5</v>
      </c>
      <c r="AT307" s="1">
        <v>11.8</v>
      </c>
      <c r="AU307" s="1">
        <v>10.9</v>
      </c>
      <c r="AV307" s="1">
        <v>9.4</v>
      </c>
      <c r="AW307" s="1">
        <v>8.9</v>
      </c>
      <c r="AX307" s="1">
        <v>7.9</v>
      </c>
      <c r="AY307" s="1">
        <v>8</v>
      </c>
      <c r="AZ307" s="1">
        <v>8.1</v>
      </c>
      <c r="BA307" s="1">
        <v>6</v>
      </c>
      <c r="BB307" s="1">
        <v>8.5</v>
      </c>
      <c r="BC307" s="1">
        <v>10.199999999999999</v>
      </c>
      <c r="BD307" s="1">
        <v>11.4</v>
      </c>
      <c r="BE307" s="1">
        <v>10.7</v>
      </c>
      <c r="BF307" s="1">
        <v>12</v>
      </c>
      <c r="BG307" s="1">
        <v>10.8</v>
      </c>
      <c r="BH307" s="1">
        <v>8.6</v>
      </c>
      <c r="BI307" s="1">
        <v>9</v>
      </c>
      <c r="BJ307" s="1">
        <v>12.3</v>
      </c>
      <c r="BK307" s="1">
        <v>12.3</v>
      </c>
      <c r="BL307" s="1">
        <v>8.8000000000000007</v>
      </c>
      <c r="BM307" s="1">
        <v>11.1</v>
      </c>
      <c r="BN307" s="1">
        <v>11.8</v>
      </c>
      <c r="BO307" s="102"/>
      <c r="BP307" s="1">
        <v>8.5</v>
      </c>
      <c r="BQ307" s="1">
        <v>10.9</v>
      </c>
      <c r="BR307" s="1">
        <v>12</v>
      </c>
      <c r="BS307" s="1">
        <v>9.1999999999999993</v>
      </c>
      <c r="BT307" s="1">
        <v>12.1</v>
      </c>
      <c r="BU307" s="1">
        <v>11.6</v>
      </c>
      <c r="BV307" s="1">
        <v>10.3</v>
      </c>
      <c r="BW307" s="1">
        <v>65535</v>
      </c>
      <c r="BX307" s="1">
        <v>65535</v>
      </c>
      <c r="BY307" s="1">
        <v>65535</v>
      </c>
      <c r="BZ307" s="1">
        <v>65535</v>
      </c>
      <c r="CA307" s="1">
        <v>65535</v>
      </c>
      <c r="CB307" s="1">
        <v>65535</v>
      </c>
      <c r="CC307" s="1">
        <v>65535</v>
      </c>
      <c r="CD307" s="1">
        <v>65535</v>
      </c>
      <c r="CE307" s="1">
        <v>65535</v>
      </c>
      <c r="CF307" s="1">
        <v>65535</v>
      </c>
      <c r="CG307" s="1">
        <v>65535</v>
      </c>
      <c r="CH307" s="1">
        <v>65535</v>
      </c>
      <c r="CI307" s="1">
        <v>65535</v>
      </c>
      <c r="CJ307" s="1">
        <v>65535</v>
      </c>
      <c r="CK307" s="1">
        <v>65535</v>
      </c>
      <c r="CL307" s="1">
        <v>65535</v>
      </c>
      <c r="CM307" s="1">
        <v>65535</v>
      </c>
      <c r="CN307" s="1">
        <v>65535</v>
      </c>
      <c r="CO307" s="1">
        <v>65535</v>
      </c>
      <c r="CP307" s="1">
        <v>65535</v>
      </c>
      <c r="CQ307" s="1">
        <v>65535</v>
      </c>
      <c r="CR307" s="1">
        <v>65535</v>
      </c>
      <c r="CS307" s="1">
        <v>65535</v>
      </c>
      <c r="CT307" s="1">
        <v>65535</v>
      </c>
      <c r="CU307" s="1">
        <v>65535</v>
      </c>
      <c r="CV307" s="1">
        <v>65535</v>
      </c>
      <c r="CW307" s="1">
        <v>65535</v>
      </c>
      <c r="CX307" s="1">
        <v>65535</v>
      </c>
      <c r="CY307" s="1">
        <v>65535</v>
      </c>
      <c r="CZ307" s="1">
        <v>65535</v>
      </c>
      <c r="DA307" s="1">
        <v>65535</v>
      </c>
      <c r="DB307" s="1">
        <v>65535</v>
      </c>
      <c r="DC307" s="1">
        <v>65535</v>
      </c>
      <c r="DD307" s="1">
        <v>65535</v>
      </c>
      <c r="DE307" s="1">
        <v>65535</v>
      </c>
      <c r="DF307" s="1">
        <v>65535</v>
      </c>
      <c r="DG307" s="1">
        <v>65535</v>
      </c>
      <c r="DH307" s="1">
        <v>65535</v>
      </c>
      <c r="DI307" s="1">
        <v>65535</v>
      </c>
      <c r="DJ307" s="1">
        <v>65535</v>
      </c>
      <c r="DK307" s="1">
        <v>65535</v>
      </c>
      <c r="DL307" s="1">
        <v>65535</v>
      </c>
      <c r="DM307" s="1">
        <v>65535</v>
      </c>
      <c r="DN307" s="1">
        <v>65535</v>
      </c>
      <c r="DO307" s="1">
        <v>65535</v>
      </c>
      <c r="DP307" s="1">
        <v>65535</v>
      </c>
      <c r="DQ307" s="1">
        <v>65535</v>
      </c>
      <c r="DR307" s="1">
        <v>65535</v>
      </c>
      <c r="DS307" s="1">
        <v>65535</v>
      </c>
      <c r="DT307" s="1">
        <v>65535</v>
      </c>
      <c r="DU307" s="1">
        <v>65535</v>
      </c>
      <c r="DV307" s="1">
        <v>65535</v>
      </c>
      <c r="DW307" s="1">
        <v>65535</v>
      </c>
      <c r="DX307" s="1">
        <v>65535</v>
      </c>
      <c r="DY307" s="1">
        <v>65535</v>
      </c>
      <c r="DZ307" s="1">
        <v>65535</v>
      </c>
      <c r="EA307" s="1">
        <v>65535</v>
      </c>
      <c r="EB307" s="1">
        <v>65535</v>
      </c>
      <c r="EC307" s="1">
        <v>65535</v>
      </c>
      <c r="ED307" s="1">
        <v>65535</v>
      </c>
      <c r="EE307" s="1">
        <v>65535</v>
      </c>
      <c r="EF307" s="1">
        <v>65535</v>
      </c>
      <c r="EG307" s="1">
        <v>65535</v>
      </c>
      <c r="EH307" s="1">
        <v>65535</v>
      </c>
      <c r="EI307" s="1">
        <v>65535</v>
      </c>
      <c r="EJ307" s="1">
        <v>65535</v>
      </c>
      <c r="EK307" s="1">
        <v>65535</v>
      </c>
      <c r="EL307" s="1">
        <v>65535</v>
      </c>
      <c r="EM307" s="1">
        <v>65535</v>
      </c>
      <c r="EN307" s="1">
        <v>65535</v>
      </c>
      <c r="EO307" s="1">
        <v>65535</v>
      </c>
      <c r="EP307" s="1">
        <v>65535</v>
      </c>
      <c r="EQ307" s="1">
        <v>65535</v>
      </c>
      <c r="ER307" s="1">
        <v>65535</v>
      </c>
      <c r="ES307" s="1">
        <v>65535</v>
      </c>
      <c r="ET307" s="1">
        <v>65535</v>
      </c>
      <c r="EU307" s="1">
        <v>65535</v>
      </c>
      <c r="EV307" s="1">
        <v>65535</v>
      </c>
      <c r="EW307" s="1">
        <v>65535</v>
      </c>
      <c r="EX307" s="1">
        <v>65535</v>
      </c>
      <c r="EY307" s="1">
        <v>65535</v>
      </c>
      <c r="EZ307" s="1">
        <v>65535</v>
      </c>
      <c r="FA307" s="1">
        <v>65535</v>
      </c>
      <c r="FB307" s="1">
        <v>65535</v>
      </c>
      <c r="FC307" s="1">
        <v>65535</v>
      </c>
      <c r="FD307" s="1">
        <v>65535</v>
      </c>
      <c r="FE307" s="1">
        <v>65535</v>
      </c>
      <c r="FF307" s="1">
        <v>65535</v>
      </c>
      <c r="FG307" s="1">
        <v>65535</v>
      </c>
      <c r="FH307" s="1">
        <v>65535</v>
      </c>
      <c r="FI307" s="1">
        <v>65535</v>
      </c>
      <c r="FJ307" s="1">
        <v>65535</v>
      </c>
      <c r="FK307" s="1">
        <v>65535</v>
      </c>
      <c r="FL307" s="1">
        <v>65535</v>
      </c>
      <c r="FM307" s="1">
        <v>65535</v>
      </c>
      <c r="FN307" s="1">
        <v>65535</v>
      </c>
      <c r="FO307" s="1">
        <v>65535</v>
      </c>
      <c r="FP307" s="1">
        <v>65535</v>
      </c>
      <c r="FQ307" s="1">
        <v>65535</v>
      </c>
      <c r="FR307" s="1">
        <v>65535</v>
      </c>
      <c r="FS307" s="1">
        <v>65535</v>
      </c>
      <c r="FT307" s="1">
        <v>65535</v>
      </c>
      <c r="FU307" s="1">
        <v>65535</v>
      </c>
      <c r="FV307" s="1">
        <v>65535</v>
      </c>
      <c r="FW307" s="1">
        <v>65535</v>
      </c>
      <c r="FX307" s="1">
        <v>65535</v>
      </c>
      <c r="FY307" s="1">
        <v>65535</v>
      </c>
      <c r="FZ307" s="1">
        <v>65535</v>
      </c>
      <c r="GA307" s="1">
        <v>65535</v>
      </c>
      <c r="GB307" s="1">
        <v>65535</v>
      </c>
      <c r="GC307" s="1">
        <v>65535</v>
      </c>
      <c r="GD307" s="1">
        <v>65535</v>
      </c>
      <c r="GE307" s="1">
        <v>65535</v>
      </c>
      <c r="GF307" s="1">
        <v>65535</v>
      </c>
      <c r="GG307" s="1">
        <v>65535</v>
      </c>
      <c r="GH307" s="1">
        <v>65535</v>
      </c>
      <c r="GI307" s="1">
        <v>65535</v>
      </c>
      <c r="GJ307" s="1">
        <v>65535</v>
      </c>
      <c r="GK307" s="1">
        <v>65535</v>
      </c>
      <c r="GL307" s="1">
        <v>65535</v>
      </c>
      <c r="GM307" s="1">
        <v>65535</v>
      </c>
      <c r="GN307" s="1">
        <v>65535</v>
      </c>
      <c r="GO307" s="1">
        <v>65535</v>
      </c>
      <c r="GP307" s="1">
        <v>65535</v>
      </c>
      <c r="GQ307" s="1">
        <v>65535</v>
      </c>
      <c r="GR307" s="1">
        <v>65535</v>
      </c>
      <c r="GS307" s="1">
        <v>65535</v>
      </c>
      <c r="GT307" s="1">
        <v>65535</v>
      </c>
      <c r="GU307" s="1">
        <v>65535</v>
      </c>
      <c r="GV307" s="1">
        <v>65535</v>
      </c>
      <c r="GW307" s="1">
        <v>65535</v>
      </c>
      <c r="GX307" s="1">
        <v>65535</v>
      </c>
      <c r="GY307" s="1">
        <v>65535</v>
      </c>
      <c r="GZ307" s="1">
        <v>65535</v>
      </c>
      <c r="HA307" s="1">
        <v>65535</v>
      </c>
      <c r="HB307" s="1">
        <v>65535</v>
      </c>
      <c r="HC307" s="1">
        <v>65535</v>
      </c>
      <c r="HD307" s="1">
        <v>65535</v>
      </c>
      <c r="HE307" s="1">
        <v>65535</v>
      </c>
      <c r="HF307" s="1">
        <v>65535</v>
      </c>
      <c r="HG307" s="1">
        <v>65535</v>
      </c>
      <c r="HH307" s="1">
        <v>65535</v>
      </c>
      <c r="HI307" s="1">
        <v>65535</v>
      </c>
      <c r="HJ307" s="1">
        <v>65535</v>
      </c>
      <c r="HK307" s="1">
        <v>65535</v>
      </c>
      <c r="HL307" s="1">
        <v>65535</v>
      </c>
      <c r="HM307" s="1">
        <v>65535</v>
      </c>
      <c r="HN307" s="1">
        <v>65535</v>
      </c>
      <c r="HO307" s="1">
        <v>65535</v>
      </c>
      <c r="HP307" s="1">
        <v>65535</v>
      </c>
      <c r="HQ307" s="1">
        <v>65535</v>
      </c>
      <c r="HR307" s="1">
        <v>11.2</v>
      </c>
      <c r="HS307" s="1">
        <v>9.1999999999999993</v>
      </c>
      <c r="HT307" s="1">
        <v>10.8</v>
      </c>
      <c r="HU307" s="1">
        <v>9.8000000000000007</v>
      </c>
      <c r="HV307" s="1">
        <v>8.4</v>
      </c>
      <c r="HW307" s="1">
        <v>9.3000000000000007</v>
      </c>
      <c r="HX307" s="1">
        <v>10.6</v>
      </c>
      <c r="HY307" s="1">
        <v>11.2</v>
      </c>
      <c r="HZ307" s="1">
        <v>10.6</v>
      </c>
      <c r="IA307" s="1">
        <v>9.5</v>
      </c>
      <c r="IB307" s="1">
        <v>8</v>
      </c>
      <c r="IC307" s="1">
        <v>10.1</v>
      </c>
      <c r="ID307" s="1">
        <v>10.3</v>
      </c>
      <c r="IE307" s="1">
        <v>10.1</v>
      </c>
      <c r="IF307" s="1">
        <v>7.4</v>
      </c>
      <c r="IG307" s="1">
        <v>10.199999999999999</v>
      </c>
      <c r="IH307" s="1">
        <v>5.2</v>
      </c>
      <c r="II307" s="1">
        <v>10.8</v>
      </c>
      <c r="IJ307" s="1">
        <v>10.8</v>
      </c>
      <c r="IK307" s="1">
        <v>9.1999999999999993</v>
      </c>
      <c r="IL307" s="1">
        <v>7.8</v>
      </c>
      <c r="IM307" s="1">
        <v>8.1</v>
      </c>
      <c r="IN307" s="1">
        <v>10.9</v>
      </c>
      <c r="IO307" s="1">
        <v>8.4</v>
      </c>
      <c r="IP307" s="1">
        <v>4.9000000000000004</v>
      </c>
      <c r="IQ307" s="1">
        <v>7.9</v>
      </c>
      <c r="IR307" s="1">
        <v>9.4</v>
      </c>
      <c r="IS307" s="1">
        <v>9.1</v>
      </c>
      <c r="IT307" s="1">
        <v>6.5</v>
      </c>
      <c r="IU307" s="1">
        <v>9.1999999999999993</v>
      </c>
      <c r="IV307" s="1">
        <v>7.5</v>
      </c>
      <c r="IW307" s="1">
        <v>9.9</v>
      </c>
      <c r="IX307" s="1">
        <v>8.9</v>
      </c>
      <c r="IY307" s="1">
        <v>8.3000000000000007</v>
      </c>
      <c r="IZ307" s="1">
        <v>9.3000000000000007</v>
      </c>
      <c r="JA307" s="1">
        <v>7.1</v>
      </c>
      <c r="JB307" s="1">
        <v>10.5</v>
      </c>
      <c r="JC307" s="1">
        <v>8.4</v>
      </c>
      <c r="JD307" s="1">
        <v>10.8</v>
      </c>
      <c r="JE307" s="1">
        <v>12</v>
      </c>
      <c r="JF307" s="1">
        <v>8.6</v>
      </c>
      <c r="JG307" s="1">
        <v>10</v>
      </c>
      <c r="JH307" s="1">
        <v>7.3</v>
      </c>
      <c r="JI307" s="1">
        <v>10.8</v>
      </c>
      <c r="JJ307" s="1">
        <v>11.9</v>
      </c>
      <c r="JK307" s="1">
        <v>9.3000000000000007</v>
      </c>
      <c r="JL307" s="1">
        <v>8.9</v>
      </c>
      <c r="JM307" s="1">
        <v>8</v>
      </c>
      <c r="JN307" s="1">
        <v>9</v>
      </c>
      <c r="JO307" s="1">
        <v>10.6</v>
      </c>
      <c r="JP307" s="1">
        <v>11.7</v>
      </c>
      <c r="JQ307" s="1">
        <v>10.8</v>
      </c>
      <c r="JR307" s="1">
        <v>7.4</v>
      </c>
      <c r="JS307" s="1">
        <v>7.6</v>
      </c>
      <c r="JT307" s="1">
        <v>11.6</v>
      </c>
      <c r="JU307" s="1">
        <v>8.6999999999999993</v>
      </c>
      <c r="JV307" s="1">
        <v>8.1</v>
      </c>
      <c r="JW307" s="1">
        <v>8.1999999999999993</v>
      </c>
      <c r="JX307" s="1">
        <v>9.4</v>
      </c>
      <c r="JY307" s="1">
        <v>7.3</v>
      </c>
      <c r="JZ307" s="1">
        <v>5</v>
      </c>
      <c r="KA307" s="1">
        <v>6</v>
      </c>
      <c r="KB307" s="1">
        <v>7.5</v>
      </c>
      <c r="KC307" s="1">
        <v>8.6999999999999993</v>
      </c>
      <c r="KD307" s="1">
        <v>6.2</v>
      </c>
      <c r="KE307" s="1">
        <v>8.9</v>
      </c>
      <c r="KF307" s="1">
        <v>10.9</v>
      </c>
      <c r="KG307" s="1">
        <v>11.2</v>
      </c>
      <c r="KH307" s="1">
        <v>8.5</v>
      </c>
      <c r="KI307" s="1">
        <v>8.6999999999999993</v>
      </c>
      <c r="KJ307" s="1">
        <v>5.6</v>
      </c>
      <c r="KK307" s="1">
        <v>8.1999999999999993</v>
      </c>
      <c r="KL307" s="1">
        <v>6.5</v>
      </c>
      <c r="KM307" s="1">
        <v>9.1</v>
      </c>
      <c r="KN307" s="1">
        <v>10.5</v>
      </c>
      <c r="KO307" s="1">
        <v>6.9</v>
      </c>
      <c r="KP307" s="1">
        <v>9.9</v>
      </c>
      <c r="KQ307" s="1">
        <v>9.3000000000000007</v>
      </c>
      <c r="KR307" s="1">
        <v>10</v>
      </c>
      <c r="KS307" s="1">
        <v>11.4</v>
      </c>
      <c r="KT307" s="1">
        <v>9.6</v>
      </c>
      <c r="KU307" s="1">
        <v>10.199999999999999</v>
      </c>
      <c r="KV307" s="1">
        <v>8.1999999999999993</v>
      </c>
      <c r="KW307" s="1">
        <v>9.1</v>
      </c>
      <c r="KX307" s="1">
        <v>9</v>
      </c>
      <c r="KY307" s="1">
        <v>8.9</v>
      </c>
      <c r="KZ307" s="1">
        <v>8.1999999999999993</v>
      </c>
      <c r="LA307" s="1">
        <v>6.7</v>
      </c>
      <c r="LB307" s="1">
        <v>12.1</v>
      </c>
      <c r="LC307" s="1">
        <v>8.5</v>
      </c>
      <c r="LD307" s="1">
        <v>9.8000000000000007</v>
      </c>
      <c r="LE307" s="1">
        <v>10</v>
      </c>
      <c r="LF307" s="1">
        <v>9.1999999999999993</v>
      </c>
      <c r="LG307" s="1">
        <v>9.1999999999999993</v>
      </c>
      <c r="LH307" s="1">
        <v>11.6</v>
      </c>
      <c r="LI307" s="1">
        <v>9.8000000000000007</v>
      </c>
      <c r="LJ307" s="1">
        <v>10.1</v>
      </c>
      <c r="LK307" s="1">
        <v>12.2</v>
      </c>
      <c r="LL307" s="1">
        <v>11.2</v>
      </c>
      <c r="LM307" s="1">
        <v>11.2</v>
      </c>
      <c r="LN307" s="1">
        <v>11.4</v>
      </c>
      <c r="LO307" s="1">
        <v>9.9</v>
      </c>
      <c r="LP307" s="1">
        <v>7.5</v>
      </c>
      <c r="LQ307" s="1">
        <v>6.9</v>
      </c>
      <c r="LR307" s="1">
        <v>7.1</v>
      </c>
      <c r="LS307" s="1">
        <v>9.6999999999999993</v>
      </c>
      <c r="LT307" s="1">
        <v>11.1</v>
      </c>
      <c r="LU307" s="1">
        <v>10.4</v>
      </c>
      <c r="LV307" s="1">
        <v>10.4</v>
      </c>
      <c r="LW307" s="1">
        <v>7.9</v>
      </c>
      <c r="LX307" s="1">
        <v>10.3</v>
      </c>
      <c r="LY307" s="1">
        <v>6.9</v>
      </c>
      <c r="LZ307" s="1">
        <v>12.1</v>
      </c>
      <c r="MA307" s="1">
        <v>9</v>
      </c>
      <c r="MB307" s="1">
        <v>11.5</v>
      </c>
      <c r="MC307" s="1">
        <v>5.6</v>
      </c>
      <c r="MD307" s="1">
        <v>11.5</v>
      </c>
      <c r="ME307" s="1">
        <v>65535</v>
      </c>
      <c r="MF307" s="1">
        <v>65535</v>
      </c>
      <c r="MG307" s="1">
        <v>65535</v>
      </c>
      <c r="MH307" s="1">
        <v>65535</v>
      </c>
      <c r="MI307" s="1">
        <v>65535</v>
      </c>
      <c r="MJ307" s="1">
        <v>65535</v>
      </c>
      <c r="MK307" s="1">
        <v>65535</v>
      </c>
      <c r="ML307" s="1">
        <v>65535</v>
      </c>
      <c r="MM307" s="1">
        <v>65535</v>
      </c>
      <c r="MN307" s="1">
        <v>65535</v>
      </c>
      <c r="MO307" s="1">
        <v>65535</v>
      </c>
      <c r="MP307" s="1">
        <v>65535</v>
      </c>
      <c r="MQ307" s="1">
        <v>65535</v>
      </c>
      <c r="MR307" s="1">
        <v>65535</v>
      </c>
      <c r="MS307" s="1">
        <v>65535</v>
      </c>
      <c r="MT307" s="1">
        <v>65535</v>
      </c>
      <c r="MU307" s="1">
        <v>65535</v>
      </c>
      <c r="MV307" s="1">
        <v>65535</v>
      </c>
      <c r="MW307" s="1">
        <v>65535</v>
      </c>
      <c r="MX307" s="1">
        <v>65535</v>
      </c>
      <c r="MY307" s="1">
        <v>65535</v>
      </c>
      <c r="MZ307" s="1">
        <v>65535</v>
      </c>
      <c r="NA307" s="1">
        <v>65535</v>
      </c>
      <c r="NB307" s="1">
        <v>65535</v>
      </c>
      <c r="NC307" s="1">
        <v>65535</v>
      </c>
      <c r="ND307" s="1">
        <v>65535</v>
      </c>
      <c r="NE307" s="1">
        <v>65535</v>
      </c>
      <c r="NF307" s="1">
        <v>65535</v>
      </c>
      <c r="NG307" s="1">
        <v>65535</v>
      </c>
      <c r="NH307" s="1">
        <v>65535</v>
      </c>
      <c r="NI307" s="1">
        <v>11.7</v>
      </c>
      <c r="NJ307" s="6">
        <f t="shared" si="209"/>
        <v>0.967741935483871</v>
      </c>
      <c r="NK307" s="3">
        <f t="shared" si="210"/>
        <v>0.9642857142857143</v>
      </c>
      <c r="NL307" s="3">
        <f t="shared" si="211"/>
        <v>0.22580645161290322</v>
      </c>
      <c r="NM307" s="3">
        <f t="shared" si="212"/>
        <v>0</v>
      </c>
      <c r="NN307" s="3">
        <f t="shared" si="213"/>
        <v>0</v>
      </c>
      <c r="NO307" s="3">
        <f t="shared" si="214"/>
        <v>0</v>
      </c>
      <c r="NP307" s="3">
        <f t="shared" si="215"/>
        <v>0</v>
      </c>
      <c r="NQ307" s="3">
        <f t="shared" si="216"/>
        <v>0.83870967741935487</v>
      </c>
      <c r="NR307" s="3">
        <f t="shared" si="217"/>
        <v>1</v>
      </c>
      <c r="NS307" s="3">
        <f t="shared" si="218"/>
        <v>1</v>
      </c>
      <c r="NT307" s="3">
        <f t="shared" si="219"/>
        <v>1</v>
      </c>
      <c r="NU307" s="3">
        <f t="shared" si="220"/>
        <v>3.2258064516129031E-2</v>
      </c>
      <c r="NV307" s="3">
        <f t="shared" si="221"/>
        <v>0.49863013698630138</v>
      </c>
      <c r="NW307" s="5">
        <f t="shared" si="222"/>
        <v>8.456666666666667</v>
      </c>
      <c r="NX307" s="1">
        <f t="shared" si="223"/>
        <v>9.6444444444444457</v>
      </c>
      <c r="NY307" s="1" t="e">
        <f t="shared" si="224"/>
        <v>#N/A</v>
      </c>
      <c r="NZ307" s="1" t="e">
        <f t="shared" si="225"/>
        <v>#N/A</v>
      </c>
      <c r="OA307" s="1" t="e">
        <f t="shared" si="226"/>
        <v>#N/A</v>
      </c>
      <c r="OB307" s="1" t="e">
        <f t="shared" si="227"/>
        <v>#N/A</v>
      </c>
      <c r="OC307" s="1" t="e">
        <f t="shared" si="228"/>
        <v>#N/A</v>
      </c>
      <c r="OD307" s="1">
        <f t="shared" si="229"/>
        <v>9.2576923076923077</v>
      </c>
      <c r="OE307" s="1">
        <f t="shared" si="230"/>
        <v>9.3033333333333363</v>
      </c>
      <c r="OF307" s="1">
        <f t="shared" si="231"/>
        <v>8.5548387096774192</v>
      </c>
      <c r="OG307" s="1">
        <f t="shared" si="232"/>
        <v>9.6933333333333351</v>
      </c>
      <c r="OH307" s="1" t="e">
        <f t="shared" si="233"/>
        <v>#N/A</v>
      </c>
      <c r="OI307" s="111" t="e">
        <f>NA()</f>
        <v>#N/A</v>
      </c>
      <c r="OJ307" s="112" t="e">
        <f>NA()</f>
        <v>#N/A</v>
      </c>
      <c r="OK307" s="112" t="e">
        <f>NA()</f>
        <v>#N/A</v>
      </c>
      <c r="OL307" s="112" t="e">
        <f>NA()</f>
        <v>#N/A</v>
      </c>
      <c r="OM307" s="112" t="e">
        <f>NA()</f>
        <v>#N/A</v>
      </c>
      <c r="ON307" s="112" t="e">
        <f>NA()</f>
        <v>#N/A</v>
      </c>
      <c r="OO307" s="112" t="e">
        <f>NA()</f>
        <v>#N/A</v>
      </c>
      <c r="OP307" s="112" t="e">
        <f>NA()</f>
        <v>#N/A</v>
      </c>
      <c r="OQ307" s="112" t="e">
        <f>NA()</f>
        <v>#N/A</v>
      </c>
      <c r="OR307" s="112" t="e">
        <f>NA()</f>
        <v>#N/A</v>
      </c>
      <c r="OS307" s="112" t="e">
        <f>NA()</f>
        <v>#N/A</v>
      </c>
      <c r="OT307" s="112" t="e">
        <f>NA()</f>
        <v>#N/A</v>
      </c>
      <c r="OU307" s="5" t="e">
        <f t="shared" si="197"/>
        <v>#N/A</v>
      </c>
      <c r="OV307" s="1" t="e">
        <f t="shared" si="198"/>
        <v>#N/A</v>
      </c>
      <c r="OW307" s="1" t="e">
        <f t="shared" si="199"/>
        <v>#N/A</v>
      </c>
      <c r="OX307" s="1" t="e">
        <f t="shared" si="200"/>
        <v>#N/A</v>
      </c>
      <c r="OY307" s="1" t="e">
        <f t="shared" si="201"/>
        <v>#N/A</v>
      </c>
      <c r="OZ307" s="1" t="e">
        <f t="shared" si="202"/>
        <v>#N/A</v>
      </c>
      <c r="PA307" s="1" t="e">
        <f t="shared" si="203"/>
        <v>#N/A</v>
      </c>
      <c r="PB307" s="1" t="e">
        <f t="shared" si="204"/>
        <v>#N/A</v>
      </c>
      <c r="PC307" s="1" t="e">
        <f t="shared" si="205"/>
        <v>#N/A</v>
      </c>
      <c r="PD307" s="1" t="e">
        <f t="shared" si="206"/>
        <v>#N/A</v>
      </c>
      <c r="PE307" s="1" t="e">
        <f t="shared" si="207"/>
        <v>#N/A</v>
      </c>
      <c r="PF307" s="1" t="e">
        <f t="shared" si="208"/>
        <v>#N/A</v>
      </c>
      <c r="PG307" s="111" t="e">
        <f>NA()</f>
        <v>#N/A</v>
      </c>
      <c r="PH307" s="112" t="e">
        <f>NA()</f>
        <v>#N/A</v>
      </c>
      <c r="PI307" s="112" t="e">
        <f>NA()</f>
        <v>#N/A</v>
      </c>
      <c r="PJ307" s="112" t="e">
        <f>NA()</f>
        <v>#N/A</v>
      </c>
      <c r="PK307" s="112" t="e">
        <f>NA()</f>
        <v>#N/A</v>
      </c>
      <c r="PL307" s="112" t="e">
        <f>NA()</f>
        <v>#N/A</v>
      </c>
      <c r="PM307" s="112" t="e">
        <f>NA()</f>
        <v>#N/A</v>
      </c>
      <c r="PN307" s="112" t="e">
        <f>NA()</f>
        <v>#N/A</v>
      </c>
      <c r="PO307" s="112" t="e">
        <f>NA()</f>
        <v>#N/A</v>
      </c>
      <c r="PP307" s="112" t="e">
        <f>NA()</f>
        <v>#N/A</v>
      </c>
      <c r="PQ307" s="112" t="e">
        <f>NA()</f>
        <v>#N/A</v>
      </c>
      <c r="PR307" s="137" t="e">
        <f>NA()</f>
        <v>#N/A</v>
      </c>
      <c r="PS307" s="5">
        <f t="array" ref="PS307">+IF(ISERROR($NW307)=FALSE,MIN(IF($H307:$AL307&lt;65534,$H307:$AL307,"")),NA())</f>
        <v>4.2</v>
      </c>
      <c r="PT307" s="1">
        <f t="array" ref="PT307">+IF(ISERROR($NX307)=FALSE,MIN(IF($AM307:$BN307&lt;65534,$AM307:$BN307,"")),NA())</f>
        <v>6</v>
      </c>
      <c r="PU307" s="1" t="e">
        <f t="array" ref="PU307">+IF(ISERROR($NY307)=FALSE,MIN(IF($BP307:$CT307&lt;65534,$BP307:$CT307,"")),NA())</f>
        <v>#N/A</v>
      </c>
      <c r="PV307" s="1" t="e">
        <f t="array" ref="PV307">+IF(ISERROR($NZ307)=FALSE,MIN(IF($CU307:$DX307&lt;65534,$CU307:$DX307,"")),NA())</f>
        <v>#N/A</v>
      </c>
      <c r="PW307" s="1" t="e">
        <f t="array" ref="PW307">+IF(ISERROR($OA307)=FALSE,MIN(IF($DY307:$FC307&lt;65534,$DY307:$FC307,"")),NA())</f>
        <v>#N/A</v>
      </c>
      <c r="PX307" s="1" t="e">
        <f t="array" ref="PX307">+IF(ISERROR($OB307)=FALSE,MIN(IF($FD307:$GG307&lt;65534,$FD307:$GG307,"")),NA())</f>
        <v>#N/A</v>
      </c>
      <c r="PY307" s="1" t="e">
        <f t="array" ref="PY307">+IF(ISERROR($OC307)=FALSE,MIN(IF($GH307:$HL307&lt;65534,$GH307:$HL307,"")),NA())</f>
        <v>#N/A</v>
      </c>
      <c r="PZ307" s="1">
        <f t="array" ref="PZ307">+IF(ISERROR($OD307)=FALSE,MIN(IF($HM307:$IQ307&lt;65534,$HM307:$IQ307,"")),NA())</f>
        <v>4.9000000000000004</v>
      </c>
      <c r="QA307" s="1">
        <f t="array" ref="QA307">+IF(ISERROR($OE307)=FALSE,MIN(IF($IR307:$JU307&lt;65534,$IR307:$JU307,"")),NA())</f>
        <v>6.5</v>
      </c>
      <c r="QB307" s="1">
        <f t="array" ref="QB307">+IF(ISERROR($OF307)=FALSE,MIN(IF($JV307:$KZ307&lt;65534,$JV307:$KZ307,"")),NA())</f>
        <v>5</v>
      </c>
      <c r="QC307" s="1">
        <f t="array" ref="QC307">+IF(ISERROR($OG307)=FALSE,MIN(IF($LA307:$MD307&lt;65534,$LA307:$MD307,"")),NA())</f>
        <v>5.6</v>
      </c>
      <c r="QD307" s="1" t="e">
        <f t="array" ref="QD307">+IF(ISERROR($OH307)=FALSE,MIN(IF($ME307:$NI307&lt;65534,$ME307:$NI307,"")),NA())</f>
        <v>#N/A</v>
      </c>
      <c r="QE307" s="5" t="e">
        <f t="shared" si="234"/>
        <v>#N/A</v>
      </c>
      <c r="QF307" s="1" t="e">
        <f t="shared" si="235"/>
        <v>#N/A</v>
      </c>
      <c r="QG307" s="1" t="e">
        <f t="shared" si="236"/>
        <v>#N/A</v>
      </c>
      <c r="QH307" s="1" t="e">
        <f t="shared" si="237"/>
        <v>#N/A</v>
      </c>
      <c r="QI307" s="1" t="e">
        <f t="shared" si="238"/>
        <v>#N/A</v>
      </c>
      <c r="QJ307" s="1" t="e">
        <f t="shared" si="239"/>
        <v>#N/A</v>
      </c>
      <c r="QK307" s="1" t="e">
        <f t="shared" si="240"/>
        <v>#N/A</v>
      </c>
      <c r="QL307" s="1" t="e">
        <f t="shared" si="241"/>
        <v>#N/A</v>
      </c>
      <c r="QM307" s="1" t="e">
        <f t="shared" si="242"/>
        <v>#N/A</v>
      </c>
      <c r="QN307" s="1" t="e">
        <f t="shared" si="243"/>
        <v>#N/A</v>
      </c>
      <c r="QO307" s="1" t="e">
        <f t="shared" si="244"/>
        <v>#N/A</v>
      </c>
      <c r="QP307" s="1" t="e">
        <f t="shared" si="245"/>
        <v>#N/A</v>
      </c>
      <c r="QQ307" s="5" t="s">
        <v>893</v>
      </c>
    </row>
    <row r="308" spans="1:459" s="1" customFormat="1" x14ac:dyDescent="0.2">
      <c r="A308" s="130">
        <v>21206920</v>
      </c>
      <c r="B308" s="131">
        <v>-74.150000000000006</v>
      </c>
      <c r="C308" s="131">
        <v>4.3499999999999996</v>
      </c>
      <c r="D308" s="132">
        <v>3624</v>
      </c>
      <c r="E308" s="133" t="s">
        <v>638</v>
      </c>
      <c r="F308" s="133" t="s">
        <v>639</v>
      </c>
      <c r="G308" s="133" t="s">
        <v>306</v>
      </c>
      <c r="H308" s="1">
        <v>65535</v>
      </c>
      <c r="I308" s="1">
        <v>1.4</v>
      </c>
      <c r="J308" s="1">
        <v>2.4</v>
      </c>
      <c r="K308" s="1">
        <v>3.6</v>
      </c>
      <c r="L308" s="1">
        <v>4.7</v>
      </c>
      <c r="M308" s="1">
        <v>3.4</v>
      </c>
      <c r="N308" s="1">
        <v>2.9</v>
      </c>
      <c r="O308" s="1">
        <v>3.1</v>
      </c>
      <c r="P308" s="1">
        <v>3.5</v>
      </c>
      <c r="Q308" s="1">
        <v>3.8</v>
      </c>
      <c r="R308" s="1">
        <v>3.8</v>
      </c>
      <c r="S308" s="1">
        <v>3.2</v>
      </c>
      <c r="T308" s="1">
        <v>1.6</v>
      </c>
      <c r="U308" s="1">
        <v>3.4</v>
      </c>
      <c r="V308" s="1">
        <v>2</v>
      </c>
      <c r="W308" s="1">
        <v>3.2</v>
      </c>
      <c r="X308" s="1">
        <v>3.3</v>
      </c>
      <c r="Y308" s="1">
        <v>3.5</v>
      </c>
      <c r="Z308" s="1">
        <v>4.5999999999999996</v>
      </c>
      <c r="AA308" s="1">
        <v>3.1</v>
      </c>
      <c r="AB308" s="1">
        <v>3.5</v>
      </c>
      <c r="AC308" s="1">
        <v>3.5</v>
      </c>
      <c r="AD308" s="1">
        <v>3.9</v>
      </c>
      <c r="AE308" s="1">
        <v>4.5</v>
      </c>
      <c r="AF308" s="1">
        <v>3.6</v>
      </c>
      <c r="AG308" s="1">
        <v>3.3</v>
      </c>
      <c r="AH308" s="1">
        <v>4.5999999999999996</v>
      </c>
      <c r="AI308" s="1">
        <v>4.7</v>
      </c>
      <c r="AJ308" s="1">
        <v>3.1</v>
      </c>
      <c r="AK308" s="1">
        <v>3.4</v>
      </c>
      <c r="AL308" s="1">
        <v>2.1</v>
      </c>
      <c r="AM308" s="1">
        <v>65535</v>
      </c>
      <c r="AN308" s="1">
        <v>3.1</v>
      </c>
      <c r="AO308" s="1">
        <v>1.6</v>
      </c>
      <c r="AP308" s="1">
        <v>2.2999999999999998</v>
      </c>
      <c r="AQ308" s="1">
        <v>4.3</v>
      </c>
      <c r="AR308" s="1">
        <v>2.6</v>
      </c>
      <c r="AS308" s="1">
        <v>2.8</v>
      </c>
      <c r="AT308" s="1">
        <v>3.4</v>
      </c>
      <c r="AU308" s="1">
        <v>4.3</v>
      </c>
      <c r="AV308" s="1">
        <v>3.3</v>
      </c>
      <c r="AW308" s="1">
        <v>4.8</v>
      </c>
      <c r="AX308" s="1">
        <v>3.2</v>
      </c>
      <c r="AY308" s="1">
        <v>2.1</v>
      </c>
      <c r="AZ308" s="1">
        <v>2.5</v>
      </c>
      <c r="BA308" s="1">
        <v>3</v>
      </c>
      <c r="BB308" s="1">
        <v>2</v>
      </c>
      <c r="BC308" s="1">
        <v>2.9</v>
      </c>
      <c r="BD308" s="1">
        <v>4.4000000000000004</v>
      </c>
      <c r="BE308" s="1">
        <v>2.2999999999999998</v>
      </c>
      <c r="BF308" s="1">
        <v>3.5</v>
      </c>
      <c r="BG308" s="1">
        <v>4.0999999999999996</v>
      </c>
      <c r="BH308" s="1">
        <v>2.8</v>
      </c>
      <c r="BI308" s="1">
        <v>2.4</v>
      </c>
      <c r="BJ308" s="1">
        <v>4</v>
      </c>
      <c r="BK308" s="1">
        <v>4.3</v>
      </c>
      <c r="BL308" s="1">
        <v>3.1</v>
      </c>
      <c r="BM308" s="1">
        <v>2.4</v>
      </c>
      <c r="BN308" s="1">
        <v>2.9</v>
      </c>
      <c r="BO308" s="102"/>
      <c r="BP308" s="1">
        <v>3.1</v>
      </c>
      <c r="BQ308" s="1">
        <v>2.5</v>
      </c>
      <c r="BR308" s="1">
        <v>4</v>
      </c>
      <c r="BS308" s="1">
        <v>2.8</v>
      </c>
      <c r="BT308" s="1">
        <v>3.4</v>
      </c>
      <c r="BU308" s="1">
        <v>3.4</v>
      </c>
      <c r="BV308" s="1">
        <v>3.6</v>
      </c>
      <c r="BW308" s="1">
        <v>4.7</v>
      </c>
      <c r="BX308" s="1">
        <v>65535</v>
      </c>
      <c r="BY308" s="1">
        <v>65535</v>
      </c>
      <c r="BZ308" s="1">
        <v>65535</v>
      </c>
      <c r="CA308" s="1">
        <v>65535</v>
      </c>
      <c r="CB308" s="1">
        <v>65535</v>
      </c>
      <c r="CC308" s="1">
        <v>65535</v>
      </c>
      <c r="CD308" s="1">
        <v>65535</v>
      </c>
      <c r="CE308" s="1">
        <v>65535</v>
      </c>
      <c r="CF308" s="1">
        <v>65535</v>
      </c>
      <c r="CG308" s="1">
        <v>65535</v>
      </c>
      <c r="CH308" s="1">
        <v>65535</v>
      </c>
      <c r="CI308" s="1">
        <v>65535</v>
      </c>
      <c r="CJ308" s="1">
        <v>65535</v>
      </c>
      <c r="CK308" s="1">
        <v>65535</v>
      </c>
      <c r="CL308" s="1">
        <v>65535</v>
      </c>
      <c r="CM308" s="1">
        <v>65535</v>
      </c>
      <c r="CN308" s="1">
        <v>65535</v>
      </c>
      <c r="CO308" s="1">
        <v>65535</v>
      </c>
      <c r="CP308" s="1">
        <v>65535</v>
      </c>
      <c r="CQ308" s="1">
        <v>65535</v>
      </c>
      <c r="CR308" s="1">
        <v>65535</v>
      </c>
      <c r="CS308" s="1">
        <v>65535</v>
      </c>
      <c r="CT308" s="1">
        <v>65535</v>
      </c>
      <c r="CU308" s="1">
        <v>65535</v>
      </c>
      <c r="CV308" s="1">
        <v>65535</v>
      </c>
      <c r="CW308" s="1">
        <v>65535</v>
      </c>
      <c r="CX308" s="1">
        <v>65535</v>
      </c>
      <c r="CY308" s="1">
        <v>65535</v>
      </c>
      <c r="CZ308" s="1">
        <v>65535</v>
      </c>
      <c r="DA308" s="1">
        <v>65535</v>
      </c>
      <c r="DB308" s="1">
        <v>65535</v>
      </c>
      <c r="DC308" s="1">
        <v>65535</v>
      </c>
      <c r="DD308" s="1">
        <v>65535</v>
      </c>
      <c r="DE308" s="1">
        <v>65535</v>
      </c>
      <c r="DF308" s="1">
        <v>65535</v>
      </c>
      <c r="DG308" s="1">
        <v>65535</v>
      </c>
      <c r="DH308" s="1">
        <v>65535</v>
      </c>
      <c r="DI308" s="1">
        <v>65535</v>
      </c>
      <c r="DJ308" s="1">
        <v>65535</v>
      </c>
      <c r="DK308" s="1">
        <v>65535</v>
      </c>
      <c r="DL308" s="1">
        <v>65535</v>
      </c>
      <c r="DM308" s="1">
        <v>65535</v>
      </c>
      <c r="DN308" s="1">
        <v>65535</v>
      </c>
      <c r="DO308" s="1">
        <v>65535</v>
      </c>
      <c r="DP308" s="1">
        <v>65535</v>
      </c>
      <c r="DQ308" s="1">
        <v>65535</v>
      </c>
      <c r="DR308" s="1">
        <v>65535</v>
      </c>
      <c r="DS308" s="1">
        <v>65535</v>
      </c>
      <c r="DT308" s="1">
        <v>65535</v>
      </c>
      <c r="DU308" s="1">
        <v>65535</v>
      </c>
      <c r="DV308" s="1">
        <v>65535</v>
      </c>
      <c r="DW308" s="1">
        <v>65535</v>
      </c>
      <c r="DX308" s="1">
        <v>65535</v>
      </c>
      <c r="DY308" s="1">
        <v>65535</v>
      </c>
      <c r="DZ308" s="1">
        <v>65535</v>
      </c>
      <c r="EA308" s="1">
        <v>65535</v>
      </c>
      <c r="EB308" s="1">
        <v>65535</v>
      </c>
      <c r="EC308" s="1">
        <v>65535</v>
      </c>
      <c r="ED308" s="1">
        <v>65535</v>
      </c>
      <c r="EE308" s="1">
        <v>65535</v>
      </c>
      <c r="EF308" s="1">
        <v>65535</v>
      </c>
      <c r="EG308" s="1">
        <v>65535</v>
      </c>
      <c r="EH308" s="1">
        <v>65535</v>
      </c>
      <c r="EI308" s="1">
        <v>65535</v>
      </c>
      <c r="EJ308" s="1">
        <v>65535</v>
      </c>
      <c r="EK308" s="1">
        <v>65535</v>
      </c>
      <c r="EL308" s="1">
        <v>65535</v>
      </c>
      <c r="EM308" s="1">
        <v>65535</v>
      </c>
      <c r="EN308" s="1">
        <v>65535</v>
      </c>
      <c r="EO308" s="1">
        <v>65535</v>
      </c>
      <c r="EP308" s="1">
        <v>65535</v>
      </c>
      <c r="EQ308" s="1">
        <v>65535</v>
      </c>
      <c r="ER308" s="1">
        <v>65535</v>
      </c>
      <c r="ES308" s="1">
        <v>65535</v>
      </c>
      <c r="ET308" s="1">
        <v>65535</v>
      </c>
      <c r="EU308" s="1">
        <v>65535</v>
      </c>
      <c r="EV308" s="1">
        <v>65535</v>
      </c>
      <c r="EW308" s="1">
        <v>65535</v>
      </c>
      <c r="EX308" s="1">
        <v>65535</v>
      </c>
      <c r="EY308" s="1">
        <v>65535</v>
      </c>
      <c r="EZ308" s="1">
        <v>65535</v>
      </c>
      <c r="FA308" s="1">
        <v>65535</v>
      </c>
      <c r="FB308" s="1">
        <v>65535</v>
      </c>
      <c r="FC308" s="1">
        <v>65535</v>
      </c>
      <c r="FD308" s="1">
        <v>65535</v>
      </c>
      <c r="FE308" s="1">
        <v>65535</v>
      </c>
      <c r="FF308" s="1">
        <v>65535</v>
      </c>
      <c r="FG308" s="1">
        <v>65535</v>
      </c>
      <c r="FH308" s="1">
        <v>65535</v>
      </c>
      <c r="FI308" s="1">
        <v>65535</v>
      </c>
      <c r="FJ308" s="1">
        <v>65535</v>
      </c>
      <c r="FK308" s="1">
        <v>65535</v>
      </c>
      <c r="FL308" s="1">
        <v>65535</v>
      </c>
      <c r="FM308" s="1">
        <v>65535</v>
      </c>
      <c r="FN308" s="1">
        <v>65535</v>
      </c>
      <c r="FO308" s="1">
        <v>65535</v>
      </c>
      <c r="FP308" s="1">
        <v>65535</v>
      </c>
      <c r="FQ308" s="1">
        <v>65535</v>
      </c>
      <c r="FR308" s="1">
        <v>65535</v>
      </c>
      <c r="FS308" s="1">
        <v>65535</v>
      </c>
      <c r="FT308" s="1">
        <v>65535</v>
      </c>
      <c r="FU308" s="1">
        <v>65535</v>
      </c>
      <c r="FV308" s="1">
        <v>65535</v>
      </c>
      <c r="FW308" s="1">
        <v>65535</v>
      </c>
      <c r="FX308" s="1">
        <v>65535</v>
      </c>
      <c r="FY308" s="1">
        <v>65535</v>
      </c>
      <c r="FZ308" s="1">
        <v>65535</v>
      </c>
      <c r="GA308" s="1">
        <v>65535</v>
      </c>
      <c r="GB308" s="1">
        <v>65535</v>
      </c>
      <c r="GC308" s="1">
        <v>65535</v>
      </c>
      <c r="GD308" s="1">
        <v>65535</v>
      </c>
      <c r="GE308" s="1">
        <v>65535</v>
      </c>
      <c r="GF308" s="1">
        <v>65535</v>
      </c>
      <c r="GG308" s="1">
        <v>65535</v>
      </c>
      <c r="GH308" s="1">
        <v>65535</v>
      </c>
      <c r="GI308" s="1">
        <v>65535</v>
      </c>
      <c r="GJ308" s="1">
        <v>65535</v>
      </c>
      <c r="GK308" s="1">
        <v>65535</v>
      </c>
      <c r="GL308" s="1">
        <v>65535</v>
      </c>
      <c r="GM308" s="1">
        <v>65535</v>
      </c>
      <c r="GN308" s="1">
        <v>65535</v>
      </c>
      <c r="GO308" s="1">
        <v>65535</v>
      </c>
      <c r="GP308" s="1">
        <v>65535</v>
      </c>
      <c r="GQ308" s="1">
        <v>65535</v>
      </c>
      <c r="GR308" s="1">
        <v>65535</v>
      </c>
      <c r="GS308" s="1">
        <v>65535</v>
      </c>
      <c r="GT308" s="1">
        <v>65535</v>
      </c>
      <c r="GU308" s="1">
        <v>65535</v>
      </c>
      <c r="GV308" s="1">
        <v>65535</v>
      </c>
      <c r="GW308" s="1">
        <v>65535</v>
      </c>
      <c r="GX308" s="1">
        <v>65535</v>
      </c>
      <c r="GY308" s="1">
        <v>65535</v>
      </c>
      <c r="GZ308" s="1">
        <v>65535</v>
      </c>
      <c r="HA308" s="1">
        <v>65535</v>
      </c>
      <c r="HB308" s="1">
        <v>65535</v>
      </c>
      <c r="HC308" s="1">
        <v>65535</v>
      </c>
      <c r="HD308" s="1">
        <v>65535</v>
      </c>
      <c r="HE308" s="1">
        <v>65535</v>
      </c>
      <c r="HF308" s="1">
        <v>65535</v>
      </c>
      <c r="HG308" s="1">
        <v>65535</v>
      </c>
      <c r="HH308" s="1">
        <v>65535</v>
      </c>
      <c r="HI308" s="1">
        <v>65535</v>
      </c>
      <c r="HJ308" s="1">
        <v>65535</v>
      </c>
      <c r="HK308" s="1">
        <v>65535</v>
      </c>
      <c r="HL308" s="1">
        <v>65535</v>
      </c>
      <c r="HM308" s="1">
        <v>65535</v>
      </c>
      <c r="HN308" s="1">
        <v>65535</v>
      </c>
      <c r="HO308" s="1">
        <v>65535</v>
      </c>
      <c r="HP308" s="1">
        <v>65535</v>
      </c>
      <c r="HQ308" s="1">
        <v>65535</v>
      </c>
      <c r="HR308" s="1">
        <v>65535</v>
      </c>
      <c r="HS308" s="1">
        <v>5.7</v>
      </c>
      <c r="HT308" s="1">
        <v>5.6</v>
      </c>
      <c r="HU308" s="1">
        <v>5.4</v>
      </c>
      <c r="HV308" s="1">
        <v>5.6</v>
      </c>
      <c r="HW308" s="1">
        <v>5.7</v>
      </c>
      <c r="HX308" s="1">
        <v>5.6</v>
      </c>
      <c r="HY308" s="1">
        <v>6.5</v>
      </c>
      <c r="HZ308" s="1">
        <v>5.8</v>
      </c>
      <c r="IA308" s="1">
        <v>2</v>
      </c>
      <c r="IB308" s="1">
        <v>5</v>
      </c>
      <c r="IC308" s="1">
        <v>5.3</v>
      </c>
      <c r="ID308" s="1">
        <v>6</v>
      </c>
      <c r="IE308" s="1">
        <v>3.2</v>
      </c>
      <c r="IF308" s="1">
        <v>4.5999999999999996</v>
      </c>
      <c r="IG308" s="1">
        <v>2.9</v>
      </c>
      <c r="IH308" s="1">
        <v>3.2</v>
      </c>
      <c r="II308" s="1">
        <v>5</v>
      </c>
      <c r="IJ308" s="1">
        <v>5.0999999999999996</v>
      </c>
      <c r="IK308" s="1">
        <v>4.5</v>
      </c>
      <c r="IL308" s="1">
        <v>3.7</v>
      </c>
      <c r="IM308" s="1">
        <v>5.5</v>
      </c>
      <c r="IN308" s="1">
        <v>5.4</v>
      </c>
      <c r="IO308" s="1">
        <v>4.4000000000000004</v>
      </c>
      <c r="IP308" s="1">
        <v>2.8</v>
      </c>
      <c r="IQ308" s="1">
        <v>4.5</v>
      </c>
      <c r="IR308" s="1">
        <v>5.4</v>
      </c>
      <c r="IS308" s="1">
        <v>3.8</v>
      </c>
      <c r="IT308" s="1">
        <v>4</v>
      </c>
      <c r="IU308" s="1">
        <v>5.5</v>
      </c>
      <c r="IV308" s="1">
        <v>4.8</v>
      </c>
      <c r="IW308" s="1">
        <v>5.0999999999999996</v>
      </c>
      <c r="IX308" s="1">
        <v>4.3</v>
      </c>
      <c r="IY308" s="1">
        <v>3.6</v>
      </c>
      <c r="IZ308" s="1">
        <v>4.4000000000000004</v>
      </c>
      <c r="JA308" s="1">
        <v>4.4000000000000004</v>
      </c>
      <c r="JB308" s="1">
        <v>4.5</v>
      </c>
      <c r="JC308" s="1">
        <v>5.3</v>
      </c>
      <c r="JD308" s="1">
        <v>5.7</v>
      </c>
      <c r="JE308" s="1">
        <v>5.3</v>
      </c>
      <c r="JF308" s="1">
        <v>4.5999999999999996</v>
      </c>
      <c r="JG308" s="1">
        <v>5.4</v>
      </c>
      <c r="JH308" s="1">
        <v>5.4</v>
      </c>
      <c r="JI308" s="1">
        <v>4.5</v>
      </c>
      <c r="JJ308" s="1">
        <v>6</v>
      </c>
      <c r="JK308" s="1">
        <v>6.2</v>
      </c>
      <c r="JL308" s="1">
        <v>4.8</v>
      </c>
      <c r="JM308" s="1">
        <v>5.2</v>
      </c>
      <c r="JN308" s="1">
        <v>6.4</v>
      </c>
      <c r="JO308" s="1">
        <v>5.5</v>
      </c>
      <c r="JP308" s="1">
        <v>5.9</v>
      </c>
      <c r="JQ308" s="1">
        <v>5.8</v>
      </c>
      <c r="JR308" s="1">
        <v>6.9</v>
      </c>
      <c r="JS308" s="1">
        <v>6.4</v>
      </c>
      <c r="JT308" s="1">
        <v>6.4</v>
      </c>
      <c r="JU308" s="1">
        <v>6.4</v>
      </c>
      <c r="JV308" s="1">
        <v>6.2</v>
      </c>
      <c r="JW308" s="1">
        <v>6.1</v>
      </c>
      <c r="JX308" s="1">
        <v>2.4</v>
      </c>
      <c r="JY308" s="1">
        <v>6</v>
      </c>
      <c r="JZ308" s="1">
        <v>5.6</v>
      </c>
      <c r="KA308" s="1">
        <v>5.8</v>
      </c>
      <c r="KB308" s="1">
        <v>5.6</v>
      </c>
      <c r="KC308" s="1">
        <v>5.8</v>
      </c>
      <c r="KD308" s="1">
        <v>5.9</v>
      </c>
      <c r="KE308" s="1">
        <v>4.8</v>
      </c>
      <c r="KF308" s="1">
        <v>6.9</v>
      </c>
      <c r="KG308" s="1">
        <v>6.7</v>
      </c>
      <c r="KH308" s="1">
        <v>4.8</v>
      </c>
      <c r="KI308" s="1">
        <v>5</v>
      </c>
      <c r="KJ308" s="1">
        <v>5</v>
      </c>
      <c r="KK308" s="1">
        <v>5.5</v>
      </c>
      <c r="KL308" s="1">
        <v>5.4</v>
      </c>
      <c r="KM308" s="1">
        <v>6.5</v>
      </c>
      <c r="KN308" s="1">
        <v>6.6</v>
      </c>
      <c r="KO308" s="1">
        <v>6.5</v>
      </c>
      <c r="KP308" s="1">
        <v>7.1</v>
      </c>
      <c r="KQ308" s="1">
        <v>5.7</v>
      </c>
      <c r="KR308" s="1">
        <v>6.1</v>
      </c>
      <c r="KS308" s="1">
        <v>6.3</v>
      </c>
      <c r="KT308" s="1">
        <v>6.2</v>
      </c>
      <c r="KU308" s="1">
        <v>6.6</v>
      </c>
      <c r="KV308" s="1">
        <v>7</v>
      </c>
      <c r="KW308" s="1">
        <v>7.3</v>
      </c>
      <c r="KX308" s="1">
        <v>6.1</v>
      </c>
      <c r="KY308" s="1">
        <v>5.7</v>
      </c>
      <c r="KZ308" s="1">
        <v>5.2</v>
      </c>
      <c r="LA308" s="1">
        <v>6.1</v>
      </c>
      <c r="LB308" s="1">
        <v>7.3</v>
      </c>
      <c r="LC308" s="1">
        <v>6.6</v>
      </c>
      <c r="LD308" s="1">
        <v>6.7</v>
      </c>
      <c r="LE308" s="1">
        <v>7.3</v>
      </c>
      <c r="LF308" s="1">
        <v>7</v>
      </c>
      <c r="LG308" s="1">
        <v>7.1</v>
      </c>
      <c r="LH308" s="1">
        <v>7.2</v>
      </c>
      <c r="LI308" s="1">
        <v>8.6</v>
      </c>
      <c r="LJ308" s="1">
        <v>8.8000000000000007</v>
      </c>
      <c r="LK308" s="1">
        <v>8.6999999999999993</v>
      </c>
      <c r="LL308" s="1">
        <v>7.7</v>
      </c>
      <c r="LM308" s="1">
        <v>6.2</v>
      </c>
      <c r="LN308" s="1">
        <v>8</v>
      </c>
      <c r="LO308" s="1">
        <v>7.2</v>
      </c>
      <c r="LP308" s="1">
        <v>6.8</v>
      </c>
      <c r="LQ308" s="1">
        <v>7.7</v>
      </c>
      <c r="LR308" s="1">
        <v>7.8</v>
      </c>
      <c r="LS308" s="1">
        <v>7.3</v>
      </c>
      <c r="LT308" s="1">
        <v>8.4</v>
      </c>
      <c r="LU308" s="1">
        <v>8.6999999999999993</v>
      </c>
      <c r="LV308" s="1">
        <v>8</v>
      </c>
      <c r="LW308" s="1">
        <v>7.4</v>
      </c>
      <c r="LX308" s="1">
        <v>8.3000000000000007</v>
      </c>
      <c r="LY308" s="1">
        <v>6.5</v>
      </c>
      <c r="LZ308" s="1">
        <v>9</v>
      </c>
      <c r="MA308" s="1">
        <v>8.1</v>
      </c>
      <c r="MB308" s="1">
        <v>8.4</v>
      </c>
      <c r="MC308" s="1">
        <v>8.1</v>
      </c>
      <c r="MD308" s="1">
        <v>8.6</v>
      </c>
      <c r="ME308" s="1">
        <v>65535</v>
      </c>
      <c r="MF308" s="1">
        <v>65535</v>
      </c>
      <c r="MG308" s="1">
        <v>65535</v>
      </c>
      <c r="MH308" s="1">
        <v>65535</v>
      </c>
      <c r="MI308" s="1">
        <v>65535</v>
      </c>
      <c r="MJ308" s="1">
        <v>65535</v>
      </c>
      <c r="MK308" s="1">
        <v>65535</v>
      </c>
      <c r="ML308" s="1">
        <v>65535</v>
      </c>
      <c r="MM308" s="1">
        <v>65535</v>
      </c>
      <c r="MN308" s="1">
        <v>65535</v>
      </c>
      <c r="MO308" s="1">
        <v>65535</v>
      </c>
      <c r="MP308" s="1">
        <v>65535</v>
      </c>
      <c r="MQ308" s="1">
        <v>65535</v>
      </c>
      <c r="MR308" s="1">
        <v>65535</v>
      </c>
      <c r="MS308" s="1">
        <v>65535</v>
      </c>
      <c r="MT308" s="1">
        <v>65535</v>
      </c>
      <c r="MU308" s="1">
        <v>65535</v>
      </c>
      <c r="MV308" s="1">
        <v>65535</v>
      </c>
      <c r="MW308" s="1">
        <v>65535</v>
      </c>
      <c r="MX308" s="1">
        <v>65535</v>
      </c>
      <c r="MY308" s="1">
        <v>65535</v>
      </c>
      <c r="MZ308" s="1">
        <v>65535</v>
      </c>
      <c r="NA308" s="1">
        <v>65535</v>
      </c>
      <c r="NB308" s="1">
        <v>65535</v>
      </c>
      <c r="NC308" s="1">
        <v>65535</v>
      </c>
      <c r="ND308" s="1">
        <v>65535</v>
      </c>
      <c r="NE308" s="1">
        <v>65535</v>
      </c>
      <c r="NF308" s="1">
        <v>65535</v>
      </c>
      <c r="NG308" s="1">
        <v>65535</v>
      </c>
      <c r="NH308" s="1">
        <v>65535</v>
      </c>
      <c r="NI308" s="1">
        <v>8.3000000000000007</v>
      </c>
      <c r="NJ308" s="6">
        <f t="shared" si="209"/>
        <v>0.967741935483871</v>
      </c>
      <c r="NK308" s="3">
        <f t="shared" si="210"/>
        <v>0.9642857142857143</v>
      </c>
      <c r="NL308" s="3">
        <f t="shared" si="211"/>
        <v>0.25806451612903225</v>
      </c>
      <c r="NM308" s="3">
        <f t="shared" si="212"/>
        <v>0</v>
      </c>
      <c r="NN308" s="3">
        <f t="shared" si="213"/>
        <v>0</v>
      </c>
      <c r="NO308" s="3">
        <f t="shared" si="214"/>
        <v>0</v>
      </c>
      <c r="NP308" s="3">
        <f t="shared" si="215"/>
        <v>0</v>
      </c>
      <c r="NQ308" s="3">
        <f t="shared" si="216"/>
        <v>0.80645161290322576</v>
      </c>
      <c r="NR308" s="3">
        <f t="shared" si="217"/>
        <v>1</v>
      </c>
      <c r="NS308" s="3">
        <f t="shared" si="218"/>
        <v>1</v>
      </c>
      <c r="NT308" s="3">
        <f t="shared" si="219"/>
        <v>1</v>
      </c>
      <c r="NU308" s="3">
        <f t="shared" si="220"/>
        <v>3.2258064516129031E-2</v>
      </c>
      <c r="NV308" s="3">
        <f t="shared" si="221"/>
        <v>0.49863013698630138</v>
      </c>
      <c r="NW308" s="5">
        <f t="shared" si="222"/>
        <v>3.3566666666666665</v>
      </c>
      <c r="NX308" s="1">
        <f t="shared" si="223"/>
        <v>3.1259259259259262</v>
      </c>
      <c r="NY308" s="1" t="e">
        <f t="shared" si="224"/>
        <v>#N/A</v>
      </c>
      <c r="NZ308" s="1" t="e">
        <f t="shared" si="225"/>
        <v>#N/A</v>
      </c>
      <c r="OA308" s="1" t="e">
        <f t="shared" si="226"/>
        <v>#N/A</v>
      </c>
      <c r="OB308" s="1" t="e">
        <f t="shared" si="227"/>
        <v>#N/A</v>
      </c>
      <c r="OC308" s="1" t="e">
        <f t="shared" si="228"/>
        <v>#N/A</v>
      </c>
      <c r="OD308" s="1">
        <f t="shared" si="229"/>
        <v>4.76</v>
      </c>
      <c r="OE308" s="1">
        <f t="shared" si="230"/>
        <v>5.2633333333333345</v>
      </c>
      <c r="OF308" s="1">
        <f t="shared" si="231"/>
        <v>5.8838709677419345</v>
      </c>
      <c r="OG308" s="1">
        <f t="shared" si="232"/>
        <v>7.6533333333333342</v>
      </c>
      <c r="OH308" s="1" t="e">
        <f t="shared" si="233"/>
        <v>#N/A</v>
      </c>
      <c r="OI308" s="111" t="e">
        <f>NA()</f>
        <v>#N/A</v>
      </c>
      <c r="OJ308" s="112" t="e">
        <f>NA()</f>
        <v>#N/A</v>
      </c>
      <c r="OK308" s="112" t="e">
        <f>NA()</f>
        <v>#N/A</v>
      </c>
      <c r="OL308" s="112" t="e">
        <f>NA()</f>
        <v>#N/A</v>
      </c>
      <c r="OM308" s="112" t="e">
        <f>NA()</f>
        <v>#N/A</v>
      </c>
      <c r="ON308" s="112" t="e">
        <f>NA()</f>
        <v>#N/A</v>
      </c>
      <c r="OO308" s="112" t="e">
        <f>NA()</f>
        <v>#N/A</v>
      </c>
      <c r="OP308" s="112" t="e">
        <f>NA()</f>
        <v>#N/A</v>
      </c>
      <c r="OQ308" s="112" t="e">
        <f>NA()</f>
        <v>#N/A</v>
      </c>
      <c r="OR308" s="112" t="e">
        <f>NA()</f>
        <v>#N/A</v>
      </c>
      <c r="OS308" s="112" t="e">
        <f>NA()</f>
        <v>#N/A</v>
      </c>
      <c r="OT308" s="112" t="e">
        <f>NA()</f>
        <v>#N/A</v>
      </c>
      <c r="OU308" s="5" t="e">
        <f t="shared" si="197"/>
        <v>#N/A</v>
      </c>
      <c r="OV308" s="1" t="e">
        <f t="shared" si="198"/>
        <v>#N/A</v>
      </c>
      <c r="OW308" s="1" t="e">
        <f t="shared" si="199"/>
        <v>#N/A</v>
      </c>
      <c r="OX308" s="1" t="e">
        <f t="shared" si="200"/>
        <v>#N/A</v>
      </c>
      <c r="OY308" s="1" t="e">
        <f t="shared" si="201"/>
        <v>#N/A</v>
      </c>
      <c r="OZ308" s="1" t="e">
        <f t="shared" si="202"/>
        <v>#N/A</v>
      </c>
      <c r="PA308" s="1" t="e">
        <f t="shared" si="203"/>
        <v>#N/A</v>
      </c>
      <c r="PB308" s="1" t="e">
        <f t="shared" si="204"/>
        <v>#N/A</v>
      </c>
      <c r="PC308" s="1" t="e">
        <f t="shared" si="205"/>
        <v>#N/A</v>
      </c>
      <c r="PD308" s="1" t="e">
        <f t="shared" si="206"/>
        <v>#N/A</v>
      </c>
      <c r="PE308" s="1" t="e">
        <f t="shared" si="207"/>
        <v>#N/A</v>
      </c>
      <c r="PF308" s="1" t="e">
        <f t="shared" si="208"/>
        <v>#N/A</v>
      </c>
      <c r="PG308" s="111" t="e">
        <f>NA()</f>
        <v>#N/A</v>
      </c>
      <c r="PH308" s="112" t="e">
        <f>NA()</f>
        <v>#N/A</v>
      </c>
      <c r="PI308" s="112" t="e">
        <f>NA()</f>
        <v>#N/A</v>
      </c>
      <c r="PJ308" s="112" t="e">
        <f>NA()</f>
        <v>#N/A</v>
      </c>
      <c r="PK308" s="112" t="e">
        <f>NA()</f>
        <v>#N/A</v>
      </c>
      <c r="PL308" s="112" t="e">
        <f>NA()</f>
        <v>#N/A</v>
      </c>
      <c r="PM308" s="112" t="e">
        <f>NA()</f>
        <v>#N/A</v>
      </c>
      <c r="PN308" s="112" t="e">
        <f>NA()</f>
        <v>#N/A</v>
      </c>
      <c r="PO308" s="112" t="e">
        <f>NA()</f>
        <v>#N/A</v>
      </c>
      <c r="PP308" s="112" t="e">
        <f>NA()</f>
        <v>#N/A</v>
      </c>
      <c r="PQ308" s="112" t="e">
        <f>NA()</f>
        <v>#N/A</v>
      </c>
      <c r="PR308" s="137" t="e">
        <f>NA()</f>
        <v>#N/A</v>
      </c>
      <c r="PS308" s="5">
        <f t="array" ref="PS308">+IF(ISERROR($NW308)=FALSE,MIN(IF($H308:$AL308&lt;65534,$H308:$AL308,"")),NA())</f>
        <v>1.4</v>
      </c>
      <c r="PT308" s="1">
        <f t="array" ref="PT308">+IF(ISERROR($NX308)=FALSE,MIN(IF($AM308:$BN308&lt;65534,$AM308:$BN308,"")),NA())</f>
        <v>1.6</v>
      </c>
      <c r="PU308" s="1" t="e">
        <f t="array" ref="PU308">+IF(ISERROR($NY308)=FALSE,MIN(IF($BP308:$CT308&lt;65534,$BP308:$CT308,"")),NA())</f>
        <v>#N/A</v>
      </c>
      <c r="PV308" s="1" t="e">
        <f t="array" ref="PV308">+IF(ISERROR($NZ308)=FALSE,MIN(IF($CU308:$DX308&lt;65534,$CU308:$DX308,"")),NA())</f>
        <v>#N/A</v>
      </c>
      <c r="PW308" s="1" t="e">
        <f t="array" ref="PW308">+IF(ISERROR($OA308)=FALSE,MIN(IF($DY308:$FC308&lt;65534,$DY308:$FC308,"")),NA())</f>
        <v>#N/A</v>
      </c>
      <c r="PX308" s="1" t="e">
        <f t="array" ref="PX308">+IF(ISERROR($OB308)=FALSE,MIN(IF($FD308:$GG308&lt;65534,$FD308:$GG308,"")),NA())</f>
        <v>#N/A</v>
      </c>
      <c r="PY308" s="1" t="e">
        <f t="array" ref="PY308">+IF(ISERROR($OC308)=FALSE,MIN(IF($GH308:$HL308&lt;65534,$GH308:$HL308,"")),NA())</f>
        <v>#N/A</v>
      </c>
      <c r="PZ308" s="1">
        <f t="array" ref="PZ308">+IF(ISERROR($OD308)=FALSE,MIN(IF($HM308:$IQ308&lt;65534,$HM308:$IQ308,"")),NA())</f>
        <v>2</v>
      </c>
      <c r="QA308" s="1">
        <f t="array" ref="QA308">+IF(ISERROR($OE308)=FALSE,MIN(IF($IR308:$JU308&lt;65534,$IR308:$JU308,"")),NA())</f>
        <v>3.6</v>
      </c>
      <c r="QB308" s="1">
        <f t="array" ref="QB308">+IF(ISERROR($OF308)=FALSE,MIN(IF($JV308:$KZ308&lt;65534,$JV308:$KZ308,"")),NA())</f>
        <v>2.4</v>
      </c>
      <c r="QC308" s="1">
        <f t="array" ref="QC308">+IF(ISERROR($OG308)=FALSE,MIN(IF($LA308:$MD308&lt;65534,$LA308:$MD308,"")),NA())</f>
        <v>6.1</v>
      </c>
      <c r="QD308" s="1" t="e">
        <f t="array" ref="QD308">+IF(ISERROR($OH308)=FALSE,MIN(IF($ME308:$NI308&lt;65534,$ME308:$NI308,"")),NA())</f>
        <v>#N/A</v>
      </c>
      <c r="QE308" s="5" t="e">
        <f t="shared" si="234"/>
        <v>#N/A</v>
      </c>
      <c r="QF308" s="1" t="e">
        <f t="shared" si="235"/>
        <v>#N/A</v>
      </c>
      <c r="QG308" s="1" t="e">
        <f t="shared" si="236"/>
        <v>#N/A</v>
      </c>
      <c r="QH308" s="1" t="e">
        <f t="shared" si="237"/>
        <v>#N/A</v>
      </c>
      <c r="QI308" s="1" t="e">
        <f t="shared" si="238"/>
        <v>#N/A</v>
      </c>
      <c r="QJ308" s="1" t="e">
        <f t="shared" si="239"/>
        <v>#N/A</v>
      </c>
      <c r="QK308" s="1" t="e">
        <f t="shared" si="240"/>
        <v>#N/A</v>
      </c>
      <c r="QL308" s="1" t="e">
        <f t="shared" si="241"/>
        <v>#N/A</v>
      </c>
      <c r="QM308" s="1" t="e">
        <f t="shared" si="242"/>
        <v>#N/A</v>
      </c>
      <c r="QN308" s="1" t="e">
        <f t="shared" si="243"/>
        <v>#N/A</v>
      </c>
      <c r="QO308" s="1" t="e">
        <f t="shared" si="244"/>
        <v>#N/A</v>
      </c>
      <c r="QP308" s="1" t="e">
        <f t="shared" si="245"/>
        <v>#N/A</v>
      </c>
      <c r="QQ308" s="5" t="s">
        <v>893</v>
      </c>
    </row>
    <row r="309" spans="1:459" s="1" customFormat="1" x14ac:dyDescent="0.2">
      <c r="A309" s="130">
        <v>21206940</v>
      </c>
      <c r="B309" s="131">
        <v>-74.176777777777787</v>
      </c>
      <c r="C309" s="131">
        <v>4.5768611111111106</v>
      </c>
      <c r="D309" s="132">
        <v>2687</v>
      </c>
      <c r="E309" s="133" t="s">
        <v>640</v>
      </c>
      <c r="F309" s="133" t="s">
        <v>640</v>
      </c>
      <c r="G309" s="133" t="s">
        <v>306</v>
      </c>
      <c r="H309" s="1">
        <v>65535</v>
      </c>
      <c r="I309" s="1">
        <v>65535</v>
      </c>
      <c r="J309" s="1">
        <v>65535</v>
      </c>
      <c r="K309" s="1">
        <v>65535</v>
      </c>
      <c r="L309" s="1">
        <v>65535</v>
      </c>
      <c r="M309" s="1">
        <v>65535</v>
      </c>
      <c r="N309" s="1">
        <v>65535</v>
      </c>
      <c r="O309" s="1">
        <v>65535</v>
      </c>
      <c r="P309" s="1">
        <v>65535</v>
      </c>
      <c r="Q309" s="1">
        <v>65535</v>
      </c>
      <c r="R309" s="1">
        <v>65535</v>
      </c>
      <c r="S309" s="1">
        <v>65535</v>
      </c>
      <c r="T309" s="1">
        <v>65535</v>
      </c>
      <c r="U309" s="1">
        <v>65535</v>
      </c>
      <c r="V309" s="1">
        <v>65535</v>
      </c>
      <c r="W309" s="1">
        <v>65535</v>
      </c>
      <c r="X309" s="1">
        <v>65535</v>
      </c>
      <c r="Y309" s="1">
        <v>65535</v>
      </c>
      <c r="Z309" s="1">
        <v>65535</v>
      </c>
      <c r="AA309" s="1">
        <v>65535</v>
      </c>
      <c r="AB309" s="1">
        <v>65535</v>
      </c>
      <c r="AC309" s="1">
        <v>65535</v>
      </c>
      <c r="AD309" s="1">
        <v>65535</v>
      </c>
      <c r="AE309" s="1">
        <v>65535</v>
      </c>
      <c r="AF309" s="1">
        <v>65535</v>
      </c>
      <c r="AG309" s="1">
        <v>65535</v>
      </c>
      <c r="AH309" s="1">
        <v>65535</v>
      </c>
      <c r="AI309" s="1">
        <v>65535</v>
      </c>
      <c r="AJ309" s="1">
        <v>65535</v>
      </c>
      <c r="AK309" s="1">
        <v>65535</v>
      </c>
      <c r="AL309" s="1">
        <v>65535</v>
      </c>
      <c r="AM309" s="1">
        <v>65535</v>
      </c>
      <c r="AN309" s="1">
        <v>65535</v>
      </c>
      <c r="AO309" s="1">
        <v>65535</v>
      </c>
      <c r="AP309" s="1">
        <v>65535</v>
      </c>
      <c r="AQ309" s="1">
        <v>65535</v>
      </c>
      <c r="AR309" s="1">
        <v>65535</v>
      </c>
      <c r="AS309" s="1">
        <v>65535</v>
      </c>
      <c r="AT309" s="1">
        <v>65535</v>
      </c>
      <c r="AU309" s="1">
        <v>65535</v>
      </c>
      <c r="AV309" s="1">
        <v>65535</v>
      </c>
      <c r="AW309" s="1">
        <v>65535</v>
      </c>
      <c r="AX309" s="1">
        <v>65535</v>
      </c>
      <c r="AY309" s="1">
        <v>65535</v>
      </c>
      <c r="AZ309" s="1">
        <v>65535</v>
      </c>
      <c r="BA309" s="1">
        <v>65535</v>
      </c>
      <c r="BB309" s="1">
        <v>65535</v>
      </c>
      <c r="BC309" s="1">
        <v>65535</v>
      </c>
      <c r="BD309" s="1">
        <v>65535</v>
      </c>
      <c r="BE309" s="1">
        <v>65535</v>
      </c>
      <c r="BF309" s="1">
        <v>65535</v>
      </c>
      <c r="BG309" s="1">
        <v>65535</v>
      </c>
      <c r="BH309" s="1">
        <v>65535</v>
      </c>
      <c r="BI309" s="1">
        <v>65535</v>
      </c>
      <c r="BJ309" s="1">
        <v>65535</v>
      </c>
      <c r="BK309" s="1">
        <v>65535</v>
      </c>
      <c r="BL309" s="1">
        <v>65535</v>
      </c>
      <c r="BM309" s="1">
        <v>65535</v>
      </c>
      <c r="BN309" s="1">
        <v>65535</v>
      </c>
      <c r="BO309" s="102"/>
      <c r="BP309" s="1">
        <v>65535</v>
      </c>
      <c r="BQ309" s="1">
        <v>65535</v>
      </c>
      <c r="BR309" s="1">
        <v>65535</v>
      </c>
      <c r="BS309" s="1">
        <v>65535</v>
      </c>
      <c r="BT309" s="1">
        <v>65535</v>
      </c>
      <c r="BU309" s="1">
        <v>65535</v>
      </c>
      <c r="BV309" s="1">
        <v>65535</v>
      </c>
      <c r="BW309" s="1">
        <v>65535</v>
      </c>
      <c r="BX309" s="1">
        <v>65535</v>
      </c>
      <c r="BY309" s="1">
        <v>65535</v>
      </c>
      <c r="BZ309" s="1">
        <v>65535</v>
      </c>
      <c r="CA309" s="1">
        <v>65535</v>
      </c>
      <c r="CB309" s="1">
        <v>65535</v>
      </c>
      <c r="CC309" s="1">
        <v>65535</v>
      </c>
      <c r="CD309" s="1">
        <v>65535</v>
      </c>
      <c r="CE309" s="1">
        <v>65535</v>
      </c>
      <c r="CF309" s="1">
        <v>65535</v>
      </c>
      <c r="CG309" s="1">
        <v>65535</v>
      </c>
      <c r="CH309" s="1">
        <v>65535</v>
      </c>
      <c r="CI309" s="1">
        <v>65535</v>
      </c>
      <c r="CJ309" s="1">
        <v>65535</v>
      </c>
      <c r="CK309" s="1">
        <v>65535</v>
      </c>
      <c r="CL309" s="1">
        <v>65535</v>
      </c>
      <c r="CM309" s="1">
        <v>65535</v>
      </c>
      <c r="CN309" s="1">
        <v>65535</v>
      </c>
      <c r="CO309" s="1">
        <v>65535</v>
      </c>
      <c r="CP309" s="1">
        <v>65535</v>
      </c>
      <c r="CQ309" s="1">
        <v>65535</v>
      </c>
      <c r="CR309" s="1">
        <v>65535</v>
      </c>
      <c r="CS309" s="1">
        <v>65535</v>
      </c>
      <c r="CT309" s="1">
        <v>65535</v>
      </c>
      <c r="CU309" s="1">
        <v>65535</v>
      </c>
      <c r="CV309" s="1">
        <v>65535</v>
      </c>
      <c r="CW309" s="1">
        <v>65535</v>
      </c>
      <c r="CX309" s="1">
        <v>65535</v>
      </c>
      <c r="CY309" s="1">
        <v>65535</v>
      </c>
      <c r="CZ309" s="1">
        <v>65535</v>
      </c>
      <c r="DA309" s="1">
        <v>65535</v>
      </c>
      <c r="DB309" s="1">
        <v>65535</v>
      </c>
      <c r="DC309" s="1">
        <v>65535</v>
      </c>
      <c r="DD309" s="1">
        <v>65535</v>
      </c>
      <c r="DE309" s="1">
        <v>65535</v>
      </c>
      <c r="DF309" s="1">
        <v>65535</v>
      </c>
      <c r="DG309" s="1">
        <v>65535</v>
      </c>
      <c r="DH309" s="1">
        <v>65535</v>
      </c>
      <c r="DI309" s="1">
        <v>65535</v>
      </c>
      <c r="DJ309" s="1">
        <v>65535</v>
      </c>
      <c r="DK309" s="1">
        <v>65535</v>
      </c>
      <c r="DL309" s="1">
        <v>65535</v>
      </c>
      <c r="DM309" s="1">
        <v>65535</v>
      </c>
      <c r="DN309" s="1">
        <v>65535</v>
      </c>
      <c r="DO309" s="1">
        <v>65535</v>
      </c>
      <c r="DP309" s="1">
        <v>65535</v>
      </c>
      <c r="DQ309" s="1">
        <v>65535</v>
      </c>
      <c r="DR309" s="1">
        <v>65535</v>
      </c>
      <c r="DS309" s="1">
        <v>65535</v>
      </c>
      <c r="DT309" s="1">
        <v>65535</v>
      </c>
      <c r="DU309" s="1">
        <v>65535</v>
      </c>
      <c r="DV309" s="1">
        <v>65535</v>
      </c>
      <c r="DW309" s="1">
        <v>65535</v>
      </c>
      <c r="DX309" s="1">
        <v>65535</v>
      </c>
      <c r="DY309" s="1">
        <v>65535</v>
      </c>
      <c r="DZ309" s="1">
        <v>65535</v>
      </c>
      <c r="EA309" s="1">
        <v>65535</v>
      </c>
      <c r="EB309" s="1">
        <v>65535</v>
      </c>
      <c r="EC309" s="1">
        <v>65535</v>
      </c>
      <c r="ED309" s="1">
        <v>65535</v>
      </c>
      <c r="EE309" s="1">
        <v>65535</v>
      </c>
      <c r="EF309" s="1">
        <v>65535</v>
      </c>
      <c r="EG309" s="1">
        <v>65535</v>
      </c>
      <c r="EH309" s="1">
        <v>65535</v>
      </c>
      <c r="EI309" s="1">
        <v>65535</v>
      </c>
      <c r="EJ309" s="1">
        <v>65535</v>
      </c>
      <c r="EK309" s="1">
        <v>65535</v>
      </c>
      <c r="EL309" s="1">
        <v>65535</v>
      </c>
      <c r="EM309" s="1">
        <v>65535</v>
      </c>
      <c r="EN309" s="1">
        <v>65535</v>
      </c>
      <c r="EO309" s="1">
        <v>65535</v>
      </c>
      <c r="EP309" s="1">
        <v>65535</v>
      </c>
      <c r="EQ309" s="1">
        <v>65535</v>
      </c>
      <c r="ER309" s="1">
        <v>65535</v>
      </c>
      <c r="ES309" s="1">
        <v>65535</v>
      </c>
      <c r="ET309" s="1">
        <v>65535</v>
      </c>
      <c r="EU309" s="1">
        <v>65535</v>
      </c>
      <c r="EV309" s="1">
        <v>65535</v>
      </c>
      <c r="EW309" s="1">
        <v>65535</v>
      </c>
      <c r="EX309" s="1">
        <v>65535</v>
      </c>
      <c r="EY309" s="1">
        <v>65535</v>
      </c>
      <c r="EZ309" s="1">
        <v>65535</v>
      </c>
      <c r="FA309" s="1">
        <v>65535</v>
      </c>
      <c r="FB309" s="1">
        <v>65535</v>
      </c>
      <c r="FC309" s="1">
        <v>65535</v>
      </c>
      <c r="FD309" s="1">
        <v>65535</v>
      </c>
      <c r="FE309" s="1">
        <v>65535</v>
      </c>
      <c r="FF309" s="1">
        <v>65535</v>
      </c>
      <c r="FG309" s="1">
        <v>65535</v>
      </c>
      <c r="FH309" s="1">
        <v>65535</v>
      </c>
      <c r="FI309" s="1">
        <v>65535</v>
      </c>
      <c r="FJ309" s="1">
        <v>65535</v>
      </c>
      <c r="FK309" s="1">
        <v>65535</v>
      </c>
      <c r="FL309" s="1">
        <v>65535</v>
      </c>
      <c r="FM309" s="1">
        <v>65535</v>
      </c>
      <c r="FN309" s="1">
        <v>65535</v>
      </c>
      <c r="FO309" s="1">
        <v>65535</v>
      </c>
      <c r="FP309" s="1">
        <v>65535</v>
      </c>
      <c r="FQ309" s="1">
        <v>65535</v>
      </c>
      <c r="FR309" s="1">
        <v>65535</v>
      </c>
      <c r="FS309" s="1">
        <v>65535</v>
      </c>
      <c r="FT309" s="1">
        <v>65535</v>
      </c>
      <c r="FU309" s="1">
        <v>65535</v>
      </c>
      <c r="FV309" s="1">
        <v>65535</v>
      </c>
      <c r="FW309" s="1">
        <v>65535</v>
      </c>
      <c r="FX309" s="1">
        <v>65535</v>
      </c>
      <c r="FY309" s="1">
        <v>65535</v>
      </c>
      <c r="FZ309" s="1">
        <v>65535</v>
      </c>
      <c r="GA309" s="1">
        <v>65535</v>
      </c>
      <c r="GB309" s="1">
        <v>65535</v>
      </c>
      <c r="GC309" s="1">
        <v>65535</v>
      </c>
      <c r="GD309" s="1">
        <v>65535</v>
      </c>
      <c r="GE309" s="1">
        <v>65535</v>
      </c>
      <c r="GF309" s="1">
        <v>65535</v>
      </c>
      <c r="GG309" s="1">
        <v>65535</v>
      </c>
      <c r="GH309" s="1">
        <v>65535</v>
      </c>
      <c r="GI309" s="1">
        <v>65535</v>
      </c>
      <c r="GJ309" s="1">
        <v>65535</v>
      </c>
      <c r="GK309" s="1">
        <v>65535</v>
      </c>
      <c r="GL309" s="1">
        <v>65535</v>
      </c>
      <c r="GM309" s="1">
        <v>65535</v>
      </c>
      <c r="GN309" s="1">
        <v>65535</v>
      </c>
      <c r="GO309" s="1">
        <v>65535</v>
      </c>
      <c r="GP309" s="1">
        <v>65535</v>
      </c>
      <c r="GQ309" s="1">
        <v>65535</v>
      </c>
      <c r="GR309" s="1">
        <v>65535</v>
      </c>
      <c r="GS309" s="1">
        <v>65535</v>
      </c>
      <c r="GT309" s="1">
        <v>65535</v>
      </c>
      <c r="GU309" s="1">
        <v>65535</v>
      </c>
      <c r="GV309" s="1">
        <v>65535</v>
      </c>
      <c r="GW309" s="1">
        <v>65535</v>
      </c>
      <c r="GX309" s="1">
        <v>65535</v>
      </c>
      <c r="GY309" s="1">
        <v>65535</v>
      </c>
      <c r="GZ309" s="1">
        <v>65535</v>
      </c>
      <c r="HA309" s="1">
        <v>65535</v>
      </c>
      <c r="HB309" s="1">
        <v>65535</v>
      </c>
      <c r="HC309" s="1">
        <v>65535</v>
      </c>
      <c r="HD309" s="1">
        <v>65535</v>
      </c>
      <c r="HE309" s="1">
        <v>65535</v>
      </c>
      <c r="HF309" s="1">
        <v>65535</v>
      </c>
      <c r="HG309" s="1">
        <v>65535</v>
      </c>
      <c r="HH309" s="1">
        <v>65535</v>
      </c>
      <c r="HI309" s="1">
        <v>65535</v>
      </c>
      <c r="HJ309" s="1">
        <v>65535</v>
      </c>
      <c r="HK309" s="1">
        <v>65535</v>
      </c>
      <c r="HL309" s="1">
        <v>65535</v>
      </c>
      <c r="HM309" s="1">
        <v>65535</v>
      </c>
      <c r="HN309" s="1">
        <v>65535</v>
      </c>
      <c r="HO309" s="1">
        <v>65535</v>
      </c>
      <c r="HP309" s="1">
        <v>65535</v>
      </c>
      <c r="HQ309" s="1">
        <v>65535</v>
      </c>
      <c r="HR309" s="1">
        <v>7.2</v>
      </c>
      <c r="HS309" s="1">
        <v>7</v>
      </c>
      <c r="HT309" s="1">
        <v>6.1</v>
      </c>
      <c r="HU309" s="1">
        <v>6.5</v>
      </c>
      <c r="HV309" s="1">
        <v>6.9</v>
      </c>
      <c r="HW309" s="1">
        <v>7.5</v>
      </c>
      <c r="HX309" s="1">
        <v>7.5</v>
      </c>
      <c r="HY309" s="1">
        <v>7.8</v>
      </c>
      <c r="HZ309" s="1">
        <v>7.1</v>
      </c>
      <c r="IA309" s="1">
        <v>4.4000000000000004</v>
      </c>
      <c r="IB309" s="1">
        <v>3.3</v>
      </c>
      <c r="IC309" s="1">
        <v>6.6</v>
      </c>
      <c r="ID309" s="1">
        <v>6.3</v>
      </c>
      <c r="IE309" s="1">
        <v>5.8</v>
      </c>
      <c r="IF309" s="1">
        <v>6.1</v>
      </c>
      <c r="IG309" s="1">
        <v>6</v>
      </c>
      <c r="IH309" s="1">
        <v>1.9</v>
      </c>
      <c r="II309" s="1">
        <v>4.9000000000000004</v>
      </c>
      <c r="IJ309" s="1">
        <v>7.1</v>
      </c>
      <c r="IK309" s="1">
        <v>6.4</v>
      </c>
      <c r="IL309" s="1">
        <v>3</v>
      </c>
      <c r="IM309" s="1">
        <v>6.7</v>
      </c>
      <c r="IN309" s="1">
        <v>7.2</v>
      </c>
      <c r="IO309" s="1">
        <v>6.3</v>
      </c>
      <c r="IP309" s="1">
        <v>2.1</v>
      </c>
      <c r="IQ309" s="1">
        <v>4.3</v>
      </c>
      <c r="IR309" s="1">
        <v>7.6</v>
      </c>
      <c r="IS309" s="1">
        <v>6.5</v>
      </c>
      <c r="IT309" s="1">
        <v>3.8</v>
      </c>
      <c r="IU309" s="1">
        <v>6</v>
      </c>
      <c r="IV309" s="1">
        <v>6.8</v>
      </c>
      <c r="IW309" s="1">
        <v>6</v>
      </c>
      <c r="IX309" s="1">
        <v>3.6</v>
      </c>
      <c r="IY309" s="1">
        <v>5.8</v>
      </c>
      <c r="IZ309" s="1">
        <v>5.2</v>
      </c>
      <c r="JA309" s="1">
        <v>4.4000000000000004</v>
      </c>
      <c r="JB309" s="1">
        <v>7.2</v>
      </c>
      <c r="JC309" s="1">
        <v>3.7</v>
      </c>
      <c r="JD309" s="1">
        <v>7.7</v>
      </c>
      <c r="JE309" s="1">
        <v>7.7</v>
      </c>
      <c r="JF309" s="1">
        <v>6.4</v>
      </c>
      <c r="JG309" s="1">
        <v>5.2</v>
      </c>
      <c r="JH309" s="1">
        <v>4.5</v>
      </c>
      <c r="JI309" s="1">
        <v>6.2</v>
      </c>
      <c r="JJ309" s="1">
        <v>7.5</v>
      </c>
      <c r="JK309" s="1">
        <v>4.5</v>
      </c>
      <c r="JL309" s="1">
        <v>6.6</v>
      </c>
      <c r="JM309" s="1">
        <v>6.1</v>
      </c>
      <c r="JN309" s="1">
        <v>6.5</v>
      </c>
      <c r="JO309" s="1">
        <v>6.9</v>
      </c>
      <c r="JP309" s="1">
        <v>7.2</v>
      </c>
      <c r="JQ309" s="1">
        <v>6.9</v>
      </c>
      <c r="JR309" s="1">
        <v>3.7</v>
      </c>
      <c r="JS309" s="1">
        <v>4.5</v>
      </c>
      <c r="JT309" s="1">
        <v>7.1</v>
      </c>
      <c r="JU309" s="1">
        <v>4.3</v>
      </c>
      <c r="JV309" s="1">
        <v>4.0999999999999996</v>
      </c>
      <c r="JW309" s="1">
        <v>4.3</v>
      </c>
      <c r="JX309" s="1">
        <v>5.4</v>
      </c>
      <c r="JY309" s="1">
        <v>6.6</v>
      </c>
      <c r="JZ309" s="1">
        <v>2.7</v>
      </c>
      <c r="KA309" s="1">
        <v>3.3</v>
      </c>
      <c r="KB309" s="1">
        <v>4.4000000000000004</v>
      </c>
      <c r="KC309" s="1">
        <v>7.4</v>
      </c>
      <c r="KD309" s="1">
        <v>3.3</v>
      </c>
      <c r="KE309" s="1">
        <v>5.4</v>
      </c>
      <c r="KF309" s="1">
        <v>7.5</v>
      </c>
      <c r="KG309" s="1">
        <v>7.5</v>
      </c>
      <c r="KH309" s="1">
        <v>5.9</v>
      </c>
      <c r="KI309" s="1">
        <v>5.7</v>
      </c>
      <c r="KJ309" s="1">
        <v>5</v>
      </c>
      <c r="KK309" s="1">
        <v>6.1</v>
      </c>
      <c r="KL309" s="1">
        <v>4.2</v>
      </c>
      <c r="KM309" s="1">
        <v>6</v>
      </c>
      <c r="KN309" s="1">
        <v>6.8</v>
      </c>
      <c r="KO309" s="1">
        <v>3.6</v>
      </c>
      <c r="KP309" s="1">
        <v>4.5999999999999996</v>
      </c>
      <c r="KQ309" s="1">
        <v>4.3</v>
      </c>
      <c r="KR309" s="1">
        <v>4.7</v>
      </c>
      <c r="KS309" s="1">
        <v>65535</v>
      </c>
      <c r="KT309" s="1">
        <v>65535</v>
      </c>
      <c r="KU309" s="1">
        <v>65535</v>
      </c>
      <c r="KV309" s="1">
        <v>65535</v>
      </c>
      <c r="KW309" s="1">
        <v>65535</v>
      </c>
      <c r="KX309" s="1">
        <v>65535</v>
      </c>
      <c r="KY309" s="1">
        <v>65535</v>
      </c>
      <c r="KZ309" s="1">
        <v>65535</v>
      </c>
      <c r="LA309" s="1">
        <v>65535</v>
      </c>
      <c r="LB309" s="1">
        <v>65535</v>
      </c>
      <c r="LC309" s="1">
        <v>65535</v>
      </c>
      <c r="LD309" s="1">
        <v>65535</v>
      </c>
      <c r="LE309" s="1">
        <v>65535</v>
      </c>
      <c r="LF309" s="1">
        <v>65535</v>
      </c>
      <c r="LG309" s="1">
        <v>65535</v>
      </c>
      <c r="LH309" s="1">
        <v>65535</v>
      </c>
      <c r="LI309" s="1">
        <v>65535</v>
      </c>
      <c r="LJ309" s="1">
        <v>65535</v>
      </c>
      <c r="LK309" s="1">
        <v>65535</v>
      </c>
      <c r="LL309" s="1">
        <v>65535</v>
      </c>
      <c r="LM309" s="1">
        <v>65535</v>
      </c>
      <c r="LN309" s="1">
        <v>65535</v>
      </c>
      <c r="LO309" s="1">
        <v>65535</v>
      </c>
      <c r="LP309" s="1">
        <v>65535</v>
      </c>
      <c r="LQ309" s="1">
        <v>65535</v>
      </c>
      <c r="LR309" s="1">
        <v>65535</v>
      </c>
      <c r="LS309" s="1">
        <v>65535</v>
      </c>
      <c r="LT309" s="1">
        <v>65535</v>
      </c>
      <c r="LU309" s="1">
        <v>65535</v>
      </c>
      <c r="LV309" s="1">
        <v>65535</v>
      </c>
      <c r="LW309" s="1">
        <v>65535</v>
      </c>
      <c r="LX309" s="1">
        <v>65535</v>
      </c>
      <c r="LY309" s="1">
        <v>65535</v>
      </c>
      <c r="LZ309" s="1">
        <v>65535</v>
      </c>
      <c r="MA309" s="1">
        <v>65535</v>
      </c>
      <c r="MB309" s="1">
        <v>65535</v>
      </c>
      <c r="MC309" s="1">
        <v>65535</v>
      </c>
      <c r="MD309" s="1">
        <v>65535</v>
      </c>
      <c r="ME309" s="1">
        <v>65535</v>
      </c>
      <c r="MF309" s="1">
        <v>65535</v>
      </c>
      <c r="MG309" s="1">
        <v>65535</v>
      </c>
      <c r="MH309" s="1">
        <v>65535</v>
      </c>
      <c r="MI309" s="1">
        <v>65535</v>
      </c>
      <c r="MJ309" s="1">
        <v>65535</v>
      </c>
      <c r="MK309" s="1">
        <v>65535</v>
      </c>
      <c r="ML309" s="1">
        <v>65535</v>
      </c>
      <c r="MM309" s="1">
        <v>65535</v>
      </c>
      <c r="MN309" s="1">
        <v>65535</v>
      </c>
      <c r="MO309" s="1">
        <v>65535</v>
      </c>
      <c r="MP309" s="1">
        <v>65535</v>
      </c>
      <c r="MQ309" s="1">
        <v>65535</v>
      </c>
      <c r="MR309" s="1">
        <v>65535</v>
      </c>
      <c r="MS309" s="1">
        <v>65535</v>
      </c>
      <c r="MT309" s="1">
        <v>65535</v>
      </c>
      <c r="MU309" s="1">
        <v>65535</v>
      </c>
      <c r="MV309" s="1">
        <v>65535</v>
      </c>
      <c r="MW309" s="1">
        <v>65535</v>
      </c>
      <c r="MX309" s="1">
        <v>65535</v>
      </c>
      <c r="MY309" s="1">
        <v>65535</v>
      </c>
      <c r="MZ309" s="1">
        <v>65535</v>
      </c>
      <c r="NA309" s="1">
        <v>65535</v>
      </c>
      <c r="NB309" s="1">
        <v>65535</v>
      </c>
      <c r="NC309" s="1">
        <v>65535</v>
      </c>
      <c r="ND309" s="1">
        <v>65535</v>
      </c>
      <c r="NE309" s="1">
        <v>65535</v>
      </c>
      <c r="NF309" s="1">
        <v>65535</v>
      </c>
      <c r="NG309" s="1">
        <v>65535</v>
      </c>
      <c r="NH309" s="1">
        <v>65535</v>
      </c>
      <c r="NI309" s="1">
        <v>65535</v>
      </c>
      <c r="NJ309" s="6">
        <f t="shared" si="209"/>
        <v>0</v>
      </c>
      <c r="NK309" s="3">
        <f t="shared" si="210"/>
        <v>0</v>
      </c>
      <c r="NL309" s="3">
        <f t="shared" si="211"/>
        <v>0</v>
      </c>
      <c r="NM309" s="3">
        <f t="shared" si="212"/>
        <v>0</v>
      </c>
      <c r="NN309" s="3">
        <f t="shared" si="213"/>
        <v>0</v>
      </c>
      <c r="NO309" s="3">
        <f t="shared" si="214"/>
        <v>0</v>
      </c>
      <c r="NP309" s="3">
        <f t="shared" si="215"/>
        <v>0</v>
      </c>
      <c r="NQ309" s="3">
        <f t="shared" si="216"/>
        <v>0.83870967741935487</v>
      </c>
      <c r="NR309" s="3">
        <f t="shared" si="217"/>
        <v>1</v>
      </c>
      <c r="NS309" s="3">
        <f t="shared" si="218"/>
        <v>0.74193548387096775</v>
      </c>
      <c r="NT309" s="3">
        <f t="shared" si="219"/>
        <v>0</v>
      </c>
      <c r="NU309" s="3">
        <f t="shared" si="220"/>
        <v>0</v>
      </c>
      <c r="NV309" s="3">
        <f t="shared" si="221"/>
        <v>0.21643835616438356</v>
      </c>
      <c r="NW309" s="5" t="e">
        <f t="shared" si="222"/>
        <v>#N/A</v>
      </c>
      <c r="NX309" s="1" t="e">
        <f t="shared" si="223"/>
        <v>#N/A</v>
      </c>
      <c r="NY309" s="1" t="e">
        <f t="shared" si="224"/>
        <v>#N/A</v>
      </c>
      <c r="NZ309" s="1" t="e">
        <f t="shared" si="225"/>
        <v>#N/A</v>
      </c>
      <c r="OA309" s="1" t="e">
        <f t="shared" si="226"/>
        <v>#N/A</v>
      </c>
      <c r="OB309" s="1" t="e">
        <f t="shared" si="227"/>
        <v>#N/A</v>
      </c>
      <c r="OC309" s="1" t="e">
        <f t="shared" si="228"/>
        <v>#N/A</v>
      </c>
      <c r="OD309" s="1">
        <f t="shared" si="229"/>
        <v>5.8461538461538458</v>
      </c>
      <c r="OE309" s="1">
        <f t="shared" si="230"/>
        <v>5.870000000000001</v>
      </c>
      <c r="OF309" s="1">
        <f t="shared" si="231"/>
        <v>5.1652173913043473</v>
      </c>
      <c r="OG309" s="1" t="e">
        <f t="shared" si="232"/>
        <v>#N/A</v>
      </c>
      <c r="OH309" s="1" t="e">
        <f t="shared" si="233"/>
        <v>#N/A</v>
      </c>
      <c r="OI309" s="111" t="e">
        <f>NA()</f>
        <v>#N/A</v>
      </c>
      <c r="OJ309" s="112" t="e">
        <f>NA()</f>
        <v>#N/A</v>
      </c>
      <c r="OK309" s="112" t="e">
        <f>NA()</f>
        <v>#N/A</v>
      </c>
      <c r="OL309" s="112" t="e">
        <f>NA()</f>
        <v>#N/A</v>
      </c>
      <c r="OM309" s="112" t="e">
        <f>NA()</f>
        <v>#N/A</v>
      </c>
      <c r="ON309" s="112" t="e">
        <f>NA()</f>
        <v>#N/A</v>
      </c>
      <c r="OO309" s="112" t="e">
        <f>NA()</f>
        <v>#N/A</v>
      </c>
      <c r="OP309" s="112" t="e">
        <f>NA()</f>
        <v>#N/A</v>
      </c>
      <c r="OQ309" s="112" t="e">
        <f>NA()</f>
        <v>#N/A</v>
      </c>
      <c r="OR309" s="112" t="e">
        <f>NA()</f>
        <v>#N/A</v>
      </c>
      <c r="OS309" s="112" t="e">
        <f>NA()</f>
        <v>#N/A</v>
      </c>
      <c r="OT309" s="112" t="e">
        <f>NA()</f>
        <v>#N/A</v>
      </c>
      <c r="OU309" s="5" t="e">
        <f t="shared" si="197"/>
        <v>#N/A</v>
      </c>
      <c r="OV309" s="1" t="e">
        <f t="shared" si="198"/>
        <v>#N/A</v>
      </c>
      <c r="OW309" s="1" t="e">
        <f t="shared" si="199"/>
        <v>#N/A</v>
      </c>
      <c r="OX309" s="1" t="e">
        <f t="shared" si="200"/>
        <v>#N/A</v>
      </c>
      <c r="OY309" s="1" t="e">
        <f t="shared" si="201"/>
        <v>#N/A</v>
      </c>
      <c r="OZ309" s="1" t="e">
        <f t="shared" si="202"/>
        <v>#N/A</v>
      </c>
      <c r="PA309" s="1" t="e">
        <f t="shared" si="203"/>
        <v>#N/A</v>
      </c>
      <c r="PB309" s="1" t="e">
        <f t="shared" si="204"/>
        <v>#N/A</v>
      </c>
      <c r="PC309" s="1" t="e">
        <f t="shared" si="205"/>
        <v>#N/A</v>
      </c>
      <c r="PD309" s="1" t="e">
        <f t="shared" si="206"/>
        <v>#N/A</v>
      </c>
      <c r="PE309" s="1" t="e">
        <f t="shared" si="207"/>
        <v>#N/A</v>
      </c>
      <c r="PF309" s="1" t="e">
        <f t="shared" si="208"/>
        <v>#N/A</v>
      </c>
      <c r="PG309" s="111" t="e">
        <f>NA()</f>
        <v>#N/A</v>
      </c>
      <c r="PH309" s="112" t="e">
        <f>NA()</f>
        <v>#N/A</v>
      </c>
      <c r="PI309" s="112" t="e">
        <f>NA()</f>
        <v>#N/A</v>
      </c>
      <c r="PJ309" s="112" t="e">
        <f>NA()</f>
        <v>#N/A</v>
      </c>
      <c r="PK309" s="112" t="e">
        <f>NA()</f>
        <v>#N/A</v>
      </c>
      <c r="PL309" s="112" t="e">
        <f>NA()</f>
        <v>#N/A</v>
      </c>
      <c r="PM309" s="112" t="e">
        <f>NA()</f>
        <v>#N/A</v>
      </c>
      <c r="PN309" s="112" t="e">
        <f>NA()</f>
        <v>#N/A</v>
      </c>
      <c r="PO309" s="112" t="e">
        <f>NA()</f>
        <v>#N/A</v>
      </c>
      <c r="PP309" s="112" t="e">
        <f>NA()</f>
        <v>#N/A</v>
      </c>
      <c r="PQ309" s="112" t="e">
        <f>NA()</f>
        <v>#N/A</v>
      </c>
      <c r="PR309" s="137" t="e">
        <f>NA()</f>
        <v>#N/A</v>
      </c>
      <c r="PS309" s="5" t="e">
        <f t="array" ref="PS309">+IF(ISERROR($NW309)=FALSE,MIN(IF($H309:$AL309&lt;65534,$H309:$AL309,"")),NA())</f>
        <v>#N/A</v>
      </c>
      <c r="PT309" s="1" t="e">
        <f t="array" ref="PT309">+IF(ISERROR($NX309)=FALSE,MIN(IF($AM309:$BN309&lt;65534,$AM309:$BN309,"")),NA())</f>
        <v>#N/A</v>
      </c>
      <c r="PU309" s="1" t="e">
        <f t="array" ref="PU309">+IF(ISERROR($NY309)=FALSE,MIN(IF($BP309:$CT309&lt;65534,$BP309:$CT309,"")),NA())</f>
        <v>#N/A</v>
      </c>
      <c r="PV309" s="1" t="e">
        <f t="array" ref="PV309">+IF(ISERROR($NZ309)=FALSE,MIN(IF($CU309:$DX309&lt;65534,$CU309:$DX309,"")),NA())</f>
        <v>#N/A</v>
      </c>
      <c r="PW309" s="1" t="e">
        <f t="array" ref="PW309">+IF(ISERROR($OA309)=FALSE,MIN(IF($DY309:$FC309&lt;65534,$DY309:$FC309,"")),NA())</f>
        <v>#N/A</v>
      </c>
      <c r="PX309" s="1" t="e">
        <f t="array" ref="PX309">+IF(ISERROR($OB309)=FALSE,MIN(IF($FD309:$GG309&lt;65534,$FD309:$GG309,"")),NA())</f>
        <v>#N/A</v>
      </c>
      <c r="PY309" s="1" t="e">
        <f t="array" ref="PY309">+IF(ISERROR($OC309)=FALSE,MIN(IF($GH309:$HL309&lt;65534,$GH309:$HL309,"")),NA())</f>
        <v>#N/A</v>
      </c>
      <c r="PZ309" s="1">
        <f t="array" ref="PZ309">+IF(ISERROR($OD309)=FALSE,MIN(IF($HM309:$IQ309&lt;65534,$HM309:$IQ309,"")),NA())</f>
        <v>1.9</v>
      </c>
      <c r="QA309" s="1">
        <f t="array" ref="QA309">+IF(ISERROR($OE309)=FALSE,MIN(IF($IR309:$JU309&lt;65534,$IR309:$JU309,"")),NA())</f>
        <v>3.6</v>
      </c>
      <c r="QB309" s="1">
        <f t="array" ref="QB309">+IF(ISERROR($OF309)=FALSE,MIN(IF($JV309:$KZ309&lt;65534,$JV309:$KZ309,"")),NA())</f>
        <v>2.7</v>
      </c>
      <c r="QC309" s="1" t="e">
        <f t="array" ref="QC309">+IF(ISERROR($OG309)=FALSE,MIN(IF($LA309:$MD309&lt;65534,$LA309:$MD309,"")),NA())</f>
        <v>#N/A</v>
      </c>
      <c r="QD309" s="1" t="e">
        <f t="array" ref="QD309">+IF(ISERROR($OH309)=FALSE,MIN(IF($ME309:$NI309&lt;65534,$ME309:$NI309,"")),NA())</f>
        <v>#N/A</v>
      </c>
      <c r="QE309" s="5" t="e">
        <f t="shared" si="234"/>
        <v>#N/A</v>
      </c>
      <c r="QF309" s="1" t="e">
        <f t="shared" si="235"/>
        <v>#N/A</v>
      </c>
      <c r="QG309" s="1" t="e">
        <f t="shared" si="236"/>
        <v>#N/A</v>
      </c>
      <c r="QH309" s="1" t="e">
        <f t="shared" si="237"/>
        <v>#N/A</v>
      </c>
      <c r="QI309" s="1" t="e">
        <f t="shared" si="238"/>
        <v>#N/A</v>
      </c>
      <c r="QJ309" s="1" t="e">
        <f t="shared" si="239"/>
        <v>#N/A</v>
      </c>
      <c r="QK309" s="1" t="e">
        <f t="shared" si="240"/>
        <v>#N/A</v>
      </c>
      <c r="QL309" s="1" t="e">
        <f t="shared" si="241"/>
        <v>#N/A</v>
      </c>
      <c r="QM309" s="1" t="e">
        <f t="shared" si="242"/>
        <v>#N/A</v>
      </c>
      <c r="QN309" s="1" t="e">
        <f t="shared" si="243"/>
        <v>#N/A</v>
      </c>
      <c r="QO309" s="1" t="e">
        <f t="shared" si="244"/>
        <v>#N/A</v>
      </c>
      <c r="QP309" s="1" t="e">
        <f t="shared" si="245"/>
        <v>#N/A</v>
      </c>
      <c r="QQ309" s="5" t="s">
        <v>893</v>
      </c>
    </row>
    <row r="310" spans="1:459" s="1" customFormat="1" x14ac:dyDescent="0.2">
      <c r="A310" s="130">
        <v>21206960</v>
      </c>
      <c r="B310" s="131">
        <v>-74.066666666666663</v>
      </c>
      <c r="C310" s="131">
        <v>4.5999999999999996</v>
      </c>
      <c r="D310" s="132">
        <v>2646</v>
      </c>
      <c r="E310" s="133" t="s">
        <v>641</v>
      </c>
      <c r="F310" s="133" t="s">
        <v>537</v>
      </c>
      <c r="G310" s="133" t="s">
        <v>306</v>
      </c>
      <c r="H310" s="1">
        <v>65535</v>
      </c>
      <c r="I310" s="1">
        <v>9.5</v>
      </c>
      <c r="J310" s="1">
        <v>11.8</v>
      </c>
      <c r="K310" s="1">
        <v>11.4</v>
      </c>
      <c r="L310" s="1">
        <v>10</v>
      </c>
      <c r="M310" s="1">
        <v>11.6</v>
      </c>
      <c r="N310" s="1">
        <v>11.5</v>
      </c>
      <c r="O310" s="1">
        <v>12.2</v>
      </c>
      <c r="P310" s="1">
        <v>11.6</v>
      </c>
      <c r="Q310" s="1">
        <v>11.8</v>
      </c>
      <c r="R310" s="1">
        <v>12.3</v>
      </c>
      <c r="S310" s="1">
        <v>11.5</v>
      </c>
      <c r="T310" s="1">
        <v>10.6</v>
      </c>
      <c r="U310" s="1">
        <v>12.5</v>
      </c>
      <c r="V310" s="1">
        <v>10.5</v>
      </c>
      <c r="W310" s="1">
        <v>11.1</v>
      </c>
      <c r="X310" s="1">
        <v>12.2</v>
      </c>
      <c r="Y310" s="1">
        <v>12.3</v>
      </c>
      <c r="Z310" s="1">
        <v>12.8</v>
      </c>
      <c r="AA310" s="1">
        <v>13</v>
      </c>
      <c r="AB310" s="1">
        <v>11.2</v>
      </c>
      <c r="AC310" s="1">
        <v>13.7</v>
      </c>
      <c r="AD310" s="1">
        <v>13.3</v>
      </c>
      <c r="AE310" s="1">
        <v>13.5</v>
      </c>
      <c r="AF310" s="1">
        <v>12.2</v>
      </c>
      <c r="AG310" s="1">
        <v>11.2</v>
      </c>
      <c r="AH310" s="1">
        <v>11.6</v>
      </c>
      <c r="AI310" s="1">
        <v>13</v>
      </c>
      <c r="AJ310" s="1">
        <v>12.4</v>
      </c>
      <c r="AK310" s="1">
        <v>10.7</v>
      </c>
      <c r="AL310" s="1">
        <v>11.1</v>
      </c>
      <c r="AM310" s="1">
        <v>65535</v>
      </c>
      <c r="AN310" s="1">
        <v>11.8</v>
      </c>
      <c r="AO310" s="1">
        <v>9.4</v>
      </c>
      <c r="AP310" s="1">
        <v>10.7</v>
      </c>
      <c r="AQ310" s="1">
        <v>12.5</v>
      </c>
      <c r="AR310" s="1">
        <v>12.4</v>
      </c>
      <c r="AS310" s="1">
        <v>12.6</v>
      </c>
      <c r="AT310" s="1">
        <v>13.8</v>
      </c>
      <c r="AU310" s="1">
        <v>13.3</v>
      </c>
      <c r="AV310" s="1">
        <v>11.6</v>
      </c>
      <c r="AW310" s="1">
        <v>11.8</v>
      </c>
      <c r="AX310" s="1">
        <v>10.6</v>
      </c>
      <c r="AY310" s="1">
        <v>11.5</v>
      </c>
      <c r="AZ310" s="1">
        <v>12.3</v>
      </c>
      <c r="BA310" s="1">
        <v>10.8</v>
      </c>
      <c r="BB310" s="1">
        <v>13.7</v>
      </c>
      <c r="BC310" s="1">
        <v>11.9</v>
      </c>
      <c r="BD310" s="1">
        <v>14.1</v>
      </c>
      <c r="BE310" s="1">
        <v>12.9</v>
      </c>
      <c r="BF310" s="1">
        <v>12.9</v>
      </c>
      <c r="BG310" s="1">
        <v>14.6</v>
      </c>
      <c r="BH310" s="1">
        <v>11.3</v>
      </c>
      <c r="BI310" s="1">
        <v>12.5</v>
      </c>
      <c r="BJ310" s="1">
        <v>12.3</v>
      </c>
      <c r="BK310" s="1">
        <v>12.3</v>
      </c>
      <c r="BL310" s="1">
        <v>11.2</v>
      </c>
      <c r="BM310" s="1">
        <v>12.3</v>
      </c>
      <c r="BN310" s="1">
        <v>13.3</v>
      </c>
      <c r="BO310" s="102"/>
      <c r="BP310" s="1">
        <v>12.8</v>
      </c>
      <c r="BQ310" s="1">
        <v>12.1</v>
      </c>
      <c r="BR310" s="1">
        <v>12.9</v>
      </c>
      <c r="BS310" s="1">
        <v>12</v>
      </c>
      <c r="BT310" s="1">
        <v>13.5</v>
      </c>
      <c r="BU310" s="1">
        <v>13.6</v>
      </c>
      <c r="BV310" s="1">
        <v>12.8</v>
      </c>
      <c r="BW310" s="1">
        <v>12.8</v>
      </c>
      <c r="BX310" s="1">
        <v>14.4</v>
      </c>
      <c r="BY310" s="1">
        <v>14.2</v>
      </c>
      <c r="BZ310" s="1">
        <v>13.7</v>
      </c>
      <c r="CA310" s="1">
        <v>13.9</v>
      </c>
      <c r="CB310" s="1">
        <v>13.9</v>
      </c>
      <c r="CC310" s="1">
        <v>13.9</v>
      </c>
      <c r="CD310" s="1">
        <v>13.4</v>
      </c>
      <c r="CE310" s="1">
        <v>12.8</v>
      </c>
      <c r="CF310" s="1">
        <v>14.1</v>
      </c>
      <c r="CG310" s="1">
        <v>13.9</v>
      </c>
      <c r="CH310" s="1">
        <v>13.6</v>
      </c>
      <c r="CI310" s="1">
        <v>12.8</v>
      </c>
      <c r="CJ310" s="1">
        <v>13</v>
      </c>
      <c r="CK310" s="1">
        <v>11.8</v>
      </c>
      <c r="CL310" s="1">
        <v>12.8</v>
      </c>
      <c r="CM310" s="1">
        <v>13.3</v>
      </c>
      <c r="CN310" s="1">
        <v>10.4</v>
      </c>
      <c r="CO310" s="1">
        <v>11.2</v>
      </c>
      <c r="CP310" s="1">
        <v>11.7</v>
      </c>
      <c r="CQ310" s="1">
        <v>12.4</v>
      </c>
      <c r="CR310" s="1">
        <v>14.2</v>
      </c>
      <c r="CS310" s="1">
        <v>12.9</v>
      </c>
      <c r="CT310" s="1">
        <v>13.1</v>
      </c>
      <c r="CU310" s="1">
        <v>13</v>
      </c>
      <c r="CV310" s="1">
        <v>13</v>
      </c>
      <c r="CW310" s="1">
        <v>11.4</v>
      </c>
      <c r="CX310" s="1">
        <v>13.5</v>
      </c>
      <c r="CY310" s="1">
        <v>13.3</v>
      </c>
      <c r="CZ310" s="1">
        <v>13.5</v>
      </c>
      <c r="DA310" s="1">
        <v>13.4</v>
      </c>
      <c r="DB310" s="1">
        <v>11.8</v>
      </c>
      <c r="DC310" s="1">
        <v>12.7</v>
      </c>
      <c r="DD310" s="1">
        <v>13.1</v>
      </c>
      <c r="DE310" s="1">
        <v>12.7</v>
      </c>
      <c r="DF310" s="1">
        <v>12.9</v>
      </c>
      <c r="DG310" s="1">
        <v>13</v>
      </c>
      <c r="DH310" s="1">
        <v>11.7</v>
      </c>
      <c r="DI310" s="1">
        <v>11.8</v>
      </c>
      <c r="DJ310" s="1">
        <v>12.9</v>
      </c>
      <c r="DK310" s="1">
        <v>12.7</v>
      </c>
      <c r="DL310" s="1">
        <v>13.4</v>
      </c>
      <c r="DM310" s="1">
        <v>12.2</v>
      </c>
      <c r="DN310" s="1">
        <v>12.4</v>
      </c>
      <c r="DO310" s="1">
        <v>13</v>
      </c>
      <c r="DP310" s="1">
        <v>12.2</v>
      </c>
      <c r="DQ310" s="1">
        <v>12.1</v>
      </c>
      <c r="DR310" s="1">
        <v>12.9</v>
      </c>
      <c r="DS310" s="1">
        <v>12</v>
      </c>
      <c r="DT310" s="1">
        <v>13.6</v>
      </c>
      <c r="DU310" s="1">
        <v>13.9</v>
      </c>
      <c r="DV310" s="1">
        <v>14.1</v>
      </c>
      <c r="DW310" s="1">
        <v>14.3</v>
      </c>
      <c r="DX310" s="1">
        <v>12.3</v>
      </c>
      <c r="DY310" s="1">
        <v>10.4</v>
      </c>
      <c r="DZ310" s="1">
        <v>11.8</v>
      </c>
      <c r="EA310" s="1">
        <v>13</v>
      </c>
      <c r="EB310" s="1">
        <v>12.4</v>
      </c>
      <c r="EC310" s="1">
        <v>13.6</v>
      </c>
      <c r="ED310" s="1">
        <v>14.5</v>
      </c>
      <c r="EE310" s="1">
        <v>13.7</v>
      </c>
      <c r="EF310" s="1">
        <v>13.1</v>
      </c>
      <c r="EG310" s="1">
        <v>13.2</v>
      </c>
      <c r="EH310" s="1">
        <v>12.8</v>
      </c>
      <c r="EI310" s="1">
        <v>13.6</v>
      </c>
      <c r="EJ310" s="1">
        <v>13.2</v>
      </c>
      <c r="EK310" s="1">
        <v>12.1</v>
      </c>
      <c r="EL310" s="1">
        <v>12.7</v>
      </c>
      <c r="EM310" s="1">
        <v>12.3</v>
      </c>
      <c r="EN310" s="1">
        <v>12.6</v>
      </c>
      <c r="EO310" s="1">
        <v>12.8</v>
      </c>
      <c r="EP310" s="1">
        <v>12.2</v>
      </c>
      <c r="EQ310" s="1">
        <v>12.2</v>
      </c>
      <c r="ER310" s="1">
        <v>12.4</v>
      </c>
      <c r="ES310" s="1">
        <v>12.4</v>
      </c>
      <c r="ET310" s="1">
        <v>13.3</v>
      </c>
      <c r="EU310" s="1">
        <v>13.1</v>
      </c>
      <c r="EV310" s="1">
        <v>12</v>
      </c>
      <c r="EW310" s="1">
        <v>11.4</v>
      </c>
      <c r="EX310" s="1">
        <v>12.5</v>
      </c>
      <c r="EY310" s="1">
        <v>12.3</v>
      </c>
      <c r="EZ310" s="1">
        <v>12.1</v>
      </c>
      <c r="FA310" s="1">
        <v>12.5</v>
      </c>
      <c r="FB310" s="1">
        <v>12.2</v>
      </c>
      <c r="FC310" s="1">
        <v>12.3</v>
      </c>
      <c r="FD310" s="1">
        <v>12.2</v>
      </c>
      <c r="FE310" s="1">
        <v>11.3</v>
      </c>
      <c r="FF310" s="1">
        <v>13.9</v>
      </c>
      <c r="FG310" s="1">
        <v>12.1</v>
      </c>
      <c r="FH310" s="1">
        <v>12.3</v>
      </c>
      <c r="FI310" s="1">
        <v>11.7</v>
      </c>
      <c r="FJ310" s="1">
        <v>12.2</v>
      </c>
      <c r="FK310" s="1">
        <v>12</v>
      </c>
      <c r="FL310" s="1">
        <v>13.1</v>
      </c>
      <c r="FM310" s="1">
        <v>12.4</v>
      </c>
      <c r="FN310" s="1">
        <v>12.8</v>
      </c>
      <c r="FO310" s="1">
        <v>12.8</v>
      </c>
      <c r="FP310" s="1">
        <v>13.1</v>
      </c>
      <c r="FQ310" s="1">
        <v>12.7</v>
      </c>
      <c r="FR310" s="1">
        <v>12.1</v>
      </c>
      <c r="FS310" s="1">
        <v>13.2</v>
      </c>
      <c r="FT310" s="1">
        <v>12.9</v>
      </c>
      <c r="FU310" s="1">
        <v>12.9</v>
      </c>
      <c r="FV310" s="1">
        <v>13.5</v>
      </c>
      <c r="FW310" s="1">
        <v>12.2</v>
      </c>
      <c r="FX310" s="1">
        <v>11.8</v>
      </c>
      <c r="FY310" s="1">
        <v>12.2</v>
      </c>
      <c r="FZ310" s="1">
        <v>12.7</v>
      </c>
      <c r="GA310" s="1">
        <v>11.8</v>
      </c>
      <c r="GB310" s="1">
        <v>11.2</v>
      </c>
      <c r="GC310" s="1">
        <v>12.6</v>
      </c>
      <c r="GD310" s="1">
        <v>10.8</v>
      </c>
      <c r="GE310" s="1">
        <v>12.4</v>
      </c>
      <c r="GF310" s="1">
        <v>11.6</v>
      </c>
      <c r="GG310" s="1">
        <v>11.7</v>
      </c>
      <c r="GH310" s="1">
        <v>12.2</v>
      </c>
      <c r="GI310" s="1">
        <v>11.6</v>
      </c>
      <c r="GJ310" s="1">
        <v>12</v>
      </c>
      <c r="GK310" s="1">
        <v>11.3</v>
      </c>
      <c r="GL310" s="1">
        <v>11.5</v>
      </c>
      <c r="GM310" s="1">
        <v>10.6</v>
      </c>
      <c r="GN310" s="1">
        <v>12.8</v>
      </c>
      <c r="GO310" s="1">
        <v>12.1</v>
      </c>
      <c r="GP310" s="1">
        <v>11.2</v>
      </c>
      <c r="GQ310" s="1">
        <v>11.8</v>
      </c>
      <c r="GR310" s="1">
        <v>12</v>
      </c>
      <c r="GS310" s="1">
        <v>12.3</v>
      </c>
      <c r="GT310" s="1">
        <v>11.8</v>
      </c>
      <c r="GU310" s="1">
        <v>11.7</v>
      </c>
      <c r="GV310" s="1">
        <v>12.1</v>
      </c>
      <c r="GW310" s="1">
        <v>11.2</v>
      </c>
      <c r="GX310" s="1">
        <v>10.199999999999999</v>
      </c>
      <c r="GY310" s="1">
        <v>13.4</v>
      </c>
      <c r="GZ310" s="1">
        <v>11.2</v>
      </c>
      <c r="HA310" s="1">
        <v>12.2</v>
      </c>
      <c r="HB310" s="1">
        <v>12.1</v>
      </c>
      <c r="HC310" s="1">
        <v>12</v>
      </c>
      <c r="HD310" s="1">
        <v>11.8</v>
      </c>
      <c r="HE310" s="1">
        <v>12.8</v>
      </c>
      <c r="HF310" s="1">
        <v>10.1</v>
      </c>
      <c r="HG310" s="1">
        <v>12.3</v>
      </c>
      <c r="HH310" s="1">
        <v>11.9</v>
      </c>
      <c r="HI310" s="1">
        <v>12</v>
      </c>
      <c r="HJ310" s="1">
        <v>11.5</v>
      </c>
      <c r="HK310" s="1">
        <v>11.7</v>
      </c>
      <c r="HL310" s="1">
        <v>11.5</v>
      </c>
      <c r="HM310" s="1">
        <v>11.5</v>
      </c>
      <c r="HN310" s="1">
        <v>12.3</v>
      </c>
      <c r="HO310" s="1">
        <v>12.9</v>
      </c>
      <c r="HP310" s="1">
        <v>11.6</v>
      </c>
      <c r="HQ310" s="1">
        <v>12</v>
      </c>
      <c r="HR310" s="1">
        <v>11.9</v>
      </c>
      <c r="HS310" s="1">
        <v>11.8</v>
      </c>
      <c r="HT310" s="1">
        <v>11.6</v>
      </c>
      <c r="HU310" s="1">
        <v>12.2</v>
      </c>
      <c r="HV310" s="1">
        <v>11.9</v>
      </c>
      <c r="HW310" s="1">
        <v>13.2</v>
      </c>
      <c r="HX310" s="1">
        <v>13.3</v>
      </c>
      <c r="HY310" s="1">
        <v>12.2</v>
      </c>
      <c r="HZ310" s="1">
        <v>11.8</v>
      </c>
      <c r="IA310" s="1">
        <v>10.3</v>
      </c>
      <c r="IB310" s="1">
        <v>11.2</v>
      </c>
      <c r="IC310" s="1">
        <v>11.1</v>
      </c>
      <c r="ID310" s="1">
        <v>11.7</v>
      </c>
      <c r="IE310" s="1">
        <v>10.4</v>
      </c>
      <c r="IF310" s="1">
        <v>10.4</v>
      </c>
      <c r="IG310" s="1">
        <v>12.4</v>
      </c>
      <c r="IH310" s="1">
        <v>10.5</v>
      </c>
      <c r="II310" s="1">
        <v>13.3</v>
      </c>
      <c r="IJ310" s="1">
        <v>12</v>
      </c>
      <c r="IK310" s="1">
        <v>11.6</v>
      </c>
      <c r="IL310" s="1">
        <v>10.199999999999999</v>
      </c>
      <c r="IM310" s="1">
        <v>11.4</v>
      </c>
      <c r="IN310" s="1">
        <v>12.1</v>
      </c>
      <c r="IO310" s="1">
        <v>12.2</v>
      </c>
      <c r="IP310" s="1">
        <v>9.6999999999999993</v>
      </c>
      <c r="IQ310" s="1">
        <v>11.5</v>
      </c>
      <c r="IR310" s="1">
        <v>12.5</v>
      </c>
      <c r="IS310" s="1">
        <v>11.4</v>
      </c>
      <c r="IT310" s="1">
        <v>10.3</v>
      </c>
      <c r="IU310" s="1">
        <v>13.3</v>
      </c>
      <c r="IV310" s="1">
        <v>13</v>
      </c>
      <c r="IW310" s="1">
        <v>12.1</v>
      </c>
      <c r="IX310" s="1">
        <v>12.1</v>
      </c>
      <c r="IY310" s="1">
        <v>11.7</v>
      </c>
      <c r="IZ310" s="1">
        <v>11.3</v>
      </c>
      <c r="JA310" s="1">
        <v>10.5</v>
      </c>
      <c r="JB310" s="1">
        <v>12.1</v>
      </c>
      <c r="JC310" s="1">
        <v>11.8</v>
      </c>
      <c r="JD310" s="1">
        <v>13.8</v>
      </c>
      <c r="JE310" s="1">
        <v>13.1</v>
      </c>
      <c r="JF310" s="1">
        <v>12.3</v>
      </c>
      <c r="JG310" s="1">
        <v>12.2</v>
      </c>
      <c r="JH310" s="1">
        <v>0</v>
      </c>
      <c r="JI310" s="1">
        <v>0</v>
      </c>
      <c r="JJ310" s="1">
        <v>0</v>
      </c>
      <c r="JK310" s="1">
        <v>0</v>
      </c>
      <c r="JL310" s="1">
        <v>0</v>
      </c>
      <c r="JM310" s="1">
        <v>0</v>
      </c>
      <c r="JN310" s="1">
        <v>0</v>
      </c>
      <c r="JO310" s="1">
        <v>0</v>
      </c>
      <c r="JP310" s="1">
        <v>0</v>
      </c>
      <c r="JQ310" s="1">
        <v>12.7</v>
      </c>
      <c r="JR310" s="1">
        <v>0</v>
      </c>
      <c r="JS310" s="1">
        <v>0</v>
      </c>
      <c r="JT310" s="1">
        <v>0</v>
      </c>
      <c r="JU310" s="1">
        <v>0</v>
      </c>
      <c r="JV310" s="1">
        <v>0</v>
      </c>
      <c r="JW310" s="1">
        <v>0</v>
      </c>
      <c r="JX310" s="1">
        <v>0</v>
      </c>
      <c r="JY310" s="1">
        <v>0</v>
      </c>
      <c r="JZ310" s="1">
        <v>0</v>
      </c>
      <c r="KA310" s="1">
        <v>10.1</v>
      </c>
      <c r="KB310" s="1">
        <v>0</v>
      </c>
      <c r="KC310" s="1">
        <v>0</v>
      </c>
      <c r="KD310" s="1">
        <v>0</v>
      </c>
      <c r="KE310" s="1">
        <v>0</v>
      </c>
      <c r="KF310" s="1">
        <v>0</v>
      </c>
      <c r="KG310" s="1">
        <v>0</v>
      </c>
      <c r="KH310" s="1">
        <v>0</v>
      </c>
      <c r="KI310" s="1">
        <v>0</v>
      </c>
      <c r="KJ310" s="1">
        <v>0</v>
      </c>
      <c r="KK310" s="1">
        <v>0</v>
      </c>
      <c r="KL310" s="1">
        <v>0</v>
      </c>
      <c r="KM310" s="1">
        <v>0</v>
      </c>
      <c r="KN310" s="1">
        <v>11</v>
      </c>
      <c r="KO310" s="1">
        <v>0</v>
      </c>
      <c r="KP310" s="1">
        <v>0</v>
      </c>
      <c r="KQ310" s="1">
        <v>0</v>
      </c>
      <c r="KR310" s="1">
        <v>0</v>
      </c>
      <c r="KS310" s="1">
        <v>11.2</v>
      </c>
      <c r="KT310" s="1">
        <v>11.5</v>
      </c>
      <c r="KU310" s="1">
        <v>0</v>
      </c>
      <c r="KV310" s="1">
        <v>0</v>
      </c>
      <c r="KW310" s="1">
        <v>0</v>
      </c>
      <c r="KX310" s="1">
        <v>0</v>
      </c>
      <c r="KY310" s="1">
        <v>0</v>
      </c>
      <c r="KZ310" s="1">
        <v>0</v>
      </c>
      <c r="LA310" s="1">
        <v>0</v>
      </c>
      <c r="LB310" s="1">
        <v>0</v>
      </c>
      <c r="LC310" s="1">
        <v>0</v>
      </c>
      <c r="LD310" s="1">
        <v>0</v>
      </c>
      <c r="LE310" s="1">
        <v>0</v>
      </c>
      <c r="LF310" s="1">
        <v>0</v>
      </c>
      <c r="LG310" s="1">
        <v>0</v>
      </c>
      <c r="LH310" s="1">
        <v>13.9</v>
      </c>
      <c r="LI310" s="1">
        <v>13.3</v>
      </c>
      <c r="LJ310" s="1">
        <v>0</v>
      </c>
      <c r="LK310" s="1">
        <v>0</v>
      </c>
      <c r="LL310" s="1">
        <v>0</v>
      </c>
      <c r="LM310" s="1">
        <v>0</v>
      </c>
      <c r="LN310" s="1">
        <v>0</v>
      </c>
      <c r="LO310" s="1">
        <v>0</v>
      </c>
      <c r="LP310" s="1">
        <v>0</v>
      </c>
      <c r="LQ310" s="1">
        <v>0</v>
      </c>
      <c r="LR310" s="1">
        <v>0</v>
      </c>
      <c r="LS310" s="1">
        <v>12.2</v>
      </c>
      <c r="LT310" s="1">
        <v>12.1</v>
      </c>
      <c r="LU310" s="1">
        <v>0</v>
      </c>
      <c r="LV310" s="1">
        <v>0</v>
      </c>
      <c r="LW310" s="1">
        <v>65535</v>
      </c>
      <c r="LX310" s="1">
        <v>65535</v>
      </c>
      <c r="LY310" s="1">
        <v>65535</v>
      </c>
      <c r="LZ310" s="1">
        <v>65535</v>
      </c>
      <c r="MA310" s="1">
        <v>65535</v>
      </c>
      <c r="MB310" s="1">
        <v>65535</v>
      </c>
      <c r="MC310" s="1">
        <v>65535</v>
      </c>
      <c r="MD310" s="1">
        <v>65535</v>
      </c>
      <c r="ME310" s="1">
        <v>65535</v>
      </c>
      <c r="MF310" s="1">
        <v>65535</v>
      </c>
      <c r="MG310" s="1">
        <v>65535</v>
      </c>
      <c r="MH310" s="1">
        <v>65535</v>
      </c>
      <c r="MI310" s="1">
        <v>65535</v>
      </c>
      <c r="MJ310" s="1">
        <v>65535</v>
      </c>
      <c r="MK310" s="1">
        <v>65535</v>
      </c>
      <c r="ML310" s="1">
        <v>65535</v>
      </c>
      <c r="MM310" s="1">
        <v>65535</v>
      </c>
      <c r="MN310" s="1">
        <v>65535</v>
      </c>
      <c r="MO310" s="1">
        <v>65535</v>
      </c>
      <c r="MP310" s="1">
        <v>65535</v>
      </c>
      <c r="MQ310" s="1">
        <v>65535</v>
      </c>
      <c r="MR310" s="1">
        <v>65535</v>
      </c>
      <c r="MS310" s="1">
        <v>65535</v>
      </c>
      <c r="MT310" s="1">
        <v>65535</v>
      </c>
      <c r="MU310" s="1">
        <v>65535</v>
      </c>
      <c r="MV310" s="1">
        <v>65535</v>
      </c>
      <c r="MW310" s="1">
        <v>65535</v>
      </c>
      <c r="MX310" s="1">
        <v>65535</v>
      </c>
      <c r="MY310" s="1">
        <v>65535</v>
      </c>
      <c r="MZ310" s="1">
        <v>65535</v>
      </c>
      <c r="NA310" s="1">
        <v>65535</v>
      </c>
      <c r="NB310" s="1">
        <v>65535</v>
      </c>
      <c r="NC310" s="1">
        <v>65535</v>
      </c>
      <c r="ND310" s="1">
        <v>65535</v>
      </c>
      <c r="NE310" s="1">
        <v>65535</v>
      </c>
      <c r="NF310" s="1">
        <v>65535</v>
      </c>
      <c r="NG310" s="1">
        <v>65535</v>
      </c>
      <c r="NH310" s="1">
        <v>65535</v>
      </c>
      <c r="NI310" s="1">
        <v>65535</v>
      </c>
      <c r="NJ310" s="6">
        <f t="shared" si="209"/>
        <v>0.967741935483871</v>
      </c>
      <c r="NK310" s="3">
        <f t="shared" si="210"/>
        <v>0.9642857142857143</v>
      </c>
      <c r="NL310" s="3">
        <f t="shared" si="211"/>
        <v>1</v>
      </c>
      <c r="NM310" s="3">
        <f t="shared" si="212"/>
        <v>1</v>
      </c>
      <c r="NN310" s="3">
        <f t="shared" si="213"/>
        <v>1</v>
      </c>
      <c r="NO310" s="3">
        <f t="shared" si="214"/>
        <v>1</v>
      </c>
      <c r="NP310" s="3">
        <f t="shared" si="215"/>
        <v>1</v>
      </c>
      <c r="NQ310" s="3">
        <f t="shared" si="216"/>
        <v>1</v>
      </c>
      <c r="NR310" s="3">
        <f t="shared" si="217"/>
        <v>1</v>
      </c>
      <c r="NS310" s="3">
        <f t="shared" si="218"/>
        <v>1</v>
      </c>
      <c r="NT310" s="3">
        <f t="shared" si="219"/>
        <v>0.73333333333333328</v>
      </c>
      <c r="NU310" s="3">
        <f t="shared" si="220"/>
        <v>0</v>
      </c>
      <c r="NV310" s="3">
        <f t="shared" si="221"/>
        <v>0.88767123287671235</v>
      </c>
      <c r="NW310" s="5">
        <f t="shared" si="222"/>
        <v>11.803333333333333</v>
      </c>
      <c r="NX310" s="1">
        <f t="shared" si="223"/>
        <v>12.237037037037039</v>
      </c>
      <c r="NY310" s="1">
        <f t="shared" si="224"/>
        <v>13.029032258064515</v>
      </c>
      <c r="NZ310" s="1">
        <f t="shared" si="225"/>
        <v>12.826666666666666</v>
      </c>
      <c r="OA310" s="1">
        <f t="shared" si="226"/>
        <v>12.603225806451613</v>
      </c>
      <c r="OB310" s="1">
        <f t="shared" si="227"/>
        <v>12.34</v>
      </c>
      <c r="OC310" s="1">
        <f t="shared" si="228"/>
        <v>11.770967741935483</v>
      </c>
      <c r="OD310" s="1">
        <f t="shared" si="229"/>
        <v>11.683870967741937</v>
      </c>
      <c r="OE310" s="1">
        <f t="shared" si="230"/>
        <v>6.8733333333333331</v>
      </c>
      <c r="OF310" s="1">
        <f t="shared" si="231"/>
        <v>1.4129032258064516</v>
      </c>
      <c r="OG310" s="1">
        <f t="shared" si="232"/>
        <v>2.3409090909090913</v>
      </c>
      <c r="OH310" s="1" t="e">
        <f t="shared" si="233"/>
        <v>#N/A</v>
      </c>
      <c r="OI310" s="111" t="e">
        <f>NA()</f>
        <v>#N/A</v>
      </c>
      <c r="OJ310" s="112" t="e">
        <f>NA()</f>
        <v>#N/A</v>
      </c>
      <c r="OK310" s="112" t="e">
        <f>NA()</f>
        <v>#N/A</v>
      </c>
      <c r="OL310" s="112" t="e">
        <f>NA()</f>
        <v>#N/A</v>
      </c>
      <c r="OM310" s="112" t="e">
        <f>NA()</f>
        <v>#N/A</v>
      </c>
      <c r="ON310" s="112" t="e">
        <f>NA()</f>
        <v>#N/A</v>
      </c>
      <c r="OO310" s="112" t="e">
        <f>NA()</f>
        <v>#N/A</v>
      </c>
      <c r="OP310" s="112" t="e">
        <f>NA()</f>
        <v>#N/A</v>
      </c>
      <c r="OQ310" s="112" t="e">
        <f>NA()</f>
        <v>#N/A</v>
      </c>
      <c r="OR310" s="112" t="e">
        <f>NA()</f>
        <v>#N/A</v>
      </c>
      <c r="OS310" s="112" t="e">
        <f>NA()</f>
        <v>#N/A</v>
      </c>
      <c r="OT310" s="112" t="e">
        <f>NA()</f>
        <v>#N/A</v>
      </c>
      <c r="OU310" s="5" t="e">
        <f t="shared" si="197"/>
        <v>#N/A</v>
      </c>
      <c r="OV310" s="1" t="e">
        <f t="shared" si="198"/>
        <v>#N/A</v>
      </c>
      <c r="OW310" s="1" t="e">
        <f t="shared" si="199"/>
        <v>#N/A</v>
      </c>
      <c r="OX310" s="1" t="e">
        <f t="shared" si="200"/>
        <v>#N/A</v>
      </c>
      <c r="OY310" s="1" t="e">
        <f t="shared" si="201"/>
        <v>#N/A</v>
      </c>
      <c r="OZ310" s="1" t="e">
        <f t="shared" si="202"/>
        <v>#N/A</v>
      </c>
      <c r="PA310" s="1" t="e">
        <f t="shared" si="203"/>
        <v>#N/A</v>
      </c>
      <c r="PB310" s="1" t="e">
        <f t="shared" si="204"/>
        <v>#N/A</v>
      </c>
      <c r="PC310" s="1" t="e">
        <f t="shared" si="205"/>
        <v>#N/A</v>
      </c>
      <c r="PD310" s="1" t="e">
        <f t="shared" si="206"/>
        <v>#N/A</v>
      </c>
      <c r="PE310" s="1" t="e">
        <f t="shared" si="207"/>
        <v>#N/A</v>
      </c>
      <c r="PF310" s="1" t="e">
        <f t="shared" si="208"/>
        <v>#N/A</v>
      </c>
      <c r="PG310" s="111" t="e">
        <f>NA()</f>
        <v>#N/A</v>
      </c>
      <c r="PH310" s="112" t="e">
        <f>NA()</f>
        <v>#N/A</v>
      </c>
      <c r="PI310" s="112" t="e">
        <f>NA()</f>
        <v>#N/A</v>
      </c>
      <c r="PJ310" s="112" t="e">
        <f>NA()</f>
        <v>#N/A</v>
      </c>
      <c r="PK310" s="112" t="e">
        <f>NA()</f>
        <v>#N/A</v>
      </c>
      <c r="PL310" s="112" t="e">
        <f>NA()</f>
        <v>#N/A</v>
      </c>
      <c r="PM310" s="112" t="e">
        <f>NA()</f>
        <v>#N/A</v>
      </c>
      <c r="PN310" s="112" t="e">
        <f>NA()</f>
        <v>#N/A</v>
      </c>
      <c r="PO310" s="112" t="e">
        <f>NA()</f>
        <v>#N/A</v>
      </c>
      <c r="PP310" s="112" t="e">
        <f>NA()</f>
        <v>#N/A</v>
      </c>
      <c r="PQ310" s="112" t="e">
        <f>NA()</f>
        <v>#N/A</v>
      </c>
      <c r="PR310" s="137" t="e">
        <f>NA()</f>
        <v>#N/A</v>
      </c>
      <c r="PS310" s="5">
        <f t="array" ref="PS310">+IF(ISERROR($NW310)=FALSE,MIN(IF($H310:$AL310&lt;65534,$H310:$AL310,"")),NA())</f>
        <v>9.5</v>
      </c>
      <c r="PT310" s="1">
        <f t="array" ref="PT310">+IF(ISERROR($NX310)=FALSE,MIN(IF($AM310:$BN310&lt;65534,$AM310:$BN310,"")),NA())</f>
        <v>9.4</v>
      </c>
      <c r="PU310" s="1">
        <f t="array" ref="PU310">+IF(ISERROR($NY310)=FALSE,MIN(IF($BP310:$CT310&lt;65534,$BP310:$CT310,"")),NA())</f>
        <v>10.4</v>
      </c>
      <c r="PV310" s="1">
        <f t="array" ref="PV310">+IF(ISERROR($NZ310)=FALSE,MIN(IF($CU310:$DX310&lt;65534,$CU310:$DX310,"")),NA())</f>
        <v>11.4</v>
      </c>
      <c r="PW310" s="1">
        <f t="array" ref="PW310">+IF(ISERROR($OA310)=FALSE,MIN(IF($DY310:$FC310&lt;65534,$DY310:$FC310,"")),NA())</f>
        <v>10.4</v>
      </c>
      <c r="PX310" s="1">
        <f t="array" ref="PX310">+IF(ISERROR($OB310)=FALSE,MIN(IF($FD310:$GG310&lt;65534,$FD310:$GG310,"")),NA())</f>
        <v>10.8</v>
      </c>
      <c r="PY310" s="1">
        <f t="array" ref="PY310">+IF(ISERROR($OC310)=FALSE,MIN(IF($GH310:$HL310&lt;65534,$GH310:$HL310,"")),NA())</f>
        <v>10.1</v>
      </c>
      <c r="PZ310" s="1">
        <f t="array" ref="PZ310">+IF(ISERROR($OD310)=FALSE,MIN(IF($HM310:$IQ310&lt;65534,$HM310:$IQ310,"")),NA())</f>
        <v>9.6999999999999993</v>
      </c>
      <c r="QA310" s="1">
        <f t="array" ref="QA310">+IF(ISERROR($OE310)=FALSE,MIN(IF($IR310:$JU310&lt;65534,$IR310:$JU310,"")),NA())</f>
        <v>0</v>
      </c>
      <c r="QB310" s="1">
        <f t="array" ref="QB310">+IF(ISERROR($OF310)=FALSE,MIN(IF($JV310:$KZ310&lt;65534,$JV310:$KZ310,"")),NA())</f>
        <v>0</v>
      </c>
      <c r="QC310" s="1">
        <f t="array" ref="QC310">+IF(ISERROR($OG310)=FALSE,MIN(IF($LA310:$MD310&lt;65534,$LA310:$MD310,"")),NA())</f>
        <v>0</v>
      </c>
      <c r="QD310" s="1" t="e">
        <f t="array" ref="QD310">+IF(ISERROR($OH310)=FALSE,MIN(IF($ME310:$NI310&lt;65534,$ME310:$NI310,"")),NA())</f>
        <v>#N/A</v>
      </c>
      <c r="QE310" s="5" t="e">
        <f t="shared" si="234"/>
        <v>#N/A</v>
      </c>
      <c r="QF310" s="1" t="e">
        <f t="shared" si="235"/>
        <v>#N/A</v>
      </c>
      <c r="QG310" s="1" t="e">
        <f t="shared" si="236"/>
        <v>#N/A</v>
      </c>
      <c r="QH310" s="1" t="e">
        <f t="shared" si="237"/>
        <v>#N/A</v>
      </c>
      <c r="QI310" s="1" t="e">
        <f t="shared" si="238"/>
        <v>#N/A</v>
      </c>
      <c r="QJ310" s="1" t="e">
        <f t="shared" si="239"/>
        <v>#N/A</v>
      </c>
      <c r="QK310" s="1" t="e">
        <f t="shared" si="240"/>
        <v>#N/A</v>
      </c>
      <c r="QL310" s="1" t="e">
        <f t="shared" si="241"/>
        <v>#N/A</v>
      </c>
      <c r="QM310" s="1" t="e">
        <f t="shared" si="242"/>
        <v>#N/A</v>
      </c>
      <c r="QN310" s="1" t="e">
        <f t="shared" si="243"/>
        <v>#N/A</v>
      </c>
      <c r="QO310" s="1" t="e">
        <f t="shared" si="244"/>
        <v>#N/A</v>
      </c>
      <c r="QP310" s="1" t="e">
        <f t="shared" si="245"/>
        <v>#N/A</v>
      </c>
      <c r="QQ310" s="5" t="s">
        <v>893</v>
      </c>
    </row>
    <row r="311" spans="1:459" s="1" customFormat="1" x14ac:dyDescent="0.2">
      <c r="A311" s="107">
        <v>14015020</v>
      </c>
      <c r="B311" s="108">
        <v>-75.516027777777779</v>
      </c>
      <c r="C311" s="108">
        <v>10.44725</v>
      </c>
      <c r="D311" s="109">
        <v>2</v>
      </c>
      <c r="E311" s="110" t="s">
        <v>374</v>
      </c>
      <c r="F311" s="110" t="s">
        <v>4</v>
      </c>
      <c r="G311" s="110" t="s">
        <v>307</v>
      </c>
      <c r="H311" s="1">
        <v>65535</v>
      </c>
      <c r="I311" s="1">
        <v>65535</v>
      </c>
      <c r="J311" s="1">
        <v>22.5</v>
      </c>
      <c r="K311" s="1">
        <v>22.9</v>
      </c>
      <c r="L311" s="1">
        <v>22.7</v>
      </c>
      <c r="M311" s="1">
        <v>24.7</v>
      </c>
      <c r="N311" s="1">
        <v>24.6</v>
      </c>
      <c r="O311" s="1">
        <v>65535</v>
      </c>
      <c r="P311" s="1">
        <v>24.2</v>
      </c>
      <c r="Q311" s="1">
        <v>24.3</v>
      </c>
      <c r="R311" s="1">
        <v>24.4</v>
      </c>
      <c r="S311" s="1">
        <v>25.1</v>
      </c>
      <c r="T311" s="1">
        <v>23.2</v>
      </c>
      <c r="U311" s="1">
        <v>23.1</v>
      </c>
      <c r="V311" s="1">
        <v>23</v>
      </c>
      <c r="W311" s="1">
        <v>24.7</v>
      </c>
      <c r="X311" s="1">
        <v>24.6</v>
      </c>
      <c r="Y311" s="1">
        <v>24.4</v>
      </c>
      <c r="Z311" s="1">
        <v>24.1</v>
      </c>
      <c r="AA311" s="1">
        <v>23.4</v>
      </c>
      <c r="AB311" s="1">
        <v>24.5</v>
      </c>
      <c r="AC311" s="1">
        <v>24.3</v>
      </c>
      <c r="AD311" s="1">
        <v>24.1</v>
      </c>
      <c r="AE311" s="1">
        <v>23.2</v>
      </c>
      <c r="AF311" s="1">
        <v>23.6</v>
      </c>
      <c r="AG311" s="1">
        <v>23.4</v>
      </c>
      <c r="AH311" s="1">
        <v>24.1</v>
      </c>
      <c r="AI311" s="1">
        <v>25.5</v>
      </c>
      <c r="AJ311" s="1">
        <v>25.2</v>
      </c>
      <c r="AK311" s="1">
        <v>25.4</v>
      </c>
      <c r="AL311" s="1">
        <v>24.5</v>
      </c>
      <c r="AM311" s="1">
        <v>65535</v>
      </c>
      <c r="AN311" s="1">
        <v>24.4</v>
      </c>
      <c r="AO311" s="1">
        <v>24.6</v>
      </c>
      <c r="AP311" s="1">
        <v>24.4</v>
      </c>
      <c r="AQ311" s="1">
        <v>25</v>
      </c>
      <c r="AR311" s="1">
        <v>25.2</v>
      </c>
      <c r="AS311" s="1">
        <v>24.9</v>
      </c>
      <c r="AT311" s="1">
        <v>23.8</v>
      </c>
      <c r="AU311" s="1">
        <v>23.5</v>
      </c>
      <c r="AV311" s="1">
        <v>24.1</v>
      </c>
      <c r="AW311" s="1">
        <v>23.4</v>
      </c>
      <c r="AX311" s="1">
        <v>24.1</v>
      </c>
      <c r="AY311" s="1">
        <v>23.8</v>
      </c>
      <c r="AZ311" s="1">
        <v>25.4</v>
      </c>
      <c r="BA311" s="1">
        <v>26.2</v>
      </c>
      <c r="BB311" s="1">
        <v>26.3</v>
      </c>
      <c r="BC311" s="1">
        <v>26.7</v>
      </c>
      <c r="BD311" s="1">
        <v>25.3</v>
      </c>
      <c r="BE311" s="1">
        <v>23.7</v>
      </c>
      <c r="BF311" s="1">
        <v>24.9</v>
      </c>
      <c r="BG311" s="1">
        <v>24.6</v>
      </c>
      <c r="BH311" s="1">
        <v>24.7</v>
      </c>
      <c r="BI311" s="1">
        <v>24.8</v>
      </c>
      <c r="BJ311" s="1">
        <v>25.1</v>
      </c>
      <c r="BK311" s="1">
        <v>22.9</v>
      </c>
      <c r="BL311" s="1">
        <v>23.7</v>
      </c>
      <c r="BM311" s="1">
        <v>22.6</v>
      </c>
      <c r="BN311" s="1">
        <v>23.8</v>
      </c>
      <c r="BO311" s="102"/>
      <c r="BP311" s="1">
        <v>23.8</v>
      </c>
      <c r="BQ311" s="1">
        <v>24.2</v>
      </c>
      <c r="BR311" s="1">
        <v>23.9</v>
      </c>
      <c r="BS311" s="1">
        <v>24.4</v>
      </c>
      <c r="BT311" s="1">
        <v>24.6</v>
      </c>
      <c r="BU311" s="1">
        <v>24.9</v>
      </c>
      <c r="BV311" s="1">
        <v>25</v>
      </c>
      <c r="BW311" s="1">
        <v>24.5</v>
      </c>
      <c r="BX311" s="1">
        <v>24.6</v>
      </c>
      <c r="BY311" s="1">
        <v>24.2</v>
      </c>
      <c r="BZ311" s="1">
        <v>24.3</v>
      </c>
      <c r="CA311" s="1">
        <v>23.5</v>
      </c>
      <c r="CB311" s="1">
        <v>23.2</v>
      </c>
      <c r="CC311" s="1">
        <v>23.8</v>
      </c>
      <c r="CD311" s="1">
        <v>24.3</v>
      </c>
      <c r="CE311" s="1">
        <v>24</v>
      </c>
      <c r="CF311" s="1">
        <v>24.3</v>
      </c>
      <c r="CG311" s="1">
        <v>24.5</v>
      </c>
      <c r="CH311" s="1">
        <v>24.5</v>
      </c>
      <c r="CI311" s="1">
        <v>24.9</v>
      </c>
      <c r="CJ311" s="1">
        <v>25.4</v>
      </c>
      <c r="CK311" s="1">
        <v>25.5</v>
      </c>
      <c r="CL311" s="1">
        <v>25.7</v>
      </c>
      <c r="CM311" s="1">
        <v>25.4</v>
      </c>
      <c r="CN311" s="1">
        <v>25</v>
      </c>
      <c r="CO311" s="1">
        <v>25.6</v>
      </c>
      <c r="CP311" s="1">
        <v>26</v>
      </c>
      <c r="CQ311" s="1">
        <v>26.2</v>
      </c>
      <c r="CR311" s="1">
        <v>26.2</v>
      </c>
      <c r="CS311" s="1">
        <v>25.8</v>
      </c>
      <c r="CT311" s="1">
        <v>26.6</v>
      </c>
      <c r="CU311" s="1">
        <v>65535</v>
      </c>
      <c r="CV311" s="1">
        <v>65535</v>
      </c>
      <c r="CW311" s="1">
        <v>25.5</v>
      </c>
      <c r="CX311" s="1">
        <v>24.9</v>
      </c>
      <c r="CY311" s="1">
        <v>25.4</v>
      </c>
      <c r="CZ311" s="1">
        <v>24.9</v>
      </c>
      <c r="DA311" s="1">
        <v>25.1</v>
      </c>
      <c r="DB311" s="1">
        <v>25.7</v>
      </c>
      <c r="DC311" s="1">
        <v>26</v>
      </c>
      <c r="DD311" s="1">
        <v>26.7</v>
      </c>
      <c r="DE311" s="1">
        <v>26.3</v>
      </c>
      <c r="DF311" s="1">
        <v>26.8</v>
      </c>
      <c r="DG311" s="1">
        <v>26.7</v>
      </c>
      <c r="DH311" s="1">
        <v>26</v>
      </c>
      <c r="DI311" s="1">
        <v>26.9</v>
      </c>
      <c r="DJ311" s="1">
        <v>26.7</v>
      </c>
      <c r="DK311" s="1">
        <v>26</v>
      </c>
      <c r="DL311" s="1">
        <v>26.3</v>
      </c>
      <c r="DM311" s="1">
        <v>25.5</v>
      </c>
      <c r="DN311" s="1">
        <v>26.5</v>
      </c>
      <c r="DO311" s="1">
        <v>26.6</v>
      </c>
      <c r="DP311" s="1">
        <v>26.3</v>
      </c>
      <c r="DQ311" s="1">
        <v>26.4</v>
      </c>
      <c r="DR311" s="1">
        <v>26.3</v>
      </c>
      <c r="DS311" s="1">
        <v>25.9</v>
      </c>
      <c r="DT311" s="1">
        <v>26.4</v>
      </c>
      <c r="DU311" s="1">
        <v>26.7</v>
      </c>
      <c r="DV311" s="1">
        <v>27</v>
      </c>
      <c r="DW311" s="1">
        <v>26.7</v>
      </c>
      <c r="DX311" s="1">
        <v>26.7</v>
      </c>
      <c r="DY311" s="1">
        <v>26.3</v>
      </c>
      <c r="DZ311" s="1">
        <v>26.3</v>
      </c>
      <c r="EA311" s="1">
        <v>26.7</v>
      </c>
      <c r="EB311" s="1">
        <v>27</v>
      </c>
      <c r="EC311" s="1">
        <v>27</v>
      </c>
      <c r="ED311" s="1">
        <v>26.6</v>
      </c>
      <c r="EE311" s="1">
        <v>26.6</v>
      </c>
      <c r="EF311" s="1">
        <v>27.1</v>
      </c>
      <c r="EG311" s="1">
        <v>26.3</v>
      </c>
      <c r="EH311" s="1">
        <v>26</v>
      </c>
      <c r="EI311" s="1">
        <v>26.1</v>
      </c>
      <c r="EJ311" s="1">
        <v>26.5</v>
      </c>
      <c r="EK311" s="1">
        <v>26.7</v>
      </c>
      <c r="EL311" s="1">
        <v>27.4</v>
      </c>
      <c r="EM311" s="1">
        <v>27.1</v>
      </c>
      <c r="EN311" s="1">
        <v>26.1</v>
      </c>
      <c r="EO311" s="1">
        <v>27.6</v>
      </c>
      <c r="EP311" s="1">
        <v>27.7</v>
      </c>
      <c r="EQ311" s="1">
        <v>25.1</v>
      </c>
      <c r="ER311" s="1">
        <v>26.5</v>
      </c>
      <c r="ES311" s="1">
        <v>24.6</v>
      </c>
      <c r="ET311" s="1">
        <v>25.8</v>
      </c>
      <c r="EU311" s="1">
        <v>27.3</v>
      </c>
      <c r="EV311" s="1">
        <v>26.5</v>
      </c>
      <c r="EW311" s="1">
        <v>26.7</v>
      </c>
      <c r="EX311" s="1">
        <v>25.6</v>
      </c>
      <c r="EY311" s="1">
        <v>25.7</v>
      </c>
      <c r="EZ311" s="1">
        <v>23.7</v>
      </c>
      <c r="FA311" s="1">
        <v>24.1</v>
      </c>
      <c r="FB311" s="1">
        <v>25.8</v>
      </c>
      <c r="FC311" s="1">
        <v>26.2</v>
      </c>
      <c r="FD311" s="1">
        <v>26.5</v>
      </c>
      <c r="FE311" s="1">
        <v>26</v>
      </c>
      <c r="FF311" s="1">
        <v>26.3</v>
      </c>
      <c r="FG311" s="1">
        <v>27.1</v>
      </c>
      <c r="FH311" s="1">
        <v>26.9</v>
      </c>
      <c r="FI311" s="1">
        <v>27.5</v>
      </c>
      <c r="FJ311" s="1">
        <v>25.8</v>
      </c>
      <c r="FK311" s="1">
        <v>26.1</v>
      </c>
      <c r="FL311" s="1">
        <v>26.7</v>
      </c>
      <c r="FM311" s="1">
        <v>27.8</v>
      </c>
      <c r="FN311" s="1">
        <v>27.6</v>
      </c>
      <c r="FO311" s="1">
        <v>27</v>
      </c>
      <c r="FP311" s="1">
        <v>26.1</v>
      </c>
      <c r="FQ311" s="1">
        <v>26.3</v>
      </c>
      <c r="FR311" s="1">
        <v>26.7</v>
      </c>
      <c r="FS311" s="1">
        <v>26.6</v>
      </c>
      <c r="FT311" s="1">
        <v>26.6</v>
      </c>
      <c r="FU311" s="1">
        <v>26.8</v>
      </c>
      <c r="FV311" s="1">
        <v>27.1</v>
      </c>
      <c r="FW311" s="1">
        <v>27</v>
      </c>
      <c r="FX311" s="1">
        <v>27.7</v>
      </c>
      <c r="FY311" s="1">
        <v>26.8</v>
      </c>
      <c r="FZ311" s="1">
        <v>25.8</v>
      </c>
      <c r="GA311" s="1">
        <v>26.5</v>
      </c>
      <c r="GB311" s="1">
        <v>25.9</v>
      </c>
      <c r="GC311" s="1">
        <v>25.8</v>
      </c>
      <c r="GD311" s="1">
        <v>26</v>
      </c>
      <c r="GE311" s="1">
        <v>25.3</v>
      </c>
      <c r="GF311" s="1">
        <v>26.3</v>
      </c>
      <c r="GG311" s="1">
        <v>26.1</v>
      </c>
      <c r="GH311" s="1">
        <v>25.9</v>
      </c>
      <c r="GI311" s="1">
        <v>26.4</v>
      </c>
      <c r="GJ311" s="1">
        <v>25.8</v>
      </c>
      <c r="GK311" s="1">
        <v>25.2</v>
      </c>
      <c r="GL311" s="1">
        <v>25.3</v>
      </c>
      <c r="GM311" s="1">
        <v>26.4</v>
      </c>
      <c r="GN311" s="1">
        <v>26.9</v>
      </c>
      <c r="GO311" s="1">
        <v>26.5</v>
      </c>
      <c r="GP311" s="1">
        <v>26.1</v>
      </c>
      <c r="GQ311" s="1">
        <v>26.1</v>
      </c>
      <c r="GR311" s="1">
        <v>26.7</v>
      </c>
      <c r="GS311" s="1">
        <v>25.4</v>
      </c>
      <c r="GT311" s="1">
        <v>26.1</v>
      </c>
      <c r="GU311" s="1">
        <v>25.9</v>
      </c>
      <c r="GV311" s="1">
        <v>26.8</v>
      </c>
      <c r="GW311" s="1">
        <v>25.9</v>
      </c>
      <c r="GX311" s="1">
        <v>26.2</v>
      </c>
      <c r="GY311" s="1">
        <v>25.9</v>
      </c>
      <c r="GZ311" s="1">
        <v>26.6</v>
      </c>
      <c r="HA311" s="1">
        <v>26.6</v>
      </c>
      <c r="HB311" s="1">
        <v>26.4</v>
      </c>
      <c r="HC311" s="1">
        <v>26</v>
      </c>
      <c r="HD311" s="1">
        <v>23</v>
      </c>
      <c r="HE311" s="1">
        <v>27.3</v>
      </c>
      <c r="HF311" s="1">
        <v>26</v>
      </c>
      <c r="HG311" s="1">
        <v>25.5</v>
      </c>
      <c r="HH311" s="1">
        <v>25.7</v>
      </c>
      <c r="HI311" s="1">
        <v>26.1</v>
      </c>
      <c r="HJ311" s="1">
        <v>26.1</v>
      </c>
      <c r="HK311" s="1">
        <v>26.9</v>
      </c>
      <c r="HL311" s="1">
        <v>26.6</v>
      </c>
      <c r="HM311" s="1">
        <v>27.3</v>
      </c>
      <c r="HN311" s="1">
        <v>27.4</v>
      </c>
      <c r="HO311" s="1">
        <v>27.6</v>
      </c>
      <c r="HP311" s="1">
        <v>26.8</v>
      </c>
      <c r="HQ311" s="1">
        <v>27.4</v>
      </c>
      <c r="HR311" s="1">
        <v>27.1</v>
      </c>
      <c r="HS311" s="1">
        <v>24.8</v>
      </c>
      <c r="HT311" s="1">
        <v>26.9</v>
      </c>
      <c r="HU311" s="1">
        <v>27.8</v>
      </c>
      <c r="HV311" s="1">
        <v>26.9</v>
      </c>
      <c r="HW311" s="1">
        <v>27.6</v>
      </c>
      <c r="HX311" s="1">
        <v>27.3</v>
      </c>
      <c r="HY311" s="1">
        <v>28.3</v>
      </c>
      <c r="HZ311" s="1">
        <v>24.3</v>
      </c>
      <c r="IA311" s="1">
        <v>26.6</v>
      </c>
      <c r="IB311" s="1">
        <v>24.1</v>
      </c>
      <c r="IC311" s="1">
        <v>24.7</v>
      </c>
      <c r="ID311" s="1">
        <v>27</v>
      </c>
      <c r="IE311" s="1">
        <v>26.4</v>
      </c>
      <c r="IF311" s="1">
        <v>22.1</v>
      </c>
      <c r="IG311" s="1">
        <v>27</v>
      </c>
      <c r="IH311" s="1">
        <v>27.5</v>
      </c>
      <c r="II311" s="1">
        <v>27.6</v>
      </c>
      <c r="IJ311" s="1">
        <v>27.1</v>
      </c>
      <c r="IK311" s="1">
        <v>25.4</v>
      </c>
      <c r="IL311" s="1">
        <v>27.4</v>
      </c>
      <c r="IM311" s="1">
        <v>26.5</v>
      </c>
      <c r="IN311" s="1">
        <v>26.7</v>
      </c>
      <c r="IO311" s="1">
        <v>26.3</v>
      </c>
      <c r="IP311" s="1">
        <v>27.4</v>
      </c>
      <c r="IQ311" s="1">
        <v>27.8</v>
      </c>
      <c r="IR311" s="1">
        <v>28.2</v>
      </c>
      <c r="IS311" s="1">
        <v>27.7</v>
      </c>
      <c r="IT311" s="1">
        <v>25.7</v>
      </c>
      <c r="IU311" s="1">
        <v>27.5</v>
      </c>
      <c r="IV311" s="1">
        <v>27.4</v>
      </c>
      <c r="IW311" s="1">
        <v>25.9</v>
      </c>
      <c r="IX311" s="1">
        <v>27</v>
      </c>
      <c r="IY311" s="1">
        <v>27.8</v>
      </c>
      <c r="IZ311" s="1">
        <v>27.6</v>
      </c>
      <c r="JA311" s="1">
        <v>27.1</v>
      </c>
      <c r="JB311" s="1">
        <v>27.8</v>
      </c>
      <c r="JC311" s="1">
        <v>28.3</v>
      </c>
      <c r="JD311" s="1">
        <v>27.7</v>
      </c>
      <c r="JE311" s="1">
        <v>27.3</v>
      </c>
      <c r="JF311" s="1">
        <v>26.4</v>
      </c>
      <c r="JG311" s="1">
        <v>27</v>
      </c>
      <c r="JH311" s="1">
        <v>24.3</v>
      </c>
      <c r="JI311" s="1">
        <v>65535</v>
      </c>
      <c r="JJ311" s="1">
        <v>65535</v>
      </c>
      <c r="JK311" s="1">
        <v>65535</v>
      </c>
      <c r="JL311" s="1">
        <v>65535</v>
      </c>
      <c r="JM311" s="1">
        <v>65535</v>
      </c>
      <c r="JN311" s="1">
        <v>65535</v>
      </c>
      <c r="JO311" s="1">
        <v>65535</v>
      </c>
      <c r="JP311" s="1">
        <v>65535</v>
      </c>
      <c r="JQ311" s="1">
        <v>65535</v>
      </c>
      <c r="JR311" s="1">
        <v>65535</v>
      </c>
      <c r="JS311" s="1">
        <v>65535</v>
      </c>
      <c r="JT311" s="1">
        <v>65535</v>
      </c>
      <c r="JU311" s="1">
        <v>65535</v>
      </c>
      <c r="JV311" s="1">
        <v>65535</v>
      </c>
      <c r="JW311" s="1">
        <v>65535</v>
      </c>
      <c r="JX311" s="1">
        <v>65535</v>
      </c>
      <c r="JY311" s="1">
        <v>65535</v>
      </c>
      <c r="JZ311" s="1">
        <v>65535</v>
      </c>
      <c r="KA311" s="1">
        <v>65535</v>
      </c>
      <c r="KB311" s="1">
        <v>65535</v>
      </c>
      <c r="KC311" s="1">
        <v>65535</v>
      </c>
      <c r="KD311" s="1">
        <v>65535</v>
      </c>
      <c r="KE311" s="1">
        <v>65535</v>
      </c>
      <c r="KF311" s="1">
        <v>65535</v>
      </c>
      <c r="KG311" s="1">
        <v>65535</v>
      </c>
      <c r="KH311" s="1">
        <v>65535</v>
      </c>
      <c r="KI311" s="1">
        <v>65535</v>
      </c>
      <c r="KJ311" s="1">
        <v>65535</v>
      </c>
      <c r="KK311" s="1">
        <v>65535</v>
      </c>
      <c r="KL311" s="1">
        <v>65535</v>
      </c>
      <c r="KM311" s="1">
        <v>65535</v>
      </c>
      <c r="KN311" s="1">
        <v>65535</v>
      </c>
      <c r="KO311" s="1">
        <v>65535</v>
      </c>
      <c r="KP311" s="1">
        <v>65535</v>
      </c>
      <c r="KQ311" s="1">
        <v>65535</v>
      </c>
      <c r="KR311" s="1">
        <v>65535</v>
      </c>
      <c r="KS311" s="1">
        <v>65535</v>
      </c>
      <c r="KT311" s="1">
        <v>65535</v>
      </c>
      <c r="KU311" s="1">
        <v>65535</v>
      </c>
      <c r="KV311" s="1">
        <v>65535</v>
      </c>
      <c r="KW311" s="1">
        <v>65535</v>
      </c>
      <c r="KX311" s="1">
        <v>65535</v>
      </c>
      <c r="KY311" s="1">
        <v>65535</v>
      </c>
      <c r="KZ311" s="1">
        <v>65535</v>
      </c>
      <c r="LA311" s="1">
        <v>65535</v>
      </c>
      <c r="LB311" s="1">
        <v>65535</v>
      </c>
      <c r="LC311" s="1">
        <v>65535</v>
      </c>
      <c r="LD311" s="1">
        <v>65535</v>
      </c>
      <c r="LE311" s="1">
        <v>65535</v>
      </c>
      <c r="LF311" s="1">
        <v>65535</v>
      </c>
      <c r="LG311" s="1">
        <v>65535</v>
      </c>
      <c r="LH311" s="1">
        <v>65535</v>
      </c>
      <c r="LI311" s="1">
        <v>65535</v>
      </c>
      <c r="LJ311" s="1">
        <v>65535</v>
      </c>
      <c r="LK311" s="1">
        <v>65535</v>
      </c>
      <c r="LL311" s="1">
        <v>65535</v>
      </c>
      <c r="LM311" s="1">
        <v>65535</v>
      </c>
      <c r="LN311" s="1">
        <v>65535</v>
      </c>
      <c r="LO311" s="1">
        <v>65535</v>
      </c>
      <c r="LP311" s="1">
        <v>65535</v>
      </c>
      <c r="LQ311" s="1">
        <v>65535</v>
      </c>
      <c r="LR311" s="1">
        <v>65535</v>
      </c>
      <c r="LS311" s="1">
        <v>65535</v>
      </c>
      <c r="LT311" s="1">
        <v>65535</v>
      </c>
      <c r="LU311" s="1">
        <v>65535</v>
      </c>
      <c r="LV311" s="1">
        <v>65535</v>
      </c>
      <c r="LW311" s="1">
        <v>65535</v>
      </c>
      <c r="LX311" s="1">
        <v>65535</v>
      </c>
      <c r="LY311" s="1">
        <v>65535</v>
      </c>
      <c r="LZ311" s="1">
        <v>65535</v>
      </c>
      <c r="MA311" s="1">
        <v>65535</v>
      </c>
      <c r="MB311" s="1">
        <v>65535</v>
      </c>
      <c r="MC311" s="1">
        <v>65535</v>
      </c>
      <c r="MD311" s="1">
        <v>65535</v>
      </c>
      <c r="ME311" s="1">
        <v>65535</v>
      </c>
      <c r="MF311" s="1">
        <v>65535</v>
      </c>
      <c r="MG311" s="1">
        <v>65535</v>
      </c>
      <c r="MH311" s="1">
        <v>65535</v>
      </c>
      <c r="MI311" s="1">
        <v>65535</v>
      </c>
      <c r="MJ311" s="1">
        <v>65535</v>
      </c>
      <c r="MK311" s="1">
        <v>65535</v>
      </c>
      <c r="ML311" s="1">
        <v>65535</v>
      </c>
      <c r="MM311" s="1">
        <v>65535</v>
      </c>
      <c r="MN311" s="1">
        <v>65535</v>
      </c>
      <c r="MO311" s="1">
        <v>65535</v>
      </c>
      <c r="MP311" s="1">
        <v>65535</v>
      </c>
      <c r="MQ311" s="1">
        <v>65535</v>
      </c>
      <c r="MR311" s="1">
        <v>65535</v>
      </c>
      <c r="MS311" s="1">
        <v>65535</v>
      </c>
      <c r="MT311" s="1">
        <v>65535</v>
      </c>
      <c r="MU311" s="1">
        <v>65535</v>
      </c>
      <c r="MV311" s="1">
        <v>65535</v>
      </c>
      <c r="MW311" s="1">
        <v>65535</v>
      </c>
      <c r="MX311" s="1">
        <v>65535</v>
      </c>
      <c r="MY311" s="1">
        <v>65535</v>
      </c>
      <c r="MZ311" s="1">
        <v>65535</v>
      </c>
      <c r="NA311" s="1">
        <v>65535</v>
      </c>
      <c r="NB311" s="1">
        <v>65535</v>
      </c>
      <c r="NC311" s="1">
        <v>65535</v>
      </c>
      <c r="ND311" s="1">
        <v>65535</v>
      </c>
      <c r="NE311" s="1">
        <v>65535</v>
      </c>
      <c r="NF311" s="1">
        <v>65535</v>
      </c>
      <c r="NG311" s="1">
        <v>65535</v>
      </c>
      <c r="NH311" s="1">
        <v>65535</v>
      </c>
      <c r="NI311" s="1">
        <v>65535</v>
      </c>
      <c r="NJ311" s="6">
        <f t="shared" si="209"/>
        <v>0.90322580645161288</v>
      </c>
      <c r="NK311" s="3">
        <f t="shared" si="210"/>
        <v>0.9642857142857143</v>
      </c>
      <c r="NL311" s="3">
        <f t="shared" si="211"/>
        <v>1</v>
      </c>
      <c r="NM311" s="3">
        <f t="shared" si="212"/>
        <v>0.93333333333333335</v>
      </c>
      <c r="NN311" s="3">
        <f t="shared" si="213"/>
        <v>1</v>
      </c>
      <c r="NO311" s="3">
        <f t="shared" si="214"/>
        <v>1</v>
      </c>
      <c r="NP311" s="3">
        <f t="shared" si="215"/>
        <v>1</v>
      </c>
      <c r="NQ311" s="3">
        <f t="shared" si="216"/>
        <v>1</v>
      </c>
      <c r="NR311" s="3">
        <f t="shared" si="217"/>
        <v>0.56666666666666665</v>
      </c>
      <c r="NS311" s="3">
        <f t="shared" si="218"/>
        <v>0</v>
      </c>
      <c r="NT311" s="3">
        <f t="shared" si="219"/>
        <v>0</v>
      </c>
      <c r="NU311" s="3">
        <f t="shared" si="220"/>
        <v>0</v>
      </c>
      <c r="NV311" s="3">
        <f t="shared" si="221"/>
        <v>0.69589041095890414</v>
      </c>
      <c r="NW311" s="5">
        <f t="shared" si="222"/>
        <v>24.060714285714287</v>
      </c>
      <c r="NX311" s="1">
        <f t="shared" si="223"/>
        <v>24.514814814814812</v>
      </c>
      <c r="NY311" s="1">
        <f t="shared" si="224"/>
        <v>24.8</v>
      </c>
      <c r="NZ311" s="1">
        <f t="shared" si="225"/>
        <v>26.175000000000001</v>
      </c>
      <c r="OA311" s="1">
        <f t="shared" si="226"/>
        <v>26.280645161290327</v>
      </c>
      <c r="OB311" s="1">
        <f t="shared" si="227"/>
        <v>26.556666666666665</v>
      </c>
      <c r="OC311" s="1">
        <f t="shared" si="228"/>
        <v>26.074193548387097</v>
      </c>
      <c r="OD311" s="1">
        <f t="shared" si="229"/>
        <v>26.616129032258065</v>
      </c>
      <c r="OE311" s="1">
        <f t="shared" si="230"/>
        <v>27.1</v>
      </c>
      <c r="OF311" s="1" t="e">
        <f t="shared" si="231"/>
        <v>#N/A</v>
      </c>
      <c r="OG311" s="1" t="e">
        <f t="shared" si="232"/>
        <v>#N/A</v>
      </c>
      <c r="OH311" s="1" t="e">
        <f t="shared" si="233"/>
        <v>#N/A</v>
      </c>
      <c r="OI311" s="111" t="e">
        <f>NA()</f>
        <v>#N/A</v>
      </c>
      <c r="OJ311" s="112" t="e">
        <f>NA()</f>
        <v>#N/A</v>
      </c>
      <c r="OK311" s="112" t="e">
        <f>NA()</f>
        <v>#N/A</v>
      </c>
      <c r="OL311" s="112" t="e">
        <f>NA()</f>
        <v>#N/A</v>
      </c>
      <c r="OM311" s="112" t="e">
        <f>NA()</f>
        <v>#N/A</v>
      </c>
      <c r="ON311" s="112" t="e">
        <f>NA()</f>
        <v>#N/A</v>
      </c>
      <c r="OO311" s="112" t="e">
        <f>NA()</f>
        <v>#N/A</v>
      </c>
      <c r="OP311" s="112" t="e">
        <f>NA()</f>
        <v>#N/A</v>
      </c>
      <c r="OQ311" s="112" t="e">
        <f>NA()</f>
        <v>#N/A</v>
      </c>
      <c r="OR311" s="112" t="e">
        <f>NA()</f>
        <v>#N/A</v>
      </c>
      <c r="OS311" s="112" t="e">
        <f>NA()</f>
        <v>#N/A</v>
      </c>
      <c r="OT311" s="112" t="e">
        <f>NA()</f>
        <v>#N/A</v>
      </c>
      <c r="OU311" s="5" t="e">
        <f t="shared" si="197"/>
        <v>#N/A</v>
      </c>
      <c r="OV311" s="1" t="e">
        <f t="shared" si="198"/>
        <v>#N/A</v>
      </c>
      <c r="OW311" s="1" t="e">
        <f t="shared" si="199"/>
        <v>#N/A</v>
      </c>
      <c r="OX311" s="1" t="e">
        <f t="shared" si="200"/>
        <v>#N/A</v>
      </c>
      <c r="OY311" s="1" t="e">
        <f t="shared" si="201"/>
        <v>#N/A</v>
      </c>
      <c r="OZ311" s="1" t="e">
        <f t="shared" si="202"/>
        <v>#N/A</v>
      </c>
      <c r="PA311" s="1" t="e">
        <f t="shared" si="203"/>
        <v>#N/A</v>
      </c>
      <c r="PB311" s="1" t="e">
        <f t="shared" si="204"/>
        <v>#N/A</v>
      </c>
      <c r="PC311" s="1" t="e">
        <f t="shared" si="205"/>
        <v>#N/A</v>
      </c>
      <c r="PD311" s="1" t="e">
        <f t="shared" si="206"/>
        <v>#N/A</v>
      </c>
      <c r="PE311" s="1" t="e">
        <f t="shared" si="207"/>
        <v>#N/A</v>
      </c>
      <c r="PF311" s="1" t="e">
        <f t="shared" si="208"/>
        <v>#N/A</v>
      </c>
      <c r="PG311" s="111" t="e">
        <f>NA()</f>
        <v>#N/A</v>
      </c>
      <c r="PH311" s="112" t="e">
        <f>NA()</f>
        <v>#N/A</v>
      </c>
      <c r="PI311" s="112" t="e">
        <f>NA()</f>
        <v>#N/A</v>
      </c>
      <c r="PJ311" s="112" t="e">
        <f>NA()</f>
        <v>#N/A</v>
      </c>
      <c r="PK311" s="112" t="e">
        <f>NA()</f>
        <v>#N/A</v>
      </c>
      <c r="PL311" s="112" t="e">
        <f>NA()</f>
        <v>#N/A</v>
      </c>
      <c r="PM311" s="112" t="e">
        <f>NA()</f>
        <v>#N/A</v>
      </c>
      <c r="PN311" s="112" t="e">
        <f>NA()</f>
        <v>#N/A</v>
      </c>
      <c r="PO311" s="112" t="e">
        <f>NA()</f>
        <v>#N/A</v>
      </c>
      <c r="PP311" s="112" t="e">
        <f>NA()</f>
        <v>#N/A</v>
      </c>
      <c r="PQ311" s="112" t="e">
        <f>NA()</f>
        <v>#N/A</v>
      </c>
      <c r="PR311" s="137" t="e">
        <f>NA()</f>
        <v>#N/A</v>
      </c>
      <c r="PS311" s="5">
        <f t="array" ref="PS311">+IF(ISERROR($NW311)=FALSE,MIN(IF($H311:$AL311&lt;65534,$H311:$AL311,"")),NA())</f>
        <v>22.5</v>
      </c>
      <c r="PT311" s="1">
        <f t="array" ref="PT311">+IF(ISERROR($NX311)=FALSE,MIN(IF($AM311:$BN311&lt;65534,$AM311:$BN311,"")),NA())</f>
        <v>22.6</v>
      </c>
      <c r="PU311" s="1">
        <f t="array" ref="PU311">+IF(ISERROR($NY311)=FALSE,MIN(IF($BP311:$CT311&lt;65534,$BP311:$CT311,"")),NA())</f>
        <v>23.2</v>
      </c>
      <c r="PV311" s="1">
        <f t="array" ref="PV311">+IF(ISERROR($NZ311)=FALSE,MIN(IF($CU311:$DX311&lt;65534,$CU311:$DX311,"")),NA())</f>
        <v>24.9</v>
      </c>
      <c r="PW311" s="1">
        <f t="array" ref="PW311">+IF(ISERROR($OA311)=FALSE,MIN(IF($DY311:$FC311&lt;65534,$DY311:$FC311,"")),NA())</f>
        <v>23.7</v>
      </c>
      <c r="PX311" s="1">
        <f t="array" ref="PX311">+IF(ISERROR($OB311)=FALSE,MIN(IF($FD311:$GG311&lt;65534,$FD311:$GG311,"")),NA())</f>
        <v>25.3</v>
      </c>
      <c r="PY311" s="1">
        <f t="array" ref="PY311">+IF(ISERROR($OC311)=FALSE,MIN(IF($GH311:$HL311&lt;65534,$GH311:$HL311,"")),NA())</f>
        <v>23</v>
      </c>
      <c r="PZ311" s="1">
        <f t="array" ref="PZ311">+IF(ISERROR($OD311)=FALSE,MIN(IF($HM311:$IQ311&lt;65534,$HM311:$IQ311,"")),NA())</f>
        <v>22.1</v>
      </c>
      <c r="QA311" s="1">
        <f t="array" ref="QA311">+IF(ISERROR($OE311)=FALSE,MIN(IF($IR311:$JU311&lt;65534,$IR311:$JU311,"")),NA())</f>
        <v>24.3</v>
      </c>
      <c r="QB311" s="1" t="e">
        <f t="array" ref="QB311">+IF(ISERROR($OF311)=FALSE,MIN(IF($JV311:$KZ311&lt;65534,$JV311:$KZ311,"")),NA())</f>
        <v>#N/A</v>
      </c>
      <c r="QC311" s="1" t="e">
        <f t="array" ref="QC311">+IF(ISERROR($OG311)=FALSE,MIN(IF($LA311:$MD311&lt;65534,$LA311:$MD311,"")),NA())</f>
        <v>#N/A</v>
      </c>
      <c r="QD311" s="1" t="e">
        <f t="array" ref="QD311">+IF(ISERROR($OH311)=FALSE,MIN(IF($ME311:$NI311&lt;65534,$ME311:$NI311,"")),NA())</f>
        <v>#N/A</v>
      </c>
      <c r="QE311" s="5" t="e">
        <f t="shared" si="234"/>
        <v>#N/A</v>
      </c>
      <c r="QF311" s="1" t="e">
        <f t="shared" si="235"/>
        <v>#N/A</v>
      </c>
      <c r="QG311" s="1" t="e">
        <f t="shared" si="236"/>
        <v>#N/A</v>
      </c>
      <c r="QH311" s="1" t="e">
        <f t="shared" si="237"/>
        <v>#N/A</v>
      </c>
      <c r="QI311" s="1" t="e">
        <f t="shared" si="238"/>
        <v>#N/A</v>
      </c>
      <c r="QJ311" s="1" t="e">
        <f t="shared" si="239"/>
        <v>#N/A</v>
      </c>
      <c r="QK311" s="1" t="e">
        <f t="shared" si="240"/>
        <v>#N/A</v>
      </c>
      <c r="QL311" s="1" t="e">
        <f t="shared" si="241"/>
        <v>#N/A</v>
      </c>
      <c r="QM311" s="1" t="e">
        <f t="shared" si="242"/>
        <v>#N/A</v>
      </c>
      <c r="QN311" s="1" t="e">
        <f t="shared" si="243"/>
        <v>#N/A</v>
      </c>
      <c r="QO311" s="1" t="e">
        <f t="shared" si="244"/>
        <v>#N/A</v>
      </c>
      <c r="QP311" s="1" t="e">
        <f t="shared" si="245"/>
        <v>#N/A</v>
      </c>
      <c r="QQ311" s="5" t="s">
        <v>893</v>
      </c>
    </row>
    <row r="312" spans="1:459" s="1" customFormat="1" x14ac:dyDescent="0.2">
      <c r="A312" s="107">
        <v>29015000</v>
      </c>
      <c r="B312" s="108">
        <v>-74.85222222222221</v>
      </c>
      <c r="C312" s="108">
        <v>10.064444444444446</v>
      </c>
      <c r="D312" s="109">
        <v>75</v>
      </c>
      <c r="E312" s="110" t="s">
        <v>642</v>
      </c>
      <c r="F312" s="110" t="s">
        <v>511</v>
      </c>
      <c r="G312" s="110" t="s">
        <v>307</v>
      </c>
      <c r="H312" s="1">
        <v>65535</v>
      </c>
      <c r="I312" s="1">
        <v>65535</v>
      </c>
      <c r="J312" s="1">
        <v>65535</v>
      </c>
      <c r="K312" s="1">
        <v>65535</v>
      </c>
      <c r="L312" s="1">
        <v>65535</v>
      </c>
      <c r="M312" s="1">
        <v>65535</v>
      </c>
      <c r="N312" s="1">
        <v>65535</v>
      </c>
      <c r="O312" s="1">
        <v>65535</v>
      </c>
      <c r="P312" s="1">
        <v>65535</v>
      </c>
      <c r="Q312" s="1">
        <v>65535</v>
      </c>
      <c r="R312" s="1">
        <v>65535</v>
      </c>
      <c r="S312" s="1">
        <v>65535</v>
      </c>
      <c r="T312" s="1">
        <v>65535</v>
      </c>
      <c r="U312" s="1">
        <v>65535</v>
      </c>
      <c r="V312" s="1">
        <v>65535</v>
      </c>
      <c r="W312" s="1">
        <v>65535</v>
      </c>
      <c r="X312" s="1">
        <v>65535</v>
      </c>
      <c r="Y312" s="1">
        <v>65535</v>
      </c>
      <c r="Z312" s="1">
        <v>65535</v>
      </c>
      <c r="AA312" s="1">
        <v>65535</v>
      </c>
      <c r="AB312" s="1">
        <v>65535</v>
      </c>
      <c r="AC312" s="1">
        <v>65535</v>
      </c>
      <c r="AD312" s="1">
        <v>65535</v>
      </c>
      <c r="AE312" s="1">
        <v>65535</v>
      </c>
      <c r="AF312" s="1">
        <v>65535</v>
      </c>
      <c r="AG312" s="1">
        <v>65535</v>
      </c>
      <c r="AH312" s="1">
        <v>65535</v>
      </c>
      <c r="AI312" s="1">
        <v>65535</v>
      </c>
      <c r="AJ312" s="1">
        <v>65535</v>
      </c>
      <c r="AK312" s="1">
        <v>65535</v>
      </c>
      <c r="AL312" s="1">
        <v>65535</v>
      </c>
      <c r="AM312" s="1">
        <v>65535</v>
      </c>
      <c r="AN312" s="1">
        <v>65535</v>
      </c>
      <c r="AO312" s="1">
        <v>65535</v>
      </c>
      <c r="AP312" s="1">
        <v>65535</v>
      </c>
      <c r="AQ312" s="1">
        <v>65535</v>
      </c>
      <c r="AR312" s="1">
        <v>65535</v>
      </c>
      <c r="AS312" s="1">
        <v>65535</v>
      </c>
      <c r="AT312" s="1">
        <v>65535</v>
      </c>
      <c r="AU312" s="1">
        <v>65535</v>
      </c>
      <c r="AV312" s="1">
        <v>65535</v>
      </c>
      <c r="AW312" s="1">
        <v>65535</v>
      </c>
      <c r="AX312" s="1">
        <v>65535</v>
      </c>
      <c r="AY312" s="1">
        <v>65535</v>
      </c>
      <c r="AZ312" s="1">
        <v>65535</v>
      </c>
      <c r="BA312" s="1">
        <v>65535</v>
      </c>
      <c r="BB312" s="1">
        <v>65535</v>
      </c>
      <c r="BC312" s="1">
        <v>65535</v>
      </c>
      <c r="BD312" s="1">
        <v>65535</v>
      </c>
      <c r="BE312" s="1">
        <v>65535</v>
      </c>
      <c r="BF312" s="1">
        <v>65535</v>
      </c>
      <c r="BG312" s="1">
        <v>65535</v>
      </c>
      <c r="BH312" s="1">
        <v>65535</v>
      </c>
      <c r="BI312" s="1">
        <v>65535</v>
      </c>
      <c r="BJ312" s="1">
        <v>65535</v>
      </c>
      <c r="BK312" s="1">
        <v>65535</v>
      </c>
      <c r="BL312" s="1">
        <v>65535</v>
      </c>
      <c r="BM312" s="1">
        <v>65535</v>
      </c>
      <c r="BN312" s="1">
        <v>65535</v>
      </c>
      <c r="BO312" s="102"/>
      <c r="BP312" s="1">
        <v>65535</v>
      </c>
      <c r="BQ312" s="1">
        <v>65535</v>
      </c>
      <c r="BR312" s="1">
        <v>65535</v>
      </c>
      <c r="BS312" s="1">
        <v>65535</v>
      </c>
      <c r="BT312" s="1">
        <v>65535</v>
      </c>
      <c r="BU312" s="1">
        <v>65535</v>
      </c>
      <c r="BV312" s="1">
        <v>65535</v>
      </c>
      <c r="BW312" s="1">
        <v>65535</v>
      </c>
      <c r="BX312" s="1">
        <v>65535</v>
      </c>
      <c r="BY312" s="1">
        <v>65535</v>
      </c>
      <c r="BZ312" s="1">
        <v>65535</v>
      </c>
      <c r="CA312" s="1">
        <v>65535</v>
      </c>
      <c r="CB312" s="1">
        <v>65535</v>
      </c>
      <c r="CC312" s="1">
        <v>65535</v>
      </c>
      <c r="CD312" s="1">
        <v>65535</v>
      </c>
      <c r="CE312" s="1">
        <v>65535</v>
      </c>
      <c r="CF312" s="1">
        <v>65535</v>
      </c>
      <c r="CG312" s="1">
        <v>65535</v>
      </c>
      <c r="CH312" s="1">
        <v>65535</v>
      </c>
      <c r="CI312" s="1">
        <v>65535</v>
      </c>
      <c r="CJ312" s="1">
        <v>65535</v>
      </c>
      <c r="CK312" s="1">
        <v>65535</v>
      </c>
      <c r="CL312" s="1">
        <v>65535</v>
      </c>
      <c r="CM312" s="1">
        <v>65535</v>
      </c>
      <c r="CN312" s="1">
        <v>65535</v>
      </c>
      <c r="CO312" s="1">
        <v>65535</v>
      </c>
      <c r="CP312" s="1">
        <v>65535</v>
      </c>
      <c r="CQ312" s="1">
        <v>65535</v>
      </c>
      <c r="CR312" s="1">
        <v>65535</v>
      </c>
      <c r="CS312" s="1">
        <v>65535</v>
      </c>
      <c r="CT312" s="1">
        <v>65535</v>
      </c>
      <c r="CU312" s="1">
        <v>65535</v>
      </c>
      <c r="CV312" s="1">
        <v>65535</v>
      </c>
      <c r="CW312" s="1">
        <v>65535</v>
      </c>
      <c r="CX312" s="1">
        <v>65535</v>
      </c>
      <c r="CY312" s="1">
        <v>65535</v>
      </c>
      <c r="CZ312" s="1">
        <v>65535</v>
      </c>
      <c r="DA312" s="1">
        <v>65535</v>
      </c>
      <c r="DB312" s="1">
        <v>65535</v>
      </c>
      <c r="DC312" s="1">
        <v>65535</v>
      </c>
      <c r="DD312" s="1">
        <v>65535</v>
      </c>
      <c r="DE312" s="1">
        <v>65535</v>
      </c>
      <c r="DF312" s="1">
        <v>65535</v>
      </c>
      <c r="DG312" s="1">
        <v>65535</v>
      </c>
      <c r="DH312" s="1">
        <v>65535</v>
      </c>
      <c r="DI312" s="1">
        <v>65535</v>
      </c>
      <c r="DJ312" s="1">
        <v>65535</v>
      </c>
      <c r="DK312" s="1">
        <v>65535</v>
      </c>
      <c r="DL312" s="1">
        <v>65535</v>
      </c>
      <c r="DM312" s="1">
        <v>65535</v>
      </c>
      <c r="DN312" s="1">
        <v>65535</v>
      </c>
      <c r="DO312" s="1">
        <v>65535</v>
      </c>
      <c r="DP312" s="1">
        <v>65535</v>
      </c>
      <c r="DQ312" s="1">
        <v>65535</v>
      </c>
      <c r="DR312" s="1">
        <v>65535</v>
      </c>
      <c r="DS312" s="1">
        <v>65535</v>
      </c>
      <c r="DT312" s="1">
        <v>65535</v>
      </c>
      <c r="DU312" s="1">
        <v>65535</v>
      </c>
      <c r="DV312" s="1">
        <v>65535</v>
      </c>
      <c r="DW312" s="1">
        <v>65535</v>
      </c>
      <c r="DX312" s="1">
        <v>65535</v>
      </c>
      <c r="DY312" s="1">
        <v>65535</v>
      </c>
      <c r="DZ312" s="1">
        <v>65535</v>
      </c>
      <c r="EA312" s="1">
        <v>65535</v>
      </c>
      <c r="EB312" s="1">
        <v>65535</v>
      </c>
      <c r="EC312" s="1">
        <v>65535</v>
      </c>
      <c r="ED312" s="1">
        <v>65535</v>
      </c>
      <c r="EE312" s="1">
        <v>65535</v>
      </c>
      <c r="EF312" s="1">
        <v>65535</v>
      </c>
      <c r="EG312" s="1">
        <v>65535</v>
      </c>
      <c r="EH312" s="1">
        <v>65535</v>
      </c>
      <c r="EI312" s="1">
        <v>65535</v>
      </c>
      <c r="EJ312" s="1">
        <v>65535</v>
      </c>
      <c r="EK312" s="1">
        <v>65535</v>
      </c>
      <c r="EL312" s="1">
        <v>65535</v>
      </c>
      <c r="EM312" s="1">
        <v>65535</v>
      </c>
      <c r="EN312" s="1">
        <v>65535</v>
      </c>
      <c r="EO312" s="1">
        <v>65535</v>
      </c>
      <c r="EP312" s="1">
        <v>65535</v>
      </c>
      <c r="EQ312" s="1">
        <v>65535</v>
      </c>
      <c r="ER312" s="1">
        <v>65535</v>
      </c>
      <c r="ES312" s="1">
        <v>65535</v>
      </c>
      <c r="ET312" s="1">
        <v>65535</v>
      </c>
      <c r="EU312" s="1">
        <v>65535</v>
      </c>
      <c r="EV312" s="1">
        <v>65535</v>
      </c>
      <c r="EW312" s="1">
        <v>65535</v>
      </c>
      <c r="EX312" s="1">
        <v>65535</v>
      </c>
      <c r="EY312" s="1">
        <v>65535</v>
      </c>
      <c r="EZ312" s="1">
        <v>65535</v>
      </c>
      <c r="FA312" s="1">
        <v>65535</v>
      </c>
      <c r="FB312" s="1">
        <v>65535</v>
      </c>
      <c r="FC312" s="1">
        <v>65535</v>
      </c>
      <c r="FD312" s="1">
        <v>65535</v>
      </c>
      <c r="FE312" s="1">
        <v>65535</v>
      </c>
      <c r="FF312" s="1">
        <v>65535</v>
      </c>
      <c r="FG312" s="1">
        <v>65535</v>
      </c>
      <c r="FH312" s="1">
        <v>65535</v>
      </c>
      <c r="FI312" s="1">
        <v>65535</v>
      </c>
      <c r="FJ312" s="1">
        <v>65535</v>
      </c>
      <c r="FK312" s="1">
        <v>65535</v>
      </c>
      <c r="FL312" s="1">
        <v>65535</v>
      </c>
      <c r="FM312" s="1">
        <v>65535</v>
      </c>
      <c r="FN312" s="1">
        <v>65535</v>
      </c>
      <c r="FO312" s="1">
        <v>65535</v>
      </c>
      <c r="FP312" s="1">
        <v>65535</v>
      </c>
      <c r="FQ312" s="1">
        <v>65535</v>
      </c>
      <c r="FR312" s="1">
        <v>65535</v>
      </c>
      <c r="FS312" s="1">
        <v>65535</v>
      </c>
      <c r="FT312" s="1">
        <v>65535</v>
      </c>
      <c r="FU312" s="1">
        <v>65535</v>
      </c>
      <c r="FV312" s="1">
        <v>65535</v>
      </c>
      <c r="FW312" s="1">
        <v>65535</v>
      </c>
      <c r="FX312" s="1">
        <v>25.8</v>
      </c>
      <c r="FY312" s="1">
        <v>24.6</v>
      </c>
      <c r="FZ312" s="1">
        <v>23.3</v>
      </c>
      <c r="GA312" s="1">
        <v>24.9</v>
      </c>
      <c r="GB312" s="1">
        <v>24.2</v>
      </c>
      <c r="GC312" s="1">
        <v>23.6</v>
      </c>
      <c r="GD312" s="1">
        <v>23</v>
      </c>
      <c r="GE312" s="1">
        <v>22.9</v>
      </c>
      <c r="GF312" s="1">
        <v>23.6</v>
      </c>
      <c r="GG312" s="1">
        <v>24.2</v>
      </c>
      <c r="GH312" s="1">
        <v>23.8</v>
      </c>
      <c r="GI312" s="1">
        <v>25</v>
      </c>
      <c r="GJ312" s="1">
        <v>23.8</v>
      </c>
      <c r="GK312" s="1">
        <v>22.8</v>
      </c>
      <c r="GL312" s="1">
        <v>23</v>
      </c>
      <c r="GM312" s="1">
        <v>25.2</v>
      </c>
      <c r="GN312" s="1">
        <v>24.6</v>
      </c>
      <c r="GO312" s="1">
        <v>24.8</v>
      </c>
      <c r="GP312" s="1">
        <v>24.1</v>
      </c>
      <c r="GQ312" s="1">
        <v>23</v>
      </c>
      <c r="GR312" s="1">
        <v>26.2</v>
      </c>
      <c r="GS312" s="1">
        <v>26.9</v>
      </c>
      <c r="GT312" s="1">
        <v>27.8</v>
      </c>
      <c r="GU312" s="1">
        <v>26.2</v>
      </c>
      <c r="GV312" s="1">
        <v>28.1</v>
      </c>
      <c r="GW312" s="1">
        <v>27.6</v>
      </c>
      <c r="GX312" s="1">
        <v>28.6</v>
      </c>
      <c r="GY312" s="1">
        <v>28</v>
      </c>
      <c r="GZ312" s="1">
        <v>29.2</v>
      </c>
      <c r="HA312" s="1">
        <v>28.6</v>
      </c>
      <c r="HB312" s="1">
        <v>28.4</v>
      </c>
      <c r="HC312" s="1">
        <v>28.8</v>
      </c>
      <c r="HD312" s="1">
        <v>25.8</v>
      </c>
      <c r="HE312" s="1">
        <v>29.4</v>
      </c>
      <c r="HF312" s="1">
        <v>28.5</v>
      </c>
      <c r="HG312" s="1">
        <v>28.4</v>
      </c>
      <c r="HH312" s="1">
        <v>28.2</v>
      </c>
      <c r="HI312" s="1">
        <v>28.8</v>
      </c>
      <c r="HJ312" s="1">
        <v>29.2</v>
      </c>
      <c r="HK312" s="1">
        <v>29.8</v>
      </c>
      <c r="HL312" s="1">
        <v>29.8</v>
      </c>
      <c r="HM312" s="1">
        <v>29.7</v>
      </c>
      <c r="HN312" s="1">
        <v>30.2</v>
      </c>
      <c r="HO312" s="1">
        <v>28.7</v>
      </c>
      <c r="HP312" s="1">
        <v>30.5</v>
      </c>
      <c r="HQ312" s="1">
        <v>30.2</v>
      </c>
      <c r="HR312" s="1">
        <v>29.9</v>
      </c>
      <c r="HS312" s="1">
        <v>30.6</v>
      </c>
      <c r="HT312" s="1">
        <v>29.9</v>
      </c>
      <c r="HU312" s="1">
        <v>30.5</v>
      </c>
      <c r="HV312" s="1">
        <v>29.4</v>
      </c>
      <c r="HW312" s="1">
        <v>30.5</v>
      </c>
      <c r="HX312" s="1">
        <v>29</v>
      </c>
      <c r="HY312" s="1">
        <v>30.8</v>
      </c>
      <c r="HZ312" s="1">
        <v>29.2</v>
      </c>
      <c r="IA312" s="1">
        <v>28.4</v>
      </c>
      <c r="IB312" s="1">
        <v>29</v>
      </c>
      <c r="IC312" s="1">
        <v>27.7</v>
      </c>
      <c r="ID312" s="1">
        <v>29.9</v>
      </c>
      <c r="IE312" s="1">
        <v>29.3</v>
      </c>
      <c r="IF312" s="1">
        <v>26.4</v>
      </c>
      <c r="IG312" s="1">
        <v>30.1</v>
      </c>
      <c r="IH312" s="1">
        <v>29.7</v>
      </c>
      <c r="II312" s="1">
        <v>30.2</v>
      </c>
      <c r="IJ312" s="1">
        <v>30.2</v>
      </c>
      <c r="IK312" s="1">
        <v>28.5</v>
      </c>
      <c r="IL312" s="1">
        <v>29.5</v>
      </c>
      <c r="IM312" s="1">
        <v>29.9</v>
      </c>
      <c r="IN312" s="1">
        <v>30.3</v>
      </c>
      <c r="IO312" s="1">
        <v>29.4</v>
      </c>
      <c r="IP312" s="1">
        <v>30.5</v>
      </c>
      <c r="IQ312" s="1">
        <v>30.5</v>
      </c>
      <c r="IR312" s="1">
        <v>27.9</v>
      </c>
      <c r="IS312" s="1">
        <v>30.6</v>
      </c>
      <c r="IT312" s="1">
        <v>28</v>
      </c>
      <c r="IU312" s="1">
        <v>29.9</v>
      </c>
      <c r="IV312" s="1">
        <v>31.3</v>
      </c>
      <c r="IW312" s="1">
        <v>28.9</v>
      </c>
      <c r="IX312" s="1">
        <v>30.2</v>
      </c>
      <c r="IY312" s="1">
        <v>30.1</v>
      </c>
      <c r="IZ312" s="1">
        <v>30.2</v>
      </c>
      <c r="JA312" s="1">
        <v>27.9</v>
      </c>
      <c r="JB312" s="1">
        <v>30.9</v>
      </c>
      <c r="JC312" s="1">
        <v>32.4</v>
      </c>
      <c r="JD312" s="1">
        <v>31</v>
      </c>
      <c r="JE312" s="1">
        <v>31.6</v>
      </c>
      <c r="JF312" s="1">
        <v>30.5</v>
      </c>
      <c r="JG312" s="1">
        <v>31.4</v>
      </c>
      <c r="JH312" s="1">
        <v>29.3</v>
      </c>
      <c r="JI312" s="1">
        <v>31.3</v>
      </c>
      <c r="JJ312" s="1">
        <v>29.4</v>
      </c>
      <c r="JK312" s="1">
        <v>29.8</v>
      </c>
      <c r="JL312" s="1">
        <v>30.7</v>
      </c>
      <c r="JM312" s="1">
        <v>29.1</v>
      </c>
      <c r="JN312" s="1">
        <v>31.2</v>
      </c>
      <c r="JO312" s="1">
        <v>30.5</v>
      </c>
      <c r="JP312" s="1">
        <v>31.5</v>
      </c>
      <c r="JQ312" s="1">
        <v>32.6</v>
      </c>
      <c r="JR312" s="1">
        <v>32.299999999999997</v>
      </c>
      <c r="JS312" s="1">
        <v>32.9</v>
      </c>
      <c r="JT312" s="1">
        <v>34.700000000000003</v>
      </c>
      <c r="JU312" s="1">
        <v>33.200000000000003</v>
      </c>
      <c r="JV312" s="1">
        <v>32</v>
      </c>
      <c r="JW312" s="1">
        <v>33.799999999999997</v>
      </c>
      <c r="JX312" s="1">
        <v>34</v>
      </c>
      <c r="JY312" s="1">
        <v>32.799999999999997</v>
      </c>
      <c r="JZ312" s="1">
        <v>34</v>
      </c>
      <c r="KA312" s="1">
        <v>32.9</v>
      </c>
      <c r="KB312" s="1">
        <v>34.1</v>
      </c>
      <c r="KC312" s="1">
        <v>33.799999999999997</v>
      </c>
      <c r="KD312" s="1">
        <v>29.8</v>
      </c>
      <c r="KE312" s="1">
        <v>32.9</v>
      </c>
      <c r="KF312" s="1">
        <v>32.9</v>
      </c>
      <c r="KG312" s="1">
        <v>30.7</v>
      </c>
      <c r="KH312" s="1">
        <v>33.9</v>
      </c>
      <c r="KI312" s="1">
        <v>33.299999999999997</v>
      </c>
      <c r="KJ312" s="1">
        <v>32.799999999999997</v>
      </c>
      <c r="KK312" s="1">
        <v>33.200000000000003</v>
      </c>
      <c r="KL312" s="1">
        <v>32</v>
      </c>
      <c r="KM312" s="1">
        <v>34.200000000000003</v>
      </c>
      <c r="KN312" s="1">
        <v>29.1</v>
      </c>
      <c r="KO312" s="1">
        <v>31.8</v>
      </c>
      <c r="KP312" s="1">
        <v>33.4</v>
      </c>
      <c r="KQ312" s="1">
        <v>32.9</v>
      </c>
      <c r="KR312" s="1">
        <v>31.8</v>
      </c>
      <c r="KS312" s="1">
        <v>33.200000000000003</v>
      </c>
      <c r="KT312" s="1">
        <v>33.299999999999997</v>
      </c>
      <c r="KU312" s="1">
        <v>33</v>
      </c>
      <c r="KV312" s="1">
        <v>33.700000000000003</v>
      </c>
      <c r="KW312" s="1">
        <v>34.1</v>
      </c>
      <c r="KX312" s="1">
        <v>33.799999999999997</v>
      </c>
      <c r="KY312" s="1">
        <v>32.799999999999997</v>
      </c>
      <c r="KZ312" s="1">
        <v>33.4</v>
      </c>
      <c r="LA312" s="1">
        <v>33.299999999999997</v>
      </c>
      <c r="LB312" s="1">
        <v>33.9</v>
      </c>
      <c r="LC312" s="1">
        <v>32.700000000000003</v>
      </c>
      <c r="LD312" s="1">
        <v>32.799999999999997</v>
      </c>
      <c r="LE312" s="1">
        <v>34.5</v>
      </c>
      <c r="LF312" s="1">
        <v>33</v>
      </c>
      <c r="LG312" s="1">
        <v>32.9</v>
      </c>
      <c r="LH312" s="1">
        <v>34.299999999999997</v>
      </c>
      <c r="LI312" s="1">
        <v>33.1</v>
      </c>
      <c r="LJ312" s="1">
        <v>33.5</v>
      </c>
      <c r="LK312" s="1">
        <v>33.9</v>
      </c>
      <c r="LL312" s="1">
        <v>33.6</v>
      </c>
      <c r="LM312" s="1">
        <v>33.5</v>
      </c>
      <c r="LN312" s="1">
        <v>33.299999999999997</v>
      </c>
      <c r="LO312" s="1">
        <v>32.799999999999997</v>
      </c>
      <c r="LP312" s="1">
        <v>33.700000000000003</v>
      </c>
      <c r="LQ312" s="1">
        <v>32.799999999999997</v>
      </c>
      <c r="LR312" s="1">
        <v>31.2</v>
      </c>
      <c r="LS312" s="1">
        <v>31.6</v>
      </c>
      <c r="LT312" s="1">
        <v>32.299999999999997</v>
      </c>
      <c r="LU312" s="1">
        <v>32</v>
      </c>
      <c r="LV312" s="1">
        <v>32.299999999999997</v>
      </c>
      <c r="LW312" s="1">
        <v>33.5</v>
      </c>
      <c r="LX312" s="1">
        <v>32.1</v>
      </c>
      <c r="LY312" s="1">
        <v>32.299999999999997</v>
      </c>
      <c r="LZ312" s="1">
        <v>33.9</v>
      </c>
      <c r="MA312" s="1">
        <v>33.4</v>
      </c>
      <c r="MB312" s="1">
        <v>34</v>
      </c>
      <c r="MC312" s="1">
        <v>33.700000000000003</v>
      </c>
      <c r="MD312" s="1">
        <v>33.299999999999997</v>
      </c>
      <c r="ME312" s="1">
        <v>65535</v>
      </c>
      <c r="MF312" s="1">
        <v>65535</v>
      </c>
      <c r="MG312" s="1">
        <v>65535</v>
      </c>
      <c r="MH312" s="1">
        <v>65535</v>
      </c>
      <c r="MI312" s="1">
        <v>65535</v>
      </c>
      <c r="MJ312" s="1">
        <v>65535</v>
      </c>
      <c r="MK312" s="1">
        <v>65535</v>
      </c>
      <c r="ML312" s="1">
        <v>65535</v>
      </c>
      <c r="MM312" s="1">
        <v>65535</v>
      </c>
      <c r="MN312" s="1">
        <v>65535</v>
      </c>
      <c r="MO312" s="1">
        <v>65535</v>
      </c>
      <c r="MP312" s="1">
        <v>65535</v>
      </c>
      <c r="MQ312" s="1">
        <v>65535</v>
      </c>
      <c r="MR312" s="1">
        <v>65535</v>
      </c>
      <c r="MS312" s="1">
        <v>65535</v>
      </c>
      <c r="MT312" s="1">
        <v>65535</v>
      </c>
      <c r="MU312" s="1">
        <v>65535</v>
      </c>
      <c r="MV312" s="1">
        <v>65535</v>
      </c>
      <c r="MW312" s="1">
        <v>65535</v>
      </c>
      <c r="MX312" s="1">
        <v>65535</v>
      </c>
      <c r="MY312" s="1">
        <v>65535</v>
      </c>
      <c r="MZ312" s="1">
        <v>65535</v>
      </c>
      <c r="NA312" s="1">
        <v>65535</v>
      </c>
      <c r="NB312" s="1">
        <v>65535</v>
      </c>
      <c r="NC312" s="1">
        <v>65535</v>
      </c>
      <c r="ND312" s="1">
        <v>65535</v>
      </c>
      <c r="NE312" s="1">
        <v>65535</v>
      </c>
      <c r="NF312" s="1">
        <v>65535</v>
      </c>
      <c r="NG312" s="1">
        <v>65535</v>
      </c>
      <c r="NH312" s="1">
        <v>65535</v>
      </c>
      <c r="NI312" s="1">
        <v>34.299999999999997</v>
      </c>
      <c r="NJ312" s="6">
        <f t="shared" si="209"/>
        <v>0</v>
      </c>
      <c r="NK312" s="3">
        <f t="shared" si="210"/>
        <v>0</v>
      </c>
      <c r="NL312" s="3">
        <f t="shared" si="211"/>
        <v>0</v>
      </c>
      <c r="NM312" s="3">
        <f t="shared" si="212"/>
        <v>0</v>
      </c>
      <c r="NN312" s="3">
        <f t="shared" si="213"/>
        <v>0</v>
      </c>
      <c r="NO312" s="3">
        <f t="shared" si="214"/>
        <v>0.33333333333333331</v>
      </c>
      <c r="NP312" s="3">
        <f t="shared" si="215"/>
        <v>1</v>
      </c>
      <c r="NQ312" s="3">
        <f t="shared" si="216"/>
        <v>1</v>
      </c>
      <c r="NR312" s="3">
        <f t="shared" si="217"/>
        <v>1</v>
      </c>
      <c r="NS312" s="3">
        <f t="shared" si="218"/>
        <v>1</v>
      </c>
      <c r="NT312" s="3">
        <f t="shared" si="219"/>
        <v>1</v>
      </c>
      <c r="NU312" s="3">
        <f t="shared" si="220"/>
        <v>3.2258064516129031E-2</v>
      </c>
      <c r="NV312" s="3">
        <f t="shared" si="221"/>
        <v>0.44931506849315067</v>
      </c>
      <c r="NW312" s="5" t="e">
        <f t="shared" si="222"/>
        <v>#N/A</v>
      </c>
      <c r="NX312" s="1" t="e">
        <f t="shared" si="223"/>
        <v>#N/A</v>
      </c>
      <c r="NY312" s="1" t="e">
        <f t="shared" si="224"/>
        <v>#N/A</v>
      </c>
      <c r="NZ312" s="1" t="e">
        <f t="shared" si="225"/>
        <v>#N/A</v>
      </c>
      <c r="OA312" s="1" t="e">
        <f t="shared" si="226"/>
        <v>#N/A</v>
      </c>
      <c r="OB312" s="1" t="e">
        <f t="shared" si="227"/>
        <v>#N/A</v>
      </c>
      <c r="OC312" s="1">
        <f t="shared" si="228"/>
        <v>26.851612903225803</v>
      </c>
      <c r="OD312" s="1">
        <f t="shared" si="229"/>
        <v>29.632258064516126</v>
      </c>
      <c r="OE312" s="1">
        <f t="shared" si="230"/>
        <v>30.709999999999997</v>
      </c>
      <c r="OF312" s="1">
        <f t="shared" si="231"/>
        <v>32.883870967741935</v>
      </c>
      <c r="OG312" s="1">
        <f t="shared" si="232"/>
        <v>33.106666666666662</v>
      </c>
      <c r="OH312" s="1" t="e">
        <f t="shared" si="233"/>
        <v>#N/A</v>
      </c>
      <c r="OI312" s="111" t="e">
        <f>NA()</f>
        <v>#N/A</v>
      </c>
      <c r="OJ312" s="112" t="e">
        <f>NA()</f>
        <v>#N/A</v>
      </c>
      <c r="OK312" s="112" t="e">
        <f>NA()</f>
        <v>#N/A</v>
      </c>
      <c r="OL312" s="112" t="e">
        <f>NA()</f>
        <v>#N/A</v>
      </c>
      <c r="OM312" s="112" t="e">
        <f>NA()</f>
        <v>#N/A</v>
      </c>
      <c r="ON312" s="112" t="e">
        <f>NA()</f>
        <v>#N/A</v>
      </c>
      <c r="OO312" s="112" t="e">
        <f>NA()</f>
        <v>#N/A</v>
      </c>
      <c r="OP312" s="112" t="e">
        <f>NA()</f>
        <v>#N/A</v>
      </c>
      <c r="OQ312" s="112" t="e">
        <f>NA()</f>
        <v>#N/A</v>
      </c>
      <c r="OR312" s="112" t="e">
        <f>NA()</f>
        <v>#N/A</v>
      </c>
      <c r="OS312" s="112" t="e">
        <f>NA()</f>
        <v>#N/A</v>
      </c>
      <c r="OT312" s="112" t="e">
        <f>NA()</f>
        <v>#N/A</v>
      </c>
      <c r="OU312" s="5" t="e">
        <f t="shared" si="197"/>
        <v>#N/A</v>
      </c>
      <c r="OV312" s="1" t="e">
        <f t="shared" si="198"/>
        <v>#N/A</v>
      </c>
      <c r="OW312" s="1" t="e">
        <f t="shared" si="199"/>
        <v>#N/A</v>
      </c>
      <c r="OX312" s="1" t="e">
        <f t="shared" si="200"/>
        <v>#N/A</v>
      </c>
      <c r="OY312" s="1" t="e">
        <f t="shared" si="201"/>
        <v>#N/A</v>
      </c>
      <c r="OZ312" s="1" t="e">
        <f t="shared" si="202"/>
        <v>#N/A</v>
      </c>
      <c r="PA312" s="1" t="e">
        <f t="shared" si="203"/>
        <v>#N/A</v>
      </c>
      <c r="PB312" s="1" t="e">
        <f t="shared" si="204"/>
        <v>#N/A</v>
      </c>
      <c r="PC312" s="1" t="e">
        <f t="shared" si="205"/>
        <v>#N/A</v>
      </c>
      <c r="PD312" s="1" t="e">
        <f t="shared" si="206"/>
        <v>#N/A</v>
      </c>
      <c r="PE312" s="1" t="e">
        <f t="shared" si="207"/>
        <v>#N/A</v>
      </c>
      <c r="PF312" s="1" t="e">
        <f t="shared" si="208"/>
        <v>#N/A</v>
      </c>
      <c r="PG312" s="111" t="e">
        <f>NA()</f>
        <v>#N/A</v>
      </c>
      <c r="PH312" s="112" t="e">
        <f>NA()</f>
        <v>#N/A</v>
      </c>
      <c r="PI312" s="112" t="e">
        <f>NA()</f>
        <v>#N/A</v>
      </c>
      <c r="PJ312" s="112" t="e">
        <f>NA()</f>
        <v>#N/A</v>
      </c>
      <c r="PK312" s="112" t="e">
        <f>NA()</f>
        <v>#N/A</v>
      </c>
      <c r="PL312" s="112" t="e">
        <f>NA()</f>
        <v>#N/A</v>
      </c>
      <c r="PM312" s="112" t="e">
        <f>NA()</f>
        <v>#N/A</v>
      </c>
      <c r="PN312" s="112" t="e">
        <f>NA()</f>
        <v>#N/A</v>
      </c>
      <c r="PO312" s="112" t="e">
        <f>NA()</f>
        <v>#N/A</v>
      </c>
      <c r="PP312" s="112" t="e">
        <f>NA()</f>
        <v>#N/A</v>
      </c>
      <c r="PQ312" s="112" t="e">
        <f>NA()</f>
        <v>#N/A</v>
      </c>
      <c r="PR312" s="137" t="e">
        <f>NA()</f>
        <v>#N/A</v>
      </c>
      <c r="PS312" s="5" t="e">
        <f t="array" ref="PS312">+IF(ISERROR($NW312)=FALSE,MIN(IF($H312:$AL312&lt;65534,$H312:$AL312,"")),NA())</f>
        <v>#N/A</v>
      </c>
      <c r="PT312" s="1" t="e">
        <f t="array" ref="PT312">+IF(ISERROR($NX312)=FALSE,MIN(IF($AM312:$BN312&lt;65534,$AM312:$BN312,"")),NA())</f>
        <v>#N/A</v>
      </c>
      <c r="PU312" s="1" t="e">
        <f t="array" ref="PU312">+IF(ISERROR($NY312)=FALSE,MIN(IF($BP312:$CT312&lt;65534,$BP312:$CT312,"")),NA())</f>
        <v>#N/A</v>
      </c>
      <c r="PV312" s="1" t="e">
        <f t="array" ref="PV312">+IF(ISERROR($NZ312)=FALSE,MIN(IF($CU312:$DX312&lt;65534,$CU312:$DX312,"")),NA())</f>
        <v>#N/A</v>
      </c>
      <c r="PW312" s="1" t="e">
        <f t="array" ref="PW312">+IF(ISERROR($OA312)=FALSE,MIN(IF($DY312:$FC312&lt;65534,$DY312:$FC312,"")),NA())</f>
        <v>#N/A</v>
      </c>
      <c r="PX312" s="1" t="e">
        <f t="array" ref="PX312">+IF(ISERROR($OB312)=FALSE,MIN(IF($FD312:$GG312&lt;65534,$FD312:$GG312,"")),NA())</f>
        <v>#N/A</v>
      </c>
      <c r="PY312" s="1">
        <f t="array" ref="PY312">+IF(ISERROR($OC312)=FALSE,MIN(IF($GH312:$HL312&lt;65534,$GH312:$HL312,"")),NA())</f>
        <v>22.8</v>
      </c>
      <c r="PZ312" s="1">
        <f t="array" ref="PZ312">+IF(ISERROR($OD312)=FALSE,MIN(IF($HM312:$IQ312&lt;65534,$HM312:$IQ312,"")),NA())</f>
        <v>26.4</v>
      </c>
      <c r="QA312" s="1">
        <f t="array" ref="QA312">+IF(ISERROR($OE312)=FALSE,MIN(IF($IR312:$JU312&lt;65534,$IR312:$JU312,"")),NA())</f>
        <v>27.9</v>
      </c>
      <c r="QB312" s="1">
        <f t="array" ref="QB312">+IF(ISERROR($OF312)=FALSE,MIN(IF($JV312:$KZ312&lt;65534,$JV312:$KZ312,"")),NA())</f>
        <v>29.1</v>
      </c>
      <c r="QC312" s="1">
        <f t="array" ref="QC312">+IF(ISERROR($OG312)=FALSE,MIN(IF($LA312:$MD312&lt;65534,$LA312:$MD312,"")),NA())</f>
        <v>31.2</v>
      </c>
      <c r="QD312" s="1" t="e">
        <f t="array" ref="QD312">+IF(ISERROR($OH312)=FALSE,MIN(IF($ME312:$NI312&lt;65534,$ME312:$NI312,"")),NA())</f>
        <v>#N/A</v>
      </c>
      <c r="QE312" s="5" t="e">
        <f t="shared" si="234"/>
        <v>#N/A</v>
      </c>
      <c r="QF312" s="1" t="e">
        <f t="shared" si="235"/>
        <v>#N/A</v>
      </c>
      <c r="QG312" s="1" t="e">
        <f t="shared" si="236"/>
        <v>#N/A</v>
      </c>
      <c r="QH312" s="1" t="e">
        <f t="shared" si="237"/>
        <v>#N/A</v>
      </c>
      <c r="QI312" s="1" t="e">
        <f t="shared" si="238"/>
        <v>#N/A</v>
      </c>
      <c r="QJ312" s="1" t="e">
        <f t="shared" si="239"/>
        <v>#N/A</v>
      </c>
      <c r="QK312" s="1" t="e">
        <f t="shared" si="240"/>
        <v>#N/A</v>
      </c>
      <c r="QL312" s="1" t="e">
        <f t="shared" si="241"/>
        <v>#N/A</v>
      </c>
      <c r="QM312" s="1" t="e">
        <f t="shared" si="242"/>
        <v>#N/A</v>
      </c>
      <c r="QN312" s="1" t="e">
        <f t="shared" si="243"/>
        <v>#N/A</v>
      </c>
      <c r="QO312" s="1" t="e">
        <f t="shared" si="244"/>
        <v>#N/A</v>
      </c>
      <c r="QP312" s="1" t="e">
        <f t="shared" si="245"/>
        <v>#N/A</v>
      </c>
      <c r="QQ312" s="5" t="s">
        <v>893</v>
      </c>
    </row>
    <row r="313" spans="1:459" s="1" customFormat="1" x14ac:dyDescent="0.2">
      <c r="A313" s="107">
        <v>29015040</v>
      </c>
      <c r="B313" s="108">
        <v>-75.106416666666661</v>
      </c>
      <c r="C313" s="108">
        <v>9.7157499999999999</v>
      </c>
      <c r="D313" s="109">
        <v>152</v>
      </c>
      <c r="E313" s="110" t="s">
        <v>643</v>
      </c>
      <c r="F313" s="110" t="s">
        <v>643</v>
      </c>
      <c r="G313" s="110" t="s">
        <v>307</v>
      </c>
      <c r="H313" s="1">
        <v>65535</v>
      </c>
      <c r="I313" s="1">
        <v>17.600000000000001</v>
      </c>
      <c r="J313" s="1">
        <v>0</v>
      </c>
      <c r="K313" s="1">
        <v>18.3</v>
      </c>
      <c r="L313" s="1">
        <v>0</v>
      </c>
      <c r="M313" s="1">
        <v>21.3</v>
      </c>
      <c r="N313" s="1">
        <v>20.9</v>
      </c>
      <c r="O313" s="1">
        <v>21.4</v>
      </c>
      <c r="P313" s="1">
        <v>0</v>
      </c>
      <c r="Q313" s="1">
        <v>0</v>
      </c>
      <c r="R313" s="1">
        <v>19.3</v>
      </c>
      <c r="S313" s="1">
        <v>20.100000000000001</v>
      </c>
      <c r="T313" s="1">
        <v>19.100000000000001</v>
      </c>
      <c r="U313" s="1">
        <v>0</v>
      </c>
      <c r="V313" s="1">
        <v>19</v>
      </c>
      <c r="W313" s="1">
        <v>17.2</v>
      </c>
      <c r="X313" s="1">
        <v>0</v>
      </c>
      <c r="Y313" s="1">
        <v>20.399999999999999</v>
      </c>
      <c r="Z313" s="1">
        <v>0</v>
      </c>
      <c r="AA313" s="1">
        <v>20.2</v>
      </c>
      <c r="AB313" s="1">
        <v>19.399999999999999</v>
      </c>
      <c r="AC313" s="1">
        <v>19.7</v>
      </c>
      <c r="AD313" s="1">
        <v>0</v>
      </c>
      <c r="AE313" s="1">
        <v>18.899999999999999</v>
      </c>
      <c r="AF313" s="1">
        <v>20.100000000000001</v>
      </c>
      <c r="AG313" s="1">
        <v>21</v>
      </c>
      <c r="AH313" s="1">
        <v>0</v>
      </c>
      <c r="AI313" s="1">
        <v>0</v>
      </c>
      <c r="AJ313" s="1">
        <v>20.9</v>
      </c>
      <c r="AK313" s="1">
        <v>0</v>
      </c>
      <c r="AL313" s="1">
        <v>20.5</v>
      </c>
      <c r="AM313" s="1">
        <v>65535</v>
      </c>
      <c r="AN313" s="1">
        <v>21.1</v>
      </c>
      <c r="AO313" s="1">
        <v>0</v>
      </c>
      <c r="AP313" s="1">
        <v>0</v>
      </c>
      <c r="AQ313" s="1">
        <v>0</v>
      </c>
      <c r="AR313" s="1">
        <v>20.3</v>
      </c>
      <c r="AS313" s="1">
        <v>19.600000000000001</v>
      </c>
      <c r="AT313" s="1">
        <v>19.399999999999999</v>
      </c>
      <c r="AU313" s="1">
        <v>19</v>
      </c>
      <c r="AV313" s="1">
        <v>19.2</v>
      </c>
      <c r="AW313" s="1">
        <v>0</v>
      </c>
      <c r="AX313" s="1">
        <v>21.1</v>
      </c>
      <c r="AY313" s="1">
        <v>0</v>
      </c>
      <c r="AZ313" s="1">
        <v>0</v>
      </c>
      <c r="BA313" s="1">
        <v>0</v>
      </c>
      <c r="BB313" s="1">
        <v>21.6</v>
      </c>
      <c r="BC313" s="1">
        <v>22.6</v>
      </c>
      <c r="BD313" s="1">
        <v>23.1</v>
      </c>
      <c r="BE313" s="1">
        <v>0</v>
      </c>
      <c r="BF313" s="1">
        <v>0</v>
      </c>
      <c r="BG313" s="1">
        <v>0</v>
      </c>
      <c r="BH313" s="1">
        <v>0</v>
      </c>
      <c r="BI313" s="1">
        <v>21.6</v>
      </c>
      <c r="BJ313" s="1">
        <v>22.7</v>
      </c>
      <c r="BK313" s="1">
        <v>19.399999999999999</v>
      </c>
      <c r="BL313" s="1">
        <v>18.3</v>
      </c>
      <c r="BM313" s="1">
        <v>0</v>
      </c>
      <c r="BN313" s="1">
        <v>22</v>
      </c>
      <c r="BO313" s="102"/>
      <c r="BP313" s="1">
        <v>22</v>
      </c>
      <c r="BQ313" s="1">
        <v>0</v>
      </c>
      <c r="BR313" s="1">
        <v>21.4</v>
      </c>
      <c r="BS313" s="1">
        <v>22.6</v>
      </c>
      <c r="BT313" s="1">
        <v>22.8</v>
      </c>
      <c r="BU313" s="1">
        <v>23</v>
      </c>
      <c r="BV313" s="1">
        <v>22.8</v>
      </c>
      <c r="BW313" s="1">
        <v>21.8</v>
      </c>
      <c r="BX313" s="1">
        <v>21.7</v>
      </c>
      <c r="BY313" s="1">
        <v>21.4</v>
      </c>
      <c r="BZ313" s="1">
        <v>22.8</v>
      </c>
      <c r="CA313" s="1">
        <v>0</v>
      </c>
      <c r="CB313" s="1">
        <v>20.2</v>
      </c>
      <c r="CC313" s="1">
        <v>21.1</v>
      </c>
      <c r="CD313" s="1">
        <v>22.2</v>
      </c>
      <c r="CE313" s="1">
        <v>23.1</v>
      </c>
      <c r="CF313" s="1">
        <v>0</v>
      </c>
      <c r="CG313" s="1">
        <v>22.2</v>
      </c>
      <c r="CH313" s="1">
        <v>0</v>
      </c>
      <c r="CI313" s="1">
        <v>0</v>
      </c>
      <c r="CJ313" s="1">
        <v>0</v>
      </c>
      <c r="CK313" s="1">
        <v>21.6</v>
      </c>
      <c r="CL313" s="1">
        <v>22.3</v>
      </c>
      <c r="CM313" s="1">
        <v>0</v>
      </c>
      <c r="CN313" s="1">
        <v>21.8</v>
      </c>
      <c r="CO313" s="1">
        <v>21.5</v>
      </c>
      <c r="CP313" s="1">
        <v>22.6</v>
      </c>
      <c r="CQ313" s="1">
        <v>22.5</v>
      </c>
      <c r="CR313" s="1">
        <v>23.2</v>
      </c>
      <c r="CS313" s="1">
        <v>21.5</v>
      </c>
      <c r="CT313" s="1">
        <v>22.3</v>
      </c>
      <c r="CU313" s="1">
        <v>24.1</v>
      </c>
      <c r="CV313" s="1">
        <v>24</v>
      </c>
      <c r="CW313" s="1">
        <v>22.4</v>
      </c>
      <c r="CX313" s="1">
        <v>20</v>
      </c>
      <c r="CY313" s="1">
        <v>20.6</v>
      </c>
      <c r="CZ313" s="1">
        <v>21.4</v>
      </c>
      <c r="DA313" s="1">
        <v>20.9</v>
      </c>
      <c r="DB313" s="1">
        <v>21.6</v>
      </c>
      <c r="DC313" s="1">
        <v>22</v>
      </c>
      <c r="DD313" s="1">
        <v>24.4</v>
      </c>
      <c r="DE313" s="1">
        <v>23.7</v>
      </c>
      <c r="DF313" s="1">
        <v>22.3</v>
      </c>
      <c r="DG313" s="1">
        <v>22.3</v>
      </c>
      <c r="DH313" s="1">
        <v>22.9</v>
      </c>
      <c r="DI313" s="1">
        <v>23.5</v>
      </c>
      <c r="DJ313" s="1">
        <v>23.8</v>
      </c>
      <c r="DK313" s="1">
        <v>24.2</v>
      </c>
      <c r="DL313" s="1">
        <v>23.9</v>
      </c>
      <c r="DM313" s="1">
        <v>23.2</v>
      </c>
      <c r="DN313" s="1">
        <v>23.8</v>
      </c>
      <c r="DO313" s="1">
        <v>23.7</v>
      </c>
      <c r="DP313" s="1">
        <v>22.6</v>
      </c>
      <c r="DQ313" s="1">
        <v>22.6</v>
      </c>
      <c r="DR313" s="1">
        <v>21.6</v>
      </c>
      <c r="DS313" s="1">
        <v>22.4</v>
      </c>
      <c r="DT313" s="1">
        <v>23.3</v>
      </c>
      <c r="DU313" s="1">
        <v>24</v>
      </c>
      <c r="DV313" s="1">
        <v>24.6</v>
      </c>
      <c r="DW313" s="1">
        <v>23.4</v>
      </c>
      <c r="DX313" s="1">
        <v>23.9</v>
      </c>
      <c r="DY313" s="1">
        <v>23.6</v>
      </c>
      <c r="DZ313" s="1">
        <v>24</v>
      </c>
      <c r="EA313" s="1">
        <v>23.9</v>
      </c>
      <c r="EB313" s="1">
        <v>24.8</v>
      </c>
      <c r="EC313" s="1">
        <v>24.6</v>
      </c>
      <c r="ED313" s="1">
        <v>23.7</v>
      </c>
      <c r="EE313" s="1">
        <v>24.9</v>
      </c>
      <c r="EF313" s="1">
        <v>24.3</v>
      </c>
      <c r="EG313" s="1">
        <v>24.1</v>
      </c>
      <c r="EH313" s="1">
        <v>23.1</v>
      </c>
      <c r="EI313" s="1">
        <v>23.8</v>
      </c>
      <c r="EJ313" s="1">
        <v>0</v>
      </c>
      <c r="EK313" s="1">
        <v>24.3</v>
      </c>
      <c r="EL313" s="1">
        <v>65535</v>
      </c>
      <c r="EM313" s="1">
        <v>65535</v>
      </c>
      <c r="EN313" s="1">
        <v>65535</v>
      </c>
      <c r="EO313" s="1">
        <v>65535</v>
      </c>
      <c r="EP313" s="1">
        <v>65535</v>
      </c>
      <c r="EQ313" s="1">
        <v>65535</v>
      </c>
      <c r="ER313" s="1">
        <v>65535</v>
      </c>
      <c r="ES313" s="1">
        <v>65535</v>
      </c>
      <c r="ET313" s="1">
        <v>21.8</v>
      </c>
      <c r="EU313" s="1">
        <v>23.8</v>
      </c>
      <c r="EV313" s="1">
        <v>24.3</v>
      </c>
      <c r="EW313" s="1">
        <v>23.6</v>
      </c>
      <c r="EX313" s="1">
        <v>24.6</v>
      </c>
      <c r="EY313" s="1">
        <v>23.1</v>
      </c>
      <c r="EZ313" s="1">
        <v>22.9</v>
      </c>
      <c r="FA313" s="1">
        <v>21.4</v>
      </c>
      <c r="FB313" s="1">
        <v>21.6</v>
      </c>
      <c r="FC313" s="1">
        <v>22.4</v>
      </c>
      <c r="FD313" s="1">
        <v>23.9</v>
      </c>
      <c r="FE313" s="1">
        <v>23.9</v>
      </c>
      <c r="FF313" s="1">
        <v>0</v>
      </c>
      <c r="FG313" s="1">
        <v>23.6</v>
      </c>
      <c r="FH313" s="1">
        <v>23.1</v>
      </c>
      <c r="FI313" s="1">
        <v>23.8</v>
      </c>
      <c r="FJ313" s="1">
        <v>22.9</v>
      </c>
      <c r="FK313" s="1">
        <v>24</v>
      </c>
      <c r="FL313" s="1">
        <v>24.1</v>
      </c>
      <c r="FM313" s="1">
        <v>23</v>
      </c>
      <c r="FN313" s="1">
        <v>23.5</v>
      </c>
      <c r="FO313" s="1">
        <v>23.4</v>
      </c>
      <c r="FP313" s="1">
        <v>23.2</v>
      </c>
      <c r="FQ313" s="1">
        <v>22.8</v>
      </c>
      <c r="FR313" s="1">
        <v>21.7</v>
      </c>
      <c r="FS313" s="1">
        <v>23.3</v>
      </c>
      <c r="FT313" s="1">
        <v>23.4</v>
      </c>
      <c r="FU313" s="1">
        <v>23.3</v>
      </c>
      <c r="FV313" s="1">
        <v>24.3</v>
      </c>
      <c r="FW313" s="1">
        <v>23.8</v>
      </c>
      <c r="FX313" s="1">
        <v>24.3</v>
      </c>
      <c r="FY313" s="1">
        <v>0</v>
      </c>
      <c r="FZ313" s="1">
        <v>21.4</v>
      </c>
      <c r="GA313" s="1">
        <v>24.6</v>
      </c>
      <c r="GB313" s="1">
        <v>23.3</v>
      </c>
      <c r="GC313" s="1">
        <v>22.6</v>
      </c>
      <c r="GD313" s="1">
        <v>22.3</v>
      </c>
      <c r="GE313" s="1">
        <v>21.1</v>
      </c>
      <c r="GF313" s="1">
        <v>22.4</v>
      </c>
      <c r="GG313" s="1">
        <v>22.6</v>
      </c>
      <c r="GH313" s="1">
        <v>23.9</v>
      </c>
      <c r="GI313" s="1">
        <v>24.2</v>
      </c>
      <c r="GJ313" s="1">
        <v>22.8</v>
      </c>
      <c r="GK313" s="1">
        <v>21.9</v>
      </c>
      <c r="GL313" s="1">
        <v>22</v>
      </c>
      <c r="GM313" s="1">
        <v>23.8</v>
      </c>
      <c r="GN313" s="1">
        <v>23.6</v>
      </c>
      <c r="GO313" s="1">
        <v>22.2</v>
      </c>
      <c r="GP313" s="1">
        <v>23.4</v>
      </c>
      <c r="GQ313" s="1">
        <v>21.7</v>
      </c>
      <c r="GR313" s="1">
        <v>23.7</v>
      </c>
      <c r="GS313" s="1">
        <v>22.6</v>
      </c>
      <c r="GT313" s="1">
        <v>65535</v>
      </c>
      <c r="GU313" s="1">
        <v>65535</v>
      </c>
      <c r="GV313" s="1">
        <v>65535</v>
      </c>
      <c r="GW313" s="1">
        <v>65535</v>
      </c>
      <c r="GX313" s="1">
        <v>65535</v>
      </c>
      <c r="GY313" s="1">
        <v>65535</v>
      </c>
      <c r="GZ313" s="1">
        <v>65535</v>
      </c>
      <c r="HA313" s="1">
        <v>65535</v>
      </c>
      <c r="HB313" s="1">
        <v>65535</v>
      </c>
      <c r="HC313" s="1">
        <v>65535</v>
      </c>
      <c r="HD313" s="1">
        <v>65535</v>
      </c>
      <c r="HE313" s="1">
        <v>65535</v>
      </c>
      <c r="HF313" s="1">
        <v>65535</v>
      </c>
      <c r="HG313" s="1">
        <v>65535</v>
      </c>
      <c r="HH313" s="1">
        <v>65535</v>
      </c>
      <c r="HI313" s="1">
        <v>65535</v>
      </c>
      <c r="HJ313" s="1">
        <v>65535</v>
      </c>
      <c r="HK313" s="1">
        <v>65535</v>
      </c>
      <c r="HL313" s="1">
        <v>65535</v>
      </c>
      <c r="HM313" s="1">
        <v>65535</v>
      </c>
      <c r="HN313" s="1">
        <v>65535</v>
      </c>
      <c r="HO313" s="1">
        <v>65535</v>
      </c>
      <c r="HP313" s="1">
        <v>65535</v>
      </c>
      <c r="HQ313" s="1">
        <v>65535</v>
      </c>
      <c r="HR313" s="1">
        <v>65535</v>
      </c>
      <c r="HS313" s="1">
        <v>65535</v>
      </c>
      <c r="HT313" s="1">
        <v>65535</v>
      </c>
      <c r="HU313" s="1">
        <v>65535</v>
      </c>
      <c r="HV313" s="1">
        <v>65535</v>
      </c>
      <c r="HW313" s="1">
        <v>65535</v>
      </c>
      <c r="HX313" s="1">
        <v>65535</v>
      </c>
      <c r="HY313" s="1">
        <v>65535</v>
      </c>
      <c r="HZ313" s="1">
        <v>65535</v>
      </c>
      <c r="IA313" s="1">
        <v>65535</v>
      </c>
      <c r="IB313" s="1">
        <v>65535</v>
      </c>
      <c r="IC313" s="1">
        <v>65535</v>
      </c>
      <c r="ID313" s="1">
        <v>65535</v>
      </c>
      <c r="IE313" s="1">
        <v>65535</v>
      </c>
      <c r="IF313" s="1">
        <v>65535</v>
      </c>
      <c r="IG313" s="1">
        <v>65535</v>
      </c>
      <c r="IH313" s="1">
        <v>65535</v>
      </c>
      <c r="II313" s="1">
        <v>65535</v>
      </c>
      <c r="IJ313" s="1">
        <v>65535</v>
      </c>
      <c r="IK313" s="1">
        <v>65535</v>
      </c>
      <c r="IL313" s="1">
        <v>65535</v>
      </c>
      <c r="IM313" s="1">
        <v>65535</v>
      </c>
      <c r="IN313" s="1">
        <v>65535</v>
      </c>
      <c r="IO313" s="1">
        <v>65535</v>
      </c>
      <c r="IP313" s="1">
        <v>65535</v>
      </c>
      <c r="IQ313" s="1">
        <v>65535</v>
      </c>
      <c r="IR313" s="1">
        <v>65535</v>
      </c>
      <c r="IS313" s="1">
        <v>65535</v>
      </c>
      <c r="IT313" s="1">
        <v>65535</v>
      </c>
      <c r="IU313" s="1">
        <v>65535</v>
      </c>
      <c r="IV313" s="1">
        <v>65535</v>
      </c>
      <c r="IW313" s="1">
        <v>65535</v>
      </c>
      <c r="IX313" s="1">
        <v>65535</v>
      </c>
      <c r="IY313" s="1">
        <v>65535</v>
      </c>
      <c r="IZ313" s="1">
        <v>65535</v>
      </c>
      <c r="JA313" s="1">
        <v>65535</v>
      </c>
      <c r="JB313" s="1">
        <v>65535</v>
      </c>
      <c r="JC313" s="1">
        <v>65535</v>
      </c>
      <c r="JD313" s="1">
        <v>65535</v>
      </c>
      <c r="JE313" s="1">
        <v>65535</v>
      </c>
      <c r="JF313" s="1">
        <v>65535</v>
      </c>
      <c r="JG313" s="1">
        <v>65535</v>
      </c>
      <c r="JH313" s="1">
        <v>65535</v>
      </c>
      <c r="JI313" s="1">
        <v>65535</v>
      </c>
      <c r="JJ313" s="1">
        <v>65535</v>
      </c>
      <c r="JK313" s="1">
        <v>65535</v>
      </c>
      <c r="JL313" s="1">
        <v>65535</v>
      </c>
      <c r="JM313" s="1">
        <v>65535</v>
      </c>
      <c r="JN313" s="1">
        <v>65535</v>
      </c>
      <c r="JO313" s="1">
        <v>65535</v>
      </c>
      <c r="JP313" s="1">
        <v>65535</v>
      </c>
      <c r="JQ313" s="1">
        <v>65535</v>
      </c>
      <c r="JR313" s="1">
        <v>65535</v>
      </c>
      <c r="JS313" s="1">
        <v>65535</v>
      </c>
      <c r="JT313" s="1">
        <v>65535</v>
      </c>
      <c r="JU313" s="1">
        <v>65535</v>
      </c>
      <c r="JV313" s="1">
        <v>65535</v>
      </c>
      <c r="JW313" s="1">
        <v>65535</v>
      </c>
      <c r="JX313" s="1">
        <v>65535</v>
      </c>
      <c r="JY313" s="1">
        <v>65535</v>
      </c>
      <c r="JZ313" s="1">
        <v>65535</v>
      </c>
      <c r="KA313" s="1">
        <v>65535</v>
      </c>
      <c r="KB313" s="1">
        <v>65535</v>
      </c>
      <c r="KC313" s="1">
        <v>65535</v>
      </c>
      <c r="KD313" s="1">
        <v>65535</v>
      </c>
      <c r="KE313" s="1">
        <v>65535</v>
      </c>
      <c r="KF313" s="1">
        <v>65535</v>
      </c>
      <c r="KG313" s="1">
        <v>65535</v>
      </c>
      <c r="KH313" s="1">
        <v>65535</v>
      </c>
      <c r="KI313" s="1">
        <v>65535</v>
      </c>
      <c r="KJ313" s="1">
        <v>65535</v>
      </c>
      <c r="KK313" s="1">
        <v>65535</v>
      </c>
      <c r="KL313" s="1">
        <v>65535</v>
      </c>
      <c r="KM313" s="1">
        <v>65535</v>
      </c>
      <c r="KN313" s="1">
        <v>65535</v>
      </c>
      <c r="KO313" s="1">
        <v>65535</v>
      </c>
      <c r="KP313" s="1">
        <v>65535</v>
      </c>
      <c r="KQ313" s="1">
        <v>65535</v>
      </c>
      <c r="KR313" s="1">
        <v>65535</v>
      </c>
      <c r="KS313" s="1">
        <v>65535</v>
      </c>
      <c r="KT313" s="1">
        <v>65535</v>
      </c>
      <c r="KU313" s="1">
        <v>65535</v>
      </c>
      <c r="KV313" s="1">
        <v>65535</v>
      </c>
      <c r="KW313" s="1">
        <v>65535</v>
      </c>
      <c r="KX313" s="1">
        <v>65535</v>
      </c>
      <c r="KY313" s="1">
        <v>65535</v>
      </c>
      <c r="KZ313" s="1">
        <v>65535</v>
      </c>
      <c r="LA313" s="1">
        <v>65535</v>
      </c>
      <c r="LB313" s="1">
        <v>65535</v>
      </c>
      <c r="LC313" s="1">
        <v>65535</v>
      </c>
      <c r="LD313" s="1">
        <v>65535</v>
      </c>
      <c r="LE313" s="1">
        <v>65535</v>
      </c>
      <c r="LF313" s="1">
        <v>65535</v>
      </c>
      <c r="LG313" s="1">
        <v>65535</v>
      </c>
      <c r="LH313" s="1">
        <v>65535</v>
      </c>
      <c r="LI313" s="1">
        <v>65535</v>
      </c>
      <c r="LJ313" s="1">
        <v>65535</v>
      </c>
      <c r="LK313" s="1">
        <v>65535</v>
      </c>
      <c r="LL313" s="1">
        <v>65535</v>
      </c>
      <c r="LM313" s="1">
        <v>65535</v>
      </c>
      <c r="LN313" s="1">
        <v>65535</v>
      </c>
      <c r="LO313" s="1">
        <v>65535</v>
      </c>
      <c r="LP313" s="1">
        <v>65535</v>
      </c>
      <c r="LQ313" s="1">
        <v>65535</v>
      </c>
      <c r="LR313" s="1">
        <v>65535</v>
      </c>
      <c r="LS313" s="1">
        <v>65535</v>
      </c>
      <c r="LT313" s="1">
        <v>65535</v>
      </c>
      <c r="LU313" s="1">
        <v>65535</v>
      </c>
      <c r="LV313" s="1">
        <v>65535</v>
      </c>
      <c r="LW313" s="1">
        <v>65535</v>
      </c>
      <c r="LX313" s="1">
        <v>65535</v>
      </c>
      <c r="LY313" s="1">
        <v>65535</v>
      </c>
      <c r="LZ313" s="1">
        <v>65535</v>
      </c>
      <c r="MA313" s="1">
        <v>65535</v>
      </c>
      <c r="MB313" s="1">
        <v>65535</v>
      </c>
      <c r="MC313" s="1">
        <v>65535</v>
      </c>
      <c r="MD313" s="1">
        <v>65535</v>
      </c>
      <c r="ME313" s="1">
        <v>65535</v>
      </c>
      <c r="MF313" s="1">
        <v>65535</v>
      </c>
      <c r="MG313" s="1">
        <v>65535</v>
      </c>
      <c r="MH313" s="1">
        <v>65535</v>
      </c>
      <c r="MI313" s="1">
        <v>65535</v>
      </c>
      <c r="MJ313" s="1">
        <v>65535</v>
      </c>
      <c r="MK313" s="1">
        <v>65535</v>
      </c>
      <c r="ML313" s="1">
        <v>65535</v>
      </c>
      <c r="MM313" s="1">
        <v>65535</v>
      </c>
      <c r="MN313" s="1">
        <v>65535</v>
      </c>
      <c r="MO313" s="1">
        <v>65535</v>
      </c>
      <c r="MP313" s="1">
        <v>65535</v>
      </c>
      <c r="MQ313" s="1">
        <v>65535</v>
      </c>
      <c r="MR313" s="1">
        <v>65535</v>
      </c>
      <c r="MS313" s="1">
        <v>65535</v>
      </c>
      <c r="MT313" s="1">
        <v>65535</v>
      </c>
      <c r="MU313" s="1">
        <v>65535</v>
      </c>
      <c r="MV313" s="1">
        <v>65535</v>
      </c>
      <c r="MW313" s="1">
        <v>65535</v>
      </c>
      <c r="MX313" s="1">
        <v>65535</v>
      </c>
      <c r="MY313" s="1">
        <v>65535</v>
      </c>
      <c r="MZ313" s="1">
        <v>65535</v>
      </c>
      <c r="NA313" s="1">
        <v>65535</v>
      </c>
      <c r="NB313" s="1">
        <v>65535</v>
      </c>
      <c r="NC313" s="1">
        <v>65535</v>
      </c>
      <c r="ND313" s="1">
        <v>65535</v>
      </c>
      <c r="NE313" s="1">
        <v>65535</v>
      </c>
      <c r="NF313" s="1">
        <v>65535</v>
      </c>
      <c r="NG313" s="1">
        <v>65535</v>
      </c>
      <c r="NH313" s="1">
        <v>65535</v>
      </c>
      <c r="NI313" s="1">
        <v>0</v>
      </c>
      <c r="NJ313" s="6">
        <f t="shared" si="209"/>
        <v>0.967741935483871</v>
      </c>
      <c r="NK313" s="3">
        <f t="shared" si="210"/>
        <v>0.9642857142857143</v>
      </c>
      <c r="NL313" s="3">
        <f t="shared" si="211"/>
        <v>1</v>
      </c>
      <c r="NM313" s="3">
        <f t="shared" si="212"/>
        <v>1</v>
      </c>
      <c r="NN313" s="3">
        <f t="shared" si="213"/>
        <v>0.74193548387096775</v>
      </c>
      <c r="NO313" s="3">
        <f t="shared" si="214"/>
        <v>1</v>
      </c>
      <c r="NP313" s="3">
        <f t="shared" si="215"/>
        <v>0.38709677419354838</v>
      </c>
      <c r="NQ313" s="3">
        <f t="shared" si="216"/>
        <v>0</v>
      </c>
      <c r="NR313" s="3">
        <f t="shared" si="217"/>
        <v>0</v>
      </c>
      <c r="NS313" s="3">
        <f t="shared" si="218"/>
        <v>0</v>
      </c>
      <c r="NT313" s="3">
        <f t="shared" si="219"/>
        <v>0</v>
      </c>
      <c r="NU313" s="3">
        <f t="shared" si="220"/>
        <v>3.2258064516129031E-2</v>
      </c>
      <c r="NV313" s="3">
        <f t="shared" si="221"/>
        <v>0.50410958904109593</v>
      </c>
      <c r="NW313" s="5">
        <f t="shared" si="222"/>
        <v>12.509999999999998</v>
      </c>
      <c r="NX313" s="1">
        <f t="shared" si="223"/>
        <v>11.518518518518519</v>
      </c>
      <c r="NY313" s="1">
        <f t="shared" si="224"/>
        <v>17.109677419354842</v>
      </c>
      <c r="NZ313" s="1">
        <f t="shared" si="225"/>
        <v>22.903333333333329</v>
      </c>
      <c r="OA313" s="1">
        <f t="shared" si="226"/>
        <v>22.547826086956526</v>
      </c>
      <c r="OB313" s="1">
        <f t="shared" si="227"/>
        <v>21.653333333333329</v>
      </c>
      <c r="OC313" s="1" t="e">
        <f t="shared" si="228"/>
        <v>#N/A</v>
      </c>
      <c r="OD313" s="1" t="e">
        <f t="shared" si="229"/>
        <v>#N/A</v>
      </c>
      <c r="OE313" s="1" t="e">
        <f t="shared" si="230"/>
        <v>#N/A</v>
      </c>
      <c r="OF313" s="1" t="e">
        <f t="shared" si="231"/>
        <v>#N/A</v>
      </c>
      <c r="OG313" s="1" t="e">
        <f t="shared" si="232"/>
        <v>#N/A</v>
      </c>
      <c r="OH313" s="1" t="e">
        <f t="shared" si="233"/>
        <v>#N/A</v>
      </c>
      <c r="OI313" s="111" t="e">
        <f>NA()</f>
        <v>#N/A</v>
      </c>
      <c r="OJ313" s="112" t="e">
        <f>NA()</f>
        <v>#N/A</v>
      </c>
      <c r="OK313" s="112" t="e">
        <f>NA()</f>
        <v>#N/A</v>
      </c>
      <c r="OL313" s="112" t="e">
        <f>NA()</f>
        <v>#N/A</v>
      </c>
      <c r="OM313" s="112" t="e">
        <f>NA()</f>
        <v>#N/A</v>
      </c>
      <c r="ON313" s="112" t="e">
        <f>NA()</f>
        <v>#N/A</v>
      </c>
      <c r="OO313" s="112" t="e">
        <f>NA()</f>
        <v>#N/A</v>
      </c>
      <c r="OP313" s="112" t="e">
        <f>NA()</f>
        <v>#N/A</v>
      </c>
      <c r="OQ313" s="112" t="e">
        <f>NA()</f>
        <v>#N/A</v>
      </c>
      <c r="OR313" s="112" t="e">
        <f>NA()</f>
        <v>#N/A</v>
      </c>
      <c r="OS313" s="112" t="e">
        <f>NA()</f>
        <v>#N/A</v>
      </c>
      <c r="OT313" s="112" t="e">
        <f>NA()</f>
        <v>#N/A</v>
      </c>
      <c r="OU313" s="5" t="e">
        <f t="shared" si="197"/>
        <v>#N/A</v>
      </c>
      <c r="OV313" s="1" t="e">
        <f t="shared" si="198"/>
        <v>#N/A</v>
      </c>
      <c r="OW313" s="1" t="e">
        <f t="shared" si="199"/>
        <v>#N/A</v>
      </c>
      <c r="OX313" s="1" t="e">
        <f t="shared" si="200"/>
        <v>#N/A</v>
      </c>
      <c r="OY313" s="1" t="e">
        <f t="shared" si="201"/>
        <v>#N/A</v>
      </c>
      <c r="OZ313" s="1" t="e">
        <f t="shared" si="202"/>
        <v>#N/A</v>
      </c>
      <c r="PA313" s="1" t="e">
        <f t="shared" si="203"/>
        <v>#N/A</v>
      </c>
      <c r="PB313" s="1" t="e">
        <f t="shared" si="204"/>
        <v>#N/A</v>
      </c>
      <c r="PC313" s="1" t="e">
        <f t="shared" si="205"/>
        <v>#N/A</v>
      </c>
      <c r="PD313" s="1" t="e">
        <f t="shared" si="206"/>
        <v>#N/A</v>
      </c>
      <c r="PE313" s="1" t="e">
        <f t="shared" si="207"/>
        <v>#N/A</v>
      </c>
      <c r="PF313" s="1" t="e">
        <f t="shared" si="208"/>
        <v>#N/A</v>
      </c>
      <c r="PG313" s="111" t="e">
        <f>NA()</f>
        <v>#N/A</v>
      </c>
      <c r="PH313" s="112" t="e">
        <f>NA()</f>
        <v>#N/A</v>
      </c>
      <c r="PI313" s="112" t="e">
        <f>NA()</f>
        <v>#N/A</v>
      </c>
      <c r="PJ313" s="112" t="e">
        <f>NA()</f>
        <v>#N/A</v>
      </c>
      <c r="PK313" s="112" t="e">
        <f>NA()</f>
        <v>#N/A</v>
      </c>
      <c r="PL313" s="112" t="e">
        <f>NA()</f>
        <v>#N/A</v>
      </c>
      <c r="PM313" s="112" t="e">
        <f>NA()</f>
        <v>#N/A</v>
      </c>
      <c r="PN313" s="112" t="e">
        <f>NA()</f>
        <v>#N/A</v>
      </c>
      <c r="PO313" s="112" t="e">
        <f>NA()</f>
        <v>#N/A</v>
      </c>
      <c r="PP313" s="112" t="e">
        <f>NA()</f>
        <v>#N/A</v>
      </c>
      <c r="PQ313" s="112" t="e">
        <f>NA()</f>
        <v>#N/A</v>
      </c>
      <c r="PR313" s="137" t="e">
        <f>NA()</f>
        <v>#N/A</v>
      </c>
      <c r="PS313" s="5">
        <f t="array" ref="PS313">+IF(ISERROR($NW313)=FALSE,MIN(IF($H313:$AL313&lt;65534,$H313:$AL313,"")),NA())</f>
        <v>0</v>
      </c>
      <c r="PT313" s="1">
        <f t="array" ref="PT313">+IF(ISERROR($NX313)=FALSE,MIN(IF($AM313:$BN313&lt;65534,$AM313:$BN313,"")),NA())</f>
        <v>0</v>
      </c>
      <c r="PU313" s="1">
        <f t="array" ref="PU313">+IF(ISERROR($NY313)=FALSE,MIN(IF($BP313:$CT313&lt;65534,$BP313:$CT313,"")),NA())</f>
        <v>0</v>
      </c>
      <c r="PV313" s="1">
        <f t="array" ref="PV313">+IF(ISERROR($NZ313)=FALSE,MIN(IF($CU313:$DX313&lt;65534,$CU313:$DX313,"")),NA())</f>
        <v>20</v>
      </c>
      <c r="PW313" s="1">
        <f t="array" ref="PW313">+IF(ISERROR($OA313)=FALSE,MIN(IF($DY313:$FC313&lt;65534,$DY313:$FC313,"")),NA())</f>
        <v>0</v>
      </c>
      <c r="PX313" s="1">
        <f t="array" ref="PX313">+IF(ISERROR($OB313)=FALSE,MIN(IF($FD313:$GG313&lt;65534,$FD313:$GG313,"")),NA())</f>
        <v>0</v>
      </c>
      <c r="PY313" s="1" t="e">
        <f t="array" ref="PY313">+IF(ISERROR($OC313)=FALSE,MIN(IF($GH313:$HL313&lt;65534,$GH313:$HL313,"")),NA())</f>
        <v>#N/A</v>
      </c>
      <c r="PZ313" s="1" t="e">
        <f t="array" ref="PZ313">+IF(ISERROR($OD313)=FALSE,MIN(IF($HM313:$IQ313&lt;65534,$HM313:$IQ313,"")),NA())</f>
        <v>#N/A</v>
      </c>
      <c r="QA313" s="1" t="e">
        <f t="array" ref="QA313">+IF(ISERROR($OE313)=FALSE,MIN(IF($IR313:$JU313&lt;65534,$IR313:$JU313,"")),NA())</f>
        <v>#N/A</v>
      </c>
      <c r="QB313" s="1" t="e">
        <f t="array" ref="QB313">+IF(ISERROR($OF313)=FALSE,MIN(IF($JV313:$KZ313&lt;65534,$JV313:$KZ313,"")),NA())</f>
        <v>#N/A</v>
      </c>
      <c r="QC313" s="1" t="e">
        <f t="array" ref="QC313">+IF(ISERROR($OG313)=FALSE,MIN(IF($LA313:$MD313&lt;65534,$LA313:$MD313,"")),NA())</f>
        <v>#N/A</v>
      </c>
      <c r="QD313" s="1" t="e">
        <f t="array" ref="QD313">+IF(ISERROR($OH313)=FALSE,MIN(IF($ME313:$NI313&lt;65534,$ME313:$NI313,"")),NA())</f>
        <v>#N/A</v>
      </c>
      <c r="QE313" s="5" t="e">
        <f t="shared" si="234"/>
        <v>#N/A</v>
      </c>
      <c r="QF313" s="1" t="e">
        <f t="shared" si="235"/>
        <v>#N/A</v>
      </c>
      <c r="QG313" s="1" t="e">
        <f t="shared" si="236"/>
        <v>#N/A</v>
      </c>
      <c r="QH313" s="1" t="e">
        <f t="shared" si="237"/>
        <v>#N/A</v>
      </c>
      <c r="QI313" s="1" t="e">
        <f t="shared" si="238"/>
        <v>#N/A</v>
      </c>
      <c r="QJ313" s="1" t="e">
        <f t="shared" si="239"/>
        <v>#N/A</v>
      </c>
      <c r="QK313" s="1" t="e">
        <f t="shared" si="240"/>
        <v>#N/A</v>
      </c>
      <c r="QL313" s="1" t="e">
        <f t="shared" si="241"/>
        <v>#N/A</v>
      </c>
      <c r="QM313" s="1" t="e">
        <f t="shared" si="242"/>
        <v>#N/A</v>
      </c>
      <c r="QN313" s="1" t="e">
        <f t="shared" si="243"/>
        <v>#N/A</v>
      </c>
      <c r="QO313" s="1" t="e">
        <f t="shared" si="244"/>
        <v>#N/A</v>
      </c>
      <c r="QP313" s="1" t="e">
        <f t="shared" si="245"/>
        <v>#N/A</v>
      </c>
      <c r="QQ313" s="5" t="s">
        <v>893</v>
      </c>
    </row>
    <row r="314" spans="1:459" s="1" customFormat="1" x14ac:dyDescent="0.2">
      <c r="A314" s="107">
        <v>29035000</v>
      </c>
      <c r="B314" s="108">
        <v>-75.278277777777774</v>
      </c>
      <c r="C314" s="108">
        <v>10.142583333333333</v>
      </c>
      <c r="D314" s="109">
        <v>10</v>
      </c>
      <c r="E314" s="110" t="s">
        <v>62</v>
      </c>
      <c r="F314" s="110" t="s">
        <v>644</v>
      </c>
      <c r="G314" s="110" t="s">
        <v>307</v>
      </c>
      <c r="H314" s="1">
        <v>65535</v>
      </c>
      <c r="I314" s="1">
        <v>65535</v>
      </c>
      <c r="J314" s="1">
        <v>65535</v>
      </c>
      <c r="K314" s="1">
        <v>65535</v>
      </c>
      <c r="L314" s="1">
        <v>65535</v>
      </c>
      <c r="M314" s="1">
        <v>65535</v>
      </c>
      <c r="N314" s="1">
        <v>65535</v>
      </c>
      <c r="O314" s="1">
        <v>65535</v>
      </c>
      <c r="P314" s="1">
        <v>65535</v>
      </c>
      <c r="Q314" s="1">
        <v>65535</v>
      </c>
      <c r="R314" s="1">
        <v>65535</v>
      </c>
      <c r="S314" s="1">
        <v>65535</v>
      </c>
      <c r="T314" s="1">
        <v>65535</v>
      </c>
      <c r="U314" s="1">
        <v>65535</v>
      </c>
      <c r="V314" s="1">
        <v>65535</v>
      </c>
      <c r="W314" s="1">
        <v>65535</v>
      </c>
      <c r="X314" s="1">
        <v>65535</v>
      </c>
      <c r="Y314" s="1">
        <v>65535</v>
      </c>
      <c r="Z314" s="1">
        <v>65535</v>
      </c>
      <c r="AA314" s="1">
        <v>65535</v>
      </c>
      <c r="AB314" s="1">
        <v>65535</v>
      </c>
      <c r="AC314" s="1">
        <v>65535</v>
      </c>
      <c r="AD314" s="1">
        <v>65535</v>
      </c>
      <c r="AE314" s="1">
        <v>65535</v>
      </c>
      <c r="AF314" s="1">
        <v>65535</v>
      </c>
      <c r="AG314" s="1">
        <v>65535</v>
      </c>
      <c r="AH314" s="1">
        <v>65535</v>
      </c>
      <c r="AI314" s="1">
        <v>65535</v>
      </c>
      <c r="AJ314" s="1">
        <v>65535</v>
      </c>
      <c r="AK314" s="1">
        <v>65535</v>
      </c>
      <c r="AL314" s="1">
        <v>65535</v>
      </c>
      <c r="AM314" s="1">
        <v>65535</v>
      </c>
      <c r="AN314" s="1">
        <v>65535</v>
      </c>
      <c r="AO314" s="1">
        <v>65535</v>
      </c>
      <c r="AP314" s="1">
        <v>65535</v>
      </c>
      <c r="AQ314" s="1">
        <v>65535</v>
      </c>
      <c r="AR314" s="1">
        <v>65535</v>
      </c>
      <c r="AS314" s="1">
        <v>65535</v>
      </c>
      <c r="AT314" s="1">
        <v>65535</v>
      </c>
      <c r="AU314" s="1">
        <v>65535</v>
      </c>
      <c r="AV314" s="1">
        <v>65535</v>
      </c>
      <c r="AW314" s="1">
        <v>65535</v>
      </c>
      <c r="AX314" s="1">
        <v>65535</v>
      </c>
      <c r="AY314" s="1">
        <v>65535</v>
      </c>
      <c r="AZ314" s="1">
        <v>65535</v>
      </c>
      <c r="BA314" s="1">
        <v>65535</v>
      </c>
      <c r="BB314" s="1">
        <v>65535</v>
      </c>
      <c r="BC314" s="1">
        <v>65535</v>
      </c>
      <c r="BD314" s="1">
        <v>65535</v>
      </c>
      <c r="BE314" s="1">
        <v>65535</v>
      </c>
      <c r="BF314" s="1">
        <v>65535</v>
      </c>
      <c r="BG314" s="1">
        <v>65535</v>
      </c>
      <c r="BH314" s="1">
        <v>65535</v>
      </c>
      <c r="BI314" s="1">
        <v>65535</v>
      </c>
      <c r="BJ314" s="1">
        <v>65535</v>
      </c>
      <c r="BK314" s="1">
        <v>65535</v>
      </c>
      <c r="BL314" s="1">
        <v>65535</v>
      </c>
      <c r="BM314" s="1">
        <v>65535</v>
      </c>
      <c r="BN314" s="1">
        <v>65535</v>
      </c>
      <c r="BO314" s="102"/>
      <c r="BP314" s="1">
        <v>65535</v>
      </c>
      <c r="BQ314" s="1">
        <v>65535</v>
      </c>
      <c r="BR314" s="1">
        <v>65535</v>
      </c>
      <c r="BS314" s="1">
        <v>65535</v>
      </c>
      <c r="BT314" s="1">
        <v>65535</v>
      </c>
      <c r="BU314" s="1">
        <v>65535</v>
      </c>
      <c r="BV314" s="1">
        <v>65535</v>
      </c>
      <c r="BW314" s="1">
        <v>65535</v>
      </c>
      <c r="BX314" s="1">
        <v>65535</v>
      </c>
      <c r="BY314" s="1">
        <v>65535</v>
      </c>
      <c r="BZ314" s="1">
        <v>65535</v>
      </c>
      <c r="CA314" s="1">
        <v>65535</v>
      </c>
      <c r="CB314" s="1">
        <v>65535</v>
      </c>
      <c r="CC314" s="1">
        <v>65535</v>
      </c>
      <c r="CD314" s="1">
        <v>65535</v>
      </c>
      <c r="CE314" s="1">
        <v>65535</v>
      </c>
      <c r="CF314" s="1">
        <v>65535</v>
      </c>
      <c r="CG314" s="1">
        <v>65535</v>
      </c>
      <c r="CH314" s="1">
        <v>65535</v>
      </c>
      <c r="CI314" s="1">
        <v>65535</v>
      </c>
      <c r="CJ314" s="1">
        <v>65535</v>
      </c>
      <c r="CK314" s="1">
        <v>65535</v>
      </c>
      <c r="CL314" s="1">
        <v>65535</v>
      </c>
      <c r="CM314" s="1">
        <v>65535</v>
      </c>
      <c r="CN314" s="1">
        <v>65535</v>
      </c>
      <c r="CO314" s="1">
        <v>65535</v>
      </c>
      <c r="CP314" s="1">
        <v>65535</v>
      </c>
      <c r="CQ314" s="1">
        <v>65535</v>
      </c>
      <c r="CR314" s="1">
        <v>65535</v>
      </c>
      <c r="CS314" s="1">
        <v>65535</v>
      </c>
      <c r="CT314" s="1">
        <v>65535</v>
      </c>
      <c r="CU314" s="1">
        <v>65535</v>
      </c>
      <c r="CV314" s="1">
        <v>65535</v>
      </c>
      <c r="CW314" s="1">
        <v>65535</v>
      </c>
      <c r="CX314" s="1">
        <v>65535</v>
      </c>
      <c r="CY314" s="1">
        <v>65535</v>
      </c>
      <c r="CZ314" s="1">
        <v>65535</v>
      </c>
      <c r="DA314" s="1">
        <v>65535</v>
      </c>
      <c r="DB314" s="1">
        <v>65535</v>
      </c>
      <c r="DC314" s="1">
        <v>65535</v>
      </c>
      <c r="DD314" s="1">
        <v>65535</v>
      </c>
      <c r="DE314" s="1">
        <v>65535</v>
      </c>
      <c r="DF314" s="1">
        <v>65535</v>
      </c>
      <c r="DG314" s="1">
        <v>65535</v>
      </c>
      <c r="DH314" s="1">
        <v>65535</v>
      </c>
      <c r="DI314" s="1">
        <v>65535</v>
      </c>
      <c r="DJ314" s="1">
        <v>65535</v>
      </c>
      <c r="DK314" s="1">
        <v>65535</v>
      </c>
      <c r="DL314" s="1">
        <v>65535</v>
      </c>
      <c r="DM314" s="1">
        <v>65535</v>
      </c>
      <c r="DN314" s="1">
        <v>65535</v>
      </c>
      <c r="DO314" s="1">
        <v>65535</v>
      </c>
      <c r="DP314" s="1">
        <v>65535</v>
      </c>
      <c r="DQ314" s="1">
        <v>65535</v>
      </c>
      <c r="DR314" s="1">
        <v>65535</v>
      </c>
      <c r="DS314" s="1">
        <v>65535</v>
      </c>
      <c r="DT314" s="1">
        <v>65535</v>
      </c>
      <c r="DU314" s="1">
        <v>65535</v>
      </c>
      <c r="DV314" s="1">
        <v>65535</v>
      </c>
      <c r="DW314" s="1">
        <v>65535</v>
      </c>
      <c r="DX314" s="1">
        <v>65535</v>
      </c>
      <c r="DY314" s="1">
        <v>65535</v>
      </c>
      <c r="DZ314" s="1">
        <v>65535</v>
      </c>
      <c r="EA314" s="1">
        <v>65535</v>
      </c>
      <c r="EB314" s="1">
        <v>65535</v>
      </c>
      <c r="EC314" s="1">
        <v>65535</v>
      </c>
      <c r="ED314" s="1">
        <v>65535</v>
      </c>
      <c r="EE314" s="1">
        <v>65535</v>
      </c>
      <c r="EF314" s="1">
        <v>65535</v>
      </c>
      <c r="EG314" s="1">
        <v>65535</v>
      </c>
      <c r="EH314" s="1">
        <v>65535</v>
      </c>
      <c r="EI314" s="1">
        <v>65535</v>
      </c>
      <c r="EJ314" s="1">
        <v>65535</v>
      </c>
      <c r="EK314" s="1">
        <v>65535</v>
      </c>
      <c r="EL314" s="1">
        <v>65535</v>
      </c>
      <c r="EM314" s="1">
        <v>65535</v>
      </c>
      <c r="EN314" s="1">
        <v>65535</v>
      </c>
      <c r="EO314" s="1">
        <v>65535</v>
      </c>
      <c r="EP314" s="1">
        <v>65535</v>
      </c>
      <c r="EQ314" s="1">
        <v>65535</v>
      </c>
      <c r="ER314" s="1">
        <v>65535</v>
      </c>
      <c r="ES314" s="1">
        <v>65535</v>
      </c>
      <c r="ET314" s="1">
        <v>65535</v>
      </c>
      <c r="EU314" s="1">
        <v>65535</v>
      </c>
      <c r="EV314" s="1">
        <v>65535</v>
      </c>
      <c r="EW314" s="1">
        <v>65535</v>
      </c>
      <c r="EX314" s="1">
        <v>65535</v>
      </c>
      <c r="EY314" s="1">
        <v>65535</v>
      </c>
      <c r="EZ314" s="1">
        <v>65535</v>
      </c>
      <c r="FA314" s="1">
        <v>65535</v>
      </c>
      <c r="FB314" s="1">
        <v>65535</v>
      </c>
      <c r="FC314" s="1">
        <v>65535</v>
      </c>
      <c r="FD314" s="1">
        <v>65535</v>
      </c>
      <c r="FE314" s="1">
        <v>65535</v>
      </c>
      <c r="FF314" s="1">
        <v>65535</v>
      </c>
      <c r="FG314" s="1">
        <v>65535</v>
      </c>
      <c r="FH314" s="1">
        <v>65535</v>
      </c>
      <c r="FI314" s="1">
        <v>65535</v>
      </c>
      <c r="FJ314" s="1">
        <v>65535</v>
      </c>
      <c r="FK314" s="1">
        <v>65535</v>
      </c>
      <c r="FL314" s="1">
        <v>65535</v>
      </c>
      <c r="FM314" s="1">
        <v>65535</v>
      </c>
      <c r="FN314" s="1">
        <v>65535</v>
      </c>
      <c r="FO314" s="1">
        <v>65535</v>
      </c>
      <c r="FP314" s="1">
        <v>65535</v>
      </c>
      <c r="FQ314" s="1">
        <v>65535</v>
      </c>
      <c r="FR314" s="1">
        <v>65535</v>
      </c>
      <c r="FS314" s="1">
        <v>65535</v>
      </c>
      <c r="FT314" s="1">
        <v>65535</v>
      </c>
      <c r="FU314" s="1">
        <v>65535</v>
      </c>
      <c r="FV314" s="1">
        <v>65535</v>
      </c>
      <c r="FW314" s="1">
        <v>65535</v>
      </c>
      <c r="FX314" s="1">
        <v>65535</v>
      </c>
      <c r="FY314" s="1">
        <v>65535</v>
      </c>
      <c r="FZ314" s="1">
        <v>23.7</v>
      </c>
      <c r="GA314" s="1">
        <v>25.6</v>
      </c>
      <c r="GB314" s="1">
        <v>24.3</v>
      </c>
      <c r="GC314" s="1">
        <v>24.1</v>
      </c>
      <c r="GD314" s="1">
        <v>24.1</v>
      </c>
      <c r="GE314" s="1">
        <v>23.3</v>
      </c>
      <c r="GF314" s="1">
        <v>23.9</v>
      </c>
      <c r="GG314" s="1">
        <v>24.5</v>
      </c>
      <c r="GH314" s="1">
        <v>24.8</v>
      </c>
      <c r="GI314" s="1">
        <v>24.8</v>
      </c>
      <c r="GJ314" s="1">
        <v>23.4</v>
      </c>
      <c r="GK314" s="1">
        <v>23.6</v>
      </c>
      <c r="GL314" s="1">
        <v>23.8</v>
      </c>
      <c r="GM314" s="1">
        <v>25.1</v>
      </c>
      <c r="GN314" s="1">
        <v>25.4</v>
      </c>
      <c r="GO314" s="1">
        <v>24.6</v>
      </c>
      <c r="GP314" s="1">
        <v>24.2</v>
      </c>
      <c r="GQ314" s="1">
        <v>22.5</v>
      </c>
      <c r="GR314" s="1">
        <v>23.3</v>
      </c>
      <c r="GS314" s="1">
        <v>23.8</v>
      </c>
      <c r="GT314" s="1">
        <v>24</v>
      </c>
      <c r="GU314" s="1">
        <v>21.4</v>
      </c>
      <c r="GV314" s="1">
        <v>24.5</v>
      </c>
      <c r="GW314" s="1">
        <v>23.8</v>
      </c>
      <c r="GX314" s="1">
        <v>24.3</v>
      </c>
      <c r="GY314" s="1">
        <v>24.1</v>
      </c>
      <c r="GZ314" s="1">
        <v>24.8</v>
      </c>
      <c r="HA314" s="1">
        <v>24.6</v>
      </c>
      <c r="HB314" s="1">
        <v>24.3</v>
      </c>
      <c r="HC314" s="1">
        <v>24.1</v>
      </c>
      <c r="HD314" s="1">
        <v>20.3</v>
      </c>
      <c r="HE314" s="1">
        <v>25</v>
      </c>
      <c r="HF314" s="1">
        <v>24.1</v>
      </c>
      <c r="HG314" s="1">
        <v>23.2</v>
      </c>
      <c r="HH314" s="1">
        <v>23.2</v>
      </c>
      <c r="HI314" s="1">
        <v>24</v>
      </c>
      <c r="HJ314" s="1">
        <v>24.6</v>
      </c>
      <c r="HK314" s="1">
        <v>24.3</v>
      </c>
      <c r="HL314" s="1">
        <v>24.4</v>
      </c>
      <c r="HM314" s="1">
        <v>24.6</v>
      </c>
      <c r="HN314" s="1">
        <v>24.5</v>
      </c>
      <c r="HO314" s="1">
        <v>23.8</v>
      </c>
      <c r="HP314" s="1">
        <v>24.7</v>
      </c>
      <c r="HQ314" s="1">
        <v>25.2</v>
      </c>
      <c r="HR314" s="1">
        <v>24.2</v>
      </c>
      <c r="HS314" s="1">
        <v>24.3</v>
      </c>
      <c r="HT314" s="1">
        <v>24.3</v>
      </c>
      <c r="HU314" s="1">
        <v>24.9</v>
      </c>
      <c r="HV314" s="1">
        <v>24</v>
      </c>
      <c r="HW314" s="1">
        <v>25.6</v>
      </c>
      <c r="HX314" s="1">
        <v>25</v>
      </c>
      <c r="HY314" s="1">
        <v>25.4</v>
      </c>
      <c r="HZ314" s="1">
        <v>22</v>
      </c>
      <c r="IA314" s="1">
        <v>24</v>
      </c>
      <c r="IB314" s="1">
        <v>23.1</v>
      </c>
      <c r="IC314" s="1">
        <v>23.2</v>
      </c>
      <c r="ID314" s="1">
        <v>24.5</v>
      </c>
      <c r="IE314" s="1">
        <v>23.9</v>
      </c>
      <c r="IF314" s="1">
        <v>21.2</v>
      </c>
      <c r="IG314" s="1">
        <v>24.7</v>
      </c>
      <c r="IH314" s="1">
        <v>25.4</v>
      </c>
      <c r="II314" s="1">
        <v>24.7</v>
      </c>
      <c r="IJ314" s="1">
        <v>24.5</v>
      </c>
      <c r="IK314" s="1">
        <v>23</v>
      </c>
      <c r="IL314" s="1">
        <v>25</v>
      </c>
      <c r="IM314" s="1">
        <v>24.8</v>
      </c>
      <c r="IN314" s="1">
        <v>25.4</v>
      </c>
      <c r="IO314" s="1">
        <v>24.3</v>
      </c>
      <c r="IP314" s="1">
        <v>24.7</v>
      </c>
      <c r="IQ314" s="1">
        <v>25.2</v>
      </c>
      <c r="IR314" s="1">
        <v>22.4</v>
      </c>
      <c r="IS314" s="1">
        <v>25.3</v>
      </c>
      <c r="IT314" s="1">
        <v>23.7</v>
      </c>
      <c r="IU314" s="1">
        <v>25</v>
      </c>
      <c r="IV314" s="1">
        <v>24.1</v>
      </c>
      <c r="IW314" s="1">
        <v>23.9</v>
      </c>
      <c r="IX314" s="1">
        <v>24.2</v>
      </c>
      <c r="IY314" s="1">
        <v>24.2</v>
      </c>
      <c r="IZ314" s="1">
        <v>24.4</v>
      </c>
      <c r="JA314" s="1">
        <v>22.8</v>
      </c>
      <c r="JB314" s="1">
        <v>25</v>
      </c>
      <c r="JC314" s="1">
        <v>25.6</v>
      </c>
      <c r="JD314" s="1">
        <v>25.2</v>
      </c>
      <c r="JE314" s="1">
        <v>25.4</v>
      </c>
      <c r="JF314" s="1">
        <v>24.7</v>
      </c>
      <c r="JG314" s="1">
        <v>25.9</v>
      </c>
      <c r="JH314" s="1">
        <v>22.2</v>
      </c>
      <c r="JI314" s="1">
        <v>25</v>
      </c>
      <c r="JJ314" s="1">
        <v>23.9</v>
      </c>
      <c r="JK314" s="1">
        <v>23.3</v>
      </c>
      <c r="JL314" s="1">
        <v>23.7</v>
      </c>
      <c r="JM314" s="1">
        <v>22.6</v>
      </c>
      <c r="JN314" s="1">
        <v>23.9</v>
      </c>
      <c r="JO314" s="1">
        <v>24.2</v>
      </c>
      <c r="JP314" s="1">
        <v>24.7</v>
      </c>
      <c r="JQ314" s="1">
        <v>24.9</v>
      </c>
      <c r="JR314" s="1">
        <v>23.5</v>
      </c>
      <c r="JS314" s="1">
        <v>24.8</v>
      </c>
      <c r="JT314" s="1">
        <v>26.1</v>
      </c>
      <c r="JU314" s="1">
        <v>25.5</v>
      </c>
      <c r="JV314" s="1">
        <v>24.5</v>
      </c>
      <c r="JW314" s="1">
        <v>24.5</v>
      </c>
      <c r="JX314" s="1">
        <v>24.8</v>
      </c>
      <c r="JY314" s="1">
        <v>25.5</v>
      </c>
      <c r="JZ314" s="1">
        <v>25.4</v>
      </c>
      <c r="KA314" s="1">
        <v>24.3</v>
      </c>
      <c r="KB314" s="1">
        <v>24.7</v>
      </c>
      <c r="KC314" s="1">
        <v>24.8</v>
      </c>
      <c r="KD314" s="1">
        <v>22.8</v>
      </c>
      <c r="KE314" s="1">
        <v>24.3</v>
      </c>
      <c r="KF314" s="1">
        <v>24.3</v>
      </c>
      <c r="KG314" s="1">
        <v>22.1</v>
      </c>
      <c r="KH314" s="1">
        <v>24.9</v>
      </c>
      <c r="KI314" s="1">
        <v>23.8</v>
      </c>
      <c r="KJ314" s="1">
        <v>24.1</v>
      </c>
      <c r="KK314" s="1">
        <v>23.9</v>
      </c>
      <c r="KL314" s="1">
        <v>22.7</v>
      </c>
      <c r="KM314" s="1">
        <v>24.7</v>
      </c>
      <c r="KN314" s="1">
        <v>21.3</v>
      </c>
      <c r="KO314" s="1">
        <v>23.6</v>
      </c>
      <c r="KP314" s="1">
        <v>24.6</v>
      </c>
      <c r="KQ314" s="1">
        <v>22.7</v>
      </c>
      <c r="KR314" s="1">
        <v>24</v>
      </c>
      <c r="KS314" s="1">
        <v>24.3</v>
      </c>
      <c r="KT314" s="1">
        <v>25.1</v>
      </c>
      <c r="KU314" s="1">
        <v>24.2</v>
      </c>
      <c r="KV314" s="1">
        <v>24.5</v>
      </c>
      <c r="KW314" s="1">
        <v>25.3</v>
      </c>
      <c r="KX314" s="1">
        <v>24.6</v>
      </c>
      <c r="KY314" s="1">
        <v>25.2</v>
      </c>
      <c r="KZ314" s="1">
        <v>24.8</v>
      </c>
      <c r="LA314" s="1">
        <v>24.1</v>
      </c>
      <c r="LB314" s="1">
        <v>24.6</v>
      </c>
      <c r="LC314" s="1">
        <v>24.5</v>
      </c>
      <c r="LD314" s="1">
        <v>23.8</v>
      </c>
      <c r="LE314" s="1">
        <v>25.1</v>
      </c>
      <c r="LF314" s="1">
        <v>24.5</v>
      </c>
      <c r="LG314" s="1">
        <v>24.7</v>
      </c>
      <c r="LH314" s="1">
        <v>24.4</v>
      </c>
      <c r="LI314" s="1">
        <v>24.6</v>
      </c>
      <c r="LJ314" s="1">
        <v>24.5</v>
      </c>
      <c r="LK314" s="1">
        <v>24.9</v>
      </c>
      <c r="LL314" s="1">
        <v>24.2</v>
      </c>
      <c r="LM314" s="1">
        <v>24.9</v>
      </c>
      <c r="LN314" s="1">
        <v>24.5</v>
      </c>
      <c r="LO314" s="1">
        <v>24.1</v>
      </c>
      <c r="LP314" s="1">
        <v>24.8</v>
      </c>
      <c r="LQ314" s="1">
        <v>23.4</v>
      </c>
      <c r="LR314" s="1">
        <v>22.3</v>
      </c>
      <c r="LS314" s="1">
        <v>22.7</v>
      </c>
      <c r="LT314" s="1">
        <v>22.8</v>
      </c>
      <c r="LU314" s="1">
        <v>22.6</v>
      </c>
      <c r="LV314" s="1">
        <v>22.8</v>
      </c>
      <c r="LW314" s="1">
        <v>23.4</v>
      </c>
      <c r="LX314" s="1">
        <v>23.3</v>
      </c>
      <c r="LY314" s="1">
        <v>23.1</v>
      </c>
      <c r="LZ314" s="1">
        <v>24</v>
      </c>
      <c r="MA314" s="1">
        <v>24.9</v>
      </c>
      <c r="MB314" s="1">
        <v>24.8</v>
      </c>
      <c r="MC314" s="1">
        <v>24.6</v>
      </c>
      <c r="MD314" s="1">
        <v>23.7</v>
      </c>
      <c r="ME314" s="1">
        <v>65535</v>
      </c>
      <c r="MF314" s="1">
        <v>65535</v>
      </c>
      <c r="MG314" s="1">
        <v>65535</v>
      </c>
      <c r="MH314" s="1">
        <v>65535</v>
      </c>
      <c r="MI314" s="1">
        <v>65535</v>
      </c>
      <c r="MJ314" s="1">
        <v>65535</v>
      </c>
      <c r="MK314" s="1">
        <v>65535</v>
      </c>
      <c r="ML314" s="1">
        <v>65535</v>
      </c>
      <c r="MM314" s="1">
        <v>65535</v>
      </c>
      <c r="MN314" s="1">
        <v>65535</v>
      </c>
      <c r="MO314" s="1">
        <v>65535</v>
      </c>
      <c r="MP314" s="1">
        <v>65535</v>
      </c>
      <c r="MQ314" s="1">
        <v>65535</v>
      </c>
      <c r="MR314" s="1">
        <v>65535</v>
      </c>
      <c r="MS314" s="1">
        <v>65535</v>
      </c>
      <c r="MT314" s="1">
        <v>65535</v>
      </c>
      <c r="MU314" s="1">
        <v>65535</v>
      </c>
      <c r="MV314" s="1">
        <v>65535</v>
      </c>
      <c r="MW314" s="1">
        <v>65535</v>
      </c>
      <c r="MX314" s="1">
        <v>65535</v>
      </c>
      <c r="MY314" s="1">
        <v>65535</v>
      </c>
      <c r="MZ314" s="1">
        <v>65535</v>
      </c>
      <c r="NA314" s="1">
        <v>65535</v>
      </c>
      <c r="NB314" s="1">
        <v>65535</v>
      </c>
      <c r="NC314" s="1">
        <v>65535</v>
      </c>
      <c r="ND314" s="1">
        <v>65535</v>
      </c>
      <c r="NE314" s="1">
        <v>65535</v>
      </c>
      <c r="NF314" s="1">
        <v>65535</v>
      </c>
      <c r="NG314" s="1">
        <v>65535</v>
      </c>
      <c r="NH314" s="1">
        <v>65535</v>
      </c>
      <c r="NI314" s="1">
        <v>24.5</v>
      </c>
      <c r="NJ314" s="6">
        <f t="shared" si="209"/>
        <v>0</v>
      </c>
      <c r="NK314" s="3">
        <f t="shared" si="210"/>
        <v>0</v>
      </c>
      <c r="NL314" s="3">
        <f t="shared" si="211"/>
        <v>0</v>
      </c>
      <c r="NM314" s="3">
        <f t="shared" si="212"/>
        <v>0</v>
      </c>
      <c r="NN314" s="3">
        <f t="shared" si="213"/>
        <v>0</v>
      </c>
      <c r="NO314" s="3">
        <f t="shared" si="214"/>
        <v>0.26666666666666666</v>
      </c>
      <c r="NP314" s="3">
        <f t="shared" si="215"/>
        <v>1</v>
      </c>
      <c r="NQ314" s="3">
        <f t="shared" si="216"/>
        <v>1</v>
      </c>
      <c r="NR314" s="3">
        <f t="shared" si="217"/>
        <v>1</v>
      </c>
      <c r="NS314" s="3">
        <f t="shared" si="218"/>
        <v>1</v>
      </c>
      <c r="NT314" s="3">
        <f t="shared" si="219"/>
        <v>1</v>
      </c>
      <c r="NU314" s="3">
        <f t="shared" si="220"/>
        <v>3.2258064516129031E-2</v>
      </c>
      <c r="NV314" s="3">
        <f t="shared" si="221"/>
        <v>0.44383561643835617</v>
      </c>
      <c r="NW314" s="5" t="e">
        <f t="shared" si="222"/>
        <v>#N/A</v>
      </c>
      <c r="NX314" s="1" t="e">
        <f t="shared" si="223"/>
        <v>#N/A</v>
      </c>
      <c r="NY314" s="1" t="e">
        <f t="shared" si="224"/>
        <v>#N/A</v>
      </c>
      <c r="NZ314" s="1" t="e">
        <f t="shared" si="225"/>
        <v>#N/A</v>
      </c>
      <c r="OA314" s="1" t="e">
        <f t="shared" si="226"/>
        <v>#N/A</v>
      </c>
      <c r="OB314" s="1" t="e">
        <f t="shared" si="227"/>
        <v>#N/A</v>
      </c>
      <c r="OC314" s="1">
        <f t="shared" si="228"/>
        <v>23.945161290322584</v>
      </c>
      <c r="OD314" s="1">
        <f t="shared" si="229"/>
        <v>24.325806451612905</v>
      </c>
      <c r="OE314" s="1">
        <f t="shared" si="230"/>
        <v>24.336666666666662</v>
      </c>
      <c r="OF314" s="1">
        <f t="shared" si="231"/>
        <v>24.203225806451616</v>
      </c>
      <c r="OG314" s="1">
        <f t="shared" si="232"/>
        <v>24.019999999999996</v>
      </c>
      <c r="OH314" s="1" t="e">
        <f t="shared" si="233"/>
        <v>#N/A</v>
      </c>
      <c r="OI314" s="111" t="e">
        <f>NA()</f>
        <v>#N/A</v>
      </c>
      <c r="OJ314" s="112" t="e">
        <f>NA()</f>
        <v>#N/A</v>
      </c>
      <c r="OK314" s="112" t="e">
        <f>NA()</f>
        <v>#N/A</v>
      </c>
      <c r="OL314" s="112" t="e">
        <f>NA()</f>
        <v>#N/A</v>
      </c>
      <c r="OM314" s="112" t="e">
        <f>NA()</f>
        <v>#N/A</v>
      </c>
      <c r="ON314" s="112" t="e">
        <f>NA()</f>
        <v>#N/A</v>
      </c>
      <c r="OO314" s="112" t="e">
        <f>NA()</f>
        <v>#N/A</v>
      </c>
      <c r="OP314" s="112" t="e">
        <f>NA()</f>
        <v>#N/A</v>
      </c>
      <c r="OQ314" s="112" t="e">
        <f>NA()</f>
        <v>#N/A</v>
      </c>
      <c r="OR314" s="112" t="e">
        <f>NA()</f>
        <v>#N/A</v>
      </c>
      <c r="OS314" s="112" t="e">
        <f>NA()</f>
        <v>#N/A</v>
      </c>
      <c r="OT314" s="112" t="e">
        <f>NA()</f>
        <v>#N/A</v>
      </c>
      <c r="OU314" s="5" t="e">
        <f t="shared" si="197"/>
        <v>#N/A</v>
      </c>
      <c r="OV314" s="1" t="e">
        <f t="shared" si="198"/>
        <v>#N/A</v>
      </c>
      <c r="OW314" s="1" t="e">
        <f t="shared" si="199"/>
        <v>#N/A</v>
      </c>
      <c r="OX314" s="1" t="e">
        <f t="shared" si="200"/>
        <v>#N/A</v>
      </c>
      <c r="OY314" s="1" t="e">
        <f t="shared" si="201"/>
        <v>#N/A</v>
      </c>
      <c r="OZ314" s="1" t="e">
        <f t="shared" si="202"/>
        <v>#N/A</v>
      </c>
      <c r="PA314" s="1" t="e">
        <f t="shared" si="203"/>
        <v>#N/A</v>
      </c>
      <c r="PB314" s="1" t="e">
        <f t="shared" si="204"/>
        <v>#N/A</v>
      </c>
      <c r="PC314" s="1" t="e">
        <f t="shared" si="205"/>
        <v>#N/A</v>
      </c>
      <c r="PD314" s="1" t="e">
        <f t="shared" si="206"/>
        <v>#N/A</v>
      </c>
      <c r="PE314" s="1" t="e">
        <f t="shared" si="207"/>
        <v>#N/A</v>
      </c>
      <c r="PF314" s="1" t="e">
        <f t="shared" si="208"/>
        <v>#N/A</v>
      </c>
      <c r="PG314" s="111" t="e">
        <f>NA()</f>
        <v>#N/A</v>
      </c>
      <c r="PH314" s="112" t="e">
        <f>NA()</f>
        <v>#N/A</v>
      </c>
      <c r="PI314" s="112" t="e">
        <f>NA()</f>
        <v>#N/A</v>
      </c>
      <c r="PJ314" s="112" t="e">
        <f>NA()</f>
        <v>#N/A</v>
      </c>
      <c r="PK314" s="112" t="e">
        <f>NA()</f>
        <v>#N/A</v>
      </c>
      <c r="PL314" s="112" t="e">
        <f>NA()</f>
        <v>#N/A</v>
      </c>
      <c r="PM314" s="112" t="e">
        <f>NA()</f>
        <v>#N/A</v>
      </c>
      <c r="PN314" s="112" t="e">
        <f>NA()</f>
        <v>#N/A</v>
      </c>
      <c r="PO314" s="112" t="e">
        <f>NA()</f>
        <v>#N/A</v>
      </c>
      <c r="PP314" s="112" t="e">
        <f>NA()</f>
        <v>#N/A</v>
      </c>
      <c r="PQ314" s="112" t="e">
        <f>NA()</f>
        <v>#N/A</v>
      </c>
      <c r="PR314" s="137" t="e">
        <f>NA()</f>
        <v>#N/A</v>
      </c>
      <c r="PS314" s="5" t="e">
        <f t="array" ref="PS314">+IF(ISERROR($NW314)=FALSE,MIN(IF($H314:$AL314&lt;65534,$H314:$AL314,"")),NA())</f>
        <v>#N/A</v>
      </c>
      <c r="PT314" s="1" t="e">
        <f t="array" ref="PT314">+IF(ISERROR($NX314)=FALSE,MIN(IF($AM314:$BN314&lt;65534,$AM314:$BN314,"")),NA())</f>
        <v>#N/A</v>
      </c>
      <c r="PU314" s="1" t="e">
        <f t="array" ref="PU314">+IF(ISERROR($NY314)=FALSE,MIN(IF($BP314:$CT314&lt;65534,$BP314:$CT314,"")),NA())</f>
        <v>#N/A</v>
      </c>
      <c r="PV314" s="1" t="e">
        <f t="array" ref="PV314">+IF(ISERROR($NZ314)=FALSE,MIN(IF($CU314:$DX314&lt;65534,$CU314:$DX314,"")),NA())</f>
        <v>#N/A</v>
      </c>
      <c r="PW314" s="1" t="e">
        <f t="array" ref="PW314">+IF(ISERROR($OA314)=FALSE,MIN(IF($DY314:$FC314&lt;65534,$DY314:$FC314,"")),NA())</f>
        <v>#N/A</v>
      </c>
      <c r="PX314" s="1" t="e">
        <f t="array" ref="PX314">+IF(ISERROR($OB314)=FALSE,MIN(IF($FD314:$GG314&lt;65534,$FD314:$GG314,"")),NA())</f>
        <v>#N/A</v>
      </c>
      <c r="PY314" s="1">
        <f t="array" ref="PY314">+IF(ISERROR($OC314)=FALSE,MIN(IF($GH314:$HL314&lt;65534,$GH314:$HL314,"")),NA())</f>
        <v>20.3</v>
      </c>
      <c r="PZ314" s="1">
        <f t="array" ref="PZ314">+IF(ISERROR($OD314)=FALSE,MIN(IF($HM314:$IQ314&lt;65534,$HM314:$IQ314,"")),NA())</f>
        <v>21.2</v>
      </c>
      <c r="QA314" s="1">
        <f t="array" ref="QA314">+IF(ISERROR($OE314)=FALSE,MIN(IF($IR314:$JU314&lt;65534,$IR314:$JU314,"")),NA())</f>
        <v>22.2</v>
      </c>
      <c r="QB314" s="1">
        <f t="array" ref="QB314">+IF(ISERROR($OF314)=FALSE,MIN(IF($JV314:$KZ314&lt;65534,$JV314:$KZ314,"")),NA())</f>
        <v>21.3</v>
      </c>
      <c r="QC314" s="1">
        <f t="array" ref="QC314">+IF(ISERROR($OG314)=FALSE,MIN(IF($LA314:$MD314&lt;65534,$LA314:$MD314,"")),NA())</f>
        <v>22.3</v>
      </c>
      <c r="QD314" s="1" t="e">
        <f t="array" ref="QD314">+IF(ISERROR($OH314)=FALSE,MIN(IF($ME314:$NI314&lt;65534,$ME314:$NI314,"")),NA())</f>
        <v>#N/A</v>
      </c>
      <c r="QE314" s="5" t="e">
        <f t="shared" si="234"/>
        <v>#N/A</v>
      </c>
      <c r="QF314" s="1" t="e">
        <f t="shared" si="235"/>
        <v>#N/A</v>
      </c>
      <c r="QG314" s="1" t="e">
        <f t="shared" si="236"/>
        <v>#N/A</v>
      </c>
      <c r="QH314" s="1" t="e">
        <f t="shared" si="237"/>
        <v>#N/A</v>
      </c>
      <c r="QI314" s="1" t="e">
        <f t="shared" si="238"/>
        <v>#N/A</v>
      </c>
      <c r="QJ314" s="1" t="e">
        <f t="shared" si="239"/>
        <v>#N/A</v>
      </c>
      <c r="QK314" s="1" t="e">
        <f t="shared" si="240"/>
        <v>#N/A</v>
      </c>
      <c r="QL314" s="1" t="e">
        <f t="shared" si="241"/>
        <v>#N/A</v>
      </c>
      <c r="QM314" s="1" t="e">
        <f t="shared" si="242"/>
        <v>#N/A</v>
      </c>
      <c r="QN314" s="1" t="e">
        <f t="shared" si="243"/>
        <v>#N/A</v>
      </c>
      <c r="QO314" s="1" t="e">
        <f t="shared" si="244"/>
        <v>#N/A</v>
      </c>
      <c r="QP314" s="1" t="e">
        <f t="shared" si="245"/>
        <v>#N/A</v>
      </c>
      <c r="QQ314" s="5" t="s">
        <v>893</v>
      </c>
    </row>
    <row r="315" spans="1:459" s="1" customFormat="1" x14ac:dyDescent="0.2">
      <c r="A315" s="107">
        <v>23125160</v>
      </c>
      <c r="B315" s="108">
        <v>-74.071305555555554</v>
      </c>
      <c r="C315" s="108">
        <v>5.6470277777777769</v>
      </c>
      <c r="D315" s="109">
        <v>742</v>
      </c>
      <c r="E315" s="110" t="s">
        <v>645</v>
      </c>
      <c r="F315" s="110" t="s">
        <v>645</v>
      </c>
      <c r="G315" s="110" t="s">
        <v>308</v>
      </c>
      <c r="H315" s="1">
        <v>65535</v>
      </c>
      <c r="I315" s="1">
        <v>18.399999999999999</v>
      </c>
      <c r="J315" s="1">
        <v>18.3</v>
      </c>
      <c r="K315" s="1">
        <v>18.899999999999999</v>
      </c>
      <c r="L315" s="1">
        <v>21.5</v>
      </c>
      <c r="M315" s="1">
        <v>19.600000000000001</v>
      </c>
      <c r="N315" s="1">
        <v>20.2</v>
      </c>
      <c r="O315" s="1">
        <v>20.399999999999999</v>
      </c>
      <c r="P315" s="1">
        <v>19.100000000000001</v>
      </c>
      <c r="Q315" s="1">
        <v>20.6</v>
      </c>
      <c r="R315" s="1">
        <v>20.8</v>
      </c>
      <c r="S315" s="1">
        <v>19.600000000000001</v>
      </c>
      <c r="T315" s="1">
        <v>20.8</v>
      </c>
      <c r="U315" s="1">
        <v>20.6</v>
      </c>
      <c r="V315" s="1">
        <v>19.7</v>
      </c>
      <c r="W315" s="1">
        <v>19.8</v>
      </c>
      <c r="X315" s="1">
        <v>22.2</v>
      </c>
      <c r="Y315" s="1">
        <v>21</v>
      </c>
      <c r="Z315" s="1">
        <v>21</v>
      </c>
      <c r="AA315" s="1">
        <v>21.4</v>
      </c>
      <c r="AB315" s="1">
        <v>21.4</v>
      </c>
      <c r="AC315" s="1">
        <v>21.6</v>
      </c>
      <c r="AD315" s="1">
        <v>21.8</v>
      </c>
      <c r="AE315" s="1">
        <v>21.7</v>
      </c>
      <c r="AF315" s="1">
        <v>21.5</v>
      </c>
      <c r="AG315" s="1">
        <v>22.7</v>
      </c>
      <c r="AH315" s="1">
        <v>23.3</v>
      </c>
      <c r="AI315" s="1">
        <v>22.2</v>
      </c>
      <c r="AJ315" s="1">
        <v>21.1</v>
      </c>
      <c r="AK315" s="1">
        <v>20.3</v>
      </c>
      <c r="AL315" s="1">
        <v>21.7</v>
      </c>
      <c r="AM315" s="1">
        <v>65535</v>
      </c>
      <c r="AN315" s="1">
        <v>21</v>
      </c>
      <c r="AO315" s="1">
        <v>21.1</v>
      </c>
      <c r="AP315" s="1">
        <v>22.6</v>
      </c>
      <c r="AQ315" s="1">
        <v>21.3</v>
      </c>
      <c r="AR315" s="1">
        <v>20.399999999999999</v>
      </c>
      <c r="AS315" s="1">
        <v>22.8</v>
      </c>
      <c r="AT315" s="1">
        <v>21.8</v>
      </c>
      <c r="AU315" s="1">
        <v>21.5</v>
      </c>
      <c r="AV315" s="1">
        <v>21.6</v>
      </c>
      <c r="AW315" s="1">
        <v>22.1</v>
      </c>
      <c r="AX315" s="1">
        <v>21.6</v>
      </c>
      <c r="AY315" s="1">
        <v>21.3</v>
      </c>
      <c r="AZ315" s="1">
        <v>22</v>
      </c>
      <c r="BA315" s="1">
        <v>22.1</v>
      </c>
      <c r="BB315" s="1">
        <v>22.3</v>
      </c>
      <c r="BC315" s="1">
        <v>21</v>
      </c>
      <c r="BD315" s="1">
        <v>21.3</v>
      </c>
      <c r="BE315" s="1">
        <v>22</v>
      </c>
      <c r="BF315" s="1">
        <v>21.5</v>
      </c>
      <c r="BG315" s="1">
        <v>20.5</v>
      </c>
      <c r="BH315" s="1">
        <v>22.1</v>
      </c>
      <c r="BI315" s="1">
        <v>20.9</v>
      </c>
      <c r="BJ315" s="1">
        <v>21.7</v>
      </c>
      <c r="BK315" s="1">
        <v>20.9</v>
      </c>
      <c r="BL315" s="1">
        <v>22.2</v>
      </c>
      <c r="BM315" s="1">
        <v>20.3</v>
      </c>
      <c r="BN315" s="1">
        <v>21.5</v>
      </c>
      <c r="BO315" s="102"/>
      <c r="BP315" s="1">
        <v>22.1</v>
      </c>
      <c r="BQ315" s="1">
        <v>20.3</v>
      </c>
      <c r="BR315" s="1">
        <v>19.3</v>
      </c>
      <c r="BS315" s="1">
        <v>22</v>
      </c>
      <c r="BT315" s="1">
        <v>21.1</v>
      </c>
      <c r="BU315" s="1">
        <v>21.1</v>
      </c>
      <c r="BV315" s="1">
        <v>23.2</v>
      </c>
      <c r="BW315" s="1">
        <v>21.6</v>
      </c>
      <c r="BX315" s="1">
        <v>21</v>
      </c>
      <c r="BY315" s="1">
        <v>21.8</v>
      </c>
      <c r="BZ315" s="1">
        <v>20.7</v>
      </c>
      <c r="CA315" s="1">
        <v>20.9</v>
      </c>
      <c r="CB315" s="1">
        <v>22.3</v>
      </c>
      <c r="CC315" s="1">
        <v>21.1</v>
      </c>
      <c r="CD315" s="1">
        <v>21.6</v>
      </c>
      <c r="CE315" s="1">
        <v>20.9</v>
      </c>
      <c r="CF315" s="1">
        <v>21.5</v>
      </c>
      <c r="CG315" s="1">
        <v>21.8</v>
      </c>
      <c r="CH315" s="1">
        <v>20.6</v>
      </c>
      <c r="CI315" s="1">
        <v>21.3</v>
      </c>
      <c r="CJ315" s="1">
        <v>21.4</v>
      </c>
      <c r="CK315" s="1">
        <v>21.1</v>
      </c>
      <c r="CL315" s="1">
        <v>20.7</v>
      </c>
      <c r="CM315" s="1">
        <v>22.2</v>
      </c>
      <c r="CN315" s="1">
        <v>19.899999999999999</v>
      </c>
      <c r="CO315" s="1">
        <v>20.7</v>
      </c>
      <c r="CP315" s="1">
        <v>21</v>
      </c>
      <c r="CQ315" s="1">
        <v>22.5</v>
      </c>
      <c r="CR315" s="1">
        <v>20.2</v>
      </c>
      <c r="CS315" s="1">
        <v>21.8</v>
      </c>
      <c r="CT315" s="1">
        <v>22.8</v>
      </c>
      <c r="CU315" s="1">
        <v>21.5</v>
      </c>
      <c r="CV315" s="1">
        <v>21.8</v>
      </c>
      <c r="CW315" s="1">
        <v>20.9</v>
      </c>
      <c r="CX315" s="1">
        <v>20.7</v>
      </c>
      <c r="CY315" s="1">
        <v>21.9</v>
      </c>
      <c r="CZ315" s="1">
        <v>21.3</v>
      </c>
      <c r="DA315" s="1">
        <v>21.8</v>
      </c>
      <c r="DB315" s="1">
        <v>20.100000000000001</v>
      </c>
      <c r="DC315" s="1">
        <v>21.2</v>
      </c>
      <c r="DD315" s="1">
        <v>20.9</v>
      </c>
      <c r="DE315" s="1">
        <v>20.100000000000001</v>
      </c>
      <c r="DF315" s="1">
        <v>20.9</v>
      </c>
      <c r="DG315" s="1">
        <v>23</v>
      </c>
      <c r="DH315" s="1">
        <v>22.2</v>
      </c>
      <c r="DI315" s="1">
        <v>20.7</v>
      </c>
      <c r="DJ315" s="1">
        <v>19.899999999999999</v>
      </c>
      <c r="DK315" s="1">
        <v>22.3</v>
      </c>
      <c r="DL315" s="1">
        <v>22.7</v>
      </c>
      <c r="DM315" s="1">
        <v>21.1</v>
      </c>
      <c r="DN315" s="1">
        <v>20.6</v>
      </c>
      <c r="DO315" s="1">
        <v>21.5</v>
      </c>
      <c r="DP315" s="1">
        <v>20.9</v>
      </c>
      <c r="DQ315" s="1">
        <v>21.6</v>
      </c>
      <c r="DR315" s="1">
        <v>20.6</v>
      </c>
      <c r="DS315" s="1">
        <v>21.2</v>
      </c>
      <c r="DT315" s="1">
        <v>22.2</v>
      </c>
      <c r="DU315" s="1">
        <v>21.4</v>
      </c>
      <c r="DV315" s="1">
        <v>23</v>
      </c>
      <c r="DW315" s="1">
        <v>22.6</v>
      </c>
      <c r="DX315" s="1">
        <v>22.7</v>
      </c>
      <c r="DY315" s="1">
        <v>22.4</v>
      </c>
      <c r="DZ315" s="1">
        <v>21.2</v>
      </c>
      <c r="EA315" s="1">
        <v>20.3</v>
      </c>
      <c r="EB315" s="1">
        <v>23</v>
      </c>
      <c r="EC315" s="1">
        <v>22.9</v>
      </c>
      <c r="ED315" s="1">
        <v>22.7</v>
      </c>
      <c r="EE315" s="1">
        <v>22.1</v>
      </c>
      <c r="EF315" s="1">
        <v>21.6</v>
      </c>
      <c r="EG315" s="1">
        <v>20.8</v>
      </c>
      <c r="EH315" s="1">
        <v>20.8</v>
      </c>
      <c r="EI315" s="1">
        <v>22.1</v>
      </c>
      <c r="EJ315" s="1">
        <v>21</v>
      </c>
      <c r="EK315" s="1">
        <v>21.2</v>
      </c>
      <c r="EL315" s="1">
        <v>21</v>
      </c>
      <c r="EM315" s="1">
        <v>21.1</v>
      </c>
      <c r="EN315" s="1">
        <v>21.8</v>
      </c>
      <c r="EO315" s="1">
        <v>21.9</v>
      </c>
      <c r="EP315" s="1">
        <v>21.3</v>
      </c>
      <c r="EQ315" s="1">
        <v>21.5</v>
      </c>
      <c r="ER315" s="1">
        <v>20.6</v>
      </c>
      <c r="ES315" s="1">
        <v>20.100000000000001</v>
      </c>
      <c r="ET315" s="1">
        <v>20.9</v>
      </c>
      <c r="EU315" s="1">
        <v>22</v>
      </c>
      <c r="EV315" s="1">
        <v>21.1</v>
      </c>
      <c r="EW315" s="1">
        <v>21.4</v>
      </c>
      <c r="EX315" s="1">
        <v>20</v>
      </c>
      <c r="EY315" s="1">
        <v>21.7</v>
      </c>
      <c r="EZ315" s="1">
        <v>21.8</v>
      </c>
      <c r="FA315" s="1">
        <v>21.8</v>
      </c>
      <c r="FB315" s="1">
        <v>21.2</v>
      </c>
      <c r="FC315" s="1">
        <v>20.9</v>
      </c>
      <c r="FD315" s="1">
        <v>20.7</v>
      </c>
      <c r="FE315" s="1">
        <v>20.6</v>
      </c>
      <c r="FF315" s="1">
        <v>22.3</v>
      </c>
      <c r="FG315" s="1">
        <v>20</v>
      </c>
      <c r="FH315" s="1">
        <v>21.2</v>
      </c>
      <c r="FI315" s="1">
        <v>20.6</v>
      </c>
      <c r="FJ315" s="1">
        <v>21.5</v>
      </c>
      <c r="FK315" s="1">
        <v>20.6</v>
      </c>
      <c r="FL315" s="1">
        <v>20.9</v>
      </c>
      <c r="FM315" s="1">
        <v>20.6</v>
      </c>
      <c r="FN315" s="1">
        <v>21.8</v>
      </c>
      <c r="FO315" s="1">
        <v>22.1</v>
      </c>
      <c r="FP315" s="1">
        <v>22.7</v>
      </c>
      <c r="FQ315" s="1">
        <v>21.6</v>
      </c>
      <c r="FR315" s="1">
        <v>22.1</v>
      </c>
      <c r="FS315" s="1">
        <v>22.6</v>
      </c>
      <c r="FT315" s="1">
        <v>21.7</v>
      </c>
      <c r="FU315" s="1">
        <v>21.6</v>
      </c>
      <c r="FV315" s="1">
        <v>21</v>
      </c>
      <c r="FW315" s="1">
        <v>21.9</v>
      </c>
      <c r="FX315" s="1">
        <v>20.3</v>
      </c>
      <c r="FY315" s="1">
        <v>20.9</v>
      </c>
      <c r="FZ315" s="1">
        <v>21.5</v>
      </c>
      <c r="GA315" s="1">
        <v>22</v>
      </c>
      <c r="GB315" s="1">
        <v>21.2</v>
      </c>
      <c r="GC315" s="1">
        <v>21.5</v>
      </c>
      <c r="GD315" s="1">
        <v>22.4</v>
      </c>
      <c r="GE315" s="1">
        <v>21.8</v>
      </c>
      <c r="GF315" s="1">
        <v>22</v>
      </c>
      <c r="GG315" s="1">
        <v>21.2</v>
      </c>
      <c r="GH315" s="1">
        <v>21.1</v>
      </c>
      <c r="GI315" s="1">
        <v>20.399999999999999</v>
      </c>
      <c r="GJ315" s="1">
        <v>21</v>
      </c>
      <c r="GK315" s="1">
        <v>21.4</v>
      </c>
      <c r="GL315" s="1">
        <v>22.1</v>
      </c>
      <c r="GM315" s="1">
        <v>19.899999999999999</v>
      </c>
      <c r="GN315" s="1">
        <v>20.3</v>
      </c>
      <c r="GO315" s="1">
        <v>20.8</v>
      </c>
      <c r="GP315" s="1">
        <v>21.3</v>
      </c>
      <c r="GQ315" s="1">
        <v>21.1</v>
      </c>
      <c r="GR315" s="1">
        <v>21.4</v>
      </c>
      <c r="GS315" s="1">
        <v>20</v>
      </c>
      <c r="GT315" s="1">
        <v>20.6</v>
      </c>
      <c r="GU315" s="1">
        <v>21.4</v>
      </c>
      <c r="GV315" s="1">
        <v>20.9</v>
      </c>
      <c r="GW315" s="1">
        <v>21</v>
      </c>
      <c r="GX315" s="1">
        <v>20</v>
      </c>
      <c r="GY315" s="1">
        <v>21.9</v>
      </c>
      <c r="GZ315" s="1">
        <v>21.4</v>
      </c>
      <c r="HA315" s="1">
        <v>20.9</v>
      </c>
      <c r="HB315" s="1">
        <v>21.1</v>
      </c>
      <c r="HC315" s="1">
        <v>21.3</v>
      </c>
      <c r="HD315" s="1">
        <v>22.1</v>
      </c>
      <c r="HE315" s="1">
        <v>20.6</v>
      </c>
      <c r="HF315" s="1">
        <v>20.3</v>
      </c>
      <c r="HG315" s="1">
        <v>20</v>
      </c>
      <c r="HH315" s="1">
        <v>20.6</v>
      </c>
      <c r="HI315" s="1">
        <v>21.1</v>
      </c>
      <c r="HJ315" s="1">
        <v>20.100000000000001</v>
      </c>
      <c r="HK315" s="1">
        <v>22.1</v>
      </c>
      <c r="HL315" s="1">
        <v>21.4</v>
      </c>
      <c r="HM315" s="1">
        <v>20.3</v>
      </c>
      <c r="HN315" s="1">
        <v>21.3</v>
      </c>
      <c r="HO315" s="1">
        <v>21.3</v>
      </c>
      <c r="HP315" s="1">
        <v>21.9</v>
      </c>
      <c r="HQ315" s="1">
        <v>20.5</v>
      </c>
      <c r="HR315" s="1">
        <v>19.3</v>
      </c>
      <c r="HS315" s="1">
        <v>20.5</v>
      </c>
      <c r="HT315" s="1">
        <v>21.3</v>
      </c>
      <c r="HU315" s="1">
        <v>20.9</v>
      </c>
      <c r="HV315" s="1">
        <v>20</v>
      </c>
      <c r="HW315" s="1">
        <v>20.9</v>
      </c>
      <c r="HX315" s="1">
        <v>20.7</v>
      </c>
      <c r="HY315" s="1">
        <v>20.9</v>
      </c>
      <c r="HZ315" s="1">
        <v>20.7</v>
      </c>
      <c r="IA315" s="1">
        <v>19.100000000000001</v>
      </c>
      <c r="IB315" s="1">
        <v>20</v>
      </c>
      <c r="IC315" s="1">
        <v>19.5</v>
      </c>
      <c r="ID315" s="1">
        <v>20.5</v>
      </c>
      <c r="IE315" s="1">
        <v>21.5</v>
      </c>
      <c r="IF315" s="1">
        <v>19.899999999999999</v>
      </c>
      <c r="IG315" s="1">
        <v>21.2</v>
      </c>
      <c r="IH315" s="1">
        <v>19.600000000000001</v>
      </c>
      <c r="II315" s="1">
        <v>21.9</v>
      </c>
      <c r="IJ315" s="1">
        <v>19.7</v>
      </c>
      <c r="IK315" s="1">
        <v>19.8</v>
      </c>
      <c r="IL315" s="1">
        <v>20.7</v>
      </c>
      <c r="IM315" s="1">
        <v>19.5</v>
      </c>
      <c r="IN315" s="1">
        <v>20.6</v>
      </c>
      <c r="IO315" s="1">
        <v>19.600000000000001</v>
      </c>
      <c r="IP315" s="1">
        <v>19.3</v>
      </c>
      <c r="IQ315" s="1">
        <v>21</v>
      </c>
      <c r="IR315" s="1">
        <v>19.399999999999999</v>
      </c>
      <c r="IS315" s="1">
        <v>20.3</v>
      </c>
      <c r="IT315" s="1">
        <v>21</v>
      </c>
      <c r="IU315" s="1">
        <v>20.100000000000001</v>
      </c>
      <c r="IV315" s="1">
        <v>22</v>
      </c>
      <c r="IW315" s="1">
        <v>22.1</v>
      </c>
      <c r="IX315" s="1">
        <v>22.3</v>
      </c>
      <c r="IY315" s="1">
        <v>19.600000000000001</v>
      </c>
      <c r="IZ315" s="1">
        <v>22</v>
      </c>
      <c r="JA315" s="1">
        <v>22</v>
      </c>
      <c r="JB315" s="1">
        <v>21.2</v>
      </c>
      <c r="JC315" s="1">
        <v>22.4</v>
      </c>
      <c r="JD315" s="1">
        <v>22.6</v>
      </c>
      <c r="JE315" s="1">
        <v>22.3</v>
      </c>
      <c r="JF315" s="1">
        <v>20.8</v>
      </c>
      <c r="JG315" s="1">
        <v>21.8</v>
      </c>
      <c r="JH315" s="1">
        <v>22.2</v>
      </c>
      <c r="JI315" s="1">
        <v>20.5</v>
      </c>
      <c r="JJ315" s="1">
        <v>20.5</v>
      </c>
      <c r="JK315" s="1">
        <v>21.8</v>
      </c>
      <c r="JL315" s="1">
        <v>20.399999999999999</v>
      </c>
      <c r="JM315" s="1">
        <v>65535</v>
      </c>
      <c r="JN315" s="1">
        <v>20.6</v>
      </c>
      <c r="JO315" s="1">
        <v>20</v>
      </c>
      <c r="JP315" s="1">
        <v>20.2</v>
      </c>
      <c r="JQ315" s="1">
        <v>19.8</v>
      </c>
      <c r="JR315" s="1">
        <v>22.5</v>
      </c>
      <c r="JS315" s="1">
        <v>19.7</v>
      </c>
      <c r="JT315" s="1">
        <v>21</v>
      </c>
      <c r="JU315" s="1">
        <v>21.6</v>
      </c>
      <c r="JV315" s="1">
        <v>20.2</v>
      </c>
      <c r="JW315" s="1">
        <v>22.5</v>
      </c>
      <c r="JX315" s="1">
        <v>19.600000000000001</v>
      </c>
      <c r="JY315" s="1">
        <v>19.899999999999999</v>
      </c>
      <c r="JZ315" s="1">
        <v>21.1</v>
      </c>
      <c r="KA315" s="1">
        <v>20.9</v>
      </c>
      <c r="KB315" s="1">
        <v>19.600000000000001</v>
      </c>
      <c r="KC315" s="1">
        <v>20.9</v>
      </c>
      <c r="KD315" s="1">
        <v>20.9</v>
      </c>
      <c r="KE315" s="1">
        <v>20.2</v>
      </c>
      <c r="KF315" s="1">
        <v>20.3</v>
      </c>
      <c r="KG315" s="1">
        <v>20</v>
      </c>
      <c r="KH315" s="1">
        <v>20.399999999999999</v>
      </c>
      <c r="KI315" s="1">
        <v>21.4</v>
      </c>
      <c r="KJ315" s="1">
        <v>20.8</v>
      </c>
      <c r="KK315" s="1">
        <v>20.8</v>
      </c>
      <c r="KL315" s="1">
        <v>20.3</v>
      </c>
      <c r="KM315" s="1">
        <v>20</v>
      </c>
      <c r="KN315" s="1">
        <v>20.100000000000001</v>
      </c>
      <c r="KO315" s="1">
        <v>21</v>
      </c>
      <c r="KP315" s="1">
        <v>21</v>
      </c>
      <c r="KQ315" s="1">
        <v>20.6</v>
      </c>
      <c r="KR315" s="1">
        <v>20.100000000000001</v>
      </c>
      <c r="KS315" s="1">
        <v>20.100000000000001</v>
      </c>
      <c r="KT315" s="1">
        <v>20.399999999999999</v>
      </c>
      <c r="KU315" s="1">
        <v>21</v>
      </c>
      <c r="KV315" s="1">
        <v>20.8</v>
      </c>
      <c r="KW315" s="1">
        <v>21.5</v>
      </c>
      <c r="KX315" s="1">
        <v>21.6</v>
      </c>
      <c r="KY315" s="1">
        <v>20.5</v>
      </c>
      <c r="KZ315" s="1">
        <v>21.4</v>
      </c>
      <c r="LA315" s="1">
        <v>20.8</v>
      </c>
      <c r="LB315" s="1">
        <v>20.399999999999999</v>
      </c>
      <c r="LC315" s="1">
        <v>21.5</v>
      </c>
      <c r="LD315" s="1">
        <v>20.8</v>
      </c>
      <c r="LE315" s="1">
        <v>21.4</v>
      </c>
      <c r="LF315" s="1">
        <v>21.3</v>
      </c>
      <c r="LG315" s="1">
        <v>21.1</v>
      </c>
      <c r="LH315" s="1">
        <v>21.1</v>
      </c>
      <c r="LI315" s="1">
        <v>21</v>
      </c>
      <c r="LJ315" s="1">
        <v>22.4</v>
      </c>
      <c r="LK315" s="1">
        <v>21</v>
      </c>
      <c r="LL315" s="1">
        <v>21.2</v>
      </c>
      <c r="LM315" s="1">
        <v>20</v>
      </c>
      <c r="LN315" s="1">
        <v>21.9</v>
      </c>
      <c r="LO315" s="1">
        <v>21</v>
      </c>
      <c r="LP315" s="1">
        <v>20.6</v>
      </c>
      <c r="LQ315" s="1">
        <v>20.8</v>
      </c>
      <c r="LR315" s="1">
        <v>21.8</v>
      </c>
      <c r="LS315" s="1">
        <v>21.8</v>
      </c>
      <c r="LT315" s="1">
        <v>21.2</v>
      </c>
      <c r="LU315" s="1">
        <v>20.8</v>
      </c>
      <c r="LV315" s="1">
        <v>20.5</v>
      </c>
      <c r="LW315" s="1">
        <v>20.9</v>
      </c>
      <c r="LX315" s="1">
        <v>21</v>
      </c>
      <c r="LY315" s="1">
        <v>21.6</v>
      </c>
      <c r="LZ315" s="1">
        <v>21.8</v>
      </c>
      <c r="MA315" s="1">
        <v>22</v>
      </c>
      <c r="MB315" s="1">
        <v>23</v>
      </c>
      <c r="MC315" s="1">
        <v>22</v>
      </c>
      <c r="MD315" s="1">
        <v>22.1</v>
      </c>
      <c r="ME315" s="1">
        <v>65535</v>
      </c>
      <c r="MF315" s="1">
        <v>65535</v>
      </c>
      <c r="MG315" s="1">
        <v>65535</v>
      </c>
      <c r="MH315" s="1">
        <v>65535</v>
      </c>
      <c r="MI315" s="1">
        <v>65535</v>
      </c>
      <c r="MJ315" s="1">
        <v>65535</v>
      </c>
      <c r="MK315" s="1">
        <v>65535</v>
      </c>
      <c r="ML315" s="1">
        <v>65535</v>
      </c>
      <c r="MM315" s="1">
        <v>65535</v>
      </c>
      <c r="MN315" s="1">
        <v>65535</v>
      </c>
      <c r="MO315" s="1">
        <v>65535</v>
      </c>
      <c r="MP315" s="1">
        <v>65535</v>
      </c>
      <c r="MQ315" s="1">
        <v>65535</v>
      </c>
      <c r="MR315" s="1">
        <v>65535</v>
      </c>
      <c r="MS315" s="1">
        <v>65535</v>
      </c>
      <c r="MT315" s="1">
        <v>65535</v>
      </c>
      <c r="MU315" s="1">
        <v>65535</v>
      </c>
      <c r="MV315" s="1">
        <v>65535</v>
      </c>
      <c r="MW315" s="1">
        <v>65535</v>
      </c>
      <c r="MX315" s="1">
        <v>65535</v>
      </c>
      <c r="MY315" s="1">
        <v>65535</v>
      </c>
      <c r="MZ315" s="1">
        <v>65535</v>
      </c>
      <c r="NA315" s="1">
        <v>65535</v>
      </c>
      <c r="NB315" s="1">
        <v>65535</v>
      </c>
      <c r="NC315" s="1">
        <v>65535</v>
      </c>
      <c r="ND315" s="1">
        <v>65535</v>
      </c>
      <c r="NE315" s="1">
        <v>65535</v>
      </c>
      <c r="NF315" s="1">
        <v>65535</v>
      </c>
      <c r="NG315" s="1">
        <v>65535</v>
      </c>
      <c r="NH315" s="1">
        <v>65535</v>
      </c>
      <c r="NI315" s="1">
        <v>22.3</v>
      </c>
      <c r="NJ315" s="6">
        <f t="shared" si="209"/>
        <v>0.967741935483871</v>
      </c>
      <c r="NK315" s="3">
        <f t="shared" si="210"/>
        <v>0.9642857142857143</v>
      </c>
      <c r="NL315" s="3">
        <f t="shared" si="211"/>
        <v>1</v>
      </c>
      <c r="NM315" s="3">
        <f t="shared" si="212"/>
        <v>1</v>
      </c>
      <c r="NN315" s="3">
        <f t="shared" si="213"/>
        <v>1</v>
      </c>
      <c r="NO315" s="3">
        <f t="shared" si="214"/>
        <v>1</v>
      </c>
      <c r="NP315" s="3">
        <f t="shared" si="215"/>
        <v>1</v>
      </c>
      <c r="NQ315" s="3">
        <f t="shared" si="216"/>
        <v>1</v>
      </c>
      <c r="NR315" s="3">
        <f t="shared" si="217"/>
        <v>0.96666666666666667</v>
      </c>
      <c r="NS315" s="3">
        <f t="shared" si="218"/>
        <v>1</v>
      </c>
      <c r="NT315" s="3">
        <f t="shared" si="219"/>
        <v>1</v>
      </c>
      <c r="NU315" s="3">
        <f t="shared" si="220"/>
        <v>3.2258064516129031E-2</v>
      </c>
      <c r="NV315" s="3">
        <f t="shared" si="221"/>
        <v>0.90958904109589045</v>
      </c>
      <c r="NW315" s="5">
        <f t="shared" si="222"/>
        <v>20.773333333333333</v>
      </c>
      <c r="NX315" s="1">
        <f t="shared" si="223"/>
        <v>21.533333333333335</v>
      </c>
      <c r="NY315" s="1">
        <f t="shared" si="224"/>
        <v>21.306451612903224</v>
      </c>
      <c r="NZ315" s="1">
        <f t="shared" si="225"/>
        <v>21.443333333333339</v>
      </c>
      <c r="OA315" s="1">
        <f t="shared" si="226"/>
        <v>21.4258064516129</v>
      </c>
      <c r="OB315" s="1">
        <f t="shared" si="227"/>
        <v>21.430000000000003</v>
      </c>
      <c r="OC315" s="1">
        <f t="shared" si="228"/>
        <v>20.954838709677421</v>
      </c>
      <c r="OD315" s="1">
        <f t="shared" si="229"/>
        <v>20.448387096774194</v>
      </c>
      <c r="OE315" s="1">
        <f t="shared" si="230"/>
        <v>21.127586206896552</v>
      </c>
      <c r="OF315" s="1">
        <f t="shared" si="231"/>
        <v>20.64193548387097</v>
      </c>
      <c r="OG315" s="1">
        <f t="shared" si="232"/>
        <v>21.293333333333333</v>
      </c>
      <c r="OH315" s="1" t="e">
        <f t="shared" si="233"/>
        <v>#N/A</v>
      </c>
      <c r="OI315" s="111" t="e">
        <f>NA()</f>
        <v>#N/A</v>
      </c>
      <c r="OJ315" s="112" t="e">
        <f>NA()</f>
        <v>#N/A</v>
      </c>
      <c r="OK315" s="112" t="e">
        <f>NA()</f>
        <v>#N/A</v>
      </c>
      <c r="OL315" s="112" t="e">
        <f>NA()</f>
        <v>#N/A</v>
      </c>
      <c r="OM315" s="112" t="e">
        <f>NA()</f>
        <v>#N/A</v>
      </c>
      <c r="ON315" s="112" t="e">
        <f>NA()</f>
        <v>#N/A</v>
      </c>
      <c r="OO315" s="112" t="e">
        <f>NA()</f>
        <v>#N/A</v>
      </c>
      <c r="OP315" s="112" t="e">
        <f>NA()</f>
        <v>#N/A</v>
      </c>
      <c r="OQ315" s="112" t="e">
        <f>NA()</f>
        <v>#N/A</v>
      </c>
      <c r="OR315" s="112" t="e">
        <f>NA()</f>
        <v>#N/A</v>
      </c>
      <c r="OS315" s="112" t="e">
        <f>NA()</f>
        <v>#N/A</v>
      </c>
      <c r="OT315" s="112" t="e">
        <f>NA()</f>
        <v>#N/A</v>
      </c>
      <c r="OU315" s="5" t="e">
        <f t="shared" si="197"/>
        <v>#N/A</v>
      </c>
      <c r="OV315" s="1" t="e">
        <f t="shared" si="198"/>
        <v>#N/A</v>
      </c>
      <c r="OW315" s="1" t="e">
        <f t="shared" si="199"/>
        <v>#N/A</v>
      </c>
      <c r="OX315" s="1" t="e">
        <f t="shared" si="200"/>
        <v>#N/A</v>
      </c>
      <c r="OY315" s="1" t="e">
        <f t="shared" si="201"/>
        <v>#N/A</v>
      </c>
      <c r="OZ315" s="1" t="e">
        <f t="shared" si="202"/>
        <v>#N/A</v>
      </c>
      <c r="PA315" s="1" t="e">
        <f t="shared" si="203"/>
        <v>#N/A</v>
      </c>
      <c r="PB315" s="1" t="e">
        <f t="shared" si="204"/>
        <v>#N/A</v>
      </c>
      <c r="PC315" s="1" t="e">
        <f t="shared" si="205"/>
        <v>#N/A</v>
      </c>
      <c r="PD315" s="1" t="e">
        <f t="shared" si="206"/>
        <v>#N/A</v>
      </c>
      <c r="PE315" s="1" t="e">
        <f t="shared" si="207"/>
        <v>#N/A</v>
      </c>
      <c r="PF315" s="1" t="e">
        <f t="shared" si="208"/>
        <v>#N/A</v>
      </c>
      <c r="PG315" s="111" t="e">
        <f>NA()</f>
        <v>#N/A</v>
      </c>
      <c r="PH315" s="112" t="e">
        <f>NA()</f>
        <v>#N/A</v>
      </c>
      <c r="PI315" s="112" t="e">
        <f>NA()</f>
        <v>#N/A</v>
      </c>
      <c r="PJ315" s="112" t="e">
        <f>NA()</f>
        <v>#N/A</v>
      </c>
      <c r="PK315" s="112" t="e">
        <f>NA()</f>
        <v>#N/A</v>
      </c>
      <c r="PL315" s="112" t="e">
        <f>NA()</f>
        <v>#N/A</v>
      </c>
      <c r="PM315" s="112" t="e">
        <f>NA()</f>
        <v>#N/A</v>
      </c>
      <c r="PN315" s="112" t="e">
        <f>NA()</f>
        <v>#N/A</v>
      </c>
      <c r="PO315" s="112" t="e">
        <f>NA()</f>
        <v>#N/A</v>
      </c>
      <c r="PP315" s="112" t="e">
        <f>NA()</f>
        <v>#N/A</v>
      </c>
      <c r="PQ315" s="112" t="e">
        <f>NA()</f>
        <v>#N/A</v>
      </c>
      <c r="PR315" s="137" t="e">
        <f>NA()</f>
        <v>#N/A</v>
      </c>
      <c r="PS315" s="5">
        <f t="array" ref="PS315">+IF(ISERROR($NW315)=FALSE,MIN(IF($H315:$AL315&lt;65534,$H315:$AL315,"")),NA())</f>
        <v>18.3</v>
      </c>
      <c r="PT315" s="1">
        <f t="array" ref="PT315">+IF(ISERROR($NX315)=FALSE,MIN(IF($AM315:$BN315&lt;65534,$AM315:$BN315,"")),NA())</f>
        <v>20.3</v>
      </c>
      <c r="PU315" s="1">
        <f t="array" ref="PU315">+IF(ISERROR($NY315)=FALSE,MIN(IF($BP315:$CT315&lt;65534,$BP315:$CT315,"")),NA())</f>
        <v>19.3</v>
      </c>
      <c r="PV315" s="1">
        <f t="array" ref="PV315">+IF(ISERROR($NZ315)=FALSE,MIN(IF($CU315:$DX315&lt;65534,$CU315:$DX315,"")),NA())</f>
        <v>19.899999999999999</v>
      </c>
      <c r="PW315" s="1">
        <f t="array" ref="PW315">+IF(ISERROR($OA315)=FALSE,MIN(IF($DY315:$FC315&lt;65534,$DY315:$FC315,"")),NA())</f>
        <v>20</v>
      </c>
      <c r="PX315" s="1">
        <f t="array" ref="PX315">+IF(ISERROR($OB315)=FALSE,MIN(IF($FD315:$GG315&lt;65534,$FD315:$GG315,"")),NA())</f>
        <v>20</v>
      </c>
      <c r="PY315" s="1">
        <f t="array" ref="PY315">+IF(ISERROR($OC315)=FALSE,MIN(IF($GH315:$HL315&lt;65534,$GH315:$HL315,"")),NA())</f>
        <v>19.899999999999999</v>
      </c>
      <c r="PZ315" s="1">
        <f t="array" ref="PZ315">+IF(ISERROR($OD315)=FALSE,MIN(IF($HM315:$IQ315&lt;65534,$HM315:$IQ315,"")),NA())</f>
        <v>19.100000000000001</v>
      </c>
      <c r="QA315" s="1">
        <f t="array" ref="QA315">+IF(ISERROR($OE315)=FALSE,MIN(IF($IR315:$JU315&lt;65534,$IR315:$JU315,"")),NA())</f>
        <v>19.399999999999999</v>
      </c>
      <c r="QB315" s="1">
        <f t="array" ref="QB315">+IF(ISERROR($OF315)=FALSE,MIN(IF($JV315:$KZ315&lt;65534,$JV315:$KZ315,"")),NA())</f>
        <v>19.600000000000001</v>
      </c>
      <c r="QC315" s="1">
        <f t="array" ref="QC315">+IF(ISERROR($OG315)=FALSE,MIN(IF($LA315:$MD315&lt;65534,$LA315:$MD315,"")),NA())</f>
        <v>20</v>
      </c>
      <c r="QD315" s="1" t="e">
        <f t="array" ref="QD315">+IF(ISERROR($OH315)=FALSE,MIN(IF($ME315:$NI315&lt;65534,$ME315:$NI315,"")),NA())</f>
        <v>#N/A</v>
      </c>
      <c r="QE315" s="5" t="e">
        <f t="shared" si="234"/>
        <v>#N/A</v>
      </c>
      <c r="QF315" s="1" t="e">
        <f t="shared" si="235"/>
        <v>#N/A</v>
      </c>
      <c r="QG315" s="1" t="e">
        <f t="shared" si="236"/>
        <v>#N/A</v>
      </c>
      <c r="QH315" s="1" t="e">
        <f t="shared" si="237"/>
        <v>#N/A</v>
      </c>
      <c r="QI315" s="1" t="e">
        <f t="shared" si="238"/>
        <v>#N/A</v>
      </c>
      <c r="QJ315" s="1" t="e">
        <f t="shared" si="239"/>
        <v>#N/A</v>
      </c>
      <c r="QK315" s="1" t="e">
        <f t="shared" si="240"/>
        <v>#N/A</v>
      </c>
      <c r="QL315" s="1" t="e">
        <f t="shared" si="241"/>
        <v>#N/A</v>
      </c>
      <c r="QM315" s="1" t="e">
        <f t="shared" si="242"/>
        <v>#N/A</v>
      </c>
      <c r="QN315" s="1" t="e">
        <f t="shared" si="243"/>
        <v>#N/A</v>
      </c>
      <c r="QO315" s="1" t="e">
        <f t="shared" si="244"/>
        <v>#N/A</v>
      </c>
      <c r="QP315" s="1" t="e">
        <f t="shared" si="245"/>
        <v>#N/A</v>
      </c>
      <c r="QQ315" s="5" t="s">
        <v>893</v>
      </c>
    </row>
    <row r="316" spans="1:459" s="1" customFormat="1" x14ac:dyDescent="0.2">
      <c r="A316" s="130">
        <v>24035360</v>
      </c>
      <c r="B316" s="131">
        <v>-72.997027777777774</v>
      </c>
      <c r="C316" s="131">
        <v>5.9854166666666666</v>
      </c>
      <c r="D316" s="132">
        <v>2503</v>
      </c>
      <c r="E316" s="133" t="s">
        <v>646</v>
      </c>
      <c r="F316" s="133" t="s">
        <v>646</v>
      </c>
      <c r="G316" s="133" t="s">
        <v>308</v>
      </c>
      <c r="H316" s="1">
        <v>65535</v>
      </c>
      <c r="I316" s="1">
        <v>65535</v>
      </c>
      <c r="J316" s="1">
        <v>65535</v>
      </c>
      <c r="K316" s="1">
        <v>65535</v>
      </c>
      <c r="L316" s="1">
        <v>65535</v>
      </c>
      <c r="M316" s="1">
        <v>65535</v>
      </c>
      <c r="N316" s="1">
        <v>65535</v>
      </c>
      <c r="O316" s="1">
        <v>65535</v>
      </c>
      <c r="P316" s="1">
        <v>65535</v>
      </c>
      <c r="Q316" s="1">
        <v>65535</v>
      </c>
      <c r="R316" s="1">
        <v>65535</v>
      </c>
      <c r="S316" s="1">
        <v>65535</v>
      </c>
      <c r="T316" s="1">
        <v>65535</v>
      </c>
      <c r="U316" s="1">
        <v>65535</v>
      </c>
      <c r="V316" s="1">
        <v>65535</v>
      </c>
      <c r="W316" s="1">
        <v>65535</v>
      </c>
      <c r="X316" s="1">
        <v>65535</v>
      </c>
      <c r="Y316" s="1">
        <v>65535</v>
      </c>
      <c r="Z316" s="1">
        <v>65535</v>
      </c>
      <c r="AA316" s="1">
        <v>65535</v>
      </c>
      <c r="AB316" s="1">
        <v>65535</v>
      </c>
      <c r="AC316" s="1">
        <v>65535</v>
      </c>
      <c r="AD316" s="1">
        <v>65535</v>
      </c>
      <c r="AE316" s="1">
        <v>65535</v>
      </c>
      <c r="AF316" s="1">
        <v>65535</v>
      </c>
      <c r="AG316" s="1">
        <v>65535</v>
      </c>
      <c r="AH316" s="1">
        <v>65535</v>
      </c>
      <c r="AI316" s="1">
        <v>65535</v>
      </c>
      <c r="AJ316" s="1">
        <v>65535</v>
      </c>
      <c r="AK316" s="1">
        <v>65535</v>
      </c>
      <c r="AL316" s="1">
        <v>65535</v>
      </c>
      <c r="AM316" s="1">
        <v>65535</v>
      </c>
      <c r="AN316" s="1">
        <v>65535</v>
      </c>
      <c r="AO316" s="1">
        <v>65535</v>
      </c>
      <c r="AP316" s="1">
        <v>65535</v>
      </c>
      <c r="AQ316" s="1">
        <v>65535</v>
      </c>
      <c r="AR316" s="1">
        <v>65535</v>
      </c>
      <c r="AS316" s="1">
        <v>65535</v>
      </c>
      <c r="AT316" s="1">
        <v>65535</v>
      </c>
      <c r="AU316" s="1">
        <v>65535</v>
      </c>
      <c r="AV316" s="1">
        <v>65535</v>
      </c>
      <c r="AW316" s="1">
        <v>65535</v>
      </c>
      <c r="AX316" s="1">
        <v>65535</v>
      </c>
      <c r="AY316" s="1">
        <v>65535</v>
      </c>
      <c r="AZ316" s="1">
        <v>65535</v>
      </c>
      <c r="BA316" s="1">
        <v>65535</v>
      </c>
      <c r="BB316" s="1">
        <v>65535</v>
      </c>
      <c r="BC316" s="1">
        <v>65535</v>
      </c>
      <c r="BD316" s="1">
        <v>65535</v>
      </c>
      <c r="BE316" s="1">
        <v>65535</v>
      </c>
      <c r="BF316" s="1">
        <v>65535</v>
      </c>
      <c r="BG316" s="1">
        <v>65535</v>
      </c>
      <c r="BH316" s="1">
        <v>65535</v>
      </c>
      <c r="BI316" s="1">
        <v>65535</v>
      </c>
      <c r="BJ316" s="1">
        <v>65535</v>
      </c>
      <c r="BK316" s="1">
        <v>65535</v>
      </c>
      <c r="BL316" s="1">
        <v>65535</v>
      </c>
      <c r="BM316" s="1">
        <v>65535</v>
      </c>
      <c r="BN316" s="1">
        <v>65535</v>
      </c>
      <c r="BO316" s="102"/>
      <c r="BP316" s="1">
        <v>65535</v>
      </c>
      <c r="BQ316" s="1">
        <v>65535</v>
      </c>
      <c r="BR316" s="1">
        <v>65535</v>
      </c>
      <c r="BS316" s="1">
        <v>65535</v>
      </c>
      <c r="BT316" s="1">
        <v>65535</v>
      </c>
      <c r="BU316" s="1">
        <v>65535</v>
      </c>
      <c r="BV316" s="1">
        <v>65535</v>
      </c>
      <c r="BW316" s="1">
        <v>65535</v>
      </c>
      <c r="BX316" s="1">
        <v>65535</v>
      </c>
      <c r="BY316" s="1">
        <v>65535</v>
      </c>
      <c r="BZ316" s="1">
        <v>65535</v>
      </c>
      <c r="CA316" s="1">
        <v>65535</v>
      </c>
      <c r="CB316" s="1">
        <v>65535</v>
      </c>
      <c r="CC316" s="1">
        <v>65535</v>
      </c>
      <c r="CD316" s="1">
        <v>65535</v>
      </c>
      <c r="CE316" s="1">
        <v>65535</v>
      </c>
      <c r="CF316" s="1">
        <v>65535</v>
      </c>
      <c r="CG316" s="1">
        <v>65535</v>
      </c>
      <c r="CH316" s="1">
        <v>65535</v>
      </c>
      <c r="CI316" s="1">
        <v>65535</v>
      </c>
      <c r="CJ316" s="1">
        <v>65535</v>
      </c>
      <c r="CK316" s="1">
        <v>65535</v>
      </c>
      <c r="CL316" s="1">
        <v>65535</v>
      </c>
      <c r="CM316" s="1">
        <v>65535</v>
      </c>
      <c r="CN316" s="1">
        <v>65535</v>
      </c>
      <c r="CO316" s="1">
        <v>65535</v>
      </c>
      <c r="CP316" s="1">
        <v>65535</v>
      </c>
      <c r="CQ316" s="1">
        <v>65535</v>
      </c>
      <c r="CR316" s="1">
        <v>65535</v>
      </c>
      <c r="CS316" s="1">
        <v>65535</v>
      </c>
      <c r="CT316" s="1">
        <v>65535</v>
      </c>
      <c r="CU316" s="1">
        <v>65535</v>
      </c>
      <c r="CV316" s="1">
        <v>65535</v>
      </c>
      <c r="CW316" s="1">
        <v>65535</v>
      </c>
      <c r="CX316" s="1">
        <v>65535</v>
      </c>
      <c r="CY316" s="1">
        <v>65535</v>
      </c>
      <c r="CZ316" s="1">
        <v>65535</v>
      </c>
      <c r="DA316" s="1">
        <v>65535</v>
      </c>
      <c r="DB316" s="1">
        <v>65535</v>
      </c>
      <c r="DC316" s="1">
        <v>65535</v>
      </c>
      <c r="DD316" s="1">
        <v>65535</v>
      </c>
      <c r="DE316" s="1">
        <v>65535</v>
      </c>
      <c r="DF316" s="1">
        <v>65535</v>
      </c>
      <c r="DG316" s="1">
        <v>65535</v>
      </c>
      <c r="DH316" s="1">
        <v>65535</v>
      </c>
      <c r="DI316" s="1">
        <v>65535</v>
      </c>
      <c r="DJ316" s="1">
        <v>65535</v>
      </c>
      <c r="DK316" s="1">
        <v>65535</v>
      </c>
      <c r="DL316" s="1">
        <v>65535</v>
      </c>
      <c r="DM316" s="1">
        <v>65535</v>
      </c>
      <c r="DN316" s="1">
        <v>65535</v>
      </c>
      <c r="DO316" s="1">
        <v>65535</v>
      </c>
      <c r="DP316" s="1">
        <v>65535</v>
      </c>
      <c r="DQ316" s="1">
        <v>65535</v>
      </c>
      <c r="DR316" s="1">
        <v>65535</v>
      </c>
      <c r="DS316" s="1">
        <v>65535</v>
      </c>
      <c r="DT316" s="1">
        <v>65535</v>
      </c>
      <c r="DU316" s="1">
        <v>65535</v>
      </c>
      <c r="DV316" s="1">
        <v>65535</v>
      </c>
      <c r="DW316" s="1">
        <v>65535</v>
      </c>
      <c r="DX316" s="1">
        <v>65535</v>
      </c>
      <c r="DY316" s="1">
        <v>65535</v>
      </c>
      <c r="DZ316" s="1">
        <v>65535</v>
      </c>
      <c r="EA316" s="1">
        <v>65535</v>
      </c>
      <c r="EB316" s="1">
        <v>65535</v>
      </c>
      <c r="EC316" s="1">
        <v>65535</v>
      </c>
      <c r="ED316" s="1">
        <v>65535</v>
      </c>
      <c r="EE316" s="1">
        <v>65535</v>
      </c>
      <c r="EF316" s="1">
        <v>65535</v>
      </c>
      <c r="EG316" s="1">
        <v>65535</v>
      </c>
      <c r="EH316" s="1">
        <v>65535</v>
      </c>
      <c r="EI316" s="1">
        <v>65535</v>
      </c>
      <c r="EJ316" s="1">
        <v>65535</v>
      </c>
      <c r="EK316" s="1">
        <v>65535</v>
      </c>
      <c r="EL316" s="1">
        <v>65535</v>
      </c>
      <c r="EM316" s="1">
        <v>65535</v>
      </c>
      <c r="EN316" s="1">
        <v>65535</v>
      </c>
      <c r="EO316" s="1">
        <v>65535</v>
      </c>
      <c r="EP316" s="1">
        <v>65535</v>
      </c>
      <c r="EQ316" s="1">
        <v>65535</v>
      </c>
      <c r="ER316" s="1">
        <v>65535</v>
      </c>
      <c r="ES316" s="1">
        <v>65535</v>
      </c>
      <c r="ET316" s="1">
        <v>65535</v>
      </c>
      <c r="EU316" s="1">
        <v>65535</v>
      </c>
      <c r="EV316" s="1">
        <v>65535</v>
      </c>
      <c r="EW316" s="1">
        <v>65535</v>
      </c>
      <c r="EX316" s="1">
        <v>65535</v>
      </c>
      <c r="EY316" s="1">
        <v>65535</v>
      </c>
      <c r="EZ316" s="1">
        <v>65535</v>
      </c>
      <c r="FA316" s="1">
        <v>65535</v>
      </c>
      <c r="FB316" s="1">
        <v>65535</v>
      </c>
      <c r="FC316" s="1">
        <v>65535</v>
      </c>
      <c r="FD316" s="1">
        <v>12.4</v>
      </c>
      <c r="FE316" s="1">
        <v>12</v>
      </c>
      <c r="FF316" s="1">
        <v>11.5</v>
      </c>
      <c r="FG316" s="1">
        <v>9.4</v>
      </c>
      <c r="FH316" s="1">
        <v>11.6</v>
      </c>
      <c r="FI316" s="1">
        <v>10.199999999999999</v>
      </c>
      <c r="FJ316" s="1">
        <v>11.3</v>
      </c>
      <c r="FK316" s="1">
        <v>11.1</v>
      </c>
      <c r="FL316" s="1">
        <v>12.2</v>
      </c>
      <c r="FM316" s="1">
        <v>12.6</v>
      </c>
      <c r="FN316" s="1">
        <v>12.3</v>
      </c>
      <c r="FO316" s="1">
        <v>14.5</v>
      </c>
      <c r="FP316" s="1">
        <v>12.7</v>
      </c>
      <c r="FQ316" s="1">
        <v>12.4</v>
      </c>
      <c r="FR316" s="1">
        <v>10.6</v>
      </c>
      <c r="FS316" s="1">
        <v>12.1</v>
      </c>
      <c r="FT316" s="1">
        <v>13.5</v>
      </c>
      <c r="FU316" s="1">
        <v>12.8</v>
      </c>
      <c r="FV316" s="1">
        <v>11.6</v>
      </c>
      <c r="FW316" s="1">
        <v>11.8</v>
      </c>
      <c r="FX316" s="1">
        <v>11.1</v>
      </c>
      <c r="FY316" s="1">
        <v>13.5</v>
      </c>
      <c r="FZ316" s="1">
        <v>12.6</v>
      </c>
      <c r="GA316" s="1">
        <v>12.2</v>
      </c>
      <c r="GB316" s="1">
        <v>10.7</v>
      </c>
      <c r="GC316" s="1">
        <v>13.5</v>
      </c>
      <c r="GD316" s="1">
        <v>8.9</v>
      </c>
      <c r="GE316" s="1">
        <v>10.1</v>
      </c>
      <c r="GF316" s="1">
        <v>11.4</v>
      </c>
      <c r="GG316" s="1">
        <v>11.6</v>
      </c>
      <c r="GH316" s="1">
        <v>12.3</v>
      </c>
      <c r="GI316" s="1">
        <v>11.1</v>
      </c>
      <c r="GJ316" s="1">
        <v>11.6</v>
      </c>
      <c r="GK316" s="1">
        <v>11.2</v>
      </c>
      <c r="GL316" s="1">
        <v>10.4</v>
      </c>
      <c r="GM316" s="1">
        <v>9.9</v>
      </c>
      <c r="GN316" s="1">
        <v>9.4</v>
      </c>
      <c r="GO316" s="1">
        <v>10.199999999999999</v>
      </c>
      <c r="GP316" s="1">
        <v>9.9</v>
      </c>
      <c r="GQ316" s="1">
        <v>11.6</v>
      </c>
      <c r="GR316" s="1">
        <v>10.6</v>
      </c>
      <c r="GS316" s="1">
        <v>10.199999999999999</v>
      </c>
      <c r="GT316" s="1">
        <v>12.4</v>
      </c>
      <c r="GU316" s="1">
        <v>12.8</v>
      </c>
      <c r="GV316" s="1">
        <v>11.7</v>
      </c>
      <c r="GW316" s="1">
        <v>9.3000000000000007</v>
      </c>
      <c r="GX316" s="1">
        <v>11.4</v>
      </c>
      <c r="GY316" s="1">
        <v>10.5</v>
      </c>
      <c r="GZ316" s="1">
        <v>11.9</v>
      </c>
      <c r="HA316" s="1">
        <v>11.8</v>
      </c>
      <c r="HB316" s="1">
        <v>10.3</v>
      </c>
      <c r="HC316" s="1">
        <v>10.9</v>
      </c>
      <c r="HD316" s="1">
        <v>12.2</v>
      </c>
      <c r="HE316" s="1">
        <v>13.3</v>
      </c>
      <c r="HF316" s="1">
        <v>8.4</v>
      </c>
      <c r="HG316" s="1">
        <v>11</v>
      </c>
      <c r="HH316" s="1">
        <v>11.5</v>
      </c>
      <c r="HI316" s="1">
        <v>12.3</v>
      </c>
      <c r="HJ316" s="1">
        <v>8.6</v>
      </c>
      <c r="HK316" s="1">
        <v>11.4</v>
      </c>
      <c r="HL316" s="1">
        <v>11.8</v>
      </c>
      <c r="HM316" s="1">
        <v>9.4</v>
      </c>
      <c r="HN316" s="1">
        <v>9.9</v>
      </c>
      <c r="HO316" s="1">
        <v>12.1</v>
      </c>
      <c r="HP316" s="1">
        <v>11.6</v>
      </c>
      <c r="HQ316" s="1">
        <v>11.7</v>
      </c>
      <c r="HR316" s="1">
        <v>11.2</v>
      </c>
      <c r="HS316" s="1">
        <v>10.199999999999999</v>
      </c>
      <c r="HT316" s="1">
        <v>11.3</v>
      </c>
      <c r="HU316" s="1">
        <v>11.9</v>
      </c>
      <c r="HV316" s="1">
        <v>11.3</v>
      </c>
      <c r="HW316" s="1">
        <v>11.8</v>
      </c>
      <c r="HX316" s="1">
        <v>12.3</v>
      </c>
      <c r="HY316" s="1">
        <v>11.8</v>
      </c>
      <c r="HZ316" s="1">
        <v>11.5</v>
      </c>
      <c r="IA316" s="1">
        <v>10.9</v>
      </c>
      <c r="IB316" s="1">
        <v>9.6999999999999993</v>
      </c>
      <c r="IC316" s="1">
        <v>11.5</v>
      </c>
      <c r="ID316" s="1">
        <v>12</v>
      </c>
      <c r="IE316" s="1">
        <v>11</v>
      </c>
      <c r="IF316" s="1">
        <v>11.3</v>
      </c>
      <c r="IG316" s="1">
        <v>9.5</v>
      </c>
      <c r="IH316" s="1">
        <v>10.1</v>
      </c>
      <c r="II316" s="1">
        <v>9.9</v>
      </c>
      <c r="IJ316" s="1">
        <v>11.2</v>
      </c>
      <c r="IK316" s="1">
        <v>11.2</v>
      </c>
      <c r="IL316" s="1">
        <v>9.1999999999999993</v>
      </c>
      <c r="IM316" s="1">
        <v>10.8</v>
      </c>
      <c r="IN316" s="1">
        <v>10.9</v>
      </c>
      <c r="IO316" s="1">
        <v>9.6999999999999993</v>
      </c>
      <c r="IP316" s="1">
        <v>7.3</v>
      </c>
      <c r="IQ316" s="1">
        <v>9.8000000000000007</v>
      </c>
      <c r="IR316" s="1">
        <v>11.4</v>
      </c>
      <c r="IS316" s="1">
        <v>11.7</v>
      </c>
      <c r="IT316" s="1">
        <v>9.6999999999999993</v>
      </c>
      <c r="IU316" s="1">
        <v>11.7</v>
      </c>
      <c r="IV316" s="1">
        <v>10.5</v>
      </c>
      <c r="IW316" s="1">
        <v>10.3</v>
      </c>
      <c r="IX316" s="1">
        <v>8.6999999999999993</v>
      </c>
      <c r="IY316" s="1">
        <v>8</v>
      </c>
      <c r="IZ316" s="1">
        <v>11</v>
      </c>
      <c r="JA316" s="1">
        <v>8.4</v>
      </c>
      <c r="JB316" s="1">
        <v>10.5</v>
      </c>
      <c r="JC316" s="1">
        <v>10.7</v>
      </c>
      <c r="JD316" s="1">
        <v>10.6</v>
      </c>
      <c r="JE316" s="1">
        <v>14</v>
      </c>
      <c r="JF316" s="1">
        <v>11.4</v>
      </c>
      <c r="JG316" s="1">
        <v>11.1</v>
      </c>
      <c r="JH316" s="1">
        <v>10.6</v>
      </c>
      <c r="JI316" s="1">
        <v>11</v>
      </c>
      <c r="JJ316" s="1">
        <v>10.9</v>
      </c>
      <c r="JK316" s="1">
        <v>8.9</v>
      </c>
      <c r="JL316" s="1">
        <v>11.5</v>
      </c>
      <c r="JM316" s="1">
        <v>9.6999999999999993</v>
      </c>
      <c r="JN316" s="1">
        <v>11.2</v>
      </c>
      <c r="JO316" s="1">
        <v>11.4</v>
      </c>
      <c r="JP316" s="1">
        <v>11.4</v>
      </c>
      <c r="JQ316" s="1">
        <v>10</v>
      </c>
      <c r="JR316" s="1">
        <v>8.4</v>
      </c>
      <c r="JS316" s="1">
        <v>9.8000000000000007</v>
      </c>
      <c r="JT316" s="1">
        <v>10.5</v>
      </c>
      <c r="JU316" s="1">
        <v>10.9</v>
      </c>
      <c r="JV316" s="1">
        <v>9</v>
      </c>
      <c r="JW316" s="1">
        <v>9.5</v>
      </c>
      <c r="JX316" s="1">
        <v>10.1</v>
      </c>
      <c r="JY316" s="1">
        <v>10.1</v>
      </c>
      <c r="JZ316" s="1">
        <v>9.1</v>
      </c>
      <c r="KA316" s="1">
        <v>8.6999999999999993</v>
      </c>
      <c r="KB316" s="1">
        <v>9</v>
      </c>
      <c r="KC316" s="1">
        <v>11</v>
      </c>
      <c r="KD316" s="1">
        <v>9.6</v>
      </c>
      <c r="KE316" s="1">
        <v>9.6</v>
      </c>
      <c r="KF316" s="1">
        <v>11.3</v>
      </c>
      <c r="KG316" s="1">
        <v>11.5</v>
      </c>
      <c r="KH316" s="1">
        <v>11.3</v>
      </c>
      <c r="KI316" s="1">
        <v>10.6</v>
      </c>
      <c r="KJ316" s="1">
        <v>8.1</v>
      </c>
      <c r="KK316" s="1">
        <v>10.5</v>
      </c>
      <c r="KL316" s="1">
        <v>9.3000000000000007</v>
      </c>
      <c r="KM316" s="1">
        <v>11.6</v>
      </c>
      <c r="KN316" s="1">
        <v>10.4</v>
      </c>
      <c r="KO316" s="1">
        <v>10.199999999999999</v>
      </c>
      <c r="KP316" s="1">
        <v>10.7</v>
      </c>
      <c r="KQ316" s="1">
        <v>11.7</v>
      </c>
      <c r="KR316" s="1">
        <v>10.5</v>
      </c>
      <c r="KS316" s="1">
        <v>10.199999999999999</v>
      </c>
      <c r="KT316" s="1">
        <v>10.7</v>
      </c>
      <c r="KU316" s="1">
        <v>10.199999999999999</v>
      </c>
      <c r="KV316" s="1">
        <v>10.6</v>
      </c>
      <c r="KW316" s="1">
        <v>11</v>
      </c>
      <c r="KX316" s="1">
        <v>9.5</v>
      </c>
      <c r="KY316" s="1">
        <v>9.3000000000000007</v>
      </c>
      <c r="KZ316" s="1">
        <v>8.1999999999999993</v>
      </c>
      <c r="LA316" s="1">
        <v>10.3</v>
      </c>
      <c r="LB316" s="1">
        <v>11.2</v>
      </c>
      <c r="LC316" s="1">
        <v>10.5</v>
      </c>
      <c r="LD316" s="1">
        <v>12.5</v>
      </c>
      <c r="LE316" s="1">
        <v>12.3</v>
      </c>
      <c r="LF316" s="1">
        <v>9.6999999999999993</v>
      </c>
      <c r="LG316" s="1">
        <v>9.9</v>
      </c>
      <c r="LH316" s="1">
        <v>12.4</v>
      </c>
      <c r="LI316" s="1">
        <v>11.4</v>
      </c>
      <c r="LJ316" s="1">
        <v>10.5</v>
      </c>
      <c r="LK316" s="1">
        <v>11.6</v>
      </c>
      <c r="LL316" s="1">
        <v>12.3</v>
      </c>
      <c r="LM316" s="1">
        <v>12</v>
      </c>
      <c r="LN316" s="1">
        <v>12.1</v>
      </c>
      <c r="LO316" s="1">
        <v>12.5</v>
      </c>
      <c r="LP316" s="1">
        <v>12.5</v>
      </c>
      <c r="LQ316" s="1">
        <v>10.6</v>
      </c>
      <c r="LR316" s="1">
        <v>9.5</v>
      </c>
      <c r="LS316" s="1">
        <v>11.3</v>
      </c>
      <c r="LT316" s="1">
        <v>11.6</v>
      </c>
      <c r="LU316" s="1">
        <v>11.6</v>
      </c>
      <c r="LV316" s="1">
        <v>10.9</v>
      </c>
      <c r="LW316" s="1">
        <v>11.2</v>
      </c>
      <c r="LX316" s="1">
        <v>10.6</v>
      </c>
      <c r="LY316" s="1">
        <v>10.65</v>
      </c>
      <c r="LZ316" s="1">
        <v>12.5</v>
      </c>
      <c r="MA316" s="1">
        <v>10.9</v>
      </c>
      <c r="MB316" s="1">
        <v>11.05</v>
      </c>
      <c r="MC316" s="1">
        <v>10.5</v>
      </c>
      <c r="MD316" s="1">
        <v>12.1</v>
      </c>
      <c r="ME316" s="1">
        <v>65535</v>
      </c>
      <c r="MF316" s="1">
        <v>65535</v>
      </c>
      <c r="MG316" s="1">
        <v>65535</v>
      </c>
      <c r="MH316" s="1">
        <v>65535</v>
      </c>
      <c r="MI316" s="1">
        <v>65535</v>
      </c>
      <c r="MJ316" s="1">
        <v>65535</v>
      </c>
      <c r="MK316" s="1">
        <v>65535</v>
      </c>
      <c r="ML316" s="1">
        <v>65535</v>
      </c>
      <c r="MM316" s="1">
        <v>65535</v>
      </c>
      <c r="MN316" s="1">
        <v>65535</v>
      </c>
      <c r="MO316" s="1">
        <v>65535</v>
      </c>
      <c r="MP316" s="1">
        <v>65535</v>
      </c>
      <c r="MQ316" s="1">
        <v>65535</v>
      </c>
      <c r="MR316" s="1">
        <v>65535</v>
      </c>
      <c r="MS316" s="1">
        <v>65535</v>
      </c>
      <c r="MT316" s="1">
        <v>65535</v>
      </c>
      <c r="MU316" s="1">
        <v>65535</v>
      </c>
      <c r="MV316" s="1">
        <v>65535</v>
      </c>
      <c r="MW316" s="1">
        <v>65535</v>
      </c>
      <c r="MX316" s="1">
        <v>65535</v>
      </c>
      <c r="MY316" s="1">
        <v>65535</v>
      </c>
      <c r="MZ316" s="1">
        <v>65535</v>
      </c>
      <c r="NA316" s="1">
        <v>65535</v>
      </c>
      <c r="NB316" s="1">
        <v>65535</v>
      </c>
      <c r="NC316" s="1">
        <v>65535</v>
      </c>
      <c r="ND316" s="1">
        <v>65535</v>
      </c>
      <c r="NE316" s="1">
        <v>65535</v>
      </c>
      <c r="NF316" s="1">
        <v>65535</v>
      </c>
      <c r="NG316" s="1">
        <v>65535</v>
      </c>
      <c r="NH316" s="1">
        <v>65535</v>
      </c>
      <c r="NI316" s="1">
        <v>12.4</v>
      </c>
      <c r="NJ316" s="6">
        <f t="shared" si="209"/>
        <v>0</v>
      </c>
      <c r="NK316" s="3">
        <f t="shared" si="210"/>
        <v>0</v>
      </c>
      <c r="NL316" s="3">
        <f t="shared" si="211"/>
        <v>0</v>
      </c>
      <c r="NM316" s="3">
        <f t="shared" si="212"/>
        <v>0</v>
      </c>
      <c r="NN316" s="3">
        <f t="shared" si="213"/>
        <v>0</v>
      </c>
      <c r="NO316" s="3">
        <f t="shared" si="214"/>
        <v>1</v>
      </c>
      <c r="NP316" s="3">
        <f t="shared" si="215"/>
        <v>1</v>
      </c>
      <c r="NQ316" s="3">
        <f t="shared" si="216"/>
        <v>1</v>
      </c>
      <c r="NR316" s="3">
        <f t="shared" si="217"/>
        <v>1</v>
      </c>
      <c r="NS316" s="3">
        <f t="shared" si="218"/>
        <v>1</v>
      </c>
      <c r="NT316" s="3">
        <f t="shared" si="219"/>
        <v>1</v>
      </c>
      <c r="NU316" s="3">
        <f t="shared" si="220"/>
        <v>3.2258064516129031E-2</v>
      </c>
      <c r="NV316" s="3">
        <f t="shared" si="221"/>
        <v>0.50410958904109593</v>
      </c>
      <c r="NW316" s="5" t="e">
        <f t="shared" si="222"/>
        <v>#N/A</v>
      </c>
      <c r="NX316" s="1" t="e">
        <f t="shared" si="223"/>
        <v>#N/A</v>
      </c>
      <c r="NY316" s="1" t="e">
        <f t="shared" si="224"/>
        <v>#N/A</v>
      </c>
      <c r="NZ316" s="1" t="e">
        <f t="shared" si="225"/>
        <v>#N/A</v>
      </c>
      <c r="OA316" s="1" t="e">
        <f t="shared" si="226"/>
        <v>#N/A</v>
      </c>
      <c r="OB316" s="1">
        <f t="shared" si="227"/>
        <v>11.806666666666665</v>
      </c>
      <c r="OC316" s="1">
        <f t="shared" si="228"/>
        <v>11.029032258064516</v>
      </c>
      <c r="OD316" s="1">
        <f t="shared" si="229"/>
        <v>10.774193548387096</v>
      </c>
      <c r="OE316" s="1">
        <f t="shared" si="230"/>
        <v>10.53</v>
      </c>
      <c r="OF316" s="1">
        <f t="shared" si="231"/>
        <v>10.1</v>
      </c>
      <c r="OG316" s="1">
        <f t="shared" si="232"/>
        <v>11.290000000000001</v>
      </c>
      <c r="OH316" s="1" t="e">
        <f t="shared" si="233"/>
        <v>#N/A</v>
      </c>
      <c r="OI316" s="111" t="e">
        <f>NA()</f>
        <v>#N/A</v>
      </c>
      <c r="OJ316" s="112" t="e">
        <f>NA()</f>
        <v>#N/A</v>
      </c>
      <c r="OK316" s="112" t="e">
        <f>NA()</f>
        <v>#N/A</v>
      </c>
      <c r="OL316" s="112" t="e">
        <f>NA()</f>
        <v>#N/A</v>
      </c>
      <c r="OM316" s="112" t="e">
        <f>NA()</f>
        <v>#N/A</v>
      </c>
      <c r="ON316" s="112" t="e">
        <f>NA()</f>
        <v>#N/A</v>
      </c>
      <c r="OO316" s="112" t="e">
        <f>NA()</f>
        <v>#N/A</v>
      </c>
      <c r="OP316" s="112" t="e">
        <f>NA()</f>
        <v>#N/A</v>
      </c>
      <c r="OQ316" s="112" t="e">
        <f>NA()</f>
        <v>#N/A</v>
      </c>
      <c r="OR316" s="112" t="e">
        <f>NA()</f>
        <v>#N/A</v>
      </c>
      <c r="OS316" s="112" t="e">
        <f>NA()</f>
        <v>#N/A</v>
      </c>
      <c r="OT316" s="112" t="e">
        <f>NA()</f>
        <v>#N/A</v>
      </c>
      <c r="OU316" s="5" t="e">
        <f t="shared" si="197"/>
        <v>#N/A</v>
      </c>
      <c r="OV316" s="1" t="e">
        <f t="shared" si="198"/>
        <v>#N/A</v>
      </c>
      <c r="OW316" s="1" t="e">
        <f t="shared" si="199"/>
        <v>#N/A</v>
      </c>
      <c r="OX316" s="1" t="e">
        <f t="shared" si="200"/>
        <v>#N/A</v>
      </c>
      <c r="OY316" s="1" t="e">
        <f t="shared" si="201"/>
        <v>#N/A</v>
      </c>
      <c r="OZ316" s="1" t="e">
        <f t="shared" si="202"/>
        <v>#N/A</v>
      </c>
      <c r="PA316" s="1" t="e">
        <f t="shared" si="203"/>
        <v>#N/A</v>
      </c>
      <c r="PB316" s="1" t="e">
        <f t="shared" si="204"/>
        <v>#N/A</v>
      </c>
      <c r="PC316" s="1" t="e">
        <f t="shared" si="205"/>
        <v>#N/A</v>
      </c>
      <c r="PD316" s="1" t="e">
        <f t="shared" si="206"/>
        <v>#N/A</v>
      </c>
      <c r="PE316" s="1" t="e">
        <f t="shared" si="207"/>
        <v>#N/A</v>
      </c>
      <c r="PF316" s="1" t="e">
        <f t="shared" si="208"/>
        <v>#N/A</v>
      </c>
      <c r="PG316" s="111" t="e">
        <f>NA()</f>
        <v>#N/A</v>
      </c>
      <c r="PH316" s="112" t="e">
        <f>NA()</f>
        <v>#N/A</v>
      </c>
      <c r="PI316" s="112" t="e">
        <f>NA()</f>
        <v>#N/A</v>
      </c>
      <c r="PJ316" s="112" t="e">
        <f>NA()</f>
        <v>#N/A</v>
      </c>
      <c r="PK316" s="112" t="e">
        <f>NA()</f>
        <v>#N/A</v>
      </c>
      <c r="PL316" s="112" t="e">
        <f>NA()</f>
        <v>#N/A</v>
      </c>
      <c r="PM316" s="112" t="e">
        <f>NA()</f>
        <v>#N/A</v>
      </c>
      <c r="PN316" s="112" t="e">
        <f>NA()</f>
        <v>#N/A</v>
      </c>
      <c r="PO316" s="112" t="e">
        <f>NA()</f>
        <v>#N/A</v>
      </c>
      <c r="PP316" s="112" t="e">
        <f>NA()</f>
        <v>#N/A</v>
      </c>
      <c r="PQ316" s="112" t="e">
        <f>NA()</f>
        <v>#N/A</v>
      </c>
      <c r="PR316" s="137" t="e">
        <f>NA()</f>
        <v>#N/A</v>
      </c>
      <c r="PS316" s="5" t="e">
        <f t="array" ref="PS316">+IF(ISERROR($NW316)=FALSE,MIN(IF($H316:$AL316&lt;65534,$H316:$AL316,"")),NA())</f>
        <v>#N/A</v>
      </c>
      <c r="PT316" s="1" t="e">
        <f t="array" ref="PT316">+IF(ISERROR($NX316)=FALSE,MIN(IF($AM316:$BN316&lt;65534,$AM316:$BN316,"")),NA())</f>
        <v>#N/A</v>
      </c>
      <c r="PU316" s="1" t="e">
        <f t="array" ref="PU316">+IF(ISERROR($NY316)=FALSE,MIN(IF($BP316:$CT316&lt;65534,$BP316:$CT316,"")),NA())</f>
        <v>#N/A</v>
      </c>
      <c r="PV316" s="1" t="e">
        <f t="array" ref="PV316">+IF(ISERROR($NZ316)=FALSE,MIN(IF($CU316:$DX316&lt;65534,$CU316:$DX316,"")),NA())</f>
        <v>#N/A</v>
      </c>
      <c r="PW316" s="1" t="e">
        <f t="array" ref="PW316">+IF(ISERROR($OA316)=FALSE,MIN(IF($DY316:$FC316&lt;65534,$DY316:$FC316,"")),NA())</f>
        <v>#N/A</v>
      </c>
      <c r="PX316" s="1">
        <f t="array" ref="PX316">+IF(ISERROR($OB316)=FALSE,MIN(IF($FD316:$GG316&lt;65534,$FD316:$GG316,"")),NA())</f>
        <v>8.9</v>
      </c>
      <c r="PY316" s="1">
        <f t="array" ref="PY316">+IF(ISERROR($OC316)=FALSE,MIN(IF($GH316:$HL316&lt;65534,$GH316:$HL316,"")),NA())</f>
        <v>8.4</v>
      </c>
      <c r="PZ316" s="1">
        <f t="array" ref="PZ316">+IF(ISERROR($OD316)=FALSE,MIN(IF($HM316:$IQ316&lt;65534,$HM316:$IQ316,"")),NA())</f>
        <v>7.3</v>
      </c>
      <c r="QA316" s="1">
        <f t="array" ref="QA316">+IF(ISERROR($OE316)=FALSE,MIN(IF($IR316:$JU316&lt;65534,$IR316:$JU316,"")),NA())</f>
        <v>8</v>
      </c>
      <c r="QB316" s="1">
        <f t="array" ref="QB316">+IF(ISERROR($OF316)=FALSE,MIN(IF($JV316:$KZ316&lt;65534,$JV316:$KZ316,"")),NA())</f>
        <v>8.1</v>
      </c>
      <c r="QC316" s="1">
        <f t="array" ref="QC316">+IF(ISERROR($OG316)=FALSE,MIN(IF($LA316:$MD316&lt;65534,$LA316:$MD316,"")),NA())</f>
        <v>9.5</v>
      </c>
      <c r="QD316" s="1" t="e">
        <f t="array" ref="QD316">+IF(ISERROR($OH316)=FALSE,MIN(IF($ME316:$NI316&lt;65534,$ME316:$NI316,"")),NA())</f>
        <v>#N/A</v>
      </c>
      <c r="QE316" s="5" t="e">
        <f t="shared" si="234"/>
        <v>#N/A</v>
      </c>
      <c r="QF316" s="1" t="e">
        <f t="shared" si="235"/>
        <v>#N/A</v>
      </c>
      <c r="QG316" s="1" t="e">
        <f t="shared" si="236"/>
        <v>#N/A</v>
      </c>
      <c r="QH316" s="1" t="e">
        <f t="shared" si="237"/>
        <v>#N/A</v>
      </c>
      <c r="QI316" s="1" t="e">
        <f t="shared" si="238"/>
        <v>#N/A</v>
      </c>
      <c r="QJ316" s="1" t="e">
        <f t="shared" si="239"/>
        <v>#N/A</v>
      </c>
      <c r="QK316" s="1" t="e">
        <f t="shared" si="240"/>
        <v>#N/A</v>
      </c>
      <c r="QL316" s="1" t="e">
        <f t="shared" si="241"/>
        <v>#N/A</v>
      </c>
      <c r="QM316" s="1" t="e">
        <f t="shared" si="242"/>
        <v>#N/A</v>
      </c>
      <c r="QN316" s="1" t="e">
        <f t="shared" si="243"/>
        <v>#N/A</v>
      </c>
      <c r="QO316" s="1" t="e">
        <f t="shared" si="244"/>
        <v>#N/A</v>
      </c>
      <c r="QP316" s="1" t="e">
        <f t="shared" si="245"/>
        <v>#N/A</v>
      </c>
      <c r="QQ316" s="5" t="s">
        <v>893</v>
      </c>
    </row>
    <row r="317" spans="1:459" s="1" customFormat="1" x14ac:dyDescent="0.2">
      <c r="A317" s="107">
        <v>24035370</v>
      </c>
      <c r="B317" s="108">
        <v>-72.452666666666673</v>
      </c>
      <c r="C317" s="108">
        <v>6.5067222222222219</v>
      </c>
      <c r="D317" s="109">
        <v>3510</v>
      </c>
      <c r="E317" s="110" t="s">
        <v>647</v>
      </c>
      <c r="F317" s="110" t="s">
        <v>647</v>
      </c>
      <c r="G317" s="110" t="s">
        <v>308</v>
      </c>
      <c r="H317" s="1">
        <v>65535</v>
      </c>
      <c r="I317" s="1">
        <v>5.7</v>
      </c>
      <c r="J317" s="1">
        <v>4.3</v>
      </c>
      <c r="K317" s="1">
        <v>4.5999999999999996</v>
      </c>
      <c r="L317" s="1">
        <v>5.8</v>
      </c>
      <c r="M317" s="1">
        <v>5.5</v>
      </c>
      <c r="N317" s="1">
        <v>4.9000000000000004</v>
      </c>
      <c r="O317" s="1">
        <v>4.7</v>
      </c>
      <c r="P317" s="1">
        <v>5.5</v>
      </c>
      <c r="Q317" s="1">
        <v>5.0999999999999996</v>
      </c>
      <c r="R317" s="1">
        <v>4.5999999999999996</v>
      </c>
      <c r="S317" s="1">
        <v>4.8</v>
      </c>
      <c r="T317" s="1">
        <v>5.2</v>
      </c>
      <c r="U317" s="1">
        <v>4.9000000000000004</v>
      </c>
      <c r="V317" s="1">
        <v>4.4000000000000004</v>
      </c>
      <c r="W317" s="1">
        <v>6.3</v>
      </c>
      <c r="X317" s="1">
        <v>4.7</v>
      </c>
      <c r="Y317" s="1">
        <v>4.7</v>
      </c>
      <c r="Z317" s="1">
        <v>3.7</v>
      </c>
      <c r="AA317" s="1">
        <v>4</v>
      </c>
      <c r="AB317" s="1">
        <v>4.2</v>
      </c>
      <c r="AC317" s="1">
        <v>3.9</v>
      </c>
      <c r="AD317" s="1">
        <v>4.7</v>
      </c>
      <c r="AE317" s="1">
        <v>5.0999999999999996</v>
      </c>
      <c r="AF317" s="1">
        <v>5.6</v>
      </c>
      <c r="AG317" s="1">
        <v>65535</v>
      </c>
      <c r="AH317" s="1">
        <v>65535</v>
      </c>
      <c r="AI317" s="1">
        <v>5.6</v>
      </c>
      <c r="AJ317" s="1">
        <v>5.6</v>
      </c>
      <c r="AK317" s="1">
        <v>5.6</v>
      </c>
      <c r="AL317" s="1">
        <v>5.0999999999999996</v>
      </c>
      <c r="AM317" s="1">
        <v>65535</v>
      </c>
      <c r="AN317" s="1">
        <v>5.9</v>
      </c>
      <c r="AO317" s="1">
        <v>5.3</v>
      </c>
      <c r="AP317" s="1">
        <v>6.3</v>
      </c>
      <c r="AQ317" s="1">
        <v>5.7</v>
      </c>
      <c r="AR317" s="1">
        <v>6</v>
      </c>
      <c r="AS317" s="1">
        <v>5.6</v>
      </c>
      <c r="AT317" s="1">
        <v>6.1</v>
      </c>
      <c r="AU317" s="1">
        <v>5.0999999999999996</v>
      </c>
      <c r="AV317" s="1">
        <v>5.9</v>
      </c>
      <c r="AW317" s="1">
        <v>6</v>
      </c>
      <c r="AX317" s="1">
        <v>6.2</v>
      </c>
      <c r="AY317" s="1">
        <v>5.4</v>
      </c>
      <c r="AZ317" s="1">
        <v>5.3</v>
      </c>
      <c r="BA317" s="1">
        <v>5.5</v>
      </c>
      <c r="BB317" s="1">
        <v>5.7</v>
      </c>
      <c r="BC317" s="1">
        <v>5.0999999999999996</v>
      </c>
      <c r="BD317" s="1">
        <v>6.5</v>
      </c>
      <c r="BE317" s="1">
        <v>6.6</v>
      </c>
      <c r="BF317" s="1">
        <v>5.7</v>
      </c>
      <c r="BG317" s="1">
        <v>5.7</v>
      </c>
      <c r="BH317" s="1">
        <v>5.0999999999999996</v>
      </c>
      <c r="BI317" s="1">
        <v>5.6</v>
      </c>
      <c r="BJ317" s="1">
        <v>5.3</v>
      </c>
      <c r="BK317" s="1">
        <v>4.0999999999999996</v>
      </c>
      <c r="BL317" s="1">
        <v>4</v>
      </c>
      <c r="BM317" s="1">
        <v>4.8</v>
      </c>
      <c r="BN317" s="1">
        <v>5.4</v>
      </c>
      <c r="BO317" s="102"/>
      <c r="BP317" s="1">
        <v>5.0999999999999996</v>
      </c>
      <c r="BQ317" s="1">
        <v>6.1</v>
      </c>
      <c r="BR317" s="1">
        <v>6.5</v>
      </c>
      <c r="BS317" s="1">
        <v>5.8</v>
      </c>
      <c r="BT317" s="1">
        <v>5.7</v>
      </c>
      <c r="BU317" s="1">
        <v>5.8</v>
      </c>
      <c r="BV317" s="1">
        <v>6.2</v>
      </c>
      <c r="BW317" s="1">
        <v>5.7</v>
      </c>
      <c r="BX317" s="1">
        <v>5.7</v>
      </c>
      <c r="BY317" s="1">
        <v>6.2</v>
      </c>
      <c r="BZ317" s="1">
        <v>5.7</v>
      </c>
      <c r="CA317" s="1">
        <v>6.3</v>
      </c>
      <c r="CB317" s="1">
        <v>6</v>
      </c>
      <c r="CC317" s="1">
        <v>6.8</v>
      </c>
      <c r="CD317" s="1">
        <v>6.3</v>
      </c>
      <c r="CE317" s="1">
        <v>6.5</v>
      </c>
      <c r="CF317" s="1">
        <v>5.6</v>
      </c>
      <c r="CG317" s="1">
        <v>6</v>
      </c>
      <c r="CH317" s="1">
        <v>7.1</v>
      </c>
      <c r="CI317" s="1">
        <v>6.5</v>
      </c>
      <c r="CJ317" s="1">
        <v>7</v>
      </c>
      <c r="CK317" s="1">
        <v>7</v>
      </c>
      <c r="CL317" s="1">
        <v>7.1</v>
      </c>
      <c r="CM317" s="1">
        <v>5.8</v>
      </c>
      <c r="CN317" s="1">
        <v>6.1</v>
      </c>
      <c r="CO317" s="1">
        <v>6.9</v>
      </c>
      <c r="CP317" s="1">
        <v>7.1</v>
      </c>
      <c r="CQ317" s="1">
        <v>5.9</v>
      </c>
      <c r="CR317" s="1">
        <v>7.7</v>
      </c>
      <c r="CS317" s="1">
        <v>6.4</v>
      </c>
      <c r="CT317" s="1">
        <v>7.4</v>
      </c>
      <c r="CU317" s="1">
        <v>7.4</v>
      </c>
      <c r="CV317" s="1">
        <v>7.3</v>
      </c>
      <c r="CW317" s="1">
        <v>5.0999999999999996</v>
      </c>
      <c r="CX317" s="1">
        <v>4.9000000000000004</v>
      </c>
      <c r="CY317" s="1">
        <v>4.9000000000000004</v>
      </c>
      <c r="CZ317" s="1">
        <v>6.4</v>
      </c>
      <c r="DA317" s="1">
        <v>5.0999999999999996</v>
      </c>
      <c r="DB317" s="1">
        <v>5.3</v>
      </c>
      <c r="DC317" s="1">
        <v>5.7</v>
      </c>
      <c r="DD317" s="1">
        <v>6.3</v>
      </c>
      <c r="DE317" s="1">
        <v>6.1</v>
      </c>
      <c r="DF317" s="1">
        <v>7.3</v>
      </c>
      <c r="DG317" s="1">
        <v>6.8</v>
      </c>
      <c r="DH317" s="1">
        <v>6</v>
      </c>
      <c r="DI317" s="1">
        <v>5.7</v>
      </c>
      <c r="DJ317" s="1">
        <v>5.9</v>
      </c>
      <c r="DK317" s="1">
        <v>6.7</v>
      </c>
      <c r="DL317" s="1">
        <v>7</v>
      </c>
      <c r="DM317" s="1">
        <v>7.8</v>
      </c>
      <c r="DN317" s="1">
        <v>6.7</v>
      </c>
      <c r="DO317" s="1">
        <v>6.5</v>
      </c>
      <c r="DP317" s="1">
        <v>7</v>
      </c>
      <c r="DQ317" s="1">
        <v>6.7</v>
      </c>
      <c r="DR317" s="1">
        <v>7.3</v>
      </c>
      <c r="DS317" s="1">
        <v>6.6</v>
      </c>
      <c r="DT317" s="1">
        <v>6.7</v>
      </c>
      <c r="DU317" s="1">
        <v>6.1</v>
      </c>
      <c r="DV317" s="1">
        <v>7.2</v>
      </c>
      <c r="DW317" s="1">
        <v>5.2</v>
      </c>
      <c r="DX317" s="1">
        <v>5.2</v>
      </c>
      <c r="DY317" s="1">
        <v>6.1</v>
      </c>
      <c r="DZ317" s="1">
        <v>4.9000000000000004</v>
      </c>
      <c r="EA317" s="1">
        <v>5.7</v>
      </c>
      <c r="EB317" s="1">
        <v>7.5</v>
      </c>
      <c r="EC317" s="1">
        <v>7.5</v>
      </c>
      <c r="ED317" s="1">
        <v>6</v>
      </c>
      <c r="EE317" s="1">
        <v>5.9</v>
      </c>
      <c r="EF317" s="1">
        <v>5.9</v>
      </c>
      <c r="EG317" s="1">
        <v>7.9</v>
      </c>
      <c r="EH317" s="1">
        <v>7.3</v>
      </c>
      <c r="EI317" s="1">
        <v>7</v>
      </c>
      <c r="EJ317" s="1">
        <v>6.8</v>
      </c>
      <c r="EK317" s="1">
        <v>6.9</v>
      </c>
      <c r="EL317" s="1">
        <v>6.9</v>
      </c>
      <c r="EM317" s="1">
        <v>6.2</v>
      </c>
      <c r="EN317" s="1">
        <v>6</v>
      </c>
      <c r="EO317" s="1">
        <v>6.3</v>
      </c>
      <c r="EP317" s="1">
        <v>5.7</v>
      </c>
      <c r="EQ317" s="1">
        <v>6.1</v>
      </c>
      <c r="ER317" s="1">
        <v>7.1</v>
      </c>
      <c r="ES317" s="1">
        <v>5.5</v>
      </c>
      <c r="ET317" s="1">
        <v>7.3</v>
      </c>
      <c r="EU317" s="1">
        <v>7.5</v>
      </c>
      <c r="EV317" s="1">
        <v>6.5</v>
      </c>
      <c r="EW317" s="1">
        <v>6.4</v>
      </c>
      <c r="EX317" s="1">
        <v>6.2</v>
      </c>
      <c r="EY317" s="1">
        <v>5.9</v>
      </c>
      <c r="EZ317" s="1">
        <v>6.5</v>
      </c>
      <c r="FA317" s="1">
        <v>6.4</v>
      </c>
      <c r="FB317" s="1">
        <v>6</v>
      </c>
      <c r="FC317" s="1">
        <v>6.3</v>
      </c>
      <c r="FD317" s="1">
        <v>6.9</v>
      </c>
      <c r="FE317" s="1">
        <v>6.8</v>
      </c>
      <c r="FF317" s="1">
        <v>6.6</v>
      </c>
      <c r="FG317" s="1">
        <v>5.7</v>
      </c>
      <c r="FH317" s="1">
        <v>5.5</v>
      </c>
      <c r="FI317" s="1">
        <v>5.9</v>
      </c>
      <c r="FJ317" s="1">
        <v>6.5</v>
      </c>
      <c r="FK317" s="1">
        <v>5.8</v>
      </c>
      <c r="FL317" s="1">
        <v>5.8</v>
      </c>
      <c r="FM317" s="1">
        <v>6.9</v>
      </c>
      <c r="FN317" s="1">
        <v>6.2</v>
      </c>
      <c r="FO317" s="1">
        <v>6.1</v>
      </c>
      <c r="FP317" s="1">
        <v>7.1</v>
      </c>
      <c r="FQ317" s="1">
        <v>7.1</v>
      </c>
      <c r="FR317" s="1">
        <v>5.8</v>
      </c>
      <c r="FS317" s="1">
        <v>5.6</v>
      </c>
      <c r="FT317" s="1">
        <v>6.1</v>
      </c>
      <c r="FU317" s="1">
        <v>6.6</v>
      </c>
      <c r="FV317" s="1">
        <v>6.6</v>
      </c>
      <c r="FW317" s="1">
        <v>7.2</v>
      </c>
      <c r="FX317" s="1">
        <v>6</v>
      </c>
      <c r="FY317" s="1">
        <v>6.1</v>
      </c>
      <c r="FZ317" s="1">
        <v>5.8</v>
      </c>
      <c r="GA317" s="1">
        <v>6.6</v>
      </c>
      <c r="GB317" s="1">
        <v>5.8</v>
      </c>
      <c r="GC317" s="1">
        <v>6.1</v>
      </c>
      <c r="GD317" s="1">
        <v>5.5</v>
      </c>
      <c r="GE317" s="1">
        <v>5.0999999999999996</v>
      </c>
      <c r="GF317" s="1">
        <v>5.8</v>
      </c>
      <c r="GG317" s="1">
        <v>5.7</v>
      </c>
      <c r="GH317" s="1">
        <v>5.8</v>
      </c>
      <c r="GI317" s="1">
        <v>5.7</v>
      </c>
      <c r="GJ317" s="1">
        <v>4.3</v>
      </c>
      <c r="GK317" s="1">
        <v>6.1</v>
      </c>
      <c r="GL317" s="1">
        <v>6.1</v>
      </c>
      <c r="GM317" s="1">
        <v>6.1</v>
      </c>
      <c r="GN317" s="1">
        <v>4.5999999999999996</v>
      </c>
      <c r="GO317" s="1">
        <v>5</v>
      </c>
      <c r="GP317" s="1">
        <v>5.7</v>
      </c>
      <c r="GQ317" s="1">
        <v>5</v>
      </c>
      <c r="GR317" s="1">
        <v>5.0999999999999996</v>
      </c>
      <c r="GS317" s="1">
        <v>5</v>
      </c>
      <c r="GT317" s="1">
        <v>5.5</v>
      </c>
      <c r="GU317" s="1">
        <v>5.0999999999999996</v>
      </c>
      <c r="GV317" s="1">
        <v>4.4000000000000004</v>
      </c>
      <c r="GW317" s="1">
        <v>4.3</v>
      </c>
      <c r="GX317" s="1">
        <v>5.2</v>
      </c>
      <c r="GY317" s="1">
        <v>4.8</v>
      </c>
      <c r="GZ317" s="1">
        <v>5.3</v>
      </c>
      <c r="HA317" s="1">
        <v>5.3</v>
      </c>
      <c r="HB317" s="1">
        <v>6</v>
      </c>
      <c r="HC317" s="1">
        <v>5.8</v>
      </c>
      <c r="HD317" s="1">
        <v>6</v>
      </c>
      <c r="HE317" s="1">
        <v>5.5</v>
      </c>
      <c r="HF317" s="1">
        <v>4.7</v>
      </c>
      <c r="HG317" s="1">
        <v>5.4</v>
      </c>
      <c r="HH317" s="1">
        <v>4.5</v>
      </c>
      <c r="HI317" s="1">
        <v>4.7</v>
      </c>
      <c r="HJ317" s="1">
        <v>5.3</v>
      </c>
      <c r="HK317" s="1">
        <v>5.5</v>
      </c>
      <c r="HL317" s="1">
        <v>5.4</v>
      </c>
      <c r="HM317" s="1">
        <v>5</v>
      </c>
      <c r="HN317" s="1">
        <v>6</v>
      </c>
      <c r="HO317" s="1">
        <v>6.5</v>
      </c>
      <c r="HP317" s="1">
        <v>5.6</v>
      </c>
      <c r="HQ317" s="1">
        <v>6.2</v>
      </c>
      <c r="HR317" s="1">
        <v>4.8</v>
      </c>
      <c r="HS317" s="1">
        <v>5</v>
      </c>
      <c r="HT317" s="1">
        <v>5.3</v>
      </c>
      <c r="HU317" s="1">
        <v>5.2</v>
      </c>
      <c r="HV317" s="1">
        <v>5.4</v>
      </c>
      <c r="HW317" s="1">
        <v>5.0999999999999996</v>
      </c>
      <c r="HX317" s="1">
        <v>5.5</v>
      </c>
      <c r="HY317" s="1">
        <v>6.2</v>
      </c>
      <c r="HZ317" s="1">
        <v>6.1</v>
      </c>
      <c r="IA317" s="1">
        <v>5.3</v>
      </c>
      <c r="IB317" s="1">
        <v>5.0999999999999996</v>
      </c>
      <c r="IC317" s="1">
        <v>5.5</v>
      </c>
      <c r="ID317" s="1">
        <v>5.6</v>
      </c>
      <c r="IE317" s="1">
        <v>4.8</v>
      </c>
      <c r="IF317" s="1">
        <v>5.4</v>
      </c>
      <c r="IG317" s="1">
        <v>4.3</v>
      </c>
      <c r="IH317" s="1">
        <v>5.3</v>
      </c>
      <c r="II317" s="1">
        <v>5.2</v>
      </c>
      <c r="IJ317" s="1">
        <v>4.5999999999999996</v>
      </c>
      <c r="IK317" s="1">
        <v>4.9000000000000004</v>
      </c>
      <c r="IL317" s="1">
        <v>4.5</v>
      </c>
      <c r="IM317" s="1">
        <v>5.3</v>
      </c>
      <c r="IN317" s="1">
        <v>5.7</v>
      </c>
      <c r="IO317" s="1">
        <v>5</v>
      </c>
      <c r="IP317" s="1">
        <v>4.2</v>
      </c>
      <c r="IQ317" s="1">
        <v>5.2</v>
      </c>
      <c r="IR317" s="1">
        <v>5.5</v>
      </c>
      <c r="IS317" s="1">
        <v>4.8</v>
      </c>
      <c r="IT317" s="1">
        <v>5.3</v>
      </c>
      <c r="IU317" s="1">
        <v>5.4</v>
      </c>
      <c r="IV317" s="1">
        <v>4.4000000000000004</v>
      </c>
      <c r="IW317" s="1">
        <v>5.4</v>
      </c>
      <c r="IX317" s="1">
        <v>4.9000000000000004</v>
      </c>
      <c r="IY317" s="1">
        <v>4.3</v>
      </c>
      <c r="IZ317" s="1">
        <v>4.7</v>
      </c>
      <c r="JA317" s="1">
        <v>4.7</v>
      </c>
      <c r="JB317" s="1">
        <v>5.6</v>
      </c>
      <c r="JC317" s="1">
        <v>6.3</v>
      </c>
      <c r="JD317" s="1">
        <v>5.3</v>
      </c>
      <c r="JE317" s="1">
        <v>6.3</v>
      </c>
      <c r="JF317" s="1">
        <v>5.9</v>
      </c>
      <c r="JG317" s="1">
        <v>6.2</v>
      </c>
      <c r="JH317" s="1">
        <v>6.5</v>
      </c>
      <c r="JI317" s="1">
        <v>5.7</v>
      </c>
      <c r="JJ317" s="1">
        <v>5.5</v>
      </c>
      <c r="JK317" s="1">
        <v>6</v>
      </c>
      <c r="JL317" s="1">
        <v>6.3</v>
      </c>
      <c r="JM317" s="1">
        <v>5.2</v>
      </c>
      <c r="JN317" s="1">
        <v>5.4</v>
      </c>
      <c r="JO317" s="1">
        <v>6.3</v>
      </c>
      <c r="JP317" s="1">
        <v>6.3</v>
      </c>
      <c r="JQ317" s="1">
        <v>5</v>
      </c>
      <c r="JR317" s="1">
        <v>5.2</v>
      </c>
      <c r="JS317" s="1">
        <v>4.5</v>
      </c>
      <c r="JT317" s="1">
        <v>4.9000000000000004</v>
      </c>
      <c r="JU317" s="1">
        <v>5.7</v>
      </c>
      <c r="JV317" s="1">
        <v>4.8</v>
      </c>
      <c r="JW317" s="1">
        <v>5.8</v>
      </c>
      <c r="JX317" s="1">
        <v>5.3</v>
      </c>
      <c r="JY317" s="1">
        <v>4.7</v>
      </c>
      <c r="JZ317" s="1">
        <v>5.3</v>
      </c>
      <c r="KA317" s="1">
        <v>4.4000000000000004</v>
      </c>
      <c r="KB317" s="1">
        <v>4.8</v>
      </c>
      <c r="KC317" s="1">
        <v>5.5</v>
      </c>
      <c r="KD317" s="1">
        <v>5</v>
      </c>
      <c r="KE317" s="1">
        <v>5.6</v>
      </c>
      <c r="KF317" s="1">
        <v>6.2</v>
      </c>
      <c r="KG317" s="1">
        <v>5.3</v>
      </c>
      <c r="KH317" s="1">
        <v>5.4</v>
      </c>
      <c r="KI317" s="1">
        <v>5</v>
      </c>
      <c r="KJ317" s="1">
        <v>4.2</v>
      </c>
      <c r="KK317" s="1">
        <v>4.8</v>
      </c>
      <c r="KL317" s="1">
        <v>4.5999999999999996</v>
      </c>
      <c r="KM317" s="1">
        <v>5.8</v>
      </c>
      <c r="KN317" s="1">
        <v>5.6</v>
      </c>
      <c r="KO317" s="1">
        <v>4.9000000000000004</v>
      </c>
      <c r="KP317" s="1">
        <v>5.7</v>
      </c>
      <c r="KQ317" s="1">
        <v>4.7</v>
      </c>
      <c r="KR317" s="1">
        <v>5.5</v>
      </c>
      <c r="KS317" s="1">
        <v>4.5999999999999996</v>
      </c>
      <c r="KT317" s="1">
        <v>5.8</v>
      </c>
      <c r="KU317" s="1">
        <v>5.0999999999999996</v>
      </c>
      <c r="KV317" s="1">
        <v>5</v>
      </c>
      <c r="KW317" s="1">
        <v>5.3</v>
      </c>
      <c r="KX317" s="1">
        <v>4.5</v>
      </c>
      <c r="KY317" s="1">
        <v>4.2</v>
      </c>
      <c r="KZ317" s="1">
        <v>4.3</v>
      </c>
      <c r="LA317" s="1">
        <v>5.7</v>
      </c>
      <c r="LB317" s="1">
        <v>5.8</v>
      </c>
      <c r="LC317" s="1">
        <v>5.7</v>
      </c>
      <c r="LD317" s="1">
        <v>6.7</v>
      </c>
      <c r="LE317" s="1">
        <v>5.6</v>
      </c>
      <c r="LF317" s="1">
        <v>4.5999999999999996</v>
      </c>
      <c r="LG317" s="1">
        <v>5.0999999999999996</v>
      </c>
      <c r="LH317" s="1">
        <v>7.4</v>
      </c>
      <c r="LI317" s="1">
        <v>6.4</v>
      </c>
      <c r="LJ317" s="1">
        <v>6</v>
      </c>
      <c r="LK317" s="1">
        <v>6.3</v>
      </c>
      <c r="LL317" s="1">
        <v>6</v>
      </c>
      <c r="LM317" s="1">
        <v>6</v>
      </c>
      <c r="LN317" s="1">
        <v>6</v>
      </c>
      <c r="LO317" s="1">
        <v>4.5999999999999996</v>
      </c>
      <c r="LP317" s="1">
        <v>7.4</v>
      </c>
      <c r="LQ317" s="1">
        <v>4.3</v>
      </c>
      <c r="LR317" s="1">
        <v>4.5</v>
      </c>
      <c r="LS317" s="1">
        <v>5.7</v>
      </c>
      <c r="LT317" s="1">
        <v>4.9000000000000004</v>
      </c>
      <c r="LU317" s="1">
        <v>4.7</v>
      </c>
      <c r="LV317" s="1">
        <v>6.2</v>
      </c>
      <c r="LW317" s="1">
        <v>5.8</v>
      </c>
      <c r="LX317" s="1">
        <v>6.7</v>
      </c>
      <c r="LY317" s="1">
        <v>5.5</v>
      </c>
      <c r="LZ317" s="1">
        <v>6.5</v>
      </c>
      <c r="MA317" s="1">
        <v>5.5</v>
      </c>
      <c r="MB317" s="1">
        <v>5.8</v>
      </c>
      <c r="MC317" s="1">
        <v>5.4</v>
      </c>
      <c r="MD317" s="1">
        <v>5.0999999999999996</v>
      </c>
      <c r="ME317" s="1">
        <v>65535</v>
      </c>
      <c r="MF317" s="1">
        <v>65535</v>
      </c>
      <c r="MG317" s="1">
        <v>65535</v>
      </c>
      <c r="MH317" s="1">
        <v>65535</v>
      </c>
      <c r="MI317" s="1">
        <v>65535</v>
      </c>
      <c r="MJ317" s="1">
        <v>65535</v>
      </c>
      <c r="MK317" s="1">
        <v>65535</v>
      </c>
      <c r="ML317" s="1">
        <v>65535</v>
      </c>
      <c r="MM317" s="1">
        <v>65535</v>
      </c>
      <c r="MN317" s="1">
        <v>65535</v>
      </c>
      <c r="MO317" s="1">
        <v>65535</v>
      </c>
      <c r="MP317" s="1">
        <v>65535</v>
      </c>
      <c r="MQ317" s="1">
        <v>65535</v>
      </c>
      <c r="MR317" s="1">
        <v>65535</v>
      </c>
      <c r="MS317" s="1">
        <v>65535</v>
      </c>
      <c r="MT317" s="1">
        <v>65535</v>
      </c>
      <c r="MU317" s="1">
        <v>65535</v>
      </c>
      <c r="MV317" s="1">
        <v>65535</v>
      </c>
      <c r="MW317" s="1">
        <v>65535</v>
      </c>
      <c r="MX317" s="1">
        <v>65535</v>
      </c>
      <c r="MY317" s="1">
        <v>65535</v>
      </c>
      <c r="MZ317" s="1">
        <v>65535</v>
      </c>
      <c r="NA317" s="1">
        <v>65535</v>
      </c>
      <c r="NB317" s="1">
        <v>65535</v>
      </c>
      <c r="NC317" s="1">
        <v>65535</v>
      </c>
      <c r="ND317" s="1">
        <v>65535</v>
      </c>
      <c r="NE317" s="1">
        <v>65535</v>
      </c>
      <c r="NF317" s="1">
        <v>65535</v>
      </c>
      <c r="NG317" s="1">
        <v>65535</v>
      </c>
      <c r="NH317" s="1">
        <v>65535</v>
      </c>
      <c r="NI317" s="1">
        <v>5.5</v>
      </c>
      <c r="NJ317" s="6">
        <f t="shared" si="209"/>
        <v>0.90322580645161288</v>
      </c>
      <c r="NK317" s="3">
        <f t="shared" si="210"/>
        <v>0.9642857142857143</v>
      </c>
      <c r="NL317" s="3">
        <f t="shared" si="211"/>
        <v>1</v>
      </c>
      <c r="NM317" s="3">
        <f t="shared" si="212"/>
        <v>1</v>
      </c>
      <c r="NN317" s="3">
        <f t="shared" si="213"/>
        <v>1</v>
      </c>
      <c r="NO317" s="3">
        <f t="shared" si="214"/>
        <v>1</v>
      </c>
      <c r="NP317" s="3">
        <f t="shared" si="215"/>
        <v>1</v>
      </c>
      <c r="NQ317" s="3">
        <f t="shared" si="216"/>
        <v>1</v>
      </c>
      <c r="NR317" s="3">
        <f t="shared" si="217"/>
        <v>1</v>
      </c>
      <c r="NS317" s="3">
        <f t="shared" si="218"/>
        <v>1</v>
      </c>
      <c r="NT317" s="3">
        <f t="shared" si="219"/>
        <v>1</v>
      </c>
      <c r="NU317" s="3">
        <f t="shared" si="220"/>
        <v>3.2258064516129031E-2</v>
      </c>
      <c r="NV317" s="3">
        <f t="shared" si="221"/>
        <v>0.9068493150684932</v>
      </c>
      <c r="NW317" s="5">
        <f t="shared" si="222"/>
        <v>4.9571428571428573</v>
      </c>
      <c r="NX317" s="1">
        <f t="shared" si="223"/>
        <v>5.5518518518518523</v>
      </c>
      <c r="NY317" s="1">
        <f t="shared" si="224"/>
        <v>6.32258064516129</v>
      </c>
      <c r="NZ317" s="1">
        <f t="shared" si="225"/>
        <v>6.2966666666666642</v>
      </c>
      <c r="OA317" s="1">
        <f t="shared" si="226"/>
        <v>6.458064516129034</v>
      </c>
      <c r="OB317" s="1">
        <f t="shared" si="227"/>
        <v>6.176666666666665</v>
      </c>
      <c r="OC317" s="1">
        <f t="shared" si="228"/>
        <v>5.2645161290322573</v>
      </c>
      <c r="OD317" s="1">
        <f t="shared" si="229"/>
        <v>5.283870967741934</v>
      </c>
      <c r="OE317" s="1">
        <f t="shared" si="230"/>
        <v>5.45</v>
      </c>
      <c r="OF317" s="1">
        <f t="shared" si="231"/>
        <v>5.0870967741935482</v>
      </c>
      <c r="OG317" s="1">
        <f t="shared" si="232"/>
        <v>5.73</v>
      </c>
      <c r="OH317" s="1" t="e">
        <f t="shared" si="233"/>
        <v>#N/A</v>
      </c>
      <c r="OI317" s="111" t="e">
        <f>NA()</f>
        <v>#N/A</v>
      </c>
      <c r="OJ317" s="112" t="e">
        <f>NA()</f>
        <v>#N/A</v>
      </c>
      <c r="OK317" s="112" t="e">
        <f>NA()</f>
        <v>#N/A</v>
      </c>
      <c r="OL317" s="112" t="e">
        <f>NA()</f>
        <v>#N/A</v>
      </c>
      <c r="OM317" s="112" t="e">
        <f>NA()</f>
        <v>#N/A</v>
      </c>
      <c r="ON317" s="112" t="e">
        <f>NA()</f>
        <v>#N/A</v>
      </c>
      <c r="OO317" s="112" t="e">
        <f>NA()</f>
        <v>#N/A</v>
      </c>
      <c r="OP317" s="112" t="e">
        <f>NA()</f>
        <v>#N/A</v>
      </c>
      <c r="OQ317" s="112" t="e">
        <f>NA()</f>
        <v>#N/A</v>
      </c>
      <c r="OR317" s="112" t="e">
        <f>NA()</f>
        <v>#N/A</v>
      </c>
      <c r="OS317" s="112" t="e">
        <f>NA()</f>
        <v>#N/A</v>
      </c>
      <c r="OT317" s="112" t="e">
        <f>NA()</f>
        <v>#N/A</v>
      </c>
      <c r="OU317" s="5" t="e">
        <f t="shared" ref="OU317:OU370" si="246">+IF(ISBLANK(OI317)=FALSE,NW317-OI317,NA())</f>
        <v>#N/A</v>
      </c>
      <c r="OV317" s="1" t="e">
        <f t="shared" ref="OV317:OV370" si="247">+IF(ISBLANK(OJ317)=FALSE,NX317-OJ317,NA())</f>
        <v>#N/A</v>
      </c>
      <c r="OW317" s="1" t="e">
        <f t="shared" ref="OW317:OW370" si="248">+IF(ISBLANK(OK317)=FALSE,NY317-OK317,NA())</f>
        <v>#N/A</v>
      </c>
      <c r="OX317" s="1" t="e">
        <f t="shared" ref="OX317:OX370" si="249">+IF(ISBLANK(OL317)=FALSE,NZ317-OL317,NA())</f>
        <v>#N/A</v>
      </c>
      <c r="OY317" s="1" t="e">
        <f t="shared" ref="OY317:OY370" si="250">+IF(ISBLANK(OM317)=FALSE,OA317-OM317,NA())</f>
        <v>#N/A</v>
      </c>
      <c r="OZ317" s="1" t="e">
        <f t="shared" ref="OZ317:OZ370" si="251">+IF(ISBLANK(ON317)=FALSE,OB317-ON317,NA())</f>
        <v>#N/A</v>
      </c>
      <c r="PA317" s="1" t="e">
        <f t="shared" ref="PA317:PA370" si="252">+IF(ISBLANK(OO317)=FALSE,OC317-OO317,NA())</f>
        <v>#N/A</v>
      </c>
      <c r="PB317" s="1" t="e">
        <f t="shared" ref="PB317:PB370" si="253">+IF(ISBLANK(OP317)=FALSE,OD317-OP317,NA())</f>
        <v>#N/A</v>
      </c>
      <c r="PC317" s="1" t="e">
        <f t="shared" ref="PC317:PC370" si="254">+IF(ISBLANK(OQ317)=FALSE,OE317-OQ317,NA())</f>
        <v>#N/A</v>
      </c>
      <c r="PD317" s="1" t="e">
        <f t="shared" ref="PD317:PD370" si="255">+IF(ISBLANK(OR317)=FALSE,OF317-OR317,NA())</f>
        <v>#N/A</v>
      </c>
      <c r="PE317" s="1" t="e">
        <f t="shared" ref="PE317:PE370" si="256">+IF(ISBLANK(OS317)=FALSE,OG317-OS317,NA())</f>
        <v>#N/A</v>
      </c>
      <c r="PF317" s="1" t="e">
        <f t="shared" ref="PF317:PF370" si="257">+IF(ISBLANK(OT317)=FALSE,OH317-OT317,NA())</f>
        <v>#N/A</v>
      </c>
      <c r="PG317" s="111" t="e">
        <f>NA()</f>
        <v>#N/A</v>
      </c>
      <c r="PH317" s="112" t="e">
        <f>NA()</f>
        <v>#N/A</v>
      </c>
      <c r="PI317" s="112" t="e">
        <f>NA()</f>
        <v>#N/A</v>
      </c>
      <c r="PJ317" s="112" t="e">
        <f>NA()</f>
        <v>#N/A</v>
      </c>
      <c r="PK317" s="112" t="e">
        <f>NA()</f>
        <v>#N/A</v>
      </c>
      <c r="PL317" s="112" t="e">
        <f>NA()</f>
        <v>#N/A</v>
      </c>
      <c r="PM317" s="112" t="e">
        <f>NA()</f>
        <v>#N/A</v>
      </c>
      <c r="PN317" s="112" t="e">
        <f>NA()</f>
        <v>#N/A</v>
      </c>
      <c r="PO317" s="112" t="e">
        <f>NA()</f>
        <v>#N/A</v>
      </c>
      <c r="PP317" s="112" t="e">
        <f>NA()</f>
        <v>#N/A</v>
      </c>
      <c r="PQ317" s="112" t="e">
        <f>NA()</f>
        <v>#N/A</v>
      </c>
      <c r="PR317" s="137" t="e">
        <f>NA()</f>
        <v>#N/A</v>
      </c>
      <c r="PS317" s="5">
        <f t="array" ref="PS317">+IF(ISERROR($NW317)=FALSE,MIN(IF($H317:$AL317&lt;65534,$H317:$AL317,"")),NA())</f>
        <v>3.7</v>
      </c>
      <c r="PT317" s="1">
        <f t="array" ref="PT317">+IF(ISERROR($NX317)=FALSE,MIN(IF($AM317:$BN317&lt;65534,$AM317:$BN317,"")),NA())</f>
        <v>4</v>
      </c>
      <c r="PU317" s="1">
        <f t="array" ref="PU317">+IF(ISERROR($NY317)=FALSE,MIN(IF($BP317:$CT317&lt;65534,$BP317:$CT317,"")),NA())</f>
        <v>5.0999999999999996</v>
      </c>
      <c r="PV317" s="1">
        <f t="array" ref="PV317">+IF(ISERROR($NZ317)=FALSE,MIN(IF($CU317:$DX317&lt;65534,$CU317:$DX317,"")),NA())</f>
        <v>4.9000000000000004</v>
      </c>
      <c r="PW317" s="1">
        <f t="array" ref="PW317">+IF(ISERROR($OA317)=FALSE,MIN(IF($DY317:$FC317&lt;65534,$DY317:$FC317,"")),NA())</f>
        <v>4.9000000000000004</v>
      </c>
      <c r="PX317" s="1">
        <f t="array" ref="PX317">+IF(ISERROR($OB317)=FALSE,MIN(IF($FD317:$GG317&lt;65534,$FD317:$GG317,"")),NA())</f>
        <v>5.0999999999999996</v>
      </c>
      <c r="PY317" s="1">
        <f t="array" ref="PY317">+IF(ISERROR($OC317)=FALSE,MIN(IF($GH317:$HL317&lt;65534,$GH317:$HL317,"")),NA())</f>
        <v>4.3</v>
      </c>
      <c r="PZ317" s="1">
        <f t="array" ref="PZ317">+IF(ISERROR($OD317)=FALSE,MIN(IF($HM317:$IQ317&lt;65534,$HM317:$IQ317,"")),NA())</f>
        <v>4.2</v>
      </c>
      <c r="QA317" s="1">
        <f t="array" ref="QA317">+IF(ISERROR($OE317)=FALSE,MIN(IF($IR317:$JU317&lt;65534,$IR317:$JU317,"")),NA())</f>
        <v>4.3</v>
      </c>
      <c r="QB317" s="1">
        <f t="array" ref="QB317">+IF(ISERROR($OF317)=FALSE,MIN(IF($JV317:$KZ317&lt;65534,$JV317:$KZ317,"")),NA())</f>
        <v>4.2</v>
      </c>
      <c r="QC317" s="1">
        <f t="array" ref="QC317">+IF(ISERROR($OG317)=FALSE,MIN(IF($LA317:$MD317&lt;65534,$LA317:$MD317,"")),NA())</f>
        <v>4.3</v>
      </c>
      <c r="QD317" s="1" t="e">
        <f t="array" ref="QD317">+IF(ISERROR($OH317)=FALSE,MIN(IF($ME317:$NI317&lt;65534,$ME317:$NI317,"")),NA())</f>
        <v>#N/A</v>
      </c>
      <c r="QE317" s="5" t="e">
        <f t="shared" si="234"/>
        <v>#N/A</v>
      </c>
      <c r="QF317" s="1" t="e">
        <f t="shared" si="235"/>
        <v>#N/A</v>
      </c>
      <c r="QG317" s="1" t="e">
        <f t="shared" si="236"/>
        <v>#N/A</v>
      </c>
      <c r="QH317" s="1" t="e">
        <f t="shared" si="237"/>
        <v>#N/A</v>
      </c>
      <c r="QI317" s="1" t="e">
        <f t="shared" si="238"/>
        <v>#N/A</v>
      </c>
      <c r="QJ317" s="1" t="e">
        <f t="shared" si="239"/>
        <v>#N/A</v>
      </c>
      <c r="QK317" s="1" t="e">
        <f t="shared" si="240"/>
        <v>#N/A</v>
      </c>
      <c r="QL317" s="1" t="e">
        <f t="shared" si="241"/>
        <v>#N/A</v>
      </c>
      <c r="QM317" s="1" t="e">
        <f t="shared" si="242"/>
        <v>#N/A</v>
      </c>
      <c r="QN317" s="1" t="e">
        <f t="shared" si="243"/>
        <v>#N/A</v>
      </c>
      <c r="QO317" s="1" t="e">
        <f t="shared" si="244"/>
        <v>#N/A</v>
      </c>
      <c r="QP317" s="1" t="e">
        <f t="shared" si="245"/>
        <v>#N/A</v>
      </c>
      <c r="QQ317" s="5" t="s">
        <v>893</v>
      </c>
    </row>
    <row r="318" spans="1:459" s="1" customFormat="1" x14ac:dyDescent="0.2">
      <c r="A318" s="107">
        <v>24035380</v>
      </c>
      <c r="B318" s="108">
        <v>-72.314166666666665</v>
      </c>
      <c r="C318" s="108">
        <v>6.5091111111111113</v>
      </c>
      <c r="D318" s="109">
        <v>4676</v>
      </c>
      <c r="E318" s="110" t="s">
        <v>648</v>
      </c>
      <c r="F318" s="110" t="s">
        <v>326</v>
      </c>
      <c r="G318" s="110" t="s">
        <v>308</v>
      </c>
      <c r="H318" s="1">
        <v>4.0999999999999996</v>
      </c>
      <c r="I318" s="1">
        <v>5.2</v>
      </c>
      <c r="J318" s="1">
        <v>0</v>
      </c>
      <c r="K318" s="1">
        <v>5.9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5.4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0</v>
      </c>
      <c r="AE318" s="1">
        <v>0</v>
      </c>
      <c r="AF318" s="1">
        <v>0</v>
      </c>
      <c r="AG318" s="1">
        <v>0</v>
      </c>
      <c r="AH318" s="1">
        <v>0</v>
      </c>
      <c r="AI318" s="1">
        <v>0</v>
      </c>
      <c r="AJ318" s="1">
        <v>0</v>
      </c>
      <c r="AK318" s="1">
        <v>0</v>
      </c>
      <c r="AL318" s="1">
        <v>65535</v>
      </c>
      <c r="AM318" s="1">
        <v>65535</v>
      </c>
      <c r="AN318" s="1">
        <v>0</v>
      </c>
      <c r="AO318" s="1">
        <v>6.8</v>
      </c>
      <c r="AP318" s="1">
        <v>0</v>
      </c>
      <c r="AQ318" s="1">
        <v>0</v>
      </c>
      <c r="AR318" s="1">
        <v>6</v>
      </c>
      <c r="AS318" s="1">
        <v>0</v>
      </c>
      <c r="AT318" s="1">
        <v>0</v>
      </c>
      <c r="AU318" s="1">
        <v>0</v>
      </c>
      <c r="AV318" s="1">
        <v>0</v>
      </c>
      <c r="AW318" s="1">
        <v>0</v>
      </c>
      <c r="AX318" s="1">
        <v>0</v>
      </c>
      <c r="AY318" s="1">
        <v>0</v>
      </c>
      <c r="AZ318" s="1">
        <v>0</v>
      </c>
      <c r="BA318" s="1">
        <v>0</v>
      </c>
      <c r="BB318" s="1">
        <v>0</v>
      </c>
      <c r="BC318" s="1">
        <v>0</v>
      </c>
      <c r="BD318" s="1">
        <v>0</v>
      </c>
      <c r="BE318" s="1">
        <v>0</v>
      </c>
      <c r="BF318" s="1">
        <v>6.6</v>
      </c>
      <c r="BG318" s="1">
        <v>0</v>
      </c>
      <c r="BH318" s="1">
        <v>0</v>
      </c>
      <c r="BI318" s="1">
        <v>0</v>
      </c>
      <c r="BJ318" s="1">
        <v>0</v>
      </c>
      <c r="BK318" s="1">
        <v>0</v>
      </c>
      <c r="BL318" s="1">
        <v>0</v>
      </c>
      <c r="BM318" s="1">
        <v>0</v>
      </c>
      <c r="BN318" s="1">
        <v>5.4</v>
      </c>
      <c r="BO318" s="102"/>
      <c r="BP318" s="1">
        <v>0</v>
      </c>
      <c r="BQ318" s="1">
        <v>0</v>
      </c>
      <c r="BR318" s="1">
        <v>0</v>
      </c>
      <c r="BS318" s="1">
        <v>0</v>
      </c>
      <c r="BT318" s="1">
        <v>0</v>
      </c>
      <c r="BU318" s="1">
        <v>0</v>
      </c>
      <c r="BV318" s="1">
        <v>0</v>
      </c>
      <c r="BW318" s="1">
        <v>7.1</v>
      </c>
      <c r="BX318" s="1">
        <v>0</v>
      </c>
      <c r="BY318" s="1">
        <v>0</v>
      </c>
      <c r="BZ318" s="1">
        <v>0</v>
      </c>
      <c r="CA318" s="1">
        <v>0</v>
      </c>
      <c r="CB318" s="1">
        <v>0</v>
      </c>
      <c r="CC318" s="1">
        <v>0</v>
      </c>
      <c r="CD318" s="1">
        <v>0</v>
      </c>
      <c r="CE318" s="1">
        <v>0</v>
      </c>
      <c r="CF318" s="1">
        <v>0</v>
      </c>
      <c r="CG318" s="1">
        <v>0</v>
      </c>
      <c r="CH318" s="1">
        <v>0</v>
      </c>
      <c r="CI318" s="1">
        <v>0</v>
      </c>
      <c r="CJ318" s="1">
        <v>0</v>
      </c>
      <c r="CK318" s="1">
        <v>0</v>
      </c>
      <c r="CL318" s="1">
        <v>7.1</v>
      </c>
      <c r="CM318" s="1">
        <v>0</v>
      </c>
      <c r="CN318" s="1">
        <v>0</v>
      </c>
      <c r="CO318" s="1">
        <v>0</v>
      </c>
      <c r="CP318" s="1">
        <v>0</v>
      </c>
      <c r="CQ318" s="1">
        <v>0</v>
      </c>
      <c r="CR318" s="1">
        <v>0</v>
      </c>
      <c r="CS318" s="1">
        <v>0</v>
      </c>
      <c r="CT318" s="1">
        <v>8.4</v>
      </c>
      <c r="CU318" s="1">
        <v>0</v>
      </c>
      <c r="CV318" s="1">
        <v>6.6</v>
      </c>
      <c r="CW318" s="1">
        <v>0</v>
      </c>
      <c r="CX318" s="1">
        <v>0</v>
      </c>
      <c r="CY318" s="1">
        <v>5.9</v>
      </c>
      <c r="CZ318" s="1">
        <v>0</v>
      </c>
      <c r="DA318" s="1">
        <v>0</v>
      </c>
      <c r="DB318" s="1">
        <v>0</v>
      </c>
      <c r="DC318" s="1">
        <v>0</v>
      </c>
      <c r="DD318" s="1">
        <v>0</v>
      </c>
      <c r="DE318" s="1">
        <v>0</v>
      </c>
      <c r="DF318" s="1">
        <v>0</v>
      </c>
      <c r="DG318" s="1">
        <v>0</v>
      </c>
      <c r="DH318" s="1">
        <v>0</v>
      </c>
      <c r="DI318" s="1">
        <v>0</v>
      </c>
      <c r="DJ318" s="1">
        <v>0</v>
      </c>
      <c r="DK318" s="1">
        <v>0</v>
      </c>
      <c r="DL318" s="1">
        <v>0</v>
      </c>
      <c r="DM318" s="1">
        <v>0</v>
      </c>
      <c r="DN318" s="1">
        <v>0</v>
      </c>
      <c r="DO318" s="1">
        <v>0</v>
      </c>
      <c r="DP318" s="1">
        <v>0</v>
      </c>
      <c r="DQ318" s="1">
        <v>0</v>
      </c>
      <c r="DR318" s="1">
        <v>8.1</v>
      </c>
      <c r="DS318" s="1">
        <v>0</v>
      </c>
      <c r="DT318" s="1">
        <v>7.1</v>
      </c>
      <c r="DU318" s="1">
        <v>0</v>
      </c>
      <c r="DV318" s="1">
        <v>0</v>
      </c>
      <c r="DW318" s="1">
        <v>0</v>
      </c>
      <c r="DX318" s="1">
        <v>0</v>
      </c>
      <c r="DY318" s="1">
        <v>0</v>
      </c>
      <c r="DZ318" s="1">
        <v>0</v>
      </c>
      <c r="EA318" s="1">
        <v>4.7</v>
      </c>
      <c r="EB318" s="1">
        <v>0</v>
      </c>
      <c r="EC318" s="1">
        <v>0</v>
      </c>
      <c r="ED318" s="1">
        <v>0</v>
      </c>
      <c r="EE318" s="1">
        <v>0</v>
      </c>
      <c r="EF318" s="1">
        <v>0</v>
      </c>
      <c r="EG318" s="1">
        <v>8.6</v>
      </c>
      <c r="EH318" s="1">
        <v>0</v>
      </c>
      <c r="EI318" s="1">
        <v>0</v>
      </c>
      <c r="EJ318" s="1">
        <v>0</v>
      </c>
      <c r="EK318" s="1">
        <v>0</v>
      </c>
      <c r="EL318" s="1">
        <v>0</v>
      </c>
      <c r="EM318" s="1">
        <v>0</v>
      </c>
      <c r="EN318" s="1">
        <v>0</v>
      </c>
      <c r="EO318" s="1">
        <v>6.6</v>
      </c>
      <c r="EP318" s="1">
        <v>0</v>
      </c>
      <c r="EQ318" s="1">
        <v>0</v>
      </c>
      <c r="ER318" s="1">
        <v>0</v>
      </c>
      <c r="ES318" s="1">
        <v>0</v>
      </c>
      <c r="ET318" s="1">
        <v>0</v>
      </c>
      <c r="EU318" s="1">
        <v>0</v>
      </c>
      <c r="EV318" s="1">
        <v>0</v>
      </c>
      <c r="EW318" s="1">
        <v>0</v>
      </c>
      <c r="EX318" s="1">
        <v>0</v>
      </c>
      <c r="EY318" s="1">
        <v>0</v>
      </c>
      <c r="EZ318" s="1">
        <v>0</v>
      </c>
      <c r="FA318" s="1">
        <v>5.6</v>
      </c>
      <c r="FB318" s="1">
        <v>0</v>
      </c>
      <c r="FC318" s="1">
        <v>0</v>
      </c>
      <c r="FD318" s="1">
        <v>0</v>
      </c>
      <c r="FE318" s="1">
        <v>0</v>
      </c>
      <c r="FF318" s="1">
        <v>5.7</v>
      </c>
      <c r="FG318" s="1">
        <v>0</v>
      </c>
      <c r="FH318" s="1">
        <v>0</v>
      </c>
      <c r="FI318" s="1">
        <v>5.2</v>
      </c>
      <c r="FJ318" s="1">
        <v>0</v>
      </c>
      <c r="FK318" s="1">
        <v>0</v>
      </c>
      <c r="FL318" s="1">
        <v>5.3</v>
      </c>
      <c r="FM318" s="1">
        <v>0</v>
      </c>
      <c r="FN318" s="1">
        <v>0</v>
      </c>
      <c r="FO318" s="1">
        <v>0</v>
      </c>
      <c r="FP318" s="1">
        <v>0</v>
      </c>
      <c r="FQ318" s="1">
        <v>0</v>
      </c>
      <c r="FR318" s="1">
        <v>6.2</v>
      </c>
      <c r="FS318" s="1">
        <v>5.2</v>
      </c>
      <c r="FT318" s="1">
        <v>0</v>
      </c>
      <c r="FU318" s="1">
        <v>6.2</v>
      </c>
      <c r="FV318" s="1">
        <v>0</v>
      </c>
      <c r="FW318" s="1">
        <v>6.9</v>
      </c>
      <c r="FX318" s="1">
        <v>0</v>
      </c>
      <c r="FY318" s="1">
        <v>0</v>
      </c>
      <c r="FZ318" s="1">
        <v>5.0999999999999996</v>
      </c>
      <c r="GA318" s="1">
        <v>0</v>
      </c>
      <c r="GB318" s="1">
        <v>0</v>
      </c>
      <c r="GC318" s="1">
        <v>5.3</v>
      </c>
      <c r="GD318" s="1">
        <v>0</v>
      </c>
      <c r="GE318" s="1">
        <v>0</v>
      </c>
      <c r="GF318" s="1">
        <v>0</v>
      </c>
      <c r="GG318" s="1">
        <v>0</v>
      </c>
      <c r="GH318" s="1">
        <v>0</v>
      </c>
      <c r="GI318" s="1">
        <v>0</v>
      </c>
      <c r="GJ318" s="1">
        <v>0</v>
      </c>
      <c r="GK318" s="1">
        <v>0</v>
      </c>
      <c r="GL318" s="1">
        <v>0</v>
      </c>
      <c r="GM318" s="1">
        <v>0</v>
      </c>
      <c r="GN318" s="1">
        <v>0</v>
      </c>
      <c r="GO318" s="1">
        <v>0</v>
      </c>
      <c r="GP318" s="1">
        <v>0</v>
      </c>
      <c r="GQ318" s="1">
        <v>5.0999999999999996</v>
      </c>
      <c r="GR318" s="1">
        <v>5.3</v>
      </c>
      <c r="GS318" s="1">
        <v>0</v>
      </c>
      <c r="GT318" s="1">
        <v>0</v>
      </c>
      <c r="GU318" s="1">
        <v>5.0999999999999996</v>
      </c>
      <c r="GV318" s="1">
        <v>0</v>
      </c>
      <c r="GW318" s="1">
        <v>0</v>
      </c>
      <c r="GX318" s="1">
        <v>4.9000000000000004</v>
      </c>
      <c r="GY318" s="1">
        <v>0</v>
      </c>
      <c r="GZ318" s="1">
        <v>0</v>
      </c>
      <c r="HA318" s="1">
        <v>0</v>
      </c>
      <c r="HB318" s="1">
        <v>0</v>
      </c>
      <c r="HC318" s="1">
        <v>0</v>
      </c>
      <c r="HD318" s="1">
        <v>4.5</v>
      </c>
      <c r="HE318" s="1">
        <v>0</v>
      </c>
      <c r="HF318" s="1">
        <v>0</v>
      </c>
      <c r="HG318" s="1">
        <v>0</v>
      </c>
      <c r="HH318" s="1">
        <v>0</v>
      </c>
      <c r="HI318" s="1">
        <v>0</v>
      </c>
      <c r="HJ318" s="1">
        <v>0</v>
      </c>
      <c r="HK318" s="1">
        <v>0</v>
      </c>
      <c r="HL318" s="1">
        <v>6.2</v>
      </c>
      <c r="HM318" s="1">
        <v>0</v>
      </c>
      <c r="HN318" s="1">
        <v>0</v>
      </c>
      <c r="HO318" s="1">
        <v>0</v>
      </c>
      <c r="HP318" s="1">
        <v>0</v>
      </c>
      <c r="HQ318" s="1">
        <v>0</v>
      </c>
      <c r="HR318" s="1">
        <v>0</v>
      </c>
      <c r="HS318" s="1">
        <v>0</v>
      </c>
      <c r="HT318" s="1">
        <v>0</v>
      </c>
      <c r="HU318" s="1">
        <v>0</v>
      </c>
      <c r="HV318" s="1">
        <v>5.9</v>
      </c>
      <c r="HW318" s="1">
        <v>0</v>
      </c>
      <c r="HX318" s="1">
        <v>0</v>
      </c>
      <c r="HY318" s="1">
        <v>0</v>
      </c>
      <c r="HZ318" s="1">
        <v>0</v>
      </c>
      <c r="IA318" s="1">
        <v>0</v>
      </c>
      <c r="IB318" s="1">
        <v>6</v>
      </c>
      <c r="IC318" s="1">
        <v>6</v>
      </c>
      <c r="ID318" s="1">
        <v>0</v>
      </c>
      <c r="IE318" s="1">
        <v>0</v>
      </c>
      <c r="IF318" s="1">
        <v>0</v>
      </c>
      <c r="IG318" s="1">
        <v>0</v>
      </c>
      <c r="IH318" s="1">
        <v>0</v>
      </c>
      <c r="II318" s="1">
        <v>0</v>
      </c>
      <c r="IJ318" s="1">
        <v>0</v>
      </c>
      <c r="IK318" s="1">
        <v>0</v>
      </c>
      <c r="IL318" s="1">
        <v>0</v>
      </c>
      <c r="IM318" s="1">
        <v>0</v>
      </c>
      <c r="IN318" s="1">
        <v>0</v>
      </c>
      <c r="IO318" s="1">
        <v>0</v>
      </c>
      <c r="IP318" s="1">
        <v>5.7</v>
      </c>
      <c r="IQ318" s="1">
        <v>0</v>
      </c>
      <c r="IR318" s="1">
        <v>0</v>
      </c>
      <c r="IS318" s="1">
        <v>5.3</v>
      </c>
      <c r="IT318" s="1">
        <v>0</v>
      </c>
      <c r="IU318" s="1">
        <v>0</v>
      </c>
      <c r="IV318" s="1">
        <v>6.1</v>
      </c>
      <c r="IW318" s="1">
        <v>5.5</v>
      </c>
      <c r="IX318" s="1">
        <v>0</v>
      </c>
      <c r="IY318" s="1">
        <v>5.2</v>
      </c>
      <c r="IZ318" s="1">
        <v>0</v>
      </c>
      <c r="JA318" s="1">
        <v>5.0999999999999996</v>
      </c>
      <c r="JB318" s="1">
        <v>5.3</v>
      </c>
      <c r="JC318" s="1">
        <v>0</v>
      </c>
      <c r="JD318" s="1">
        <v>0</v>
      </c>
      <c r="JE318" s="1">
        <v>0</v>
      </c>
      <c r="JF318" s="1">
        <v>0</v>
      </c>
      <c r="JG318" s="1">
        <v>0</v>
      </c>
      <c r="JH318" s="1">
        <v>6.2</v>
      </c>
      <c r="JI318" s="1">
        <v>0</v>
      </c>
      <c r="JJ318" s="1">
        <v>0</v>
      </c>
      <c r="JK318" s="1">
        <v>0</v>
      </c>
      <c r="JL318" s="1">
        <v>0</v>
      </c>
      <c r="JM318" s="1">
        <v>0</v>
      </c>
      <c r="JN318" s="1">
        <v>0</v>
      </c>
      <c r="JO318" s="1">
        <v>5.6</v>
      </c>
      <c r="JP318" s="1">
        <v>7.9</v>
      </c>
      <c r="JQ318" s="1">
        <v>5.8</v>
      </c>
      <c r="JR318" s="1">
        <v>0</v>
      </c>
      <c r="JS318" s="1">
        <v>5.9</v>
      </c>
      <c r="JT318" s="1">
        <v>0</v>
      </c>
      <c r="JU318" s="1">
        <v>0</v>
      </c>
      <c r="JV318" s="1">
        <v>0</v>
      </c>
      <c r="JW318" s="1">
        <v>0</v>
      </c>
      <c r="JX318" s="1">
        <v>0</v>
      </c>
      <c r="JY318" s="1">
        <v>0</v>
      </c>
      <c r="JZ318" s="1">
        <v>0</v>
      </c>
      <c r="KA318" s="1">
        <v>5.8</v>
      </c>
      <c r="KB318" s="1">
        <v>0</v>
      </c>
      <c r="KC318" s="1">
        <v>0</v>
      </c>
      <c r="KD318" s="1">
        <v>0</v>
      </c>
      <c r="KE318" s="1">
        <v>0</v>
      </c>
      <c r="KF318" s="1">
        <v>7.6</v>
      </c>
      <c r="KG318" s="1">
        <v>0</v>
      </c>
      <c r="KH318" s="1">
        <v>0</v>
      </c>
      <c r="KI318" s="1">
        <v>4.4000000000000004</v>
      </c>
      <c r="KJ318" s="1">
        <v>0</v>
      </c>
      <c r="KK318" s="1">
        <v>0</v>
      </c>
      <c r="KL318" s="1">
        <v>0</v>
      </c>
      <c r="KM318" s="1">
        <v>0</v>
      </c>
      <c r="KN318" s="1">
        <v>0</v>
      </c>
      <c r="KO318" s="1">
        <v>0</v>
      </c>
      <c r="KP318" s="1">
        <v>0</v>
      </c>
      <c r="KQ318" s="1">
        <v>6.9</v>
      </c>
      <c r="KR318" s="1">
        <v>7.3</v>
      </c>
      <c r="KS318" s="1">
        <v>6.3</v>
      </c>
      <c r="KT318" s="1">
        <v>8.1</v>
      </c>
      <c r="KU318" s="1">
        <v>0</v>
      </c>
      <c r="KV318" s="1">
        <v>0</v>
      </c>
      <c r="KW318" s="1">
        <v>0</v>
      </c>
      <c r="KX318" s="1">
        <v>0</v>
      </c>
      <c r="KY318" s="1">
        <v>4.8</v>
      </c>
      <c r="KZ318" s="1">
        <v>6.5</v>
      </c>
      <c r="LA318" s="1">
        <v>0</v>
      </c>
      <c r="LB318" s="1">
        <v>0</v>
      </c>
      <c r="LC318" s="1">
        <v>0</v>
      </c>
      <c r="LD318" s="1">
        <v>0</v>
      </c>
      <c r="LE318" s="1">
        <v>0</v>
      </c>
      <c r="LF318" s="1">
        <v>0</v>
      </c>
      <c r="LG318" s="1">
        <v>0</v>
      </c>
      <c r="LH318" s="1">
        <v>0</v>
      </c>
      <c r="LI318" s="1">
        <v>0</v>
      </c>
      <c r="LJ318" s="1">
        <v>0</v>
      </c>
      <c r="LK318" s="1">
        <v>0</v>
      </c>
      <c r="LL318" s="1">
        <v>0</v>
      </c>
      <c r="LM318" s="1">
        <v>0</v>
      </c>
      <c r="LN318" s="1">
        <v>0</v>
      </c>
      <c r="LO318" s="1">
        <v>0</v>
      </c>
      <c r="LP318" s="1">
        <v>0</v>
      </c>
      <c r="LQ318" s="1">
        <v>0</v>
      </c>
      <c r="LR318" s="1">
        <v>0</v>
      </c>
      <c r="LS318" s="1">
        <v>6.7</v>
      </c>
      <c r="LT318" s="1">
        <v>0</v>
      </c>
      <c r="LU318" s="1">
        <v>0</v>
      </c>
      <c r="LV318" s="1">
        <v>0</v>
      </c>
      <c r="LW318" s="1">
        <v>0</v>
      </c>
      <c r="LX318" s="1">
        <v>0</v>
      </c>
      <c r="LY318" s="1">
        <v>6.9</v>
      </c>
      <c r="LZ318" s="1">
        <v>0</v>
      </c>
      <c r="MA318" s="1">
        <v>0</v>
      </c>
      <c r="MB318" s="1">
        <v>6.4</v>
      </c>
      <c r="MC318" s="1">
        <v>0</v>
      </c>
      <c r="MD318" s="1">
        <v>0</v>
      </c>
      <c r="ME318" s="1">
        <v>65535</v>
      </c>
      <c r="MF318" s="1">
        <v>65535</v>
      </c>
      <c r="MG318" s="1">
        <v>65535</v>
      </c>
      <c r="MH318" s="1">
        <v>65535</v>
      </c>
      <c r="MI318" s="1">
        <v>65535</v>
      </c>
      <c r="MJ318" s="1">
        <v>65535</v>
      </c>
      <c r="MK318" s="1">
        <v>65535</v>
      </c>
      <c r="ML318" s="1">
        <v>65535</v>
      </c>
      <c r="MM318" s="1">
        <v>65535</v>
      </c>
      <c r="MN318" s="1">
        <v>65535</v>
      </c>
      <c r="MO318" s="1">
        <v>65535</v>
      </c>
      <c r="MP318" s="1">
        <v>65535</v>
      </c>
      <c r="MQ318" s="1">
        <v>65535</v>
      </c>
      <c r="MR318" s="1">
        <v>65535</v>
      </c>
      <c r="MS318" s="1">
        <v>65535</v>
      </c>
      <c r="MT318" s="1">
        <v>65535</v>
      </c>
      <c r="MU318" s="1">
        <v>65535</v>
      </c>
      <c r="MV318" s="1">
        <v>65535</v>
      </c>
      <c r="MW318" s="1">
        <v>65535</v>
      </c>
      <c r="MX318" s="1">
        <v>65535</v>
      </c>
      <c r="MY318" s="1">
        <v>65535</v>
      </c>
      <c r="MZ318" s="1">
        <v>65535</v>
      </c>
      <c r="NA318" s="1">
        <v>65535</v>
      </c>
      <c r="NB318" s="1">
        <v>65535</v>
      </c>
      <c r="NC318" s="1">
        <v>65535</v>
      </c>
      <c r="ND318" s="1">
        <v>65535</v>
      </c>
      <c r="NE318" s="1">
        <v>65535</v>
      </c>
      <c r="NF318" s="1">
        <v>65535</v>
      </c>
      <c r="NG318" s="1">
        <v>65535</v>
      </c>
      <c r="NH318" s="1">
        <v>65535</v>
      </c>
      <c r="NI318" s="1">
        <v>0</v>
      </c>
      <c r="NJ318" s="6">
        <f t="shared" si="209"/>
        <v>0.967741935483871</v>
      </c>
      <c r="NK318" s="3">
        <f t="shared" si="210"/>
        <v>0.9642857142857143</v>
      </c>
      <c r="NL318" s="3">
        <f t="shared" si="211"/>
        <v>1</v>
      </c>
      <c r="NM318" s="3">
        <f t="shared" si="212"/>
        <v>1</v>
      </c>
      <c r="NN318" s="3">
        <f t="shared" si="213"/>
        <v>1</v>
      </c>
      <c r="NO318" s="3">
        <f t="shared" si="214"/>
        <v>1</v>
      </c>
      <c r="NP318" s="3">
        <f t="shared" si="215"/>
        <v>1</v>
      </c>
      <c r="NQ318" s="3">
        <f t="shared" si="216"/>
        <v>1</v>
      </c>
      <c r="NR318" s="3">
        <f t="shared" si="217"/>
        <v>1</v>
      </c>
      <c r="NS318" s="3">
        <f t="shared" si="218"/>
        <v>1</v>
      </c>
      <c r="NT318" s="3">
        <f t="shared" si="219"/>
        <v>1</v>
      </c>
      <c r="NU318" s="3">
        <f t="shared" si="220"/>
        <v>3.2258064516129031E-2</v>
      </c>
      <c r="NV318" s="3">
        <f t="shared" si="221"/>
        <v>0.9123287671232877</v>
      </c>
      <c r="NW318" s="5">
        <f t="shared" si="222"/>
        <v>0.68666666666666676</v>
      </c>
      <c r="NX318" s="1">
        <f t="shared" si="223"/>
        <v>0.9185185185185184</v>
      </c>
      <c r="NY318" s="1">
        <f t="shared" si="224"/>
        <v>0.72903225806451621</v>
      </c>
      <c r="NZ318" s="1">
        <f t="shared" si="225"/>
        <v>0.92333333333333345</v>
      </c>
      <c r="OA318" s="1">
        <f t="shared" si="226"/>
        <v>0.82258064516129037</v>
      </c>
      <c r="OB318" s="1">
        <f t="shared" si="227"/>
        <v>1.7033333333333331</v>
      </c>
      <c r="OC318" s="1">
        <f t="shared" si="228"/>
        <v>1.0032258064516129</v>
      </c>
      <c r="OD318" s="1">
        <f t="shared" si="229"/>
        <v>0.76129032258064511</v>
      </c>
      <c r="OE318" s="1">
        <f t="shared" si="230"/>
        <v>2.13</v>
      </c>
      <c r="OF318" s="1">
        <f t="shared" si="231"/>
        <v>1.861290322580645</v>
      </c>
      <c r="OG318" s="1">
        <f t="shared" si="232"/>
        <v>0.66666666666666663</v>
      </c>
      <c r="OH318" s="1" t="e">
        <f t="shared" si="233"/>
        <v>#N/A</v>
      </c>
      <c r="OI318" s="111" t="e">
        <f>NA()</f>
        <v>#N/A</v>
      </c>
      <c r="OJ318" s="112" t="e">
        <f>NA()</f>
        <v>#N/A</v>
      </c>
      <c r="OK318" s="112" t="e">
        <f>NA()</f>
        <v>#N/A</v>
      </c>
      <c r="OL318" s="112" t="e">
        <f>NA()</f>
        <v>#N/A</v>
      </c>
      <c r="OM318" s="112" t="e">
        <f>NA()</f>
        <v>#N/A</v>
      </c>
      <c r="ON318" s="112" t="e">
        <f>NA()</f>
        <v>#N/A</v>
      </c>
      <c r="OO318" s="112" t="e">
        <f>NA()</f>
        <v>#N/A</v>
      </c>
      <c r="OP318" s="112" t="e">
        <f>NA()</f>
        <v>#N/A</v>
      </c>
      <c r="OQ318" s="112" t="e">
        <f>NA()</f>
        <v>#N/A</v>
      </c>
      <c r="OR318" s="112" t="e">
        <f>NA()</f>
        <v>#N/A</v>
      </c>
      <c r="OS318" s="112" t="e">
        <f>NA()</f>
        <v>#N/A</v>
      </c>
      <c r="OT318" s="112" t="e">
        <f>NA()</f>
        <v>#N/A</v>
      </c>
      <c r="OU318" s="5" t="e">
        <f t="shared" si="246"/>
        <v>#N/A</v>
      </c>
      <c r="OV318" s="1" t="e">
        <f t="shared" si="247"/>
        <v>#N/A</v>
      </c>
      <c r="OW318" s="1" t="e">
        <f t="shared" si="248"/>
        <v>#N/A</v>
      </c>
      <c r="OX318" s="1" t="e">
        <f t="shared" si="249"/>
        <v>#N/A</v>
      </c>
      <c r="OY318" s="1" t="e">
        <f t="shared" si="250"/>
        <v>#N/A</v>
      </c>
      <c r="OZ318" s="1" t="e">
        <f t="shared" si="251"/>
        <v>#N/A</v>
      </c>
      <c r="PA318" s="1" t="e">
        <f t="shared" si="252"/>
        <v>#N/A</v>
      </c>
      <c r="PB318" s="1" t="e">
        <f t="shared" si="253"/>
        <v>#N/A</v>
      </c>
      <c r="PC318" s="1" t="e">
        <f t="shared" si="254"/>
        <v>#N/A</v>
      </c>
      <c r="PD318" s="1" t="e">
        <f t="shared" si="255"/>
        <v>#N/A</v>
      </c>
      <c r="PE318" s="1" t="e">
        <f t="shared" si="256"/>
        <v>#N/A</v>
      </c>
      <c r="PF318" s="1" t="e">
        <f t="shared" si="257"/>
        <v>#N/A</v>
      </c>
      <c r="PG318" s="111" t="e">
        <f>NA()</f>
        <v>#N/A</v>
      </c>
      <c r="PH318" s="112" t="e">
        <f>NA()</f>
        <v>#N/A</v>
      </c>
      <c r="PI318" s="112" t="e">
        <f>NA()</f>
        <v>#N/A</v>
      </c>
      <c r="PJ318" s="112" t="e">
        <f>NA()</f>
        <v>#N/A</v>
      </c>
      <c r="PK318" s="112" t="e">
        <f>NA()</f>
        <v>#N/A</v>
      </c>
      <c r="PL318" s="112" t="e">
        <f>NA()</f>
        <v>#N/A</v>
      </c>
      <c r="PM318" s="112" t="e">
        <f>NA()</f>
        <v>#N/A</v>
      </c>
      <c r="PN318" s="112" t="e">
        <f>NA()</f>
        <v>#N/A</v>
      </c>
      <c r="PO318" s="112" t="e">
        <f>NA()</f>
        <v>#N/A</v>
      </c>
      <c r="PP318" s="112" t="e">
        <f>NA()</f>
        <v>#N/A</v>
      </c>
      <c r="PQ318" s="112" t="e">
        <f>NA()</f>
        <v>#N/A</v>
      </c>
      <c r="PR318" s="137" t="e">
        <f>NA()</f>
        <v>#N/A</v>
      </c>
      <c r="PS318" s="5">
        <f t="array" ref="PS318">+IF(ISERROR($NW318)=FALSE,MIN(IF($H318:$AL318&lt;65534,$H318:$AL318,"")),NA())</f>
        <v>0</v>
      </c>
      <c r="PT318" s="1">
        <f t="array" ref="PT318">+IF(ISERROR($NX318)=FALSE,MIN(IF($AM318:$BN318&lt;65534,$AM318:$BN318,"")),NA())</f>
        <v>0</v>
      </c>
      <c r="PU318" s="1">
        <f t="array" ref="PU318">+IF(ISERROR($NY318)=FALSE,MIN(IF($BP318:$CT318&lt;65534,$BP318:$CT318,"")),NA())</f>
        <v>0</v>
      </c>
      <c r="PV318" s="1">
        <f t="array" ref="PV318">+IF(ISERROR($NZ318)=FALSE,MIN(IF($CU318:$DX318&lt;65534,$CU318:$DX318,"")),NA())</f>
        <v>0</v>
      </c>
      <c r="PW318" s="1">
        <f t="array" ref="PW318">+IF(ISERROR($OA318)=FALSE,MIN(IF($DY318:$FC318&lt;65534,$DY318:$FC318,"")),NA())</f>
        <v>0</v>
      </c>
      <c r="PX318" s="1">
        <f t="array" ref="PX318">+IF(ISERROR($OB318)=FALSE,MIN(IF($FD318:$GG318&lt;65534,$FD318:$GG318,"")),NA())</f>
        <v>0</v>
      </c>
      <c r="PY318" s="1">
        <f t="array" ref="PY318">+IF(ISERROR($OC318)=FALSE,MIN(IF($GH318:$HL318&lt;65534,$GH318:$HL318,"")),NA())</f>
        <v>0</v>
      </c>
      <c r="PZ318" s="1">
        <f t="array" ref="PZ318">+IF(ISERROR($OD318)=FALSE,MIN(IF($HM318:$IQ318&lt;65534,$HM318:$IQ318,"")),NA())</f>
        <v>0</v>
      </c>
      <c r="QA318" s="1">
        <f t="array" ref="QA318">+IF(ISERROR($OE318)=FALSE,MIN(IF($IR318:$JU318&lt;65534,$IR318:$JU318,"")),NA())</f>
        <v>0</v>
      </c>
      <c r="QB318" s="1">
        <f t="array" ref="QB318">+IF(ISERROR($OF318)=FALSE,MIN(IF($JV318:$KZ318&lt;65534,$JV318:$KZ318,"")),NA())</f>
        <v>0</v>
      </c>
      <c r="QC318" s="1">
        <f t="array" ref="QC318">+IF(ISERROR($OG318)=FALSE,MIN(IF($LA318:$MD318&lt;65534,$LA318:$MD318,"")),NA())</f>
        <v>0</v>
      </c>
      <c r="QD318" s="1" t="e">
        <f t="array" ref="QD318">+IF(ISERROR($OH318)=FALSE,MIN(IF($ME318:$NI318&lt;65534,$ME318:$NI318,"")),NA())</f>
        <v>#N/A</v>
      </c>
      <c r="QE318" s="5" t="e">
        <f t="shared" ref="QE318:QE371" si="258">+IF(ISERROR(PG318-PS318)=FALSE,PG318-PS318,NA())</f>
        <v>#N/A</v>
      </c>
      <c r="QF318" s="1" t="e">
        <f t="shared" ref="QF318:QF371" si="259">+IF(ISERROR(PH318-PT318)=FALSE,PH318-PT318,NA())</f>
        <v>#N/A</v>
      </c>
      <c r="QG318" s="1" t="e">
        <f t="shared" ref="QG318:QG371" si="260">+IF(ISERROR(PI318-PU318)=FALSE,PI318-PU318,NA())</f>
        <v>#N/A</v>
      </c>
      <c r="QH318" s="1" t="e">
        <f t="shared" ref="QH318:QH371" si="261">+IF(ISERROR(PJ318-PV318)=FALSE,PJ318-PV318,NA())</f>
        <v>#N/A</v>
      </c>
      <c r="QI318" s="1" t="e">
        <f t="shared" ref="QI318:QI371" si="262">+IF(ISERROR(PK318-PW318)=FALSE,PK318-PW318,NA())</f>
        <v>#N/A</v>
      </c>
      <c r="QJ318" s="1" t="e">
        <f t="shared" ref="QJ318:QJ371" si="263">+IF(ISERROR(PL318-PX318)=FALSE,PL318-PX318,NA())</f>
        <v>#N/A</v>
      </c>
      <c r="QK318" s="1" t="e">
        <f t="shared" ref="QK318:QK371" si="264">+IF(ISERROR(PM318-PY318)=FALSE,PM318-PY318,NA())</f>
        <v>#N/A</v>
      </c>
      <c r="QL318" s="1" t="e">
        <f t="shared" ref="QL318:QL371" si="265">+IF(ISERROR(PN318-PZ318)=FALSE,PN318-PZ318,NA())</f>
        <v>#N/A</v>
      </c>
      <c r="QM318" s="1" t="e">
        <f t="shared" ref="QM318:QM371" si="266">+IF(ISERROR(PO318-QA318)=FALSE,PO318-QA318,NA())</f>
        <v>#N/A</v>
      </c>
      <c r="QN318" s="1" t="e">
        <f t="shared" ref="QN318:QN371" si="267">+IF(ISERROR(PP318-QB318)=FALSE,PP318-QB318,NA())</f>
        <v>#N/A</v>
      </c>
      <c r="QO318" s="1" t="e">
        <f t="shared" ref="QO318:QO371" si="268">+IF(ISERROR(PQ318-QC318)=FALSE,PQ318-QC318,NA())</f>
        <v>#N/A</v>
      </c>
      <c r="QP318" s="1" t="e">
        <f t="shared" ref="QP318:QP371" si="269">+IF(ISERROR(PR318-QD318)=FALSE,PR318-QD318,NA())</f>
        <v>#N/A</v>
      </c>
      <c r="QQ318" s="5" t="s">
        <v>893</v>
      </c>
    </row>
    <row r="319" spans="1:459" s="1" customFormat="1" x14ac:dyDescent="0.2">
      <c r="A319" s="130">
        <v>24035410</v>
      </c>
      <c r="B319" s="131">
        <v>-72.911152777777787</v>
      </c>
      <c r="C319" s="131">
        <v>5.753333333333333</v>
      </c>
      <c r="D319" s="132">
        <v>2495</v>
      </c>
      <c r="E319" s="133" t="s">
        <v>173</v>
      </c>
      <c r="F319" s="133" t="s">
        <v>173</v>
      </c>
      <c r="G319" s="133" t="s">
        <v>308</v>
      </c>
      <c r="H319" s="1">
        <v>65535</v>
      </c>
      <c r="I319" s="1">
        <v>2.9</v>
      </c>
      <c r="J319" s="1">
        <v>5.7</v>
      </c>
      <c r="K319" s="1">
        <v>5.3</v>
      </c>
      <c r="L319" s="1">
        <v>6.1</v>
      </c>
      <c r="M319" s="1">
        <v>10.9</v>
      </c>
      <c r="N319" s="1">
        <v>8.9</v>
      </c>
      <c r="O319" s="1">
        <v>8.1999999999999993</v>
      </c>
      <c r="P319" s="1">
        <v>7.5</v>
      </c>
      <c r="Q319" s="1">
        <v>11</v>
      </c>
      <c r="R319" s="1">
        <v>11</v>
      </c>
      <c r="S319" s="1">
        <v>11.7</v>
      </c>
      <c r="T319" s="1">
        <v>12.1</v>
      </c>
      <c r="U319" s="1">
        <v>11.2</v>
      </c>
      <c r="V319" s="1">
        <v>9.1</v>
      </c>
      <c r="W319" s="1">
        <v>3</v>
      </c>
      <c r="X319" s="1">
        <v>10.1</v>
      </c>
      <c r="Y319" s="1">
        <v>5.5</v>
      </c>
      <c r="Z319" s="1">
        <v>7</v>
      </c>
      <c r="AA319" s="1">
        <v>8.1</v>
      </c>
      <c r="AB319" s="1">
        <v>6.3</v>
      </c>
      <c r="AC319" s="1">
        <v>7.4</v>
      </c>
      <c r="AD319" s="1">
        <v>4.3</v>
      </c>
      <c r="AE319" s="1">
        <v>8.3000000000000007</v>
      </c>
      <c r="AF319" s="1">
        <v>8.9</v>
      </c>
      <c r="AG319" s="1">
        <v>8.1999999999999993</v>
      </c>
      <c r="AH319" s="1">
        <v>8.1999999999999993</v>
      </c>
      <c r="AI319" s="1">
        <v>10.3</v>
      </c>
      <c r="AJ319" s="1">
        <v>12.2</v>
      </c>
      <c r="AK319" s="1">
        <v>11.4</v>
      </c>
      <c r="AL319" s="1">
        <v>10</v>
      </c>
      <c r="AM319" s="1">
        <v>65535</v>
      </c>
      <c r="AN319" s="1">
        <v>11.4</v>
      </c>
      <c r="AO319" s="1">
        <v>8.4</v>
      </c>
      <c r="AP319" s="1">
        <v>9.4</v>
      </c>
      <c r="AQ319" s="1">
        <v>9.1999999999999993</v>
      </c>
      <c r="AR319" s="1">
        <v>11.7</v>
      </c>
      <c r="AS319" s="1">
        <v>12.3</v>
      </c>
      <c r="AT319" s="1">
        <v>13.6</v>
      </c>
      <c r="AU319" s="1">
        <v>12.6</v>
      </c>
      <c r="AV319" s="1">
        <v>10.199999999999999</v>
      </c>
      <c r="AW319" s="1">
        <v>9.1</v>
      </c>
      <c r="AX319" s="1">
        <v>10.199999999999999</v>
      </c>
      <c r="AY319" s="1">
        <v>10</v>
      </c>
      <c r="AZ319" s="1">
        <v>8.4</v>
      </c>
      <c r="BA319" s="1">
        <v>9.4</v>
      </c>
      <c r="BB319" s="1">
        <v>7.9</v>
      </c>
      <c r="BC319" s="1">
        <v>8.3000000000000007</v>
      </c>
      <c r="BD319" s="1">
        <v>10.5</v>
      </c>
      <c r="BE319" s="1">
        <v>12</v>
      </c>
      <c r="BF319" s="1">
        <v>13.1</v>
      </c>
      <c r="BG319" s="1">
        <v>11.1</v>
      </c>
      <c r="BH319" s="1">
        <v>10.3</v>
      </c>
      <c r="BI319" s="1">
        <v>12.9</v>
      </c>
      <c r="BJ319" s="1">
        <v>13.6</v>
      </c>
      <c r="BK319" s="1">
        <v>9.1999999999999993</v>
      </c>
      <c r="BL319" s="1">
        <v>9.6999999999999993</v>
      </c>
      <c r="BM319" s="1">
        <v>12.8</v>
      </c>
      <c r="BN319" s="1">
        <v>10</v>
      </c>
      <c r="BO319" s="102"/>
      <c r="BP319" s="1">
        <v>10.8</v>
      </c>
      <c r="BQ319" s="1">
        <v>12.7</v>
      </c>
      <c r="BR319" s="1">
        <v>12.2</v>
      </c>
      <c r="BS319" s="1">
        <v>10.5</v>
      </c>
      <c r="BT319" s="1">
        <v>12.8</v>
      </c>
      <c r="BU319" s="1">
        <v>13.3</v>
      </c>
      <c r="BV319" s="1">
        <v>12.6</v>
      </c>
      <c r="BW319" s="1">
        <v>10.6</v>
      </c>
      <c r="BX319" s="1">
        <v>11.9</v>
      </c>
      <c r="BY319" s="1">
        <v>10</v>
      </c>
      <c r="BZ319" s="1">
        <v>13.5</v>
      </c>
      <c r="CA319" s="1">
        <v>11.6</v>
      </c>
      <c r="CB319" s="1">
        <v>13.5</v>
      </c>
      <c r="CC319" s="1">
        <v>13.8</v>
      </c>
      <c r="CD319" s="1">
        <v>11.8</v>
      </c>
      <c r="CE319" s="1">
        <v>13.6</v>
      </c>
      <c r="CF319" s="1">
        <v>11.1</v>
      </c>
      <c r="CG319" s="1">
        <v>11.7</v>
      </c>
      <c r="CH319" s="1">
        <v>11.6</v>
      </c>
      <c r="CI319" s="1">
        <v>11.6</v>
      </c>
      <c r="CJ319" s="1">
        <v>12.4</v>
      </c>
      <c r="CK319" s="1">
        <v>12.4</v>
      </c>
      <c r="CL319" s="1">
        <v>12.4</v>
      </c>
      <c r="CM319" s="1">
        <v>11.1</v>
      </c>
      <c r="CN319" s="1">
        <v>10.8</v>
      </c>
      <c r="CO319" s="1">
        <v>14.2</v>
      </c>
      <c r="CP319" s="1">
        <v>11.8</v>
      </c>
      <c r="CQ319" s="1">
        <v>9.3000000000000007</v>
      </c>
      <c r="CR319" s="1">
        <v>13.5</v>
      </c>
      <c r="CS319" s="1">
        <v>12.5</v>
      </c>
      <c r="CT319" s="1">
        <v>11</v>
      </c>
      <c r="CU319" s="1">
        <v>12</v>
      </c>
      <c r="CV319" s="1">
        <v>11.4</v>
      </c>
      <c r="CW319" s="1">
        <v>9.5</v>
      </c>
      <c r="CX319" s="1">
        <v>12.9</v>
      </c>
      <c r="CY319" s="1">
        <v>12</v>
      </c>
      <c r="CZ319" s="1">
        <v>13.5</v>
      </c>
      <c r="DA319" s="1">
        <v>12.6</v>
      </c>
      <c r="DB319" s="1">
        <v>12.1</v>
      </c>
      <c r="DC319" s="1">
        <v>9.8000000000000007</v>
      </c>
      <c r="DD319" s="1">
        <v>11.3</v>
      </c>
      <c r="DE319" s="1">
        <v>12.4</v>
      </c>
      <c r="DF319" s="1">
        <v>11.8</v>
      </c>
      <c r="DG319" s="1">
        <v>11.8</v>
      </c>
      <c r="DH319" s="1">
        <v>10.6</v>
      </c>
      <c r="DI319" s="1">
        <v>11.8</v>
      </c>
      <c r="DJ319" s="1">
        <v>12.9</v>
      </c>
      <c r="DK319" s="1">
        <v>13</v>
      </c>
      <c r="DL319" s="1">
        <v>13.8</v>
      </c>
      <c r="DM319" s="1">
        <v>13.1</v>
      </c>
      <c r="DN319" s="1">
        <v>13</v>
      </c>
      <c r="DO319" s="1">
        <v>13.4</v>
      </c>
      <c r="DP319" s="1">
        <v>12.5</v>
      </c>
      <c r="DQ319" s="1">
        <v>12.2</v>
      </c>
      <c r="DR319" s="1">
        <v>12.1</v>
      </c>
      <c r="DS319" s="1">
        <v>11.9</v>
      </c>
      <c r="DT319" s="1">
        <v>12.7</v>
      </c>
      <c r="DU319" s="1">
        <v>13.1</v>
      </c>
      <c r="DV319" s="1">
        <v>13.5</v>
      </c>
      <c r="DW319" s="1">
        <v>8.3000000000000007</v>
      </c>
      <c r="DX319" s="1">
        <v>6.7</v>
      </c>
      <c r="DY319" s="1">
        <v>5.4</v>
      </c>
      <c r="DZ319" s="1">
        <v>5.7</v>
      </c>
      <c r="EA319" s="1">
        <v>10.1</v>
      </c>
      <c r="EB319" s="1">
        <v>12.3</v>
      </c>
      <c r="EC319" s="1">
        <v>12.4</v>
      </c>
      <c r="ED319" s="1">
        <v>13.6</v>
      </c>
      <c r="EE319" s="1">
        <v>10.5</v>
      </c>
      <c r="EF319" s="1">
        <v>12.9</v>
      </c>
      <c r="EG319" s="1">
        <v>12.9</v>
      </c>
      <c r="EH319" s="1">
        <v>12.3</v>
      </c>
      <c r="EI319" s="1">
        <v>12.9</v>
      </c>
      <c r="EJ319" s="1">
        <v>12.1</v>
      </c>
      <c r="EK319" s="1">
        <v>12.5</v>
      </c>
      <c r="EL319" s="1">
        <v>12.7</v>
      </c>
      <c r="EM319" s="1">
        <v>11.3</v>
      </c>
      <c r="EN319" s="1">
        <v>12.2</v>
      </c>
      <c r="EO319" s="1">
        <v>11.1</v>
      </c>
      <c r="EP319" s="1">
        <v>12</v>
      </c>
      <c r="EQ319" s="1">
        <v>11.4</v>
      </c>
      <c r="ER319" s="1">
        <v>13.5</v>
      </c>
      <c r="ES319" s="1">
        <v>9.6999999999999993</v>
      </c>
      <c r="ET319" s="1">
        <v>12</v>
      </c>
      <c r="EU319" s="1">
        <v>12</v>
      </c>
      <c r="EV319" s="1">
        <v>11.7</v>
      </c>
      <c r="EW319" s="1">
        <v>10.7</v>
      </c>
      <c r="EX319" s="1">
        <v>10.9</v>
      </c>
      <c r="EY319" s="1">
        <v>11.9</v>
      </c>
      <c r="EZ319" s="1">
        <v>11.3</v>
      </c>
      <c r="FA319" s="1">
        <v>12.1</v>
      </c>
      <c r="FB319" s="1">
        <v>12.8</v>
      </c>
      <c r="FC319" s="1">
        <v>12.8</v>
      </c>
      <c r="FD319" s="1">
        <v>12.9</v>
      </c>
      <c r="FE319" s="1">
        <v>11.6</v>
      </c>
      <c r="FF319" s="1">
        <v>12.2</v>
      </c>
      <c r="FG319" s="1">
        <v>9.3000000000000007</v>
      </c>
      <c r="FH319" s="1">
        <v>12</v>
      </c>
      <c r="FI319" s="1">
        <v>9.5</v>
      </c>
      <c r="FJ319" s="1">
        <v>11.3</v>
      </c>
      <c r="FK319" s="1">
        <v>11.9</v>
      </c>
      <c r="FL319" s="1">
        <v>11.4</v>
      </c>
      <c r="FM319" s="1">
        <v>11.2</v>
      </c>
      <c r="FN319" s="1">
        <v>10.8</v>
      </c>
      <c r="FO319" s="1">
        <v>13.8</v>
      </c>
      <c r="FP319" s="1">
        <v>12</v>
      </c>
      <c r="FQ319" s="1">
        <v>12.1</v>
      </c>
      <c r="FR319" s="1">
        <v>10.6</v>
      </c>
      <c r="FS319" s="1">
        <v>11.4</v>
      </c>
      <c r="FT319" s="1">
        <v>13.1</v>
      </c>
      <c r="FU319" s="1">
        <v>12</v>
      </c>
      <c r="FV319" s="1">
        <v>9.6</v>
      </c>
      <c r="FW319" s="1">
        <v>11.7</v>
      </c>
      <c r="FX319" s="1">
        <v>11.2</v>
      </c>
      <c r="FY319" s="1">
        <v>12.8</v>
      </c>
      <c r="FZ319" s="1">
        <v>12.4</v>
      </c>
      <c r="GA319" s="1">
        <v>11.4</v>
      </c>
      <c r="GB319" s="1">
        <v>9.4</v>
      </c>
      <c r="GC319" s="1">
        <v>13.1</v>
      </c>
      <c r="GD319" s="1">
        <v>7</v>
      </c>
      <c r="GE319" s="1">
        <v>8</v>
      </c>
      <c r="GF319" s="1">
        <v>11.6</v>
      </c>
      <c r="GG319" s="1">
        <v>9.4</v>
      </c>
      <c r="GH319" s="1">
        <v>12.1</v>
      </c>
      <c r="GI319" s="1">
        <v>10.7</v>
      </c>
      <c r="GJ319" s="1">
        <v>11.5</v>
      </c>
      <c r="GK319" s="1">
        <v>12</v>
      </c>
      <c r="GL319" s="1">
        <v>9.8000000000000007</v>
      </c>
      <c r="GM319" s="1">
        <v>7.9</v>
      </c>
      <c r="GN319" s="1">
        <v>5.8</v>
      </c>
      <c r="GO319" s="1">
        <v>8.8000000000000007</v>
      </c>
      <c r="GP319" s="1">
        <v>9.8000000000000007</v>
      </c>
      <c r="GQ319" s="1">
        <v>11.2</v>
      </c>
      <c r="GR319" s="1">
        <v>10.199999999999999</v>
      </c>
      <c r="GS319" s="1">
        <v>8.6999999999999993</v>
      </c>
      <c r="GT319" s="1">
        <v>11.7</v>
      </c>
      <c r="GU319" s="1">
        <v>12.5</v>
      </c>
      <c r="GV319" s="1">
        <v>9.9</v>
      </c>
      <c r="GW319" s="1">
        <v>7.6</v>
      </c>
      <c r="GX319" s="1">
        <v>10.5</v>
      </c>
      <c r="GY319" s="1">
        <v>8.8000000000000007</v>
      </c>
      <c r="GZ319" s="1">
        <v>11.6</v>
      </c>
      <c r="HA319" s="1">
        <v>11.8</v>
      </c>
      <c r="HB319" s="1">
        <v>9.9</v>
      </c>
      <c r="HC319" s="1">
        <v>10.8</v>
      </c>
      <c r="HD319" s="1">
        <v>11.5</v>
      </c>
      <c r="HE319" s="1">
        <v>12.8</v>
      </c>
      <c r="HF319" s="1">
        <v>6.3</v>
      </c>
      <c r="HG319" s="1">
        <v>10.4</v>
      </c>
      <c r="HH319" s="1">
        <v>10.9</v>
      </c>
      <c r="HI319" s="1">
        <v>10</v>
      </c>
      <c r="HJ319" s="1">
        <v>8.3000000000000007</v>
      </c>
      <c r="HK319" s="1">
        <v>8.6999999999999993</v>
      </c>
      <c r="HL319" s="1">
        <v>10</v>
      </c>
      <c r="HM319" s="1">
        <v>7.7</v>
      </c>
      <c r="HN319" s="1">
        <v>9.6999999999999993</v>
      </c>
      <c r="HO319" s="1">
        <v>11.8</v>
      </c>
      <c r="HP319" s="1">
        <v>10.5</v>
      </c>
      <c r="HQ319" s="1">
        <v>11.9</v>
      </c>
      <c r="HR319" s="1">
        <v>10.1</v>
      </c>
      <c r="HS319" s="1">
        <v>10.1</v>
      </c>
      <c r="HT319" s="1">
        <v>10.1</v>
      </c>
      <c r="HU319" s="1">
        <v>10.1</v>
      </c>
      <c r="HV319" s="1">
        <v>9.4</v>
      </c>
      <c r="HW319" s="1">
        <v>10.6</v>
      </c>
      <c r="HX319" s="1">
        <v>10.199999999999999</v>
      </c>
      <c r="HY319" s="1">
        <v>11.4</v>
      </c>
      <c r="HZ319" s="1">
        <v>11.2</v>
      </c>
      <c r="IA319" s="1">
        <v>10.4</v>
      </c>
      <c r="IB319" s="1">
        <v>8.8000000000000007</v>
      </c>
      <c r="IC319" s="1">
        <v>11.3</v>
      </c>
      <c r="ID319" s="1">
        <v>12.1</v>
      </c>
      <c r="IE319" s="1">
        <v>8.4</v>
      </c>
      <c r="IF319" s="1">
        <v>8.9</v>
      </c>
      <c r="IG319" s="1">
        <v>8.8000000000000007</v>
      </c>
      <c r="IH319" s="1">
        <v>9.1</v>
      </c>
      <c r="II319" s="1">
        <v>9.5</v>
      </c>
      <c r="IJ319" s="1">
        <v>10.199999999999999</v>
      </c>
      <c r="IK319" s="1">
        <v>9.6999999999999993</v>
      </c>
      <c r="IL319" s="1">
        <v>8.8000000000000007</v>
      </c>
      <c r="IM319" s="1">
        <v>9.9</v>
      </c>
      <c r="IN319" s="1">
        <v>9</v>
      </c>
      <c r="IO319" s="1">
        <v>8.6999999999999993</v>
      </c>
      <c r="IP319" s="1">
        <v>4.3</v>
      </c>
      <c r="IQ319" s="1">
        <v>8.3000000000000007</v>
      </c>
      <c r="IR319" s="1">
        <v>10.9</v>
      </c>
      <c r="IS319" s="1">
        <v>10.4</v>
      </c>
      <c r="IT319" s="1">
        <v>6.9</v>
      </c>
      <c r="IU319" s="1">
        <v>10.1</v>
      </c>
      <c r="IV319" s="1">
        <v>6.9</v>
      </c>
      <c r="IW319" s="1">
        <v>9.4</v>
      </c>
      <c r="IX319" s="1">
        <v>5.7</v>
      </c>
      <c r="IY319" s="1">
        <v>4.5</v>
      </c>
      <c r="IZ319" s="1">
        <v>10.3</v>
      </c>
      <c r="JA319" s="1">
        <v>5.9</v>
      </c>
      <c r="JB319" s="1">
        <v>8.6999999999999993</v>
      </c>
      <c r="JC319" s="1">
        <v>8.6999999999999993</v>
      </c>
      <c r="JD319" s="1">
        <v>9.6</v>
      </c>
      <c r="JE319" s="1">
        <v>12.2</v>
      </c>
      <c r="JF319" s="1">
        <v>9</v>
      </c>
      <c r="JG319" s="1">
        <v>9.3000000000000007</v>
      </c>
      <c r="JH319" s="1">
        <v>10.9</v>
      </c>
      <c r="JI319" s="1">
        <v>10.199999999999999</v>
      </c>
      <c r="JJ319" s="1">
        <v>12.6</v>
      </c>
      <c r="JK319" s="1">
        <v>11.1</v>
      </c>
      <c r="JL319" s="1">
        <v>11.5</v>
      </c>
      <c r="JM319" s="1">
        <v>10.1</v>
      </c>
      <c r="JN319" s="1">
        <v>11.2</v>
      </c>
      <c r="JO319" s="1">
        <v>11.6</v>
      </c>
      <c r="JP319" s="1">
        <v>11.6</v>
      </c>
      <c r="JQ319" s="1">
        <v>7.7</v>
      </c>
      <c r="JR319" s="1">
        <v>5.4</v>
      </c>
      <c r="JS319" s="1">
        <v>10.1</v>
      </c>
      <c r="JT319" s="1">
        <v>11.7</v>
      </c>
      <c r="JU319" s="1">
        <v>10.7</v>
      </c>
      <c r="JV319" s="1">
        <v>8.3000000000000007</v>
      </c>
      <c r="JW319" s="1">
        <v>7.9</v>
      </c>
      <c r="JX319" s="1">
        <v>9.6</v>
      </c>
      <c r="JY319" s="1">
        <v>9.6</v>
      </c>
      <c r="JZ319" s="1">
        <v>7.9</v>
      </c>
      <c r="KA319" s="1">
        <v>8.3000000000000007</v>
      </c>
      <c r="KB319" s="1">
        <v>6.9</v>
      </c>
      <c r="KC319" s="1">
        <v>10.1</v>
      </c>
      <c r="KD319" s="1">
        <v>8.5</v>
      </c>
      <c r="KE319" s="1">
        <v>7.7</v>
      </c>
      <c r="KF319" s="1">
        <v>11.7</v>
      </c>
      <c r="KG319" s="1">
        <v>12</v>
      </c>
      <c r="KH319" s="1">
        <v>10.7</v>
      </c>
      <c r="KI319" s="1">
        <v>10.1</v>
      </c>
      <c r="KJ319" s="1">
        <v>7.1</v>
      </c>
      <c r="KK319" s="1">
        <v>10</v>
      </c>
      <c r="KL319" s="1">
        <v>7.8</v>
      </c>
      <c r="KM319" s="1">
        <v>10.5</v>
      </c>
      <c r="KN319" s="1">
        <v>11.1</v>
      </c>
      <c r="KO319" s="1">
        <v>8.1</v>
      </c>
      <c r="KP319" s="1">
        <v>9.8000000000000007</v>
      </c>
      <c r="KQ319" s="1">
        <v>11.5</v>
      </c>
      <c r="KR319" s="1">
        <v>10.9</v>
      </c>
      <c r="KS319" s="1">
        <v>11</v>
      </c>
      <c r="KT319" s="1">
        <v>9.3000000000000007</v>
      </c>
      <c r="KU319" s="1">
        <v>10.4</v>
      </c>
      <c r="KV319" s="1">
        <v>10.4</v>
      </c>
      <c r="KW319" s="1">
        <v>11.4</v>
      </c>
      <c r="KX319" s="1">
        <v>7.5</v>
      </c>
      <c r="KY319" s="1">
        <v>7.5</v>
      </c>
      <c r="KZ319" s="1">
        <v>8.5</v>
      </c>
      <c r="LA319" s="1">
        <v>8.6999999999999993</v>
      </c>
      <c r="LB319" s="1">
        <v>12.6</v>
      </c>
      <c r="LC319" s="1">
        <v>9.6999999999999993</v>
      </c>
      <c r="LD319" s="1">
        <v>12.4</v>
      </c>
      <c r="LE319" s="1">
        <v>11</v>
      </c>
      <c r="LF319" s="1">
        <v>7.1</v>
      </c>
      <c r="LG319" s="1">
        <v>10.6</v>
      </c>
      <c r="LH319" s="1">
        <v>10.5</v>
      </c>
      <c r="LI319" s="1">
        <v>11.4</v>
      </c>
      <c r="LJ319" s="1">
        <v>11.9</v>
      </c>
      <c r="LK319" s="1">
        <v>12.2</v>
      </c>
      <c r="LL319" s="1">
        <v>12.5</v>
      </c>
      <c r="LM319" s="1">
        <v>11.8</v>
      </c>
      <c r="LN319" s="1">
        <v>12.8</v>
      </c>
      <c r="LO319" s="1">
        <v>11.5</v>
      </c>
      <c r="LP319" s="1">
        <v>13</v>
      </c>
      <c r="LQ319" s="1">
        <v>9.6</v>
      </c>
      <c r="LR319" s="1">
        <v>11.2</v>
      </c>
      <c r="LS319" s="1">
        <v>11.9</v>
      </c>
      <c r="LT319" s="1">
        <v>11.9</v>
      </c>
      <c r="LU319" s="1">
        <v>12.7</v>
      </c>
      <c r="LV319" s="1">
        <v>11.3</v>
      </c>
      <c r="LW319" s="1">
        <v>11.9</v>
      </c>
      <c r="LX319" s="1">
        <v>10.9</v>
      </c>
      <c r="LY319" s="1">
        <v>9.3000000000000007</v>
      </c>
      <c r="LZ319" s="1">
        <v>12.4</v>
      </c>
      <c r="MA319" s="1">
        <v>9.3000000000000007</v>
      </c>
      <c r="MB319" s="1">
        <v>8</v>
      </c>
      <c r="MC319" s="1">
        <v>9.3000000000000007</v>
      </c>
      <c r="MD319" s="1">
        <v>13.2</v>
      </c>
      <c r="ME319" s="1">
        <v>65535</v>
      </c>
      <c r="MF319" s="1">
        <v>65535</v>
      </c>
      <c r="MG319" s="1">
        <v>65535</v>
      </c>
      <c r="MH319" s="1">
        <v>65535</v>
      </c>
      <c r="MI319" s="1">
        <v>65535</v>
      </c>
      <c r="MJ319" s="1">
        <v>65535</v>
      </c>
      <c r="MK319" s="1">
        <v>65535</v>
      </c>
      <c r="ML319" s="1">
        <v>65535</v>
      </c>
      <c r="MM319" s="1">
        <v>65535</v>
      </c>
      <c r="MN319" s="1">
        <v>65535</v>
      </c>
      <c r="MO319" s="1">
        <v>65535</v>
      </c>
      <c r="MP319" s="1">
        <v>65535</v>
      </c>
      <c r="MQ319" s="1">
        <v>65535</v>
      </c>
      <c r="MR319" s="1">
        <v>65535</v>
      </c>
      <c r="MS319" s="1">
        <v>65535</v>
      </c>
      <c r="MT319" s="1">
        <v>65535</v>
      </c>
      <c r="MU319" s="1">
        <v>65535</v>
      </c>
      <c r="MV319" s="1">
        <v>65535</v>
      </c>
      <c r="MW319" s="1">
        <v>65535</v>
      </c>
      <c r="MX319" s="1">
        <v>65535</v>
      </c>
      <c r="MY319" s="1">
        <v>65535</v>
      </c>
      <c r="MZ319" s="1">
        <v>65535</v>
      </c>
      <c r="NA319" s="1">
        <v>65535</v>
      </c>
      <c r="NB319" s="1">
        <v>65535</v>
      </c>
      <c r="NC319" s="1">
        <v>65535</v>
      </c>
      <c r="ND319" s="1">
        <v>65535</v>
      </c>
      <c r="NE319" s="1">
        <v>65535</v>
      </c>
      <c r="NF319" s="1">
        <v>65535</v>
      </c>
      <c r="NG319" s="1">
        <v>65535</v>
      </c>
      <c r="NH319" s="1">
        <v>65535</v>
      </c>
      <c r="NI319" s="1">
        <v>12.2</v>
      </c>
      <c r="NJ319" s="6">
        <f t="shared" si="209"/>
        <v>0.967741935483871</v>
      </c>
      <c r="NK319" s="3">
        <f t="shared" si="210"/>
        <v>0.9642857142857143</v>
      </c>
      <c r="NL319" s="3">
        <f t="shared" si="211"/>
        <v>1</v>
      </c>
      <c r="NM319" s="3">
        <f t="shared" si="212"/>
        <v>1</v>
      </c>
      <c r="NN319" s="3">
        <f t="shared" si="213"/>
        <v>1</v>
      </c>
      <c r="NO319" s="3">
        <f t="shared" si="214"/>
        <v>1</v>
      </c>
      <c r="NP319" s="3">
        <f t="shared" si="215"/>
        <v>1</v>
      </c>
      <c r="NQ319" s="3">
        <f t="shared" si="216"/>
        <v>1</v>
      </c>
      <c r="NR319" s="3">
        <f t="shared" si="217"/>
        <v>1</v>
      </c>
      <c r="NS319" s="3">
        <f t="shared" si="218"/>
        <v>1</v>
      </c>
      <c r="NT319" s="3">
        <f t="shared" si="219"/>
        <v>1</v>
      </c>
      <c r="NU319" s="3">
        <f t="shared" si="220"/>
        <v>3.2258064516129031E-2</v>
      </c>
      <c r="NV319" s="3">
        <f t="shared" si="221"/>
        <v>0.9123287671232877</v>
      </c>
      <c r="NW319" s="5">
        <f t="shared" si="222"/>
        <v>8.3600000000000012</v>
      </c>
      <c r="NX319" s="1">
        <f t="shared" si="223"/>
        <v>10.640740740740741</v>
      </c>
      <c r="NY319" s="1">
        <f t="shared" si="224"/>
        <v>12.019354838709676</v>
      </c>
      <c r="NZ319" s="1">
        <f t="shared" si="225"/>
        <v>11.923333333333336</v>
      </c>
      <c r="OA319" s="1">
        <f t="shared" si="226"/>
        <v>11.538709677419355</v>
      </c>
      <c r="OB319" s="1">
        <f t="shared" si="227"/>
        <v>11.223333333333331</v>
      </c>
      <c r="OC319" s="1">
        <f t="shared" si="228"/>
        <v>10.080645161290322</v>
      </c>
      <c r="OD319" s="1">
        <f t="shared" si="229"/>
        <v>9.7096774193548381</v>
      </c>
      <c r="OE319" s="1">
        <f t="shared" si="230"/>
        <v>9.4966666666666661</v>
      </c>
      <c r="OF319" s="1">
        <f t="shared" si="231"/>
        <v>9.4225806451612915</v>
      </c>
      <c r="OG319" s="1">
        <f t="shared" si="232"/>
        <v>11.086666666666668</v>
      </c>
      <c r="OH319" s="1" t="e">
        <f t="shared" si="233"/>
        <v>#N/A</v>
      </c>
      <c r="OI319" s="111" t="e">
        <f>NA()</f>
        <v>#N/A</v>
      </c>
      <c r="OJ319" s="112" t="e">
        <f>NA()</f>
        <v>#N/A</v>
      </c>
      <c r="OK319" s="112" t="e">
        <f>NA()</f>
        <v>#N/A</v>
      </c>
      <c r="OL319" s="112" t="e">
        <f>NA()</f>
        <v>#N/A</v>
      </c>
      <c r="OM319" s="112" t="e">
        <f>NA()</f>
        <v>#N/A</v>
      </c>
      <c r="ON319" s="112" t="e">
        <f>NA()</f>
        <v>#N/A</v>
      </c>
      <c r="OO319" s="112" t="e">
        <f>NA()</f>
        <v>#N/A</v>
      </c>
      <c r="OP319" s="112" t="e">
        <f>NA()</f>
        <v>#N/A</v>
      </c>
      <c r="OQ319" s="112" t="e">
        <f>NA()</f>
        <v>#N/A</v>
      </c>
      <c r="OR319" s="112" t="e">
        <f>NA()</f>
        <v>#N/A</v>
      </c>
      <c r="OS319" s="112" t="e">
        <f>NA()</f>
        <v>#N/A</v>
      </c>
      <c r="OT319" s="112" t="e">
        <f>NA()</f>
        <v>#N/A</v>
      </c>
      <c r="OU319" s="5" t="e">
        <f t="shared" si="246"/>
        <v>#N/A</v>
      </c>
      <c r="OV319" s="1" t="e">
        <f t="shared" si="247"/>
        <v>#N/A</v>
      </c>
      <c r="OW319" s="1" t="e">
        <f t="shared" si="248"/>
        <v>#N/A</v>
      </c>
      <c r="OX319" s="1" t="e">
        <f t="shared" si="249"/>
        <v>#N/A</v>
      </c>
      <c r="OY319" s="1" t="e">
        <f t="shared" si="250"/>
        <v>#N/A</v>
      </c>
      <c r="OZ319" s="1" t="e">
        <f t="shared" si="251"/>
        <v>#N/A</v>
      </c>
      <c r="PA319" s="1" t="e">
        <f t="shared" si="252"/>
        <v>#N/A</v>
      </c>
      <c r="PB319" s="1" t="e">
        <f t="shared" si="253"/>
        <v>#N/A</v>
      </c>
      <c r="PC319" s="1" t="e">
        <f t="shared" si="254"/>
        <v>#N/A</v>
      </c>
      <c r="PD319" s="1" t="e">
        <f t="shared" si="255"/>
        <v>#N/A</v>
      </c>
      <c r="PE319" s="1" t="e">
        <f t="shared" si="256"/>
        <v>#N/A</v>
      </c>
      <c r="PF319" s="1" t="e">
        <f t="shared" si="257"/>
        <v>#N/A</v>
      </c>
      <c r="PG319" s="111" t="e">
        <f>NA()</f>
        <v>#N/A</v>
      </c>
      <c r="PH319" s="112" t="e">
        <f>NA()</f>
        <v>#N/A</v>
      </c>
      <c r="PI319" s="112" t="e">
        <f>NA()</f>
        <v>#N/A</v>
      </c>
      <c r="PJ319" s="112" t="e">
        <f>NA()</f>
        <v>#N/A</v>
      </c>
      <c r="PK319" s="112" t="e">
        <f>NA()</f>
        <v>#N/A</v>
      </c>
      <c r="PL319" s="112" t="e">
        <f>NA()</f>
        <v>#N/A</v>
      </c>
      <c r="PM319" s="112" t="e">
        <f>NA()</f>
        <v>#N/A</v>
      </c>
      <c r="PN319" s="112" t="e">
        <f>NA()</f>
        <v>#N/A</v>
      </c>
      <c r="PO319" s="112" t="e">
        <f>NA()</f>
        <v>#N/A</v>
      </c>
      <c r="PP319" s="112" t="e">
        <f>NA()</f>
        <v>#N/A</v>
      </c>
      <c r="PQ319" s="112" t="e">
        <f>NA()</f>
        <v>#N/A</v>
      </c>
      <c r="PR319" s="137" t="e">
        <f>NA()</f>
        <v>#N/A</v>
      </c>
      <c r="PS319" s="5">
        <f t="array" ref="PS319">+IF(ISERROR($NW319)=FALSE,MIN(IF($H319:$AL319&lt;65534,$H319:$AL319,"")),NA())</f>
        <v>2.9</v>
      </c>
      <c r="PT319" s="1">
        <f t="array" ref="PT319">+IF(ISERROR($NX319)=FALSE,MIN(IF($AM319:$BN319&lt;65534,$AM319:$BN319,"")),NA())</f>
        <v>7.9</v>
      </c>
      <c r="PU319" s="1">
        <f t="array" ref="PU319">+IF(ISERROR($NY319)=FALSE,MIN(IF($BP319:$CT319&lt;65534,$BP319:$CT319,"")),NA())</f>
        <v>9.3000000000000007</v>
      </c>
      <c r="PV319" s="1">
        <f t="array" ref="PV319">+IF(ISERROR($NZ319)=FALSE,MIN(IF($CU319:$DX319&lt;65534,$CU319:$DX319,"")),NA())</f>
        <v>6.7</v>
      </c>
      <c r="PW319" s="1">
        <f t="array" ref="PW319">+IF(ISERROR($OA319)=FALSE,MIN(IF($DY319:$FC319&lt;65534,$DY319:$FC319,"")),NA())</f>
        <v>5.4</v>
      </c>
      <c r="PX319" s="1">
        <f t="array" ref="PX319">+IF(ISERROR($OB319)=FALSE,MIN(IF($FD319:$GG319&lt;65534,$FD319:$GG319,"")),NA())</f>
        <v>7</v>
      </c>
      <c r="PY319" s="1">
        <f t="array" ref="PY319">+IF(ISERROR($OC319)=FALSE,MIN(IF($GH319:$HL319&lt;65534,$GH319:$HL319,"")),NA())</f>
        <v>5.8</v>
      </c>
      <c r="PZ319" s="1">
        <f t="array" ref="PZ319">+IF(ISERROR($OD319)=FALSE,MIN(IF($HM319:$IQ319&lt;65534,$HM319:$IQ319,"")),NA())</f>
        <v>4.3</v>
      </c>
      <c r="QA319" s="1">
        <f t="array" ref="QA319">+IF(ISERROR($OE319)=FALSE,MIN(IF($IR319:$JU319&lt;65534,$IR319:$JU319,"")),NA())</f>
        <v>4.5</v>
      </c>
      <c r="QB319" s="1">
        <f t="array" ref="QB319">+IF(ISERROR($OF319)=FALSE,MIN(IF($JV319:$KZ319&lt;65534,$JV319:$KZ319,"")),NA())</f>
        <v>6.9</v>
      </c>
      <c r="QC319" s="1">
        <f t="array" ref="QC319">+IF(ISERROR($OG319)=FALSE,MIN(IF($LA319:$MD319&lt;65534,$LA319:$MD319,"")),NA())</f>
        <v>7.1</v>
      </c>
      <c r="QD319" s="1" t="e">
        <f t="array" ref="QD319">+IF(ISERROR($OH319)=FALSE,MIN(IF($ME319:$NI319&lt;65534,$ME319:$NI319,"")),NA())</f>
        <v>#N/A</v>
      </c>
      <c r="QE319" s="5" t="e">
        <f t="shared" si="258"/>
        <v>#N/A</v>
      </c>
      <c r="QF319" s="1" t="e">
        <f t="shared" si="259"/>
        <v>#N/A</v>
      </c>
      <c r="QG319" s="1" t="e">
        <f t="shared" si="260"/>
        <v>#N/A</v>
      </c>
      <c r="QH319" s="1" t="e">
        <f t="shared" si="261"/>
        <v>#N/A</v>
      </c>
      <c r="QI319" s="1" t="e">
        <f t="shared" si="262"/>
        <v>#N/A</v>
      </c>
      <c r="QJ319" s="1" t="e">
        <f t="shared" si="263"/>
        <v>#N/A</v>
      </c>
      <c r="QK319" s="1" t="e">
        <f t="shared" si="264"/>
        <v>#N/A</v>
      </c>
      <c r="QL319" s="1" t="e">
        <f t="shared" si="265"/>
        <v>#N/A</v>
      </c>
      <c r="QM319" s="1" t="e">
        <f t="shared" si="266"/>
        <v>#N/A</v>
      </c>
      <c r="QN319" s="1" t="e">
        <f t="shared" si="267"/>
        <v>#N/A</v>
      </c>
      <c r="QO319" s="1" t="e">
        <f t="shared" si="268"/>
        <v>#N/A</v>
      </c>
      <c r="QP319" s="1" t="e">
        <f t="shared" si="269"/>
        <v>#N/A</v>
      </c>
      <c r="QQ319" s="5" t="s">
        <v>893</v>
      </c>
    </row>
    <row r="320" spans="1:459" s="1" customFormat="1" x14ac:dyDescent="0.2">
      <c r="A320" s="130">
        <v>24035430</v>
      </c>
      <c r="B320" s="131">
        <v>-73.116361111111104</v>
      </c>
      <c r="C320" s="131">
        <v>5.745916666666667</v>
      </c>
      <c r="D320" s="132">
        <v>2470</v>
      </c>
      <c r="E320" s="133" t="s">
        <v>215</v>
      </c>
      <c r="F320" s="133" t="s">
        <v>172</v>
      </c>
      <c r="G320" s="133" t="s">
        <v>308</v>
      </c>
      <c r="H320" s="1">
        <v>1.5</v>
      </c>
      <c r="I320" s="1">
        <v>0.7</v>
      </c>
      <c r="J320" s="1">
        <v>0.8</v>
      </c>
      <c r="K320" s="1">
        <v>0.9</v>
      </c>
      <c r="L320" s="1">
        <v>2.6</v>
      </c>
      <c r="M320" s="1">
        <v>6.2</v>
      </c>
      <c r="N320" s="1">
        <v>6</v>
      </c>
      <c r="O320" s="1">
        <v>3.1</v>
      </c>
      <c r="P320" s="1">
        <v>3.1</v>
      </c>
      <c r="Q320" s="1">
        <v>9.5</v>
      </c>
      <c r="R320" s="1">
        <v>6.3</v>
      </c>
      <c r="S320" s="1">
        <v>8.6</v>
      </c>
      <c r="T320" s="1">
        <v>11.1</v>
      </c>
      <c r="U320" s="1">
        <v>8.4</v>
      </c>
      <c r="V320" s="1">
        <v>7.5</v>
      </c>
      <c r="W320" s="1">
        <v>6.9</v>
      </c>
      <c r="X320" s="1">
        <v>6.2</v>
      </c>
      <c r="Y320" s="1">
        <v>3.4</v>
      </c>
      <c r="Z320" s="1">
        <v>3.1</v>
      </c>
      <c r="AA320" s="1">
        <v>6.1</v>
      </c>
      <c r="AB320" s="1">
        <v>3</v>
      </c>
      <c r="AC320" s="1">
        <v>4.3</v>
      </c>
      <c r="AD320" s="1">
        <v>3.3</v>
      </c>
      <c r="AE320" s="1">
        <v>4.3</v>
      </c>
      <c r="AF320" s="1">
        <v>4.3</v>
      </c>
      <c r="AG320" s="1">
        <v>4.9000000000000004</v>
      </c>
      <c r="AH320" s="1">
        <v>3.9</v>
      </c>
      <c r="AI320" s="1">
        <v>6.1</v>
      </c>
      <c r="AJ320" s="1">
        <v>11.9</v>
      </c>
      <c r="AK320" s="1">
        <v>8.6</v>
      </c>
      <c r="AL320" s="1">
        <v>65535</v>
      </c>
      <c r="AM320" s="1">
        <v>65535</v>
      </c>
      <c r="AN320" s="1">
        <v>65535</v>
      </c>
      <c r="AO320" s="1">
        <v>7.3</v>
      </c>
      <c r="AP320" s="1">
        <v>4.4000000000000004</v>
      </c>
      <c r="AQ320" s="1">
        <v>65535</v>
      </c>
      <c r="AR320" s="1">
        <v>65535</v>
      </c>
      <c r="AS320" s="1">
        <v>65535</v>
      </c>
      <c r="AT320" s="1">
        <v>65535</v>
      </c>
      <c r="AU320" s="1">
        <v>65535</v>
      </c>
      <c r="AV320" s="1">
        <v>7.4</v>
      </c>
      <c r="AW320" s="1">
        <v>5</v>
      </c>
      <c r="AX320" s="1">
        <v>6.6</v>
      </c>
      <c r="AY320" s="1">
        <v>7.5</v>
      </c>
      <c r="AZ320" s="1">
        <v>4.4000000000000004</v>
      </c>
      <c r="BA320" s="1">
        <v>65535</v>
      </c>
      <c r="BB320" s="1">
        <v>65535</v>
      </c>
      <c r="BC320" s="1">
        <v>65535</v>
      </c>
      <c r="BD320" s="1">
        <v>65535</v>
      </c>
      <c r="BE320" s="1">
        <v>65535</v>
      </c>
      <c r="BF320" s="1">
        <v>65535</v>
      </c>
      <c r="BG320" s="1">
        <v>65535</v>
      </c>
      <c r="BH320" s="1">
        <v>65535</v>
      </c>
      <c r="BI320" s="1">
        <v>65535</v>
      </c>
      <c r="BJ320" s="1">
        <v>65535</v>
      </c>
      <c r="BK320" s="1">
        <v>65535</v>
      </c>
      <c r="BL320" s="1">
        <v>65535</v>
      </c>
      <c r="BM320" s="1">
        <v>65535</v>
      </c>
      <c r="BN320" s="1">
        <v>65535</v>
      </c>
      <c r="BO320" s="102"/>
      <c r="BP320" s="1">
        <v>65535</v>
      </c>
      <c r="BQ320" s="1">
        <v>65535</v>
      </c>
      <c r="BR320" s="1">
        <v>65535</v>
      </c>
      <c r="BS320" s="1">
        <v>65535</v>
      </c>
      <c r="BT320" s="1">
        <v>65535</v>
      </c>
      <c r="BU320" s="1">
        <v>65535</v>
      </c>
      <c r="BV320" s="1">
        <v>65535</v>
      </c>
      <c r="BW320" s="1">
        <v>65535</v>
      </c>
      <c r="BX320" s="1">
        <v>65535</v>
      </c>
      <c r="BY320" s="1">
        <v>65535</v>
      </c>
      <c r="BZ320" s="1">
        <v>65535</v>
      </c>
      <c r="CA320" s="1">
        <v>65535</v>
      </c>
      <c r="CB320" s="1">
        <v>65535</v>
      </c>
      <c r="CC320" s="1">
        <v>65535</v>
      </c>
      <c r="CD320" s="1">
        <v>65535</v>
      </c>
      <c r="CE320" s="1">
        <v>65535</v>
      </c>
      <c r="CF320" s="1">
        <v>65535</v>
      </c>
      <c r="CG320" s="1">
        <v>65535</v>
      </c>
      <c r="CH320" s="1">
        <v>65535</v>
      </c>
      <c r="CI320" s="1">
        <v>65535</v>
      </c>
      <c r="CJ320" s="1">
        <v>65535</v>
      </c>
      <c r="CK320" s="1">
        <v>65535</v>
      </c>
      <c r="CL320" s="1">
        <v>65535</v>
      </c>
      <c r="CM320" s="1">
        <v>65535</v>
      </c>
      <c r="CN320" s="1">
        <v>65535</v>
      </c>
      <c r="CO320" s="1">
        <v>65535</v>
      </c>
      <c r="CP320" s="1">
        <v>65535</v>
      </c>
      <c r="CQ320" s="1">
        <v>65535</v>
      </c>
      <c r="CR320" s="1">
        <v>65535</v>
      </c>
      <c r="CS320" s="1">
        <v>65535</v>
      </c>
      <c r="CT320" s="1">
        <v>65535</v>
      </c>
      <c r="CU320" s="1">
        <v>65535</v>
      </c>
      <c r="CV320" s="1">
        <v>65535</v>
      </c>
      <c r="CW320" s="1">
        <v>65535</v>
      </c>
      <c r="CX320" s="1">
        <v>65535</v>
      </c>
      <c r="CY320" s="1">
        <v>65535</v>
      </c>
      <c r="CZ320" s="1">
        <v>65535</v>
      </c>
      <c r="DA320" s="1">
        <v>65535</v>
      </c>
      <c r="DB320" s="1">
        <v>65535</v>
      </c>
      <c r="DC320" s="1">
        <v>65535</v>
      </c>
      <c r="DD320" s="1">
        <v>65535</v>
      </c>
      <c r="DE320" s="1">
        <v>65535</v>
      </c>
      <c r="DF320" s="1">
        <v>65535</v>
      </c>
      <c r="DG320" s="1">
        <v>65535</v>
      </c>
      <c r="DH320" s="1">
        <v>65535</v>
      </c>
      <c r="DI320" s="1">
        <v>65535</v>
      </c>
      <c r="DJ320" s="1">
        <v>65535</v>
      </c>
      <c r="DK320" s="1">
        <v>65535</v>
      </c>
      <c r="DL320" s="1">
        <v>65535</v>
      </c>
      <c r="DM320" s="1">
        <v>65535</v>
      </c>
      <c r="DN320" s="1">
        <v>65535</v>
      </c>
      <c r="DO320" s="1">
        <v>65535</v>
      </c>
      <c r="DP320" s="1">
        <v>65535</v>
      </c>
      <c r="DQ320" s="1">
        <v>65535</v>
      </c>
      <c r="DR320" s="1">
        <v>65535</v>
      </c>
      <c r="DS320" s="1">
        <v>65535</v>
      </c>
      <c r="DT320" s="1">
        <v>65535</v>
      </c>
      <c r="DU320" s="1">
        <v>65535</v>
      </c>
      <c r="DV320" s="1">
        <v>65535</v>
      </c>
      <c r="DW320" s="1">
        <v>65535</v>
      </c>
      <c r="DX320" s="1">
        <v>65535</v>
      </c>
      <c r="DY320" s="1">
        <v>65535</v>
      </c>
      <c r="DZ320" s="1">
        <v>65535</v>
      </c>
      <c r="EA320" s="1">
        <v>65535</v>
      </c>
      <c r="EB320" s="1">
        <v>65535</v>
      </c>
      <c r="EC320" s="1">
        <v>65535</v>
      </c>
      <c r="ED320" s="1">
        <v>65535</v>
      </c>
      <c r="EE320" s="1">
        <v>65535</v>
      </c>
      <c r="EF320" s="1">
        <v>65535</v>
      </c>
      <c r="EG320" s="1">
        <v>65535</v>
      </c>
      <c r="EH320" s="1">
        <v>65535</v>
      </c>
      <c r="EI320" s="1">
        <v>65535</v>
      </c>
      <c r="EJ320" s="1">
        <v>65535</v>
      </c>
      <c r="EK320" s="1">
        <v>65535</v>
      </c>
      <c r="EL320" s="1">
        <v>65535</v>
      </c>
      <c r="EM320" s="1">
        <v>65535</v>
      </c>
      <c r="EN320" s="1">
        <v>65535</v>
      </c>
      <c r="EO320" s="1">
        <v>65535</v>
      </c>
      <c r="EP320" s="1">
        <v>65535</v>
      </c>
      <c r="EQ320" s="1">
        <v>65535</v>
      </c>
      <c r="ER320" s="1">
        <v>65535</v>
      </c>
      <c r="ES320" s="1">
        <v>65535</v>
      </c>
      <c r="ET320" s="1">
        <v>65535</v>
      </c>
      <c r="EU320" s="1">
        <v>65535</v>
      </c>
      <c r="EV320" s="1">
        <v>65535</v>
      </c>
      <c r="EW320" s="1">
        <v>65535</v>
      </c>
      <c r="EX320" s="1">
        <v>65535</v>
      </c>
      <c r="EY320" s="1">
        <v>65535</v>
      </c>
      <c r="EZ320" s="1">
        <v>65535</v>
      </c>
      <c r="FA320" s="1">
        <v>65535</v>
      </c>
      <c r="FB320" s="1">
        <v>65535</v>
      </c>
      <c r="FC320" s="1">
        <v>65535</v>
      </c>
      <c r="FD320" s="1">
        <v>65535</v>
      </c>
      <c r="FE320" s="1">
        <v>65535</v>
      </c>
      <c r="FF320" s="1">
        <v>65535</v>
      </c>
      <c r="FG320" s="1">
        <v>65535</v>
      </c>
      <c r="FH320" s="1">
        <v>9.6</v>
      </c>
      <c r="FI320" s="1">
        <v>6.6</v>
      </c>
      <c r="FJ320" s="1">
        <v>8.6</v>
      </c>
      <c r="FK320" s="1">
        <v>8.1999999999999993</v>
      </c>
      <c r="FL320" s="1">
        <v>6.7</v>
      </c>
      <c r="FM320" s="1">
        <v>9</v>
      </c>
      <c r="FN320" s="1">
        <v>7</v>
      </c>
      <c r="FO320" s="1">
        <v>11.4</v>
      </c>
      <c r="FP320" s="1">
        <v>7.9</v>
      </c>
      <c r="FQ320" s="1">
        <v>10.3</v>
      </c>
      <c r="FR320" s="1">
        <v>7.5</v>
      </c>
      <c r="FS320" s="1">
        <v>7.9</v>
      </c>
      <c r="FT320" s="1">
        <v>9.3000000000000007</v>
      </c>
      <c r="FU320" s="1">
        <v>9.1</v>
      </c>
      <c r="FV320" s="1">
        <v>7</v>
      </c>
      <c r="FW320" s="1">
        <v>8.6</v>
      </c>
      <c r="FX320" s="1">
        <v>10.5</v>
      </c>
      <c r="FY320" s="1">
        <v>9.5</v>
      </c>
      <c r="FZ320" s="1">
        <v>7.5</v>
      </c>
      <c r="GA320" s="1">
        <v>10.4</v>
      </c>
      <c r="GB320" s="1">
        <v>4.9000000000000004</v>
      </c>
      <c r="GC320" s="1">
        <v>7.5</v>
      </c>
      <c r="GD320" s="1">
        <v>2.6</v>
      </c>
      <c r="GE320" s="1">
        <v>4.3</v>
      </c>
      <c r="GF320" s="1">
        <v>8.1999999999999993</v>
      </c>
      <c r="GG320" s="1">
        <v>5.7</v>
      </c>
      <c r="GH320" s="1">
        <v>10</v>
      </c>
      <c r="GI320" s="1">
        <v>9.1999999999999993</v>
      </c>
      <c r="GJ320" s="1">
        <v>7.5</v>
      </c>
      <c r="GK320" s="1">
        <v>11.1</v>
      </c>
      <c r="GL320" s="1">
        <v>5.7</v>
      </c>
      <c r="GM320" s="1">
        <v>3.9</v>
      </c>
      <c r="GN320" s="1">
        <v>1.5</v>
      </c>
      <c r="GO320" s="1">
        <v>4.0999999999999996</v>
      </c>
      <c r="GP320" s="1">
        <v>7.1</v>
      </c>
      <c r="GQ320" s="1">
        <v>7.9</v>
      </c>
      <c r="GR320" s="1">
        <v>7.6</v>
      </c>
      <c r="GS320" s="1">
        <v>7.2</v>
      </c>
      <c r="GT320" s="1">
        <v>6.3</v>
      </c>
      <c r="GU320" s="1">
        <v>8.6999999999999993</v>
      </c>
      <c r="GV320" s="1">
        <v>5.7</v>
      </c>
      <c r="GW320" s="1">
        <v>2.6</v>
      </c>
      <c r="GX320" s="1">
        <v>6.2</v>
      </c>
      <c r="GY320" s="1">
        <v>4.0999999999999996</v>
      </c>
      <c r="GZ320" s="1">
        <v>8.1</v>
      </c>
      <c r="HA320" s="1">
        <v>8.5</v>
      </c>
      <c r="HB320" s="1">
        <v>6.5</v>
      </c>
      <c r="HC320" s="1">
        <v>7.5</v>
      </c>
      <c r="HD320" s="1">
        <v>9</v>
      </c>
      <c r="HE320" s="1">
        <v>7.1</v>
      </c>
      <c r="HF320" s="1">
        <v>3.6</v>
      </c>
      <c r="HG320" s="1">
        <v>6.8</v>
      </c>
      <c r="HH320" s="1">
        <v>5.8</v>
      </c>
      <c r="HI320" s="1">
        <v>5.7</v>
      </c>
      <c r="HJ320" s="1">
        <v>3.9</v>
      </c>
      <c r="HK320" s="1">
        <v>4.4000000000000004</v>
      </c>
      <c r="HL320" s="1">
        <v>4</v>
      </c>
      <c r="HM320" s="1">
        <v>3.4</v>
      </c>
      <c r="HN320" s="1">
        <v>7.8</v>
      </c>
      <c r="HO320" s="1">
        <v>9.5</v>
      </c>
      <c r="HP320" s="1">
        <v>7.8</v>
      </c>
      <c r="HQ320" s="1">
        <v>9.6999999999999993</v>
      </c>
      <c r="HR320" s="1">
        <v>8</v>
      </c>
      <c r="HS320" s="1">
        <v>6.2</v>
      </c>
      <c r="HT320" s="1">
        <v>4.5999999999999996</v>
      </c>
      <c r="HU320" s="1">
        <v>5.0999999999999996</v>
      </c>
      <c r="HV320" s="1">
        <v>3.7</v>
      </c>
      <c r="HW320" s="1">
        <v>7.2</v>
      </c>
      <c r="HX320" s="1">
        <v>5</v>
      </c>
      <c r="HY320" s="1">
        <v>9.1999999999999993</v>
      </c>
      <c r="HZ320" s="1">
        <v>8.6</v>
      </c>
      <c r="IA320" s="1">
        <v>8.6</v>
      </c>
      <c r="IB320" s="1">
        <v>4.7</v>
      </c>
      <c r="IC320" s="1">
        <v>9.1999999999999993</v>
      </c>
      <c r="ID320" s="1">
        <v>9.6999999999999993</v>
      </c>
      <c r="IE320" s="1">
        <v>3.9</v>
      </c>
      <c r="IF320" s="1">
        <v>6.4</v>
      </c>
      <c r="IG320" s="1">
        <v>4.8</v>
      </c>
      <c r="IH320" s="1">
        <v>4.7</v>
      </c>
      <c r="II320" s="1">
        <v>5.3</v>
      </c>
      <c r="IJ320" s="1">
        <v>6</v>
      </c>
      <c r="IK320" s="1">
        <v>5.6</v>
      </c>
      <c r="IL320" s="1">
        <v>4.3</v>
      </c>
      <c r="IM320" s="1">
        <v>6.2</v>
      </c>
      <c r="IN320" s="1">
        <v>7</v>
      </c>
      <c r="IO320" s="1">
        <v>4.5</v>
      </c>
      <c r="IP320" s="1">
        <v>1.5</v>
      </c>
      <c r="IQ320" s="1">
        <v>4</v>
      </c>
      <c r="IR320" s="1">
        <v>8.6</v>
      </c>
      <c r="IS320" s="1">
        <v>5.3</v>
      </c>
      <c r="IT320" s="1">
        <v>3.5</v>
      </c>
      <c r="IU320" s="1">
        <v>4</v>
      </c>
      <c r="IV320" s="1">
        <v>1</v>
      </c>
      <c r="IW320" s="1">
        <v>5.4</v>
      </c>
      <c r="IX320" s="1">
        <v>2.5</v>
      </c>
      <c r="IY320" s="1">
        <v>-0.4</v>
      </c>
      <c r="IZ320" s="1">
        <v>5.6</v>
      </c>
      <c r="JA320" s="1">
        <v>2.2999999999999998</v>
      </c>
      <c r="JB320" s="1">
        <v>4.5999999999999996</v>
      </c>
      <c r="JC320" s="1">
        <v>4</v>
      </c>
      <c r="JD320" s="1">
        <v>7.1</v>
      </c>
      <c r="JE320" s="1">
        <v>9.9</v>
      </c>
      <c r="JF320" s="1">
        <v>4.5</v>
      </c>
      <c r="JG320" s="1">
        <v>5</v>
      </c>
      <c r="JH320" s="1">
        <v>7.3</v>
      </c>
      <c r="JI320" s="1">
        <v>4.3</v>
      </c>
      <c r="JJ320" s="1">
        <v>10.7</v>
      </c>
      <c r="JK320" s="1">
        <v>8.1</v>
      </c>
      <c r="JL320" s="1">
        <v>9.3000000000000007</v>
      </c>
      <c r="JM320" s="1">
        <v>9.5</v>
      </c>
      <c r="JN320" s="1">
        <v>10.1</v>
      </c>
      <c r="JO320" s="1">
        <v>10.8</v>
      </c>
      <c r="JP320" s="1">
        <v>10.7</v>
      </c>
      <c r="JQ320" s="1">
        <v>5</v>
      </c>
      <c r="JR320" s="1">
        <v>2.4</v>
      </c>
      <c r="JS320" s="1">
        <v>6.8</v>
      </c>
      <c r="JT320" s="1">
        <v>9.1999999999999993</v>
      </c>
      <c r="JU320" s="1">
        <v>8.6999999999999993</v>
      </c>
      <c r="JV320" s="1">
        <v>3.3</v>
      </c>
      <c r="JW320" s="1">
        <v>6.3</v>
      </c>
      <c r="JX320" s="1">
        <v>5.6</v>
      </c>
      <c r="JY320" s="1">
        <v>7.1</v>
      </c>
      <c r="JZ320" s="1">
        <v>4</v>
      </c>
      <c r="KA320" s="1">
        <v>7.3</v>
      </c>
      <c r="KB320" s="1">
        <v>6.1</v>
      </c>
      <c r="KC320" s="1">
        <v>5.6</v>
      </c>
      <c r="KD320" s="1">
        <v>5.2</v>
      </c>
      <c r="KE320" s="1">
        <v>4.5</v>
      </c>
      <c r="KF320" s="1">
        <v>9.1</v>
      </c>
      <c r="KG320" s="1">
        <v>9.5</v>
      </c>
      <c r="KH320" s="1">
        <v>7.7</v>
      </c>
      <c r="KI320" s="1">
        <v>6.5</v>
      </c>
      <c r="KJ320" s="1">
        <v>2.5</v>
      </c>
      <c r="KK320" s="1">
        <v>8.6999999999999993</v>
      </c>
      <c r="KL320" s="1">
        <v>4.8</v>
      </c>
      <c r="KM320" s="1">
        <v>8.3000000000000007</v>
      </c>
      <c r="KN320" s="1">
        <v>9.1</v>
      </c>
      <c r="KO320" s="1">
        <v>4.3</v>
      </c>
      <c r="KP320" s="1">
        <v>7.1</v>
      </c>
      <c r="KQ320" s="1">
        <v>6.8</v>
      </c>
      <c r="KR320" s="1">
        <v>9</v>
      </c>
      <c r="KS320" s="1">
        <v>9.6</v>
      </c>
      <c r="KT320" s="1">
        <v>6.9</v>
      </c>
      <c r="KU320" s="1">
        <v>5.5</v>
      </c>
      <c r="KV320" s="1">
        <v>7.8</v>
      </c>
      <c r="KW320" s="1">
        <v>8.5</v>
      </c>
      <c r="KX320" s="1">
        <v>5.0999999999999996</v>
      </c>
      <c r="KY320" s="1">
        <v>4.8</v>
      </c>
      <c r="KZ320" s="1">
        <v>4.9000000000000004</v>
      </c>
      <c r="LA320" s="1">
        <v>6.3</v>
      </c>
      <c r="LB320" s="1">
        <v>9.9</v>
      </c>
      <c r="LC320" s="1">
        <v>7.5</v>
      </c>
      <c r="LD320" s="1">
        <v>11.3</v>
      </c>
      <c r="LE320" s="1">
        <v>7.8</v>
      </c>
      <c r="LF320" s="1">
        <v>5.3</v>
      </c>
      <c r="LG320" s="1">
        <v>7.7</v>
      </c>
      <c r="LH320" s="1">
        <v>9.8000000000000007</v>
      </c>
      <c r="LI320" s="1">
        <v>8.3000000000000007</v>
      </c>
      <c r="LJ320" s="1">
        <v>9.9</v>
      </c>
      <c r="LK320" s="1">
        <v>10.4</v>
      </c>
      <c r="LL320" s="1">
        <v>12.3</v>
      </c>
      <c r="LM320" s="1">
        <v>11.1</v>
      </c>
      <c r="LN320" s="1">
        <v>9.9</v>
      </c>
      <c r="LO320" s="1">
        <v>9.6</v>
      </c>
      <c r="LP320" s="1">
        <v>10.9</v>
      </c>
      <c r="LQ320" s="1">
        <v>4.9000000000000004</v>
      </c>
      <c r="LR320" s="1">
        <v>5.5</v>
      </c>
      <c r="LS320" s="1">
        <v>6.9</v>
      </c>
      <c r="LT320" s="1">
        <v>8</v>
      </c>
      <c r="LU320" s="1">
        <v>7.7</v>
      </c>
      <c r="LV320" s="1">
        <v>11.1</v>
      </c>
      <c r="LW320" s="1">
        <v>10.4</v>
      </c>
      <c r="LX320" s="1">
        <v>10</v>
      </c>
      <c r="LY320" s="1">
        <v>6</v>
      </c>
      <c r="LZ320" s="1">
        <v>9.1999999999999993</v>
      </c>
      <c r="MA320" s="1">
        <v>4</v>
      </c>
      <c r="MB320" s="1">
        <v>3.2</v>
      </c>
      <c r="MC320" s="1">
        <v>7.8</v>
      </c>
      <c r="MD320" s="1">
        <v>9</v>
      </c>
      <c r="ME320" s="1">
        <v>65535</v>
      </c>
      <c r="MF320" s="1">
        <v>65535</v>
      </c>
      <c r="MG320" s="1">
        <v>65535</v>
      </c>
      <c r="MH320" s="1">
        <v>65535</v>
      </c>
      <c r="MI320" s="1">
        <v>65535</v>
      </c>
      <c r="MJ320" s="1">
        <v>65535</v>
      </c>
      <c r="MK320" s="1">
        <v>65535</v>
      </c>
      <c r="ML320" s="1">
        <v>65535</v>
      </c>
      <c r="MM320" s="1">
        <v>65535</v>
      </c>
      <c r="MN320" s="1">
        <v>65535</v>
      </c>
      <c r="MO320" s="1">
        <v>65535</v>
      </c>
      <c r="MP320" s="1">
        <v>65535</v>
      </c>
      <c r="MQ320" s="1">
        <v>65535</v>
      </c>
      <c r="MR320" s="1">
        <v>65535</v>
      </c>
      <c r="MS320" s="1">
        <v>65535</v>
      </c>
      <c r="MT320" s="1">
        <v>65535</v>
      </c>
      <c r="MU320" s="1">
        <v>65535</v>
      </c>
      <c r="MV320" s="1">
        <v>65535</v>
      </c>
      <c r="MW320" s="1">
        <v>65535</v>
      </c>
      <c r="MX320" s="1">
        <v>65535</v>
      </c>
      <c r="MY320" s="1">
        <v>65535</v>
      </c>
      <c r="MZ320" s="1">
        <v>65535</v>
      </c>
      <c r="NA320" s="1">
        <v>65535</v>
      </c>
      <c r="NB320" s="1">
        <v>65535</v>
      </c>
      <c r="NC320" s="1">
        <v>65535</v>
      </c>
      <c r="ND320" s="1">
        <v>65535</v>
      </c>
      <c r="NE320" s="1">
        <v>65535</v>
      </c>
      <c r="NF320" s="1">
        <v>65535</v>
      </c>
      <c r="NG320" s="1">
        <v>65535</v>
      </c>
      <c r="NH320" s="1">
        <v>65535</v>
      </c>
      <c r="NI320" s="1">
        <v>9.5</v>
      </c>
      <c r="NJ320" s="6">
        <f t="shared" si="209"/>
        <v>0.967741935483871</v>
      </c>
      <c r="NK320" s="3">
        <f t="shared" si="210"/>
        <v>0.25</v>
      </c>
      <c r="NL320" s="3">
        <f t="shared" si="211"/>
        <v>0</v>
      </c>
      <c r="NM320" s="3">
        <f t="shared" si="212"/>
        <v>0</v>
      </c>
      <c r="NN320" s="3">
        <f t="shared" si="213"/>
        <v>0</v>
      </c>
      <c r="NO320" s="3">
        <f t="shared" si="214"/>
        <v>0.8666666666666667</v>
      </c>
      <c r="NP320" s="3">
        <f t="shared" si="215"/>
        <v>1</v>
      </c>
      <c r="NQ320" s="3">
        <f t="shared" si="216"/>
        <v>1</v>
      </c>
      <c r="NR320" s="3">
        <f t="shared" si="217"/>
        <v>1</v>
      </c>
      <c r="NS320" s="3">
        <f t="shared" si="218"/>
        <v>1</v>
      </c>
      <c r="NT320" s="3">
        <f t="shared" si="219"/>
        <v>1</v>
      </c>
      <c r="NU320" s="3">
        <f t="shared" si="220"/>
        <v>3.2258064516129031E-2</v>
      </c>
      <c r="NV320" s="3">
        <f t="shared" si="221"/>
        <v>0.59452054794520548</v>
      </c>
      <c r="NW320" s="5">
        <f t="shared" si="222"/>
        <v>5.22</v>
      </c>
      <c r="NX320" s="1" t="e">
        <f t="shared" si="223"/>
        <v>#N/A</v>
      </c>
      <c r="NY320" s="1" t="e">
        <f t="shared" si="224"/>
        <v>#N/A</v>
      </c>
      <c r="NZ320" s="1" t="e">
        <f t="shared" si="225"/>
        <v>#N/A</v>
      </c>
      <c r="OA320" s="1" t="e">
        <f t="shared" si="226"/>
        <v>#N/A</v>
      </c>
      <c r="OB320" s="1">
        <f t="shared" si="227"/>
        <v>7.9153846153846157</v>
      </c>
      <c r="OC320" s="1">
        <f t="shared" si="228"/>
        <v>6.3645161290322587</v>
      </c>
      <c r="OD320" s="1">
        <f t="shared" si="229"/>
        <v>6.2</v>
      </c>
      <c r="OE320" s="1">
        <f t="shared" si="230"/>
        <v>6.1933333333333325</v>
      </c>
      <c r="OF320" s="1">
        <f t="shared" si="231"/>
        <v>6.5000000000000009</v>
      </c>
      <c r="OG320" s="1">
        <f t="shared" si="232"/>
        <v>8.3899999999999988</v>
      </c>
      <c r="OH320" s="1" t="e">
        <f t="shared" si="233"/>
        <v>#N/A</v>
      </c>
      <c r="OI320" s="111" t="e">
        <f>NA()</f>
        <v>#N/A</v>
      </c>
      <c r="OJ320" s="112" t="e">
        <f>NA()</f>
        <v>#N/A</v>
      </c>
      <c r="OK320" s="112" t="e">
        <f>NA()</f>
        <v>#N/A</v>
      </c>
      <c r="OL320" s="112" t="e">
        <f>NA()</f>
        <v>#N/A</v>
      </c>
      <c r="OM320" s="112" t="e">
        <f>NA()</f>
        <v>#N/A</v>
      </c>
      <c r="ON320" s="112" t="e">
        <f>NA()</f>
        <v>#N/A</v>
      </c>
      <c r="OO320" s="112" t="e">
        <f>NA()</f>
        <v>#N/A</v>
      </c>
      <c r="OP320" s="112" t="e">
        <f>NA()</f>
        <v>#N/A</v>
      </c>
      <c r="OQ320" s="112" t="e">
        <f>NA()</f>
        <v>#N/A</v>
      </c>
      <c r="OR320" s="112" t="e">
        <f>NA()</f>
        <v>#N/A</v>
      </c>
      <c r="OS320" s="112" t="e">
        <f>NA()</f>
        <v>#N/A</v>
      </c>
      <c r="OT320" s="112" t="e">
        <f>NA()</f>
        <v>#N/A</v>
      </c>
      <c r="OU320" s="5" t="e">
        <f t="shared" si="246"/>
        <v>#N/A</v>
      </c>
      <c r="OV320" s="1" t="e">
        <f t="shared" si="247"/>
        <v>#N/A</v>
      </c>
      <c r="OW320" s="1" t="e">
        <f t="shared" si="248"/>
        <v>#N/A</v>
      </c>
      <c r="OX320" s="1" t="e">
        <f t="shared" si="249"/>
        <v>#N/A</v>
      </c>
      <c r="OY320" s="1" t="e">
        <f t="shared" si="250"/>
        <v>#N/A</v>
      </c>
      <c r="OZ320" s="1" t="e">
        <f t="shared" si="251"/>
        <v>#N/A</v>
      </c>
      <c r="PA320" s="1" t="e">
        <f t="shared" si="252"/>
        <v>#N/A</v>
      </c>
      <c r="PB320" s="1" t="e">
        <f t="shared" si="253"/>
        <v>#N/A</v>
      </c>
      <c r="PC320" s="1" t="e">
        <f t="shared" si="254"/>
        <v>#N/A</v>
      </c>
      <c r="PD320" s="1" t="e">
        <f t="shared" si="255"/>
        <v>#N/A</v>
      </c>
      <c r="PE320" s="1" t="e">
        <f t="shared" si="256"/>
        <v>#N/A</v>
      </c>
      <c r="PF320" s="1" t="e">
        <f t="shared" si="257"/>
        <v>#N/A</v>
      </c>
      <c r="PG320" s="111" t="e">
        <f>NA()</f>
        <v>#N/A</v>
      </c>
      <c r="PH320" s="112" t="e">
        <f>NA()</f>
        <v>#N/A</v>
      </c>
      <c r="PI320" s="112" t="e">
        <f>NA()</f>
        <v>#N/A</v>
      </c>
      <c r="PJ320" s="112" t="e">
        <f>NA()</f>
        <v>#N/A</v>
      </c>
      <c r="PK320" s="112" t="e">
        <f>NA()</f>
        <v>#N/A</v>
      </c>
      <c r="PL320" s="112" t="e">
        <f>NA()</f>
        <v>#N/A</v>
      </c>
      <c r="PM320" s="112" t="e">
        <f>NA()</f>
        <v>#N/A</v>
      </c>
      <c r="PN320" s="112" t="e">
        <f>NA()</f>
        <v>#N/A</v>
      </c>
      <c r="PO320" s="112" t="e">
        <f>NA()</f>
        <v>#N/A</v>
      </c>
      <c r="PP320" s="112" t="e">
        <f>NA()</f>
        <v>#N/A</v>
      </c>
      <c r="PQ320" s="112" t="e">
        <f>NA()</f>
        <v>#N/A</v>
      </c>
      <c r="PR320" s="137" t="e">
        <f>NA()</f>
        <v>#N/A</v>
      </c>
      <c r="PS320" s="5">
        <f t="array" ref="PS320">+IF(ISERROR($NW320)=FALSE,MIN(IF($H320:$AL320&lt;65534,$H320:$AL320,"")),NA())</f>
        <v>0.7</v>
      </c>
      <c r="PT320" s="1" t="e">
        <f t="array" ref="PT320">+IF(ISERROR($NX320)=FALSE,MIN(IF($AM320:$BN320&lt;65534,$AM320:$BN320,"")),NA())</f>
        <v>#N/A</v>
      </c>
      <c r="PU320" s="1" t="e">
        <f t="array" ref="PU320">+IF(ISERROR($NY320)=FALSE,MIN(IF($BP320:$CT320&lt;65534,$BP320:$CT320,"")),NA())</f>
        <v>#N/A</v>
      </c>
      <c r="PV320" s="1" t="e">
        <f t="array" ref="PV320">+IF(ISERROR($NZ320)=FALSE,MIN(IF($CU320:$DX320&lt;65534,$CU320:$DX320,"")),NA())</f>
        <v>#N/A</v>
      </c>
      <c r="PW320" s="1" t="e">
        <f t="array" ref="PW320">+IF(ISERROR($OA320)=FALSE,MIN(IF($DY320:$FC320&lt;65534,$DY320:$FC320,"")),NA())</f>
        <v>#N/A</v>
      </c>
      <c r="PX320" s="1">
        <f t="array" ref="PX320">+IF(ISERROR($OB320)=FALSE,MIN(IF($FD320:$GG320&lt;65534,$FD320:$GG320,"")),NA())</f>
        <v>2.6</v>
      </c>
      <c r="PY320" s="1">
        <f t="array" ref="PY320">+IF(ISERROR($OC320)=FALSE,MIN(IF($GH320:$HL320&lt;65534,$GH320:$HL320,"")),NA())</f>
        <v>1.5</v>
      </c>
      <c r="PZ320" s="1">
        <f t="array" ref="PZ320">+IF(ISERROR($OD320)=FALSE,MIN(IF($HM320:$IQ320&lt;65534,$HM320:$IQ320,"")),NA())</f>
        <v>1.5</v>
      </c>
      <c r="QA320" s="1">
        <f t="array" ref="QA320">+IF(ISERROR($OE320)=FALSE,MIN(IF($IR320:$JU320&lt;65534,$IR320:$JU320,"")),NA())</f>
        <v>-0.4</v>
      </c>
      <c r="QB320" s="1">
        <f t="array" ref="QB320">+IF(ISERROR($OF320)=FALSE,MIN(IF($JV320:$KZ320&lt;65534,$JV320:$KZ320,"")),NA())</f>
        <v>2.5</v>
      </c>
      <c r="QC320" s="1">
        <f t="array" ref="QC320">+IF(ISERROR($OG320)=FALSE,MIN(IF($LA320:$MD320&lt;65534,$LA320:$MD320,"")),NA())</f>
        <v>3.2</v>
      </c>
      <c r="QD320" s="1" t="e">
        <f t="array" ref="QD320">+IF(ISERROR($OH320)=FALSE,MIN(IF($ME320:$NI320&lt;65534,$ME320:$NI320,"")),NA())</f>
        <v>#N/A</v>
      </c>
      <c r="QE320" s="5" t="e">
        <f t="shared" si="258"/>
        <v>#N/A</v>
      </c>
      <c r="QF320" s="1" t="e">
        <f t="shared" si="259"/>
        <v>#N/A</v>
      </c>
      <c r="QG320" s="1" t="e">
        <f t="shared" si="260"/>
        <v>#N/A</v>
      </c>
      <c r="QH320" s="1" t="e">
        <f t="shared" si="261"/>
        <v>#N/A</v>
      </c>
      <c r="QI320" s="1" t="e">
        <f t="shared" si="262"/>
        <v>#N/A</v>
      </c>
      <c r="QJ320" s="1" t="e">
        <f t="shared" si="263"/>
        <v>#N/A</v>
      </c>
      <c r="QK320" s="1" t="e">
        <f t="shared" si="264"/>
        <v>#N/A</v>
      </c>
      <c r="QL320" s="1" t="e">
        <f t="shared" si="265"/>
        <v>#N/A</v>
      </c>
      <c r="QM320" s="1" t="e">
        <f t="shared" si="266"/>
        <v>#N/A</v>
      </c>
      <c r="QN320" s="1" t="e">
        <f t="shared" si="267"/>
        <v>#N/A</v>
      </c>
      <c r="QO320" s="1" t="e">
        <f t="shared" si="268"/>
        <v>#N/A</v>
      </c>
      <c r="QP320" s="1" t="e">
        <f t="shared" si="269"/>
        <v>#N/A</v>
      </c>
      <c r="QQ320" s="5" t="s">
        <v>893</v>
      </c>
    </row>
    <row r="321" spans="1:459" s="1" customFormat="1" x14ac:dyDescent="0.2">
      <c r="A321" s="107">
        <v>35075070</v>
      </c>
      <c r="B321" s="108">
        <v>-73.350388888888887</v>
      </c>
      <c r="C321" s="108">
        <v>5.2192499999999997</v>
      </c>
      <c r="D321" s="109">
        <v>2012</v>
      </c>
      <c r="E321" s="110" t="s">
        <v>649</v>
      </c>
      <c r="F321" s="110" t="s">
        <v>649</v>
      </c>
      <c r="G321" s="110" t="s">
        <v>308</v>
      </c>
      <c r="H321" s="1">
        <v>65535</v>
      </c>
      <c r="I321" s="1">
        <v>9.8000000000000007</v>
      </c>
      <c r="J321" s="1">
        <v>11.1</v>
      </c>
      <c r="K321" s="1">
        <v>11</v>
      </c>
      <c r="L321" s="1">
        <v>9.6</v>
      </c>
      <c r="M321" s="1">
        <v>14.3</v>
      </c>
      <c r="N321" s="1">
        <v>11.3</v>
      </c>
      <c r="O321" s="1">
        <v>10.6</v>
      </c>
      <c r="P321" s="1">
        <v>10.7</v>
      </c>
      <c r="Q321" s="1">
        <v>12.8</v>
      </c>
      <c r="R321" s="1">
        <v>11.7</v>
      </c>
      <c r="S321" s="1">
        <v>13.9</v>
      </c>
      <c r="T321" s="1">
        <v>13.8</v>
      </c>
      <c r="U321" s="1">
        <v>13.7</v>
      </c>
      <c r="V321" s="1">
        <v>13.7</v>
      </c>
      <c r="W321" s="1">
        <v>13.4</v>
      </c>
      <c r="X321" s="1">
        <v>13.4</v>
      </c>
      <c r="Y321" s="1">
        <v>12.9</v>
      </c>
      <c r="Z321" s="1">
        <v>14</v>
      </c>
      <c r="AA321" s="1">
        <v>13</v>
      </c>
      <c r="AB321" s="1">
        <v>11</v>
      </c>
      <c r="AC321" s="1">
        <v>14.3</v>
      </c>
      <c r="AD321" s="1">
        <v>14.2</v>
      </c>
      <c r="AE321" s="1">
        <v>12.8</v>
      </c>
      <c r="AF321" s="1">
        <v>11.6</v>
      </c>
      <c r="AG321" s="1">
        <v>11</v>
      </c>
      <c r="AH321" s="1">
        <v>13.1</v>
      </c>
      <c r="AI321" s="1">
        <v>12.2</v>
      </c>
      <c r="AJ321" s="1">
        <v>13.8</v>
      </c>
      <c r="AK321" s="1">
        <v>15.1</v>
      </c>
      <c r="AL321" s="1">
        <v>13.9</v>
      </c>
      <c r="AM321" s="1">
        <v>65535</v>
      </c>
      <c r="AN321" s="1">
        <v>11.5</v>
      </c>
      <c r="AO321" s="1">
        <v>12.2</v>
      </c>
      <c r="AP321" s="1">
        <v>11.5</v>
      </c>
      <c r="AQ321" s="1">
        <v>12.4</v>
      </c>
      <c r="AR321" s="1">
        <v>14.9</v>
      </c>
      <c r="AS321" s="1">
        <v>14.7</v>
      </c>
      <c r="AT321" s="1">
        <v>14.5</v>
      </c>
      <c r="AU321" s="1">
        <v>14.4</v>
      </c>
      <c r="AV321" s="1">
        <v>12.3</v>
      </c>
      <c r="AW321" s="1">
        <v>11.2</v>
      </c>
      <c r="AX321" s="1">
        <v>11</v>
      </c>
      <c r="AY321" s="1">
        <v>12.8</v>
      </c>
      <c r="AZ321" s="1">
        <v>14.2</v>
      </c>
      <c r="BA321" s="1">
        <v>11.3</v>
      </c>
      <c r="BB321" s="1">
        <v>12.6</v>
      </c>
      <c r="BC321" s="1">
        <v>13.4</v>
      </c>
      <c r="BD321" s="1">
        <v>13.4</v>
      </c>
      <c r="BE321" s="1">
        <v>14.2</v>
      </c>
      <c r="BF321" s="1">
        <v>14</v>
      </c>
      <c r="BG321" s="1">
        <v>14.3</v>
      </c>
      <c r="BH321" s="1">
        <v>13.4</v>
      </c>
      <c r="BI321" s="1">
        <v>14.2</v>
      </c>
      <c r="BJ321" s="1">
        <v>14.6</v>
      </c>
      <c r="BK321" s="1">
        <v>14</v>
      </c>
      <c r="BL321" s="1">
        <v>13.6</v>
      </c>
      <c r="BM321" s="1">
        <v>14.4</v>
      </c>
      <c r="BN321" s="1">
        <v>11.7</v>
      </c>
      <c r="BO321" s="102"/>
      <c r="BP321" s="1">
        <v>14.7</v>
      </c>
      <c r="BQ321" s="1">
        <v>14.3</v>
      </c>
      <c r="BR321" s="1">
        <v>15</v>
      </c>
      <c r="BS321" s="1">
        <v>12.3</v>
      </c>
      <c r="BT321" s="1">
        <v>14</v>
      </c>
      <c r="BU321" s="1">
        <v>15.5</v>
      </c>
      <c r="BV321" s="1">
        <v>13</v>
      </c>
      <c r="BW321" s="1">
        <v>15.3</v>
      </c>
      <c r="BX321" s="1">
        <v>15.1</v>
      </c>
      <c r="BY321" s="1">
        <v>15.5</v>
      </c>
      <c r="BZ321" s="1">
        <v>15</v>
      </c>
      <c r="CA321" s="1">
        <v>14.8</v>
      </c>
      <c r="CB321" s="1">
        <v>14.9</v>
      </c>
      <c r="CC321" s="1">
        <v>14.6</v>
      </c>
      <c r="CD321" s="1">
        <v>14.7</v>
      </c>
      <c r="CE321" s="1">
        <v>15.3</v>
      </c>
      <c r="CF321" s="1">
        <v>14.4</v>
      </c>
      <c r="CG321" s="1">
        <v>14.8</v>
      </c>
      <c r="CH321" s="1">
        <v>15.2</v>
      </c>
      <c r="CI321" s="1">
        <v>13.4</v>
      </c>
      <c r="CJ321" s="1">
        <v>14.6</v>
      </c>
      <c r="CK321" s="1">
        <v>14.5</v>
      </c>
      <c r="CL321" s="1">
        <v>15.3</v>
      </c>
      <c r="CM321" s="1">
        <v>14.6</v>
      </c>
      <c r="CN321" s="1">
        <v>14.3</v>
      </c>
      <c r="CO321" s="1">
        <v>15.1</v>
      </c>
      <c r="CP321" s="1">
        <v>14.4</v>
      </c>
      <c r="CQ321" s="1">
        <v>12.8</v>
      </c>
      <c r="CR321" s="1">
        <v>15.7</v>
      </c>
      <c r="CS321" s="1">
        <v>15.2</v>
      </c>
      <c r="CT321" s="1">
        <v>13.8</v>
      </c>
      <c r="CU321" s="1">
        <v>13.6</v>
      </c>
      <c r="CV321" s="1">
        <v>14.2</v>
      </c>
      <c r="CW321" s="1">
        <v>15.3</v>
      </c>
      <c r="CX321" s="1">
        <v>15</v>
      </c>
      <c r="CY321" s="1">
        <v>15.7</v>
      </c>
      <c r="CZ321" s="1">
        <v>15.6</v>
      </c>
      <c r="DA321" s="1">
        <v>15.6</v>
      </c>
      <c r="DB321" s="1">
        <v>14.2</v>
      </c>
      <c r="DC321" s="1">
        <v>12.3</v>
      </c>
      <c r="DD321" s="1">
        <v>11.7</v>
      </c>
      <c r="DE321" s="1">
        <v>13.5</v>
      </c>
      <c r="DF321" s="1">
        <v>15.6</v>
      </c>
      <c r="DG321" s="1">
        <v>13.9</v>
      </c>
      <c r="DH321" s="1">
        <v>12.6</v>
      </c>
      <c r="DI321" s="1">
        <v>13.9</v>
      </c>
      <c r="DJ321" s="1">
        <v>14.9</v>
      </c>
      <c r="DK321" s="1">
        <v>13.1</v>
      </c>
      <c r="DL321" s="1">
        <v>14.7</v>
      </c>
      <c r="DM321" s="1">
        <v>13.8</v>
      </c>
      <c r="DN321" s="1">
        <v>15.3</v>
      </c>
      <c r="DO321" s="1">
        <v>15.3</v>
      </c>
      <c r="DP321" s="1">
        <v>14.9</v>
      </c>
      <c r="DQ321" s="1">
        <v>12.3</v>
      </c>
      <c r="DR321" s="1">
        <v>14.4</v>
      </c>
      <c r="DS321" s="1">
        <v>13.1</v>
      </c>
      <c r="DT321" s="1">
        <v>14.5</v>
      </c>
      <c r="DU321" s="1">
        <v>14.5</v>
      </c>
      <c r="DV321" s="1">
        <v>15.3</v>
      </c>
      <c r="DW321" s="1">
        <v>12.2</v>
      </c>
      <c r="DX321" s="1">
        <v>11.5</v>
      </c>
      <c r="DY321" s="1">
        <v>9.6999999999999993</v>
      </c>
      <c r="DZ321" s="1">
        <v>13.1</v>
      </c>
      <c r="EA321" s="1">
        <v>14.3</v>
      </c>
      <c r="EB321" s="1">
        <v>13.7</v>
      </c>
      <c r="EC321" s="1">
        <v>14.7</v>
      </c>
      <c r="ED321" s="1">
        <v>15</v>
      </c>
      <c r="EE321" s="1">
        <v>12.4</v>
      </c>
      <c r="EF321" s="1">
        <v>14.8</v>
      </c>
      <c r="EG321" s="1">
        <v>12.9</v>
      </c>
      <c r="EH321" s="1">
        <v>14.1</v>
      </c>
      <c r="EI321" s="1">
        <v>14.5</v>
      </c>
      <c r="EJ321" s="1">
        <v>14.6</v>
      </c>
      <c r="EK321" s="1">
        <v>15.4</v>
      </c>
      <c r="EL321" s="1">
        <v>14</v>
      </c>
      <c r="EM321" s="1">
        <v>14.4</v>
      </c>
      <c r="EN321" s="1">
        <v>14.5</v>
      </c>
      <c r="EO321" s="1">
        <v>14.5</v>
      </c>
      <c r="EP321" s="1">
        <v>14.8</v>
      </c>
      <c r="EQ321" s="1">
        <v>14.5</v>
      </c>
      <c r="ER321" s="1">
        <v>14.6</v>
      </c>
      <c r="ES321" s="1">
        <v>11.8</v>
      </c>
      <c r="ET321" s="1">
        <v>13</v>
      </c>
      <c r="EU321" s="1">
        <v>13.7</v>
      </c>
      <c r="EV321" s="1">
        <v>13.4</v>
      </c>
      <c r="EW321" s="1">
        <v>13.2</v>
      </c>
      <c r="EX321" s="1">
        <v>13.2</v>
      </c>
      <c r="EY321" s="1">
        <v>14</v>
      </c>
      <c r="EZ321" s="1">
        <v>13.4</v>
      </c>
      <c r="FA321" s="1">
        <v>12.9</v>
      </c>
      <c r="FB321" s="1">
        <v>14.4</v>
      </c>
      <c r="FC321" s="1">
        <v>13.9</v>
      </c>
      <c r="FD321" s="1">
        <v>14</v>
      </c>
      <c r="FE321" s="1">
        <v>11.6</v>
      </c>
      <c r="FF321" s="1">
        <v>14.6</v>
      </c>
      <c r="FG321" s="1">
        <v>13.2</v>
      </c>
      <c r="FH321" s="1">
        <v>12.2</v>
      </c>
      <c r="FI321" s="1">
        <v>13.4</v>
      </c>
      <c r="FJ321" s="1">
        <v>13.7</v>
      </c>
      <c r="FK321" s="1">
        <v>11.3</v>
      </c>
      <c r="FL321" s="1">
        <v>14.3</v>
      </c>
      <c r="FM321" s="1">
        <v>14.5</v>
      </c>
      <c r="FN321" s="1">
        <v>14.3</v>
      </c>
      <c r="FO321" s="1">
        <v>14.7</v>
      </c>
      <c r="FP321" s="1">
        <v>13.3</v>
      </c>
      <c r="FQ321" s="1">
        <v>14.8</v>
      </c>
      <c r="FR321" s="1">
        <v>13.9</v>
      </c>
      <c r="FS321" s="1">
        <v>14.2</v>
      </c>
      <c r="FT321" s="1">
        <v>14.3</v>
      </c>
      <c r="FU321" s="1">
        <v>14.2</v>
      </c>
      <c r="FV321" s="1">
        <v>13.4</v>
      </c>
      <c r="FW321" s="1">
        <v>14.2</v>
      </c>
      <c r="FX321" s="1">
        <v>13.8</v>
      </c>
      <c r="FY321" s="1">
        <v>13.8</v>
      </c>
      <c r="FZ321" s="1">
        <v>14</v>
      </c>
      <c r="GA321" s="1">
        <v>14.3</v>
      </c>
      <c r="GB321" s="1">
        <v>11.7</v>
      </c>
      <c r="GC321" s="1">
        <v>12.8</v>
      </c>
      <c r="GD321" s="1">
        <v>9.6999999999999993</v>
      </c>
      <c r="GE321" s="1">
        <v>13</v>
      </c>
      <c r="GF321" s="1">
        <v>13.6</v>
      </c>
      <c r="GG321" s="1">
        <v>13.6</v>
      </c>
      <c r="GH321" s="1">
        <v>14.4</v>
      </c>
      <c r="GI321" s="1">
        <v>13.9</v>
      </c>
      <c r="GJ321" s="1">
        <v>13.9</v>
      </c>
      <c r="GK321" s="1">
        <v>12.7</v>
      </c>
      <c r="GL321" s="1">
        <v>12.9</v>
      </c>
      <c r="GM321" s="1">
        <v>9.8000000000000007</v>
      </c>
      <c r="GN321" s="1">
        <v>12.1</v>
      </c>
      <c r="GO321" s="1">
        <v>12.6</v>
      </c>
      <c r="GP321" s="1">
        <v>12.4</v>
      </c>
      <c r="GQ321" s="1">
        <v>12.8</v>
      </c>
      <c r="GR321" s="1">
        <v>12.2</v>
      </c>
      <c r="GS321" s="1">
        <v>13.9</v>
      </c>
      <c r="GT321" s="1">
        <v>14.2</v>
      </c>
      <c r="GU321" s="1">
        <v>13.6</v>
      </c>
      <c r="GV321" s="1">
        <v>12.9</v>
      </c>
      <c r="GW321" s="1">
        <v>12.1</v>
      </c>
      <c r="GX321" s="1">
        <v>10.8</v>
      </c>
      <c r="GY321" s="1">
        <v>13.5</v>
      </c>
      <c r="GZ321" s="1">
        <v>13.4</v>
      </c>
      <c r="HA321" s="1">
        <v>13.7</v>
      </c>
      <c r="HB321" s="1">
        <v>12.7</v>
      </c>
      <c r="HC321" s="1">
        <v>14.3</v>
      </c>
      <c r="HD321" s="1">
        <v>13.9</v>
      </c>
      <c r="HE321" s="1">
        <v>12.1</v>
      </c>
      <c r="HF321" s="1">
        <v>10.199999999999999</v>
      </c>
      <c r="HG321" s="1">
        <v>13.4</v>
      </c>
      <c r="HH321" s="1">
        <v>11.8</v>
      </c>
      <c r="HI321" s="1">
        <v>13.4</v>
      </c>
      <c r="HJ321" s="1">
        <v>12.5</v>
      </c>
      <c r="HK321" s="1">
        <v>12.4</v>
      </c>
      <c r="HL321" s="1">
        <v>12.8</v>
      </c>
      <c r="HM321" s="1">
        <v>12</v>
      </c>
      <c r="HN321" s="1">
        <v>12.1</v>
      </c>
      <c r="HO321" s="1">
        <v>14.4</v>
      </c>
      <c r="HP321" s="1">
        <v>13.1</v>
      </c>
      <c r="HQ321" s="1">
        <v>13.6</v>
      </c>
      <c r="HR321" s="1">
        <v>13</v>
      </c>
      <c r="HS321" s="1">
        <v>12.8</v>
      </c>
      <c r="HT321" s="1">
        <v>12.7</v>
      </c>
      <c r="HU321" s="1">
        <v>11.8</v>
      </c>
      <c r="HV321" s="1">
        <v>12.8</v>
      </c>
      <c r="HW321" s="1">
        <v>13.9</v>
      </c>
      <c r="HX321" s="1">
        <v>12.8</v>
      </c>
      <c r="HY321" s="1">
        <v>14</v>
      </c>
      <c r="HZ321" s="1">
        <v>13.8</v>
      </c>
      <c r="IA321" s="1">
        <v>11.2</v>
      </c>
      <c r="IB321" s="1">
        <v>10.4</v>
      </c>
      <c r="IC321" s="1">
        <v>12.8</v>
      </c>
      <c r="ID321" s="1">
        <v>12.6</v>
      </c>
      <c r="IE321" s="1">
        <v>12.5</v>
      </c>
      <c r="IF321" s="1">
        <v>11.5</v>
      </c>
      <c r="IG321" s="1">
        <v>11.5</v>
      </c>
      <c r="IH321" s="1">
        <v>9.1</v>
      </c>
      <c r="II321" s="1">
        <v>13.1</v>
      </c>
      <c r="IJ321" s="1">
        <v>13.4</v>
      </c>
      <c r="IK321" s="1">
        <v>12.7</v>
      </c>
      <c r="IL321" s="1">
        <v>12</v>
      </c>
      <c r="IM321" s="1">
        <v>12.4</v>
      </c>
      <c r="IN321" s="1">
        <v>12.5</v>
      </c>
      <c r="IO321" s="1">
        <v>12.9</v>
      </c>
      <c r="IP321" s="1">
        <v>8.6999999999999993</v>
      </c>
      <c r="IQ321" s="1">
        <v>11.6</v>
      </c>
      <c r="IR321" s="1">
        <v>13.8</v>
      </c>
      <c r="IS321" s="1">
        <v>13.8</v>
      </c>
      <c r="IT321" s="1">
        <v>9.5</v>
      </c>
      <c r="IU321" s="1">
        <v>13.1</v>
      </c>
      <c r="IV321" s="1">
        <v>12.9</v>
      </c>
      <c r="IW321" s="1">
        <v>12.1</v>
      </c>
      <c r="IX321" s="1">
        <v>11.7</v>
      </c>
      <c r="IY321" s="1">
        <v>9.6</v>
      </c>
      <c r="IZ321" s="1">
        <v>13.5</v>
      </c>
      <c r="JA321" s="1">
        <v>9.9</v>
      </c>
      <c r="JB321" s="1">
        <v>15</v>
      </c>
      <c r="JC321" s="1">
        <v>12.4</v>
      </c>
      <c r="JD321" s="1">
        <v>13.7</v>
      </c>
      <c r="JE321" s="1">
        <v>14.1</v>
      </c>
      <c r="JF321" s="1">
        <v>11.8</v>
      </c>
      <c r="JG321" s="1">
        <v>11.8</v>
      </c>
      <c r="JH321" s="1">
        <v>13.4</v>
      </c>
      <c r="JI321" s="1">
        <v>11.5</v>
      </c>
      <c r="JJ321" s="1">
        <v>13.5</v>
      </c>
      <c r="JK321" s="1">
        <v>11.1</v>
      </c>
      <c r="JL321" s="1">
        <v>12.3</v>
      </c>
      <c r="JM321" s="1">
        <v>11.9</v>
      </c>
      <c r="JN321" s="1">
        <v>12.9</v>
      </c>
      <c r="JO321" s="1">
        <v>12.7</v>
      </c>
      <c r="JP321" s="1">
        <v>13.6</v>
      </c>
      <c r="JQ321" s="1">
        <v>12.6</v>
      </c>
      <c r="JR321" s="1">
        <v>10.3</v>
      </c>
      <c r="JS321" s="1">
        <v>11.1</v>
      </c>
      <c r="JT321" s="1">
        <v>13.8</v>
      </c>
      <c r="JU321" s="1">
        <v>11.7</v>
      </c>
      <c r="JV321" s="1">
        <v>11</v>
      </c>
      <c r="JW321" s="1">
        <v>12.2</v>
      </c>
      <c r="JX321" s="1">
        <v>13</v>
      </c>
      <c r="JY321" s="1">
        <v>12</v>
      </c>
      <c r="JZ321" s="1">
        <v>11</v>
      </c>
      <c r="KA321" s="1">
        <v>10.1</v>
      </c>
      <c r="KB321" s="1">
        <v>12.6</v>
      </c>
      <c r="KC321" s="1">
        <v>13</v>
      </c>
      <c r="KD321" s="1">
        <v>10.9</v>
      </c>
      <c r="KE321" s="1">
        <v>11.8</v>
      </c>
      <c r="KF321" s="1">
        <v>13.6</v>
      </c>
      <c r="KG321" s="1">
        <v>13.6</v>
      </c>
      <c r="KH321" s="1">
        <v>12.8</v>
      </c>
      <c r="KI321" s="1">
        <v>11.7</v>
      </c>
      <c r="KJ321" s="1">
        <v>10.9</v>
      </c>
      <c r="KK321" s="1">
        <v>12.1</v>
      </c>
      <c r="KL321" s="1">
        <v>10.3</v>
      </c>
      <c r="KM321" s="1">
        <v>12.8</v>
      </c>
      <c r="KN321" s="1">
        <v>13.7</v>
      </c>
      <c r="KO321" s="1">
        <v>10.7</v>
      </c>
      <c r="KP321" s="1">
        <v>11.5</v>
      </c>
      <c r="KQ321" s="1">
        <v>11.5</v>
      </c>
      <c r="KR321" s="1">
        <v>11.4</v>
      </c>
      <c r="KS321" s="1">
        <v>12.6</v>
      </c>
      <c r="KT321" s="1">
        <v>13.3</v>
      </c>
      <c r="KU321" s="1">
        <v>12.1</v>
      </c>
      <c r="KV321" s="1">
        <v>12.1</v>
      </c>
      <c r="KW321" s="1">
        <v>11.3</v>
      </c>
      <c r="KX321" s="1">
        <v>13</v>
      </c>
      <c r="KY321" s="1">
        <v>12.6</v>
      </c>
      <c r="KZ321" s="1">
        <v>11.1</v>
      </c>
      <c r="LA321" s="1">
        <v>10.8</v>
      </c>
      <c r="LB321" s="1">
        <v>13.3</v>
      </c>
      <c r="LC321" s="1">
        <v>12.2</v>
      </c>
      <c r="LD321" s="1">
        <v>13.2</v>
      </c>
      <c r="LE321" s="1">
        <v>14.6</v>
      </c>
      <c r="LF321" s="1">
        <v>12.2</v>
      </c>
      <c r="LG321" s="1">
        <v>13.1</v>
      </c>
      <c r="LH321" s="1">
        <v>14.5</v>
      </c>
      <c r="LI321" s="1">
        <v>13.1</v>
      </c>
      <c r="LJ321" s="1">
        <v>13.7</v>
      </c>
      <c r="LK321" s="1">
        <v>14.6</v>
      </c>
      <c r="LL321" s="1">
        <v>14.7</v>
      </c>
      <c r="LM321" s="1">
        <v>13.7</v>
      </c>
      <c r="LN321" s="1">
        <v>14.7</v>
      </c>
      <c r="LO321" s="1">
        <v>13.7</v>
      </c>
      <c r="LP321" s="1">
        <v>11.8</v>
      </c>
      <c r="LQ321" s="1">
        <v>11</v>
      </c>
      <c r="LR321" s="1">
        <v>10.7</v>
      </c>
      <c r="LS321" s="1">
        <v>13.1</v>
      </c>
      <c r="LT321" s="1">
        <v>14.7</v>
      </c>
      <c r="LU321" s="1">
        <v>14.2</v>
      </c>
      <c r="LV321" s="1">
        <v>13.7</v>
      </c>
      <c r="LW321" s="1">
        <v>11.4</v>
      </c>
      <c r="LX321" s="1">
        <v>14.9</v>
      </c>
      <c r="LY321" s="1">
        <v>12.9</v>
      </c>
      <c r="LZ321" s="1">
        <v>14.8</v>
      </c>
      <c r="MA321" s="1">
        <v>13.2</v>
      </c>
      <c r="MB321" s="1">
        <v>12.7</v>
      </c>
      <c r="MC321" s="1">
        <v>12.4</v>
      </c>
      <c r="MD321" s="1">
        <v>12.8</v>
      </c>
      <c r="ME321" s="1">
        <v>65535</v>
      </c>
      <c r="MF321" s="1">
        <v>65535</v>
      </c>
      <c r="MG321" s="1">
        <v>65535</v>
      </c>
      <c r="MH321" s="1">
        <v>65535</v>
      </c>
      <c r="MI321" s="1">
        <v>65535</v>
      </c>
      <c r="MJ321" s="1">
        <v>65535</v>
      </c>
      <c r="MK321" s="1">
        <v>65535</v>
      </c>
      <c r="ML321" s="1">
        <v>65535</v>
      </c>
      <c r="MM321" s="1">
        <v>65535</v>
      </c>
      <c r="MN321" s="1">
        <v>65535</v>
      </c>
      <c r="MO321" s="1">
        <v>65535</v>
      </c>
      <c r="MP321" s="1">
        <v>65535</v>
      </c>
      <c r="MQ321" s="1">
        <v>65535</v>
      </c>
      <c r="MR321" s="1">
        <v>65535</v>
      </c>
      <c r="MS321" s="1">
        <v>65535</v>
      </c>
      <c r="MT321" s="1">
        <v>65535</v>
      </c>
      <c r="MU321" s="1">
        <v>65535</v>
      </c>
      <c r="MV321" s="1">
        <v>65535</v>
      </c>
      <c r="MW321" s="1">
        <v>65535</v>
      </c>
      <c r="MX321" s="1">
        <v>65535</v>
      </c>
      <c r="MY321" s="1">
        <v>65535</v>
      </c>
      <c r="MZ321" s="1">
        <v>65535</v>
      </c>
      <c r="NA321" s="1">
        <v>65535</v>
      </c>
      <c r="NB321" s="1">
        <v>65535</v>
      </c>
      <c r="NC321" s="1">
        <v>65535</v>
      </c>
      <c r="ND321" s="1">
        <v>65535</v>
      </c>
      <c r="NE321" s="1">
        <v>65535</v>
      </c>
      <c r="NF321" s="1">
        <v>65535</v>
      </c>
      <c r="NG321" s="1">
        <v>65535</v>
      </c>
      <c r="NH321" s="1">
        <v>65535</v>
      </c>
      <c r="NI321" s="1">
        <v>14.7</v>
      </c>
      <c r="NJ321" s="6">
        <f t="shared" si="209"/>
        <v>0.967741935483871</v>
      </c>
      <c r="NK321" s="3">
        <f t="shared" si="210"/>
        <v>0.9642857142857143</v>
      </c>
      <c r="NL321" s="3">
        <f t="shared" si="211"/>
        <v>1</v>
      </c>
      <c r="NM321" s="3">
        <f t="shared" si="212"/>
        <v>1</v>
      </c>
      <c r="NN321" s="3">
        <f t="shared" si="213"/>
        <v>1</v>
      </c>
      <c r="NO321" s="3">
        <f t="shared" si="214"/>
        <v>1</v>
      </c>
      <c r="NP321" s="3">
        <f t="shared" si="215"/>
        <v>1</v>
      </c>
      <c r="NQ321" s="3">
        <f t="shared" si="216"/>
        <v>1</v>
      </c>
      <c r="NR321" s="3">
        <f t="shared" si="217"/>
        <v>1</v>
      </c>
      <c r="NS321" s="3">
        <f t="shared" si="218"/>
        <v>1</v>
      </c>
      <c r="NT321" s="3">
        <f t="shared" si="219"/>
        <v>1</v>
      </c>
      <c r="NU321" s="3">
        <f t="shared" si="220"/>
        <v>3.2258064516129031E-2</v>
      </c>
      <c r="NV321" s="3">
        <f t="shared" si="221"/>
        <v>0.9123287671232877</v>
      </c>
      <c r="NW321" s="5">
        <f t="shared" si="222"/>
        <v>12.590000000000002</v>
      </c>
      <c r="NX321" s="1">
        <f t="shared" si="223"/>
        <v>13.21111111111111</v>
      </c>
      <c r="NY321" s="1">
        <f t="shared" si="224"/>
        <v>14.583870967741936</v>
      </c>
      <c r="NZ321" s="1">
        <f t="shared" si="225"/>
        <v>14.083333333333334</v>
      </c>
      <c r="OA321" s="1">
        <f t="shared" si="226"/>
        <v>13.787096774193547</v>
      </c>
      <c r="OB321" s="1">
        <f t="shared" si="227"/>
        <v>13.480000000000002</v>
      </c>
      <c r="OC321" s="1">
        <f t="shared" si="228"/>
        <v>12.816129032258063</v>
      </c>
      <c r="OD321" s="1">
        <f t="shared" si="229"/>
        <v>12.377419354838711</v>
      </c>
      <c r="OE321" s="1">
        <f t="shared" si="230"/>
        <v>12.370000000000001</v>
      </c>
      <c r="OF321" s="1">
        <f t="shared" si="231"/>
        <v>12.009677419354841</v>
      </c>
      <c r="OG321" s="1">
        <f t="shared" si="232"/>
        <v>13.213333333333328</v>
      </c>
      <c r="OH321" s="1" t="e">
        <f t="shared" si="233"/>
        <v>#N/A</v>
      </c>
      <c r="OI321" s="111" t="e">
        <f>NA()</f>
        <v>#N/A</v>
      </c>
      <c r="OJ321" s="112" t="e">
        <f>NA()</f>
        <v>#N/A</v>
      </c>
      <c r="OK321" s="112" t="e">
        <f>NA()</f>
        <v>#N/A</v>
      </c>
      <c r="OL321" s="112" t="e">
        <f>NA()</f>
        <v>#N/A</v>
      </c>
      <c r="OM321" s="112" t="e">
        <f>NA()</f>
        <v>#N/A</v>
      </c>
      <c r="ON321" s="112" t="e">
        <f>NA()</f>
        <v>#N/A</v>
      </c>
      <c r="OO321" s="112" t="e">
        <f>NA()</f>
        <v>#N/A</v>
      </c>
      <c r="OP321" s="112" t="e">
        <f>NA()</f>
        <v>#N/A</v>
      </c>
      <c r="OQ321" s="112" t="e">
        <f>NA()</f>
        <v>#N/A</v>
      </c>
      <c r="OR321" s="112" t="e">
        <f>NA()</f>
        <v>#N/A</v>
      </c>
      <c r="OS321" s="112" t="e">
        <f>NA()</f>
        <v>#N/A</v>
      </c>
      <c r="OT321" s="112" t="e">
        <f>NA()</f>
        <v>#N/A</v>
      </c>
      <c r="OU321" s="5" t="e">
        <f t="shared" si="246"/>
        <v>#N/A</v>
      </c>
      <c r="OV321" s="1" t="e">
        <f t="shared" si="247"/>
        <v>#N/A</v>
      </c>
      <c r="OW321" s="1" t="e">
        <f t="shared" si="248"/>
        <v>#N/A</v>
      </c>
      <c r="OX321" s="1" t="e">
        <f t="shared" si="249"/>
        <v>#N/A</v>
      </c>
      <c r="OY321" s="1" t="e">
        <f t="shared" si="250"/>
        <v>#N/A</v>
      </c>
      <c r="OZ321" s="1" t="e">
        <f t="shared" si="251"/>
        <v>#N/A</v>
      </c>
      <c r="PA321" s="1" t="e">
        <f t="shared" si="252"/>
        <v>#N/A</v>
      </c>
      <c r="PB321" s="1" t="e">
        <f t="shared" si="253"/>
        <v>#N/A</v>
      </c>
      <c r="PC321" s="1" t="e">
        <f t="shared" si="254"/>
        <v>#N/A</v>
      </c>
      <c r="PD321" s="1" t="e">
        <f t="shared" si="255"/>
        <v>#N/A</v>
      </c>
      <c r="PE321" s="1" t="e">
        <f t="shared" si="256"/>
        <v>#N/A</v>
      </c>
      <c r="PF321" s="1" t="e">
        <f t="shared" si="257"/>
        <v>#N/A</v>
      </c>
      <c r="PG321" s="111" t="e">
        <f>NA()</f>
        <v>#N/A</v>
      </c>
      <c r="PH321" s="112" t="e">
        <f>NA()</f>
        <v>#N/A</v>
      </c>
      <c r="PI321" s="112" t="e">
        <f>NA()</f>
        <v>#N/A</v>
      </c>
      <c r="PJ321" s="112" t="e">
        <f>NA()</f>
        <v>#N/A</v>
      </c>
      <c r="PK321" s="112" t="e">
        <f>NA()</f>
        <v>#N/A</v>
      </c>
      <c r="PL321" s="112" t="e">
        <f>NA()</f>
        <v>#N/A</v>
      </c>
      <c r="PM321" s="112" t="e">
        <f>NA()</f>
        <v>#N/A</v>
      </c>
      <c r="PN321" s="112" t="e">
        <f>NA()</f>
        <v>#N/A</v>
      </c>
      <c r="PO321" s="112" t="e">
        <f>NA()</f>
        <v>#N/A</v>
      </c>
      <c r="PP321" s="112" t="e">
        <f>NA()</f>
        <v>#N/A</v>
      </c>
      <c r="PQ321" s="112" t="e">
        <f>NA()</f>
        <v>#N/A</v>
      </c>
      <c r="PR321" s="137" t="e">
        <f>NA()</f>
        <v>#N/A</v>
      </c>
      <c r="PS321" s="5">
        <f t="array" ref="PS321">+IF(ISERROR($NW321)=FALSE,MIN(IF($H321:$AL321&lt;65534,$H321:$AL321,"")),NA())</f>
        <v>9.6</v>
      </c>
      <c r="PT321" s="1">
        <f t="array" ref="PT321">+IF(ISERROR($NX321)=FALSE,MIN(IF($AM321:$BN321&lt;65534,$AM321:$BN321,"")),NA())</f>
        <v>11</v>
      </c>
      <c r="PU321" s="1">
        <f t="array" ref="PU321">+IF(ISERROR($NY321)=FALSE,MIN(IF($BP321:$CT321&lt;65534,$BP321:$CT321,"")),NA())</f>
        <v>12.3</v>
      </c>
      <c r="PV321" s="1">
        <f t="array" ref="PV321">+IF(ISERROR($NZ321)=FALSE,MIN(IF($CU321:$DX321&lt;65534,$CU321:$DX321,"")),NA())</f>
        <v>11.5</v>
      </c>
      <c r="PW321" s="1">
        <f t="array" ref="PW321">+IF(ISERROR($OA321)=FALSE,MIN(IF($DY321:$FC321&lt;65534,$DY321:$FC321,"")),NA())</f>
        <v>9.6999999999999993</v>
      </c>
      <c r="PX321" s="1">
        <f t="array" ref="PX321">+IF(ISERROR($OB321)=FALSE,MIN(IF($FD321:$GG321&lt;65534,$FD321:$GG321,"")),NA())</f>
        <v>9.6999999999999993</v>
      </c>
      <c r="PY321" s="1">
        <f t="array" ref="PY321">+IF(ISERROR($OC321)=FALSE,MIN(IF($GH321:$HL321&lt;65534,$GH321:$HL321,"")),NA())</f>
        <v>9.8000000000000007</v>
      </c>
      <c r="PZ321" s="1">
        <f t="array" ref="PZ321">+IF(ISERROR($OD321)=FALSE,MIN(IF($HM321:$IQ321&lt;65534,$HM321:$IQ321,"")),NA())</f>
        <v>8.6999999999999993</v>
      </c>
      <c r="QA321" s="1">
        <f t="array" ref="QA321">+IF(ISERROR($OE321)=FALSE,MIN(IF($IR321:$JU321&lt;65534,$IR321:$JU321,"")),NA())</f>
        <v>9.5</v>
      </c>
      <c r="QB321" s="1">
        <f t="array" ref="QB321">+IF(ISERROR($OF321)=FALSE,MIN(IF($JV321:$KZ321&lt;65534,$JV321:$KZ321,"")),NA())</f>
        <v>10.1</v>
      </c>
      <c r="QC321" s="1">
        <f t="array" ref="QC321">+IF(ISERROR($OG321)=FALSE,MIN(IF($LA321:$MD321&lt;65534,$LA321:$MD321,"")),NA())</f>
        <v>10.7</v>
      </c>
      <c r="QD321" s="1" t="e">
        <f t="array" ref="QD321">+IF(ISERROR($OH321)=FALSE,MIN(IF($ME321:$NI321&lt;65534,$ME321:$NI321,"")),NA())</f>
        <v>#N/A</v>
      </c>
      <c r="QE321" s="5" t="e">
        <f t="shared" si="258"/>
        <v>#N/A</v>
      </c>
      <c r="QF321" s="1" t="e">
        <f t="shared" si="259"/>
        <v>#N/A</v>
      </c>
      <c r="QG321" s="1" t="e">
        <f t="shared" si="260"/>
        <v>#N/A</v>
      </c>
      <c r="QH321" s="1" t="e">
        <f t="shared" si="261"/>
        <v>#N/A</v>
      </c>
      <c r="QI321" s="1" t="e">
        <f t="shared" si="262"/>
        <v>#N/A</v>
      </c>
      <c r="QJ321" s="1" t="e">
        <f t="shared" si="263"/>
        <v>#N/A</v>
      </c>
      <c r="QK321" s="1" t="e">
        <f t="shared" si="264"/>
        <v>#N/A</v>
      </c>
      <c r="QL321" s="1" t="e">
        <f t="shared" si="265"/>
        <v>#N/A</v>
      </c>
      <c r="QM321" s="1" t="e">
        <f t="shared" si="266"/>
        <v>#N/A</v>
      </c>
      <c r="QN321" s="1" t="e">
        <f t="shared" si="267"/>
        <v>#N/A</v>
      </c>
      <c r="QO321" s="1" t="e">
        <f t="shared" si="268"/>
        <v>#N/A</v>
      </c>
      <c r="QP321" s="1" t="e">
        <f t="shared" si="269"/>
        <v>#N/A</v>
      </c>
      <c r="QQ321" s="5" t="s">
        <v>893</v>
      </c>
    </row>
    <row r="322" spans="1:459" s="1" customFormat="1" x14ac:dyDescent="0.2">
      <c r="A322" s="107">
        <v>35075080</v>
      </c>
      <c r="B322" s="108">
        <v>-73.562777777777768</v>
      </c>
      <c r="C322" s="108">
        <v>5.3923888888888891</v>
      </c>
      <c r="D322" s="109">
        <v>3398</v>
      </c>
      <c r="E322" s="110" t="s">
        <v>650</v>
      </c>
      <c r="F322" s="110" t="s">
        <v>651</v>
      </c>
      <c r="G322" s="110" t="s">
        <v>308</v>
      </c>
      <c r="H322" s="1">
        <v>65535</v>
      </c>
      <c r="I322" s="1">
        <v>3</v>
      </c>
      <c r="J322" s="1">
        <v>4.7</v>
      </c>
      <c r="K322" s="1">
        <v>5</v>
      </c>
      <c r="L322" s="1">
        <v>5.9</v>
      </c>
      <c r="M322" s="1">
        <v>6.1</v>
      </c>
      <c r="N322" s="1">
        <v>7.5</v>
      </c>
      <c r="O322" s="1">
        <v>5.9</v>
      </c>
      <c r="P322" s="1">
        <v>6</v>
      </c>
      <c r="Q322" s="1">
        <v>6.3</v>
      </c>
      <c r="R322" s="1">
        <v>5.8</v>
      </c>
      <c r="S322" s="1">
        <v>5.8</v>
      </c>
      <c r="T322" s="1">
        <v>6.2</v>
      </c>
      <c r="U322" s="1">
        <v>6.1</v>
      </c>
      <c r="V322" s="1">
        <v>5.4</v>
      </c>
      <c r="W322" s="1">
        <v>5.3</v>
      </c>
      <c r="X322" s="1">
        <v>6.4</v>
      </c>
      <c r="Y322" s="1">
        <v>5.4</v>
      </c>
      <c r="Z322" s="1">
        <v>6.3</v>
      </c>
      <c r="AA322" s="1">
        <v>6.9</v>
      </c>
      <c r="AB322" s="1">
        <v>3.5</v>
      </c>
      <c r="AC322" s="1">
        <v>6.4</v>
      </c>
      <c r="AD322" s="1">
        <v>6.2</v>
      </c>
      <c r="AE322" s="1">
        <v>6.2</v>
      </c>
      <c r="AF322" s="1">
        <v>5.8</v>
      </c>
      <c r="AG322" s="1">
        <v>5.4</v>
      </c>
      <c r="AH322" s="1">
        <v>4.8</v>
      </c>
      <c r="AI322" s="1">
        <v>8.1</v>
      </c>
      <c r="AJ322" s="1">
        <v>6</v>
      </c>
      <c r="AK322" s="1">
        <v>6.2</v>
      </c>
      <c r="AL322" s="1">
        <v>6.1</v>
      </c>
      <c r="AM322" s="1">
        <v>65535</v>
      </c>
      <c r="AN322" s="1">
        <v>5.7</v>
      </c>
      <c r="AO322" s="1">
        <v>4.2</v>
      </c>
      <c r="AP322" s="1">
        <v>3.4</v>
      </c>
      <c r="AQ322" s="1">
        <v>5.9</v>
      </c>
      <c r="AR322" s="1">
        <v>7.9</v>
      </c>
      <c r="AS322" s="1">
        <v>7.4</v>
      </c>
      <c r="AT322" s="1">
        <v>6.5</v>
      </c>
      <c r="AU322" s="1">
        <v>7</v>
      </c>
      <c r="AV322" s="1">
        <v>5.3</v>
      </c>
      <c r="AW322" s="1">
        <v>6.1</v>
      </c>
      <c r="AX322" s="1">
        <v>4.4000000000000004</v>
      </c>
      <c r="AY322" s="1">
        <v>6</v>
      </c>
      <c r="AZ322" s="1">
        <v>6.1</v>
      </c>
      <c r="BA322" s="1">
        <v>4.3</v>
      </c>
      <c r="BB322" s="1">
        <v>5.7</v>
      </c>
      <c r="BC322" s="1">
        <v>5.9</v>
      </c>
      <c r="BD322" s="1">
        <v>7</v>
      </c>
      <c r="BE322" s="1">
        <v>6.1</v>
      </c>
      <c r="BF322" s="1">
        <v>5.6</v>
      </c>
      <c r="BG322" s="1">
        <v>6.5</v>
      </c>
      <c r="BH322" s="1">
        <v>6.3</v>
      </c>
      <c r="BI322" s="1">
        <v>6.6</v>
      </c>
      <c r="BJ322" s="1">
        <v>7.7</v>
      </c>
      <c r="BK322" s="1">
        <v>5.5</v>
      </c>
      <c r="BL322" s="1">
        <v>3.9</v>
      </c>
      <c r="BM322" s="1">
        <v>5</v>
      </c>
      <c r="BN322" s="1">
        <v>4.9000000000000004</v>
      </c>
      <c r="BO322" s="102"/>
      <c r="BP322" s="1">
        <v>6.6</v>
      </c>
      <c r="BQ322" s="1">
        <v>7.1</v>
      </c>
      <c r="BR322" s="1">
        <v>6.2</v>
      </c>
      <c r="BS322" s="1">
        <v>4.8</v>
      </c>
      <c r="BT322" s="1">
        <v>7.2</v>
      </c>
      <c r="BU322" s="1">
        <v>7.9</v>
      </c>
      <c r="BV322" s="1">
        <v>5.7</v>
      </c>
      <c r="BW322" s="1">
        <v>7.3</v>
      </c>
      <c r="BX322" s="1">
        <v>7.5</v>
      </c>
      <c r="BY322" s="1">
        <v>7.8</v>
      </c>
      <c r="BZ322" s="1">
        <v>7.5</v>
      </c>
      <c r="CA322" s="1">
        <v>7.5</v>
      </c>
      <c r="CB322" s="1">
        <v>7.4</v>
      </c>
      <c r="CC322" s="1">
        <v>7</v>
      </c>
      <c r="CD322" s="1">
        <v>7.4</v>
      </c>
      <c r="CE322" s="1">
        <v>7.7</v>
      </c>
      <c r="CF322" s="1">
        <v>7</v>
      </c>
      <c r="CG322" s="1">
        <v>6.7</v>
      </c>
      <c r="CH322" s="1">
        <v>7.2</v>
      </c>
      <c r="CI322" s="1">
        <v>7.4</v>
      </c>
      <c r="CJ322" s="1">
        <v>7.2</v>
      </c>
      <c r="CK322" s="1">
        <v>7.3</v>
      </c>
      <c r="CL322" s="1">
        <v>7.2</v>
      </c>
      <c r="CM322" s="1">
        <v>7.6</v>
      </c>
      <c r="CN322" s="1">
        <v>5.3</v>
      </c>
      <c r="CO322" s="1">
        <v>7.2</v>
      </c>
      <c r="CP322" s="1">
        <v>4.7</v>
      </c>
      <c r="CQ322" s="1">
        <v>5.7</v>
      </c>
      <c r="CR322" s="1">
        <v>7.9</v>
      </c>
      <c r="CS322" s="1">
        <v>8.4</v>
      </c>
      <c r="CT322" s="1">
        <v>7.8</v>
      </c>
      <c r="CU322" s="1">
        <v>7.6</v>
      </c>
      <c r="CV322" s="1">
        <v>6.6</v>
      </c>
      <c r="CW322" s="1">
        <v>5.8</v>
      </c>
      <c r="CX322" s="1">
        <v>5</v>
      </c>
      <c r="CY322" s="1">
        <v>7.8</v>
      </c>
      <c r="CZ322" s="1">
        <v>7.2</v>
      </c>
      <c r="DA322" s="1">
        <v>7.7</v>
      </c>
      <c r="DB322" s="1">
        <v>6.2</v>
      </c>
      <c r="DC322" s="1">
        <v>5.4</v>
      </c>
      <c r="DD322" s="1">
        <v>7.5</v>
      </c>
      <c r="DE322" s="1">
        <v>7</v>
      </c>
      <c r="DF322" s="1">
        <v>8</v>
      </c>
      <c r="DG322" s="1">
        <v>6.5</v>
      </c>
      <c r="DH322" s="1">
        <v>6.4</v>
      </c>
      <c r="DI322" s="1">
        <v>7.1</v>
      </c>
      <c r="DJ322" s="1">
        <v>7.5</v>
      </c>
      <c r="DK322" s="1">
        <v>6.2</v>
      </c>
      <c r="DL322" s="1">
        <v>8</v>
      </c>
      <c r="DM322" s="1">
        <v>7.1</v>
      </c>
      <c r="DN322" s="1">
        <v>7.5</v>
      </c>
      <c r="DO322" s="1">
        <v>7.3</v>
      </c>
      <c r="DP322" s="1">
        <v>6.7</v>
      </c>
      <c r="DQ322" s="1">
        <v>6.6</v>
      </c>
      <c r="DR322" s="1">
        <v>7.8</v>
      </c>
      <c r="DS322" s="1">
        <v>6.9</v>
      </c>
      <c r="DT322" s="1">
        <v>6.8</v>
      </c>
      <c r="DU322" s="1">
        <v>7.6</v>
      </c>
      <c r="DV322" s="1">
        <v>8.1</v>
      </c>
      <c r="DW322" s="1">
        <v>6.1</v>
      </c>
      <c r="DX322" s="1">
        <v>5.3</v>
      </c>
      <c r="DY322" s="1">
        <v>5.5</v>
      </c>
      <c r="DZ322" s="1">
        <v>5.2</v>
      </c>
      <c r="EA322" s="1">
        <v>6.9</v>
      </c>
      <c r="EB322" s="1">
        <v>7.2</v>
      </c>
      <c r="EC322" s="1">
        <v>7.5</v>
      </c>
      <c r="ED322" s="1">
        <v>7.3</v>
      </c>
      <c r="EE322" s="1">
        <v>6.8</v>
      </c>
      <c r="EF322" s="1">
        <v>7.9</v>
      </c>
      <c r="EG322" s="1">
        <v>7.1</v>
      </c>
      <c r="EH322" s="1">
        <v>7.2</v>
      </c>
      <c r="EI322" s="1">
        <v>7.9</v>
      </c>
      <c r="EJ322" s="1">
        <v>7.1</v>
      </c>
      <c r="EK322" s="1">
        <v>7.8</v>
      </c>
      <c r="EL322" s="1">
        <v>7.1</v>
      </c>
      <c r="EM322" s="1">
        <v>6.7</v>
      </c>
      <c r="EN322" s="1">
        <v>7.3</v>
      </c>
      <c r="EO322" s="1">
        <v>7</v>
      </c>
      <c r="EP322" s="1">
        <v>7.6</v>
      </c>
      <c r="EQ322" s="1">
        <v>6.2</v>
      </c>
      <c r="ER322" s="1">
        <v>7</v>
      </c>
      <c r="ES322" s="1">
        <v>6.5</v>
      </c>
      <c r="ET322" s="1">
        <v>7.3</v>
      </c>
      <c r="EU322" s="1">
        <v>7.4</v>
      </c>
      <c r="EV322" s="1">
        <v>6.4</v>
      </c>
      <c r="EW322" s="1">
        <v>7</v>
      </c>
      <c r="EX322" s="1">
        <v>6.8</v>
      </c>
      <c r="EY322" s="1">
        <v>6.6</v>
      </c>
      <c r="EZ322" s="1">
        <v>7.4</v>
      </c>
      <c r="FA322" s="1">
        <v>6.9</v>
      </c>
      <c r="FB322" s="1">
        <v>6.6</v>
      </c>
      <c r="FC322" s="1">
        <v>6.8</v>
      </c>
      <c r="FD322" s="1">
        <v>7.3</v>
      </c>
      <c r="FE322" s="1">
        <v>6</v>
      </c>
      <c r="FF322" s="1">
        <v>7</v>
      </c>
      <c r="FG322" s="1">
        <v>6.5</v>
      </c>
      <c r="FH322" s="1">
        <v>6.7</v>
      </c>
      <c r="FI322" s="1">
        <v>5.6</v>
      </c>
      <c r="FJ322" s="1">
        <v>6.9</v>
      </c>
      <c r="FK322" s="1">
        <v>6.5</v>
      </c>
      <c r="FL322" s="1">
        <v>7.2</v>
      </c>
      <c r="FM322" s="1">
        <v>7.2</v>
      </c>
      <c r="FN322" s="1">
        <v>7.1</v>
      </c>
      <c r="FO322" s="1">
        <v>6.7</v>
      </c>
      <c r="FP322" s="1">
        <v>7.2</v>
      </c>
      <c r="FQ322" s="1">
        <v>7.5</v>
      </c>
      <c r="FR322" s="1">
        <v>6.4</v>
      </c>
      <c r="FS322" s="1">
        <v>6.5</v>
      </c>
      <c r="FT322" s="1">
        <v>7.5</v>
      </c>
      <c r="FU322" s="1">
        <v>7.3</v>
      </c>
      <c r="FV322" s="1">
        <v>6.9</v>
      </c>
      <c r="FW322" s="1">
        <v>6.9</v>
      </c>
      <c r="FX322" s="1">
        <v>6.7</v>
      </c>
      <c r="FY322" s="1">
        <v>6.4</v>
      </c>
      <c r="FZ322" s="1">
        <v>6.6</v>
      </c>
      <c r="GA322" s="1">
        <v>7.4</v>
      </c>
      <c r="GB322" s="1">
        <v>5.5</v>
      </c>
      <c r="GC322" s="1">
        <v>6.9</v>
      </c>
      <c r="GD322" s="1">
        <v>3.4</v>
      </c>
      <c r="GE322" s="1">
        <v>5</v>
      </c>
      <c r="GF322" s="1">
        <v>6.6</v>
      </c>
      <c r="GG322" s="1">
        <v>6.9</v>
      </c>
      <c r="GH322" s="1">
        <v>6.8</v>
      </c>
      <c r="GI322" s="1">
        <v>6.6</v>
      </c>
      <c r="GJ322" s="1">
        <v>6.6</v>
      </c>
      <c r="GK322" s="1">
        <v>6.5</v>
      </c>
      <c r="GL322" s="1">
        <v>6.2</v>
      </c>
      <c r="GM322" s="1">
        <v>5.3</v>
      </c>
      <c r="GN322" s="1">
        <v>5.5</v>
      </c>
      <c r="GO322" s="1">
        <v>5</v>
      </c>
      <c r="GP322" s="1">
        <v>4.9000000000000004</v>
      </c>
      <c r="GQ322" s="1">
        <v>5.8</v>
      </c>
      <c r="GR322" s="1">
        <v>5.5</v>
      </c>
      <c r="GS322" s="1">
        <v>6.3</v>
      </c>
      <c r="GT322" s="1">
        <v>6.6</v>
      </c>
      <c r="GU322" s="1">
        <v>6.1</v>
      </c>
      <c r="GV322" s="1">
        <v>4.9000000000000004</v>
      </c>
      <c r="GW322" s="1">
        <v>4.8</v>
      </c>
      <c r="GX322" s="1">
        <v>5.5</v>
      </c>
      <c r="GY322" s="1">
        <v>6.1</v>
      </c>
      <c r="GZ322" s="1">
        <v>5.5</v>
      </c>
      <c r="HA322" s="1">
        <v>6.5</v>
      </c>
      <c r="HB322" s="1">
        <v>5.9</v>
      </c>
      <c r="HC322" s="1">
        <v>7.2</v>
      </c>
      <c r="HD322" s="1">
        <v>6.5</v>
      </c>
      <c r="HE322" s="1">
        <v>5.7</v>
      </c>
      <c r="HF322" s="1">
        <v>4.2</v>
      </c>
      <c r="HG322" s="1">
        <v>5.9</v>
      </c>
      <c r="HH322" s="1">
        <v>5.5</v>
      </c>
      <c r="HI322" s="1">
        <v>5</v>
      </c>
      <c r="HJ322" s="1">
        <v>6.2</v>
      </c>
      <c r="HK322" s="1">
        <v>5.8</v>
      </c>
      <c r="HL322" s="1">
        <v>6.4</v>
      </c>
      <c r="HM322" s="1">
        <v>5.9</v>
      </c>
      <c r="HN322" s="1">
        <v>5.3</v>
      </c>
      <c r="HO322" s="1">
        <v>7.4</v>
      </c>
      <c r="HP322" s="1">
        <v>5.9</v>
      </c>
      <c r="HQ322" s="1">
        <v>6</v>
      </c>
      <c r="HR322" s="1">
        <v>6</v>
      </c>
      <c r="HS322" s="1">
        <v>6</v>
      </c>
      <c r="HT322" s="1">
        <v>6</v>
      </c>
      <c r="HU322" s="1">
        <v>5.5</v>
      </c>
      <c r="HV322" s="1">
        <v>5.4</v>
      </c>
      <c r="HW322" s="1">
        <v>6.7</v>
      </c>
      <c r="HX322" s="1">
        <v>6.5</v>
      </c>
      <c r="HY322" s="1">
        <v>7.1</v>
      </c>
      <c r="HZ322" s="1">
        <v>6.6</v>
      </c>
      <c r="IA322" s="1">
        <v>3.5</v>
      </c>
      <c r="IB322" s="1">
        <v>4</v>
      </c>
      <c r="IC322" s="1">
        <v>5.8</v>
      </c>
      <c r="ID322" s="1">
        <v>6</v>
      </c>
      <c r="IE322" s="1">
        <v>5.5</v>
      </c>
      <c r="IF322" s="1">
        <v>5.0999999999999996</v>
      </c>
      <c r="IG322" s="1">
        <v>4.5999999999999996</v>
      </c>
      <c r="IH322" s="1">
        <v>3.3</v>
      </c>
      <c r="II322" s="1">
        <v>5.7</v>
      </c>
      <c r="IJ322" s="1">
        <v>6</v>
      </c>
      <c r="IK322" s="1">
        <v>5.7</v>
      </c>
      <c r="IL322" s="1">
        <v>4.9000000000000004</v>
      </c>
      <c r="IM322" s="1">
        <v>6.2</v>
      </c>
      <c r="IN322" s="1">
        <v>5.3</v>
      </c>
      <c r="IO322" s="1">
        <v>5.6</v>
      </c>
      <c r="IP322" s="1">
        <v>3.8</v>
      </c>
      <c r="IQ322" s="1">
        <v>5.7</v>
      </c>
      <c r="IR322" s="1">
        <v>6.4</v>
      </c>
      <c r="IS322" s="1">
        <v>6.6</v>
      </c>
      <c r="IT322" s="1">
        <v>4.9000000000000004</v>
      </c>
      <c r="IU322" s="1">
        <v>5.5</v>
      </c>
      <c r="IV322" s="1">
        <v>5.9</v>
      </c>
      <c r="IW322" s="1">
        <v>5.5</v>
      </c>
      <c r="IX322" s="1">
        <v>5.3</v>
      </c>
      <c r="IY322" s="1">
        <v>4.5</v>
      </c>
      <c r="IZ322" s="1">
        <v>6</v>
      </c>
      <c r="JA322" s="1">
        <v>5.8</v>
      </c>
      <c r="JB322" s="1">
        <v>6.8</v>
      </c>
      <c r="JC322" s="1">
        <v>6.6</v>
      </c>
      <c r="JD322" s="1">
        <v>6.3</v>
      </c>
      <c r="JE322" s="1">
        <v>6.6</v>
      </c>
      <c r="JF322" s="1">
        <v>5.5</v>
      </c>
      <c r="JG322" s="1">
        <v>6.1</v>
      </c>
      <c r="JH322" s="1">
        <v>6.9</v>
      </c>
      <c r="JI322" s="1">
        <v>5.7</v>
      </c>
      <c r="JJ322" s="1">
        <v>7.3</v>
      </c>
      <c r="JK322" s="1">
        <v>6.1</v>
      </c>
      <c r="JL322" s="1">
        <v>6.2</v>
      </c>
      <c r="JM322" s="1">
        <v>6.3</v>
      </c>
      <c r="JN322" s="1">
        <v>6.2</v>
      </c>
      <c r="JO322" s="1">
        <v>6.4</v>
      </c>
      <c r="JP322" s="1">
        <v>6.5</v>
      </c>
      <c r="JQ322" s="1">
        <v>5.4</v>
      </c>
      <c r="JR322" s="1">
        <v>5.4</v>
      </c>
      <c r="JS322" s="1">
        <v>6.1</v>
      </c>
      <c r="JT322" s="1">
        <v>6</v>
      </c>
      <c r="JU322" s="1">
        <v>5.9</v>
      </c>
      <c r="JV322" s="1">
        <v>5.5</v>
      </c>
      <c r="JW322" s="1">
        <v>6.1</v>
      </c>
      <c r="JX322" s="1">
        <v>4.8</v>
      </c>
      <c r="JY322" s="1">
        <v>6</v>
      </c>
      <c r="JZ322" s="1">
        <v>4.3</v>
      </c>
      <c r="KA322" s="1">
        <v>5.2</v>
      </c>
      <c r="KB322" s="1">
        <v>5.5</v>
      </c>
      <c r="KC322" s="1">
        <v>6.1</v>
      </c>
      <c r="KD322" s="1">
        <v>5.3</v>
      </c>
      <c r="KE322" s="1">
        <v>4.5</v>
      </c>
      <c r="KF322" s="1">
        <v>6</v>
      </c>
      <c r="KG322" s="1">
        <v>5.7</v>
      </c>
      <c r="KH322" s="1">
        <v>4.2</v>
      </c>
      <c r="KI322" s="1">
        <v>4.8</v>
      </c>
      <c r="KJ322" s="1">
        <v>5</v>
      </c>
      <c r="KK322" s="1">
        <v>5.3</v>
      </c>
      <c r="KL322" s="1">
        <v>4.5999999999999996</v>
      </c>
      <c r="KM322" s="1">
        <v>6.4</v>
      </c>
      <c r="KN322" s="1">
        <v>5.8</v>
      </c>
      <c r="KO322" s="1">
        <v>5.3</v>
      </c>
      <c r="KP322" s="1">
        <v>5.6</v>
      </c>
      <c r="KQ322" s="1">
        <v>5.4</v>
      </c>
      <c r="KR322" s="1">
        <v>4.7</v>
      </c>
      <c r="KS322" s="1">
        <v>5.9</v>
      </c>
      <c r="KT322" s="1">
        <v>5.4</v>
      </c>
      <c r="KU322" s="1">
        <v>5</v>
      </c>
      <c r="KV322" s="1">
        <v>5</v>
      </c>
      <c r="KW322" s="1">
        <v>5.8</v>
      </c>
      <c r="KX322" s="1">
        <v>6.3</v>
      </c>
      <c r="KY322" s="1">
        <v>5.9</v>
      </c>
      <c r="KZ322" s="1">
        <v>5</v>
      </c>
      <c r="LA322" s="1">
        <v>5</v>
      </c>
      <c r="LB322" s="1">
        <v>6.8</v>
      </c>
      <c r="LC322" s="1">
        <v>6.6</v>
      </c>
      <c r="LD322" s="1">
        <v>7</v>
      </c>
      <c r="LE322" s="1">
        <v>7.1</v>
      </c>
      <c r="LF322" s="1">
        <v>5.4</v>
      </c>
      <c r="LG322" s="1">
        <v>6.7</v>
      </c>
      <c r="LH322" s="1">
        <v>6.6</v>
      </c>
      <c r="LI322" s="1">
        <v>6.4</v>
      </c>
      <c r="LJ322" s="1">
        <v>7</v>
      </c>
      <c r="LK322" s="1">
        <v>7.4</v>
      </c>
      <c r="LL322" s="1">
        <v>6.7</v>
      </c>
      <c r="LM322" s="1">
        <v>6.3</v>
      </c>
      <c r="LN322" s="1">
        <v>7.5</v>
      </c>
      <c r="LO322" s="1">
        <v>7.5</v>
      </c>
      <c r="LP322" s="1">
        <v>5.8</v>
      </c>
      <c r="LQ322" s="1">
        <v>6</v>
      </c>
      <c r="LR322" s="1">
        <v>6.1</v>
      </c>
      <c r="LS322" s="1">
        <v>5.6</v>
      </c>
      <c r="LT322" s="1">
        <v>7.2</v>
      </c>
      <c r="LU322" s="1">
        <v>6.5</v>
      </c>
      <c r="LV322" s="1">
        <v>5.6</v>
      </c>
      <c r="LW322" s="1">
        <v>5.5</v>
      </c>
      <c r="LX322" s="1">
        <v>6.8</v>
      </c>
      <c r="LY322" s="1">
        <v>5.9</v>
      </c>
      <c r="LZ322" s="1">
        <v>7.8</v>
      </c>
      <c r="MA322" s="1">
        <v>6.8</v>
      </c>
      <c r="MB322" s="1">
        <v>6.5</v>
      </c>
      <c r="MC322" s="1">
        <v>5.8</v>
      </c>
      <c r="MD322" s="1">
        <v>5.3</v>
      </c>
      <c r="ME322" s="1">
        <v>65535</v>
      </c>
      <c r="MF322" s="1">
        <v>65535</v>
      </c>
      <c r="MG322" s="1">
        <v>65535</v>
      </c>
      <c r="MH322" s="1">
        <v>65535</v>
      </c>
      <c r="MI322" s="1">
        <v>65535</v>
      </c>
      <c r="MJ322" s="1">
        <v>65535</v>
      </c>
      <c r="MK322" s="1">
        <v>65535</v>
      </c>
      <c r="ML322" s="1">
        <v>65535</v>
      </c>
      <c r="MM322" s="1">
        <v>65535</v>
      </c>
      <c r="MN322" s="1">
        <v>65535</v>
      </c>
      <c r="MO322" s="1">
        <v>65535</v>
      </c>
      <c r="MP322" s="1">
        <v>65535</v>
      </c>
      <c r="MQ322" s="1">
        <v>65535</v>
      </c>
      <c r="MR322" s="1">
        <v>65535</v>
      </c>
      <c r="MS322" s="1">
        <v>65535</v>
      </c>
      <c r="MT322" s="1">
        <v>65535</v>
      </c>
      <c r="MU322" s="1">
        <v>65535</v>
      </c>
      <c r="MV322" s="1">
        <v>65535</v>
      </c>
      <c r="MW322" s="1">
        <v>65535</v>
      </c>
      <c r="MX322" s="1">
        <v>65535</v>
      </c>
      <c r="MY322" s="1">
        <v>65535</v>
      </c>
      <c r="MZ322" s="1">
        <v>65535</v>
      </c>
      <c r="NA322" s="1">
        <v>65535</v>
      </c>
      <c r="NB322" s="1">
        <v>65535</v>
      </c>
      <c r="NC322" s="1">
        <v>65535</v>
      </c>
      <c r="ND322" s="1">
        <v>65535</v>
      </c>
      <c r="NE322" s="1">
        <v>65535</v>
      </c>
      <c r="NF322" s="1">
        <v>65535</v>
      </c>
      <c r="NG322" s="1">
        <v>65535</v>
      </c>
      <c r="NH322" s="1">
        <v>65535</v>
      </c>
      <c r="NI322" s="1">
        <v>6</v>
      </c>
      <c r="NJ322" s="6">
        <f t="shared" si="209"/>
        <v>0.967741935483871</v>
      </c>
      <c r="NK322" s="3">
        <f t="shared" si="210"/>
        <v>0.9642857142857143</v>
      </c>
      <c r="NL322" s="3">
        <f t="shared" si="211"/>
        <v>1</v>
      </c>
      <c r="NM322" s="3">
        <f t="shared" si="212"/>
        <v>1</v>
      </c>
      <c r="NN322" s="3">
        <f t="shared" si="213"/>
        <v>1</v>
      </c>
      <c r="NO322" s="3">
        <f t="shared" si="214"/>
        <v>1</v>
      </c>
      <c r="NP322" s="3">
        <f t="shared" si="215"/>
        <v>1</v>
      </c>
      <c r="NQ322" s="3">
        <f t="shared" si="216"/>
        <v>1</v>
      </c>
      <c r="NR322" s="3">
        <f t="shared" si="217"/>
        <v>1</v>
      </c>
      <c r="NS322" s="3">
        <f t="shared" si="218"/>
        <v>1</v>
      </c>
      <c r="NT322" s="3">
        <f t="shared" si="219"/>
        <v>1</v>
      </c>
      <c r="NU322" s="3">
        <f t="shared" si="220"/>
        <v>3.2258064516129031E-2</v>
      </c>
      <c r="NV322" s="3">
        <f t="shared" si="221"/>
        <v>0.9123287671232877</v>
      </c>
      <c r="NW322" s="5">
        <f t="shared" si="222"/>
        <v>5.8233333333333341</v>
      </c>
      <c r="NX322" s="1">
        <f t="shared" si="223"/>
        <v>5.81111111111111</v>
      </c>
      <c r="NY322" s="1">
        <f t="shared" si="224"/>
        <v>7.0064516129032253</v>
      </c>
      <c r="NZ322" s="1">
        <f t="shared" si="225"/>
        <v>6.910000000000001</v>
      </c>
      <c r="OA322" s="1">
        <f t="shared" si="226"/>
        <v>6.9677419354838719</v>
      </c>
      <c r="OB322" s="1">
        <f t="shared" si="227"/>
        <v>6.61</v>
      </c>
      <c r="OC322" s="1">
        <f t="shared" si="228"/>
        <v>5.848387096774192</v>
      </c>
      <c r="OD322" s="1">
        <f t="shared" si="229"/>
        <v>5.5806451612903212</v>
      </c>
      <c r="OE322" s="1">
        <f t="shared" si="230"/>
        <v>6.0233333333333325</v>
      </c>
      <c r="OF322" s="1">
        <f t="shared" si="231"/>
        <v>5.3677419354838722</v>
      </c>
      <c r="OG322" s="1">
        <f t="shared" si="232"/>
        <v>6.4400000000000013</v>
      </c>
      <c r="OH322" s="1" t="e">
        <f t="shared" si="233"/>
        <v>#N/A</v>
      </c>
      <c r="OI322" s="111" t="e">
        <f>NA()</f>
        <v>#N/A</v>
      </c>
      <c r="OJ322" s="112" t="e">
        <f>NA()</f>
        <v>#N/A</v>
      </c>
      <c r="OK322" s="112" t="e">
        <f>NA()</f>
        <v>#N/A</v>
      </c>
      <c r="OL322" s="112" t="e">
        <f>NA()</f>
        <v>#N/A</v>
      </c>
      <c r="OM322" s="112" t="e">
        <f>NA()</f>
        <v>#N/A</v>
      </c>
      <c r="ON322" s="112" t="e">
        <f>NA()</f>
        <v>#N/A</v>
      </c>
      <c r="OO322" s="112" t="e">
        <f>NA()</f>
        <v>#N/A</v>
      </c>
      <c r="OP322" s="112" t="e">
        <f>NA()</f>
        <v>#N/A</v>
      </c>
      <c r="OQ322" s="112" t="e">
        <f>NA()</f>
        <v>#N/A</v>
      </c>
      <c r="OR322" s="112" t="e">
        <f>NA()</f>
        <v>#N/A</v>
      </c>
      <c r="OS322" s="112" t="e">
        <f>NA()</f>
        <v>#N/A</v>
      </c>
      <c r="OT322" s="112" t="e">
        <f>NA()</f>
        <v>#N/A</v>
      </c>
      <c r="OU322" s="5" t="e">
        <f t="shared" si="246"/>
        <v>#N/A</v>
      </c>
      <c r="OV322" s="1" t="e">
        <f t="shared" si="247"/>
        <v>#N/A</v>
      </c>
      <c r="OW322" s="1" t="e">
        <f t="shared" si="248"/>
        <v>#N/A</v>
      </c>
      <c r="OX322" s="1" t="e">
        <f t="shared" si="249"/>
        <v>#N/A</v>
      </c>
      <c r="OY322" s="1" t="e">
        <f t="shared" si="250"/>
        <v>#N/A</v>
      </c>
      <c r="OZ322" s="1" t="e">
        <f t="shared" si="251"/>
        <v>#N/A</v>
      </c>
      <c r="PA322" s="1" t="e">
        <f t="shared" si="252"/>
        <v>#N/A</v>
      </c>
      <c r="PB322" s="1" t="e">
        <f t="shared" si="253"/>
        <v>#N/A</v>
      </c>
      <c r="PC322" s="1" t="e">
        <f t="shared" si="254"/>
        <v>#N/A</v>
      </c>
      <c r="PD322" s="1" t="e">
        <f t="shared" si="255"/>
        <v>#N/A</v>
      </c>
      <c r="PE322" s="1" t="e">
        <f t="shared" si="256"/>
        <v>#N/A</v>
      </c>
      <c r="PF322" s="1" t="e">
        <f t="shared" si="257"/>
        <v>#N/A</v>
      </c>
      <c r="PG322" s="111" t="e">
        <f>NA()</f>
        <v>#N/A</v>
      </c>
      <c r="PH322" s="112" t="e">
        <f>NA()</f>
        <v>#N/A</v>
      </c>
      <c r="PI322" s="112" t="e">
        <f>NA()</f>
        <v>#N/A</v>
      </c>
      <c r="PJ322" s="112" t="e">
        <f>NA()</f>
        <v>#N/A</v>
      </c>
      <c r="PK322" s="112" t="e">
        <f>NA()</f>
        <v>#N/A</v>
      </c>
      <c r="PL322" s="112" t="e">
        <f>NA()</f>
        <v>#N/A</v>
      </c>
      <c r="PM322" s="112" t="e">
        <f>NA()</f>
        <v>#N/A</v>
      </c>
      <c r="PN322" s="112" t="e">
        <f>NA()</f>
        <v>#N/A</v>
      </c>
      <c r="PO322" s="112" t="e">
        <f>NA()</f>
        <v>#N/A</v>
      </c>
      <c r="PP322" s="112" t="e">
        <f>NA()</f>
        <v>#N/A</v>
      </c>
      <c r="PQ322" s="112" t="e">
        <f>NA()</f>
        <v>#N/A</v>
      </c>
      <c r="PR322" s="137" t="e">
        <f>NA()</f>
        <v>#N/A</v>
      </c>
      <c r="PS322" s="5">
        <f t="array" ref="PS322">+IF(ISERROR($NW322)=FALSE,MIN(IF($H322:$AL322&lt;65534,$H322:$AL322,"")),NA())</f>
        <v>3</v>
      </c>
      <c r="PT322" s="1">
        <f t="array" ref="PT322">+IF(ISERROR($NX322)=FALSE,MIN(IF($AM322:$BN322&lt;65534,$AM322:$BN322,"")),NA())</f>
        <v>3.4</v>
      </c>
      <c r="PU322" s="1">
        <f t="array" ref="PU322">+IF(ISERROR($NY322)=FALSE,MIN(IF($BP322:$CT322&lt;65534,$BP322:$CT322,"")),NA())</f>
        <v>4.7</v>
      </c>
      <c r="PV322" s="1">
        <f t="array" ref="PV322">+IF(ISERROR($NZ322)=FALSE,MIN(IF($CU322:$DX322&lt;65534,$CU322:$DX322,"")),NA())</f>
        <v>5</v>
      </c>
      <c r="PW322" s="1">
        <f t="array" ref="PW322">+IF(ISERROR($OA322)=FALSE,MIN(IF($DY322:$FC322&lt;65534,$DY322:$FC322,"")),NA())</f>
        <v>5.2</v>
      </c>
      <c r="PX322" s="1">
        <f t="array" ref="PX322">+IF(ISERROR($OB322)=FALSE,MIN(IF($FD322:$GG322&lt;65534,$FD322:$GG322,"")),NA())</f>
        <v>3.4</v>
      </c>
      <c r="PY322" s="1">
        <f t="array" ref="PY322">+IF(ISERROR($OC322)=FALSE,MIN(IF($GH322:$HL322&lt;65534,$GH322:$HL322,"")),NA())</f>
        <v>4.2</v>
      </c>
      <c r="PZ322" s="1">
        <f t="array" ref="PZ322">+IF(ISERROR($OD322)=FALSE,MIN(IF($HM322:$IQ322&lt;65534,$HM322:$IQ322,"")),NA())</f>
        <v>3.3</v>
      </c>
      <c r="QA322" s="1">
        <f t="array" ref="QA322">+IF(ISERROR($OE322)=FALSE,MIN(IF($IR322:$JU322&lt;65534,$IR322:$JU322,"")),NA())</f>
        <v>4.5</v>
      </c>
      <c r="QB322" s="1">
        <f t="array" ref="QB322">+IF(ISERROR($OF322)=FALSE,MIN(IF($JV322:$KZ322&lt;65534,$JV322:$KZ322,"")),NA())</f>
        <v>4.2</v>
      </c>
      <c r="QC322" s="1">
        <f t="array" ref="QC322">+IF(ISERROR($OG322)=FALSE,MIN(IF($LA322:$MD322&lt;65534,$LA322:$MD322,"")),NA())</f>
        <v>5</v>
      </c>
      <c r="QD322" s="1" t="e">
        <f t="array" ref="QD322">+IF(ISERROR($OH322)=FALSE,MIN(IF($ME322:$NI322&lt;65534,$ME322:$NI322,"")),NA())</f>
        <v>#N/A</v>
      </c>
      <c r="QE322" s="5" t="e">
        <f t="shared" si="258"/>
        <v>#N/A</v>
      </c>
      <c r="QF322" s="1" t="e">
        <f t="shared" si="259"/>
        <v>#N/A</v>
      </c>
      <c r="QG322" s="1" t="e">
        <f t="shared" si="260"/>
        <v>#N/A</v>
      </c>
      <c r="QH322" s="1" t="e">
        <f t="shared" si="261"/>
        <v>#N/A</v>
      </c>
      <c r="QI322" s="1" t="e">
        <f t="shared" si="262"/>
        <v>#N/A</v>
      </c>
      <c r="QJ322" s="1" t="e">
        <f t="shared" si="263"/>
        <v>#N/A</v>
      </c>
      <c r="QK322" s="1" t="e">
        <f t="shared" si="264"/>
        <v>#N/A</v>
      </c>
      <c r="QL322" s="1" t="e">
        <f t="shared" si="265"/>
        <v>#N/A</v>
      </c>
      <c r="QM322" s="1" t="e">
        <f t="shared" si="266"/>
        <v>#N/A</v>
      </c>
      <c r="QN322" s="1" t="e">
        <f t="shared" si="267"/>
        <v>#N/A</v>
      </c>
      <c r="QO322" s="1" t="e">
        <f t="shared" si="268"/>
        <v>#N/A</v>
      </c>
      <c r="QP322" s="1" t="e">
        <f t="shared" si="269"/>
        <v>#N/A</v>
      </c>
      <c r="QQ322" s="5" t="s">
        <v>893</v>
      </c>
    </row>
    <row r="323" spans="1:459" s="1" customFormat="1" x14ac:dyDescent="0.2">
      <c r="A323" s="107">
        <v>35085060</v>
      </c>
      <c r="B323" s="108">
        <v>-73.169944444444454</v>
      </c>
      <c r="C323" s="108">
        <v>5.294944444444444</v>
      </c>
      <c r="D323" s="109">
        <v>1436</v>
      </c>
      <c r="E323" s="110" t="s">
        <v>652</v>
      </c>
      <c r="F323" s="110" t="s">
        <v>652</v>
      </c>
      <c r="G323" s="110" t="s">
        <v>308</v>
      </c>
      <c r="H323" s="1">
        <v>65535</v>
      </c>
      <c r="I323" s="1">
        <v>13.5</v>
      </c>
      <c r="J323" s="1">
        <v>14.9</v>
      </c>
      <c r="K323" s="1">
        <v>15</v>
      </c>
      <c r="L323" s="1">
        <v>14.9</v>
      </c>
      <c r="M323" s="1">
        <v>15</v>
      </c>
      <c r="N323" s="1">
        <v>15.3</v>
      </c>
      <c r="O323" s="1">
        <v>14.5</v>
      </c>
      <c r="P323" s="1">
        <v>14.3</v>
      </c>
      <c r="Q323" s="1">
        <v>14.8</v>
      </c>
      <c r="R323" s="1">
        <v>14.8</v>
      </c>
      <c r="S323" s="1">
        <v>14.7</v>
      </c>
      <c r="T323" s="1">
        <v>14.7</v>
      </c>
      <c r="U323" s="1">
        <v>14.9</v>
      </c>
      <c r="V323" s="1">
        <v>14.9</v>
      </c>
      <c r="W323" s="1">
        <v>14.9</v>
      </c>
      <c r="X323" s="1">
        <v>14.7</v>
      </c>
      <c r="Y323" s="1">
        <v>14.7</v>
      </c>
      <c r="Z323" s="1">
        <v>14.8</v>
      </c>
      <c r="AA323" s="1">
        <v>13.4</v>
      </c>
      <c r="AB323" s="1">
        <v>14.7</v>
      </c>
      <c r="AC323" s="1">
        <v>14.5</v>
      </c>
      <c r="AD323" s="1">
        <v>14.3</v>
      </c>
      <c r="AE323" s="1">
        <v>14.2</v>
      </c>
      <c r="AF323" s="1">
        <v>14.1</v>
      </c>
      <c r="AG323" s="1">
        <v>13.9</v>
      </c>
      <c r="AH323" s="1">
        <v>13.8</v>
      </c>
      <c r="AI323" s="1">
        <v>13.8</v>
      </c>
      <c r="AJ323" s="1">
        <v>13.7</v>
      </c>
      <c r="AK323" s="1">
        <v>15</v>
      </c>
      <c r="AL323" s="1">
        <v>15.1</v>
      </c>
      <c r="AM323" s="1">
        <v>65535</v>
      </c>
      <c r="AN323" s="1">
        <v>13.8</v>
      </c>
      <c r="AO323" s="1">
        <v>13.7</v>
      </c>
      <c r="AP323" s="1">
        <v>13.5</v>
      </c>
      <c r="AQ323" s="1">
        <v>13.5</v>
      </c>
      <c r="AR323" s="1">
        <v>13.5</v>
      </c>
      <c r="AS323" s="1">
        <v>13.8</v>
      </c>
      <c r="AT323" s="1">
        <v>13.7</v>
      </c>
      <c r="AU323" s="1">
        <v>14</v>
      </c>
      <c r="AV323" s="1">
        <v>13.6</v>
      </c>
      <c r="AW323" s="1">
        <v>13.4</v>
      </c>
      <c r="AX323" s="1">
        <v>13.4</v>
      </c>
      <c r="AY323" s="1">
        <v>13.3</v>
      </c>
      <c r="AZ323" s="1">
        <v>13.3</v>
      </c>
      <c r="BA323" s="1">
        <v>13.2</v>
      </c>
      <c r="BB323" s="1">
        <v>13.2</v>
      </c>
      <c r="BC323" s="1">
        <v>13.3</v>
      </c>
      <c r="BD323" s="1">
        <v>13.3</v>
      </c>
      <c r="BE323" s="1">
        <v>13.3</v>
      </c>
      <c r="BF323" s="1">
        <v>13.1</v>
      </c>
      <c r="BG323" s="1">
        <v>13.3</v>
      </c>
      <c r="BH323" s="1">
        <v>13.5</v>
      </c>
      <c r="BI323" s="1">
        <v>13.2</v>
      </c>
      <c r="BJ323" s="1">
        <v>13.3</v>
      </c>
      <c r="BK323" s="1">
        <v>13.4</v>
      </c>
      <c r="BL323" s="1">
        <v>13.2</v>
      </c>
      <c r="BM323" s="1">
        <v>13.2</v>
      </c>
      <c r="BN323" s="1">
        <v>13.2</v>
      </c>
      <c r="BO323" s="102"/>
      <c r="BP323" s="1">
        <v>13.1</v>
      </c>
      <c r="BQ323" s="1">
        <v>13.1</v>
      </c>
      <c r="BR323" s="1">
        <v>13.9</v>
      </c>
      <c r="BS323" s="1">
        <v>14.6</v>
      </c>
      <c r="BT323" s="1">
        <v>13.5</v>
      </c>
      <c r="BU323" s="1">
        <v>13.4</v>
      </c>
      <c r="BV323" s="1">
        <v>13.4</v>
      </c>
      <c r="BW323" s="1">
        <v>13.3</v>
      </c>
      <c r="BX323" s="1">
        <v>14.4</v>
      </c>
      <c r="BY323" s="1">
        <v>13.5</v>
      </c>
      <c r="BZ323" s="1">
        <v>14.8</v>
      </c>
      <c r="CA323" s="1">
        <v>14.4</v>
      </c>
      <c r="CB323" s="1">
        <v>15</v>
      </c>
      <c r="CC323" s="1">
        <v>14.4</v>
      </c>
      <c r="CD323" s="1">
        <v>14.1</v>
      </c>
      <c r="CE323" s="1">
        <v>14.5</v>
      </c>
      <c r="CF323" s="1">
        <v>14.9</v>
      </c>
      <c r="CG323" s="1">
        <v>13.9</v>
      </c>
      <c r="CH323" s="1">
        <v>13.6</v>
      </c>
      <c r="CI323" s="1">
        <v>15</v>
      </c>
      <c r="CJ323" s="1">
        <v>14.8</v>
      </c>
      <c r="CK323" s="1">
        <v>14.1</v>
      </c>
      <c r="CL323" s="1">
        <v>15.7</v>
      </c>
      <c r="CM323" s="1">
        <v>15.5</v>
      </c>
      <c r="CN323" s="1">
        <v>14.7</v>
      </c>
      <c r="CO323" s="1">
        <v>13.9</v>
      </c>
      <c r="CP323" s="1">
        <v>14.9</v>
      </c>
      <c r="CQ323" s="1">
        <v>13.8</v>
      </c>
      <c r="CR323" s="1">
        <v>13.7</v>
      </c>
      <c r="CS323" s="1">
        <v>15</v>
      </c>
      <c r="CT323" s="1">
        <v>14.8</v>
      </c>
      <c r="CU323" s="1">
        <v>14.7</v>
      </c>
      <c r="CV323" s="1">
        <v>14.8</v>
      </c>
      <c r="CW323" s="1">
        <v>15.9</v>
      </c>
      <c r="CX323" s="1">
        <v>15.1</v>
      </c>
      <c r="CY323" s="1">
        <v>16.100000000000001</v>
      </c>
      <c r="CZ323" s="1">
        <v>18.5</v>
      </c>
      <c r="DA323" s="1">
        <v>19.100000000000001</v>
      </c>
      <c r="DB323" s="1">
        <v>17.899999999999999</v>
      </c>
      <c r="DC323" s="1">
        <v>16.3</v>
      </c>
      <c r="DD323" s="1">
        <v>16.399999999999999</v>
      </c>
      <c r="DE323" s="1">
        <v>18.2</v>
      </c>
      <c r="DF323" s="1">
        <v>18.600000000000001</v>
      </c>
      <c r="DG323" s="1">
        <v>16.399999999999999</v>
      </c>
      <c r="DH323" s="1">
        <v>16</v>
      </c>
      <c r="DI323" s="1">
        <v>16.5</v>
      </c>
      <c r="DJ323" s="1">
        <v>17.899999999999999</v>
      </c>
      <c r="DK323" s="1">
        <v>17.399999999999999</v>
      </c>
      <c r="DL323" s="1">
        <v>17.100000000000001</v>
      </c>
      <c r="DM323" s="1">
        <v>16.2</v>
      </c>
      <c r="DN323" s="1">
        <v>17.100000000000001</v>
      </c>
      <c r="DO323" s="1">
        <v>18</v>
      </c>
      <c r="DP323" s="1">
        <v>17.600000000000001</v>
      </c>
      <c r="DQ323" s="1">
        <v>16.2</v>
      </c>
      <c r="DR323" s="1">
        <v>17.5</v>
      </c>
      <c r="DS323" s="1">
        <v>16.600000000000001</v>
      </c>
      <c r="DT323" s="1">
        <v>17.5</v>
      </c>
      <c r="DU323" s="1">
        <v>18.3</v>
      </c>
      <c r="DV323" s="1">
        <v>18.600000000000001</v>
      </c>
      <c r="DW323" s="1">
        <v>15.9</v>
      </c>
      <c r="DX323" s="1">
        <v>16</v>
      </c>
      <c r="DY323" s="1">
        <v>14</v>
      </c>
      <c r="DZ323" s="1">
        <v>15.1</v>
      </c>
      <c r="EA323" s="1">
        <v>17.399999999999999</v>
      </c>
      <c r="EB323" s="1">
        <v>17.7</v>
      </c>
      <c r="EC323" s="1">
        <v>17.899999999999999</v>
      </c>
      <c r="ED323" s="1">
        <v>17.8</v>
      </c>
      <c r="EE323" s="1">
        <v>15.8</v>
      </c>
      <c r="EF323" s="1">
        <v>17.600000000000001</v>
      </c>
      <c r="EG323" s="1">
        <v>16.899999999999999</v>
      </c>
      <c r="EH323" s="1">
        <v>17</v>
      </c>
      <c r="EI323" s="1">
        <v>17.5</v>
      </c>
      <c r="EJ323" s="1">
        <v>17.5</v>
      </c>
      <c r="EK323" s="1">
        <v>18.5</v>
      </c>
      <c r="EL323" s="1">
        <v>16.100000000000001</v>
      </c>
      <c r="EM323" s="1">
        <v>17</v>
      </c>
      <c r="EN323" s="1">
        <v>17.100000000000001</v>
      </c>
      <c r="EO323" s="1">
        <v>17.399999999999999</v>
      </c>
      <c r="EP323" s="1">
        <v>17.8</v>
      </c>
      <c r="EQ323" s="1">
        <v>17.600000000000001</v>
      </c>
      <c r="ER323" s="1">
        <v>17.5</v>
      </c>
      <c r="ES323" s="1">
        <v>14.8</v>
      </c>
      <c r="ET323" s="1">
        <v>16.399999999999999</v>
      </c>
      <c r="EU323" s="1">
        <v>17.3</v>
      </c>
      <c r="EV323" s="1">
        <v>16.399999999999999</v>
      </c>
      <c r="EW323" s="1">
        <v>17.399999999999999</v>
      </c>
      <c r="EX323" s="1">
        <v>16.2</v>
      </c>
      <c r="EY323" s="1">
        <v>18.100000000000001</v>
      </c>
      <c r="EZ323" s="1">
        <v>17</v>
      </c>
      <c r="FA323" s="1">
        <v>16.600000000000001</v>
      </c>
      <c r="FB323" s="1">
        <v>17.399999999999999</v>
      </c>
      <c r="FC323" s="1">
        <v>17.899999999999999</v>
      </c>
      <c r="FD323" s="1">
        <v>18</v>
      </c>
      <c r="FE323" s="1">
        <v>15.6</v>
      </c>
      <c r="FF323" s="1">
        <v>17.600000000000001</v>
      </c>
      <c r="FG323" s="1">
        <v>17.100000000000001</v>
      </c>
      <c r="FH323" s="1">
        <v>16.399999999999999</v>
      </c>
      <c r="FI323" s="1">
        <v>16.3</v>
      </c>
      <c r="FJ323" s="1">
        <v>16.7</v>
      </c>
      <c r="FK323" s="1">
        <v>15.3</v>
      </c>
      <c r="FL323" s="1">
        <v>17.899999999999999</v>
      </c>
      <c r="FM323" s="1">
        <v>17.3</v>
      </c>
      <c r="FN323" s="1">
        <v>17.100000000000001</v>
      </c>
      <c r="FO323" s="1">
        <v>17.399999999999999</v>
      </c>
      <c r="FP323" s="1">
        <v>17.7</v>
      </c>
      <c r="FQ323" s="1">
        <v>17.399999999999999</v>
      </c>
      <c r="FR323" s="1">
        <v>16.2</v>
      </c>
      <c r="FS323" s="1">
        <v>16.600000000000001</v>
      </c>
      <c r="FT323" s="1">
        <v>17.3</v>
      </c>
      <c r="FU323" s="1">
        <v>16.899999999999999</v>
      </c>
      <c r="FV323" s="1">
        <v>16.8</v>
      </c>
      <c r="FW323" s="1">
        <v>17</v>
      </c>
      <c r="FX323" s="1">
        <v>16.8</v>
      </c>
      <c r="FY323" s="1">
        <v>17.3</v>
      </c>
      <c r="FZ323" s="1">
        <v>17.3</v>
      </c>
      <c r="GA323" s="1">
        <v>16.5</v>
      </c>
      <c r="GB323" s="1">
        <v>14.8</v>
      </c>
      <c r="GC323" s="1">
        <v>16.2</v>
      </c>
      <c r="GD323" s="1">
        <v>13.5</v>
      </c>
      <c r="GE323" s="1">
        <v>16.899999999999999</v>
      </c>
      <c r="GF323" s="1">
        <v>16.3</v>
      </c>
      <c r="GG323" s="1">
        <v>16.7</v>
      </c>
      <c r="GH323" s="1">
        <v>17.2</v>
      </c>
      <c r="GI323" s="1">
        <v>16.399999999999999</v>
      </c>
      <c r="GJ323" s="1">
        <v>16.3</v>
      </c>
      <c r="GK323" s="1">
        <v>15.9</v>
      </c>
      <c r="GL323" s="1">
        <v>15.7</v>
      </c>
      <c r="GM323" s="1">
        <v>14</v>
      </c>
      <c r="GN323" s="1">
        <v>16.899999999999999</v>
      </c>
      <c r="GO323" s="1">
        <v>15.6</v>
      </c>
      <c r="GP323" s="1">
        <v>16</v>
      </c>
      <c r="GQ323" s="1">
        <v>15.7</v>
      </c>
      <c r="GR323" s="1">
        <v>14.9</v>
      </c>
      <c r="GS323" s="1">
        <v>16.399999999999999</v>
      </c>
      <c r="GT323" s="1">
        <v>17.2</v>
      </c>
      <c r="GU323" s="1">
        <v>16.600000000000001</v>
      </c>
      <c r="GV323" s="1">
        <v>16</v>
      </c>
      <c r="GW323" s="1">
        <v>15.2</v>
      </c>
      <c r="GX323" s="1">
        <v>14.5</v>
      </c>
      <c r="GY323" s="1">
        <v>16.600000000000001</v>
      </c>
      <c r="GZ323" s="1">
        <v>16.5</v>
      </c>
      <c r="HA323" s="1">
        <v>16.899999999999999</v>
      </c>
      <c r="HB323" s="1">
        <v>15.1</v>
      </c>
      <c r="HC323" s="1">
        <v>17.2</v>
      </c>
      <c r="HD323" s="1">
        <v>17</v>
      </c>
      <c r="HE323" s="1">
        <v>15.2</v>
      </c>
      <c r="HF323" s="1">
        <v>13.7</v>
      </c>
      <c r="HG323" s="1">
        <v>16.3</v>
      </c>
      <c r="HH323" s="1">
        <v>14.6</v>
      </c>
      <c r="HI323" s="1">
        <v>16.3</v>
      </c>
      <c r="HJ323" s="1">
        <v>15.7</v>
      </c>
      <c r="HK323" s="1">
        <v>16.7</v>
      </c>
      <c r="HL323" s="1">
        <v>16</v>
      </c>
      <c r="HM323" s="1">
        <v>15.3</v>
      </c>
      <c r="HN323" s="1">
        <v>16.2</v>
      </c>
      <c r="HO323" s="1">
        <v>16.899999999999999</v>
      </c>
      <c r="HP323" s="1">
        <v>15.6</v>
      </c>
      <c r="HQ323" s="1">
        <v>16.3</v>
      </c>
      <c r="HR323" s="1">
        <v>15.6</v>
      </c>
      <c r="HS323" s="1">
        <v>15.7</v>
      </c>
      <c r="HT323" s="1">
        <v>16.100000000000001</v>
      </c>
      <c r="HU323" s="1">
        <v>15.2</v>
      </c>
      <c r="HV323" s="1">
        <v>16.399999999999999</v>
      </c>
      <c r="HW323" s="1">
        <v>16.8</v>
      </c>
      <c r="HX323" s="1">
        <v>16.2</v>
      </c>
      <c r="HY323" s="1">
        <v>16.7</v>
      </c>
      <c r="HZ323" s="1">
        <v>16.8</v>
      </c>
      <c r="IA323" s="1">
        <v>14</v>
      </c>
      <c r="IB323" s="1">
        <v>13.7</v>
      </c>
      <c r="IC323" s="1">
        <v>15.7</v>
      </c>
      <c r="ID323" s="1">
        <v>16.5</v>
      </c>
      <c r="IE323" s="1">
        <v>15.3</v>
      </c>
      <c r="IF323" s="1">
        <v>15.6</v>
      </c>
      <c r="IG323" s="1">
        <v>14.8</v>
      </c>
      <c r="IH323" s="1">
        <v>13.6</v>
      </c>
      <c r="II323" s="1">
        <v>16.399999999999999</v>
      </c>
      <c r="IJ323" s="1">
        <v>16.3</v>
      </c>
      <c r="IK323" s="1">
        <v>15.4</v>
      </c>
      <c r="IL323" s="1">
        <v>15.4</v>
      </c>
      <c r="IM323" s="1">
        <v>16.399999999999999</v>
      </c>
      <c r="IN323" s="1">
        <v>15.2</v>
      </c>
      <c r="IO323" s="1">
        <v>15.5</v>
      </c>
      <c r="IP323" s="1">
        <v>13.6</v>
      </c>
      <c r="IQ323" s="1">
        <v>15</v>
      </c>
      <c r="IR323" s="1">
        <v>17.100000000000001</v>
      </c>
      <c r="IS323" s="1">
        <v>17.3</v>
      </c>
      <c r="IT323" s="1">
        <v>14</v>
      </c>
      <c r="IU323" s="1">
        <v>16.3</v>
      </c>
      <c r="IV323" s="1">
        <v>17</v>
      </c>
      <c r="IW323" s="1">
        <v>15.1</v>
      </c>
      <c r="IX323" s="1">
        <v>15.1</v>
      </c>
      <c r="IY323" s="1">
        <v>13.6</v>
      </c>
      <c r="IZ323" s="1">
        <v>16.399999999999999</v>
      </c>
      <c r="JA323" s="1">
        <v>13.5</v>
      </c>
      <c r="JB323" s="1">
        <v>17.8</v>
      </c>
      <c r="JC323" s="1">
        <v>17</v>
      </c>
      <c r="JD323" s="1">
        <v>16</v>
      </c>
      <c r="JE323" s="1">
        <v>17.100000000000001</v>
      </c>
      <c r="JF323" s="1">
        <v>15.3</v>
      </c>
      <c r="JG323" s="1">
        <v>15.4</v>
      </c>
      <c r="JH323" s="1">
        <v>16.399999999999999</v>
      </c>
      <c r="JI323" s="1">
        <v>15.2</v>
      </c>
      <c r="JJ323" s="1">
        <v>16.600000000000001</v>
      </c>
      <c r="JK323" s="1">
        <v>15.6</v>
      </c>
      <c r="JL323" s="1">
        <v>15.6</v>
      </c>
      <c r="JM323" s="1">
        <v>15.7</v>
      </c>
      <c r="JN323" s="1">
        <v>16.3</v>
      </c>
      <c r="JO323" s="1">
        <v>15.4</v>
      </c>
      <c r="JP323" s="1">
        <v>16.2</v>
      </c>
      <c r="JQ323" s="1">
        <v>15.2</v>
      </c>
      <c r="JR323" s="1">
        <v>14.4</v>
      </c>
      <c r="JS323" s="1">
        <v>15.2</v>
      </c>
      <c r="JT323" s="1">
        <v>17.399999999999999</v>
      </c>
      <c r="JU323" s="1">
        <v>15</v>
      </c>
      <c r="JV323" s="1">
        <v>15.6</v>
      </c>
      <c r="JW323" s="1">
        <v>16.3</v>
      </c>
      <c r="JX323" s="1">
        <v>15.9</v>
      </c>
      <c r="JY323" s="1">
        <v>15.1</v>
      </c>
      <c r="JZ323" s="1">
        <v>14.3</v>
      </c>
      <c r="KA323" s="1">
        <v>14.2</v>
      </c>
      <c r="KB323" s="1">
        <v>15.6</v>
      </c>
      <c r="KC323" s="1">
        <v>15.7</v>
      </c>
      <c r="KD323" s="1">
        <v>14.7</v>
      </c>
      <c r="KE323" s="1">
        <v>14.9</v>
      </c>
      <c r="KF323" s="1">
        <v>16.600000000000001</v>
      </c>
      <c r="KG323" s="1">
        <v>16.2</v>
      </c>
      <c r="KH323" s="1">
        <v>15.2</v>
      </c>
      <c r="KI323" s="1">
        <v>15.5</v>
      </c>
      <c r="KJ323" s="1">
        <v>14.2</v>
      </c>
      <c r="KK323" s="1">
        <v>16.399999999999999</v>
      </c>
      <c r="KL323" s="1">
        <v>14.3</v>
      </c>
      <c r="KM323" s="1">
        <v>16.399999999999999</v>
      </c>
      <c r="KN323" s="1">
        <v>16.2</v>
      </c>
      <c r="KO323" s="1">
        <v>15.1</v>
      </c>
      <c r="KP323" s="1">
        <v>15.2</v>
      </c>
      <c r="KQ323" s="1">
        <v>14.6</v>
      </c>
      <c r="KR323" s="1">
        <v>15.6</v>
      </c>
      <c r="KS323" s="1">
        <v>15.9</v>
      </c>
      <c r="KT323" s="1">
        <v>16.399999999999999</v>
      </c>
      <c r="KU323" s="1">
        <v>15.3</v>
      </c>
      <c r="KV323" s="1">
        <v>15.6</v>
      </c>
      <c r="KW323" s="1">
        <v>15.4</v>
      </c>
      <c r="KX323" s="1">
        <v>16.600000000000001</v>
      </c>
      <c r="KY323" s="1">
        <v>16.100000000000001</v>
      </c>
      <c r="KZ323" s="1">
        <v>14.5</v>
      </c>
      <c r="LA323" s="1">
        <v>14.2</v>
      </c>
      <c r="LB323" s="1">
        <v>16.2</v>
      </c>
      <c r="LC323" s="1">
        <v>16.399999999999999</v>
      </c>
      <c r="LD323" s="1">
        <v>16.899999999999999</v>
      </c>
      <c r="LE323" s="1">
        <v>17.899999999999999</v>
      </c>
      <c r="LF323" s="1">
        <v>15.2</v>
      </c>
      <c r="LG323" s="1">
        <v>17</v>
      </c>
      <c r="LH323" s="1">
        <v>17.600000000000001</v>
      </c>
      <c r="LI323" s="1">
        <v>17.100000000000001</v>
      </c>
      <c r="LJ323" s="1">
        <v>16.2</v>
      </c>
      <c r="LK323" s="1">
        <v>17.5</v>
      </c>
      <c r="LL323" s="1">
        <v>17.100000000000001</v>
      </c>
      <c r="LM323" s="1">
        <v>17.7</v>
      </c>
      <c r="LN323" s="1">
        <v>18</v>
      </c>
      <c r="LO323" s="1">
        <v>17.100000000000001</v>
      </c>
      <c r="LP323" s="1">
        <v>16.2</v>
      </c>
      <c r="LQ323" s="1">
        <v>15.4</v>
      </c>
      <c r="LR323" s="1">
        <v>15.9</v>
      </c>
      <c r="LS323" s="1">
        <v>18.100000000000001</v>
      </c>
      <c r="LT323" s="1">
        <v>17</v>
      </c>
      <c r="LU323" s="1">
        <v>18.2</v>
      </c>
      <c r="LV323" s="1">
        <v>16.8</v>
      </c>
      <c r="LW323" s="1">
        <v>15.6</v>
      </c>
      <c r="LX323" s="1">
        <v>17.5</v>
      </c>
      <c r="LY323" s="1">
        <v>17.399999999999999</v>
      </c>
      <c r="LZ323" s="1">
        <v>17.5</v>
      </c>
      <c r="MA323" s="1">
        <v>16.8</v>
      </c>
      <c r="MB323" s="1">
        <v>15.9</v>
      </c>
      <c r="MC323" s="1">
        <v>16</v>
      </c>
      <c r="MD323" s="1">
        <v>16.600000000000001</v>
      </c>
      <c r="ME323" s="1">
        <v>65535</v>
      </c>
      <c r="MF323" s="1">
        <v>65535</v>
      </c>
      <c r="MG323" s="1">
        <v>65535</v>
      </c>
      <c r="MH323" s="1">
        <v>65535</v>
      </c>
      <c r="MI323" s="1">
        <v>65535</v>
      </c>
      <c r="MJ323" s="1">
        <v>65535</v>
      </c>
      <c r="MK323" s="1">
        <v>65535</v>
      </c>
      <c r="ML323" s="1">
        <v>65535</v>
      </c>
      <c r="MM323" s="1">
        <v>65535</v>
      </c>
      <c r="MN323" s="1">
        <v>65535</v>
      </c>
      <c r="MO323" s="1">
        <v>65535</v>
      </c>
      <c r="MP323" s="1">
        <v>65535</v>
      </c>
      <c r="MQ323" s="1">
        <v>65535</v>
      </c>
      <c r="MR323" s="1">
        <v>65535</v>
      </c>
      <c r="MS323" s="1">
        <v>65535</v>
      </c>
      <c r="MT323" s="1">
        <v>65535</v>
      </c>
      <c r="MU323" s="1">
        <v>65535</v>
      </c>
      <c r="MV323" s="1">
        <v>65535</v>
      </c>
      <c r="MW323" s="1">
        <v>65535</v>
      </c>
      <c r="MX323" s="1">
        <v>65535</v>
      </c>
      <c r="MY323" s="1">
        <v>65535</v>
      </c>
      <c r="MZ323" s="1">
        <v>65535</v>
      </c>
      <c r="NA323" s="1">
        <v>65535</v>
      </c>
      <c r="NB323" s="1">
        <v>65535</v>
      </c>
      <c r="NC323" s="1">
        <v>65535</v>
      </c>
      <c r="ND323" s="1">
        <v>65535</v>
      </c>
      <c r="NE323" s="1">
        <v>65535</v>
      </c>
      <c r="NF323" s="1">
        <v>65535</v>
      </c>
      <c r="NG323" s="1">
        <v>65535</v>
      </c>
      <c r="NH323" s="1">
        <v>65535</v>
      </c>
      <c r="NI323" s="1">
        <v>17.899999999999999</v>
      </c>
      <c r="NJ323" s="6">
        <f t="shared" ref="NJ323:NJ386" si="270">+COUNTIF($H323:$AL323,"&lt;65534")/COUNTA($H$1:$AL$1)</f>
        <v>0.967741935483871</v>
      </c>
      <c r="NK323" s="3">
        <f t="shared" ref="NK323:NK386" si="271">+COUNTIF($AM323:$BO323,"&lt;65534")/COUNTA($AM$1:$BO$1)</f>
        <v>0.9642857142857143</v>
      </c>
      <c r="NL323" s="3">
        <f t="shared" ref="NL323:NL386" si="272">+COUNTIF($BP323:$CT323,"&lt;65534")/COUNTA($BP$1:$CT$1)</f>
        <v>1</v>
      </c>
      <c r="NM323" s="3">
        <f t="shared" ref="NM323:NM386" si="273">+COUNTIF($CU323:$DX323,"&lt;65534")/COUNTA($CU$1:$DX$1)</f>
        <v>1</v>
      </c>
      <c r="NN323" s="3">
        <f t="shared" ref="NN323:NN386" si="274">+COUNTIF($DY323:$FC323,"&lt;65534")/COUNTA($DY$1:$FC$1)</f>
        <v>1</v>
      </c>
      <c r="NO323" s="3">
        <f t="shared" ref="NO323:NO386" si="275">+COUNTIF($FD323:$GG323,"&lt;65534")/COUNTA($FD$1:$GG$1)</f>
        <v>1</v>
      </c>
      <c r="NP323" s="3">
        <f t="shared" ref="NP323:NP386" si="276">+COUNTIF($GH323:$HL323,"&lt;65534")/COUNTA($GH$1:$HL$1)</f>
        <v>1</v>
      </c>
      <c r="NQ323" s="3">
        <f t="shared" ref="NQ323:NQ386" si="277">+COUNTIF($HM323:$IQ323,"&lt;65534")/COUNTA($HM$1:$IQ$1)</f>
        <v>1</v>
      </c>
      <c r="NR323" s="3">
        <f t="shared" ref="NR323:NR386" si="278">+COUNTIF($IR323:$JU323,"&lt;65534")/COUNTA($IR$1:$JU$1)</f>
        <v>1</v>
      </c>
      <c r="NS323" s="3">
        <f t="shared" ref="NS323:NS386" si="279">+COUNTIF($JV323:$KZ323,"&lt;65534")/COUNTA($JV$1:$KZ$1)</f>
        <v>1</v>
      </c>
      <c r="NT323" s="3">
        <f t="shared" ref="NT323:NT386" si="280">+COUNTIF($LA323:$MD323,"&lt;65534")/COUNTA($LA$1:$MD$1)</f>
        <v>1</v>
      </c>
      <c r="NU323" s="3">
        <f t="shared" ref="NU323:NU386" si="281">+COUNTIF($ME323:$NI323,"&lt;65534")/COUNTA($ME$1:$NI$1)</f>
        <v>3.2258064516129031E-2</v>
      </c>
      <c r="NV323" s="3">
        <f t="shared" ref="NV323:NV386" si="282">+COUNTIF($H323:$NI323,"&lt;65534")/COUNTA($H$1:$NI$1)</f>
        <v>0.9123287671232877</v>
      </c>
      <c r="NW323" s="5">
        <f t="shared" ref="NW323:NW386" si="283">+IF(NJ323&gt;=0.5,AVERAGEIF($H323:$AL323,"&lt;65534",$H323:$AL323),NA())</f>
        <v>14.526666666666666</v>
      </c>
      <c r="NX323" s="1">
        <f t="shared" ref="NX323:NX386" si="284">+IF(NK323&gt;=0.5,AVERAGEIF($AM323:$BO323,"&lt;65534",$AM323:$BO323),NA())</f>
        <v>13.414814814814815</v>
      </c>
      <c r="NY323" s="1">
        <f t="shared" ref="NY323:NY386" si="285">+IF(NL323&gt;=0.5,AVERAGEIF($BP323:$CT323,"&lt;65534",$BP323:$CT323),NA())</f>
        <v>14.248387096774195</v>
      </c>
      <c r="NZ323" s="1">
        <f t="shared" ref="NZ323:NZ386" si="286">+IF(NM323&gt;=0.5,AVERAGEIF($CU323:$DX323,"&lt;65534",$CU323:$DX323),NA())</f>
        <v>16.946666666666669</v>
      </c>
      <c r="OA323" s="1">
        <f t="shared" ref="OA323:OA386" si="287">+IF(NN323&gt;=0.5,AVERAGEIF($DY323:$FC323,"&lt;65534",$DY323:$FC323),NA())</f>
        <v>16.990322580645159</v>
      </c>
      <c r="OB323" s="1">
        <f t="shared" ref="OB323:OB386" si="288">+IF(NO323&gt;=0.5,AVERAGEIF($FD323:$GG323,"&lt;65534",$FD323:$GG323),NA())</f>
        <v>16.696666666666669</v>
      </c>
      <c r="OC323" s="1">
        <f t="shared" ref="OC323:OC386" si="289">+IF(NP323&gt;=0.5,AVERAGEIF($GH323:$HL323,"&lt;65534",$GH323:$HL323),NA())</f>
        <v>15.945161290322581</v>
      </c>
      <c r="OD323" s="1">
        <f t="shared" ref="OD323:OD386" si="290">+IF(NQ323&gt;=0.5,AVERAGEIF($HM323:$IQ323,"&lt;65534",$HM323:$IQ323),NA())</f>
        <v>15.619354838709677</v>
      </c>
      <c r="OE323" s="1">
        <f t="shared" ref="OE323:OE386" si="291">+IF(NR323&gt;=0.5,AVERAGEIF($IR323:$JU323,"&lt;65534",$IR323:$JU323),NA())</f>
        <v>15.806666666666665</v>
      </c>
      <c r="OF323" s="1">
        <f t="shared" ref="OF323:OF386" si="292">+IF(NS323&gt;=0.5,AVERAGEIF($JV323:$KZ323,"&lt;65534",$JV323:$KZ323),NA())</f>
        <v>15.470967741935485</v>
      </c>
      <c r="OG323" s="1">
        <f t="shared" ref="OG323:OG386" si="293">+IF(NT323&gt;=0.5,AVERAGEIF($LA323:$MD323,"&lt;65534",$LA323:$MD323),NA())</f>
        <v>16.766666666666666</v>
      </c>
      <c r="OH323" s="1" t="e">
        <f t="shared" ref="OH323:OH386" si="294">+IF(NU323&gt;=0.5,AVERAGEIF($ME323:$NI323,"&lt;65534",$ME323:$NI323),NA())</f>
        <v>#N/A</v>
      </c>
      <c r="OI323" s="111" t="e">
        <f>NA()</f>
        <v>#N/A</v>
      </c>
      <c r="OJ323" s="112" t="e">
        <f>NA()</f>
        <v>#N/A</v>
      </c>
      <c r="OK323" s="112" t="e">
        <f>NA()</f>
        <v>#N/A</v>
      </c>
      <c r="OL323" s="112" t="e">
        <f>NA()</f>
        <v>#N/A</v>
      </c>
      <c r="OM323" s="112" t="e">
        <f>NA()</f>
        <v>#N/A</v>
      </c>
      <c r="ON323" s="112" t="e">
        <f>NA()</f>
        <v>#N/A</v>
      </c>
      <c r="OO323" s="112" t="e">
        <f>NA()</f>
        <v>#N/A</v>
      </c>
      <c r="OP323" s="112" t="e">
        <f>NA()</f>
        <v>#N/A</v>
      </c>
      <c r="OQ323" s="112" t="e">
        <f>NA()</f>
        <v>#N/A</v>
      </c>
      <c r="OR323" s="112" t="e">
        <f>NA()</f>
        <v>#N/A</v>
      </c>
      <c r="OS323" s="112" t="e">
        <f>NA()</f>
        <v>#N/A</v>
      </c>
      <c r="OT323" s="112" t="e">
        <f>NA()</f>
        <v>#N/A</v>
      </c>
      <c r="OU323" s="5" t="e">
        <f t="shared" si="246"/>
        <v>#N/A</v>
      </c>
      <c r="OV323" s="1" t="e">
        <f t="shared" si="247"/>
        <v>#N/A</v>
      </c>
      <c r="OW323" s="1" t="e">
        <f t="shared" si="248"/>
        <v>#N/A</v>
      </c>
      <c r="OX323" s="1" t="e">
        <f t="shared" si="249"/>
        <v>#N/A</v>
      </c>
      <c r="OY323" s="1" t="e">
        <f t="shared" si="250"/>
        <v>#N/A</v>
      </c>
      <c r="OZ323" s="1" t="e">
        <f t="shared" si="251"/>
        <v>#N/A</v>
      </c>
      <c r="PA323" s="1" t="e">
        <f t="shared" si="252"/>
        <v>#N/A</v>
      </c>
      <c r="PB323" s="1" t="e">
        <f t="shared" si="253"/>
        <v>#N/A</v>
      </c>
      <c r="PC323" s="1" t="e">
        <f t="shared" si="254"/>
        <v>#N/A</v>
      </c>
      <c r="PD323" s="1" t="e">
        <f t="shared" si="255"/>
        <v>#N/A</v>
      </c>
      <c r="PE323" s="1" t="e">
        <f t="shared" si="256"/>
        <v>#N/A</v>
      </c>
      <c r="PF323" s="1" t="e">
        <f t="shared" si="257"/>
        <v>#N/A</v>
      </c>
      <c r="PG323" s="111" t="e">
        <f>NA()</f>
        <v>#N/A</v>
      </c>
      <c r="PH323" s="112" t="e">
        <f>NA()</f>
        <v>#N/A</v>
      </c>
      <c r="PI323" s="112" t="e">
        <f>NA()</f>
        <v>#N/A</v>
      </c>
      <c r="PJ323" s="112" t="e">
        <f>NA()</f>
        <v>#N/A</v>
      </c>
      <c r="PK323" s="112" t="e">
        <f>NA()</f>
        <v>#N/A</v>
      </c>
      <c r="PL323" s="112" t="e">
        <f>NA()</f>
        <v>#N/A</v>
      </c>
      <c r="PM323" s="112" t="e">
        <f>NA()</f>
        <v>#N/A</v>
      </c>
      <c r="PN323" s="112" t="e">
        <f>NA()</f>
        <v>#N/A</v>
      </c>
      <c r="PO323" s="112" t="e">
        <f>NA()</f>
        <v>#N/A</v>
      </c>
      <c r="PP323" s="112" t="e">
        <f>NA()</f>
        <v>#N/A</v>
      </c>
      <c r="PQ323" s="112" t="e">
        <f>NA()</f>
        <v>#N/A</v>
      </c>
      <c r="PR323" s="137" t="e">
        <f>NA()</f>
        <v>#N/A</v>
      </c>
      <c r="PS323" s="5">
        <f t="array" ref="PS323">+IF(ISERROR($NW323)=FALSE,MIN(IF($H323:$AL323&lt;65534,$H323:$AL323,"")),NA())</f>
        <v>13.4</v>
      </c>
      <c r="PT323" s="1">
        <f t="array" ref="PT323">+IF(ISERROR($NX323)=FALSE,MIN(IF($AM323:$BN323&lt;65534,$AM323:$BN323,"")),NA())</f>
        <v>13.1</v>
      </c>
      <c r="PU323" s="1">
        <f t="array" ref="PU323">+IF(ISERROR($NY323)=FALSE,MIN(IF($BP323:$CT323&lt;65534,$BP323:$CT323,"")),NA())</f>
        <v>13.1</v>
      </c>
      <c r="PV323" s="1">
        <f t="array" ref="PV323">+IF(ISERROR($NZ323)=FALSE,MIN(IF($CU323:$DX323&lt;65534,$CU323:$DX323,"")),NA())</f>
        <v>14.7</v>
      </c>
      <c r="PW323" s="1">
        <f t="array" ref="PW323">+IF(ISERROR($OA323)=FALSE,MIN(IF($DY323:$FC323&lt;65534,$DY323:$FC323,"")),NA())</f>
        <v>14</v>
      </c>
      <c r="PX323" s="1">
        <f t="array" ref="PX323">+IF(ISERROR($OB323)=FALSE,MIN(IF($FD323:$GG323&lt;65534,$FD323:$GG323,"")),NA())</f>
        <v>13.5</v>
      </c>
      <c r="PY323" s="1">
        <f t="array" ref="PY323">+IF(ISERROR($OC323)=FALSE,MIN(IF($GH323:$HL323&lt;65534,$GH323:$HL323,"")),NA())</f>
        <v>13.7</v>
      </c>
      <c r="PZ323" s="1">
        <f t="array" ref="PZ323">+IF(ISERROR($OD323)=FALSE,MIN(IF($HM323:$IQ323&lt;65534,$HM323:$IQ323,"")),NA())</f>
        <v>13.6</v>
      </c>
      <c r="QA323" s="1">
        <f t="array" ref="QA323">+IF(ISERROR($OE323)=FALSE,MIN(IF($IR323:$JU323&lt;65534,$IR323:$JU323,"")),NA())</f>
        <v>13.5</v>
      </c>
      <c r="QB323" s="1">
        <f t="array" ref="QB323">+IF(ISERROR($OF323)=FALSE,MIN(IF($JV323:$KZ323&lt;65534,$JV323:$KZ323,"")),NA())</f>
        <v>14.2</v>
      </c>
      <c r="QC323" s="1">
        <f t="array" ref="QC323">+IF(ISERROR($OG323)=FALSE,MIN(IF($LA323:$MD323&lt;65534,$LA323:$MD323,"")),NA())</f>
        <v>14.2</v>
      </c>
      <c r="QD323" s="1" t="e">
        <f t="array" ref="QD323">+IF(ISERROR($OH323)=FALSE,MIN(IF($ME323:$NI323&lt;65534,$ME323:$NI323,"")),NA())</f>
        <v>#N/A</v>
      </c>
      <c r="QE323" s="5" t="e">
        <f t="shared" si="258"/>
        <v>#N/A</v>
      </c>
      <c r="QF323" s="1" t="e">
        <f t="shared" si="259"/>
        <v>#N/A</v>
      </c>
      <c r="QG323" s="1" t="e">
        <f t="shared" si="260"/>
        <v>#N/A</v>
      </c>
      <c r="QH323" s="1" t="e">
        <f t="shared" si="261"/>
        <v>#N/A</v>
      </c>
      <c r="QI323" s="1" t="e">
        <f t="shared" si="262"/>
        <v>#N/A</v>
      </c>
      <c r="QJ323" s="1" t="e">
        <f t="shared" si="263"/>
        <v>#N/A</v>
      </c>
      <c r="QK323" s="1" t="e">
        <f t="shared" si="264"/>
        <v>#N/A</v>
      </c>
      <c r="QL323" s="1" t="e">
        <f t="shared" si="265"/>
        <v>#N/A</v>
      </c>
      <c r="QM323" s="1" t="e">
        <f t="shared" si="266"/>
        <v>#N/A</v>
      </c>
      <c r="QN323" s="1" t="e">
        <f t="shared" si="267"/>
        <v>#N/A</v>
      </c>
      <c r="QO323" s="1" t="e">
        <f t="shared" si="268"/>
        <v>#N/A</v>
      </c>
      <c r="QP323" s="1" t="e">
        <f t="shared" si="269"/>
        <v>#N/A</v>
      </c>
      <c r="QQ323" s="5" t="s">
        <v>893</v>
      </c>
    </row>
    <row r="324" spans="1:459" s="1" customFormat="1" x14ac:dyDescent="0.2">
      <c r="A324" s="107">
        <v>35085070</v>
      </c>
      <c r="B324" s="108">
        <v>-73.256694444444449</v>
      </c>
      <c r="C324" s="108">
        <v>4.8412499999999996</v>
      </c>
      <c r="D324" s="109">
        <v>1300</v>
      </c>
      <c r="E324" s="110" t="s">
        <v>349</v>
      </c>
      <c r="F324" s="110" t="s">
        <v>349</v>
      </c>
      <c r="G324" s="110" t="s">
        <v>308</v>
      </c>
      <c r="H324" s="1">
        <v>65535</v>
      </c>
      <c r="I324" s="1">
        <v>17.3</v>
      </c>
      <c r="J324" s="1">
        <v>18.2</v>
      </c>
      <c r="K324" s="1">
        <v>18.7</v>
      </c>
      <c r="L324" s="1">
        <v>18.600000000000001</v>
      </c>
      <c r="M324" s="1">
        <v>19.100000000000001</v>
      </c>
      <c r="N324" s="1">
        <v>18.5</v>
      </c>
      <c r="O324" s="1">
        <v>17.8</v>
      </c>
      <c r="P324" s="1">
        <v>18</v>
      </c>
      <c r="Q324" s="1">
        <v>18.600000000000001</v>
      </c>
      <c r="R324" s="1">
        <v>18.899999999999999</v>
      </c>
      <c r="S324" s="1">
        <v>17.5</v>
      </c>
      <c r="T324" s="1">
        <v>18.7</v>
      </c>
      <c r="U324" s="1">
        <v>18</v>
      </c>
      <c r="V324" s="1">
        <v>18.399999999999999</v>
      </c>
      <c r="W324" s="1">
        <v>19.2</v>
      </c>
      <c r="X324" s="1">
        <v>19.100000000000001</v>
      </c>
      <c r="Y324" s="1">
        <v>18.5</v>
      </c>
      <c r="Z324" s="1">
        <v>19.399999999999999</v>
      </c>
      <c r="AA324" s="1">
        <v>19.8</v>
      </c>
      <c r="AB324" s="1">
        <v>18.600000000000001</v>
      </c>
      <c r="AC324" s="1">
        <v>19.3</v>
      </c>
      <c r="AD324" s="1">
        <v>18.899999999999999</v>
      </c>
      <c r="AE324" s="1">
        <v>18.399999999999999</v>
      </c>
      <c r="AF324" s="1">
        <v>19.2</v>
      </c>
      <c r="AG324" s="1">
        <v>19.600000000000001</v>
      </c>
      <c r="AH324" s="1">
        <v>19.600000000000001</v>
      </c>
      <c r="AI324" s="1">
        <v>20.3</v>
      </c>
      <c r="AJ324" s="1">
        <v>19.899999999999999</v>
      </c>
      <c r="AK324" s="1">
        <v>20.3</v>
      </c>
      <c r="AL324" s="1">
        <v>19.899999999999999</v>
      </c>
      <c r="AM324" s="1">
        <v>65535</v>
      </c>
      <c r="AN324" s="1">
        <v>19.2</v>
      </c>
      <c r="AO324" s="1">
        <v>19.100000000000001</v>
      </c>
      <c r="AP324" s="1">
        <v>19</v>
      </c>
      <c r="AQ324" s="1">
        <v>18.399999999999999</v>
      </c>
      <c r="AR324" s="1">
        <v>18.8</v>
      </c>
      <c r="AS324" s="1">
        <v>19.100000000000001</v>
      </c>
      <c r="AT324" s="1">
        <v>20</v>
      </c>
      <c r="AU324" s="1">
        <v>20.100000000000001</v>
      </c>
      <c r="AV324" s="1">
        <v>18.8</v>
      </c>
      <c r="AW324" s="1">
        <v>18.600000000000001</v>
      </c>
      <c r="AX324" s="1">
        <v>18.399999999999999</v>
      </c>
      <c r="AY324" s="1">
        <v>20.3</v>
      </c>
      <c r="AZ324" s="1">
        <v>20.7</v>
      </c>
      <c r="BA324" s="1">
        <v>20.3</v>
      </c>
      <c r="BB324" s="1">
        <v>20.8</v>
      </c>
      <c r="BC324" s="1">
        <v>20</v>
      </c>
      <c r="BD324" s="1">
        <v>19.3</v>
      </c>
      <c r="BE324" s="1">
        <v>19.899999999999999</v>
      </c>
      <c r="BF324" s="1">
        <v>20.3</v>
      </c>
      <c r="BG324" s="1">
        <v>19.8</v>
      </c>
      <c r="BH324" s="1">
        <v>20.399999999999999</v>
      </c>
      <c r="BI324" s="1">
        <v>20</v>
      </c>
      <c r="BJ324" s="1">
        <v>19.8</v>
      </c>
      <c r="BK324" s="1">
        <v>18.100000000000001</v>
      </c>
      <c r="BL324" s="1">
        <v>18.7</v>
      </c>
      <c r="BM324" s="1">
        <v>19.600000000000001</v>
      </c>
      <c r="BN324" s="1">
        <v>20</v>
      </c>
      <c r="BO324" s="102"/>
      <c r="BP324" s="1">
        <v>20.399999999999999</v>
      </c>
      <c r="BQ324" s="1">
        <v>20.100000000000001</v>
      </c>
      <c r="BR324" s="1">
        <v>19.100000000000001</v>
      </c>
      <c r="BS324" s="1">
        <v>19.600000000000001</v>
      </c>
      <c r="BT324" s="1">
        <v>20.7</v>
      </c>
      <c r="BU324" s="1">
        <v>20</v>
      </c>
      <c r="BV324" s="1">
        <v>20.5</v>
      </c>
      <c r="BW324" s="1">
        <v>20.6</v>
      </c>
      <c r="BX324" s="1">
        <v>19.7</v>
      </c>
      <c r="BY324" s="1">
        <v>18.899999999999999</v>
      </c>
      <c r="BZ324" s="1">
        <v>19.5</v>
      </c>
      <c r="CA324" s="1">
        <v>19</v>
      </c>
      <c r="CB324" s="1">
        <v>19.8</v>
      </c>
      <c r="CC324" s="1">
        <v>20.7</v>
      </c>
      <c r="CD324" s="1">
        <v>19.100000000000001</v>
      </c>
      <c r="CE324" s="1">
        <v>19.8</v>
      </c>
      <c r="CF324" s="1">
        <v>19.2</v>
      </c>
      <c r="CG324" s="1">
        <v>19.399999999999999</v>
      </c>
      <c r="CH324" s="1">
        <v>18.5</v>
      </c>
      <c r="CI324" s="1">
        <v>18.7</v>
      </c>
      <c r="CJ324" s="1">
        <v>20.399999999999999</v>
      </c>
      <c r="CK324" s="1">
        <v>19.5</v>
      </c>
      <c r="CL324" s="1">
        <v>20.5</v>
      </c>
      <c r="CM324" s="1">
        <v>19.5</v>
      </c>
      <c r="CN324" s="1">
        <v>19.8</v>
      </c>
      <c r="CO324" s="1">
        <v>21.8</v>
      </c>
      <c r="CP324" s="1">
        <v>21.1</v>
      </c>
      <c r="CQ324" s="1">
        <v>20.8</v>
      </c>
      <c r="CR324" s="1">
        <v>17.899999999999999</v>
      </c>
      <c r="CS324" s="1">
        <v>18.899999999999999</v>
      </c>
      <c r="CT324" s="1">
        <v>19.600000000000001</v>
      </c>
      <c r="CU324" s="1">
        <v>18.7</v>
      </c>
      <c r="CV324" s="1">
        <v>19.600000000000001</v>
      </c>
      <c r="CW324" s="1">
        <v>20.7</v>
      </c>
      <c r="CX324" s="1">
        <v>19.7</v>
      </c>
      <c r="CY324" s="1">
        <v>20.5</v>
      </c>
      <c r="CZ324" s="1">
        <v>20.3</v>
      </c>
      <c r="DA324" s="1">
        <v>21.2</v>
      </c>
      <c r="DB324" s="1">
        <v>19.5</v>
      </c>
      <c r="DC324" s="1">
        <v>17.899999999999999</v>
      </c>
      <c r="DD324" s="1">
        <v>18.899999999999999</v>
      </c>
      <c r="DE324" s="1">
        <v>18.100000000000001</v>
      </c>
      <c r="DF324" s="1">
        <v>18.8</v>
      </c>
      <c r="DG324" s="1">
        <v>19</v>
      </c>
      <c r="DH324" s="1">
        <v>19.8</v>
      </c>
      <c r="DI324" s="1">
        <v>16.600000000000001</v>
      </c>
      <c r="DJ324" s="1">
        <v>18.7</v>
      </c>
      <c r="DK324" s="1">
        <v>19.2</v>
      </c>
      <c r="DL324" s="1">
        <v>17.8</v>
      </c>
      <c r="DM324" s="1">
        <v>18</v>
      </c>
      <c r="DN324" s="1">
        <v>18.3</v>
      </c>
      <c r="DO324" s="1">
        <v>19.399999999999999</v>
      </c>
      <c r="DP324" s="1">
        <v>18.7</v>
      </c>
      <c r="DQ324" s="1">
        <v>18.8</v>
      </c>
      <c r="DR324" s="1">
        <v>18.399999999999999</v>
      </c>
      <c r="DS324" s="1">
        <v>18</v>
      </c>
      <c r="DT324" s="1">
        <v>17.600000000000001</v>
      </c>
      <c r="DU324" s="1">
        <v>18.2</v>
      </c>
      <c r="DV324" s="1">
        <v>18.100000000000001</v>
      </c>
      <c r="DW324" s="1">
        <v>18.5</v>
      </c>
      <c r="DX324" s="1">
        <v>18.600000000000001</v>
      </c>
      <c r="DY324" s="1">
        <v>18.7</v>
      </c>
      <c r="DZ324" s="1">
        <v>19.3</v>
      </c>
      <c r="EA324" s="1">
        <v>19.399999999999999</v>
      </c>
      <c r="EB324" s="1">
        <v>19.8</v>
      </c>
      <c r="EC324" s="1">
        <v>18</v>
      </c>
      <c r="ED324" s="1">
        <v>17.5</v>
      </c>
      <c r="EE324" s="1">
        <v>18.8</v>
      </c>
      <c r="EF324" s="1">
        <v>17.5</v>
      </c>
      <c r="EG324" s="1">
        <v>17.399999999999999</v>
      </c>
      <c r="EH324" s="1">
        <v>18.7</v>
      </c>
      <c r="EI324" s="1">
        <v>19.399999999999999</v>
      </c>
      <c r="EJ324" s="1">
        <v>18.7</v>
      </c>
      <c r="EK324" s="1">
        <v>18.3</v>
      </c>
      <c r="EL324" s="1">
        <v>18.399999999999999</v>
      </c>
      <c r="EM324" s="1">
        <v>17</v>
      </c>
      <c r="EN324" s="1">
        <v>17.3</v>
      </c>
      <c r="EO324" s="1">
        <v>17.600000000000001</v>
      </c>
      <c r="EP324" s="1">
        <v>17.899999999999999</v>
      </c>
      <c r="EQ324" s="1">
        <v>17.899999999999999</v>
      </c>
      <c r="ER324" s="1">
        <v>18.5</v>
      </c>
      <c r="ES324" s="1">
        <v>18.2</v>
      </c>
      <c r="ET324" s="1">
        <v>18.600000000000001</v>
      </c>
      <c r="EU324" s="1">
        <v>17.8</v>
      </c>
      <c r="EV324" s="1">
        <v>17.100000000000001</v>
      </c>
      <c r="EW324" s="1">
        <v>18.100000000000001</v>
      </c>
      <c r="EX324" s="1">
        <v>18</v>
      </c>
      <c r="EY324" s="1">
        <v>18.899999999999999</v>
      </c>
      <c r="EZ324" s="1">
        <v>18.3</v>
      </c>
      <c r="FA324" s="1">
        <v>18.600000000000001</v>
      </c>
      <c r="FB324" s="1">
        <v>17.7</v>
      </c>
      <c r="FC324" s="1">
        <v>17.899999999999999</v>
      </c>
      <c r="FD324" s="1">
        <v>18.399999999999999</v>
      </c>
      <c r="FE324" s="1">
        <v>18.3</v>
      </c>
      <c r="FF324" s="1">
        <v>17.600000000000001</v>
      </c>
      <c r="FG324" s="1">
        <v>17.8</v>
      </c>
      <c r="FH324" s="1">
        <v>17.100000000000001</v>
      </c>
      <c r="FI324" s="1">
        <v>17.399999999999999</v>
      </c>
      <c r="FJ324" s="1">
        <v>17.5</v>
      </c>
      <c r="FK324" s="1">
        <v>17.899999999999999</v>
      </c>
      <c r="FL324" s="1">
        <v>17.8</v>
      </c>
      <c r="FM324" s="1">
        <v>17.399999999999999</v>
      </c>
      <c r="FN324" s="1">
        <v>17.8</v>
      </c>
      <c r="FO324" s="1">
        <v>17.2</v>
      </c>
      <c r="FP324" s="1">
        <v>18.100000000000001</v>
      </c>
      <c r="FQ324" s="1">
        <v>18.100000000000001</v>
      </c>
      <c r="FR324" s="1">
        <v>18.7</v>
      </c>
      <c r="FS324" s="1">
        <v>16.899999999999999</v>
      </c>
      <c r="FT324" s="1">
        <v>17.399999999999999</v>
      </c>
      <c r="FU324" s="1">
        <v>17.100000000000001</v>
      </c>
      <c r="FV324" s="1">
        <v>17.600000000000001</v>
      </c>
      <c r="FW324" s="1">
        <v>17.100000000000001</v>
      </c>
      <c r="FX324" s="1">
        <v>17.100000000000001</v>
      </c>
      <c r="FY324" s="1">
        <v>17.2</v>
      </c>
      <c r="FZ324" s="1">
        <v>17.399999999999999</v>
      </c>
      <c r="GA324" s="1">
        <v>17.5</v>
      </c>
      <c r="GB324" s="1">
        <v>17.8</v>
      </c>
      <c r="GC324" s="1">
        <v>18</v>
      </c>
      <c r="GD324" s="1">
        <v>17.399999999999999</v>
      </c>
      <c r="GE324" s="1">
        <v>18.2</v>
      </c>
      <c r="GF324" s="1">
        <v>17.8</v>
      </c>
      <c r="GG324" s="1">
        <v>17.7</v>
      </c>
      <c r="GH324" s="1">
        <v>17.3</v>
      </c>
      <c r="GI324" s="1">
        <v>17.3</v>
      </c>
      <c r="GJ324" s="1">
        <v>17.5</v>
      </c>
      <c r="GK324" s="1">
        <v>18</v>
      </c>
      <c r="GL324" s="1">
        <v>18.7</v>
      </c>
      <c r="GM324" s="1">
        <v>17.600000000000001</v>
      </c>
      <c r="GN324" s="1">
        <v>18</v>
      </c>
      <c r="GO324" s="1">
        <v>17</v>
      </c>
      <c r="GP324" s="1">
        <v>16.2</v>
      </c>
      <c r="GQ324" s="1">
        <v>15.8</v>
      </c>
      <c r="GR324" s="1">
        <v>16.2</v>
      </c>
      <c r="GS324" s="1">
        <v>17.100000000000001</v>
      </c>
      <c r="GT324" s="1">
        <v>17.5</v>
      </c>
      <c r="GU324" s="1">
        <v>17.100000000000001</v>
      </c>
      <c r="GV324" s="1">
        <v>16.8</v>
      </c>
      <c r="GW324" s="1">
        <v>16.100000000000001</v>
      </c>
      <c r="GX324" s="1">
        <v>17.399999999999999</v>
      </c>
      <c r="GY324" s="1">
        <v>17.399999999999999</v>
      </c>
      <c r="GZ324" s="1">
        <v>17.100000000000001</v>
      </c>
      <c r="HA324" s="1">
        <v>16.7</v>
      </c>
      <c r="HB324" s="1">
        <v>17.5</v>
      </c>
      <c r="HC324" s="1">
        <v>17.5</v>
      </c>
      <c r="HD324" s="1">
        <v>17.2</v>
      </c>
      <c r="HE324" s="1">
        <v>17.7</v>
      </c>
      <c r="HF324" s="1">
        <v>17.899999999999999</v>
      </c>
      <c r="HG324" s="1">
        <v>16.600000000000001</v>
      </c>
      <c r="HH324" s="1">
        <v>16.600000000000001</v>
      </c>
      <c r="HI324" s="1">
        <v>16.5</v>
      </c>
      <c r="HJ324" s="1">
        <v>16.7</v>
      </c>
      <c r="HK324" s="1">
        <v>17.600000000000001</v>
      </c>
      <c r="HL324" s="1">
        <v>15.8</v>
      </c>
      <c r="HM324" s="1">
        <v>17.2</v>
      </c>
      <c r="HN324" s="1">
        <v>18.100000000000001</v>
      </c>
      <c r="HO324" s="1">
        <v>17</v>
      </c>
      <c r="HP324" s="1">
        <v>16.5</v>
      </c>
      <c r="HQ324" s="1">
        <v>16.7</v>
      </c>
      <c r="HR324" s="1">
        <v>16.600000000000001</v>
      </c>
      <c r="HS324" s="1">
        <v>17.100000000000001</v>
      </c>
      <c r="HT324" s="1">
        <v>16.399999999999999</v>
      </c>
      <c r="HU324" s="1">
        <v>17.600000000000001</v>
      </c>
      <c r="HV324" s="1">
        <v>16.7</v>
      </c>
      <c r="HW324" s="1">
        <v>16.7</v>
      </c>
      <c r="HX324" s="1">
        <v>18.100000000000001</v>
      </c>
      <c r="HY324" s="1">
        <v>17</v>
      </c>
      <c r="HZ324" s="1">
        <v>17</v>
      </c>
      <c r="IA324" s="1">
        <v>14.9</v>
      </c>
      <c r="IB324" s="1">
        <v>15.7</v>
      </c>
      <c r="IC324" s="1">
        <v>16.2</v>
      </c>
      <c r="ID324" s="1">
        <v>17.600000000000001</v>
      </c>
      <c r="IE324" s="1">
        <v>15.9</v>
      </c>
      <c r="IF324" s="1">
        <v>18</v>
      </c>
      <c r="IG324" s="1">
        <v>17.899999999999999</v>
      </c>
      <c r="IH324" s="1">
        <v>16.2</v>
      </c>
      <c r="II324" s="1">
        <v>16.399999999999999</v>
      </c>
      <c r="IJ324" s="1">
        <v>16.8</v>
      </c>
      <c r="IK324" s="1">
        <v>18.2</v>
      </c>
      <c r="IL324" s="1">
        <v>16.2</v>
      </c>
      <c r="IM324" s="1">
        <v>17.7</v>
      </c>
      <c r="IN324" s="1">
        <v>16.399999999999999</v>
      </c>
      <c r="IO324" s="1">
        <v>16.8</v>
      </c>
      <c r="IP324" s="1">
        <v>17.2</v>
      </c>
      <c r="IQ324" s="1">
        <v>17.3</v>
      </c>
      <c r="IR324" s="1">
        <v>17.399999999999999</v>
      </c>
      <c r="IS324" s="1">
        <v>17.100000000000001</v>
      </c>
      <c r="IT324" s="1">
        <v>18.399999999999999</v>
      </c>
      <c r="IU324" s="1">
        <v>17.7</v>
      </c>
      <c r="IV324" s="1">
        <v>19.2</v>
      </c>
      <c r="IW324" s="1">
        <v>18.2</v>
      </c>
      <c r="IX324" s="1">
        <v>17.2</v>
      </c>
      <c r="IY324" s="1">
        <v>17.8</v>
      </c>
      <c r="IZ324" s="1">
        <v>16.7</v>
      </c>
      <c r="JA324" s="1">
        <v>17.3</v>
      </c>
      <c r="JB324" s="1">
        <v>17.8</v>
      </c>
      <c r="JC324" s="1">
        <v>17</v>
      </c>
      <c r="JD324" s="1">
        <v>18.8</v>
      </c>
      <c r="JE324" s="1">
        <v>17.7</v>
      </c>
      <c r="JF324" s="1">
        <v>18.899999999999999</v>
      </c>
      <c r="JG324" s="1">
        <v>18.899999999999999</v>
      </c>
      <c r="JH324" s="1">
        <v>19.5</v>
      </c>
      <c r="JI324" s="1">
        <v>18.5</v>
      </c>
      <c r="JJ324" s="1">
        <v>19</v>
      </c>
      <c r="JK324" s="1">
        <v>19.2</v>
      </c>
      <c r="JL324" s="1">
        <v>19.5</v>
      </c>
      <c r="JM324" s="1">
        <v>18.5</v>
      </c>
      <c r="JN324" s="1">
        <v>18.600000000000001</v>
      </c>
      <c r="JO324" s="1">
        <v>17.7</v>
      </c>
      <c r="JP324" s="1">
        <v>17.8</v>
      </c>
      <c r="JQ324" s="1">
        <v>17.2</v>
      </c>
      <c r="JR324" s="1">
        <v>18.600000000000001</v>
      </c>
      <c r="JS324" s="1">
        <v>18.100000000000001</v>
      </c>
      <c r="JT324" s="1">
        <v>17.5</v>
      </c>
      <c r="JU324" s="1">
        <v>17.600000000000001</v>
      </c>
      <c r="JV324" s="1">
        <v>18.600000000000001</v>
      </c>
      <c r="JW324" s="1">
        <v>19.100000000000001</v>
      </c>
      <c r="JX324" s="1">
        <v>16.600000000000001</v>
      </c>
      <c r="JY324" s="1">
        <v>18.3</v>
      </c>
      <c r="JZ324" s="1">
        <v>18.2</v>
      </c>
      <c r="KA324" s="1">
        <v>17.899999999999999</v>
      </c>
      <c r="KB324" s="1">
        <v>18.399999999999999</v>
      </c>
      <c r="KC324" s="1">
        <v>18.600000000000001</v>
      </c>
      <c r="KD324" s="1">
        <v>18.5</v>
      </c>
      <c r="KE324" s="1">
        <v>17</v>
      </c>
      <c r="KF324" s="1">
        <v>16.899999999999999</v>
      </c>
      <c r="KG324" s="1">
        <v>18.3</v>
      </c>
      <c r="KH324" s="1">
        <v>17.8</v>
      </c>
      <c r="KI324" s="1">
        <v>18.399999999999999</v>
      </c>
      <c r="KJ324" s="1">
        <v>18.3</v>
      </c>
      <c r="KK324" s="1">
        <v>17.5</v>
      </c>
      <c r="KL324" s="1">
        <v>17.5</v>
      </c>
      <c r="KM324" s="1">
        <v>18.5</v>
      </c>
      <c r="KN324" s="1">
        <v>17.600000000000001</v>
      </c>
      <c r="KO324" s="1">
        <v>16.7</v>
      </c>
      <c r="KP324" s="1">
        <v>17.899999999999999</v>
      </c>
      <c r="KQ324" s="1">
        <v>18.8</v>
      </c>
      <c r="KR324" s="1">
        <v>18.600000000000001</v>
      </c>
      <c r="KS324" s="1">
        <v>17.7</v>
      </c>
      <c r="KT324" s="1">
        <v>17.600000000000001</v>
      </c>
      <c r="KU324" s="1">
        <v>17.100000000000001</v>
      </c>
      <c r="KV324" s="1">
        <v>18</v>
      </c>
      <c r="KW324" s="1">
        <v>17.5</v>
      </c>
      <c r="KX324" s="1">
        <v>18.399999999999999</v>
      </c>
      <c r="KY324" s="1">
        <v>18.5</v>
      </c>
      <c r="KZ324" s="1">
        <v>18.8</v>
      </c>
      <c r="LA324" s="1">
        <v>18.7</v>
      </c>
      <c r="LB324" s="1">
        <v>16.8</v>
      </c>
      <c r="LC324" s="1">
        <v>18.2</v>
      </c>
      <c r="LD324" s="1">
        <v>18.600000000000001</v>
      </c>
      <c r="LE324" s="1">
        <v>19.399999999999999</v>
      </c>
      <c r="LF324" s="1">
        <v>19</v>
      </c>
      <c r="LG324" s="1">
        <v>18.100000000000001</v>
      </c>
      <c r="LH324" s="1">
        <v>19</v>
      </c>
      <c r="LI324" s="1">
        <v>18.5</v>
      </c>
      <c r="LJ324" s="1">
        <v>18.7</v>
      </c>
      <c r="LK324" s="1">
        <v>17.8</v>
      </c>
      <c r="LL324" s="1">
        <v>18.600000000000001</v>
      </c>
      <c r="LM324" s="1">
        <v>18.8</v>
      </c>
      <c r="LN324" s="1">
        <v>19</v>
      </c>
      <c r="LO324" s="1">
        <v>19.5</v>
      </c>
      <c r="LP324" s="1">
        <v>19</v>
      </c>
      <c r="LQ324" s="1">
        <v>19.100000000000001</v>
      </c>
      <c r="LR324" s="1">
        <v>19.600000000000001</v>
      </c>
      <c r="LS324" s="1">
        <v>18.600000000000001</v>
      </c>
      <c r="LT324" s="1">
        <v>17.7</v>
      </c>
      <c r="LU324" s="1">
        <v>18.3</v>
      </c>
      <c r="LV324" s="1">
        <v>19.3</v>
      </c>
      <c r="LW324" s="1">
        <v>18.5</v>
      </c>
      <c r="LX324" s="1">
        <v>18.600000000000001</v>
      </c>
      <c r="LY324" s="1">
        <v>19.100000000000001</v>
      </c>
      <c r="LZ324" s="1">
        <v>19.2</v>
      </c>
      <c r="MA324" s="1">
        <v>18.600000000000001</v>
      </c>
      <c r="MB324" s="1">
        <v>18.8</v>
      </c>
      <c r="MC324" s="1">
        <v>18.899999999999999</v>
      </c>
      <c r="MD324" s="1">
        <v>19.2</v>
      </c>
      <c r="ME324" s="1">
        <v>65535</v>
      </c>
      <c r="MF324" s="1">
        <v>65535</v>
      </c>
      <c r="MG324" s="1">
        <v>65535</v>
      </c>
      <c r="MH324" s="1">
        <v>65535</v>
      </c>
      <c r="MI324" s="1">
        <v>65535</v>
      </c>
      <c r="MJ324" s="1">
        <v>65535</v>
      </c>
      <c r="MK324" s="1">
        <v>65535</v>
      </c>
      <c r="ML324" s="1">
        <v>65535</v>
      </c>
      <c r="MM324" s="1">
        <v>65535</v>
      </c>
      <c r="MN324" s="1">
        <v>65535</v>
      </c>
      <c r="MO324" s="1">
        <v>65535</v>
      </c>
      <c r="MP324" s="1">
        <v>65535</v>
      </c>
      <c r="MQ324" s="1">
        <v>65535</v>
      </c>
      <c r="MR324" s="1">
        <v>65535</v>
      </c>
      <c r="MS324" s="1">
        <v>65535</v>
      </c>
      <c r="MT324" s="1">
        <v>65535</v>
      </c>
      <c r="MU324" s="1">
        <v>65535</v>
      </c>
      <c r="MV324" s="1">
        <v>65535</v>
      </c>
      <c r="MW324" s="1">
        <v>65535</v>
      </c>
      <c r="MX324" s="1">
        <v>65535</v>
      </c>
      <c r="MY324" s="1">
        <v>65535</v>
      </c>
      <c r="MZ324" s="1">
        <v>65535</v>
      </c>
      <c r="NA324" s="1">
        <v>65535</v>
      </c>
      <c r="NB324" s="1">
        <v>65535</v>
      </c>
      <c r="NC324" s="1">
        <v>65535</v>
      </c>
      <c r="ND324" s="1">
        <v>65535</v>
      </c>
      <c r="NE324" s="1">
        <v>65535</v>
      </c>
      <c r="NF324" s="1">
        <v>65535</v>
      </c>
      <c r="NG324" s="1">
        <v>65535</v>
      </c>
      <c r="NH324" s="1">
        <v>65535</v>
      </c>
      <c r="NI324" s="1">
        <v>18.600000000000001</v>
      </c>
      <c r="NJ324" s="6">
        <f t="shared" si="270"/>
        <v>0.967741935483871</v>
      </c>
      <c r="NK324" s="3">
        <f t="shared" si="271"/>
        <v>0.9642857142857143</v>
      </c>
      <c r="NL324" s="3">
        <f t="shared" si="272"/>
        <v>1</v>
      </c>
      <c r="NM324" s="3">
        <f t="shared" si="273"/>
        <v>1</v>
      </c>
      <c r="NN324" s="3">
        <f t="shared" si="274"/>
        <v>1</v>
      </c>
      <c r="NO324" s="3">
        <f t="shared" si="275"/>
        <v>1</v>
      </c>
      <c r="NP324" s="3">
        <f t="shared" si="276"/>
        <v>1</v>
      </c>
      <c r="NQ324" s="3">
        <f t="shared" si="277"/>
        <v>1</v>
      </c>
      <c r="NR324" s="3">
        <f t="shared" si="278"/>
        <v>1</v>
      </c>
      <c r="NS324" s="3">
        <f t="shared" si="279"/>
        <v>1</v>
      </c>
      <c r="NT324" s="3">
        <f t="shared" si="280"/>
        <v>1</v>
      </c>
      <c r="NU324" s="3">
        <f t="shared" si="281"/>
        <v>3.2258064516129031E-2</v>
      </c>
      <c r="NV324" s="3">
        <f t="shared" si="282"/>
        <v>0.9123287671232877</v>
      </c>
      <c r="NW324" s="5">
        <f t="shared" si="283"/>
        <v>18.876666666666665</v>
      </c>
      <c r="NX324" s="1">
        <f t="shared" si="284"/>
        <v>19.537037037037038</v>
      </c>
      <c r="NY324" s="1">
        <f t="shared" si="285"/>
        <v>19.777419354838706</v>
      </c>
      <c r="NZ324" s="1">
        <f t="shared" si="286"/>
        <v>18.853333333333335</v>
      </c>
      <c r="OA324" s="1">
        <f t="shared" si="287"/>
        <v>18.235483870967744</v>
      </c>
      <c r="OB324" s="1">
        <f t="shared" si="288"/>
        <v>17.643333333333334</v>
      </c>
      <c r="OC324" s="1">
        <f t="shared" si="289"/>
        <v>17.109677419354835</v>
      </c>
      <c r="OD324" s="1">
        <f t="shared" si="290"/>
        <v>16.906451612903219</v>
      </c>
      <c r="OE324" s="1">
        <f t="shared" si="291"/>
        <v>18.113333333333333</v>
      </c>
      <c r="OF324" s="1">
        <f t="shared" si="292"/>
        <v>17.987096774193549</v>
      </c>
      <c r="OG324" s="1">
        <f t="shared" si="293"/>
        <v>18.706666666666671</v>
      </c>
      <c r="OH324" s="1" t="e">
        <f t="shared" si="294"/>
        <v>#N/A</v>
      </c>
      <c r="OI324" s="111" t="e">
        <f>NA()</f>
        <v>#N/A</v>
      </c>
      <c r="OJ324" s="112" t="e">
        <f>NA()</f>
        <v>#N/A</v>
      </c>
      <c r="OK324" s="112" t="e">
        <f>NA()</f>
        <v>#N/A</v>
      </c>
      <c r="OL324" s="112" t="e">
        <f>NA()</f>
        <v>#N/A</v>
      </c>
      <c r="OM324" s="112" t="e">
        <f>NA()</f>
        <v>#N/A</v>
      </c>
      <c r="ON324" s="112" t="e">
        <f>NA()</f>
        <v>#N/A</v>
      </c>
      <c r="OO324" s="112" t="e">
        <f>NA()</f>
        <v>#N/A</v>
      </c>
      <c r="OP324" s="112" t="e">
        <f>NA()</f>
        <v>#N/A</v>
      </c>
      <c r="OQ324" s="112" t="e">
        <f>NA()</f>
        <v>#N/A</v>
      </c>
      <c r="OR324" s="112" t="e">
        <f>NA()</f>
        <v>#N/A</v>
      </c>
      <c r="OS324" s="112" t="e">
        <f>NA()</f>
        <v>#N/A</v>
      </c>
      <c r="OT324" s="112" t="e">
        <f>NA()</f>
        <v>#N/A</v>
      </c>
      <c r="OU324" s="5" t="e">
        <f t="shared" si="246"/>
        <v>#N/A</v>
      </c>
      <c r="OV324" s="1" t="e">
        <f t="shared" si="247"/>
        <v>#N/A</v>
      </c>
      <c r="OW324" s="1" t="e">
        <f t="shared" si="248"/>
        <v>#N/A</v>
      </c>
      <c r="OX324" s="1" t="e">
        <f t="shared" si="249"/>
        <v>#N/A</v>
      </c>
      <c r="OY324" s="1" t="e">
        <f t="shared" si="250"/>
        <v>#N/A</v>
      </c>
      <c r="OZ324" s="1" t="e">
        <f t="shared" si="251"/>
        <v>#N/A</v>
      </c>
      <c r="PA324" s="1" t="e">
        <f t="shared" si="252"/>
        <v>#N/A</v>
      </c>
      <c r="PB324" s="1" t="e">
        <f t="shared" si="253"/>
        <v>#N/A</v>
      </c>
      <c r="PC324" s="1" t="e">
        <f t="shared" si="254"/>
        <v>#N/A</v>
      </c>
      <c r="PD324" s="1" t="e">
        <f t="shared" si="255"/>
        <v>#N/A</v>
      </c>
      <c r="PE324" s="1" t="e">
        <f t="shared" si="256"/>
        <v>#N/A</v>
      </c>
      <c r="PF324" s="1" t="e">
        <f t="shared" si="257"/>
        <v>#N/A</v>
      </c>
      <c r="PG324" s="111" t="e">
        <f>NA()</f>
        <v>#N/A</v>
      </c>
      <c r="PH324" s="112" t="e">
        <f>NA()</f>
        <v>#N/A</v>
      </c>
      <c r="PI324" s="112" t="e">
        <f>NA()</f>
        <v>#N/A</v>
      </c>
      <c r="PJ324" s="112" t="e">
        <f>NA()</f>
        <v>#N/A</v>
      </c>
      <c r="PK324" s="112" t="e">
        <f>NA()</f>
        <v>#N/A</v>
      </c>
      <c r="PL324" s="112" t="e">
        <f>NA()</f>
        <v>#N/A</v>
      </c>
      <c r="PM324" s="112" t="e">
        <f>NA()</f>
        <v>#N/A</v>
      </c>
      <c r="PN324" s="112" t="e">
        <f>NA()</f>
        <v>#N/A</v>
      </c>
      <c r="PO324" s="112" t="e">
        <f>NA()</f>
        <v>#N/A</v>
      </c>
      <c r="PP324" s="112" t="e">
        <f>NA()</f>
        <v>#N/A</v>
      </c>
      <c r="PQ324" s="112" t="e">
        <f>NA()</f>
        <v>#N/A</v>
      </c>
      <c r="PR324" s="137" t="e">
        <f>NA()</f>
        <v>#N/A</v>
      </c>
      <c r="PS324" s="5">
        <f t="array" ref="PS324">+IF(ISERROR($NW324)=FALSE,MIN(IF($H324:$AL324&lt;65534,$H324:$AL324,"")),NA())</f>
        <v>17.3</v>
      </c>
      <c r="PT324" s="1">
        <f t="array" ref="PT324">+IF(ISERROR($NX324)=FALSE,MIN(IF($AM324:$BN324&lt;65534,$AM324:$BN324,"")),NA())</f>
        <v>18.100000000000001</v>
      </c>
      <c r="PU324" s="1">
        <f t="array" ref="PU324">+IF(ISERROR($NY324)=FALSE,MIN(IF($BP324:$CT324&lt;65534,$BP324:$CT324,"")),NA())</f>
        <v>17.899999999999999</v>
      </c>
      <c r="PV324" s="1">
        <f t="array" ref="PV324">+IF(ISERROR($NZ324)=FALSE,MIN(IF($CU324:$DX324&lt;65534,$CU324:$DX324,"")),NA())</f>
        <v>16.600000000000001</v>
      </c>
      <c r="PW324" s="1">
        <f t="array" ref="PW324">+IF(ISERROR($OA324)=FALSE,MIN(IF($DY324:$FC324&lt;65534,$DY324:$FC324,"")),NA())</f>
        <v>17</v>
      </c>
      <c r="PX324" s="1">
        <f t="array" ref="PX324">+IF(ISERROR($OB324)=FALSE,MIN(IF($FD324:$GG324&lt;65534,$FD324:$GG324,"")),NA())</f>
        <v>16.899999999999999</v>
      </c>
      <c r="PY324" s="1">
        <f t="array" ref="PY324">+IF(ISERROR($OC324)=FALSE,MIN(IF($GH324:$HL324&lt;65534,$GH324:$HL324,"")),NA())</f>
        <v>15.8</v>
      </c>
      <c r="PZ324" s="1">
        <f t="array" ref="PZ324">+IF(ISERROR($OD324)=FALSE,MIN(IF($HM324:$IQ324&lt;65534,$HM324:$IQ324,"")),NA())</f>
        <v>14.9</v>
      </c>
      <c r="QA324" s="1">
        <f t="array" ref="QA324">+IF(ISERROR($OE324)=FALSE,MIN(IF($IR324:$JU324&lt;65534,$IR324:$JU324,"")),NA())</f>
        <v>16.7</v>
      </c>
      <c r="QB324" s="1">
        <f t="array" ref="QB324">+IF(ISERROR($OF324)=FALSE,MIN(IF($JV324:$KZ324&lt;65534,$JV324:$KZ324,"")),NA())</f>
        <v>16.600000000000001</v>
      </c>
      <c r="QC324" s="1">
        <f t="array" ref="QC324">+IF(ISERROR($OG324)=FALSE,MIN(IF($LA324:$MD324&lt;65534,$LA324:$MD324,"")),NA())</f>
        <v>16.8</v>
      </c>
      <c r="QD324" s="1" t="e">
        <f t="array" ref="QD324">+IF(ISERROR($OH324)=FALSE,MIN(IF($ME324:$NI324&lt;65534,$ME324:$NI324,"")),NA())</f>
        <v>#N/A</v>
      </c>
      <c r="QE324" s="5" t="e">
        <f t="shared" si="258"/>
        <v>#N/A</v>
      </c>
      <c r="QF324" s="1" t="e">
        <f t="shared" si="259"/>
        <v>#N/A</v>
      </c>
      <c r="QG324" s="1" t="e">
        <f t="shared" si="260"/>
        <v>#N/A</v>
      </c>
      <c r="QH324" s="1" t="e">
        <f t="shared" si="261"/>
        <v>#N/A</v>
      </c>
      <c r="QI324" s="1" t="e">
        <f t="shared" si="262"/>
        <v>#N/A</v>
      </c>
      <c r="QJ324" s="1" t="e">
        <f t="shared" si="263"/>
        <v>#N/A</v>
      </c>
      <c r="QK324" s="1" t="e">
        <f t="shared" si="264"/>
        <v>#N/A</v>
      </c>
      <c r="QL324" s="1" t="e">
        <f t="shared" si="265"/>
        <v>#N/A</v>
      </c>
      <c r="QM324" s="1" t="e">
        <f t="shared" si="266"/>
        <v>#N/A</v>
      </c>
      <c r="QN324" s="1" t="e">
        <f t="shared" si="267"/>
        <v>#N/A</v>
      </c>
      <c r="QO324" s="1" t="e">
        <f t="shared" si="268"/>
        <v>#N/A</v>
      </c>
      <c r="QP324" s="1" t="e">
        <f t="shared" si="269"/>
        <v>#N/A</v>
      </c>
      <c r="QQ324" s="5" t="s">
        <v>893</v>
      </c>
    </row>
    <row r="325" spans="1:459" s="1" customFormat="1" x14ac:dyDescent="0.2">
      <c r="A325" s="107">
        <v>35085080</v>
      </c>
      <c r="B325" s="108">
        <v>-73.436000000000007</v>
      </c>
      <c r="C325" s="108">
        <v>5.0991944444444446</v>
      </c>
      <c r="D325" s="109">
        <v>1917</v>
      </c>
      <c r="E325" s="110" t="s">
        <v>653</v>
      </c>
      <c r="F325" s="110" t="s">
        <v>653</v>
      </c>
      <c r="G325" s="110" t="s">
        <v>308</v>
      </c>
      <c r="H325" s="1">
        <v>65535</v>
      </c>
      <c r="I325" s="1">
        <v>11.7</v>
      </c>
      <c r="J325" s="1">
        <v>14</v>
      </c>
      <c r="K325" s="1">
        <v>14.1</v>
      </c>
      <c r="L325" s="1">
        <v>12.8</v>
      </c>
      <c r="M325" s="1">
        <v>15.2</v>
      </c>
      <c r="N325" s="1">
        <v>14.4</v>
      </c>
      <c r="O325" s="1">
        <v>14.3</v>
      </c>
      <c r="P325" s="1">
        <v>13.6</v>
      </c>
      <c r="Q325" s="1">
        <v>14.7</v>
      </c>
      <c r="R325" s="1">
        <v>14.8</v>
      </c>
      <c r="S325" s="1">
        <v>14.3</v>
      </c>
      <c r="T325" s="1">
        <v>14.9</v>
      </c>
      <c r="U325" s="1">
        <v>15.4</v>
      </c>
      <c r="V325" s="1">
        <v>14.9</v>
      </c>
      <c r="W325" s="1">
        <v>15.1</v>
      </c>
      <c r="X325" s="1">
        <v>14.9</v>
      </c>
      <c r="Y325" s="1">
        <v>15.1</v>
      </c>
      <c r="Z325" s="1">
        <v>15.5</v>
      </c>
      <c r="AA325" s="1">
        <v>15.7</v>
      </c>
      <c r="AB325" s="1">
        <v>13</v>
      </c>
      <c r="AC325" s="1">
        <v>15.6</v>
      </c>
      <c r="AD325" s="1">
        <v>14.9</v>
      </c>
      <c r="AE325" s="1">
        <v>14.8</v>
      </c>
      <c r="AF325" s="1">
        <v>14</v>
      </c>
      <c r="AG325" s="1">
        <v>14.5</v>
      </c>
      <c r="AH325" s="1">
        <v>15.4</v>
      </c>
      <c r="AI325" s="1">
        <v>15.3</v>
      </c>
      <c r="AJ325" s="1">
        <v>14.2</v>
      </c>
      <c r="AK325" s="1">
        <v>16.2</v>
      </c>
      <c r="AL325" s="1">
        <v>15.2</v>
      </c>
      <c r="AM325" s="1">
        <v>65535</v>
      </c>
      <c r="AN325" s="1">
        <v>14.5</v>
      </c>
      <c r="AO325" s="1">
        <v>14.4</v>
      </c>
      <c r="AP325" s="1">
        <v>13.4</v>
      </c>
      <c r="AQ325" s="1">
        <v>14.8</v>
      </c>
      <c r="AR325" s="1">
        <v>15.6</v>
      </c>
      <c r="AS325" s="1">
        <v>16.2</v>
      </c>
      <c r="AT325" s="1">
        <v>16</v>
      </c>
      <c r="AU325" s="1">
        <v>15.7</v>
      </c>
      <c r="AV325" s="1">
        <v>14.3</v>
      </c>
      <c r="AW325" s="1">
        <v>13.5</v>
      </c>
      <c r="AX325" s="1">
        <v>13.4</v>
      </c>
      <c r="AY325" s="1">
        <v>15</v>
      </c>
      <c r="AZ325" s="1">
        <v>16.3</v>
      </c>
      <c r="BA325" s="1">
        <v>14.6</v>
      </c>
      <c r="BB325" s="1">
        <v>15.7</v>
      </c>
      <c r="BC325" s="1">
        <v>15.8</v>
      </c>
      <c r="BD325" s="1">
        <v>15.8</v>
      </c>
      <c r="BE325" s="1">
        <v>15.9</v>
      </c>
      <c r="BF325" s="1">
        <v>15.8</v>
      </c>
      <c r="BG325" s="1">
        <v>15.8</v>
      </c>
      <c r="BH325" s="1">
        <v>15.7</v>
      </c>
      <c r="BI325" s="1">
        <v>15.9</v>
      </c>
      <c r="BJ325" s="1">
        <v>15.7</v>
      </c>
      <c r="BK325" s="1">
        <v>15.4</v>
      </c>
      <c r="BL325" s="1">
        <v>13.3</v>
      </c>
      <c r="BM325" s="1">
        <v>15.9</v>
      </c>
      <c r="BN325" s="1">
        <v>14.6</v>
      </c>
      <c r="BO325" s="102"/>
      <c r="BP325" s="1">
        <v>15.8</v>
      </c>
      <c r="BQ325" s="1">
        <v>16</v>
      </c>
      <c r="BR325" s="1">
        <v>16.600000000000001</v>
      </c>
      <c r="BS325" s="1">
        <v>14.8</v>
      </c>
      <c r="BT325" s="1">
        <v>16.600000000000001</v>
      </c>
      <c r="BU325" s="1">
        <v>17.600000000000001</v>
      </c>
      <c r="BV325" s="1">
        <v>16.2</v>
      </c>
      <c r="BW325" s="1">
        <v>16.600000000000001</v>
      </c>
      <c r="BX325" s="1">
        <v>16.3</v>
      </c>
      <c r="BY325" s="1">
        <v>16.2</v>
      </c>
      <c r="BZ325" s="1">
        <v>15.9</v>
      </c>
      <c r="CA325" s="1">
        <v>15.3</v>
      </c>
      <c r="CB325" s="1">
        <v>15.8</v>
      </c>
      <c r="CC325" s="1">
        <v>15.5</v>
      </c>
      <c r="CD325" s="1">
        <v>15.5</v>
      </c>
      <c r="CE325" s="1">
        <v>16.3</v>
      </c>
      <c r="CF325" s="1">
        <v>15.8</v>
      </c>
      <c r="CG325" s="1">
        <v>16.3</v>
      </c>
      <c r="CH325" s="1">
        <v>16.5</v>
      </c>
      <c r="CI325" s="1">
        <v>15.2</v>
      </c>
      <c r="CJ325" s="1">
        <v>15.2</v>
      </c>
      <c r="CK325" s="1">
        <v>15.8</v>
      </c>
      <c r="CL325" s="1">
        <v>16.2</v>
      </c>
      <c r="CM325" s="1">
        <v>17</v>
      </c>
      <c r="CN325" s="1">
        <v>15.1</v>
      </c>
      <c r="CO325" s="1">
        <v>17.5</v>
      </c>
      <c r="CP325" s="1">
        <v>17.5</v>
      </c>
      <c r="CQ325" s="1">
        <v>15.7</v>
      </c>
      <c r="CR325" s="1">
        <v>16.5</v>
      </c>
      <c r="CS325" s="1">
        <v>15.8</v>
      </c>
      <c r="CT325" s="1">
        <v>15.4</v>
      </c>
      <c r="CU325" s="1">
        <v>14.8</v>
      </c>
      <c r="CV325" s="1">
        <v>15.8</v>
      </c>
      <c r="CW325" s="1">
        <v>16.2</v>
      </c>
      <c r="CX325" s="1">
        <v>15.5</v>
      </c>
      <c r="CY325" s="1">
        <v>15.7</v>
      </c>
      <c r="CZ325" s="1">
        <v>16.5</v>
      </c>
      <c r="DA325" s="1">
        <v>16.100000000000001</v>
      </c>
      <c r="DB325" s="1">
        <v>16.8</v>
      </c>
      <c r="DC325" s="1">
        <v>15.4</v>
      </c>
      <c r="DD325" s="1">
        <v>14.8</v>
      </c>
      <c r="DE325" s="1">
        <v>15.8</v>
      </c>
      <c r="DF325" s="1">
        <v>16.399999999999999</v>
      </c>
      <c r="DG325" s="1">
        <v>15.4</v>
      </c>
      <c r="DH325" s="1">
        <v>14.8</v>
      </c>
      <c r="DI325" s="1">
        <v>15.6</v>
      </c>
      <c r="DJ325" s="1">
        <v>16.100000000000001</v>
      </c>
      <c r="DK325" s="1">
        <v>14.8</v>
      </c>
      <c r="DL325" s="1">
        <v>15.7</v>
      </c>
      <c r="DM325" s="1">
        <v>15.2</v>
      </c>
      <c r="DN325" s="1">
        <v>15.7</v>
      </c>
      <c r="DO325" s="1">
        <v>16.100000000000001</v>
      </c>
      <c r="DP325" s="1">
        <v>15.6</v>
      </c>
      <c r="DQ325" s="1">
        <v>14.5</v>
      </c>
      <c r="DR325" s="1">
        <v>15.7</v>
      </c>
      <c r="DS325" s="1">
        <v>15.2</v>
      </c>
      <c r="DT325" s="1">
        <v>15.3</v>
      </c>
      <c r="DU325" s="1">
        <v>15.4</v>
      </c>
      <c r="DV325" s="1">
        <v>16</v>
      </c>
      <c r="DW325" s="1">
        <v>14.2</v>
      </c>
      <c r="DX325" s="1">
        <v>13.6</v>
      </c>
      <c r="DY325" s="1">
        <v>12.5</v>
      </c>
      <c r="DZ325" s="1">
        <v>14.3</v>
      </c>
      <c r="EA325" s="1">
        <v>15.3</v>
      </c>
      <c r="EB325" s="1">
        <v>15.2</v>
      </c>
      <c r="EC325" s="1">
        <v>15</v>
      </c>
      <c r="ED325" s="1">
        <v>15.9</v>
      </c>
      <c r="EE325" s="1">
        <v>14.6</v>
      </c>
      <c r="EF325" s="1">
        <v>15.1</v>
      </c>
      <c r="EG325" s="1">
        <v>14.7</v>
      </c>
      <c r="EH325" s="1">
        <v>15</v>
      </c>
      <c r="EI325" s="1">
        <v>15.9</v>
      </c>
      <c r="EJ325" s="1">
        <v>15.5</v>
      </c>
      <c r="EK325" s="1">
        <v>15.9</v>
      </c>
      <c r="EL325" s="1">
        <v>14.4</v>
      </c>
      <c r="EM325" s="1">
        <v>14.8</v>
      </c>
      <c r="EN325" s="1">
        <v>15.1</v>
      </c>
      <c r="EO325" s="1">
        <v>15.1</v>
      </c>
      <c r="EP325" s="1">
        <v>15.2</v>
      </c>
      <c r="EQ325" s="1">
        <v>15.5</v>
      </c>
      <c r="ER325" s="1">
        <v>15.1</v>
      </c>
      <c r="ES325" s="1">
        <v>14</v>
      </c>
      <c r="ET325" s="1">
        <v>15.4</v>
      </c>
      <c r="EU325" s="1">
        <v>15.2</v>
      </c>
      <c r="EV325" s="1">
        <v>13.8</v>
      </c>
      <c r="EW325" s="1">
        <v>15.3</v>
      </c>
      <c r="EX325" s="1">
        <v>14.8</v>
      </c>
      <c r="EY325" s="1">
        <v>15.3</v>
      </c>
      <c r="EZ325" s="1">
        <v>15.1</v>
      </c>
      <c r="FA325" s="1">
        <v>15</v>
      </c>
      <c r="FB325" s="1">
        <v>14.9</v>
      </c>
      <c r="FC325" s="1">
        <v>15.1</v>
      </c>
      <c r="FD325" s="1">
        <v>15.4</v>
      </c>
      <c r="FE325" s="1">
        <v>14</v>
      </c>
      <c r="FF325" s="1">
        <v>15.2</v>
      </c>
      <c r="FG325" s="1">
        <v>14.9</v>
      </c>
      <c r="FH325" s="1">
        <v>13.9</v>
      </c>
      <c r="FI325" s="1">
        <v>14.9</v>
      </c>
      <c r="FJ325" s="1">
        <v>14.5</v>
      </c>
      <c r="FK325" s="1">
        <v>14.1</v>
      </c>
      <c r="FL325" s="1">
        <v>15.3</v>
      </c>
      <c r="FM325" s="1">
        <v>15</v>
      </c>
      <c r="FN325" s="1">
        <v>15</v>
      </c>
      <c r="FO325" s="1">
        <v>15.3</v>
      </c>
      <c r="FP325" s="1">
        <v>14.7</v>
      </c>
      <c r="FQ325" s="1">
        <v>15.4</v>
      </c>
      <c r="FR325" s="1">
        <v>14.8</v>
      </c>
      <c r="FS325" s="1">
        <v>14.5</v>
      </c>
      <c r="FT325" s="1">
        <v>15.1</v>
      </c>
      <c r="FU325" s="1">
        <v>14.8</v>
      </c>
      <c r="FV325" s="1">
        <v>14.4</v>
      </c>
      <c r="FW325" s="1">
        <v>14.7</v>
      </c>
      <c r="FX325" s="1">
        <v>14.6</v>
      </c>
      <c r="FY325" s="1">
        <v>14.8</v>
      </c>
      <c r="FZ325" s="1">
        <v>14.9</v>
      </c>
      <c r="GA325" s="1">
        <v>14.6</v>
      </c>
      <c r="GB325" s="1">
        <v>13.5</v>
      </c>
      <c r="GC325" s="1">
        <v>15.1</v>
      </c>
      <c r="GD325" s="1">
        <v>11.9</v>
      </c>
      <c r="GE325" s="1">
        <v>14.4</v>
      </c>
      <c r="GF325" s="1">
        <v>14.7</v>
      </c>
      <c r="GG325" s="1">
        <v>15</v>
      </c>
      <c r="GH325" s="1">
        <v>14.8</v>
      </c>
      <c r="GI325" s="1">
        <v>14.1</v>
      </c>
      <c r="GJ325" s="1">
        <v>14.5</v>
      </c>
      <c r="GK325" s="1">
        <v>14.6</v>
      </c>
      <c r="GL325" s="1">
        <v>13.8</v>
      </c>
      <c r="GM325" s="1">
        <v>12.2</v>
      </c>
      <c r="GN325" s="1">
        <v>14.4</v>
      </c>
      <c r="GO325" s="1">
        <v>13.3</v>
      </c>
      <c r="GP325" s="1">
        <v>13.6</v>
      </c>
      <c r="GQ325" s="1">
        <v>13.5</v>
      </c>
      <c r="GR325" s="1">
        <v>13.8</v>
      </c>
      <c r="GS325" s="1">
        <v>14.3</v>
      </c>
      <c r="GT325" s="1">
        <v>15.2</v>
      </c>
      <c r="GU325" s="1">
        <v>14.4</v>
      </c>
      <c r="GV325" s="1">
        <v>14</v>
      </c>
      <c r="GW325" s="1">
        <v>13.1</v>
      </c>
      <c r="GX325" s="1">
        <v>12.8</v>
      </c>
      <c r="GY325" s="1">
        <v>14</v>
      </c>
      <c r="GZ325" s="1">
        <v>14.3</v>
      </c>
      <c r="HA325" s="1">
        <v>14.2</v>
      </c>
      <c r="HB325" s="1">
        <v>13.5</v>
      </c>
      <c r="HC325" s="1">
        <v>14.9</v>
      </c>
      <c r="HD325" s="1">
        <v>14.8</v>
      </c>
      <c r="HE325" s="1">
        <v>13.2</v>
      </c>
      <c r="HF325" s="1">
        <v>12.3</v>
      </c>
      <c r="HG325" s="1">
        <v>14</v>
      </c>
      <c r="HH325" s="1">
        <v>12.8</v>
      </c>
      <c r="HI325" s="1">
        <v>13.7</v>
      </c>
      <c r="HJ325" s="1">
        <v>13.8</v>
      </c>
      <c r="HK325" s="1">
        <v>14.4</v>
      </c>
      <c r="HL325" s="1">
        <v>14</v>
      </c>
      <c r="HM325" s="1">
        <v>14.1</v>
      </c>
      <c r="HN325" s="1">
        <v>14.3</v>
      </c>
      <c r="HO325" s="1">
        <v>15</v>
      </c>
      <c r="HP325" s="1">
        <v>13.9</v>
      </c>
      <c r="HQ325" s="1">
        <v>14.2</v>
      </c>
      <c r="HR325" s="1">
        <v>13.7</v>
      </c>
      <c r="HS325" s="1">
        <v>14</v>
      </c>
      <c r="HT325" s="1">
        <v>14</v>
      </c>
      <c r="HU325" s="1">
        <v>13.2</v>
      </c>
      <c r="HV325" s="1">
        <v>14.2</v>
      </c>
      <c r="HW325" s="1">
        <v>14.4</v>
      </c>
      <c r="HX325" s="1">
        <v>14</v>
      </c>
      <c r="HY325" s="1">
        <v>14.4</v>
      </c>
      <c r="HZ325" s="1">
        <v>14.5</v>
      </c>
      <c r="IA325" s="1">
        <v>12</v>
      </c>
      <c r="IB325" s="1">
        <v>12.2</v>
      </c>
      <c r="IC325" s="1">
        <v>13.7</v>
      </c>
      <c r="ID325" s="1">
        <v>14</v>
      </c>
      <c r="IE325" s="1">
        <v>13.6</v>
      </c>
      <c r="IF325" s="1">
        <v>13.3</v>
      </c>
      <c r="IG325" s="1">
        <v>13</v>
      </c>
      <c r="IH325" s="1">
        <v>12</v>
      </c>
      <c r="II325" s="1">
        <v>14.2</v>
      </c>
      <c r="IJ325" s="1">
        <v>14</v>
      </c>
      <c r="IK325" s="1">
        <v>14.2</v>
      </c>
      <c r="IL325" s="1">
        <v>12.8</v>
      </c>
      <c r="IM325" s="1">
        <v>13.9</v>
      </c>
      <c r="IN325" s="1">
        <v>13.5</v>
      </c>
      <c r="IO325" s="1">
        <v>13.7</v>
      </c>
      <c r="IP325" s="1">
        <v>11.1</v>
      </c>
      <c r="IQ325" s="1">
        <v>13.3</v>
      </c>
      <c r="IR325" s="1">
        <v>14.7</v>
      </c>
      <c r="IS325" s="1">
        <v>14.6</v>
      </c>
      <c r="IT325" s="1">
        <v>12.6</v>
      </c>
      <c r="IU325" s="1">
        <v>14.1</v>
      </c>
      <c r="IV325" s="1">
        <v>14.6</v>
      </c>
      <c r="IW325" s="1">
        <v>13.1</v>
      </c>
      <c r="IX325" s="1">
        <v>13.4</v>
      </c>
      <c r="IY325" s="1">
        <v>11.9</v>
      </c>
      <c r="IZ325" s="1">
        <v>14</v>
      </c>
      <c r="JA325" s="1">
        <v>12.2</v>
      </c>
      <c r="JB325" s="1">
        <v>15.4</v>
      </c>
      <c r="JC325" s="1">
        <v>14.3</v>
      </c>
      <c r="JD325" s="1">
        <v>14.5</v>
      </c>
      <c r="JE325" s="1">
        <v>14.9</v>
      </c>
      <c r="JF325" s="1">
        <v>13.7</v>
      </c>
      <c r="JG325" s="1">
        <v>13.7</v>
      </c>
      <c r="JH325" s="1">
        <v>15.1</v>
      </c>
      <c r="JI325" s="1">
        <v>13.7</v>
      </c>
      <c r="JJ325" s="1">
        <v>15.1</v>
      </c>
      <c r="JK325" s="1">
        <v>13.7</v>
      </c>
      <c r="JL325" s="1">
        <v>13.5</v>
      </c>
      <c r="JM325" s="1">
        <v>13.9</v>
      </c>
      <c r="JN325" s="1">
        <v>14.4</v>
      </c>
      <c r="JO325" s="1">
        <v>14.3</v>
      </c>
      <c r="JP325" s="1">
        <v>14.2</v>
      </c>
      <c r="JQ325" s="1">
        <v>13.9</v>
      </c>
      <c r="JR325" s="1">
        <v>13.4</v>
      </c>
      <c r="JS325" s="1">
        <v>13.7</v>
      </c>
      <c r="JT325" s="1">
        <v>14.4</v>
      </c>
      <c r="JU325" s="1">
        <v>13.9</v>
      </c>
      <c r="JV325" s="1">
        <v>13.7</v>
      </c>
      <c r="JW325" s="1">
        <v>15.1</v>
      </c>
      <c r="JX325" s="1">
        <v>13.3</v>
      </c>
      <c r="JY325" s="1">
        <v>13.5</v>
      </c>
      <c r="JZ325" s="1">
        <v>13</v>
      </c>
      <c r="KA325" s="1">
        <v>12.7</v>
      </c>
      <c r="KB325" s="1">
        <v>13.7</v>
      </c>
      <c r="KC325" s="1">
        <v>14.1</v>
      </c>
      <c r="KD325" s="1">
        <v>13</v>
      </c>
      <c r="KE325" s="1">
        <v>14.1</v>
      </c>
      <c r="KF325" s="1">
        <v>15</v>
      </c>
      <c r="KG325" s="1">
        <v>14.8</v>
      </c>
      <c r="KH325" s="1">
        <v>13.7</v>
      </c>
      <c r="KI325" s="1">
        <v>13.4</v>
      </c>
      <c r="KJ325" s="1">
        <v>13.3</v>
      </c>
      <c r="KK325" s="1">
        <v>14</v>
      </c>
      <c r="KL325" s="1">
        <v>12.6</v>
      </c>
      <c r="KM325" s="1">
        <v>14.2</v>
      </c>
      <c r="KN325" s="1">
        <v>14.1</v>
      </c>
      <c r="KO325" s="1">
        <v>12.9</v>
      </c>
      <c r="KP325" s="1">
        <v>13.7</v>
      </c>
      <c r="KQ325" s="1">
        <v>13.9</v>
      </c>
      <c r="KR325" s="1">
        <v>14.6</v>
      </c>
      <c r="KS325" s="1">
        <v>14.2</v>
      </c>
      <c r="KT325" s="1">
        <v>14</v>
      </c>
      <c r="KU325" s="1">
        <v>13.9</v>
      </c>
      <c r="KV325" s="1">
        <v>13</v>
      </c>
      <c r="KW325" s="1">
        <v>13.6</v>
      </c>
      <c r="KX325" s="1">
        <v>14.1</v>
      </c>
      <c r="KY325" s="1">
        <v>14.7</v>
      </c>
      <c r="KZ325" s="1">
        <v>13.3</v>
      </c>
      <c r="LA325" s="1">
        <v>13.2</v>
      </c>
      <c r="LB325" s="1">
        <v>15.1</v>
      </c>
      <c r="LC325" s="1">
        <v>14.3</v>
      </c>
      <c r="LD325" s="1">
        <v>14.5</v>
      </c>
      <c r="LE325" s="1">
        <v>15.6</v>
      </c>
      <c r="LF325" s="1">
        <v>14.7</v>
      </c>
      <c r="LG325" s="1">
        <v>14.8</v>
      </c>
      <c r="LH325" s="1">
        <v>15.5</v>
      </c>
      <c r="LI325" s="1">
        <v>15.7</v>
      </c>
      <c r="LJ325" s="1">
        <v>15</v>
      </c>
      <c r="LK325" s="1">
        <v>15.3</v>
      </c>
      <c r="LL325" s="1">
        <v>15.4</v>
      </c>
      <c r="LM325" s="1">
        <v>14.8</v>
      </c>
      <c r="LN325" s="1">
        <v>15.9</v>
      </c>
      <c r="LO325" s="1">
        <v>15.6</v>
      </c>
      <c r="LP325" s="1">
        <v>14.3</v>
      </c>
      <c r="LQ325" s="1">
        <v>14.1</v>
      </c>
      <c r="LR325" s="1">
        <v>14.4</v>
      </c>
      <c r="LS325" s="1">
        <v>15.3</v>
      </c>
      <c r="LT325" s="1">
        <v>15.2</v>
      </c>
      <c r="LU325" s="1">
        <v>15.3</v>
      </c>
      <c r="LV325" s="1">
        <v>15.4</v>
      </c>
      <c r="LW325" s="1">
        <v>14</v>
      </c>
      <c r="LX325" s="1">
        <v>15.6</v>
      </c>
      <c r="LY325" s="1">
        <v>14.3</v>
      </c>
      <c r="LZ325" s="1">
        <v>15.6</v>
      </c>
      <c r="MA325" s="1">
        <v>15.1</v>
      </c>
      <c r="MB325" s="1">
        <v>14.1</v>
      </c>
      <c r="MC325" s="1">
        <v>14.7</v>
      </c>
      <c r="MD325" s="1">
        <v>15.3</v>
      </c>
      <c r="ME325" s="1">
        <v>65535</v>
      </c>
      <c r="MF325" s="1">
        <v>65535</v>
      </c>
      <c r="MG325" s="1">
        <v>65535</v>
      </c>
      <c r="MH325" s="1">
        <v>65535</v>
      </c>
      <c r="MI325" s="1">
        <v>65535</v>
      </c>
      <c r="MJ325" s="1">
        <v>65535</v>
      </c>
      <c r="MK325" s="1">
        <v>65535</v>
      </c>
      <c r="ML325" s="1">
        <v>65535</v>
      </c>
      <c r="MM325" s="1">
        <v>65535</v>
      </c>
      <c r="MN325" s="1">
        <v>65535</v>
      </c>
      <c r="MO325" s="1">
        <v>65535</v>
      </c>
      <c r="MP325" s="1">
        <v>65535</v>
      </c>
      <c r="MQ325" s="1">
        <v>65535</v>
      </c>
      <c r="MR325" s="1">
        <v>65535</v>
      </c>
      <c r="MS325" s="1">
        <v>65535</v>
      </c>
      <c r="MT325" s="1">
        <v>65535</v>
      </c>
      <c r="MU325" s="1">
        <v>65535</v>
      </c>
      <c r="MV325" s="1">
        <v>65535</v>
      </c>
      <c r="MW325" s="1">
        <v>65535</v>
      </c>
      <c r="MX325" s="1">
        <v>65535</v>
      </c>
      <c r="MY325" s="1">
        <v>65535</v>
      </c>
      <c r="MZ325" s="1">
        <v>65535</v>
      </c>
      <c r="NA325" s="1">
        <v>65535</v>
      </c>
      <c r="NB325" s="1">
        <v>65535</v>
      </c>
      <c r="NC325" s="1">
        <v>65535</v>
      </c>
      <c r="ND325" s="1">
        <v>65535</v>
      </c>
      <c r="NE325" s="1">
        <v>65535</v>
      </c>
      <c r="NF325" s="1">
        <v>65535</v>
      </c>
      <c r="NG325" s="1">
        <v>65535</v>
      </c>
      <c r="NH325" s="1">
        <v>65535</v>
      </c>
      <c r="NI325" s="1">
        <v>15.7</v>
      </c>
      <c r="NJ325" s="6">
        <f t="shared" si="270"/>
        <v>0.967741935483871</v>
      </c>
      <c r="NK325" s="3">
        <f t="shared" si="271"/>
        <v>0.9642857142857143</v>
      </c>
      <c r="NL325" s="3">
        <f t="shared" si="272"/>
        <v>1</v>
      </c>
      <c r="NM325" s="3">
        <f t="shared" si="273"/>
        <v>1</v>
      </c>
      <c r="NN325" s="3">
        <f t="shared" si="274"/>
        <v>1</v>
      </c>
      <c r="NO325" s="3">
        <f t="shared" si="275"/>
        <v>1</v>
      </c>
      <c r="NP325" s="3">
        <f t="shared" si="276"/>
        <v>1</v>
      </c>
      <c r="NQ325" s="3">
        <f t="shared" si="277"/>
        <v>1</v>
      </c>
      <c r="NR325" s="3">
        <f t="shared" si="278"/>
        <v>1</v>
      </c>
      <c r="NS325" s="3">
        <f t="shared" si="279"/>
        <v>1</v>
      </c>
      <c r="NT325" s="3">
        <f t="shared" si="280"/>
        <v>1</v>
      </c>
      <c r="NU325" s="3">
        <f t="shared" si="281"/>
        <v>3.2258064516129031E-2</v>
      </c>
      <c r="NV325" s="3">
        <f t="shared" si="282"/>
        <v>0.9123287671232877</v>
      </c>
      <c r="NW325" s="5">
        <f t="shared" si="283"/>
        <v>14.616666666666667</v>
      </c>
      <c r="NX325" s="1">
        <f t="shared" si="284"/>
        <v>15.148148148148149</v>
      </c>
      <c r="NY325" s="1">
        <f t="shared" si="285"/>
        <v>16.080645161290324</v>
      </c>
      <c r="NZ325" s="1">
        <f t="shared" si="286"/>
        <v>15.49</v>
      </c>
      <c r="OA325" s="1">
        <f t="shared" si="287"/>
        <v>14.967741935483874</v>
      </c>
      <c r="OB325" s="1">
        <f t="shared" si="288"/>
        <v>14.646666666666667</v>
      </c>
      <c r="OC325" s="1">
        <f t="shared" si="289"/>
        <v>13.880645161290323</v>
      </c>
      <c r="OD325" s="1">
        <f t="shared" si="290"/>
        <v>13.625806451612902</v>
      </c>
      <c r="OE325" s="1">
        <f t="shared" si="291"/>
        <v>13.963333333333328</v>
      </c>
      <c r="OF325" s="1">
        <f t="shared" si="292"/>
        <v>13.780645161290321</v>
      </c>
      <c r="OG325" s="1">
        <f t="shared" si="293"/>
        <v>14.936666666666669</v>
      </c>
      <c r="OH325" s="1" t="e">
        <f t="shared" si="294"/>
        <v>#N/A</v>
      </c>
      <c r="OI325" s="111" t="e">
        <f>NA()</f>
        <v>#N/A</v>
      </c>
      <c r="OJ325" s="112" t="e">
        <f>NA()</f>
        <v>#N/A</v>
      </c>
      <c r="OK325" s="112" t="e">
        <f>NA()</f>
        <v>#N/A</v>
      </c>
      <c r="OL325" s="112" t="e">
        <f>NA()</f>
        <v>#N/A</v>
      </c>
      <c r="OM325" s="112" t="e">
        <f>NA()</f>
        <v>#N/A</v>
      </c>
      <c r="ON325" s="112" t="e">
        <f>NA()</f>
        <v>#N/A</v>
      </c>
      <c r="OO325" s="112" t="e">
        <f>NA()</f>
        <v>#N/A</v>
      </c>
      <c r="OP325" s="112" t="e">
        <f>NA()</f>
        <v>#N/A</v>
      </c>
      <c r="OQ325" s="112" t="e">
        <f>NA()</f>
        <v>#N/A</v>
      </c>
      <c r="OR325" s="112" t="e">
        <f>NA()</f>
        <v>#N/A</v>
      </c>
      <c r="OS325" s="112" t="e">
        <f>NA()</f>
        <v>#N/A</v>
      </c>
      <c r="OT325" s="112" t="e">
        <f>NA()</f>
        <v>#N/A</v>
      </c>
      <c r="OU325" s="5" t="e">
        <f t="shared" si="246"/>
        <v>#N/A</v>
      </c>
      <c r="OV325" s="1" t="e">
        <f t="shared" si="247"/>
        <v>#N/A</v>
      </c>
      <c r="OW325" s="1" t="e">
        <f t="shared" si="248"/>
        <v>#N/A</v>
      </c>
      <c r="OX325" s="1" t="e">
        <f t="shared" si="249"/>
        <v>#N/A</v>
      </c>
      <c r="OY325" s="1" t="e">
        <f t="shared" si="250"/>
        <v>#N/A</v>
      </c>
      <c r="OZ325" s="1" t="e">
        <f t="shared" si="251"/>
        <v>#N/A</v>
      </c>
      <c r="PA325" s="1" t="e">
        <f t="shared" si="252"/>
        <v>#N/A</v>
      </c>
      <c r="PB325" s="1" t="e">
        <f t="shared" si="253"/>
        <v>#N/A</v>
      </c>
      <c r="PC325" s="1" t="e">
        <f t="shared" si="254"/>
        <v>#N/A</v>
      </c>
      <c r="PD325" s="1" t="e">
        <f t="shared" si="255"/>
        <v>#N/A</v>
      </c>
      <c r="PE325" s="1" t="e">
        <f t="shared" si="256"/>
        <v>#N/A</v>
      </c>
      <c r="PF325" s="1" t="e">
        <f t="shared" si="257"/>
        <v>#N/A</v>
      </c>
      <c r="PG325" s="111" t="e">
        <f>NA()</f>
        <v>#N/A</v>
      </c>
      <c r="PH325" s="112" t="e">
        <f>NA()</f>
        <v>#N/A</v>
      </c>
      <c r="PI325" s="112" t="e">
        <f>NA()</f>
        <v>#N/A</v>
      </c>
      <c r="PJ325" s="112" t="e">
        <f>NA()</f>
        <v>#N/A</v>
      </c>
      <c r="PK325" s="112" t="e">
        <f>NA()</f>
        <v>#N/A</v>
      </c>
      <c r="PL325" s="112" t="e">
        <f>NA()</f>
        <v>#N/A</v>
      </c>
      <c r="PM325" s="112" t="e">
        <f>NA()</f>
        <v>#N/A</v>
      </c>
      <c r="PN325" s="112" t="e">
        <f>NA()</f>
        <v>#N/A</v>
      </c>
      <c r="PO325" s="112" t="e">
        <f>NA()</f>
        <v>#N/A</v>
      </c>
      <c r="PP325" s="112" t="e">
        <f>NA()</f>
        <v>#N/A</v>
      </c>
      <c r="PQ325" s="112" t="e">
        <f>NA()</f>
        <v>#N/A</v>
      </c>
      <c r="PR325" s="137" t="e">
        <f>NA()</f>
        <v>#N/A</v>
      </c>
      <c r="PS325" s="5">
        <f t="array" ref="PS325">+IF(ISERROR($NW325)=FALSE,MIN(IF($H325:$AL325&lt;65534,$H325:$AL325,"")),NA())</f>
        <v>11.7</v>
      </c>
      <c r="PT325" s="1">
        <f t="array" ref="PT325">+IF(ISERROR($NX325)=FALSE,MIN(IF($AM325:$BN325&lt;65534,$AM325:$BN325,"")),NA())</f>
        <v>13.3</v>
      </c>
      <c r="PU325" s="1">
        <f t="array" ref="PU325">+IF(ISERROR($NY325)=FALSE,MIN(IF($BP325:$CT325&lt;65534,$BP325:$CT325,"")),NA())</f>
        <v>14.8</v>
      </c>
      <c r="PV325" s="1">
        <f t="array" ref="PV325">+IF(ISERROR($NZ325)=FALSE,MIN(IF($CU325:$DX325&lt;65534,$CU325:$DX325,"")),NA())</f>
        <v>13.6</v>
      </c>
      <c r="PW325" s="1">
        <f t="array" ref="PW325">+IF(ISERROR($OA325)=FALSE,MIN(IF($DY325:$FC325&lt;65534,$DY325:$FC325,"")),NA())</f>
        <v>12.5</v>
      </c>
      <c r="PX325" s="1">
        <f t="array" ref="PX325">+IF(ISERROR($OB325)=FALSE,MIN(IF($FD325:$GG325&lt;65534,$FD325:$GG325,"")),NA())</f>
        <v>11.9</v>
      </c>
      <c r="PY325" s="1">
        <f t="array" ref="PY325">+IF(ISERROR($OC325)=FALSE,MIN(IF($GH325:$HL325&lt;65534,$GH325:$HL325,"")),NA())</f>
        <v>12.2</v>
      </c>
      <c r="PZ325" s="1">
        <f t="array" ref="PZ325">+IF(ISERROR($OD325)=FALSE,MIN(IF($HM325:$IQ325&lt;65534,$HM325:$IQ325,"")),NA())</f>
        <v>11.1</v>
      </c>
      <c r="QA325" s="1">
        <f t="array" ref="QA325">+IF(ISERROR($OE325)=FALSE,MIN(IF($IR325:$JU325&lt;65534,$IR325:$JU325,"")),NA())</f>
        <v>11.9</v>
      </c>
      <c r="QB325" s="1">
        <f t="array" ref="QB325">+IF(ISERROR($OF325)=FALSE,MIN(IF($JV325:$KZ325&lt;65534,$JV325:$KZ325,"")),NA())</f>
        <v>12.6</v>
      </c>
      <c r="QC325" s="1">
        <f t="array" ref="QC325">+IF(ISERROR($OG325)=FALSE,MIN(IF($LA325:$MD325&lt;65534,$LA325:$MD325,"")),NA())</f>
        <v>13.2</v>
      </c>
      <c r="QD325" s="1" t="e">
        <f t="array" ref="QD325">+IF(ISERROR($OH325)=FALSE,MIN(IF($ME325:$NI325&lt;65534,$ME325:$NI325,"")),NA())</f>
        <v>#N/A</v>
      </c>
      <c r="QE325" s="5" t="e">
        <f t="shared" si="258"/>
        <v>#N/A</v>
      </c>
      <c r="QF325" s="1" t="e">
        <f t="shared" si="259"/>
        <v>#N/A</v>
      </c>
      <c r="QG325" s="1" t="e">
        <f t="shared" si="260"/>
        <v>#N/A</v>
      </c>
      <c r="QH325" s="1" t="e">
        <f t="shared" si="261"/>
        <v>#N/A</v>
      </c>
      <c r="QI325" s="1" t="e">
        <f t="shared" si="262"/>
        <v>#N/A</v>
      </c>
      <c r="QJ325" s="1" t="e">
        <f t="shared" si="263"/>
        <v>#N/A</v>
      </c>
      <c r="QK325" s="1" t="e">
        <f t="shared" si="264"/>
        <v>#N/A</v>
      </c>
      <c r="QL325" s="1" t="e">
        <f t="shared" si="265"/>
        <v>#N/A</v>
      </c>
      <c r="QM325" s="1" t="e">
        <f t="shared" si="266"/>
        <v>#N/A</v>
      </c>
      <c r="QN325" s="1" t="e">
        <f t="shared" si="267"/>
        <v>#N/A</v>
      </c>
      <c r="QO325" s="1" t="e">
        <f t="shared" si="268"/>
        <v>#N/A</v>
      </c>
      <c r="QP325" s="1" t="e">
        <f t="shared" si="269"/>
        <v>#N/A</v>
      </c>
      <c r="QQ325" s="5" t="s">
        <v>893</v>
      </c>
    </row>
    <row r="326" spans="1:459" s="1" customFormat="1" x14ac:dyDescent="0.2">
      <c r="A326" s="130">
        <v>35095120</v>
      </c>
      <c r="B326" s="131">
        <v>-72.881749999999997</v>
      </c>
      <c r="C326" s="131">
        <v>5.5566388888888891</v>
      </c>
      <c r="D326" s="132">
        <v>3021</v>
      </c>
      <c r="E326" s="133" t="s">
        <v>654</v>
      </c>
      <c r="F326" s="133" t="s">
        <v>654</v>
      </c>
      <c r="G326" s="133" t="s">
        <v>308</v>
      </c>
      <c r="H326" s="1">
        <v>65535</v>
      </c>
      <c r="I326" s="1">
        <v>4.5999999999999996</v>
      </c>
      <c r="J326" s="1">
        <v>7.3</v>
      </c>
      <c r="K326" s="1">
        <v>6.7</v>
      </c>
      <c r="L326" s="1">
        <v>5.4</v>
      </c>
      <c r="M326" s="1">
        <v>6.6</v>
      </c>
      <c r="N326" s="1">
        <v>6.4</v>
      </c>
      <c r="O326" s="1">
        <v>6.9</v>
      </c>
      <c r="P326" s="1">
        <v>6.4</v>
      </c>
      <c r="Q326" s="1">
        <v>8.5</v>
      </c>
      <c r="R326" s="1">
        <v>9.1</v>
      </c>
      <c r="S326" s="1">
        <v>9.3000000000000007</v>
      </c>
      <c r="T326" s="1">
        <v>8.4</v>
      </c>
      <c r="U326" s="1">
        <v>8.9</v>
      </c>
      <c r="V326" s="1">
        <v>6</v>
      </c>
      <c r="W326" s="1">
        <v>7.6</v>
      </c>
      <c r="X326" s="1">
        <v>6.6</v>
      </c>
      <c r="Y326" s="1">
        <v>4.5999999999999996</v>
      </c>
      <c r="Z326" s="1">
        <v>9</v>
      </c>
      <c r="AA326" s="1">
        <v>4.5</v>
      </c>
      <c r="AB326" s="1">
        <v>4.4000000000000004</v>
      </c>
      <c r="AC326" s="1">
        <v>8.5</v>
      </c>
      <c r="AD326" s="1">
        <v>6.6</v>
      </c>
      <c r="AE326" s="1">
        <v>8.6999999999999993</v>
      </c>
      <c r="AF326" s="1">
        <v>7.1</v>
      </c>
      <c r="AG326" s="1">
        <v>5.4</v>
      </c>
      <c r="AH326" s="1">
        <v>4.2</v>
      </c>
      <c r="AI326" s="1">
        <v>7.6</v>
      </c>
      <c r="AJ326" s="1">
        <v>9.8000000000000007</v>
      </c>
      <c r="AK326" s="1">
        <v>9.3000000000000007</v>
      </c>
      <c r="AL326" s="1">
        <v>6</v>
      </c>
      <c r="AM326" s="1">
        <v>65535</v>
      </c>
      <c r="AN326" s="1">
        <v>6.7</v>
      </c>
      <c r="AO326" s="1">
        <v>3.3</v>
      </c>
      <c r="AP326" s="1">
        <v>4.5999999999999996</v>
      </c>
      <c r="AQ326" s="1">
        <v>7.4</v>
      </c>
      <c r="AR326" s="1">
        <v>6.7</v>
      </c>
      <c r="AS326" s="1">
        <v>7.6</v>
      </c>
      <c r="AT326" s="1">
        <v>10.6</v>
      </c>
      <c r="AU326" s="1">
        <v>9</v>
      </c>
      <c r="AV326" s="1">
        <v>5.7</v>
      </c>
      <c r="AW326" s="1">
        <v>6</v>
      </c>
      <c r="AX326" s="1">
        <v>6.6</v>
      </c>
      <c r="AY326" s="1">
        <v>5.4</v>
      </c>
      <c r="AZ326" s="1">
        <v>5.7</v>
      </c>
      <c r="BA326" s="1">
        <v>7.4</v>
      </c>
      <c r="BB326" s="1">
        <v>4.5</v>
      </c>
      <c r="BC326" s="1">
        <v>6</v>
      </c>
      <c r="BD326" s="1">
        <v>8.3000000000000007</v>
      </c>
      <c r="BE326" s="1">
        <v>8.1999999999999993</v>
      </c>
      <c r="BF326" s="1">
        <v>10.199999999999999</v>
      </c>
      <c r="BG326" s="1">
        <v>8.1999999999999993</v>
      </c>
      <c r="BH326" s="1">
        <v>7.2</v>
      </c>
      <c r="BI326" s="1">
        <v>9.8000000000000007</v>
      </c>
      <c r="BJ326" s="1">
        <v>10.3</v>
      </c>
      <c r="BK326" s="1">
        <v>5.9</v>
      </c>
      <c r="BL326" s="1">
        <v>4</v>
      </c>
      <c r="BM326" s="1">
        <v>7.8</v>
      </c>
      <c r="BN326" s="1">
        <v>6.7</v>
      </c>
      <c r="BO326" s="102"/>
      <c r="BP326" s="1">
        <v>8.3000000000000007</v>
      </c>
      <c r="BQ326" s="1">
        <v>9.6999999999999993</v>
      </c>
      <c r="BR326" s="1">
        <v>9.6999999999999993</v>
      </c>
      <c r="BS326" s="1">
        <v>8.1999999999999993</v>
      </c>
      <c r="BT326" s="1">
        <v>10.1</v>
      </c>
      <c r="BU326" s="1">
        <v>9.8000000000000007</v>
      </c>
      <c r="BV326" s="1">
        <v>9.1</v>
      </c>
      <c r="BW326" s="1">
        <v>8.6999999999999993</v>
      </c>
      <c r="BX326" s="1">
        <v>10.3</v>
      </c>
      <c r="BY326" s="1">
        <v>10</v>
      </c>
      <c r="BZ326" s="1">
        <v>11</v>
      </c>
      <c r="CA326" s="1">
        <v>9.3000000000000007</v>
      </c>
      <c r="CB326" s="1">
        <v>10.5</v>
      </c>
      <c r="CC326" s="1">
        <v>10.4</v>
      </c>
      <c r="CD326" s="1">
        <v>11.2</v>
      </c>
      <c r="CE326" s="1">
        <v>10.8</v>
      </c>
      <c r="CF326" s="1">
        <v>10.4</v>
      </c>
      <c r="CG326" s="1">
        <v>9.9</v>
      </c>
      <c r="CH326" s="1">
        <v>9.4</v>
      </c>
      <c r="CI326" s="1">
        <v>8.9</v>
      </c>
      <c r="CJ326" s="1">
        <v>9.1999999999999993</v>
      </c>
      <c r="CK326" s="1">
        <v>9.1999999999999993</v>
      </c>
      <c r="CL326" s="1">
        <v>9.9</v>
      </c>
      <c r="CM326" s="1">
        <v>9</v>
      </c>
      <c r="CN326" s="1">
        <v>5.4</v>
      </c>
      <c r="CO326" s="1">
        <v>8.6999999999999993</v>
      </c>
      <c r="CP326" s="1">
        <v>8.1</v>
      </c>
      <c r="CQ326" s="1">
        <v>7.1</v>
      </c>
      <c r="CR326" s="1">
        <v>11.1</v>
      </c>
      <c r="CS326" s="1">
        <v>9.8000000000000007</v>
      </c>
      <c r="CT326" s="1">
        <v>9.5</v>
      </c>
      <c r="CU326" s="1">
        <v>9.8000000000000007</v>
      </c>
      <c r="CV326" s="1">
        <v>9.5</v>
      </c>
      <c r="CW326" s="1">
        <v>7.8</v>
      </c>
      <c r="CX326" s="1">
        <v>10.1</v>
      </c>
      <c r="CY326" s="1">
        <v>8.6</v>
      </c>
      <c r="CZ326" s="1">
        <v>9.6</v>
      </c>
      <c r="DA326" s="1">
        <v>10.5</v>
      </c>
      <c r="DB326" s="1">
        <v>8.6</v>
      </c>
      <c r="DC326" s="1">
        <v>8</v>
      </c>
      <c r="DD326" s="1">
        <v>8.6</v>
      </c>
      <c r="DE326" s="1">
        <v>8.8000000000000007</v>
      </c>
      <c r="DF326" s="1">
        <v>8.3000000000000007</v>
      </c>
      <c r="DG326" s="1">
        <v>9.1</v>
      </c>
      <c r="DH326" s="1">
        <v>7.3</v>
      </c>
      <c r="DI326" s="1">
        <v>8.9</v>
      </c>
      <c r="DJ326" s="1">
        <v>9.6</v>
      </c>
      <c r="DK326" s="1">
        <v>9.6</v>
      </c>
      <c r="DL326" s="1">
        <v>10.3</v>
      </c>
      <c r="DM326" s="1">
        <v>8.8000000000000007</v>
      </c>
      <c r="DN326" s="1">
        <v>10.4</v>
      </c>
      <c r="DO326" s="1">
        <v>10.8</v>
      </c>
      <c r="DP326" s="1">
        <v>9.4</v>
      </c>
      <c r="DQ326" s="1">
        <v>9.6999999999999993</v>
      </c>
      <c r="DR326" s="1">
        <v>9.6999999999999993</v>
      </c>
      <c r="DS326" s="1">
        <v>9.8000000000000007</v>
      </c>
      <c r="DT326" s="1">
        <v>9.8000000000000007</v>
      </c>
      <c r="DU326" s="1">
        <v>10.199999999999999</v>
      </c>
      <c r="DV326" s="1">
        <v>10.9</v>
      </c>
      <c r="DW326" s="1">
        <v>9.5</v>
      </c>
      <c r="DX326" s="1">
        <v>6.9</v>
      </c>
      <c r="DY326" s="1">
        <v>5.3</v>
      </c>
      <c r="DZ326" s="1">
        <v>8.4</v>
      </c>
      <c r="EA326" s="1">
        <v>9.1999999999999993</v>
      </c>
      <c r="EB326" s="1">
        <v>11.3</v>
      </c>
      <c r="EC326" s="1">
        <v>11</v>
      </c>
      <c r="ED326" s="1">
        <v>10.4</v>
      </c>
      <c r="EE326" s="1">
        <v>8.1</v>
      </c>
      <c r="EF326" s="1">
        <v>10.199999999999999</v>
      </c>
      <c r="EG326" s="1">
        <v>9.9</v>
      </c>
      <c r="EH326" s="1">
        <v>10.1</v>
      </c>
      <c r="EI326" s="1">
        <v>10.199999999999999</v>
      </c>
      <c r="EJ326" s="1">
        <v>11</v>
      </c>
      <c r="EK326" s="1">
        <v>10.7</v>
      </c>
      <c r="EL326" s="1">
        <v>9.9</v>
      </c>
      <c r="EM326" s="1">
        <v>9.3000000000000007</v>
      </c>
      <c r="EN326" s="1">
        <v>10</v>
      </c>
      <c r="EO326" s="1">
        <v>9.6999999999999993</v>
      </c>
      <c r="EP326" s="1">
        <v>9.5</v>
      </c>
      <c r="EQ326" s="1">
        <v>8.3000000000000007</v>
      </c>
      <c r="ER326" s="1">
        <v>10.3</v>
      </c>
      <c r="ES326" s="1">
        <v>8.6999999999999993</v>
      </c>
      <c r="ET326" s="1">
        <v>10.6</v>
      </c>
      <c r="EU326" s="1">
        <v>8.8000000000000007</v>
      </c>
      <c r="EV326" s="1">
        <v>8.8000000000000007</v>
      </c>
      <c r="EW326" s="1">
        <v>6.8</v>
      </c>
      <c r="EX326" s="1">
        <v>9.4</v>
      </c>
      <c r="EY326" s="1">
        <v>8.9</v>
      </c>
      <c r="EZ326" s="1">
        <v>10.8</v>
      </c>
      <c r="FA326" s="1">
        <v>8.5</v>
      </c>
      <c r="FB326" s="1">
        <v>9.6999999999999993</v>
      </c>
      <c r="FC326" s="1">
        <v>8.6999999999999993</v>
      </c>
      <c r="FD326" s="1">
        <v>10.1</v>
      </c>
      <c r="FE326" s="1">
        <v>8.1999999999999993</v>
      </c>
      <c r="FF326" s="1">
        <v>9.6</v>
      </c>
      <c r="FG326" s="1">
        <v>8</v>
      </c>
      <c r="FH326" s="1">
        <v>8.8000000000000007</v>
      </c>
      <c r="FI326" s="1">
        <v>7.3</v>
      </c>
      <c r="FJ326" s="1">
        <v>9.1</v>
      </c>
      <c r="FK326" s="1">
        <v>5.9</v>
      </c>
      <c r="FL326" s="1">
        <v>9.1999999999999993</v>
      </c>
      <c r="FM326" s="1">
        <v>9.5</v>
      </c>
      <c r="FN326" s="1">
        <v>9.9</v>
      </c>
      <c r="FO326" s="1">
        <v>9.4</v>
      </c>
      <c r="FP326" s="1">
        <v>9.5</v>
      </c>
      <c r="FQ326" s="1">
        <v>10</v>
      </c>
      <c r="FR326" s="1">
        <v>7.3</v>
      </c>
      <c r="FS326" s="1">
        <v>8.6</v>
      </c>
      <c r="FT326" s="1">
        <v>10.199999999999999</v>
      </c>
      <c r="FU326" s="1">
        <v>10.1</v>
      </c>
      <c r="FV326" s="1">
        <v>10.1</v>
      </c>
      <c r="FW326" s="1">
        <v>9.5</v>
      </c>
      <c r="FX326" s="1">
        <v>9.5</v>
      </c>
      <c r="FY326" s="1">
        <v>8.9</v>
      </c>
      <c r="FZ326" s="1">
        <v>8.6</v>
      </c>
      <c r="GA326" s="1">
        <v>9.4</v>
      </c>
      <c r="GB326" s="1">
        <v>7.7</v>
      </c>
      <c r="GC326" s="1">
        <v>10.4</v>
      </c>
      <c r="GD326" s="1">
        <v>7.5</v>
      </c>
      <c r="GE326" s="1">
        <v>7.3</v>
      </c>
      <c r="GF326" s="1">
        <v>9.5</v>
      </c>
      <c r="GG326" s="1">
        <v>9.1</v>
      </c>
      <c r="GH326" s="1">
        <v>9.6999999999999993</v>
      </c>
      <c r="GI326" s="1">
        <v>9.1</v>
      </c>
      <c r="GJ326" s="1">
        <v>8.6</v>
      </c>
      <c r="GK326" s="1">
        <v>7</v>
      </c>
      <c r="GL326" s="1">
        <v>8.5</v>
      </c>
      <c r="GM326" s="1">
        <v>8.6999999999999993</v>
      </c>
      <c r="GN326" s="1">
        <v>8.1999999999999993</v>
      </c>
      <c r="GO326" s="1">
        <v>8.6</v>
      </c>
      <c r="GP326" s="1">
        <v>7.5</v>
      </c>
      <c r="GQ326" s="1">
        <v>9</v>
      </c>
      <c r="GR326" s="1">
        <v>8.1999999999999993</v>
      </c>
      <c r="GS326" s="1">
        <v>7.3</v>
      </c>
      <c r="GT326" s="1">
        <v>9.1</v>
      </c>
      <c r="GU326" s="1">
        <v>8.9</v>
      </c>
      <c r="GV326" s="1">
        <v>8.6999999999999993</v>
      </c>
      <c r="GW326" s="1">
        <v>6.3</v>
      </c>
      <c r="GX326" s="1">
        <v>8.3000000000000007</v>
      </c>
      <c r="GY326" s="1">
        <v>9</v>
      </c>
      <c r="GZ326" s="1">
        <v>8.5</v>
      </c>
      <c r="HA326" s="1">
        <v>9</v>
      </c>
      <c r="HB326" s="1">
        <v>8.6999999999999993</v>
      </c>
      <c r="HC326" s="1">
        <v>8.8000000000000007</v>
      </c>
      <c r="HD326" s="1">
        <v>9.1999999999999993</v>
      </c>
      <c r="HE326" s="1">
        <v>9</v>
      </c>
      <c r="HF326" s="1">
        <v>4.9000000000000004</v>
      </c>
      <c r="HG326" s="1">
        <v>8.3000000000000007</v>
      </c>
      <c r="HH326" s="1">
        <v>8.3000000000000007</v>
      </c>
      <c r="HI326" s="1">
        <v>8.8000000000000007</v>
      </c>
      <c r="HJ326" s="1">
        <v>5.8</v>
      </c>
      <c r="HK326" s="1">
        <v>9.1999999999999993</v>
      </c>
      <c r="HL326" s="1">
        <v>9.1</v>
      </c>
      <c r="HM326" s="1">
        <v>6.8</v>
      </c>
      <c r="HN326" s="1">
        <v>6.7</v>
      </c>
      <c r="HO326" s="1">
        <v>7.9</v>
      </c>
      <c r="HP326" s="1">
        <v>8.5</v>
      </c>
      <c r="HQ326" s="1">
        <v>9.5</v>
      </c>
      <c r="HR326" s="1">
        <v>8.8000000000000007</v>
      </c>
      <c r="HS326" s="1">
        <v>9</v>
      </c>
      <c r="HT326" s="1">
        <v>8.8000000000000007</v>
      </c>
      <c r="HU326" s="1">
        <v>8.6</v>
      </c>
      <c r="HV326" s="1">
        <v>9</v>
      </c>
      <c r="HW326" s="1">
        <v>9.9</v>
      </c>
      <c r="HX326" s="1">
        <v>9.5</v>
      </c>
      <c r="HY326" s="1">
        <v>9.6999999999999993</v>
      </c>
      <c r="HZ326" s="1">
        <v>9.1999999999999993</v>
      </c>
      <c r="IA326" s="1">
        <v>7.9</v>
      </c>
      <c r="IB326" s="1">
        <v>7.4</v>
      </c>
      <c r="IC326" s="1">
        <v>8.5</v>
      </c>
      <c r="ID326" s="1">
        <v>9.1999999999999993</v>
      </c>
      <c r="IE326" s="1">
        <v>9.6</v>
      </c>
      <c r="IF326" s="1">
        <v>8.6999999999999993</v>
      </c>
      <c r="IG326" s="1">
        <v>8.3000000000000007</v>
      </c>
      <c r="IH326" s="1">
        <v>7.1</v>
      </c>
      <c r="II326" s="1">
        <v>9.6999999999999993</v>
      </c>
      <c r="IJ326" s="1">
        <v>9</v>
      </c>
      <c r="IK326" s="1">
        <v>8.5</v>
      </c>
      <c r="IL326" s="1">
        <v>8.9</v>
      </c>
      <c r="IM326" s="1">
        <v>9.1</v>
      </c>
      <c r="IN326" s="1">
        <v>6</v>
      </c>
      <c r="IO326" s="1">
        <v>7.3</v>
      </c>
      <c r="IP326" s="1">
        <v>4.3</v>
      </c>
      <c r="IQ326" s="1">
        <v>8.4</v>
      </c>
      <c r="IR326" s="1">
        <v>8.6999999999999993</v>
      </c>
      <c r="IS326" s="1">
        <v>9.8000000000000007</v>
      </c>
      <c r="IT326" s="1">
        <v>6</v>
      </c>
      <c r="IU326" s="1">
        <v>9.4</v>
      </c>
      <c r="IV326" s="1">
        <v>9.1</v>
      </c>
      <c r="IW326" s="1">
        <v>7.2</v>
      </c>
      <c r="IX326" s="1">
        <v>6.9</v>
      </c>
      <c r="IY326" s="1">
        <v>6</v>
      </c>
      <c r="IZ326" s="1">
        <v>8.1999999999999993</v>
      </c>
      <c r="JA326" s="1">
        <v>5.7</v>
      </c>
      <c r="JB326" s="1">
        <v>9.1</v>
      </c>
      <c r="JC326" s="1">
        <v>9.1999999999999993</v>
      </c>
      <c r="JD326" s="1">
        <v>9.5</v>
      </c>
      <c r="JE326" s="1">
        <v>10</v>
      </c>
      <c r="JF326" s="1">
        <v>9</v>
      </c>
      <c r="JG326" s="1">
        <v>8.3000000000000007</v>
      </c>
      <c r="JH326" s="1">
        <v>6.5</v>
      </c>
      <c r="JI326" s="1">
        <v>7.2</v>
      </c>
      <c r="JJ326" s="1">
        <v>10.1</v>
      </c>
      <c r="JK326" s="1">
        <v>6.7</v>
      </c>
      <c r="JL326" s="1">
        <v>8</v>
      </c>
      <c r="JM326" s="1">
        <v>7.6</v>
      </c>
      <c r="JN326" s="1">
        <v>8.9</v>
      </c>
      <c r="JO326" s="1">
        <v>8.3000000000000007</v>
      </c>
      <c r="JP326" s="1">
        <v>7.7</v>
      </c>
      <c r="JQ326" s="1">
        <v>7.3</v>
      </c>
      <c r="JR326" s="1">
        <v>4.9000000000000004</v>
      </c>
      <c r="JS326" s="1">
        <v>5.6</v>
      </c>
      <c r="JT326" s="1">
        <v>7.6</v>
      </c>
      <c r="JU326" s="1">
        <v>6.8</v>
      </c>
      <c r="JV326" s="1">
        <v>6</v>
      </c>
      <c r="JW326" s="1">
        <v>5.8</v>
      </c>
      <c r="JX326" s="1">
        <v>7.3</v>
      </c>
      <c r="JY326" s="1">
        <v>9.6999999999999993</v>
      </c>
      <c r="JZ326" s="1">
        <v>7.3</v>
      </c>
      <c r="KA326" s="1">
        <v>5.9</v>
      </c>
      <c r="KB326" s="1">
        <v>7</v>
      </c>
      <c r="KC326" s="1">
        <v>9.8000000000000007</v>
      </c>
      <c r="KD326" s="1">
        <v>6.4</v>
      </c>
      <c r="KE326" s="1">
        <v>6.5</v>
      </c>
      <c r="KF326" s="1">
        <v>9</v>
      </c>
      <c r="KG326" s="1">
        <v>9.1</v>
      </c>
      <c r="KH326" s="1">
        <v>6.8</v>
      </c>
      <c r="KI326" s="1">
        <v>8</v>
      </c>
      <c r="KJ326" s="1">
        <v>5.7</v>
      </c>
      <c r="KK326" s="1">
        <v>8.6999999999999993</v>
      </c>
      <c r="KL326" s="1">
        <v>6.4</v>
      </c>
      <c r="KM326" s="1">
        <v>7.8</v>
      </c>
      <c r="KN326" s="1">
        <v>8.1999999999999993</v>
      </c>
      <c r="KO326" s="1">
        <v>6</v>
      </c>
      <c r="KP326" s="1">
        <v>7.9</v>
      </c>
      <c r="KQ326" s="1">
        <v>7.7</v>
      </c>
      <c r="KR326" s="1">
        <v>7.6</v>
      </c>
      <c r="KS326" s="1">
        <v>7.2</v>
      </c>
      <c r="KT326" s="1">
        <v>8</v>
      </c>
      <c r="KU326" s="1">
        <v>8.3000000000000007</v>
      </c>
      <c r="KV326" s="1">
        <v>6.5</v>
      </c>
      <c r="KW326" s="1">
        <v>8.4</v>
      </c>
      <c r="KX326" s="1">
        <v>8.6</v>
      </c>
      <c r="KY326" s="1">
        <v>6.2</v>
      </c>
      <c r="KZ326" s="1">
        <v>5.8</v>
      </c>
      <c r="LA326" s="1">
        <v>6.1</v>
      </c>
      <c r="LB326" s="1">
        <v>8.6</v>
      </c>
      <c r="LC326" s="1">
        <v>7.6</v>
      </c>
      <c r="LD326" s="1">
        <v>8.4</v>
      </c>
      <c r="LE326" s="1">
        <v>10.1</v>
      </c>
      <c r="LF326" s="1">
        <v>6.2</v>
      </c>
      <c r="LG326" s="1">
        <v>7.7</v>
      </c>
      <c r="LH326" s="1">
        <v>9.5</v>
      </c>
      <c r="LI326" s="1">
        <v>7.2</v>
      </c>
      <c r="LJ326" s="1">
        <v>8</v>
      </c>
      <c r="LK326" s="1">
        <v>10</v>
      </c>
      <c r="LL326" s="1">
        <v>10</v>
      </c>
      <c r="LM326" s="1">
        <v>9.4</v>
      </c>
      <c r="LN326" s="1">
        <v>10.6</v>
      </c>
      <c r="LO326" s="1">
        <v>8.1999999999999993</v>
      </c>
      <c r="LP326" s="1">
        <v>10.3</v>
      </c>
      <c r="LQ326" s="1">
        <v>6.8</v>
      </c>
      <c r="LR326" s="1">
        <v>7.1</v>
      </c>
      <c r="LS326" s="1">
        <v>9.1999999999999993</v>
      </c>
      <c r="LT326" s="1">
        <v>8.9</v>
      </c>
      <c r="LU326" s="1">
        <v>9.1</v>
      </c>
      <c r="LV326" s="1">
        <v>9.5</v>
      </c>
      <c r="LW326" s="1">
        <v>9.1</v>
      </c>
      <c r="LX326" s="1">
        <v>6.5</v>
      </c>
      <c r="LY326" s="1">
        <v>7.3</v>
      </c>
      <c r="LZ326" s="1">
        <v>10.6</v>
      </c>
      <c r="MA326" s="1">
        <v>8.3000000000000007</v>
      </c>
      <c r="MB326" s="1">
        <v>10.4</v>
      </c>
      <c r="MC326" s="1">
        <v>5.9</v>
      </c>
      <c r="MD326" s="1">
        <v>9.1999999999999993</v>
      </c>
      <c r="ME326" s="1">
        <v>65535</v>
      </c>
      <c r="MF326" s="1">
        <v>65535</v>
      </c>
      <c r="MG326" s="1">
        <v>65535</v>
      </c>
      <c r="MH326" s="1">
        <v>65535</v>
      </c>
      <c r="MI326" s="1">
        <v>65535</v>
      </c>
      <c r="MJ326" s="1">
        <v>65535</v>
      </c>
      <c r="MK326" s="1">
        <v>65535</v>
      </c>
      <c r="ML326" s="1">
        <v>65535</v>
      </c>
      <c r="MM326" s="1">
        <v>65535</v>
      </c>
      <c r="MN326" s="1">
        <v>65535</v>
      </c>
      <c r="MO326" s="1">
        <v>65535</v>
      </c>
      <c r="MP326" s="1">
        <v>65535</v>
      </c>
      <c r="MQ326" s="1">
        <v>65535</v>
      </c>
      <c r="MR326" s="1">
        <v>65535</v>
      </c>
      <c r="MS326" s="1">
        <v>65535</v>
      </c>
      <c r="MT326" s="1">
        <v>65535</v>
      </c>
      <c r="MU326" s="1">
        <v>65535</v>
      </c>
      <c r="MV326" s="1">
        <v>65535</v>
      </c>
      <c r="MW326" s="1">
        <v>65535</v>
      </c>
      <c r="MX326" s="1">
        <v>65535</v>
      </c>
      <c r="MY326" s="1">
        <v>65535</v>
      </c>
      <c r="MZ326" s="1">
        <v>65535</v>
      </c>
      <c r="NA326" s="1">
        <v>65535</v>
      </c>
      <c r="NB326" s="1">
        <v>65535</v>
      </c>
      <c r="NC326" s="1">
        <v>65535</v>
      </c>
      <c r="ND326" s="1">
        <v>65535</v>
      </c>
      <c r="NE326" s="1">
        <v>65535</v>
      </c>
      <c r="NF326" s="1">
        <v>65535</v>
      </c>
      <c r="NG326" s="1">
        <v>65535</v>
      </c>
      <c r="NH326" s="1">
        <v>65535</v>
      </c>
      <c r="NI326" s="1">
        <v>8.9</v>
      </c>
      <c r="NJ326" s="6">
        <f t="shared" si="270"/>
        <v>0.967741935483871</v>
      </c>
      <c r="NK326" s="3">
        <f t="shared" si="271"/>
        <v>0.9642857142857143</v>
      </c>
      <c r="NL326" s="3">
        <f t="shared" si="272"/>
        <v>1</v>
      </c>
      <c r="NM326" s="3">
        <f t="shared" si="273"/>
        <v>1</v>
      </c>
      <c r="NN326" s="3">
        <f t="shared" si="274"/>
        <v>1</v>
      </c>
      <c r="NO326" s="3">
        <f t="shared" si="275"/>
        <v>1</v>
      </c>
      <c r="NP326" s="3">
        <f t="shared" si="276"/>
        <v>1</v>
      </c>
      <c r="NQ326" s="3">
        <f t="shared" si="277"/>
        <v>1</v>
      </c>
      <c r="NR326" s="3">
        <f t="shared" si="278"/>
        <v>1</v>
      </c>
      <c r="NS326" s="3">
        <f t="shared" si="279"/>
        <v>1</v>
      </c>
      <c r="NT326" s="3">
        <f t="shared" si="280"/>
        <v>1</v>
      </c>
      <c r="NU326" s="3">
        <f t="shared" si="281"/>
        <v>3.2258064516129031E-2</v>
      </c>
      <c r="NV326" s="3">
        <f t="shared" si="282"/>
        <v>0.9123287671232877</v>
      </c>
      <c r="NW326" s="5">
        <f t="shared" si="283"/>
        <v>7.0133333333333328</v>
      </c>
      <c r="NX326" s="1">
        <f t="shared" si="284"/>
        <v>7.0296296296296301</v>
      </c>
      <c r="NY326" s="1">
        <f t="shared" si="285"/>
        <v>9.441935483870969</v>
      </c>
      <c r="NZ326" s="1">
        <f t="shared" si="286"/>
        <v>9.2966666666666651</v>
      </c>
      <c r="OA326" s="1">
        <f t="shared" si="287"/>
        <v>9.4354838709677438</v>
      </c>
      <c r="OB326" s="1">
        <f t="shared" si="288"/>
        <v>8.9400000000000013</v>
      </c>
      <c r="OC326" s="1">
        <f t="shared" si="289"/>
        <v>8.3322580645161306</v>
      </c>
      <c r="OD326" s="1">
        <f t="shared" si="290"/>
        <v>8.3806451612903228</v>
      </c>
      <c r="OE326" s="1">
        <f t="shared" si="291"/>
        <v>7.8433333333333328</v>
      </c>
      <c r="OF326" s="1">
        <f t="shared" si="292"/>
        <v>7.4064516129032256</v>
      </c>
      <c r="OG326" s="1">
        <f t="shared" si="293"/>
        <v>8.5266666666666673</v>
      </c>
      <c r="OH326" s="1" t="e">
        <f t="shared" si="294"/>
        <v>#N/A</v>
      </c>
      <c r="OI326" s="111" t="e">
        <f>NA()</f>
        <v>#N/A</v>
      </c>
      <c r="OJ326" s="112" t="e">
        <f>NA()</f>
        <v>#N/A</v>
      </c>
      <c r="OK326" s="112" t="e">
        <f>NA()</f>
        <v>#N/A</v>
      </c>
      <c r="OL326" s="112" t="e">
        <f>NA()</f>
        <v>#N/A</v>
      </c>
      <c r="OM326" s="112" t="e">
        <f>NA()</f>
        <v>#N/A</v>
      </c>
      <c r="ON326" s="112" t="e">
        <f>NA()</f>
        <v>#N/A</v>
      </c>
      <c r="OO326" s="112" t="e">
        <f>NA()</f>
        <v>#N/A</v>
      </c>
      <c r="OP326" s="112" t="e">
        <f>NA()</f>
        <v>#N/A</v>
      </c>
      <c r="OQ326" s="112" t="e">
        <f>NA()</f>
        <v>#N/A</v>
      </c>
      <c r="OR326" s="112" t="e">
        <f>NA()</f>
        <v>#N/A</v>
      </c>
      <c r="OS326" s="112" t="e">
        <f>NA()</f>
        <v>#N/A</v>
      </c>
      <c r="OT326" s="112" t="e">
        <f>NA()</f>
        <v>#N/A</v>
      </c>
      <c r="OU326" s="5" t="e">
        <f t="shared" si="246"/>
        <v>#N/A</v>
      </c>
      <c r="OV326" s="1" t="e">
        <f t="shared" si="247"/>
        <v>#N/A</v>
      </c>
      <c r="OW326" s="1" t="e">
        <f t="shared" si="248"/>
        <v>#N/A</v>
      </c>
      <c r="OX326" s="1" t="e">
        <f t="shared" si="249"/>
        <v>#N/A</v>
      </c>
      <c r="OY326" s="1" t="e">
        <f t="shared" si="250"/>
        <v>#N/A</v>
      </c>
      <c r="OZ326" s="1" t="e">
        <f t="shared" si="251"/>
        <v>#N/A</v>
      </c>
      <c r="PA326" s="1" t="e">
        <f t="shared" si="252"/>
        <v>#N/A</v>
      </c>
      <c r="PB326" s="1" t="e">
        <f t="shared" si="253"/>
        <v>#N/A</v>
      </c>
      <c r="PC326" s="1" t="e">
        <f t="shared" si="254"/>
        <v>#N/A</v>
      </c>
      <c r="PD326" s="1" t="e">
        <f t="shared" si="255"/>
        <v>#N/A</v>
      </c>
      <c r="PE326" s="1" t="e">
        <f t="shared" si="256"/>
        <v>#N/A</v>
      </c>
      <c r="PF326" s="1" t="e">
        <f t="shared" si="257"/>
        <v>#N/A</v>
      </c>
      <c r="PG326" s="111" t="e">
        <f>NA()</f>
        <v>#N/A</v>
      </c>
      <c r="PH326" s="112" t="e">
        <f>NA()</f>
        <v>#N/A</v>
      </c>
      <c r="PI326" s="112" t="e">
        <f>NA()</f>
        <v>#N/A</v>
      </c>
      <c r="PJ326" s="112" t="e">
        <f>NA()</f>
        <v>#N/A</v>
      </c>
      <c r="PK326" s="112" t="e">
        <f>NA()</f>
        <v>#N/A</v>
      </c>
      <c r="PL326" s="112" t="e">
        <f>NA()</f>
        <v>#N/A</v>
      </c>
      <c r="PM326" s="112" t="e">
        <f>NA()</f>
        <v>#N/A</v>
      </c>
      <c r="PN326" s="112" t="e">
        <f>NA()</f>
        <v>#N/A</v>
      </c>
      <c r="PO326" s="112" t="e">
        <f>NA()</f>
        <v>#N/A</v>
      </c>
      <c r="PP326" s="112" t="e">
        <f>NA()</f>
        <v>#N/A</v>
      </c>
      <c r="PQ326" s="112" t="e">
        <f>NA()</f>
        <v>#N/A</v>
      </c>
      <c r="PR326" s="137" t="e">
        <f>NA()</f>
        <v>#N/A</v>
      </c>
      <c r="PS326" s="5">
        <f t="array" ref="PS326">+IF(ISERROR($NW326)=FALSE,MIN(IF($H326:$AL326&lt;65534,$H326:$AL326,"")),NA())</f>
        <v>4.2</v>
      </c>
      <c r="PT326" s="1">
        <f t="array" ref="PT326">+IF(ISERROR($NX326)=FALSE,MIN(IF($AM326:$BN326&lt;65534,$AM326:$BN326,"")),NA())</f>
        <v>3.3</v>
      </c>
      <c r="PU326" s="1">
        <f t="array" ref="PU326">+IF(ISERROR($NY326)=FALSE,MIN(IF($BP326:$CT326&lt;65534,$BP326:$CT326,"")),NA())</f>
        <v>5.4</v>
      </c>
      <c r="PV326" s="1">
        <f t="array" ref="PV326">+IF(ISERROR($NZ326)=FALSE,MIN(IF($CU326:$DX326&lt;65534,$CU326:$DX326,"")),NA())</f>
        <v>6.9</v>
      </c>
      <c r="PW326" s="1">
        <f t="array" ref="PW326">+IF(ISERROR($OA326)=FALSE,MIN(IF($DY326:$FC326&lt;65534,$DY326:$FC326,"")),NA())</f>
        <v>5.3</v>
      </c>
      <c r="PX326" s="1">
        <f t="array" ref="PX326">+IF(ISERROR($OB326)=FALSE,MIN(IF($FD326:$GG326&lt;65534,$FD326:$GG326,"")),NA())</f>
        <v>5.9</v>
      </c>
      <c r="PY326" s="1">
        <f t="array" ref="PY326">+IF(ISERROR($OC326)=FALSE,MIN(IF($GH326:$HL326&lt;65534,$GH326:$HL326,"")),NA())</f>
        <v>4.9000000000000004</v>
      </c>
      <c r="PZ326" s="1">
        <f t="array" ref="PZ326">+IF(ISERROR($OD326)=FALSE,MIN(IF($HM326:$IQ326&lt;65534,$HM326:$IQ326,"")),NA())</f>
        <v>4.3</v>
      </c>
      <c r="QA326" s="1">
        <f t="array" ref="QA326">+IF(ISERROR($OE326)=FALSE,MIN(IF($IR326:$JU326&lt;65534,$IR326:$JU326,"")),NA())</f>
        <v>4.9000000000000004</v>
      </c>
      <c r="QB326" s="1">
        <f t="array" ref="QB326">+IF(ISERROR($OF326)=FALSE,MIN(IF($JV326:$KZ326&lt;65534,$JV326:$KZ326,"")),NA())</f>
        <v>5.7</v>
      </c>
      <c r="QC326" s="1">
        <f t="array" ref="QC326">+IF(ISERROR($OG326)=FALSE,MIN(IF($LA326:$MD326&lt;65534,$LA326:$MD326,"")),NA())</f>
        <v>5.9</v>
      </c>
      <c r="QD326" s="1" t="e">
        <f t="array" ref="QD326">+IF(ISERROR($OH326)=FALSE,MIN(IF($ME326:$NI326&lt;65534,$ME326:$NI326,"")),NA())</f>
        <v>#N/A</v>
      </c>
      <c r="QE326" s="5" t="e">
        <f t="shared" si="258"/>
        <v>#N/A</v>
      </c>
      <c r="QF326" s="1" t="e">
        <f t="shared" si="259"/>
        <v>#N/A</v>
      </c>
      <c r="QG326" s="1" t="e">
        <f t="shared" si="260"/>
        <v>#N/A</v>
      </c>
      <c r="QH326" s="1" t="e">
        <f t="shared" si="261"/>
        <v>#N/A</v>
      </c>
      <c r="QI326" s="1" t="e">
        <f t="shared" si="262"/>
        <v>#N/A</v>
      </c>
      <c r="QJ326" s="1" t="e">
        <f t="shared" si="263"/>
        <v>#N/A</v>
      </c>
      <c r="QK326" s="1" t="e">
        <f t="shared" si="264"/>
        <v>#N/A</v>
      </c>
      <c r="QL326" s="1" t="e">
        <f t="shared" si="265"/>
        <v>#N/A</v>
      </c>
      <c r="QM326" s="1" t="e">
        <f t="shared" si="266"/>
        <v>#N/A</v>
      </c>
      <c r="QN326" s="1" t="e">
        <f t="shared" si="267"/>
        <v>#N/A</v>
      </c>
      <c r="QO326" s="1" t="e">
        <f t="shared" si="268"/>
        <v>#N/A</v>
      </c>
      <c r="QP326" s="1" t="e">
        <f t="shared" si="269"/>
        <v>#N/A</v>
      </c>
      <c r="QQ326" s="5" t="s">
        <v>893</v>
      </c>
    </row>
    <row r="327" spans="1:459" s="1" customFormat="1" x14ac:dyDescent="0.2">
      <c r="A327" s="130">
        <v>35165000</v>
      </c>
      <c r="B327" s="131">
        <v>-72.941000000000003</v>
      </c>
      <c r="C327" s="131">
        <v>5.5749722222222218</v>
      </c>
      <c r="D327" s="132">
        <v>3000</v>
      </c>
      <c r="E327" s="133" t="s">
        <v>655</v>
      </c>
      <c r="F327" s="133" t="s">
        <v>656</v>
      </c>
      <c r="G327" s="133" t="s">
        <v>308</v>
      </c>
      <c r="H327" s="1">
        <v>65535</v>
      </c>
      <c r="I327" s="1">
        <v>65535</v>
      </c>
      <c r="J327" s="1">
        <v>65535</v>
      </c>
      <c r="K327" s="1">
        <v>65535</v>
      </c>
      <c r="L327" s="1">
        <v>65535</v>
      </c>
      <c r="M327" s="1">
        <v>65535</v>
      </c>
      <c r="N327" s="1">
        <v>65535</v>
      </c>
      <c r="O327" s="1">
        <v>65535</v>
      </c>
      <c r="P327" s="1">
        <v>65535</v>
      </c>
      <c r="Q327" s="1">
        <v>65535</v>
      </c>
      <c r="R327" s="1">
        <v>65535</v>
      </c>
      <c r="S327" s="1">
        <v>65535</v>
      </c>
      <c r="T327" s="1">
        <v>65535</v>
      </c>
      <c r="U327" s="1">
        <v>65535</v>
      </c>
      <c r="V327" s="1">
        <v>65535</v>
      </c>
      <c r="W327" s="1">
        <v>65535</v>
      </c>
      <c r="X327" s="1">
        <v>65535</v>
      </c>
      <c r="Y327" s="1">
        <v>65535</v>
      </c>
      <c r="Z327" s="1">
        <v>65535</v>
      </c>
      <c r="AA327" s="1">
        <v>65535</v>
      </c>
      <c r="AB327" s="1">
        <v>65535</v>
      </c>
      <c r="AC327" s="1">
        <v>65535</v>
      </c>
      <c r="AD327" s="1">
        <v>65535</v>
      </c>
      <c r="AE327" s="1">
        <v>65535</v>
      </c>
      <c r="AF327" s="1">
        <v>65535</v>
      </c>
      <c r="AG327" s="1">
        <v>65535</v>
      </c>
      <c r="AH327" s="1">
        <v>65535</v>
      </c>
      <c r="AI327" s="1">
        <v>65535</v>
      </c>
      <c r="AJ327" s="1">
        <v>65535</v>
      </c>
      <c r="AK327" s="1">
        <v>65535</v>
      </c>
      <c r="AL327" s="1">
        <v>65535</v>
      </c>
      <c r="AM327" s="1">
        <v>65535</v>
      </c>
      <c r="AN327" s="1">
        <v>65535</v>
      </c>
      <c r="AO327" s="1">
        <v>65535</v>
      </c>
      <c r="AP327" s="1">
        <v>65535</v>
      </c>
      <c r="AQ327" s="1">
        <v>65535</v>
      </c>
      <c r="AR327" s="1">
        <v>65535</v>
      </c>
      <c r="AS327" s="1">
        <v>65535</v>
      </c>
      <c r="AT327" s="1">
        <v>65535</v>
      </c>
      <c r="AU327" s="1">
        <v>65535</v>
      </c>
      <c r="AV327" s="1">
        <v>65535</v>
      </c>
      <c r="AW327" s="1">
        <v>65535</v>
      </c>
      <c r="AX327" s="1">
        <v>65535</v>
      </c>
      <c r="AY327" s="1">
        <v>65535</v>
      </c>
      <c r="AZ327" s="1">
        <v>65535</v>
      </c>
      <c r="BA327" s="1">
        <v>65535</v>
      </c>
      <c r="BB327" s="1">
        <v>65535</v>
      </c>
      <c r="BC327" s="1">
        <v>65535</v>
      </c>
      <c r="BD327" s="1">
        <v>65535</v>
      </c>
      <c r="BE327" s="1">
        <v>65535</v>
      </c>
      <c r="BF327" s="1">
        <v>65535</v>
      </c>
      <c r="BG327" s="1">
        <v>65535</v>
      </c>
      <c r="BH327" s="1">
        <v>65535</v>
      </c>
      <c r="BI327" s="1">
        <v>65535</v>
      </c>
      <c r="BJ327" s="1">
        <v>65535</v>
      </c>
      <c r="BK327" s="1">
        <v>65535</v>
      </c>
      <c r="BL327" s="1">
        <v>65535</v>
      </c>
      <c r="BM327" s="1">
        <v>65535</v>
      </c>
      <c r="BN327" s="1">
        <v>65535</v>
      </c>
      <c r="BO327" s="102"/>
      <c r="BP327" s="1">
        <v>65535</v>
      </c>
      <c r="BQ327" s="1">
        <v>65535</v>
      </c>
      <c r="BR327" s="1">
        <v>65535</v>
      </c>
      <c r="BS327" s="1">
        <v>65535</v>
      </c>
      <c r="BT327" s="1">
        <v>65535</v>
      </c>
      <c r="BU327" s="1">
        <v>65535</v>
      </c>
      <c r="BV327" s="1">
        <v>65535</v>
      </c>
      <c r="BW327" s="1">
        <v>65535</v>
      </c>
      <c r="BX327" s="1">
        <v>65535</v>
      </c>
      <c r="BY327" s="1">
        <v>65535</v>
      </c>
      <c r="BZ327" s="1">
        <v>65535</v>
      </c>
      <c r="CA327" s="1">
        <v>65535</v>
      </c>
      <c r="CB327" s="1">
        <v>65535</v>
      </c>
      <c r="CC327" s="1">
        <v>65535</v>
      </c>
      <c r="CD327" s="1">
        <v>65535</v>
      </c>
      <c r="CE327" s="1">
        <v>65535</v>
      </c>
      <c r="CF327" s="1">
        <v>65535</v>
      </c>
      <c r="CG327" s="1">
        <v>65535</v>
      </c>
      <c r="CH327" s="1">
        <v>65535</v>
      </c>
      <c r="CI327" s="1">
        <v>65535</v>
      </c>
      <c r="CJ327" s="1">
        <v>65535</v>
      </c>
      <c r="CK327" s="1">
        <v>65535</v>
      </c>
      <c r="CL327" s="1">
        <v>65535</v>
      </c>
      <c r="CM327" s="1">
        <v>65535</v>
      </c>
      <c r="CN327" s="1">
        <v>65535</v>
      </c>
      <c r="CO327" s="1">
        <v>65535</v>
      </c>
      <c r="CP327" s="1">
        <v>65535</v>
      </c>
      <c r="CQ327" s="1">
        <v>65535</v>
      </c>
      <c r="CR327" s="1">
        <v>65535</v>
      </c>
      <c r="CS327" s="1">
        <v>65535</v>
      </c>
      <c r="CT327" s="1">
        <v>65535</v>
      </c>
      <c r="CU327" s="1">
        <v>65535</v>
      </c>
      <c r="CV327" s="1">
        <v>65535</v>
      </c>
      <c r="CW327" s="1">
        <v>65535</v>
      </c>
      <c r="CX327" s="1">
        <v>65535</v>
      </c>
      <c r="CY327" s="1">
        <v>65535</v>
      </c>
      <c r="CZ327" s="1">
        <v>65535</v>
      </c>
      <c r="DA327" s="1">
        <v>65535</v>
      </c>
      <c r="DB327" s="1">
        <v>65535</v>
      </c>
      <c r="DC327" s="1">
        <v>65535</v>
      </c>
      <c r="DD327" s="1">
        <v>65535</v>
      </c>
      <c r="DE327" s="1">
        <v>65535</v>
      </c>
      <c r="DF327" s="1">
        <v>65535</v>
      </c>
      <c r="DG327" s="1">
        <v>65535</v>
      </c>
      <c r="DH327" s="1">
        <v>65535</v>
      </c>
      <c r="DI327" s="1">
        <v>65535</v>
      </c>
      <c r="DJ327" s="1">
        <v>65535</v>
      </c>
      <c r="DK327" s="1">
        <v>65535</v>
      </c>
      <c r="DL327" s="1">
        <v>65535</v>
      </c>
      <c r="DM327" s="1">
        <v>65535</v>
      </c>
      <c r="DN327" s="1">
        <v>65535</v>
      </c>
      <c r="DO327" s="1">
        <v>65535</v>
      </c>
      <c r="DP327" s="1">
        <v>65535</v>
      </c>
      <c r="DQ327" s="1">
        <v>65535</v>
      </c>
      <c r="DR327" s="1">
        <v>65535</v>
      </c>
      <c r="DS327" s="1">
        <v>65535</v>
      </c>
      <c r="DT327" s="1">
        <v>65535</v>
      </c>
      <c r="DU327" s="1">
        <v>65535</v>
      </c>
      <c r="DV327" s="1">
        <v>65535</v>
      </c>
      <c r="DW327" s="1">
        <v>65535</v>
      </c>
      <c r="DX327" s="1">
        <v>65535</v>
      </c>
      <c r="DY327" s="1">
        <v>65535</v>
      </c>
      <c r="DZ327" s="1">
        <v>65535</v>
      </c>
      <c r="EA327" s="1">
        <v>65535</v>
      </c>
      <c r="EB327" s="1">
        <v>65535</v>
      </c>
      <c r="EC327" s="1">
        <v>65535</v>
      </c>
      <c r="ED327" s="1">
        <v>65535</v>
      </c>
      <c r="EE327" s="1">
        <v>65535</v>
      </c>
      <c r="EF327" s="1">
        <v>65535</v>
      </c>
      <c r="EG327" s="1">
        <v>65535</v>
      </c>
      <c r="EH327" s="1">
        <v>65535</v>
      </c>
      <c r="EI327" s="1">
        <v>65535</v>
      </c>
      <c r="EJ327" s="1">
        <v>65535</v>
      </c>
      <c r="EK327" s="1">
        <v>65535</v>
      </c>
      <c r="EL327" s="1">
        <v>65535</v>
      </c>
      <c r="EM327" s="1">
        <v>65535</v>
      </c>
      <c r="EN327" s="1">
        <v>65535</v>
      </c>
      <c r="EO327" s="1">
        <v>65535</v>
      </c>
      <c r="EP327" s="1">
        <v>65535</v>
      </c>
      <c r="EQ327" s="1">
        <v>65535</v>
      </c>
      <c r="ER327" s="1">
        <v>65535</v>
      </c>
      <c r="ES327" s="1">
        <v>65535</v>
      </c>
      <c r="ET327" s="1">
        <v>65535</v>
      </c>
      <c r="EU327" s="1">
        <v>65535</v>
      </c>
      <c r="EV327" s="1">
        <v>65535</v>
      </c>
      <c r="EW327" s="1">
        <v>65535</v>
      </c>
      <c r="EX327" s="1">
        <v>65535</v>
      </c>
      <c r="EY327" s="1">
        <v>65535</v>
      </c>
      <c r="EZ327" s="1">
        <v>65535</v>
      </c>
      <c r="FA327" s="1">
        <v>65535</v>
      </c>
      <c r="FB327" s="1">
        <v>65535</v>
      </c>
      <c r="FC327" s="1">
        <v>65535</v>
      </c>
      <c r="FD327" s="1">
        <v>65535</v>
      </c>
      <c r="FE327" s="1">
        <v>65535</v>
      </c>
      <c r="FF327" s="1">
        <v>65535</v>
      </c>
      <c r="FG327" s="1">
        <v>65535</v>
      </c>
      <c r="FH327" s="1">
        <v>65535</v>
      </c>
      <c r="FI327" s="1">
        <v>65535</v>
      </c>
      <c r="FJ327" s="1">
        <v>65535</v>
      </c>
      <c r="FK327" s="1">
        <v>65535</v>
      </c>
      <c r="FL327" s="1">
        <v>65535</v>
      </c>
      <c r="FM327" s="1">
        <v>65535</v>
      </c>
      <c r="FN327" s="1">
        <v>65535</v>
      </c>
      <c r="FO327" s="1">
        <v>65535</v>
      </c>
      <c r="FP327" s="1">
        <v>65535</v>
      </c>
      <c r="FQ327" s="1">
        <v>65535</v>
      </c>
      <c r="FR327" s="1">
        <v>65535</v>
      </c>
      <c r="FS327" s="1">
        <v>65535</v>
      </c>
      <c r="FT327" s="1">
        <v>65535</v>
      </c>
      <c r="FU327" s="1">
        <v>65535</v>
      </c>
      <c r="FV327" s="1">
        <v>65535</v>
      </c>
      <c r="FW327" s="1">
        <v>65535</v>
      </c>
      <c r="FX327" s="1">
        <v>65535</v>
      </c>
      <c r="FY327" s="1">
        <v>65535</v>
      </c>
      <c r="FZ327" s="1">
        <v>65535</v>
      </c>
      <c r="GA327" s="1">
        <v>65535</v>
      </c>
      <c r="GB327" s="1">
        <v>65535</v>
      </c>
      <c r="GC327" s="1">
        <v>65535</v>
      </c>
      <c r="GD327" s="1">
        <v>65535</v>
      </c>
      <c r="GE327" s="1">
        <v>65535</v>
      </c>
      <c r="GF327" s="1">
        <v>65535</v>
      </c>
      <c r="GG327" s="1">
        <v>65535</v>
      </c>
      <c r="GH327" s="1">
        <v>65535</v>
      </c>
      <c r="GI327" s="1">
        <v>65535</v>
      </c>
      <c r="GJ327" s="1">
        <v>65535</v>
      </c>
      <c r="GK327" s="1">
        <v>65535</v>
      </c>
      <c r="GL327" s="1">
        <v>65535</v>
      </c>
      <c r="GM327" s="1">
        <v>65535</v>
      </c>
      <c r="GN327" s="1">
        <v>65535</v>
      </c>
      <c r="GO327" s="1">
        <v>65535</v>
      </c>
      <c r="GP327" s="1">
        <v>65535</v>
      </c>
      <c r="GQ327" s="1">
        <v>65535</v>
      </c>
      <c r="GR327" s="1">
        <v>65535</v>
      </c>
      <c r="GS327" s="1">
        <v>65535</v>
      </c>
      <c r="GT327" s="1">
        <v>65535</v>
      </c>
      <c r="GU327" s="1">
        <v>65535</v>
      </c>
      <c r="GV327" s="1">
        <v>65535</v>
      </c>
      <c r="GW327" s="1">
        <v>65535</v>
      </c>
      <c r="GX327" s="1">
        <v>65535</v>
      </c>
      <c r="GY327" s="1">
        <v>65535</v>
      </c>
      <c r="GZ327" s="1">
        <v>65535</v>
      </c>
      <c r="HA327" s="1">
        <v>65535</v>
      </c>
      <c r="HB327" s="1">
        <v>65535</v>
      </c>
      <c r="HC327" s="1">
        <v>65535</v>
      </c>
      <c r="HD327" s="1">
        <v>65535</v>
      </c>
      <c r="HE327" s="1">
        <v>65535</v>
      </c>
      <c r="HF327" s="1">
        <v>65535</v>
      </c>
      <c r="HG327" s="1">
        <v>65535</v>
      </c>
      <c r="HH327" s="1">
        <v>65535</v>
      </c>
      <c r="HI327" s="1">
        <v>65535</v>
      </c>
      <c r="HJ327" s="1">
        <v>65535</v>
      </c>
      <c r="HK327" s="1">
        <v>65535</v>
      </c>
      <c r="HL327" s="1">
        <v>65535</v>
      </c>
      <c r="HM327" s="1">
        <v>65535</v>
      </c>
      <c r="HN327" s="1">
        <v>65535</v>
      </c>
      <c r="HO327" s="1">
        <v>65535</v>
      </c>
      <c r="HP327" s="1">
        <v>65535</v>
      </c>
      <c r="HQ327" s="1">
        <v>65535</v>
      </c>
      <c r="HR327" s="1">
        <v>65535</v>
      </c>
      <c r="HS327" s="1">
        <v>65535</v>
      </c>
      <c r="HT327" s="1">
        <v>65535</v>
      </c>
      <c r="HU327" s="1">
        <v>65535</v>
      </c>
      <c r="HV327" s="1">
        <v>65535</v>
      </c>
      <c r="HW327" s="1">
        <v>65535</v>
      </c>
      <c r="HX327" s="1">
        <v>65535</v>
      </c>
      <c r="HY327" s="1">
        <v>65535</v>
      </c>
      <c r="HZ327" s="1">
        <v>65535</v>
      </c>
      <c r="IA327" s="1">
        <v>65535</v>
      </c>
      <c r="IB327" s="1">
        <v>65535</v>
      </c>
      <c r="IC327" s="1">
        <v>65535</v>
      </c>
      <c r="ID327" s="1">
        <v>65535</v>
      </c>
      <c r="IE327" s="1">
        <v>65535</v>
      </c>
      <c r="IF327" s="1">
        <v>65535</v>
      </c>
      <c r="IG327" s="1">
        <v>65535</v>
      </c>
      <c r="IH327" s="1">
        <v>65535</v>
      </c>
      <c r="II327" s="1">
        <v>65535</v>
      </c>
      <c r="IJ327" s="1">
        <v>65535</v>
      </c>
      <c r="IK327" s="1">
        <v>65535</v>
      </c>
      <c r="IL327" s="1">
        <v>65535</v>
      </c>
      <c r="IM327" s="1">
        <v>8.9</v>
      </c>
      <c r="IN327" s="1">
        <v>5.7</v>
      </c>
      <c r="IO327" s="1">
        <v>8.8000000000000007</v>
      </c>
      <c r="IP327" s="1">
        <v>6.2</v>
      </c>
      <c r="IQ327" s="1">
        <v>7.1</v>
      </c>
      <c r="IR327" s="1">
        <v>8.4</v>
      </c>
      <c r="IS327" s="1">
        <v>9.3000000000000007</v>
      </c>
      <c r="IT327" s="1">
        <v>5.8</v>
      </c>
      <c r="IU327" s="1">
        <v>8.4</v>
      </c>
      <c r="IV327" s="1">
        <v>8.6999999999999993</v>
      </c>
      <c r="IW327" s="1">
        <v>8.3000000000000007</v>
      </c>
      <c r="IX327" s="1">
        <v>65535</v>
      </c>
      <c r="IY327" s="1">
        <v>6.3</v>
      </c>
      <c r="IZ327" s="1">
        <v>8.1</v>
      </c>
      <c r="JA327" s="1">
        <v>65535</v>
      </c>
      <c r="JB327" s="1">
        <v>7.9</v>
      </c>
      <c r="JC327" s="1">
        <v>8.3000000000000007</v>
      </c>
      <c r="JD327" s="1">
        <v>8.4</v>
      </c>
      <c r="JE327" s="1">
        <v>9.6999999999999993</v>
      </c>
      <c r="JF327" s="1">
        <v>8.6</v>
      </c>
      <c r="JG327" s="1">
        <v>8.1999999999999993</v>
      </c>
      <c r="JH327" s="1">
        <v>6.6</v>
      </c>
      <c r="JI327" s="1">
        <v>8.1</v>
      </c>
      <c r="JJ327" s="1">
        <v>9.1</v>
      </c>
      <c r="JK327" s="1">
        <v>6.8</v>
      </c>
      <c r="JL327" s="1">
        <v>7.7</v>
      </c>
      <c r="JM327" s="1">
        <v>7</v>
      </c>
      <c r="JN327" s="1">
        <v>7.8</v>
      </c>
      <c r="JO327" s="1">
        <v>8.1999999999999993</v>
      </c>
      <c r="JP327" s="1">
        <v>7</v>
      </c>
      <c r="JQ327" s="1">
        <v>6.7</v>
      </c>
      <c r="JR327" s="1">
        <v>6</v>
      </c>
      <c r="JS327" s="1">
        <v>5.0999999999999996</v>
      </c>
      <c r="JT327" s="1">
        <v>6.7</v>
      </c>
      <c r="JU327" s="1">
        <v>7.7</v>
      </c>
      <c r="JV327" s="1">
        <v>5.8</v>
      </c>
      <c r="JW327" s="1">
        <v>6.1</v>
      </c>
      <c r="JX327" s="1">
        <v>7</v>
      </c>
      <c r="JY327" s="1">
        <v>9.1999999999999993</v>
      </c>
      <c r="JZ327" s="1">
        <v>6.8</v>
      </c>
      <c r="KA327" s="1">
        <v>5.3</v>
      </c>
      <c r="KB327" s="1">
        <v>6.7</v>
      </c>
      <c r="KC327" s="1">
        <v>8.6</v>
      </c>
      <c r="KD327" s="1">
        <v>5.8</v>
      </c>
      <c r="KE327" s="1">
        <v>6.5</v>
      </c>
      <c r="KF327" s="1">
        <v>6.9</v>
      </c>
      <c r="KG327" s="1">
        <v>8.6999999999999993</v>
      </c>
      <c r="KH327" s="1">
        <v>8.1</v>
      </c>
      <c r="KI327" s="1">
        <v>8</v>
      </c>
      <c r="KJ327" s="1">
        <v>5.9</v>
      </c>
      <c r="KK327" s="1">
        <v>7.1</v>
      </c>
      <c r="KL327" s="1">
        <v>6.2</v>
      </c>
      <c r="KM327" s="1">
        <v>7.4</v>
      </c>
      <c r="KN327" s="1">
        <v>7.8</v>
      </c>
      <c r="KO327" s="1">
        <v>5.8</v>
      </c>
      <c r="KP327" s="1">
        <v>7.5</v>
      </c>
      <c r="KQ327" s="1">
        <v>7.3</v>
      </c>
      <c r="KR327" s="1">
        <v>6.8</v>
      </c>
      <c r="KS327" s="1">
        <v>65535</v>
      </c>
      <c r="KT327" s="1">
        <v>65535</v>
      </c>
      <c r="KU327" s="1">
        <v>8.6999999999999993</v>
      </c>
      <c r="KV327" s="1">
        <v>6.7</v>
      </c>
      <c r="KW327" s="1">
        <v>8.6</v>
      </c>
      <c r="KX327" s="1">
        <v>7.7</v>
      </c>
      <c r="KY327" s="1">
        <v>7</v>
      </c>
      <c r="KZ327" s="1">
        <v>5</v>
      </c>
      <c r="LA327" s="1">
        <v>6.1</v>
      </c>
      <c r="LB327" s="1">
        <v>7.8</v>
      </c>
      <c r="LC327" s="1">
        <v>7.5</v>
      </c>
      <c r="LD327" s="1">
        <v>7.8</v>
      </c>
      <c r="LE327" s="1">
        <v>10.199999999999999</v>
      </c>
      <c r="LF327" s="1">
        <v>7.2</v>
      </c>
      <c r="LG327" s="1">
        <v>8.1999999999999993</v>
      </c>
      <c r="LH327" s="1">
        <v>9.4</v>
      </c>
      <c r="LI327" s="1">
        <v>65535</v>
      </c>
      <c r="LJ327" s="1">
        <v>8</v>
      </c>
      <c r="LK327" s="1">
        <v>9.1999999999999993</v>
      </c>
      <c r="LL327" s="1">
        <v>9.1</v>
      </c>
      <c r="LM327" s="1">
        <v>9.1</v>
      </c>
      <c r="LN327" s="1">
        <v>9.6</v>
      </c>
      <c r="LO327" s="1">
        <v>8.8000000000000007</v>
      </c>
      <c r="LP327" s="1">
        <v>9.4</v>
      </c>
      <c r="LQ327" s="1">
        <v>6.7</v>
      </c>
      <c r="LR327" s="1">
        <v>7.5</v>
      </c>
      <c r="LS327" s="1">
        <v>8.4</v>
      </c>
      <c r="LT327" s="1">
        <v>8.1</v>
      </c>
      <c r="LU327" s="1">
        <v>8.8000000000000007</v>
      </c>
      <c r="LV327" s="1">
        <v>8.1999999999999993</v>
      </c>
      <c r="LW327" s="1">
        <v>7.6</v>
      </c>
      <c r="LX327" s="1">
        <v>6.4</v>
      </c>
      <c r="LY327" s="1">
        <v>8</v>
      </c>
      <c r="LZ327" s="1">
        <v>10.199999999999999</v>
      </c>
      <c r="MA327" s="1">
        <v>7.5</v>
      </c>
      <c r="MB327" s="1">
        <v>9.6999999999999993</v>
      </c>
      <c r="MC327" s="1">
        <v>6.3</v>
      </c>
      <c r="MD327" s="1">
        <v>8.6999999999999993</v>
      </c>
      <c r="ME327" s="1">
        <v>65535</v>
      </c>
      <c r="MF327" s="1">
        <v>65535</v>
      </c>
      <c r="MG327" s="1">
        <v>65535</v>
      </c>
      <c r="MH327" s="1">
        <v>65535</v>
      </c>
      <c r="MI327" s="1">
        <v>65535</v>
      </c>
      <c r="MJ327" s="1">
        <v>65535</v>
      </c>
      <c r="MK327" s="1">
        <v>65535</v>
      </c>
      <c r="ML327" s="1">
        <v>65535</v>
      </c>
      <c r="MM327" s="1">
        <v>65535</v>
      </c>
      <c r="MN327" s="1">
        <v>65535</v>
      </c>
      <c r="MO327" s="1">
        <v>65535</v>
      </c>
      <c r="MP327" s="1">
        <v>65535</v>
      </c>
      <c r="MQ327" s="1">
        <v>65535</v>
      </c>
      <c r="MR327" s="1">
        <v>65535</v>
      </c>
      <c r="MS327" s="1">
        <v>65535</v>
      </c>
      <c r="MT327" s="1">
        <v>65535</v>
      </c>
      <c r="MU327" s="1">
        <v>65535</v>
      </c>
      <c r="MV327" s="1">
        <v>65535</v>
      </c>
      <c r="MW327" s="1">
        <v>65535</v>
      </c>
      <c r="MX327" s="1">
        <v>65535</v>
      </c>
      <c r="MY327" s="1">
        <v>65535</v>
      </c>
      <c r="MZ327" s="1">
        <v>65535</v>
      </c>
      <c r="NA327" s="1">
        <v>65535</v>
      </c>
      <c r="NB327" s="1">
        <v>65535</v>
      </c>
      <c r="NC327" s="1">
        <v>65535</v>
      </c>
      <c r="ND327" s="1">
        <v>65535</v>
      </c>
      <c r="NE327" s="1">
        <v>65535</v>
      </c>
      <c r="NF327" s="1">
        <v>65535</v>
      </c>
      <c r="NG327" s="1">
        <v>65535</v>
      </c>
      <c r="NH327" s="1">
        <v>65535</v>
      </c>
      <c r="NI327" s="1">
        <v>9.1999999999999993</v>
      </c>
      <c r="NJ327" s="6">
        <f t="shared" si="270"/>
        <v>0</v>
      </c>
      <c r="NK327" s="3">
        <f t="shared" si="271"/>
        <v>0</v>
      </c>
      <c r="NL327" s="3">
        <f t="shared" si="272"/>
        <v>0</v>
      </c>
      <c r="NM327" s="3">
        <f t="shared" si="273"/>
        <v>0</v>
      </c>
      <c r="NN327" s="3">
        <f t="shared" si="274"/>
        <v>0</v>
      </c>
      <c r="NO327" s="3">
        <f t="shared" si="275"/>
        <v>0</v>
      </c>
      <c r="NP327" s="3">
        <f t="shared" si="276"/>
        <v>0</v>
      </c>
      <c r="NQ327" s="3">
        <f t="shared" si="277"/>
        <v>0.16129032258064516</v>
      </c>
      <c r="NR327" s="3">
        <f t="shared" si="278"/>
        <v>0.93333333333333335</v>
      </c>
      <c r="NS327" s="3">
        <f t="shared" si="279"/>
        <v>0.93548387096774188</v>
      </c>
      <c r="NT327" s="3">
        <f t="shared" si="280"/>
        <v>0.96666666666666667</v>
      </c>
      <c r="NU327" s="3">
        <f t="shared" si="281"/>
        <v>3.2258064516129031E-2</v>
      </c>
      <c r="NV327" s="3">
        <f t="shared" si="282"/>
        <v>0.25205479452054796</v>
      </c>
      <c r="NW327" s="5" t="e">
        <f t="shared" si="283"/>
        <v>#N/A</v>
      </c>
      <c r="NX327" s="1" t="e">
        <f t="shared" si="284"/>
        <v>#N/A</v>
      </c>
      <c r="NY327" s="1" t="e">
        <f t="shared" si="285"/>
        <v>#N/A</v>
      </c>
      <c r="NZ327" s="1" t="e">
        <f t="shared" si="286"/>
        <v>#N/A</v>
      </c>
      <c r="OA327" s="1" t="e">
        <f t="shared" si="287"/>
        <v>#N/A</v>
      </c>
      <c r="OB327" s="1" t="e">
        <f t="shared" si="288"/>
        <v>#N/A</v>
      </c>
      <c r="OC327" s="1" t="e">
        <f t="shared" si="289"/>
        <v>#N/A</v>
      </c>
      <c r="OD327" s="1" t="e">
        <f t="shared" si="290"/>
        <v>#N/A</v>
      </c>
      <c r="OE327" s="1">
        <f t="shared" si="291"/>
        <v>7.674999999999998</v>
      </c>
      <c r="OF327" s="1">
        <f t="shared" si="292"/>
        <v>7.068965517241379</v>
      </c>
      <c r="OG327" s="1">
        <f t="shared" si="293"/>
        <v>8.2586206896551708</v>
      </c>
      <c r="OH327" s="1" t="e">
        <f t="shared" si="294"/>
        <v>#N/A</v>
      </c>
      <c r="OI327" s="111" t="e">
        <f>NA()</f>
        <v>#N/A</v>
      </c>
      <c r="OJ327" s="112" t="e">
        <f>NA()</f>
        <v>#N/A</v>
      </c>
      <c r="OK327" s="112" t="e">
        <f>NA()</f>
        <v>#N/A</v>
      </c>
      <c r="OL327" s="112" t="e">
        <f>NA()</f>
        <v>#N/A</v>
      </c>
      <c r="OM327" s="112" t="e">
        <f>NA()</f>
        <v>#N/A</v>
      </c>
      <c r="ON327" s="112" t="e">
        <f>NA()</f>
        <v>#N/A</v>
      </c>
      <c r="OO327" s="112" t="e">
        <f>NA()</f>
        <v>#N/A</v>
      </c>
      <c r="OP327" s="112" t="e">
        <f>NA()</f>
        <v>#N/A</v>
      </c>
      <c r="OQ327" s="112" t="e">
        <f>NA()</f>
        <v>#N/A</v>
      </c>
      <c r="OR327" s="112" t="e">
        <f>NA()</f>
        <v>#N/A</v>
      </c>
      <c r="OS327" s="112" t="e">
        <f>NA()</f>
        <v>#N/A</v>
      </c>
      <c r="OT327" s="112" t="e">
        <f>NA()</f>
        <v>#N/A</v>
      </c>
      <c r="OU327" s="5" t="e">
        <f t="shared" si="246"/>
        <v>#N/A</v>
      </c>
      <c r="OV327" s="1" t="e">
        <f t="shared" si="247"/>
        <v>#N/A</v>
      </c>
      <c r="OW327" s="1" t="e">
        <f t="shared" si="248"/>
        <v>#N/A</v>
      </c>
      <c r="OX327" s="1" t="e">
        <f t="shared" si="249"/>
        <v>#N/A</v>
      </c>
      <c r="OY327" s="1" t="e">
        <f t="shared" si="250"/>
        <v>#N/A</v>
      </c>
      <c r="OZ327" s="1" t="e">
        <f t="shared" si="251"/>
        <v>#N/A</v>
      </c>
      <c r="PA327" s="1" t="e">
        <f t="shared" si="252"/>
        <v>#N/A</v>
      </c>
      <c r="PB327" s="1" t="e">
        <f t="shared" si="253"/>
        <v>#N/A</v>
      </c>
      <c r="PC327" s="1" t="e">
        <f t="shared" si="254"/>
        <v>#N/A</v>
      </c>
      <c r="PD327" s="1" t="e">
        <f t="shared" si="255"/>
        <v>#N/A</v>
      </c>
      <c r="PE327" s="1" t="e">
        <f t="shared" si="256"/>
        <v>#N/A</v>
      </c>
      <c r="PF327" s="1" t="e">
        <f t="shared" si="257"/>
        <v>#N/A</v>
      </c>
      <c r="PG327" s="111" t="e">
        <f>NA()</f>
        <v>#N/A</v>
      </c>
      <c r="PH327" s="112" t="e">
        <f>NA()</f>
        <v>#N/A</v>
      </c>
      <c r="PI327" s="112" t="e">
        <f>NA()</f>
        <v>#N/A</v>
      </c>
      <c r="PJ327" s="112" t="e">
        <f>NA()</f>
        <v>#N/A</v>
      </c>
      <c r="PK327" s="112" t="e">
        <f>NA()</f>
        <v>#N/A</v>
      </c>
      <c r="PL327" s="112" t="e">
        <f>NA()</f>
        <v>#N/A</v>
      </c>
      <c r="PM327" s="112" t="e">
        <f>NA()</f>
        <v>#N/A</v>
      </c>
      <c r="PN327" s="112" t="e">
        <f>NA()</f>
        <v>#N/A</v>
      </c>
      <c r="PO327" s="112" t="e">
        <f>NA()</f>
        <v>#N/A</v>
      </c>
      <c r="PP327" s="112" t="e">
        <f>NA()</f>
        <v>#N/A</v>
      </c>
      <c r="PQ327" s="112" t="e">
        <f>NA()</f>
        <v>#N/A</v>
      </c>
      <c r="PR327" s="137" t="e">
        <f>NA()</f>
        <v>#N/A</v>
      </c>
      <c r="PS327" s="5" t="e">
        <f t="array" ref="PS327">+IF(ISERROR($NW327)=FALSE,MIN(IF($H327:$AL327&lt;65534,$H327:$AL327,"")),NA())</f>
        <v>#N/A</v>
      </c>
      <c r="PT327" s="1" t="e">
        <f t="array" ref="PT327">+IF(ISERROR($NX327)=FALSE,MIN(IF($AM327:$BN327&lt;65534,$AM327:$BN327,"")),NA())</f>
        <v>#N/A</v>
      </c>
      <c r="PU327" s="1" t="e">
        <f t="array" ref="PU327">+IF(ISERROR($NY327)=FALSE,MIN(IF($BP327:$CT327&lt;65534,$BP327:$CT327,"")),NA())</f>
        <v>#N/A</v>
      </c>
      <c r="PV327" s="1" t="e">
        <f t="array" ref="PV327">+IF(ISERROR($NZ327)=FALSE,MIN(IF($CU327:$DX327&lt;65534,$CU327:$DX327,"")),NA())</f>
        <v>#N/A</v>
      </c>
      <c r="PW327" s="1" t="e">
        <f t="array" ref="PW327">+IF(ISERROR($OA327)=FALSE,MIN(IF($DY327:$FC327&lt;65534,$DY327:$FC327,"")),NA())</f>
        <v>#N/A</v>
      </c>
      <c r="PX327" s="1" t="e">
        <f t="array" ref="PX327">+IF(ISERROR($OB327)=FALSE,MIN(IF($FD327:$GG327&lt;65534,$FD327:$GG327,"")),NA())</f>
        <v>#N/A</v>
      </c>
      <c r="PY327" s="1" t="e">
        <f t="array" ref="PY327">+IF(ISERROR($OC327)=FALSE,MIN(IF($GH327:$HL327&lt;65534,$GH327:$HL327,"")),NA())</f>
        <v>#N/A</v>
      </c>
      <c r="PZ327" s="1" t="e">
        <f t="array" ref="PZ327">+IF(ISERROR($OD327)=FALSE,MIN(IF($HM327:$IQ327&lt;65534,$HM327:$IQ327,"")),NA())</f>
        <v>#N/A</v>
      </c>
      <c r="QA327" s="1">
        <f t="array" ref="QA327">+IF(ISERROR($OE327)=FALSE,MIN(IF($IR327:$JU327&lt;65534,$IR327:$JU327,"")),NA())</f>
        <v>5.0999999999999996</v>
      </c>
      <c r="QB327" s="1">
        <f t="array" ref="QB327">+IF(ISERROR($OF327)=FALSE,MIN(IF($JV327:$KZ327&lt;65534,$JV327:$KZ327,"")),NA())</f>
        <v>5</v>
      </c>
      <c r="QC327" s="1">
        <f t="array" ref="QC327">+IF(ISERROR($OG327)=FALSE,MIN(IF($LA327:$MD327&lt;65534,$LA327:$MD327,"")),NA())</f>
        <v>6.1</v>
      </c>
      <c r="QD327" s="1" t="e">
        <f t="array" ref="QD327">+IF(ISERROR($OH327)=FALSE,MIN(IF($ME327:$NI327&lt;65534,$ME327:$NI327,"")),NA())</f>
        <v>#N/A</v>
      </c>
      <c r="QE327" s="5" t="e">
        <f t="shared" si="258"/>
        <v>#N/A</v>
      </c>
      <c r="QF327" s="1" t="e">
        <f t="shared" si="259"/>
        <v>#N/A</v>
      </c>
      <c r="QG327" s="1" t="e">
        <f t="shared" si="260"/>
        <v>#N/A</v>
      </c>
      <c r="QH327" s="1" t="e">
        <f t="shared" si="261"/>
        <v>#N/A</v>
      </c>
      <c r="QI327" s="1" t="e">
        <f t="shared" si="262"/>
        <v>#N/A</v>
      </c>
      <c r="QJ327" s="1" t="e">
        <f t="shared" si="263"/>
        <v>#N/A</v>
      </c>
      <c r="QK327" s="1" t="e">
        <f t="shared" si="264"/>
        <v>#N/A</v>
      </c>
      <c r="QL327" s="1" t="e">
        <f t="shared" si="265"/>
        <v>#N/A</v>
      </c>
      <c r="QM327" s="1" t="e">
        <f t="shared" si="266"/>
        <v>#N/A</v>
      </c>
      <c r="QN327" s="1" t="e">
        <f t="shared" si="267"/>
        <v>#N/A</v>
      </c>
      <c r="QO327" s="1" t="e">
        <f t="shared" si="268"/>
        <v>#N/A</v>
      </c>
      <c r="QP327" s="1" t="e">
        <f t="shared" si="269"/>
        <v>#N/A</v>
      </c>
      <c r="QQ327" s="5" t="s">
        <v>893</v>
      </c>
    </row>
    <row r="328" spans="1:459" s="1" customFormat="1" x14ac:dyDescent="0.2">
      <c r="A328" s="107">
        <v>26155220</v>
      </c>
      <c r="B328" s="108">
        <v>-75.513888888888886</v>
      </c>
      <c r="C328" s="108">
        <v>5.0486666666666666</v>
      </c>
      <c r="D328" s="109">
        <v>1906</v>
      </c>
      <c r="E328" s="110" t="s">
        <v>657</v>
      </c>
      <c r="F328" s="110" t="s">
        <v>657</v>
      </c>
      <c r="G328" s="110" t="s">
        <v>22</v>
      </c>
      <c r="H328" s="1">
        <v>65535</v>
      </c>
      <c r="I328" s="1">
        <v>13.3</v>
      </c>
      <c r="J328" s="1">
        <v>13.2</v>
      </c>
      <c r="K328" s="1">
        <v>13.4</v>
      </c>
      <c r="L328" s="1">
        <v>14.4</v>
      </c>
      <c r="M328" s="1">
        <v>14.2</v>
      </c>
      <c r="N328" s="1">
        <v>14.4</v>
      </c>
      <c r="O328" s="1">
        <v>65535</v>
      </c>
      <c r="P328" s="1">
        <v>14.5</v>
      </c>
      <c r="Q328" s="1">
        <v>65535</v>
      </c>
      <c r="R328" s="1">
        <v>13.6</v>
      </c>
      <c r="S328" s="1">
        <v>12.3</v>
      </c>
      <c r="T328" s="1">
        <v>14.7</v>
      </c>
      <c r="U328" s="1">
        <v>15.6</v>
      </c>
      <c r="V328" s="1">
        <v>12.8</v>
      </c>
      <c r="W328" s="1">
        <v>15.3</v>
      </c>
      <c r="X328" s="1">
        <v>14.6</v>
      </c>
      <c r="Y328" s="1">
        <v>13.9</v>
      </c>
      <c r="Z328" s="1">
        <v>14.4</v>
      </c>
      <c r="AA328" s="1">
        <v>16</v>
      </c>
      <c r="AB328" s="1">
        <v>15</v>
      </c>
      <c r="AC328" s="1">
        <v>15.1</v>
      </c>
      <c r="AD328" s="1">
        <v>14.2</v>
      </c>
      <c r="AE328" s="1">
        <v>16.2</v>
      </c>
      <c r="AF328" s="1">
        <v>14.8</v>
      </c>
      <c r="AG328" s="1">
        <v>16.399999999999999</v>
      </c>
      <c r="AH328" s="1">
        <v>16</v>
      </c>
      <c r="AI328" s="1">
        <v>16.5</v>
      </c>
      <c r="AJ328" s="1">
        <v>13.4</v>
      </c>
      <c r="AK328" s="1">
        <v>14.1</v>
      </c>
      <c r="AL328" s="1">
        <v>16.2</v>
      </c>
      <c r="AM328" s="1">
        <v>65535</v>
      </c>
      <c r="AN328" s="1">
        <v>65535</v>
      </c>
      <c r="AO328" s="1">
        <v>65535</v>
      </c>
      <c r="AP328" s="1">
        <v>65535</v>
      </c>
      <c r="AQ328" s="1">
        <v>16</v>
      </c>
      <c r="AR328" s="1">
        <v>15.2</v>
      </c>
      <c r="AS328" s="1">
        <v>16.7</v>
      </c>
      <c r="AT328" s="1">
        <v>15.5</v>
      </c>
      <c r="AU328" s="1">
        <v>14.1</v>
      </c>
      <c r="AV328" s="1">
        <v>65535</v>
      </c>
      <c r="AW328" s="1">
        <v>65535</v>
      </c>
      <c r="AX328" s="1">
        <v>65535</v>
      </c>
      <c r="AY328" s="1">
        <v>65535</v>
      </c>
      <c r="AZ328" s="1">
        <v>16.2</v>
      </c>
      <c r="BA328" s="1">
        <v>14.2</v>
      </c>
      <c r="BB328" s="1">
        <v>15.4</v>
      </c>
      <c r="BC328" s="1">
        <v>15.6</v>
      </c>
      <c r="BD328" s="1">
        <v>65535</v>
      </c>
      <c r="BE328" s="1">
        <v>65535</v>
      </c>
      <c r="BF328" s="1">
        <v>65535</v>
      </c>
      <c r="BG328" s="1">
        <v>65535</v>
      </c>
      <c r="BH328" s="1">
        <v>65535</v>
      </c>
      <c r="BI328" s="1">
        <v>15.7</v>
      </c>
      <c r="BJ328" s="1">
        <v>15.1</v>
      </c>
      <c r="BK328" s="1">
        <v>15</v>
      </c>
      <c r="BL328" s="1">
        <v>15.9</v>
      </c>
      <c r="BM328" s="1">
        <v>15</v>
      </c>
      <c r="BN328" s="1">
        <v>14.5</v>
      </c>
      <c r="BO328" s="102"/>
      <c r="BP328" s="1">
        <v>15.8</v>
      </c>
      <c r="BQ328" s="1">
        <v>14.8</v>
      </c>
      <c r="BR328" s="1">
        <v>14.2</v>
      </c>
      <c r="BS328" s="1">
        <v>13</v>
      </c>
      <c r="BT328" s="1">
        <v>15.8</v>
      </c>
      <c r="BU328" s="1">
        <v>15.3</v>
      </c>
      <c r="BV328" s="1">
        <v>16</v>
      </c>
      <c r="BW328" s="1">
        <v>13.9</v>
      </c>
      <c r="BX328" s="1">
        <v>14.9</v>
      </c>
      <c r="BY328" s="1">
        <v>17.100000000000001</v>
      </c>
      <c r="BZ328" s="1">
        <v>15.8</v>
      </c>
      <c r="CA328" s="1">
        <v>14.8</v>
      </c>
      <c r="CB328" s="1">
        <v>14.8</v>
      </c>
      <c r="CC328" s="1">
        <v>15.2</v>
      </c>
      <c r="CD328" s="1">
        <v>13.7</v>
      </c>
      <c r="CE328" s="1">
        <v>15.9</v>
      </c>
      <c r="CF328" s="1">
        <v>15.8</v>
      </c>
      <c r="CG328" s="1">
        <v>17</v>
      </c>
      <c r="CH328" s="1">
        <v>15.3</v>
      </c>
      <c r="CI328" s="1">
        <v>14.9</v>
      </c>
      <c r="CJ328" s="1">
        <v>15.2</v>
      </c>
      <c r="CK328" s="1">
        <v>14.7</v>
      </c>
      <c r="CL328" s="1">
        <v>15</v>
      </c>
      <c r="CM328" s="1">
        <v>15.7</v>
      </c>
      <c r="CN328" s="1">
        <v>13.4</v>
      </c>
      <c r="CO328" s="1">
        <v>14.4</v>
      </c>
      <c r="CP328" s="1">
        <v>15.4</v>
      </c>
      <c r="CQ328" s="1">
        <v>15.8</v>
      </c>
      <c r="CR328" s="1">
        <v>16.5</v>
      </c>
      <c r="CS328" s="1">
        <v>13.8</v>
      </c>
      <c r="CT328" s="1">
        <v>16.5</v>
      </c>
      <c r="CU328" s="1">
        <v>16.899999999999999</v>
      </c>
      <c r="CV328" s="1">
        <v>15.8</v>
      </c>
      <c r="CW328" s="1">
        <v>15</v>
      </c>
      <c r="CX328" s="1">
        <v>15.1</v>
      </c>
      <c r="CY328" s="1">
        <v>15.8</v>
      </c>
      <c r="CZ328" s="1">
        <v>15.1</v>
      </c>
      <c r="DA328" s="1">
        <v>14.6</v>
      </c>
      <c r="DB328" s="1">
        <v>15.5</v>
      </c>
      <c r="DC328" s="1">
        <v>15.9</v>
      </c>
      <c r="DD328" s="1">
        <v>15.5</v>
      </c>
      <c r="DE328" s="1">
        <v>14.7</v>
      </c>
      <c r="DF328" s="1">
        <v>15.8</v>
      </c>
      <c r="DG328" s="1">
        <v>16.100000000000001</v>
      </c>
      <c r="DH328" s="1">
        <v>15.1</v>
      </c>
      <c r="DI328" s="1">
        <v>15.8</v>
      </c>
      <c r="DJ328" s="1">
        <v>13.8</v>
      </c>
      <c r="DK328" s="1">
        <v>16.2</v>
      </c>
      <c r="DL328" s="1">
        <v>14.9</v>
      </c>
      <c r="DM328" s="1">
        <v>13.9</v>
      </c>
      <c r="DN328" s="1">
        <v>15.5</v>
      </c>
      <c r="DO328" s="1">
        <v>15.9</v>
      </c>
      <c r="DP328" s="1">
        <v>15.4</v>
      </c>
      <c r="DQ328" s="1">
        <v>14.1</v>
      </c>
      <c r="DR328" s="1">
        <v>15.8</v>
      </c>
      <c r="DS328" s="1">
        <v>15</v>
      </c>
      <c r="DT328" s="1">
        <v>15</v>
      </c>
      <c r="DU328" s="1">
        <v>15.1</v>
      </c>
      <c r="DV328" s="1">
        <v>13.7</v>
      </c>
      <c r="DW328" s="1">
        <v>15</v>
      </c>
      <c r="DX328" s="1">
        <v>15.5</v>
      </c>
      <c r="DY328" s="1">
        <v>13.7</v>
      </c>
      <c r="DZ328" s="1">
        <v>15.7</v>
      </c>
      <c r="EA328" s="1">
        <v>15.7</v>
      </c>
      <c r="EB328" s="1">
        <v>17</v>
      </c>
      <c r="EC328" s="1">
        <v>16.100000000000001</v>
      </c>
      <c r="ED328" s="1">
        <v>65535</v>
      </c>
      <c r="EE328" s="1">
        <v>65535</v>
      </c>
      <c r="EF328" s="1">
        <v>65535</v>
      </c>
      <c r="EG328" s="1">
        <v>65535</v>
      </c>
      <c r="EH328" s="1">
        <v>65535</v>
      </c>
      <c r="EI328" s="1">
        <v>65535</v>
      </c>
      <c r="EJ328" s="1">
        <v>15.3</v>
      </c>
      <c r="EK328" s="1">
        <v>14.5</v>
      </c>
      <c r="EL328" s="1">
        <v>15.3</v>
      </c>
      <c r="EM328" s="1">
        <v>16.7</v>
      </c>
      <c r="EN328" s="1">
        <v>15.5</v>
      </c>
      <c r="EO328" s="1">
        <v>15.6</v>
      </c>
      <c r="EP328" s="1">
        <v>14.4</v>
      </c>
      <c r="EQ328" s="1">
        <v>15.3</v>
      </c>
      <c r="ER328" s="1">
        <v>15</v>
      </c>
      <c r="ES328" s="1">
        <v>14.6</v>
      </c>
      <c r="ET328" s="1">
        <v>15.1</v>
      </c>
      <c r="EU328" s="1">
        <v>16.399999999999999</v>
      </c>
      <c r="EV328" s="1">
        <v>14.2</v>
      </c>
      <c r="EW328" s="1">
        <v>15.6</v>
      </c>
      <c r="EX328" s="1">
        <v>13.5</v>
      </c>
      <c r="EY328" s="1">
        <v>16.100000000000001</v>
      </c>
      <c r="EZ328" s="1">
        <v>15.1</v>
      </c>
      <c r="FA328" s="1">
        <v>13.6</v>
      </c>
      <c r="FB328" s="1">
        <v>15.8</v>
      </c>
      <c r="FC328" s="1">
        <v>14.9</v>
      </c>
      <c r="FD328" s="1">
        <v>15.4</v>
      </c>
      <c r="FE328" s="1">
        <v>13.6</v>
      </c>
      <c r="FF328" s="1">
        <v>14.6</v>
      </c>
      <c r="FG328" s="1">
        <v>14.5</v>
      </c>
      <c r="FH328" s="1">
        <v>16.2</v>
      </c>
      <c r="FI328" s="1">
        <v>14</v>
      </c>
      <c r="FJ328" s="1">
        <v>15.4</v>
      </c>
      <c r="FK328" s="1">
        <v>13</v>
      </c>
      <c r="FL328" s="1">
        <v>14.7</v>
      </c>
      <c r="FM328" s="1">
        <v>16.5</v>
      </c>
      <c r="FN328" s="1">
        <v>15.7</v>
      </c>
      <c r="FO328" s="1">
        <v>16</v>
      </c>
      <c r="FP328" s="1">
        <v>15.8</v>
      </c>
      <c r="FQ328" s="1">
        <v>14.6</v>
      </c>
      <c r="FR328" s="1">
        <v>14.4</v>
      </c>
      <c r="FS328" s="1">
        <v>16.399999999999999</v>
      </c>
      <c r="FT328" s="1">
        <v>14.5</v>
      </c>
      <c r="FU328" s="1">
        <v>15.9</v>
      </c>
      <c r="FV328" s="1">
        <v>16.8</v>
      </c>
      <c r="FW328" s="1">
        <v>16.3</v>
      </c>
      <c r="FX328" s="1">
        <v>15.3</v>
      </c>
      <c r="FY328" s="1">
        <v>16.100000000000001</v>
      </c>
      <c r="FZ328" s="1">
        <v>16.3</v>
      </c>
      <c r="GA328" s="1">
        <v>15.1</v>
      </c>
      <c r="GB328" s="1">
        <v>16</v>
      </c>
      <c r="GC328" s="1">
        <v>13.5</v>
      </c>
      <c r="GD328" s="1">
        <v>15</v>
      </c>
      <c r="GE328" s="1">
        <v>17</v>
      </c>
      <c r="GF328" s="1">
        <v>15.3</v>
      </c>
      <c r="GG328" s="1">
        <v>14.6</v>
      </c>
      <c r="GH328" s="1">
        <v>16.3</v>
      </c>
      <c r="GI328" s="1">
        <v>16.5</v>
      </c>
      <c r="GJ328" s="1">
        <v>15.6</v>
      </c>
      <c r="GK328" s="1">
        <v>14</v>
      </c>
      <c r="GL328" s="1">
        <v>14.2</v>
      </c>
      <c r="GM328" s="1">
        <v>13.7</v>
      </c>
      <c r="GN328" s="1">
        <v>14.3</v>
      </c>
      <c r="GO328" s="1">
        <v>15.9</v>
      </c>
      <c r="GP328" s="1">
        <v>14.2</v>
      </c>
      <c r="GQ328" s="1">
        <v>14.6</v>
      </c>
      <c r="GR328" s="1">
        <v>15.5</v>
      </c>
      <c r="GS328" s="1">
        <v>15.3</v>
      </c>
      <c r="GT328" s="1">
        <v>15.1</v>
      </c>
      <c r="GU328" s="1">
        <v>15.4</v>
      </c>
      <c r="GV328" s="1">
        <v>15.9</v>
      </c>
      <c r="GW328" s="1">
        <v>13.4</v>
      </c>
      <c r="GX328" s="1">
        <v>14.5</v>
      </c>
      <c r="GY328" s="1">
        <v>14.6</v>
      </c>
      <c r="GZ328" s="1">
        <v>16.2</v>
      </c>
      <c r="HA328" s="1">
        <v>15.1</v>
      </c>
      <c r="HB328" s="1">
        <v>16.399999999999999</v>
      </c>
      <c r="HC328" s="1">
        <v>14.8</v>
      </c>
      <c r="HD328" s="1">
        <v>15.7</v>
      </c>
      <c r="HE328" s="1">
        <v>15.3</v>
      </c>
      <c r="HF328" s="1">
        <v>14.4</v>
      </c>
      <c r="HG328" s="1">
        <v>15.2</v>
      </c>
      <c r="HH328" s="1">
        <v>15.5</v>
      </c>
      <c r="HI328" s="1">
        <v>13.5</v>
      </c>
      <c r="HJ328" s="1">
        <v>14.3</v>
      </c>
      <c r="HK328" s="1">
        <v>15.4</v>
      </c>
      <c r="HL328" s="1">
        <v>15.6</v>
      </c>
      <c r="HM328" s="1">
        <v>14.6</v>
      </c>
      <c r="HN328" s="1">
        <v>15.3</v>
      </c>
      <c r="HO328" s="1">
        <v>14.9</v>
      </c>
      <c r="HP328" s="1">
        <v>15.6</v>
      </c>
      <c r="HQ328" s="1">
        <v>15</v>
      </c>
      <c r="HR328" s="1">
        <v>14.9</v>
      </c>
      <c r="HS328" s="1">
        <v>14.9</v>
      </c>
      <c r="HT328" s="1">
        <v>15.6</v>
      </c>
      <c r="HU328" s="1">
        <v>16</v>
      </c>
      <c r="HV328" s="1">
        <v>14.7</v>
      </c>
      <c r="HW328" s="1">
        <v>15.7</v>
      </c>
      <c r="HX328" s="1">
        <v>15</v>
      </c>
      <c r="HY328" s="1">
        <v>16.100000000000001</v>
      </c>
      <c r="HZ328" s="1">
        <v>15.5</v>
      </c>
      <c r="IA328" s="1">
        <v>15.4</v>
      </c>
      <c r="IB328" s="1">
        <v>13.1</v>
      </c>
      <c r="IC328" s="1">
        <v>14.3</v>
      </c>
      <c r="ID328" s="1">
        <v>14.4</v>
      </c>
      <c r="IE328" s="1">
        <v>14.2</v>
      </c>
      <c r="IF328" s="1">
        <v>15.6</v>
      </c>
      <c r="IG328" s="1">
        <v>15.8</v>
      </c>
      <c r="IH328" s="1">
        <v>13.4</v>
      </c>
      <c r="II328" s="1">
        <v>15.2</v>
      </c>
      <c r="IJ328" s="1">
        <v>15</v>
      </c>
      <c r="IK328" s="1">
        <v>14.3</v>
      </c>
      <c r="IL328" s="1">
        <v>14.2</v>
      </c>
      <c r="IM328" s="1">
        <v>14.4</v>
      </c>
      <c r="IN328" s="1">
        <v>15.7</v>
      </c>
      <c r="IO328" s="1">
        <v>14.1</v>
      </c>
      <c r="IP328" s="1">
        <v>14.2</v>
      </c>
      <c r="IQ328" s="1">
        <v>15.2</v>
      </c>
      <c r="IR328" s="1">
        <v>16.100000000000001</v>
      </c>
      <c r="IS328" s="1">
        <v>15.3</v>
      </c>
      <c r="IT328" s="1">
        <v>14.3</v>
      </c>
      <c r="IU328" s="1">
        <v>15.3</v>
      </c>
      <c r="IV328" s="1">
        <v>16.3</v>
      </c>
      <c r="IW328" s="1">
        <v>16.899999999999999</v>
      </c>
      <c r="IX328" s="1">
        <v>13.9</v>
      </c>
      <c r="IY328" s="1">
        <v>14.5</v>
      </c>
      <c r="IZ328" s="1">
        <v>14.5</v>
      </c>
      <c r="JA328" s="1">
        <v>14.3</v>
      </c>
      <c r="JB328" s="1">
        <v>15.2</v>
      </c>
      <c r="JC328" s="1">
        <v>15.7</v>
      </c>
      <c r="JD328" s="1">
        <v>16.399999999999999</v>
      </c>
      <c r="JE328" s="1">
        <v>16</v>
      </c>
      <c r="JF328" s="1">
        <v>14.8</v>
      </c>
      <c r="JG328" s="1">
        <v>15.6</v>
      </c>
      <c r="JH328" s="1">
        <v>16.100000000000001</v>
      </c>
      <c r="JI328" s="1">
        <v>15.3</v>
      </c>
      <c r="JJ328" s="1">
        <v>14.8</v>
      </c>
      <c r="JK328" s="1">
        <v>15.6</v>
      </c>
      <c r="JL328" s="1">
        <v>15.4</v>
      </c>
      <c r="JM328" s="1">
        <v>14.3</v>
      </c>
      <c r="JN328" s="1">
        <v>15.3</v>
      </c>
      <c r="JO328" s="1">
        <v>14.6</v>
      </c>
      <c r="JP328" s="1">
        <v>15.1</v>
      </c>
      <c r="JQ328" s="1">
        <v>15.2</v>
      </c>
      <c r="JR328" s="1">
        <v>13.9</v>
      </c>
      <c r="JS328" s="1">
        <v>14.3</v>
      </c>
      <c r="JT328" s="1">
        <v>14.4</v>
      </c>
      <c r="JU328" s="1">
        <v>14.3</v>
      </c>
      <c r="JV328" s="1">
        <v>14.4</v>
      </c>
      <c r="JW328" s="1">
        <v>14.9</v>
      </c>
      <c r="JX328" s="1">
        <v>14.9</v>
      </c>
      <c r="JY328" s="1">
        <v>13.1</v>
      </c>
      <c r="JZ328" s="1">
        <v>13.5</v>
      </c>
      <c r="KA328" s="1">
        <v>14.7</v>
      </c>
      <c r="KB328" s="1">
        <v>15.1</v>
      </c>
      <c r="KC328" s="1">
        <v>15</v>
      </c>
      <c r="KD328" s="1">
        <v>14</v>
      </c>
      <c r="KE328" s="1">
        <v>14.3</v>
      </c>
      <c r="KF328" s="1">
        <v>14.9</v>
      </c>
      <c r="KG328" s="1">
        <v>14.9</v>
      </c>
      <c r="KH328" s="1">
        <v>14.5</v>
      </c>
      <c r="KI328" s="1">
        <v>14.8</v>
      </c>
      <c r="KJ328" s="1">
        <v>14</v>
      </c>
      <c r="KK328" s="1">
        <v>14.3</v>
      </c>
      <c r="KL328" s="1">
        <v>13.3</v>
      </c>
      <c r="KM328" s="1">
        <v>14.7</v>
      </c>
      <c r="KN328" s="1">
        <v>13.8</v>
      </c>
      <c r="KO328" s="1">
        <v>14.5</v>
      </c>
      <c r="KP328" s="1">
        <v>14.9</v>
      </c>
      <c r="KQ328" s="1">
        <v>13.8</v>
      </c>
      <c r="KR328" s="1">
        <v>14.7</v>
      </c>
      <c r="KS328" s="1">
        <v>14.9</v>
      </c>
      <c r="KT328" s="1">
        <v>13.4</v>
      </c>
      <c r="KU328" s="1">
        <v>14.7</v>
      </c>
      <c r="KV328" s="1">
        <v>15.4</v>
      </c>
      <c r="KW328" s="1">
        <v>13.7</v>
      </c>
      <c r="KX328" s="1">
        <v>15.2</v>
      </c>
      <c r="KY328" s="1">
        <v>15.6</v>
      </c>
      <c r="KZ328" s="1">
        <v>15.3</v>
      </c>
      <c r="LA328" s="1">
        <v>14.7</v>
      </c>
      <c r="LB328" s="1">
        <v>13.2</v>
      </c>
      <c r="LC328" s="1">
        <v>14.7</v>
      </c>
      <c r="LD328" s="1">
        <v>15.3</v>
      </c>
      <c r="LE328" s="1">
        <v>15.8</v>
      </c>
      <c r="LF328" s="1">
        <v>14.2</v>
      </c>
      <c r="LG328" s="1">
        <v>15.1</v>
      </c>
      <c r="LH328" s="1">
        <v>15.4</v>
      </c>
      <c r="LI328" s="1">
        <v>15.5</v>
      </c>
      <c r="LJ328" s="1">
        <v>13.7</v>
      </c>
      <c r="LK328" s="1">
        <v>15.7</v>
      </c>
      <c r="LL328" s="1">
        <v>15.3</v>
      </c>
      <c r="LM328" s="1">
        <v>15.2</v>
      </c>
      <c r="LN328" s="1">
        <v>14.3</v>
      </c>
      <c r="LO328" s="1">
        <v>14.6</v>
      </c>
      <c r="LP328" s="1">
        <v>13.1</v>
      </c>
      <c r="LQ328" s="1">
        <v>13.7</v>
      </c>
      <c r="LR328" s="1">
        <v>14.8</v>
      </c>
      <c r="LS328" s="1">
        <v>13.3</v>
      </c>
      <c r="LT328" s="1">
        <v>13.8</v>
      </c>
      <c r="LU328" s="1">
        <v>13.1</v>
      </c>
      <c r="LV328" s="1">
        <v>14.4</v>
      </c>
      <c r="LW328" s="1">
        <v>12.1</v>
      </c>
      <c r="LX328" s="1">
        <v>14.8</v>
      </c>
      <c r="LY328" s="1">
        <v>14.5</v>
      </c>
      <c r="LZ328" s="1">
        <v>16.100000000000001</v>
      </c>
      <c r="MA328" s="1">
        <v>15.3</v>
      </c>
      <c r="MB328" s="1">
        <v>15.2</v>
      </c>
      <c r="MC328" s="1">
        <v>14.1</v>
      </c>
      <c r="MD328" s="1">
        <v>14.5</v>
      </c>
      <c r="ME328" s="1">
        <v>65535</v>
      </c>
      <c r="MF328" s="1">
        <v>65535</v>
      </c>
      <c r="MG328" s="1">
        <v>65535</v>
      </c>
      <c r="MH328" s="1">
        <v>65535</v>
      </c>
      <c r="MI328" s="1">
        <v>65535</v>
      </c>
      <c r="MJ328" s="1">
        <v>65535</v>
      </c>
      <c r="MK328" s="1">
        <v>65535</v>
      </c>
      <c r="ML328" s="1">
        <v>65535</v>
      </c>
      <c r="MM328" s="1">
        <v>65535</v>
      </c>
      <c r="MN328" s="1">
        <v>65535</v>
      </c>
      <c r="MO328" s="1">
        <v>65535</v>
      </c>
      <c r="MP328" s="1">
        <v>65535</v>
      </c>
      <c r="MQ328" s="1">
        <v>65535</v>
      </c>
      <c r="MR328" s="1">
        <v>65535</v>
      </c>
      <c r="MS328" s="1">
        <v>65535</v>
      </c>
      <c r="MT328" s="1">
        <v>65535</v>
      </c>
      <c r="MU328" s="1">
        <v>65535</v>
      </c>
      <c r="MV328" s="1">
        <v>65535</v>
      </c>
      <c r="MW328" s="1">
        <v>65535</v>
      </c>
      <c r="MX328" s="1">
        <v>65535</v>
      </c>
      <c r="MY328" s="1">
        <v>65535</v>
      </c>
      <c r="MZ328" s="1">
        <v>65535</v>
      </c>
      <c r="NA328" s="1">
        <v>65535</v>
      </c>
      <c r="NB328" s="1">
        <v>65535</v>
      </c>
      <c r="NC328" s="1">
        <v>65535</v>
      </c>
      <c r="ND328" s="1">
        <v>65535</v>
      </c>
      <c r="NE328" s="1">
        <v>65535</v>
      </c>
      <c r="NF328" s="1">
        <v>65535</v>
      </c>
      <c r="NG328" s="1">
        <v>65535</v>
      </c>
      <c r="NH328" s="1">
        <v>65535</v>
      </c>
      <c r="NI328" s="1">
        <v>15</v>
      </c>
      <c r="NJ328" s="6">
        <f t="shared" si="270"/>
        <v>0.90322580645161288</v>
      </c>
      <c r="NK328" s="3">
        <f t="shared" si="271"/>
        <v>0.5357142857142857</v>
      </c>
      <c r="NL328" s="3">
        <f t="shared" si="272"/>
        <v>1</v>
      </c>
      <c r="NM328" s="3">
        <f t="shared" si="273"/>
        <v>1</v>
      </c>
      <c r="NN328" s="3">
        <f t="shared" si="274"/>
        <v>0.80645161290322576</v>
      </c>
      <c r="NO328" s="3">
        <f t="shared" si="275"/>
        <v>1</v>
      </c>
      <c r="NP328" s="3">
        <f t="shared" si="276"/>
        <v>1</v>
      </c>
      <c r="NQ328" s="3">
        <f t="shared" si="277"/>
        <v>1</v>
      </c>
      <c r="NR328" s="3">
        <f t="shared" si="278"/>
        <v>1</v>
      </c>
      <c r="NS328" s="3">
        <f t="shared" si="279"/>
        <v>1</v>
      </c>
      <c r="NT328" s="3">
        <f t="shared" si="280"/>
        <v>1</v>
      </c>
      <c r="NU328" s="3">
        <f t="shared" si="281"/>
        <v>3.2258064516129031E-2</v>
      </c>
      <c r="NV328" s="3">
        <f t="shared" si="282"/>
        <v>0.8575342465753425</v>
      </c>
      <c r="NW328" s="5">
        <f t="shared" si="283"/>
        <v>14.589285714285714</v>
      </c>
      <c r="NX328" s="1">
        <f t="shared" si="284"/>
        <v>15.34</v>
      </c>
      <c r="NY328" s="1">
        <f t="shared" si="285"/>
        <v>15.174193548387095</v>
      </c>
      <c r="NZ328" s="1">
        <f t="shared" si="286"/>
        <v>15.249999999999998</v>
      </c>
      <c r="OA328" s="1">
        <f t="shared" si="287"/>
        <v>15.228000000000002</v>
      </c>
      <c r="OB328" s="1">
        <f t="shared" si="288"/>
        <v>15.283333333333337</v>
      </c>
      <c r="OC328" s="1">
        <f t="shared" si="289"/>
        <v>15.04516129032258</v>
      </c>
      <c r="OD328" s="1">
        <f t="shared" si="290"/>
        <v>14.912903225806449</v>
      </c>
      <c r="OE328" s="1">
        <f t="shared" si="291"/>
        <v>15.123333333333335</v>
      </c>
      <c r="OF328" s="1">
        <f t="shared" si="292"/>
        <v>14.490322580645161</v>
      </c>
      <c r="OG328" s="1">
        <f t="shared" si="293"/>
        <v>14.516666666666669</v>
      </c>
      <c r="OH328" s="1" t="e">
        <f t="shared" si="294"/>
        <v>#N/A</v>
      </c>
      <c r="OI328" s="111" t="e">
        <f>NA()</f>
        <v>#N/A</v>
      </c>
      <c r="OJ328" s="112" t="e">
        <f>NA()</f>
        <v>#N/A</v>
      </c>
      <c r="OK328" s="112" t="e">
        <f>NA()</f>
        <v>#N/A</v>
      </c>
      <c r="OL328" s="112" t="e">
        <f>NA()</f>
        <v>#N/A</v>
      </c>
      <c r="OM328" s="112" t="e">
        <f>NA()</f>
        <v>#N/A</v>
      </c>
      <c r="ON328" s="112" t="e">
        <f>NA()</f>
        <v>#N/A</v>
      </c>
      <c r="OO328" s="112" t="e">
        <f>NA()</f>
        <v>#N/A</v>
      </c>
      <c r="OP328" s="112" t="e">
        <f>NA()</f>
        <v>#N/A</v>
      </c>
      <c r="OQ328" s="112" t="e">
        <f>NA()</f>
        <v>#N/A</v>
      </c>
      <c r="OR328" s="112" t="e">
        <f>NA()</f>
        <v>#N/A</v>
      </c>
      <c r="OS328" s="112" t="e">
        <f>NA()</f>
        <v>#N/A</v>
      </c>
      <c r="OT328" s="112" t="e">
        <f>NA()</f>
        <v>#N/A</v>
      </c>
      <c r="OU328" s="5" t="e">
        <f t="shared" si="246"/>
        <v>#N/A</v>
      </c>
      <c r="OV328" s="1" t="e">
        <f t="shared" si="247"/>
        <v>#N/A</v>
      </c>
      <c r="OW328" s="1" t="e">
        <f t="shared" si="248"/>
        <v>#N/A</v>
      </c>
      <c r="OX328" s="1" t="e">
        <f t="shared" si="249"/>
        <v>#N/A</v>
      </c>
      <c r="OY328" s="1" t="e">
        <f t="shared" si="250"/>
        <v>#N/A</v>
      </c>
      <c r="OZ328" s="1" t="e">
        <f t="shared" si="251"/>
        <v>#N/A</v>
      </c>
      <c r="PA328" s="1" t="e">
        <f t="shared" si="252"/>
        <v>#N/A</v>
      </c>
      <c r="PB328" s="1" t="e">
        <f t="shared" si="253"/>
        <v>#N/A</v>
      </c>
      <c r="PC328" s="1" t="e">
        <f t="shared" si="254"/>
        <v>#N/A</v>
      </c>
      <c r="PD328" s="1" t="e">
        <f t="shared" si="255"/>
        <v>#N/A</v>
      </c>
      <c r="PE328" s="1" t="e">
        <f t="shared" si="256"/>
        <v>#N/A</v>
      </c>
      <c r="PF328" s="1" t="e">
        <f t="shared" si="257"/>
        <v>#N/A</v>
      </c>
      <c r="PG328" s="111" t="e">
        <f>NA()</f>
        <v>#N/A</v>
      </c>
      <c r="PH328" s="112" t="e">
        <f>NA()</f>
        <v>#N/A</v>
      </c>
      <c r="PI328" s="112" t="e">
        <f>NA()</f>
        <v>#N/A</v>
      </c>
      <c r="PJ328" s="112" t="e">
        <f>NA()</f>
        <v>#N/A</v>
      </c>
      <c r="PK328" s="112" t="e">
        <f>NA()</f>
        <v>#N/A</v>
      </c>
      <c r="PL328" s="112" t="e">
        <f>NA()</f>
        <v>#N/A</v>
      </c>
      <c r="PM328" s="112" t="e">
        <f>NA()</f>
        <v>#N/A</v>
      </c>
      <c r="PN328" s="112" t="e">
        <f>NA()</f>
        <v>#N/A</v>
      </c>
      <c r="PO328" s="112" t="e">
        <f>NA()</f>
        <v>#N/A</v>
      </c>
      <c r="PP328" s="112" t="e">
        <f>NA()</f>
        <v>#N/A</v>
      </c>
      <c r="PQ328" s="112" t="e">
        <f>NA()</f>
        <v>#N/A</v>
      </c>
      <c r="PR328" s="137" t="e">
        <f>NA()</f>
        <v>#N/A</v>
      </c>
      <c r="PS328" s="5">
        <f t="array" ref="PS328">+IF(ISERROR($NW328)=FALSE,MIN(IF($H328:$AL328&lt;65534,$H328:$AL328,"")),NA())</f>
        <v>12.3</v>
      </c>
      <c r="PT328" s="1">
        <f t="array" ref="PT328">+IF(ISERROR($NX328)=FALSE,MIN(IF($AM328:$BN328&lt;65534,$AM328:$BN328,"")),NA())</f>
        <v>14.1</v>
      </c>
      <c r="PU328" s="1">
        <f t="array" ref="PU328">+IF(ISERROR($NY328)=FALSE,MIN(IF($BP328:$CT328&lt;65534,$BP328:$CT328,"")),NA())</f>
        <v>13</v>
      </c>
      <c r="PV328" s="1">
        <f t="array" ref="PV328">+IF(ISERROR($NZ328)=FALSE,MIN(IF($CU328:$DX328&lt;65534,$CU328:$DX328,"")),NA())</f>
        <v>13.7</v>
      </c>
      <c r="PW328" s="1">
        <f t="array" ref="PW328">+IF(ISERROR($OA328)=FALSE,MIN(IF($DY328:$FC328&lt;65534,$DY328:$FC328,"")),NA())</f>
        <v>13.5</v>
      </c>
      <c r="PX328" s="1">
        <f t="array" ref="PX328">+IF(ISERROR($OB328)=FALSE,MIN(IF($FD328:$GG328&lt;65534,$FD328:$GG328,"")),NA())</f>
        <v>13</v>
      </c>
      <c r="PY328" s="1">
        <f t="array" ref="PY328">+IF(ISERROR($OC328)=FALSE,MIN(IF($GH328:$HL328&lt;65534,$GH328:$HL328,"")),NA())</f>
        <v>13.4</v>
      </c>
      <c r="PZ328" s="1">
        <f t="array" ref="PZ328">+IF(ISERROR($OD328)=FALSE,MIN(IF($HM328:$IQ328&lt;65534,$HM328:$IQ328,"")),NA())</f>
        <v>13.1</v>
      </c>
      <c r="QA328" s="1">
        <f t="array" ref="QA328">+IF(ISERROR($OE328)=FALSE,MIN(IF($IR328:$JU328&lt;65534,$IR328:$JU328,"")),NA())</f>
        <v>13.9</v>
      </c>
      <c r="QB328" s="1">
        <f t="array" ref="QB328">+IF(ISERROR($OF328)=FALSE,MIN(IF($JV328:$KZ328&lt;65534,$JV328:$KZ328,"")),NA())</f>
        <v>13.1</v>
      </c>
      <c r="QC328" s="1">
        <f t="array" ref="QC328">+IF(ISERROR($OG328)=FALSE,MIN(IF($LA328:$MD328&lt;65534,$LA328:$MD328,"")),NA())</f>
        <v>12.1</v>
      </c>
      <c r="QD328" s="1" t="e">
        <f t="array" ref="QD328">+IF(ISERROR($OH328)=FALSE,MIN(IF($ME328:$NI328&lt;65534,$ME328:$NI328,"")),NA())</f>
        <v>#N/A</v>
      </c>
      <c r="QE328" s="5" t="e">
        <f t="shared" si="258"/>
        <v>#N/A</v>
      </c>
      <c r="QF328" s="1" t="e">
        <f t="shared" si="259"/>
        <v>#N/A</v>
      </c>
      <c r="QG328" s="1" t="e">
        <f t="shared" si="260"/>
        <v>#N/A</v>
      </c>
      <c r="QH328" s="1" t="e">
        <f t="shared" si="261"/>
        <v>#N/A</v>
      </c>
      <c r="QI328" s="1" t="e">
        <f t="shared" si="262"/>
        <v>#N/A</v>
      </c>
      <c r="QJ328" s="1" t="e">
        <f t="shared" si="263"/>
        <v>#N/A</v>
      </c>
      <c r="QK328" s="1" t="e">
        <f t="shared" si="264"/>
        <v>#N/A</v>
      </c>
      <c r="QL328" s="1" t="e">
        <f t="shared" si="265"/>
        <v>#N/A</v>
      </c>
      <c r="QM328" s="1" t="e">
        <f t="shared" si="266"/>
        <v>#N/A</v>
      </c>
      <c r="QN328" s="1" t="e">
        <f t="shared" si="267"/>
        <v>#N/A</v>
      </c>
      <c r="QO328" s="1" t="e">
        <f t="shared" si="268"/>
        <v>#N/A</v>
      </c>
      <c r="QP328" s="1" t="e">
        <f t="shared" si="269"/>
        <v>#N/A</v>
      </c>
      <c r="QQ328" s="5" t="s">
        <v>893</v>
      </c>
    </row>
    <row r="329" spans="1:459" s="1" customFormat="1" x14ac:dyDescent="0.2">
      <c r="A329" s="130">
        <v>26155230</v>
      </c>
      <c r="B329" s="131">
        <v>-75.507138888888889</v>
      </c>
      <c r="C329" s="131">
        <v>5.0852499999999994</v>
      </c>
      <c r="D329" s="132">
        <v>2211</v>
      </c>
      <c r="E329" s="133" t="s">
        <v>658</v>
      </c>
      <c r="F329" s="133" t="s">
        <v>21</v>
      </c>
      <c r="G329" s="133" t="s">
        <v>22</v>
      </c>
      <c r="H329" s="1">
        <v>65535</v>
      </c>
      <c r="I329" s="1">
        <v>14.6</v>
      </c>
      <c r="J329" s="1">
        <v>15</v>
      </c>
      <c r="K329" s="1">
        <v>15.3</v>
      </c>
      <c r="L329" s="1">
        <v>15.9</v>
      </c>
      <c r="M329" s="1">
        <v>14.8</v>
      </c>
      <c r="N329" s="1">
        <v>13.4</v>
      </c>
      <c r="O329" s="1">
        <v>12.7</v>
      </c>
      <c r="P329" s="1">
        <v>13.1</v>
      </c>
      <c r="Q329" s="1">
        <v>12.8</v>
      </c>
      <c r="R329" s="1">
        <v>13</v>
      </c>
      <c r="S329" s="1">
        <v>13.3</v>
      </c>
      <c r="T329" s="1">
        <v>13.7</v>
      </c>
      <c r="U329" s="1">
        <v>14</v>
      </c>
      <c r="V329" s="1">
        <v>13.3</v>
      </c>
      <c r="W329" s="1">
        <v>14.7</v>
      </c>
      <c r="X329" s="1">
        <v>14.8</v>
      </c>
      <c r="Y329" s="1">
        <v>14.5</v>
      </c>
      <c r="Z329" s="1">
        <v>14.4</v>
      </c>
      <c r="AA329" s="1">
        <v>14.7</v>
      </c>
      <c r="AB329" s="1">
        <v>14.7</v>
      </c>
      <c r="AC329" s="1">
        <v>15.1</v>
      </c>
      <c r="AD329" s="1">
        <v>15.1</v>
      </c>
      <c r="AE329" s="1">
        <v>15.5</v>
      </c>
      <c r="AF329" s="1">
        <v>15.2</v>
      </c>
      <c r="AG329" s="1">
        <v>15.2</v>
      </c>
      <c r="AH329" s="1">
        <v>15.3</v>
      </c>
      <c r="AI329" s="1">
        <v>14.5</v>
      </c>
      <c r="AJ329" s="1">
        <v>13.9</v>
      </c>
      <c r="AK329" s="1">
        <v>14.2</v>
      </c>
      <c r="AL329" s="1">
        <v>14.7</v>
      </c>
      <c r="AM329" s="1">
        <v>65535</v>
      </c>
      <c r="AN329" s="1">
        <v>14.3</v>
      </c>
      <c r="AO329" s="1">
        <v>14.5</v>
      </c>
      <c r="AP329" s="1">
        <v>14.6</v>
      </c>
      <c r="AQ329" s="1">
        <v>15</v>
      </c>
      <c r="AR329" s="1">
        <v>14.6</v>
      </c>
      <c r="AS329" s="1">
        <v>15.2</v>
      </c>
      <c r="AT329" s="1">
        <v>14.4</v>
      </c>
      <c r="AU329" s="1">
        <v>14</v>
      </c>
      <c r="AV329" s="1">
        <v>14.6</v>
      </c>
      <c r="AW329" s="1">
        <v>14.7</v>
      </c>
      <c r="AX329" s="1">
        <v>15.3</v>
      </c>
      <c r="AY329" s="1">
        <v>15.3</v>
      </c>
      <c r="AZ329" s="1">
        <v>14.7</v>
      </c>
      <c r="BA329" s="1">
        <v>15.9</v>
      </c>
      <c r="BB329" s="1">
        <v>14.9</v>
      </c>
      <c r="BC329" s="1">
        <v>14.9</v>
      </c>
      <c r="BD329" s="1">
        <v>14.7</v>
      </c>
      <c r="BE329" s="1">
        <v>15.3</v>
      </c>
      <c r="BF329" s="1">
        <v>14.2</v>
      </c>
      <c r="BG329" s="1">
        <v>14.7</v>
      </c>
      <c r="BH329" s="1">
        <v>14.6</v>
      </c>
      <c r="BI329" s="1">
        <v>13.7</v>
      </c>
      <c r="BJ329" s="1">
        <v>13.6</v>
      </c>
      <c r="BK329" s="1">
        <v>14.1</v>
      </c>
      <c r="BL329" s="1">
        <v>14.3</v>
      </c>
      <c r="BM329" s="1">
        <v>12.9</v>
      </c>
      <c r="BN329" s="1">
        <v>14.1</v>
      </c>
      <c r="BO329" s="102"/>
      <c r="BP329" s="1">
        <v>15.2</v>
      </c>
      <c r="BQ329" s="1">
        <v>12.9</v>
      </c>
      <c r="BR329" s="1">
        <v>14.1</v>
      </c>
      <c r="BS329" s="1">
        <v>13.5</v>
      </c>
      <c r="BT329" s="1">
        <v>14.3</v>
      </c>
      <c r="BU329" s="1">
        <v>15.1</v>
      </c>
      <c r="BV329" s="1">
        <v>15.2</v>
      </c>
      <c r="BW329" s="1">
        <v>14.7</v>
      </c>
      <c r="BX329" s="1">
        <v>15.5</v>
      </c>
      <c r="BY329" s="1">
        <v>14.8</v>
      </c>
      <c r="BZ329" s="1">
        <v>14.5</v>
      </c>
      <c r="CA329" s="1">
        <v>15.2</v>
      </c>
      <c r="CB329" s="1">
        <v>14.6</v>
      </c>
      <c r="CC329" s="1">
        <v>15.4</v>
      </c>
      <c r="CD329" s="1">
        <v>14.9</v>
      </c>
      <c r="CE329" s="1">
        <v>14.9</v>
      </c>
      <c r="CF329" s="1">
        <v>15.5</v>
      </c>
      <c r="CG329" s="1">
        <v>15.2</v>
      </c>
      <c r="CH329" s="1">
        <v>13.5</v>
      </c>
      <c r="CI329" s="1">
        <v>13.2</v>
      </c>
      <c r="CJ329" s="1">
        <v>15</v>
      </c>
      <c r="CK329" s="1">
        <v>14.2</v>
      </c>
      <c r="CL329" s="1">
        <v>14.3</v>
      </c>
      <c r="CM329" s="1">
        <v>14.6</v>
      </c>
      <c r="CN329" s="1">
        <v>13.1</v>
      </c>
      <c r="CO329" s="1">
        <v>14.1</v>
      </c>
      <c r="CP329" s="1">
        <v>15</v>
      </c>
      <c r="CQ329" s="1">
        <v>15.4</v>
      </c>
      <c r="CR329" s="1">
        <v>14.6</v>
      </c>
      <c r="CS329" s="1">
        <v>14.1</v>
      </c>
      <c r="CT329" s="1">
        <v>15.7</v>
      </c>
      <c r="CU329" s="1">
        <v>15.1</v>
      </c>
      <c r="CV329" s="1">
        <v>14.1</v>
      </c>
      <c r="CW329" s="1">
        <v>14.1</v>
      </c>
      <c r="CX329" s="1">
        <v>13.4</v>
      </c>
      <c r="CY329" s="1">
        <v>13.9</v>
      </c>
      <c r="CZ329" s="1">
        <v>12.9</v>
      </c>
      <c r="DA329" s="1">
        <v>14.6</v>
      </c>
      <c r="DB329" s="1">
        <v>14.9</v>
      </c>
      <c r="DC329" s="1">
        <v>14.1</v>
      </c>
      <c r="DD329" s="1">
        <v>13.8</v>
      </c>
      <c r="DE329" s="1">
        <v>13.5</v>
      </c>
      <c r="DF329" s="1">
        <v>15.3</v>
      </c>
      <c r="DG329" s="1">
        <v>15.5</v>
      </c>
      <c r="DH329" s="1">
        <v>15.1</v>
      </c>
      <c r="DI329" s="1">
        <v>14.2</v>
      </c>
      <c r="DJ329" s="1">
        <v>14.5</v>
      </c>
      <c r="DK329" s="1">
        <v>14.5</v>
      </c>
      <c r="DL329" s="1">
        <v>13.2</v>
      </c>
      <c r="DM329" s="1">
        <v>14.9</v>
      </c>
      <c r="DN329" s="1">
        <v>14.2</v>
      </c>
      <c r="DO329" s="1">
        <v>14.5</v>
      </c>
      <c r="DP329" s="1">
        <v>13.8</v>
      </c>
      <c r="DQ329" s="1">
        <v>12.9</v>
      </c>
      <c r="DR329" s="1">
        <v>14.3</v>
      </c>
      <c r="DS329" s="1">
        <v>15</v>
      </c>
      <c r="DT329" s="1">
        <v>14.9</v>
      </c>
      <c r="DU329" s="1">
        <v>14.6</v>
      </c>
      <c r="DV329" s="1">
        <v>15</v>
      </c>
      <c r="DW329" s="1">
        <v>15.4</v>
      </c>
      <c r="DX329" s="1">
        <v>15.1</v>
      </c>
      <c r="DY329" s="1">
        <v>15.3</v>
      </c>
      <c r="DZ329" s="1">
        <v>15.6</v>
      </c>
      <c r="EA329" s="1">
        <v>15.5</v>
      </c>
      <c r="EB329" s="1">
        <v>15.6</v>
      </c>
      <c r="EC329" s="1">
        <v>15.6</v>
      </c>
      <c r="ED329" s="1">
        <v>16.5</v>
      </c>
      <c r="EE329" s="1">
        <v>15.8</v>
      </c>
      <c r="EF329" s="1">
        <v>14.8</v>
      </c>
      <c r="EG329" s="1">
        <v>14.8</v>
      </c>
      <c r="EH329" s="1">
        <v>13.1</v>
      </c>
      <c r="EI329" s="1">
        <v>14.8</v>
      </c>
      <c r="EJ329" s="1">
        <v>14.3</v>
      </c>
      <c r="EK329" s="1">
        <v>15.2</v>
      </c>
      <c r="EL329" s="1">
        <v>14.1</v>
      </c>
      <c r="EM329" s="1">
        <v>14.8</v>
      </c>
      <c r="EN329" s="1">
        <v>14.9</v>
      </c>
      <c r="EO329" s="1">
        <v>14.1</v>
      </c>
      <c r="EP329" s="1">
        <v>13.8</v>
      </c>
      <c r="EQ329" s="1">
        <v>13.6</v>
      </c>
      <c r="ER329" s="1">
        <v>13.8</v>
      </c>
      <c r="ES329" s="1">
        <v>14.2</v>
      </c>
      <c r="ET329" s="1">
        <v>15.1</v>
      </c>
      <c r="EU329" s="1">
        <v>14.5</v>
      </c>
      <c r="EV329" s="1">
        <v>13.8</v>
      </c>
      <c r="EW329" s="1">
        <v>13.6</v>
      </c>
      <c r="EX329" s="1">
        <v>12.8</v>
      </c>
      <c r="EY329" s="1">
        <v>14.6</v>
      </c>
      <c r="EZ329" s="1">
        <v>14.7</v>
      </c>
      <c r="FA329" s="1">
        <v>11.8</v>
      </c>
      <c r="FB329" s="1">
        <v>13.5</v>
      </c>
      <c r="FC329" s="1">
        <v>13.4</v>
      </c>
      <c r="FD329" s="1">
        <v>11.8</v>
      </c>
      <c r="FE329" s="1">
        <v>13.3</v>
      </c>
      <c r="FF329" s="1">
        <v>14.1</v>
      </c>
      <c r="FG329" s="1">
        <v>15.1</v>
      </c>
      <c r="FH329" s="1">
        <v>14.9</v>
      </c>
      <c r="FI329" s="1">
        <v>14.4</v>
      </c>
      <c r="FJ329" s="1">
        <v>13.4</v>
      </c>
      <c r="FK329" s="1">
        <v>13.4</v>
      </c>
      <c r="FL329" s="1">
        <v>14.5</v>
      </c>
      <c r="FM329" s="1">
        <v>14.7</v>
      </c>
      <c r="FN329" s="1">
        <v>14</v>
      </c>
      <c r="FO329" s="1">
        <v>14</v>
      </c>
      <c r="FP329" s="1">
        <v>14.8</v>
      </c>
      <c r="FQ329" s="1">
        <v>14.3</v>
      </c>
      <c r="FR329" s="1">
        <v>14.3</v>
      </c>
      <c r="FS329" s="1">
        <v>14.4</v>
      </c>
      <c r="FT329" s="1">
        <v>15.5</v>
      </c>
      <c r="FU329" s="1">
        <v>15.9</v>
      </c>
      <c r="FV329" s="1">
        <v>15.6</v>
      </c>
      <c r="FW329" s="1">
        <v>15.3</v>
      </c>
      <c r="FX329" s="1">
        <v>15</v>
      </c>
      <c r="FY329" s="1">
        <v>15.6</v>
      </c>
      <c r="FZ329" s="1">
        <v>15.7</v>
      </c>
      <c r="GA329" s="1">
        <v>14.7</v>
      </c>
      <c r="GB329" s="1">
        <v>14.2</v>
      </c>
      <c r="GC329" s="1">
        <v>14.9</v>
      </c>
      <c r="GD329" s="1">
        <v>14.9</v>
      </c>
      <c r="GE329" s="1">
        <v>15.5</v>
      </c>
      <c r="GF329" s="1">
        <v>14.6</v>
      </c>
      <c r="GG329" s="1">
        <v>14.1</v>
      </c>
      <c r="GH329" s="1">
        <v>13.9</v>
      </c>
      <c r="GI329" s="1">
        <v>13.8</v>
      </c>
      <c r="GJ329" s="1">
        <v>13.8</v>
      </c>
      <c r="GK329" s="1">
        <v>14.5</v>
      </c>
      <c r="GL329" s="1">
        <v>12.7</v>
      </c>
      <c r="GM329" s="1">
        <v>14.3</v>
      </c>
      <c r="GN329" s="1">
        <v>14.8</v>
      </c>
      <c r="GO329" s="1">
        <v>14.5</v>
      </c>
      <c r="GP329" s="1">
        <v>13.7</v>
      </c>
      <c r="GQ329" s="1">
        <v>13.6</v>
      </c>
      <c r="GR329" s="1">
        <v>14.2</v>
      </c>
      <c r="GS329" s="1">
        <v>14</v>
      </c>
      <c r="GT329" s="1">
        <v>13.6</v>
      </c>
      <c r="GU329" s="1">
        <v>13.9</v>
      </c>
      <c r="GV329" s="1">
        <v>13.7</v>
      </c>
      <c r="GW329" s="1">
        <v>12.7</v>
      </c>
      <c r="GX329" s="1">
        <v>15.1</v>
      </c>
      <c r="GY329" s="1">
        <v>14.7</v>
      </c>
      <c r="GZ329" s="1">
        <v>15</v>
      </c>
      <c r="HA329" s="1">
        <v>15.1</v>
      </c>
      <c r="HB329" s="1">
        <v>15.4</v>
      </c>
      <c r="HC329" s="1">
        <v>13.5</v>
      </c>
      <c r="HD329" s="1">
        <v>13.5</v>
      </c>
      <c r="HE329" s="1">
        <v>13.4</v>
      </c>
      <c r="HF329" s="1">
        <v>13.6</v>
      </c>
      <c r="HG329" s="1">
        <v>13.2</v>
      </c>
      <c r="HH329" s="1">
        <v>13.5</v>
      </c>
      <c r="HI329" s="1">
        <v>65535</v>
      </c>
      <c r="HJ329" s="1">
        <v>65535</v>
      </c>
      <c r="HK329" s="1">
        <v>65535</v>
      </c>
      <c r="HL329" s="1">
        <v>65535</v>
      </c>
      <c r="HM329" s="1">
        <v>65535</v>
      </c>
      <c r="HN329" s="1">
        <v>65535</v>
      </c>
      <c r="HO329" s="1">
        <v>65535</v>
      </c>
      <c r="HP329" s="1">
        <v>65535</v>
      </c>
      <c r="HQ329" s="1">
        <v>65535</v>
      </c>
      <c r="HR329" s="1">
        <v>65535</v>
      </c>
      <c r="HS329" s="1">
        <v>65535</v>
      </c>
      <c r="HT329" s="1">
        <v>65535</v>
      </c>
      <c r="HU329" s="1">
        <v>65535</v>
      </c>
      <c r="HV329" s="1">
        <v>65535</v>
      </c>
      <c r="HW329" s="1">
        <v>65535</v>
      </c>
      <c r="HX329" s="1">
        <v>65535</v>
      </c>
      <c r="HY329" s="1">
        <v>65535</v>
      </c>
      <c r="HZ329" s="1">
        <v>65535</v>
      </c>
      <c r="IA329" s="1">
        <v>65535</v>
      </c>
      <c r="IB329" s="1">
        <v>65535</v>
      </c>
      <c r="IC329" s="1">
        <v>65535</v>
      </c>
      <c r="ID329" s="1">
        <v>65535</v>
      </c>
      <c r="IE329" s="1">
        <v>65535</v>
      </c>
      <c r="IF329" s="1">
        <v>65535</v>
      </c>
      <c r="IG329" s="1">
        <v>65535</v>
      </c>
      <c r="IH329" s="1">
        <v>65535</v>
      </c>
      <c r="II329" s="1">
        <v>65535</v>
      </c>
      <c r="IJ329" s="1">
        <v>65535</v>
      </c>
      <c r="IK329" s="1">
        <v>65535</v>
      </c>
      <c r="IL329" s="1">
        <v>65535</v>
      </c>
      <c r="IM329" s="1">
        <v>65535</v>
      </c>
      <c r="IN329" s="1">
        <v>65535</v>
      </c>
      <c r="IO329" s="1">
        <v>65535</v>
      </c>
      <c r="IP329" s="1">
        <v>65535</v>
      </c>
      <c r="IQ329" s="1">
        <v>65535</v>
      </c>
      <c r="IR329" s="1">
        <v>65535</v>
      </c>
      <c r="IS329" s="1">
        <v>65535</v>
      </c>
      <c r="IT329" s="1">
        <v>65535</v>
      </c>
      <c r="IU329" s="1">
        <v>65535</v>
      </c>
      <c r="IV329" s="1">
        <v>65535</v>
      </c>
      <c r="IW329" s="1">
        <v>65535</v>
      </c>
      <c r="IX329" s="1">
        <v>65535</v>
      </c>
      <c r="IY329" s="1">
        <v>65535</v>
      </c>
      <c r="IZ329" s="1">
        <v>65535</v>
      </c>
      <c r="JA329" s="1">
        <v>65535</v>
      </c>
      <c r="JB329" s="1">
        <v>65535</v>
      </c>
      <c r="JC329" s="1">
        <v>65535</v>
      </c>
      <c r="JD329" s="1">
        <v>65535</v>
      </c>
      <c r="JE329" s="1">
        <v>65535</v>
      </c>
      <c r="JF329" s="1">
        <v>65535</v>
      </c>
      <c r="JG329" s="1">
        <v>65535</v>
      </c>
      <c r="JH329" s="1">
        <v>65535</v>
      </c>
      <c r="JI329" s="1">
        <v>65535</v>
      </c>
      <c r="JJ329" s="1">
        <v>65535</v>
      </c>
      <c r="JK329" s="1">
        <v>65535</v>
      </c>
      <c r="JL329" s="1">
        <v>65535</v>
      </c>
      <c r="JM329" s="1">
        <v>65535</v>
      </c>
      <c r="JN329" s="1">
        <v>65535</v>
      </c>
      <c r="JO329" s="1">
        <v>65535</v>
      </c>
      <c r="JP329" s="1">
        <v>65535</v>
      </c>
      <c r="JQ329" s="1">
        <v>65535</v>
      </c>
      <c r="JR329" s="1">
        <v>65535</v>
      </c>
      <c r="JS329" s="1">
        <v>65535</v>
      </c>
      <c r="JT329" s="1">
        <v>65535</v>
      </c>
      <c r="JU329" s="1">
        <v>65535</v>
      </c>
      <c r="JV329" s="1">
        <v>65535</v>
      </c>
      <c r="JW329" s="1">
        <v>65535</v>
      </c>
      <c r="JX329" s="1">
        <v>65535</v>
      </c>
      <c r="JY329" s="1">
        <v>65535</v>
      </c>
      <c r="JZ329" s="1">
        <v>65535</v>
      </c>
      <c r="KA329" s="1">
        <v>65535</v>
      </c>
      <c r="KB329" s="1">
        <v>65535</v>
      </c>
      <c r="KC329" s="1">
        <v>65535</v>
      </c>
      <c r="KD329" s="1">
        <v>65535</v>
      </c>
      <c r="KE329" s="1">
        <v>65535</v>
      </c>
      <c r="KF329" s="1">
        <v>65535</v>
      </c>
      <c r="KG329" s="1">
        <v>65535</v>
      </c>
      <c r="KH329" s="1">
        <v>65535</v>
      </c>
      <c r="KI329" s="1">
        <v>65535</v>
      </c>
      <c r="KJ329" s="1">
        <v>65535</v>
      </c>
      <c r="KK329" s="1">
        <v>65535</v>
      </c>
      <c r="KL329" s="1">
        <v>65535</v>
      </c>
      <c r="KM329" s="1">
        <v>65535</v>
      </c>
      <c r="KN329" s="1">
        <v>65535</v>
      </c>
      <c r="KO329" s="1">
        <v>65535</v>
      </c>
      <c r="KP329" s="1">
        <v>65535</v>
      </c>
      <c r="KQ329" s="1">
        <v>65535</v>
      </c>
      <c r="KR329" s="1">
        <v>65535</v>
      </c>
      <c r="KS329" s="1">
        <v>65535</v>
      </c>
      <c r="KT329" s="1">
        <v>65535</v>
      </c>
      <c r="KU329" s="1">
        <v>65535</v>
      </c>
      <c r="KV329" s="1">
        <v>65535</v>
      </c>
      <c r="KW329" s="1">
        <v>65535</v>
      </c>
      <c r="KX329" s="1">
        <v>65535</v>
      </c>
      <c r="KY329" s="1">
        <v>65535</v>
      </c>
      <c r="KZ329" s="1">
        <v>65535</v>
      </c>
      <c r="LA329" s="1">
        <v>65535</v>
      </c>
      <c r="LB329" s="1">
        <v>65535</v>
      </c>
      <c r="LC329" s="1">
        <v>65535</v>
      </c>
      <c r="LD329" s="1">
        <v>65535</v>
      </c>
      <c r="LE329" s="1">
        <v>65535</v>
      </c>
      <c r="LF329" s="1">
        <v>65535</v>
      </c>
      <c r="LG329" s="1">
        <v>65535</v>
      </c>
      <c r="LH329" s="1">
        <v>65535</v>
      </c>
      <c r="LI329" s="1">
        <v>65535</v>
      </c>
      <c r="LJ329" s="1">
        <v>65535</v>
      </c>
      <c r="LK329" s="1">
        <v>65535</v>
      </c>
      <c r="LL329" s="1">
        <v>65535</v>
      </c>
      <c r="LM329" s="1">
        <v>65535</v>
      </c>
      <c r="LN329" s="1">
        <v>65535</v>
      </c>
      <c r="LO329" s="1">
        <v>65535</v>
      </c>
      <c r="LP329" s="1">
        <v>65535</v>
      </c>
      <c r="LQ329" s="1">
        <v>65535</v>
      </c>
      <c r="LR329" s="1">
        <v>65535</v>
      </c>
      <c r="LS329" s="1">
        <v>65535</v>
      </c>
      <c r="LT329" s="1">
        <v>65535</v>
      </c>
      <c r="LU329" s="1">
        <v>65535</v>
      </c>
      <c r="LV329" s="1">
        <v>65535</v>
      </c>
      <c r="LW329" s="1">
        <v>65535</v>
      </c>
      <c r="LX329" s="1">
        <v>65535</v>
      </c>
      <c r="LY329" s="1">
        <v>65535</v>
      </c>
      <c r="LZ329" s="1">
        <v>65535</v>
      </c>
      <c r="MA329" s="1">
        <v>65535</v>
      </c>
      <c r="MB329" s="1">
        <v>65535</v>
      </c>
      <c r="MC329" s="1">
        <v>65535</v>
      </c>
      <c r="MD329" s="1">
        <v>65535</v>
      </c>
      <c r="ME329" s="1">
        <v>65535</v>
      </c>
      <c r="MF329" s="1">
        <v>65535</v>
      </c>
      <c r="MG329" s="1">
        <v>65535</v>
      </c>
      <c r="MH329" s="1">
        <v>65535</v>
      </c>
      <c r="MI329" s="1">
        <v>65535</v>
      </c>
      <c r="MJ329" s="1">
        <v>65535</v>
      </c>
      <c r="MK329" s="1">
        <v>65535</v>
      </c>
      <c r="ML329" s="1">
        <v>65535</v>
      </c>
      <c r="MM329" s="1">
        <v>65535</v>
      </c>
      <c r="MN329" s="1">
        <v>65535</v>
      </c>
      <c r="MO329" s="1">
        <v>65535</v>
      </c>
      <c r="MP329" s="1">
        <v>65535</v>
      </c>
      <c r="MQ329" s="1">
        <v>65535</v>
      </c>
      <c r="MR329" s="1">
        <v>65535</v>
      </c>
      <c r="MS329" s="1">
        <v>65535</v>
      </c>
      <c r="MT329" s="1">
        <v>65535</v>
      </c>
      <c r="MU329" s="1">
        <v>65535</v>
      </c>
      <c r="MV329" s="1">
        <v>65535</v>
      </c>
      <c r="MW329" s="1">
        <v>65535</v>
      </c>
      <c r="MX329" s="1">
        <v>65535</v>
      </c>
      <c r="MY329" s="1">
        <v>65535</v>
      </c>
      <c r="MZ329" s="1">
        <v>65535</v>
      </c>
      <c r="NA329" s="1">
        <v>65535</v>
      </c>
      <c r="NB329" s="1">
        <v>65535</v>
      </c>
      <c r="NC329" s="1">
        <v>65535</v>
      </c>
      <c r="ND329" s="1">
        <v>65535</v>
      </c>
      <c r="NE329" s="1">
        <v>65535</v>
      </c>
      <c r="NF329" s="1">
        <v>65535</v>
      </c>
      <c r="NG329" s="1">
        <v>65535</v>
      </c>
      <c r="NH329" s="1">
        <v>65535</v>
      </c>
      <c r="NI329" s="1">
        <v>65535</v>
      </c>
      <c r="NJ329" s="6">
        <f t="shared" si="270"/>
        <v>0.967741935483871</v>
      </c>
      <c r="NK329" s="3">
        <f t="shared" si="271"/>
        <v>0.9642857142857143</v>
      </c>
      <c r="NL329" s="3">
        <f t="shared" si="272"/>
        <v>1</v>
      </c>
      <c r="NM329" s="3">
        <f t="shared" si="273"/>
        <v>1</v>
      </c>
      <c r="NN329" s="3">
        <f t="shared" si="274"/>
        <v>1</v>
      </c>
      <c r="NO329" s="3">
        <f t="shared" si="275"/>
        <v>1</v>
      </c>
      <c r="NP329" s="3">
        <f t="shared" si="276"/>
        <v>0.87096774193548387</v>
      </c>
      <c r="NQ329" s="3">
        <f t="shared" si="277"/>
        <v>0</v>
      </c>
      <c r="NR329" s="3">
        <f t="shared" si="278"/>
        <v>0</v>
      </c>
      <c r="NS329" s="3">
        <f t="shared" si="279"/>
        <v>0</v>
      </c>
      <c r="NT329" s="3">
        <f t="shared" si="280"/>
        <v>0</v>
      </c>
      <c r="NU329" s="3">
        <f t="shared" si="281"/>
        <v>0</v>
      </c>
      <c r="NV329" s="3">
        <f t="shared" si="282"/>
        <v>0.56438356164383563</v>
      </c>
      <c r="NW329" s="5">
        <f t="shared" si="283"/>
        <v>14.38</v>
      </c>
      <c r="NX329" s="1">
        <f t="shared" si="284"/>
        <v>14.559259259259262</v>
      </c>
      <c r="NY329" s="1">
        <f t="shared" si="285"/>
        <v>14.590322580645163</v>
      </c>
      <c r="NZ329" s="1">
        <f t="shared" si="286"/>
        <v>14.376666666666665</v>
      </c>
      <c r="OA329" s="1">
        <f t="shared" si="287"/>
        <v>14.45161290322581</v>
      </c>
      <c r="OB329" s="1">
        <f t="shared" si="288"/>
        <v>14.563333333333336</v>
      </c>
      <c r="OC329" s="1">
        <f t="shared" si="289"/>
        <v>13.988888888888887</v>
      </c>
      <c r="OD329" s="1" t="e">
        <f t="shared" si="290"/>
        <v>#N/A</v>
      </c>
      <c r="OE329" s="1" t="e">
        <f t="shared" si="291"/>
        <v>#N/A</v>
      </c>
      <c r="OF329" s="1" t="e">
        <f t="shared" si="292"/>
        <v>#N/A</v>
      </c>
      <c r="OG329" s="1" t="e">
        <f t="shared" si="293"/>
        <v>#N/A</v>
      </c>
      <c r="OH329" s="1" t="e">
        <f t="shared" si="294"/>
        <v>#N/A</v>
      </c>
      <c r="OI329" s="111" t="e">
        <f>NA()</f>
        <v>#N/A</v>
      </c>
      <c r="OJ329" s="112" t="e">
        <f>NA()</f>
        <v>#N/A</v>
      </c>
      <c r="OK329" s="112" t="e">
        <f>NA()</f>
        <v>#N/A</v>
      </c>
      <c r="OL329" s="112" t="e">
        <f>NA()</f>
        <v>#N/A</v>
      </c>
      <c r="OM329" s="112" t="e">
        <f>NA()</f>
        <v>#N/A</v>
      </c>
      <c r="ON329" s="112" t="e">
        <f>NA()</f>
        <v>#N/A</v>
      </c>
      <c r="OO329" s="112" t="e">
        <f>NA()</f>
        <v>#N/A</v>
      </c>
      <c r="OP329" s="112" t="e">
        <f>NA()</f>
        <v>#N/A</v>
      </c>
      <c r="OQ329" s="112" t="e">
        <f>NA()</f>
        <v>#N/A</v>
      </c>
      <c r="OR329" s="112" t="e">
        <f>NA()</f>
        <v>#N/A</v>
      </c>
      <c r="OS329" s="112" t="e">
        <f>NA()</f>
        <v>#N/A</v>
      </c>
      <c r="OT329" s="112" t="e">
        <f>NA()</f>
        <v>#N/A</v>
      </c>
      <c r="OU329" s="5" t="e">
        <f t="shared" si="246"/>
        <v>#N/A</v>
      </c>
      <c r="OV329" s="1" t="e">
        <f t="shared" si="247"/>
        <v>#N/A</v>
      </c>
      <c r="OW329" s="1" t="e">
        <f t="shared" si="248"/>
        <v>#N/A</v>
      </c>
      <c r="OX329" s="1" t="e">
        <f t="shared" si="249"/>
        <v>#N/A</v>
      </c>
      <c r="OY329" s="1" t="e">
        <f t="shared" si="250"/>
        <v>#N/A</v>
      </c>
      <c r="OZ329" s="1" t="e">
        <f t="shared" si="251"/>
        <v>#N/A</v>
      </c>
      <c r="PA329" s="1" t="e">
        <f t="shared" si="252"/>
        <v>#N/A</v>
      </c>
      <c r="PB329" s="1" t="e">
        <f t="shared" si="253"/>
        <v>#N/A</v>
      </c>
      <c r="PC329" s="1" t="e">
        <f t="shared" si="254"/>
        <v>#N/A</v>
      </c>
      <c r="PD329" s="1" t="e">
        <f t="shared" si="255"/>
        <v>#N/A</v>
      </c>
      <c r="PE329" s="1" t="e">
        <f t="shared" si="256"/>
        <v>#N/A</v>
      </c>
      <c r="PF329" s="1" t="e">
        <f t="shared" si="257"/>
        <v>#N/A</v>
      </c>
      <c r="PG329" s="111" t="e">
        <f>NA()</f>
        <v>#N/A</v>
      </c>
      <c r="PH329" s="112" t="e">
        <f>NA()</f>
        <v>#N/A</v>
      </c>
      <c r="PI329" s="112" t="e">
        <f>NA()</f>
        <v>#N/A</v>
      </c>
      <c r="PJ329" s="112" t="e">
        <f>NA()</f>
        <v>#N/A</v>
      </c>
      <c r="PK329" s="112" t="e">
        <f>NA()</f>
        <v>#N/A</v>
      </c>
      <c r="PL329" s="112" t="e">
        <f>NA()</f>
        <v>#N/A</v>
      </c>
      <c r="PM329" s="112" t="e">
        <f>NA()</f>
        <v>#N/A</v>
      </c>
      <c r="PN329" s="112" t="e">
        <f>NA()</f>
        <v>#N/A</v>
      </c>
      <c r="PO329" s="112" t="e">
        <f>NA()</f>
        <v>#N/A</v>
      </c>
      <c r="PP329" s="112" t="e">
        <f>NA()</f>
        <v>#N/A</v>
      </c>
      <c r="PQ329" s="112" t="e">
        <f>NA()</f>
        <v>#N/A</v>
      </c>
      <c r="PR329" s="137" t="e">
        <f>NA()</f>
        <v>#N/A</v>
      </c>
      <c r="PS329" s="5">
        <f t="array" ref="PS329">+IF(ISERROR($NW329)=FALSE,MIN(IF($H329:$AL329&lt;65534,$H329:$AL329,"")),NA())</f>
        <v>12.7</v>
      </c>
      <c r="PT329" s="1">
        <f t="array" ref="PT329">+IF(ISERROR($NX329)=FALSE,MIN(IF($AM329:$BN329&lt;65534,$AM329:$BN329,"")),NA())</f>
        <v>12.9</v>
      </c>
      <c r="PU329" s="1">
        <f t="array" ref="PU329">+IF(ISERROR($NY329)=FALSE,MIN(IF($BP329:$CT329&lt;65534,$BP329:$CT329,"")),NA())</f>
        <v>12.9</v>
      </c>
      <c r="PV329" s="1">
        <f t="array" ref="PV329">+IF(ISERROR($NZ329)=FALSE,MIN(IF($CU329:$DX329&lt;65534,$CU329:$DX329,"")),NA())</f>
        <v>12.9</v>
      </c>
      <c r="PW329" s="1">
        <f t="array" ref="PW329">+IF(ISERROR($OA329)=FALSE,MIN(IF($DY329:$FC329&lt;65534,$DY329:$FC329,"")),NA())</f>
        <v>11.8</v>
      </c>
      <c r="PX329" s="1">
        <f t="array" ref="PX329">+IF(ISERROR($OB329)=FALSE,MIN(IF($FD329:$GG329&lt;65534,$FD329:$GG329,"")),NA())</f>
        <v>11.8</v>
      </c>
      <c r="PY329" s="1">
        <f t="array" ref="PY329">+IF(ISERROR($OC329)=FALSE,MIN(IF($GH329:$HL329&lt;65534,$GH329:$HL329,"")),NA())</f>
        <v>12.7</v>
      </c>
      <c r="PZ329" s="1" t="e">
        <f t="array" ref="PZ329">+IF(ISERROR($OD329)=FALSE,MIN(IF($HM329:$IQ329&lt;65534,$HM329:$IQ329,"")),NA())</f>
        <v>#N/A</v>
      </c>
      <c r="QA329" s="1" t="e">
        <f t="array" ref="QA329">+IF(ISERROR($OE329)=FALSE,MIN(IF($IR329:$JU329&lt;65534,$IR329:$JU329,"")),NA())</f>
        <v>#N/A</v>
      </c>
      <c r="QB329" s="1" t="e">
        <f t="array" ref="QB329">+IF(ISERROR($OF329)=FALSE,MIN(IF($JV329:$KZ329&lt;65534,$JV329:$KZ329,"")),NA())</f>
        <v>#N/A</v>
      </c>
      <c r="QC329" s="1" t="e">
        <f t="array" ref="QC329">+IF(ISERROR($OG329)=FALSE,MIN(IF($LA329:$MD329&lt;65534,$LA329:$MD329,"")),NA())</f>
        <v>#N/A</v>
      </c>
      <c r="QD329" s="1" t="e">
        <f t="array" ref="QD329">+IF(ISERROR($OH329)=FALSE,MIN(IF($ME329:$NI329&lt;65534,$ME329:$NI329,"")),NA())</f>
        <v>#N/A</v>
      </c>
      <c r="QE329" s="5" t="e">
        <f t="shared" si="258"/>
        <v>#N/A</v>
      </c>
      <c r="QF329" s="1" t="e">
        <f t="shared" si="259"/>
        <v>#N/A</v>
      </c>
      <c r="QG329" s="1" t="e">
        <f t="shared" si="260"/>
        <v>#N/A</v>
      </c>
      <c r="QH329" s="1" t="e">
        <f t="shared" si="261"/>
        <v>#N/A</v>
      </c>
      <c r="QI329" s="1" t="e">
        <f t="shared" si="262"/>
        <v>#N/A</v>
      </c>
      <c r="QJ329" s="1" t="e">
        <f t="shared" si="263"/>
        <v>#N/A</v>
      </c>
      <c r="QK329" s="1" t="e">
        <f t="shared" si="264"/>
        <v>#N/A</v>
      </c>
      <c r="QL329" s="1" t="e">
        <f t="shared" si="265"/>
        <v>#N/A</v>
      </c>
      <c r="QM329" s="1" t="e">
        <f t="shared" si="266"/>
        <v>#N/A</v>
      </c>
      <c r="QN329" s="1" t="e">
        <f t="shared" si="267"/>
        <v>#N/A</v>
      </c>
      <c r="QO329" s="1" t="e">
        <f t="shared" si="268"/>
        <v>#N/A</v>
      </c>
      <c r="QP329" s="1" t="e">
        <f t="shared" si="269"/>
        <v>#N/A</v>
      </c>
      <c r="QQ329" s="5" t="s">
        <v>893</v>
      </c>
    </row>
    <row r="330" spans="1:459" s="1" customFormat="1" x14ac:dyDescent="0.2">
      <c r="A330" s="107">
        <v>26155240</v>
      </c>
      <c r="B330" s="108">
        <v>-75.382416666666657</v>
      </c>
      <c r="C330" s="108">
        <v>4.8594444444444438</v>
      </c>
      <c r="D330" s="109">
        <v>3641</v>
      </c>
      <c r="E330" s="110" t="s">
        <v>659</v>
      </c>
      <c r="F330" s="110" t="s">
        <v>657</v>
      </c>
      <c r="G330" s="110" t="s">
        <v>22</v>
      </c>
      <c r="H330" s="1">
        <v>65535</v>
      </c>
      <c r="I330" s="1">
        <v>10</v>
      </c>
      <c r="J330" s="1">
        <v>5</v>
      </c>
      <c r="K330" s="1">
        <v>4.5999999999999996</v>
      </c>
      <c r="L330" s="1">
        <v>5</v>
      </c>
      <c r="M330" s="1">
        <v>4.5999999999999996</v>
      </c>
      <c r="N330" s="1">
        <v>4.5</v>
      </c>
      <c r="O330" s="1">
        <v>5</v>
      </c>
      <c r="P330" s="1">
        <v>5.6</v>
      </c>
      <c r="Q330" s="1">
        <v>6</v>
      </c>
      <c r="R330" s="1">
        <v>4.3</v>
      </c>
      <c r="S330" s="1">
        <v>2.9</v>
      </c>
      <c r="T330" s="1">
        <v>3.5</v>
      </c>
      <c r="U330" s="1">
        <v>3.8</v>
      </c>
      <c r="V330" s="1">
        <v>4.5</v>
      </c>
      <c r="W330" s="1">
        <v>5.6</v>
      </c>
      <c r="X330" s="1">
        <v>4.9000000000000004</v>
      </c>
      <c r="Y330" s="1">
        <v>3.9</v>
      </c>
      <c r="Z330" s="1">
        <v>6.4</v>
      </c>
      <c r="AA330" s="1">
        <v>4.5</v>
      </c>
      <c r="AB330" s="1">
        <v>6.1</v>
      </c>
      <c r="AC330" s="1">
        <v>4.8</v>
      </c>
      <c r="AD330" s="1">
        <v>5.3</v>
      </c>
      <c r="AE330" s="1">
        <v>6.1</v>
      </c>
      <c r="AF330" s="1">
        <v>6.2</v>
      </c>
      <c r="AG330" s="1">
        <v>5</v>
      </c>
      <c r="AH330" s="1">
        <v>6.8</v>
      </c>
      <c r="AI330" s="1">
        <v>6.2</v>
      </c>
      <c r="AJ330" s="1">
        <v>4.5999999999999996</v>
      </c>
      <c r="AK330" s="1">
        <v>4.5</v>
      </c>
      <c r="AL330" s="1">
        <v>5.8</v>
      </c>
      <c r="AM330" s="1">
        <v>65535</v>
      </c>
      <c r="AN330" s="1">
        <v>5.9</v>
      </c>
      <c r="AO330" s="1">
        <v>6.7</v>
      </c>
      <c r="AP330" s="1">
        <v>4.8</v>
      </c>
      <c r="AQ330" s="1">
        <v>4.9000000000000004</v>
      </c>
      <c r="AR330" s="1">
        <v>5.5</v>
      </c>
      <c r="AS330" s="1">
        <v>5.3</v>
      </c>
      <c r="AT330" s="1">
        <v>4.8</v>
      </c>
      <c r="AU330" s="1">
        <v>4.7</v>
      </c>
      <c r="AV330" s="1">
        <v>5.2</v>
      </c>
      <c r="AW330" s="1">
        <v>4.5</v>
      </c>
      <c r="AX330" s="1">
        <v>6</v>
      </c>
      <c r="AY330" s="1">
        <v>5</v>
      </c>
      <c r="AZ330" s="1">
        <v>5.7</v>
      </c>
      <c r="BA330" s="1">
        <v>5.7</v>
      </c>
      <c r="BB330" s="1">
        <v>4.5</v>
      </c>
      <c r="BC330" s="1">
        <v>4.4000000000000004</v>
      </c>
      <c r="BD330" s="1">
        <v>6</v>
      </c>
      <c r="BE330" s="1">
        <v>5.8</v>
      </c>
      <c r="BF330" s="1">
        <v>6.3</v>
      </c>
      <c r="BG330" s="1">
        <v>6</v>
      </c>
      <c r="BH330" s="1">
        <v>5</v>
      </c>
      <c r="BI330" s="1">
        <v>6.2</v>
      </c>
      <c r="BJ330" s="1">
        <v>7.3</v>
      </c>
      <c r="BK330" s="1">
        <v>5</v>
      </c>
      <c r="BL330" s="1">
        <v>6.5</v>
      </c>
      <c r="BM330" s="1">
        <v>7.4</v>
      </c>
      <c r="BN330" s="1">
        <v>5.2</v>
      </c>
      <c r="BO330" s="102"/>
      <c r="BP330" s="1">
        <v>5</v>
      </c>
      <c r="BQ330" s="1">
        <v>6</v>
      </c>
      <c r="BR330" s="1">
        <v>3.6</v>
      </c>
      <c r="BS330" s="1">
        <v>4.5</v>
      </c>
      <c r="BT330" s="1">
        <v>6.7</v>
      </c>
      <c r="BU330" s="1">
        <v>5.4</v>
      </c>
      <c r="BV330" s="1">
        <v>6.2</v>
      </c>
      <c r="BW330" s="1">
        <v>5.8</v>
      </c>
      <c r="BX330" s="1">
        <v>5.7</v>
      </c>
      <c r="BY330" s="1">
        <v>8.5</v>
      </c>
      <c r="BZ330" s="1">
        <v>6.6</v>
      </c>
      <c r="CA330" s="1">
        <v>5.7</v>
      </c>
      <c r="CB330" s="1">
        <v>6</v>
      </c>
      <c r="CC330" s="1">
        <v>4.7</v>
      </c>
      <c r="CD330" s="1">
        <v>4.7</v>
      </c>
      <c r="CE330" s="1">
        <v>5.6</v>
      </c>
      <c r="CF330" s="1">
        <v>6.2</v>
      </c>
      <c r="CG330" s="1">
        <v>7</v>
      </c>
      <c r="CH330" s="1">
        <v>6</v>
      </c>
      <c r="CI330" s="1">
        <v>7.3</v>
      </c>
      <c r="CJ330" s="1">
        <v>5.0999999999999996</v>
      </c>
      <c r="CK330" s="1">
        <v>6.9</v>
      </c>
      <c r="CL330" s="1">
        <v>6.6</v>
      </c>
      <c r="CM330" s="1">
        <v>6.2</v>
      </c>
      <c r="CN330" s="1">
        <v>6.7</v>
      </c>
      <c r="CO330" s="1">
        <v>5.9</v>
      </c>
      <c r="CP330" s="1">
        <v>6.3</v>
      </c>
      <c r="CQ330" s="1">
        <v>5.0999999999999996</v>
      </c>
      <c r="CR330" s="1">
        <v>5.6</v>
      </c>
      <c r="CS330" s="1">
        <v>5.0999999999999996</v>
      </c>
      <c r="CT330" s="1">
        <v>6.3</v>
      </c>
      <c r="CU330" s="1">
        <v>7.5</v>
      </c>
      <c r="CV330" s="1">
        <v>8</v>
      </c>
      <c r="CW330" s="1">
        <v>4.7</v>
      </c>
      <c r="CX330" s="1">
        <v>6.3</v>
      </c>
      <c r="CY330" s="1">
        <v>7.6</v>
      </c>
      <c r="CZ330" s="1">
        <v>7</v>
      </c>
      <c r="DA330" s="1">
        <v>4.8</v>
      </c>
      <c r="DB330" s="1">
        <v>5.0999999999999996</v>
      </c>
      <c r="DC330" s="1">
        <v>5.5</v>
      </c>
      <c r="DD330" s="1">
        <v>6.5</v>
      </c>
      <c r="DE330" s="1">
        <v>6.3</v>
      </c>
      <c r="DF330" s="1">
        <v>5.4</v>
      </c>
      <c r="DG330" s="1">
        <v>6.1</v>
      </c>
      <c r="DH330" s="1">
        <v>5.9</v>
      </c>
      <c r="DI330" s="1">
        <v>8</v>
      </c>
      <c r="DJ330" s="1">
        <v>6.1</v>
      </c>
      <c r="DK330" s="1">
        <v>6.2</v>
      </c>
      <c r="DL330" s="1">
        <v>6.1</v>
      </c>
      <c r="DM330" s="1">
        <v>6</v>
      </c>
      <c r="DN330" s="1">
        <v>8</v>
      </c>
      <c r="DO330" s="1">
        <v>6.8</v>
      </c>
      <c r="DP330" s="1">
        <v>7.5</v>
      </c>
      <c r="DQ330" s="1">
        <v>5.0999999999999996</v>
      </c>
      <c r="DR330" s="1">
        <v>6.5</v>
      </c>
      <c r="DS330" s="1">
        <v>6.6</v>
      </c>
      <c r="DT330" s="1">
        <v>6.7</v>
      </c>
      <c r="DU330" s="1">
        <v>7.2</v>
      </c>
      <c r="DV330" s="1">
        <v>9.4</v>
      </c>
      <c r="DW330" s="1">
        <v>6</v>
      </c>
      <c r="DX330" s="1">
        <v>5.8</v>
      </c>
      <c r="DY330" s="1">
        <v>9.4</v>
      </c>
      <c r="DZ330" s="1">
        <v>7.3</v>
      </c>
      <c r="EA330" s="1">
        <v>6.5</v>
      </c>
      <c r="EB330" s="1">
        <v>7.8</v>
      </c>
      <c r="EC330" s="1">
        <v>7.6</v>
      </c>
      <c r="ED330" s="1">
        <v>8</v>
      </c>
      <c r="EE330" s="1">
        <v>6.9</v>
      </c>
      <c r="EF330" s="1">
        <v>6</v>
      </c>
      <c r="EG330" s="1">
        <v>6.6</v>
      </c>
      <c r="EH330" s="1">
        <v>8.1</v>
      </c>
      <c r="EI330" s="1">
        <v>6.7</v>
      </c>
      <c r="EJ330" s="1">
        <v>7.4</v>
      </c>
      <c r="EK330" s="1">
        <v>6.1</v>
      </c>
      <c r="EL330" s="1">
        <v>8</v>
      </c>
      <c r="EM330" s="1">
        <v>7.7</v>
      </c>
      <c r="EN330" s="1">
        <v>6.7</v>
      </c>
      <c r="EO330" s="1">
        <v>7.4</v>
      </c>
      <c r="EP330" s="1">
        <v>4.3</v>
      </c>
      <c r="EQ330" s="1">
        <v>7.2</v>
      </c>
      <c r="ER330" s="1">
        <v>7.3</v>
      </c>
      <c r="ES330" s="1">
        <v>7.8</v>
      </c>
      <c r="ET330" s="1">
        <v>5.5</v>
      </c>
      <c r="EU330" s="1">
        <v>6.5</v>
      </c>
      <c r="EV330" s="1">
        <v>5.7</v>
      </c>
      <c r="EW330" s="1">
        <v>4.7</v>
      </c>
      <c r="EX330" s="1">
        <v>3.9</v>
      </c>
      <c r="EY330" s="1">
        <v>5.2</v>
      </c>
      <c r="EZ330" s="1">
        <v>5.9</v>
      </c>
      <c r="FA330" s="1">
        <v>4.2</v>
      </c>
      <c r="FB330" s="1">
        <v>6.1</v>
      </c>
      <c r="FC330" s="1">
        <v>4.4000000000000004</v>
      </c>
      <c r="FD330" s="1">
        <v>5.7</v>
      </c>
      <c r="FE330" s="1">
        <v>4.5999999999999996</v>
      </c>
      <c r="FF330" s="1">
        <v>6.9</v>
      </c>
      <c r="FG330" s="1">
        <v>4.5999999999999996</v>
      </c>
      <c r="FH330" s="1">
        <v>6.7</v>
      </c>
      <c r="FI330" s="1">
        <v>3.5</v>
      </c>
      <c r="FJ330" s="1">
        <v>5.8</v>
      </c>
      <c r="FK330" s="1">
        <v>3.7</v>
      </c>
      <c r="FL330" s="1">
        <v>6.6</v>
      </c>
      <c r="FM330" s="1">
        <v>5.8</v>
      </c>
      <c r="FN330" s="1">
        <v>6.2</v>
      </c>
      <c r="FO330" s="1">
        <v>6.5</v>
      </c>
      <c r="FP330" s="1">
        <v>5.9</v>
      </c>
      <c r="FQ330" s="1">
        <v>5.8</v>
      </c>
      <c r="FR330" s="1">
        <v>3.8</v>
      </c>
      <c r="FS330" s="1">
        <v>7.2</v>
      </c>
      <c r="FT330" s="1">
        <v>9.4</v>
      </c>
      <c r="FU330" s="1">
        <v>8.3000000000000007</v>
      </c>
      <c r="FV330" s="1">
        <v>7.7</v>
      </c>
      <c r="FW330" s="1">
        <v>7</v>
      </c>
      <c r="FX330" s="1">
        <v>6.9</v>
      </c>
      <c r="FY330" s="1">
        <v>7.7</v>
      </c>
      <c r="FZ330" s="1">
        <v>6.5</v>
      </c>
      <c r="GA330" s="1">
        <v>6</v>
      </c>
      <c r="GB330" s="1">
        <v>5.7</v>
      </c>
      <c r="GC330" s="1">
        <v>5.8</v>
      </c>
      <c r="GD330" s="1">
        <v>4.7</v>
      </c>
      <c r="GE330" s="1">
        <v>6</v>
      </c>
      <c r="GF330" s="1">
        <v>7.2</v>
      </c>
      <c r="GG330" s="1">
        <v>6.2</v>
      </c>
      <c r="GH330" s="1">
        <v>6.1</v>
      </c>
      <c r="GI330" s="1">
        <v>5.4</v>
      </c>
      <c r="GJ330" s="1">
        <v>5.4</v>
      </c>
      <c r="GK330" s="1">
        <v>4.2</v>
      </c>
      <c r="GL330" s="1">
        <v>4.5</v>
      </c>
      <c r="GM330" s="1">
        <v>4.7</v>
      </c>
      <c r="GN330" s="1">
        <v>4.3</v>
      </c>
      <c r="GO330" s="1">
        <v>4.5999999999999996</v>
      </c>
      <c r="GP330" s="1">
        <v>3.3</v>
      </c>
      <c r="GQ330" s="1">
        <v>4.9000000000000004</v>
      </c>
      <c r="GR330" s="1">
        <v>4.7</v>
      </c>
      <c r="GS330" s="1">
        <v>5.6</v>
      </c>
      <c r="GT330" s="1">
        <v>4.5</v>
      </c>
      <c r="GU330" s="1">
        <v>6</v>
      </c>
      <c r="GV330" s="1">
        <v>5.4</v>
      </c>
      <c r="GW330" s="1">
        <v>2.2000000000000002</v>
      </c>
      <c r="GX330" s="1">
        <v>5</v>
      </c>
      <c r="GY330" s="1">
        <v>5.4</v>
      </c>
      <c r="GZ330" s="1">
        <v>6.1</v>
      </c>
      <c r="HA330" s="1">
        <v>7.4</v>
      </c>
      <c r="HB330" s="1">
        <v>6</v>
      </c>
      <c r="HC330" s="1">
        <v>5.5</v>
      </c>
      <c r="HD330" s="1">
        <v>5.9</v>
      </c>
      <c r="HE330" s="1">
        <v>5.2</v>
      </c>
      <c r="HF330" s="1">
        <v>4.3</v>
      </c>
      <c r="HG330" s="1">
        <v>5.7</v>
      </c>
      <c r="HH330" s="1">
        <v>5.3</v>
      </c>
      <c r="HI330" s="1">
        <v>5.8</v>
      </c>
      <c r="HJ330" s="1">
        <v>3.2</v>
      </c>
      <c r="HK330" s="1">
        <v>5.9</v>
      </c>
      <c r="HL330" s="1">
        <v>5</v>
      </c>
      <c r="HM330" s="1">
        <v>3.4</v>
      </c>
      <c r="HN330" s="1">
        <v>4.3</v>
      </c>
      <c r="HO330" s="1">
        <v>6</v>
      </c>
      <c r="HP330" s="1">
        <v>6.3</v>
      </c>
      <c r="HQ330" s="1">
        <v>5.0999999999999996</v>
      </c>
      <c r="HR330" s="1">
        <v>4.0999999999999996</v>
      </c>
      <c r="HS330" s="1">
        <v>5.3</v>
      </c>
      <c r="HT330" s="1">
        <v>5.7</v>
      </c>
      <c r="HU330" s="1">
        <v>4.8</v>
      </c>
      <c r="HV330" s="1">
        <v>4.7</v>
      </c>
      <c r="HW330" s="1">
        <v>5.0999999999999996</v>
      </c>
      <c r="HX330" s="1">
        <v>5.4</v>
      </c>
      <c r="HY330" s="1">
        <v>6.2</v>
      </c>
      <c r="HZ330" s="1">
        <v>6.3</v>
      </c>
      <c r="IA330" s="1">
        <v>4.5</v>
      </c>
      <c r="IB330" s="1">
        <v>3.3</v>
      </c>
      <c r="IC330" s="1">
        <v>5.2</v>
      </c>
      <c r="ID330" s="1">
        <v>4.3</v>
      </c>
      <c r="IE330" s="1">
        <v>4.4000000000000004</v>
      </c>
      <c r="IF330" s="1">
        <v>4.4000000000000004</v>
      </c>
      <c r="IG330" s="1">
        <v>6.1</v>
      </c>
      <c r="IH330" s="1">
        <v>3.7</v>
      </c>
      <c r="II330" s="1">
        <v>4.7</v>
      </c>
      <c r="IJ330" s="1">
        <v>5.4</v>
      </c>
      <c r="IK330" s="1">
        <v>3.1</v>
      </c>
      <c r="IL330" s="1">
        <v>3.2</v>
      </c>
      <c r="IM330" s="1">
        <v>6.7</v>
      </c>
      <c r="IN330" s="1">
        <v>6</v>
      </c>
      <c r="IO330" s="1">
        <v>4.3</v>
      </c>
      <c r="IP330" s="1">
        <v>5.6</v>
      </c>
      <c r="IQ330" s="1">
        <v>4.2</v>
      </c>
      <c r="IR330" s="1">
        <v>5.6</v>
      </c>
      <c r="IS330" s="1">
        <v>5.3</v>
      </c>
      <c r="IT330" s="1">
        <v>4.2</v>
      </c>
      <c r="IU330" s="1">
        <v>5.0999999999999996</v>
      </c>
      <c r="IV330" s="1">
        <v>3.7</v>
      </c>
      <c r="IW330" s="1">
        <v>6.8</v>
      </c>
      <c r="IX330" s="1">
        <v>3.2</v>
      </c>
      <c r="IY330" s="1">
        <v>3.9</v>
      </c>
      <c r="IZ330" s="1">
        <v>7.5</v>
      </c>
      <c r="JA330" s="1">
        <v>3.7</v>
      </c>
      <c r="JB330" s="1">
        <v>4</v>
      </c>
      <c r="JC330" s="1">
        <v>4.7</v>
      </c>
      <c r="JD330" s="1">
        <v>5.7</v>
      </c>
      <c r="JE330" s="1">
        <v>6.1</v>
      </c>
      <c r="JF330" s="1">
        <v>5.6</v>
      </c>
      <c r="JG330" s="1">
        <v>4.5999999999999996</v>
      </c>
      <c r="JH330" s="1">
        <v>4.0999999999999996</v>
      </c>
      <c r="JI330" s="1">
        <v>4.8</v>
      </c>
      <c r="JJ330" s="1">
        <v>5.8</v>
      </c>
      <c r="JK330" s="1">
        <v>3.5</v>
      </c>
      <c r="JL330" s="1">
        <v>5.3</v>
      </c>
      <c r="JM330" s="1">
        <v>4.5</v>
      </c>
      <c r="JN330" s="1">
        <v>3.7</v>
      </c>
      <c r="JO330" s="1">
        <v>3.5</v>
      </c>
      <c r="JP330" s="1">
        <v>5.0999999999999996</v>
      </c>
      <c r="JQ330" s="1">
        <v>5.0999999999999996</v>
      </c>
      <c r="JR330" s="1">
        <v>3.7</v>
      </c>
      <c r="JS330" s="1">
        <v>4.3</v>
      </c>
      <c r="JT330" s="1">
        <v>3</v>
      </c>
      <c r="JU330" s="1">
        <v>4</v>
      </c>
      <c r="JV330" s="1">
        <v>4.5999999999999996</v>
      </c>
      <c r="JW330" s="1">
        <v>3.5</v>
      </c>
      <c r="JX330" s="1">
        <v>3.7</v>
      </c>
      <c r="JY330" s="1">
        <v>4.5999999999999996</v>
      </c>
      <c r="JZ330" s="1">
        <v>2.7</v>
      </c>
      <c r="KA330" s="1">
        <v>4.0999999999999996</v>
      </c>
      <c r="KB330" s="1">
        <v>4.3</v>
      </c>
      <c r="KC330" s="1">
        <v>4.4000000000000004</v>
      </c>
      <c r="KD330" s="1">
        <v>3.1</v>
      </c>
      <c r="KE330" s="1">
        <v>3.7</v>
      </c>
      <c r="KF330" s="1">
        <v>3.1</v>
      </c>
      <c r="KG330" s="1">
        <v>4.2</v>
      </c>
      <c r="KH330" s="1">
        <v>5.6</v>
      </c>
      <c r="KI330" s="1">
        <v>4.5</v>
      </c>
      <c r="KJ330" s="1">
        <v>2.9</v>
      </c>
      <c r="KK330" s="1">
        <v>4</v>
      </c>
      <c r="KL330" s="1">
        <v>3.5</v>
      </c>
      <c r="KM330" s="1">
        <v>4.4000000000000004</v>
      </c>
      <c r="KN330" s="1">
        <v>4.4000000000000004</v>
      </c>
      <c r="KO330" s="1">
        <v>4.7</v>
      </c>
      <c r="KP330" s="1">
        <v>3.9</v>
      </c>
      <c r="KQ330" s="1">
        <v>3.3</v>
      </c>
      <c r="KR330" s="1">
        <v>3.6</v>
      </c>
      <c r="KS330" s="1">
        <v>4.9000000000000004</v>
      </c>
      <c r="KT330" s="1">
        <v>3.5</v>
      </c>
      <c r="KU330" s="1">
        <v>4.7</v>
      </c>
      <c r="KV330" s="1">
        <v>5.4</v>
      </c>
      <c r="KW330" s="1">
        <v>6.7</v>
      </c>
      <c r="KX330" s="1">
        <v>5</v>
      </c>
      <c r="KY330" s="1">
        <v>3.2</v>
      </c>
      <c r="KZ330" s="1">
        <v>3.4</v>
      </c>
      <c r="LA330" s="1">
        <v>3.4</v>
      </c>
      <c r="LB330" s="1">
        <v>3.9</v>
      </c>
      <c r="LC330" s="1">
        <v>3.7</v>
      </c>
      <c r="LD330" s="1">
        <v>4.3</v>
      </c>
      <c r="LE330" s="1">
        <v>4.9000000000000004</v>
      </c>
      <c r="LF330" s="1">
        <v>4.5</v>
      </c>
      <c r="LG330" s="1">
        <v>4</v>
      </c>
      <c r="LH330" s="1">
        <v>5.3</v>
      </c>
      <c r="LI330" s="1">
        <v>5.0999999999999996</v>
      </c>
      <c r="LJ330" s="1">
        <v>4.7</v>
      </c>
      <c r="LK330" s="1">
        <v>6.3</v>
      </c>
      <c r="LL330" s="1">
        <v>6.3</v>
      </c>
      <c r="LM330" s="1">
        <v>5.5</v>
      </c>
      <c r="LN330" s="1">
        <v>4.5</v>
      </c>
      <c r="LO330" s="1">
        <v>5.3</v>
      </c>
      <c r="LP330" s="1">
        <v>4</v>
      </c>
      <c r="LQ330" s="1">
        <v>3</v>
      </c>
      <c r="LR330" s="1">
        <v>4.2</v>
      </c>
      <c r="LS330" s="1">
        <v>2.9</v>
      </c>
      <c r="LT330" s="1">
        <v>3</v>
      </c>
      <c r="LU330" s="1">
        <v>2.4</v>
      </c>
      <c r="LV330" s="1">
        <v>3.1</v>
      </c>
      <c r="LW330" s="1">
        <v>2.6</v>
      </c>
      <c r="LX330" s="1">
        <v>3.2</v>
      </c>
      <c r="LY330" s="1">
        <v>2.7</v>
      </c>
      <c r="LZ330" s="1">
        <v>6.5</v>
      </c>
      <c r="MA330" s="1">
        <v>7.4</v>
      </c>
      <c r="MB330" s="1">
        <v>4.8</v>
      </c>
      <c r="MC330" s="1">
        <v>3.3</v>
      </c>
      <c r="MD330" s="1">
        <v>4.9000000000000004</v>
      </c>
      <c r="ME330" s="1">
        <v>65535</v>
      </c>
      <c r="MF330" s="1">
        <v>65535</v>
      </c>
      <c r="MG330" s="1">
        <v>65535</v>
      </c>
      <c r="MH330" s="1">
        <v>65535</v>
      </c>
      <c r="MI330" s="1">
        <v>65535</v>
      </c>
      <c r="MJ330" s="1">
        <v>65535</v>
      </c>
      <c r="MK330" s="1">
        <v>65535</v>
      </c>
      <c r="ML330" s="1">
        <v>65535</v>
      </c>
      <c r="MM330" s="1">
        <v>65535</v>
      </c>
      <c r="MN330" s="1">
        <v>65535</v>
      </c>
      <c r="MO330" s="1">
        <v>65535</v>
      </c>
      <c r="MP330" s="1">
        <v>65535</v>
      </c>
      <c r="MQ330" s="1">
        <v>65535</v>
      </c>
      <c r="MR330" s="1">
        <v>65535</v>
      </c>
      <c r="MS330" s="1">
        <v>65535</v>
      </c>
      <c r="MT330" s="1">
        <v>65535</v>
      </c>
      <c r="MU330" s="1">
        <v>65535</v>
      </c>
      <c r="MV330" s="1">
        <v>65535</v>
      </c>
      <c r="MW330" s="1">
        <v>65535</v>
      </c>
      <c r="MX330" s="1">
        <v>65535</v>
      </c>
      <c r="MY330" s="1">
        <v>65535</v>
      </c>
      <c r="MZ330" s="1">
        <v>65535</v>
      </c>
      <c r="NA330" s="1">
        <v>65535</v>
      </c>
      <c r="NB330" s="1">
        <v>65535</v>
      </c>
      <c r="NC330" s="1">
        <v>65535</v>
      </c>
      <c r="ND330" s="1">
        <v>65535</v>
      </c>
      <c r="NE330" s="1">
        <v>65535</v>
      </c>
      <c r="NF330" s="1">
        <v>65535</v>
      </c>
      <c r="NG330" s="1">
        <v>65535</v>
      </c>
      <c r="NH330" s="1">
        <v>65535</v>
      </c>
      <c r="NI330" s="1">
        <v>5.0999999999999996</v>
      </c>
      <c r="NJ330" s="6">
        <f t="shared" si="270"/>
        <v>0.967741935483871</v>
      </c>
      <c r="NK330" s="3">
        <f t="shared" si="271"/>
        <v>0.9642857142857143</v>
      </c>
      <c r="NL330" s="3">
        <f t="shared" si="272"/>
        <v>1</v>
      </c>
      <c r="NM330" s="3">
        <f t="shared" si="273"/>
        <v>1</v>
      </c>
      <c r="NN330" s="3">
        <f t="shared" si="274"/>
        <v>1</v>
      </c>
      <c r="NO330" s="3">
        <f t="shared" si="275"/>
        <v>1</v>
      </c>
      <c r="NP330" s="3">
        <f t="shared" si="276"/>
        <v>1</v>
      </c>
      <c r="NQ330" s="3">
        <f t="shared" si="277"/>
        <v>1</v>
      </c>
      <c r="NR330" s="3">
        <f t="shared" si="278"/>
        <v>1</v>
      </c>
      <c r="NS330" s="3">
        <f t="shared" si="279"/>
        <v>1</v>
      </c>
      <c r="NT330" s="3">
        <f t="shared" si="280"/>
        <v>1</v>
      </c>
      <c r="NU330" s="3">
        <f t="shared" si="281"/>
        <v>3.2258064516129031E-2</v>
      </c>
      <c r="NV330" s="3">
        <f t="shared" si="282"/>
        <v>0.9123287671232877</v>
      </c>
      <c r="NW330" s="5">
        <f t="shared" si="283"/>
        <v>5.2</v>
      </c>
      <c r="NX330" s="1">
        <f t="shared" si="284"/>
        <v>5.5666666666666664</v>
      </c>
      <c r="NY330" s="1">
        <f t="shared" si="285"/>
        <v>5.9032258064516121</v>
      </c>
      <c r="NZ330" s="1">
        <f t="shared" si="286"/>
        <v>6.4899999999999993</v>
      </c>
      <c r="OA330" s="1">
        <f t="shared" si="287"/>
        <v>6.5451612903225795</v>
      </c>
      <c r="OB330" s="1">
        <f t="shared" si="288"/>
        <v>6.1466666666666647</v>
      </c>
      <c r="OC330" s="1">
        <f t="shared" si="289"/>
        <v>5.0806451612903238</v>
      </c>
      <c r="OD330" s="1">
        <f t="shared" si="290"/>
        <v>4.8967741935483877</v>
      </c>
      <c r="OE330" s="1">
        <f t="shared" si="291"/>
        <v>4.669999999999999</v>
      </c>
      <c r="OF330" s="1">
        <f t="shared" si="292"/>
        <v>4.1161290322580655</v>
      </c>
      <c r="OG330" s="1">
        <f t="shared" si="293"/>
        <v>4.3233333333333341</v>
      </c>
      <c r="OH330" s="1" t="e">
        <f t="shared" si="294"/>
        <v>#N/A</v>
      </c>
      <c r="OI330" s="111" t="e">
        <f>NA()</f>
        <v>#N/A</v>
      </c>
      <c r="OJ330" s="112" t="e">
        <f>NA()</f>
        <v>#N/A</v>
      </c>
      <c r="OK330" s="112" t="e">
        <f>NA()</f>
        <v>#N/A</v>
      </c>
      <c r="OL330" s="112" t="e">
        <f>NA()</f>
        <v>#N/A</v>
      </c>
      <c r="OM330" s="112" t="e">
        <f>NA()</f>
        <v>#N/A</v>
      </c>
      <c r="ON330" s="112" t="e">
        <f>NA()</f>
        <v>#N/A</v>
      </c>
      <c r="OO330" s="112" t="e">
        <f>NA()</f>
        <v>#N/A</v>
      </c>
      <c r="OP330" s="112" t="e">
        <f>NA()</f>
        <v>#N/A</v>
      </c>
      <c r="OQ330" s="112" t="e">
        <f>NA()</f>
        <v>#N/A</v>
      </c>
      <c r="OR330" s="112" t="e">
        <f>NA()</f>
        <v>#N/A</v>
      </c>
      <c r="OS330" s="112" t="e">
        <f>NA()</f>
        <v>#N/A</v>
      </c>
      <c r="OT330" s="112" t="e">
        <f>NA()</f>
        <v>#N/A</v>
      </c>
      <c r="OU330" s="5" t="e">
        <f t="shared" si="246"/>
        <v>#N/A</v>
      </c>
      <c r="OV330" s="1" t="e">
        <f t="shared" si="247"/>
        <v>#N/A</v>
      </c>
      <c r="OW330" s="1" t="e">
        <f t="shared" si="248"/>
        <v>#N/A</v>
      </c>
      <c r="OX330" s="1" t="e">
        <f t="shared" si="249"/>
        <v>#N/A</v>
      </c>
      <c r="OY330" s="1" t="e">
        <f t="shared" si="250"/>
        <v>#N/A</v>
      </c>
      <c r="OZ330" s="1" t="e">
        <f t="shared" si="251"/>
        <v>#N/A</v>
      </c>
      <c r="PA330" s="1" t="e">
        <f t="shared" si="252"/>
        <v>#N/A</v>
      </c>
      <c r="PB330" s="1" t="e">
        <f t="shared" si="253"/>
        <v>#N/A</v>
      </c>
      <c r="PC330" s="1" t="e">
        <f t="shared" si="254"/>
        <v>#N/A</v>
      </c>
      <c r="PD330" s="1" t="e">
        <f t="shared" si="255"/>
        <v>#N/A</v>
      </c>
      <c r="PE330" s="1" t="e">
        <f t="shared" si="256"/>
        <v>#N/A</v>
      </c>
      <c r="PF330" s="1" t="e">
        <f t="shared" si="257"/>
        <v>#N/A</v>
      </c>
      <c r="PG330" s="111" t="e">
        <f>NA()</f>
        <v>#N/A</v>
      </c>
      <c r="PH330" s="112" t="e">
        <f>NA()</f>
        <v>#N/A</v>
      </c>
      <c r="PI330" s="112" t="e">
        <f>NA()</f>
        <v>#N/A</v>
      </c>
      <c r="PJ330" s="112" t="e">
        <f>NA()</f>
        <v>#N/A</v>
      </c>
      <c r="PK330" s="112" t="e">
        <f>NA()</f>
        <v>#N/A</v>
      </c>
      <c r="PL330" s="112" t="e">
        <f>NA()</f>
        <v>#N/A</v>
      </c>
      <c r="PM330" s="112" t="e">
        <f>NA()</f>
        <v>#N/A</v>
      </c>
      <c r="PN330" s="112" t="e">
        <f>NA()</f>
        <v>#N/A</v>
      </c>
      <c r="PO330" s="112" t="e">
        <f>NA()</f>
        <v>#N/A</v>
      </c>
      <c r="PP330" s="112" t="e">
        <f>NA()</f>
        <v>#N/A</v>
      </c>
      <c r="PQ330" s="112" t="e">
        <f>NA()</f>
        <v>#N/A</v>
      </c>
      <c r="PR330" s="137" t="e">
        <f>NA()</f>
        <v>#N/A</v>
      </c>
      <c r="PS330" s="5">
        <f t="array" ref="PS330">+IF(ISERROR($NW330)=FALSE,MIN(IF($H330:$AL330&lt;65534,$H330:$AL330,"")),NA())</f>
        <v>2.9</v>
      </c>
      <c r="PT330" s="1">
        <f t="array" ref="PT330">+IF(ISERROR($NX330)=FALSE,MIN(IF($AM330:$BN330&lt;65534,$AM330:$BN330,"")),NA())</f>
        <v>4.4000000000000004</v>
      </c>
      <c r="PU330" s="1">
        <f t="array" ref="PU330">+IF(ISERROR($NY330)=FALSE,MIN(IF($BP330:$CT330&lt;65534,$BP330:$CT330,"")),NA())</f>
        <v>3.6</v>
      </c>
      <c r="PV330" s="1">
        <f t="array" ref="PV330">+IF(ISERROR($NZ330)=FALSE,MIN(IF($CU330:$DX330&lt;65534,$CU330:$DX330,"")),NA())</f>
        <v>4.7</v>
      </c>
      <c r="PW330" s="1">
        <f t="array" ref="PW330">+IF(ISERROR($OA330)=FALSE,MIN(IF($DY330:$FC330&lt;65534,$DY330:$FC330,"")),NA())</f>
        <v>3.9</v>
      </c>
      <c r="PX330" s="1">
        <f t="array" ref="PX330">+IF(ISERROR($OB330)=FALSE,MIN(IF($FD330:$GG330&lt;65534,$FD330:$GG330,"")),NA())</f>
        <v>3.5</v>
      </c>
      <c r="PY330" s="1">
        <f t="array" ref="PY330">+IF(ISERROR($OC330)=FALSE,MIN(IF($GH330:$HL330&lt;65534,$GH330:$HL330,"")),NA())</f>
        <v>2.2000000000000002</v>
      </c>
      <c r="PZ330" s="1">
        <f t="array" ref="PZ330">+IF(ISERROR($OD330)=FALSE,MIN(IF($HM330:$IQ330&lt;65534,$HM330:$IQ330,"")),NA())</f>
        <v>3.1</v>
      </c>
      <c r="QA330" s="1">
        <f t="array" ref="QA330">+IF(ISERROR($OE330)=FALSE,MIN(IF($IR330:$JU330&lt;65534,$IR330:$JU330,"")),NA())</f>
        <v>3</v>
      </c>
      <c r="QB330" s="1">
        <f t="array" ref="QB330">+IF(ISERROR($OF330)=FALSE,MIN(IF($JV330:$KZ330&lt;65534,$JV330:$KZ330,"")),NA())</f>
        <v>2.7</v>
      </c>
      <c r="QC330" s="1">
        <f t="array" ref="QC330">+IF(ISERROR($OG330)=FALSE,MIN(IF($LA330:$MD330&lt;65534,$LA330:$MD330,"")),NA())</f>
        <v>2.4</v>
      </c>
      <c r="QD330" s="1" t="e">
        <f t="array" ref="QD330">+IF(ISERROR($OH330)=FALSE,MIN(IF($ME330:$NI330&lt;65534,$ME330:$NI330,"")),NA())</f>
        <v>#N/A</v>
      </c>
      <c r="QE330" s="5" t="e">
        <f t="shared" si="258"/>
        <v>#N/A</v>
      </c>
      <c r="QF330" s="1" t="e">
        <f t="shared" si="259"/>
        <v>#N/A</v>
      </c>
      <c r="QG330" s="1" t="e">
        <f t="shared" si="260"/>
        <v>#N/A</v>
      </c>
      <c r="QH330" s="1" t="e">
        <f t="shared" si="261"/>
        <v>#N/A</v>
      </c>
      <c r="QI330" s="1" t="e">
        <f t="shared" si="262"/>
        <v>#N/A</v>
      </c>
      <c r="QJ330" s="1" t="e">
        <f t="shared" si="263"/>
        <v>#N/A</v>
      </c>
      <c r="QK330" s="1" t="e">
        <f t="shared" si="264"/>
        <v>#N/A</v>
      </c>
      <c r="QL330" s="1" t="e">
        <f t="shared" si="265"/>
        <v>#N/A</v>
      </c>
      <c r="QM330" s="1" t="e">
        <f t="shared" si="266"/>
        <v>#N/A</v>
      </c>
      <c r="QN330" s="1" t="e">
        <f t="shared" si="267"/>
        <v>#N/A</v>
      </c>
      <c r="QO330" s="1" t="e">
        <f t="shared" si="268"/>
        <v>#N/A</v>
      </c>
      <c r="QP330" s="1" t="e">
        <f t="shared" si="269"/>
        <v>#N/A</v>
      </c>
      <c r="QQ330" s="5" t="s">
        <v>893</v>
      </c>
    </row>
    <row r="331" spans="1:459" s="1" customFormat="1" x14ac:dyDescent="0.2">
      <c r="A331" s="107">
        <v>26155250</v>
      </c>
      <c r="B331" s="108">
        <v>-75.375833333333333</v>
      </c>
      <c r="C331" s="108">
        <v>4.8298055555555557</v>
      </c>
      <c r="D331" s="109">
        <v>4413</v>
      </c>
      <c r="E331" s="110" t="s">
        <v>660</v>
      </c>
      <c r="F331" s="110" t="s">
        <v>657</v>
      </c>
      <c r="G331" s="110" t="s">
        <v>22</v>
      </c>
      <c r="H331" s="1">
        <v>65535</v>
      </c>
      <c r="I331" s="1">
        <v>2</v>
      </c>
      <c r="J331" s="1">
        <v>-0.7</v>
      </c>
      <c r="K331" s="1">
        <v>-0.3</v>
      </c>
      <c r="L331" s="1">
        <v>1.6</v>
      </c>
      <c r="M331" s="1">
        <v>1.7</v>
      </c>
      <c r="N331" s="1">
        <v>0.5</v>
      </c>
      <c r="O331" s="1">
        <v>0</v>
      </c>
      <c r="P331" s="1">
        <v>1</v>
      </c>
      <c r="Q331" s="1">
        <v>0.7</v>
      </c>
      <c r="R331" s="1">
        <v>-0.1</v>
      </c>
      <c r="S331" s="1">
        <v>-1.1000000000000001</v>
      </c>
      <c r="T331" s="1">
        <v>-0.9</v>
      </c>
      <c r="U331" s="1">
        <v>0.3</v>
      </c>
      <c r="V331" s="1">
        <v>1.5</v>
      </c>
      <c r="W331" s="1">
        <v>1.4</v>
      </c>
      <c r="X331" s="1">
        <v>2.2999999999999998</v>
      </c>
      <c r="Y331" s="1">
        <v>1.1000000000000001</v>
      </c>
      <c r="Z331" s="1">
        <v>0.9</v>
      </c>
      <c r="AA331" s="1">
        <v>1.2</v>
      </c>
      <c r="AB331" s="1">
        <v>1.3</v>
      </c>
      <c r="AC331" s="1">
        <v>1</v>
      </c>
      <c r="AD331" s="1">
        <v>1.7</v>
      </c>
      <c r="AE331" s="1">
        <v>1.7</v>
      </c>
      <c r="AF331" s="1">
        <v>1.6</v>
      </c>
      <c r="AG331" s="1">
        <v>2</v>
      </c>
      <c r="AH331" s="1">
        <v>0</v>
      </c>
      <c r="AI331" s="1">
        <v>1.9</v>
      </c>
      <c r="AJ331" s="1">
        <v>0.4</v>
      </c>
      <c r="AK331" s="1">
        <v>0.6</v>
      </c>
      <c r="AL331" s="1">
        <v>1.2</v>
      </c>
      <c r="AM331" s="1">
        <v>65535</v>
      </c>
      <c r="AN331" s="1">
        <v>2.2000000000000002</v>
      </c>
      <c r="AO331" s="1">
        <v>1</v>
      </c>
      <c r="AP331" s="1">
        <v>2.1</v>
      </c>
      <c r="AQ331" s="1">
        <v>2.2999999999999998</v>
      </c>
      <c r="AR331" s="1">
        <v>2.5</v>
      </c>
      <c r="AS331" s="1">
        <v>1.3</v>
      </c>
      <c r="AT331" s="1">
        <v>1.3</v>
      </c>
      <c r="AU331" s="1">
        <v>0.8</v>
      </c>
      <c r="AV331" s="1">
        <v>1.8</v>
      </c>
      <c r="AW331" s="1">
        <v>1.7</v>
      </c>
      <c r="AX331" s="1">
        <v>2.8</v>
      </c>
      <c r="AY331" s="1">
        <v>1.5</v>
      </c>
      <c r="AZ331" s="1">
        <v>1.1000000000000001</v>
      </c>
      <c r="BA331" s="1">
        <v>0.9</v>
      </c>
      <c r="BB331" s="1">
        <v>0.6</v>
      </c>
      <c r="BC331" s="1">
        <v>1.5</v>
      </c>
      <c r="BD331" s="1">
        <v>1.5</v>
      </c>
      <c r="BE331" s="1">
        <v>1.6</v>
      </c>
      <c r="BF331" s="1">
        <v>1.9</v>
      </c>
      <c r="BG331" s="1">
        <v>2.1</v>
      </c>
      <c r="BH331" s="1">
        <v>1</v>
      </c>
      <c r="BI331" s="1">
        <v>1</v>
      </c>
      <c r="BJ331" s="1">
        <v>1.4</v>
      </c>
      <c r="BK331" s="1">
        <v>0.7</v>
      </c>
      <c r="BL331" s="1">
        <v>2.1</v>
      </c>
      <c r="BM331" s="1">
        <v>2.9</v>
      </c>
      <c r="BN331" s="1">
        <v>1.4</v>
      </c>
      <c r="BO331" s="102"/>
      <c r="BP331" s="1">
        <v>0.9</v>
      </c>
      <c r="BQ331" s="1">
        <v>0.3</v>
      </c>
      <c r="BR331" s="1">
        <v>-0.2</v>
      </c>
      <c r="BS331" s="1">
        <v>0.6</v>
      </c>
      <c r="BT331" s="1">
        <v>2.1</v>
      </c>
      <c r="BU331" s="1">
        <v>2.9</v>
      </c>
      <c r="BV331" s="1">
        <v>2.9</v>
      </c>
      <c r="BW331" s="1">
        <v>2</v>
      </c>
      <c r="BX331" s="1">
        <v>2.2000000000000002</v>
      </c>
      <c r="BY331" s="1">
        <v>2.9</v>
      </c>
      <c r="BZ331" s="1">
        <v>2.5</v>
      </c>
      <c r="CA331" s="1">
        <v>2</v>
      </c>
      <c r="CB331" s="1">
        <v>0.8</v>
      </c>
      <c r="CC331" s="1">
        <v>0.8</v>
      </c>
      <c r="CD331" s="1">
        <v>1.2</v>
      </c>
      <c r="CE331" s="1">
        <v>1.6</v>
      </c>
      <c r="CF331" s="1">
        <v>2.7</v>
      </c>
      <c r="CG331" s="1">
        <v>1.8</v>
      </c>
      <c r="CH331" s="1">
        <v>1.6</v>
      </c>
      <c r="CI331" s="1">
        <v>2.5</v>
      </c>
      <c r="CJ331" s="1">
        <v>0.7</v>
      </c>
      <c r="CK331" s="1">
        <v>2.2000000000000002</v>
      </c>
      <c r="CL331" s="1">
        <v>2.2000000000000002</v>
      </c>
      <c r="CM331" s="1">
        <v>1.6</v>
      </c>
      <c r="CN331" s="1">
        <v>2.4</v>
      </c>
      <c r="CO331" s="1">
        <v>1.4</v>
      </c>
      <c r="CP331" s="1">
        <v>1.7</v>
      </c>
      <c r="CQ331" s="1">
        <v>2.2000000000000002</v>
      </c>
      <c r="CR331" s="1">
        <v>1.9</v>
      </c>
      <c r="CS331" s="1">
        <v>1.5</v>
      </c>
      <c r="CT331" s="1">
        <v>2.8</v>
      </c>
      <c r="CU331" s="1">
        <v>3.1</v>
      </c>
      <c r="CV331" s="1">
        <v>2.5</v>
      </c>
      <c r="CW331" s="1">
        <v>1.7</v>
      </c>
      <c r="CX331" s="1">
        <v>2.2000000000000002</v>
      </c>
      <c r="CY331" s="1">
        <v>1.9</v>
      </c>
      <c r="CZ331" s="1">
        <v>2</v>
      </c>
      <c r="DA331" s="1">
        <v>1.8</v>
      </c>
      <c r="DB331" s="1">
        <v>1.8</v>
      </c>
      <c r="DC331" s="1">
        <v>1</v>
      </c>
      <c r="DD331" s="1">
        <v>1.2</v>
      </c>
      <c r="DE331" s="1">
        <v>1.1000000000000001</v>
      </c>
      <c r="DF331" s="1">
        <v>2.1</v>
      </c>
      <c r="DG331" s="1">
        <v>2.2999999999999998</v>
      </c>
      <c r="DH331" s="1">
        <v>2</v>
      </c>
      <c r="DI331" s="1">
        <v>2</v>
      </c>
      <c r="DJ331" s="1">
        <v>2</v>
      </c>
      <c r="DK331" s="1">
        <v>2.4</v>
      </c>
      <c r="DL331" s="1">
        <v>2.4</v>
      </c>
      <c r="DM331" s="1">
        <v>1.6</v>
      </c>
      <c r="DN331" s="1">
        <v>2.9</v>
      </c>
      <c r="DO331" s="1">
        <v>1.9</v>
      </c>
      <c r="DP331" s="1">
        <v>2</v>
      </c>
      <c r="DQ331" s="1">
        <v>1.4</v>
      </c>
      <c r="DR331" s="1">
        <v>1.7</v>
      </c>
      <c r="DS331" s="1">
        <v>2.4</v>
      </c>
      <c r="DT331" s="1">
        <v>3.2</v>
      </c>
      <c r="DU331" s="1">
        <v>3.4</v>
      </c>
      <c r="DV331" s="1">
        <v>2.9</v>
      </c>
      <c r="DW331" s="1">
        <v>2.9</v>
      </c>
      <c r="DX331" s="1">
        <v>2.5</v>
      </c>
      <c r="DY331" s="1">
        <v>2.6</v>
      </c>
      <c r="DZ331" s="1">
        <v>2.4</v>
      </c>
      <c r="EA331" s="1">
        <v>1.3</v>
      </c>
      <c r="EB331" s="1">
        <v>2.2999999999999998</v>
      </c>
      <c r="EC331" s="1">
        <v>2.7</v>
      </c>
      <c r="ED331" s="1">
        <v>2.7</v>
      </c>
      <c r="EE331" s="1">
        <v>2.1</v>
      </c>
      <c r="EF331" s="1">
        <v>1.9</v>
      </c>
      <c r="EG331" s="1">
        <v>2.2999999999999998</v>
      </c>
      <c r="EH331" s="1">
        <v>2.7</v>
      </c>
      <c r="EI331" s="1">
        <v>2.5</v>
      </c>
      <c r="EJ331" s="1">
        <v>2.2000000000000002</v>
      </c>
      <c r="EK331" s="1">
        <v>2.7</v>
      </c>
      <c r="EL331" s="1">
        <v>1.9</v>
      </c>
      <c r="EM331" s="1">
        <v>2.2000000000000002</v>
      </c>
      <c r="EN331" s="1">
        <v>2.7</v>
      </c>
      <c r="EO331" s="1">
        <v>2.5</v>
      </c>
      <c r="EP331" s="1">
        <v>2.2999999999999998</v>
      </c>
      <c r="EQ331" s="1">
        <v>2.5</v>
      </c>
      <c r="ER331" s="1">
        <v>1.4</v>
      </c>
      <c r="ES331" s="1">
        <v>2.2000000000000002</v>
      </c>
      <c r="ET331" s="1">
        <v>2.4</v>
      </c>
      <c r="EU331" s="1">
        <v>2.7</v>
      </c>
      <c r="EV331" s="1">
        <v>2.2000000000000002</v>
      </c>
      <c r="EW331" s="1">
        <v>2.4</v>
      </c>
      <c r="EX331" s="1">
        <v>1.9</v>
      </c>
      <c r="EY331" s="1">
        <v>2.9</v>
      </c>
      <c r="EZ331" s="1">
        <v>2.7</v>
      </c>
      <c r="FA331" s="1">
        <v>2.2000000000000002</v>
      </c>
      <c r="FB331" s="1">
        <v>2.2999999999999998</v>
      </c>
      <c r="FC331" s="1">
        <v>2.2000000000000002</v>
      </c>
      <c r="FD331" s="1">
        <v>2</v>
      </c>
      <c r="FE331" s="1">
        <v>1.8</v>
      </c>
      <c r="FF331" s="1">
        <v>3.2</v>
      </c>
      <c r="FG331" s="1">
        <v>1.9</v>
      </c>
      <c r="FH331" s="1">
        <v>2</v>
      </c>
      <c r="FI331" s="1">
        <v>1.5</v>
      </c>
      <c r="FJ331" s="1">
        <v>2.2999999999999998</v>
      </c>
      <c r="FK331" s="1">
        <v>1.2</v>
      </c>
      <c r="FL331" s="1">
        <v>1.5</v>
      </c>
      <c r="FM331" s="1">
        <v>2</v>
      </c>
      <c r="FN331" s="1">
        <v>1.9</v>
      </c>
      <c r="FO331" s="1">
        <v>2.4</v>
      </c>
      <c r="FP331" s="1">
        <v>2.1</v>
      </c>
      <c r="FQ331" s="1">
        <v>2.2000000000000002</v>
      </c>
      <c r="FR331" s="1">
        <v>1.6</v>
      </c>
      <c r="FS331" s="1">
        <v>0.7</v>
      </c>
      <c r="FT331" s="1">
        <v>2.5</v>
      </c>
      <c r="FU331" s="1">
        <v>2.2000000000000002</v>
      </c>
      <c r="FV331" s="1">
        <v>1.9</v>
      </c>
      <c r="FW331" s="1">
        <v>2.1</v>
      </c>
      <c r="FX331" s="1">
        <v>1.3</v>
      </c>
      <c r="FY331" s="1">
        <v>1.2</v>
      </c>
      <c r="FZ331" s="1">
        <v>1.8</v>
      </c>
      <c r="GA331" s="1">
        <v>1.6</v>
      </c>
      <c r="GB331" s="1">
        <v>1.7</v>
      </c>
      <c r="GC331" s="1">
        <v>1.2</v>
      </c>
      <c r="GD331" s="1">
        <v>1.6</v>
      </c>
      <c r="GE331" s="1">
        <v>1.4</v>
      </c>
      <c r="GF331" s="1">
        <v>0.8</v>
      </c>
      <c r="GG331" s="1">
        <v>0.2</v>
      </c>
      <c r="GH331" s="1">
        <v>0.7</v>
      </c>
      <c r="GI331" s="1">
        <v>1.5</v>
      </c>
      <c r="GJ331" s="1">
        <v>1.5</v>
      </c>
      <c r="GK331" s="1">
        <v>1.7</v>
      </c>
      <c r="GL331" s="1">
        <v>1.7</v>
      </c>
      <c r="GM331" s="1">
        <v>0.6</v>
      </c>
      <c r="GN331" s="1">
        <v>2.1</v>
      </c>
      <c r="GO331" s="1">
        <v>0.8</v>
      </c>
      <c r="GP331" s="1">
        <v>1.1000000000000001</v>
      </c>
      <c r="GQ331" s="1">
        <v>1.1000000000000001</v>
      </c>
      <c r="GR331" s="1">
        <v>0.7</v>
      </c>
      <c r="GS331" s="1">
        <v>1.1000000000000001</v>
      </c>
      <c r="GT331" s="1">
        <v>1</v>
      </c>
      <c r="GU331" s="1">
        <v>0.8</v>
      </c>
      <c r="GV331" s="1">
        <v>0.3</v>
      </c>
      <c r="GW331" s="1">
        <v>-0.3</v>
      </c>
      <c r="GX331" s="1">
        <v>2</v>
      </c>
      <c r="GY331" s="1">
        <v>1.1000000000000001</v>
      </c>
      <c r="GZ331" s="1">
        <v>0.6</v>
      </c>
      <c r="HA331" s="1">
        <v>0.7</v>
      </c>
      <c r="HB331" s="1">
        <v>0.8</v>
      </c>
      <c r="HC331" s="1">
        <v>1.6</v>
      </c>
      <c r="HD331" s="1">
        <v>1.3</v>
      </c>
      <c r="HE331" s="1">
        <v>0.1</v>
      </c>
      <c r="HF331" s="1">
        <v>-0.1</v>
      </c>
      <c r="HG331" s="1">
        <v>0.1</v>
      </c>
      <c r="HH331" s="1">
        <v>0.6</v>
      </c>
      <c r="HI331" s="1">
        <v>0</v>
      </c>
      <c r="HJ331" s="1">
        <v>0.9</v>
      </c>
      <c r="HK331" s="1">
        <v>1</v>
      </c>
      <c r="HL331" s="1">
        <v>-0.3</v>
      </c>
      <c r="HM331" s="1">
        <v>0.9</v>
      </c>
      <c r="HN331" s="1">
        <v>1.5</v>
      </c>
      <c r="HO331" s="1">
        <v>1.4</v>
      </c>
      <c r="HP331" s="1">
        <v>1.3</v>
      </c>
      <c r="HQ331" s="1">
        <v>1.7</v>
      </c>
      <c r="HR331" s="1">
        <v>0.1</v>
      </c>
      <c r="HS331" s="1">
        <v>0.5</v>
      </c>
      <c r="HT331" s="1">
        <v>0.9</v>
      </c>
      <c r="HU331" s="1">
        <v>0.3</v>
      </c>
      <c r="HV331" s="1">
        <v>0.4</v>
      </c>
      <c r="HW331" s="1">
        <v>1</v>
      </c>
      <c r="HX331" s="1">
        <v>2</v>
      </c>
      <c r="HY331" s="1">
        <v>1.7</v>
      </c>
      <c r="HZ331" s="1">
        <v>0.8</v>
      </c>
      <c r="IA331" s="1">
        <v>0.3</v>
      </c>
      <c r="IB331" s="1">
        <v>0.3</v>
      </c>
      <c r="IC331" s="1">
        <v>1.2</v>
      </c>
      <c r="ID331" s="1">
        <v>1.3</v>
      </c>
      <c r="IE331" s="1">
        <v>1</v>
      </c>
      <c r="IF331" s="1">
        <v>0</v>
      </c>
      <c r="IG331" s="1">
        <v>-0.3</v>
      </c>
      <c r="IH331" s="1">
        <v>0.6</v>
      </c>
      <c r="II331" s="1">
        <v>1.5</v>
      </c>
      <c r="IJ331" s="1">
        <v>1.1000000000000001</v>
      </c>
      <c r="IK331" s="1">
        <v>0.9</v>
      </c>
      <c r="IL331" s="1">
        <v>1.6</v>
      </c>
      <c r="IM331" s="1">
        <v>1.3</v>
      </c>
      <c r="IN331" s="1">
        <v>1.3</v>
      </c>
      <c r="IO331" s="1">
        <v>0.2</v>
      </c>
      <c r="IP331" s="1">
        <v>-0.2</v>
      </c>
      <c r="IQ331" s="1">
        <v>1.2</v>
      </c>
      <c r="IR331" s="1">
        <v>1.4</v>
      </c>
      <c r="IS331" s="1">
        <v>1.5</v>
      </c>
      <c r="IT331" s="1">
        <v>2.1</v>
      </c>
      <c r="IU331" s="1">
        <v>1.5</v>
      </c>
      <c r="IV331" s="1">
        <v>1.8</v>
      </c>
      <c r="IW331" s="1">
        <v>1.6</v>
      </c>
      <c r="IX331" s="1">
        <v>1.8</v>
      </c>
      <c r="IY331" s="1">
        <v>1.3</v>
      </c>
      <c r="IZ331" s="1">
        <v>0.7</v>
      </c>
      <c r="JA331" s="1">
        <v>0.3</v>
      </c>
      <c r="JB331" s="1">
        <v>0.9</v>
      </c>
      <c r="JC331" s="1">
        <v>1.9</v>
      </c>
      <c r="JD331" s="1">
        <v>1.3</v>
      </c>
      <c r="JE331" s="1">
        <v>1.8</v>
      </c>
      <c r="JF331" s="1">
        <v>0.2</v>
      </c>
      <c r="JG331" s="1">
        <v>1</v>
      </c>
      <c r="JH331" s="1">
        <v>1.6</v>
      </c>
      <c r="JI331" s="1">
        <v>1.5</v>
      </c>
      <c r="JJ331" s="1">
        <v>1.7</v>
      </c>
      <c r="JK331" s="1">
        <v>1.1000000000000001</v>
      </c>
      <c r="JL331" s="1">
        <v>1.2</v>
      </c>
      <c r="JM331" s="1">
        <v>1.5</v>
      </c>
      <c r="JN331" s="1">
        <v>1.2</v>
      </c>
      <c r="JO331" s="1">
        <v>1.3</v>
      </c>
      <c r="JP331" s="1">
        <v>0.2</v>
      </c>
      <c r="JQ331" s="1">
        <v>0.8</v>
      </c>
      <c r="JR331" s="1">
        <v>1.7</v>
      </c>
      <c r="JS331" s="1">
        <v>1.3</v>
      </c>
      <c r="JT331" s="1">
        <v>-0.1</v>
      </c>
      <c r="JU331" s="1">
        <v>1.3</v>
      </c>
      <c r="JV331" s="1">
        <v>0.5</v>
      </c>
      <c r="JW331" s="1">
        <v>1.6</v>
      </c>
      <c r="JX331" s="1">
        <v>0.5</v>
      </c>
      <c r="JY331" s="1">
        <v>0.4</v>
      </c>
      <c r="JZ331" s="1">
        <v>0.8</v>
      </c>
      <c r="KA331" s="1">
        <v>1.4</v>
      </c>
      <c r="KB331" s="1">
        <v>0.3</v>
      </c>
      <c r="KC331" s="1">
        <v>0.7</v>
      </c>
      <c r="KD331" s="1">
        <v>0.7</v>
      </c>
      <c r="KE331" s="1">
        <v>0.7</v>
      </c>
      <c r="KF331" s="1">
        <v>0.8</v>
      </c>
      <c r="KG331" s="1">
        <v>1.2</v>
      </c>
      <c r="KH331" s="1">
        <v>0.7</v>
      </c>
      <c r="KI331" s="1">
        <v>0.7</v>
      </c>
      <c r="KJ331" s="1">
        <v>1.2</v>
      </c>
      <c r="KK331" s="1">
        <v>0.9</v>
      </c>
      <c r="KL331" s="1">
        <v>0.2</v>
      </c>
      <c r="KM331" s="1">
        <v>1.4</v>
      </c>
      <c r="KN331" s="1">
        <v>0.5</v>
      </c>
      <c r="KO331" s="1">
        <v>0.8</v>
      </c>
      <c r="KP331" s="1">
        <v>1.6</v>
      </c>
      <c r="KQ331" s="1">
        <v>1.4</v>
      </c>
      <c r="KR331" s="1">
        <v>0.6</v>
      </c>
      <c r="KS331" s="1">
        <v>1.6</v>
      </c>
      <c r="KT331" s="1">
        <v>0.6</v>
      </c>
      <c r="KU331" s="1">
        <v>1.9</v>
      </c>
      <c r="KV331" s="1">
        <v>1.8</v>
      </c>
      <c r="KW331" s="1">
        <v>1.6</v>
      </c>
      <c r="KX331" s="1">
        <v>0.7</v>
      </c>
      <c r="KY331" s="1">
        <v>0.1</v>
      </c>
      <c r="KZ331" s="1">
        <v>1</v>
      </c>
      <c r="LA331" s="1">
        <v>1.9</v>
      </c>
      <c r="LB331" s="1">
        <v>-0.2</v>
      </c>
      <c r="LC331" s="1">
        <v>1.3</v>
      </c>
      <c r="LD331" s="1">
        <v>1.2</v>
      </c>
      <c r="LE331" s="1">
        <v>1.4</v>
      </c>
      <c r="LF331" s="1">
        <v>0.6</v>
      </c>
      <c r="LG331" s="1">
        <v>1.6</v>
      </c>
      <c r="LH331" s="1">
        <v>1.4</v>
      </c>
      <c r="LI331" s="1">
        <v>1.9</v>
      </c>
      <c r="LJ331" s="1">
        <v>2.2000000000000002</v>
      </c>
      <c r="LK331" s="1">
        <v>2.2999999999999998</v>
      </c>
      <c r="LL331" s="1">
        <v>2.4</v>
      </c>
      <c r="LM331" s="1">
        <v>2</v>
      </c>
      <c r="LN331" s="1">
        <v>2</v>
      </c>
      <c r="LO331" s="1">
        <v>2</v>
      </c>
      <c r="LP331" s="1">
        <v>1.3</v>
      </c>
      <c r="LQ331" s="1">
        <v>1</v>
      </c>
      <c r="LR331" s="1">
        <v>1.6</v>
      </c>
      <c r="LS331" s="1">
        <v>0.6</v>
      </c>
      <c r="LT331" s="1">
        <v>0.4</v>
      </c>
      <c r="LU331" s="1">
        <v>-0.1</v>
      </c>
      <c r="LV331" s="1">
        <v>0.6</v>
      </c>
      <c r="LW331" s="1">
        <v>-0.4</v>
      </c>
      <c r="LX331" s="1">
        <v>1</v>
      </c>
      <c r="LY331" s="1">
        <v>0.8</v>
      </c>
      <c r="LZ331" s="1">
        <v>1.8</v>
      </c>
      <c r="MA331" s="1">
        <v>0.6</v>
      </c>
      <c r="MB331" s="1">
        <v>1.1000000000000001</v>
      </c>
      <c r="MC331" s="1">
        <v>1.4</v>
      </c>
      <c r="MD331" s="1">
        <v>2.6</v>
      </c>
      <c r="ME331" s="1">
        <v>65535</v>
      </c>
      <c r="MF331" s="1">
        <v>65535</v>
      </c>
      <c r="MG331" s="1">
        <v>65535</v>
      </c>
      <c r="MH331" s="1">
        <v>65535</v>
      </c>
      <c r="MI331" s="1">
        <v>65535</v>
      </c>
      <c r="MJ331" s="1">
        <v>65535</v>
      </c>
      <c r="MK331" s="1">
        <v>65535</v>
      </c>
      <c r="ML331" s="1">
        <v>65535</v>
      </c>
      <c r="MM331" s="1">
        <v>65535</v>
      </c>
      <c r="MN331" s="1">
        <v>65535</v>
      </c>
      <c r="MO331" s="1">
        <v>65535</v>
      </c>
      <c r="MP331" s="1">
        <v>65535</v>
      </c>
      <c r="MQ331" s="1">
        <v>65535</v>
      </c>
      <c r="MR331" s="1">
        <v>65535</v>
      </c>
      <c r="MS331" s="1">
        <v>65535</v>
      </c>
      <c r="MT331" s="1">
        <v>65535</v>
      </c>
      <c r="MU331" s="1">
        <v>65535</v>
      </c>
      <c r="MV331" s="1">
        <v>65535</v>
      </c>
      <c r="MW331" s="1">
        <v>65535</v>
      </c>
      <c r="MX331" s="1">
        <v>65535</v>
      </c>
      <c r="MY331" s="1">
        <v>65535</v>
      </c>
      <c r="MZ331" s="1">
        <v>65535</v>
      </c>
      <c r="NA331" s="1">
        <v>65535</v>
      </c>
      <c r="NB331" s="1">
        <v>65535</v>
      </c>
      <c r="NC331" s="1">
        <v>65535</v>
      </c>
      <c r="ND331" s="1">
        <v>65535</v>
      </c>
      <c r="NE331" s="1">
        <v>65535</v>
      </c>
      <c r="NF331" s="1">
        <v>65535</v>
      </c>
      <c r="NG331" s="1">
        <v>65535</v>
      </c>
      <c r="NH331" s="1">
        <v>65535</v>
      </c>
      <c r="NI331" s="1">
        <v>1.8</v>
      </c>
      <c r="NJ331" s="6">
        <f t="shared" si="270"/>
        <v>0.967741935483871</v>
      </c>
      <c r="NK331" s="3">
        <f t="shared" si="271"/>
        <v>0.9642857142857143</v>
      </c>
      <c r="NL331" s="3">
        <f t="shared" si="272"/>
        <v>1</v>
      </c>
      <c r="NM331" s="3">
        <f t="shared" si="273"/>
        <v>1</v>
      </c>
      <c r="NN331" s="3">
        <f t="shared" si="274"/>
        <v>1</v>
      </c>
      <c r="NO331" s="3">
        <f t="shared" si="275"/>
        <v>1</v>
      </c>
      <c r="NP331" s="3">
        <f t="shared" si="276"/>
        <v>1</v>
      </c>
      <c r="NQ331" s="3">
        <f t="shared" si="277"/>
        <v>1</v>
      </c>
      <c r="NR331" s="3">
        <f t="shared" si="278"/>
        <v>1</v>
      </c>
      <c r="NS331" s="3">
        <f t="shared" si="279"/>
        <v>1</v>
      </c>
      <c r="NT331" s="3">
        <f t="shared" si="280"/>
        <v>1</v>
      </c>
      <c r="NU331" s="3">
        <f t="shared" si="281"/>
        <v>3.2258064516129031E-2</v>
      </c>
      <c r="NV331" s="3">
        <f t="shared" si="282"/>
        <v>0.9123287671232877</v>
      </c>
      <c r="NW331" s="5">
        <f t="shared" si="283"/>
        <v>0.88333333333333319</v>
      </c>
      <c r="NX331" s="1">
        <f t="shared" si="284"/>
        <v>1.5925925925925928</v>
      </c>
      <c r="NY331" s="1">
        <f t="shared" si="285"/>
        <v>1.7645161290322584</v>
      </c>
      <c r="NZ331" s="1">
        <f t="shared" si="286"/>
        <v>2.1433333333333331</v>
      </c>
      <c r="OA331" s="1">
        <f t="shared" si="287"/>
        <v>2.3225806451612905</v>
      </c>
      <c r="OB331" s="1">
        <f t="shared" si="288"/>
        <v>1.7266666666666668</v>
      </c>
      <c r="OC331" s="1">
        <f t="shared" si="289"/>
        <v>0.86451612903225816</v>
      </c>
      <c r="OD331" s="1">
        <f t="shared" si="290"/>
        <v>0.89677419354838728</v>
      </c>
      <c r="OE331" s="1">
        <f t="shared" si="291"/>
        <v>1.2466666666666666</v>
      </c>
      <c r="OF331" s="1">
        <f t="shared" si="292"/>
        <v>0.93225806451612914</v>
      </c>
      <c r="OG331" s="1">
        <f t="shared" si="293"/>
        <v>1.2766666666666668</v>
      </c>
      <c r="OH331" s="1" t="e">
        <f t="shared" si="294"/>
        <v>#N/A</v>
      </c>
      <c r="OI331" s="111" t="e">
        <f>NA()</f>
        <v>#N/A</v>
      </c>
      <c r="OJ331" s="112" t="e">
        <f>NA()</f>
        <v>#N/A</v>
      </c>
      <c r="OK331" s="112" t="e">
        <f>NA()</f>
        <v>#N/A</v>
      </c>
      <c r="OL331" s="112" t="e">
        <f>NA()</f>
        <v>#N/A</v>
      </c>
      <c r="OM331" s="112" t="e">
        <f>NA()</f>
        <v>#N/A</v>
      </c>
      <c r="ON331" s="112" t="e">
        <f>NA()</f>
        <v>#N/A</v>
      </c>
      <c r="OO331" s="112" t="e">
        <f>NA()</f>
        <v>#N/A</v>
      </c>
      <c r="OP331" s="112" t="e">
        <f>NA()</f>
        <v>#N/A</v>
      </c>
      <c r="OQ331" s="112" t="e">
        <f>NA()</f>
        <v>#N/A</v>
      </c>
      <c r="OR331" s="112" t="e">
        <f>NA()</f>
        <v>#N/A</v>
      </c>
      <c r="OS331" s="112" t="e">
        <f>NA()</f>
        <v>#N/A</v>
      </c>
      <c r="OT331" s="112" t="e">
        <f>NA()</f>
        <v>#N/A</v>
      </c>
      <c r="OU331" s="5" t="e">
        <f t="shared" si="246"/>
        <v>#N/A</v>
      </c>
      <c r="OV331" s="1" t="e">
        <f t="shared" si="247"/>
        <v>#N/A</v>
      </c>
      <c r="OW331" s="1" t="e">
        <f t="shared" si="248"/>
        <v>#N/A</v>
      </c>
      <c r="OX331" s="1" t="e">
        <f t="shared" si="249"/>
        <v>#N/A</v>
      </c>
      <c r="OY331" s="1" t="e">
        <f t="shared" si="250"/>
        <v>#N/A</v>
      </c>
      <c r="OZ331" s="1" t="e">
        <f t="shared" si="251"/>
        <v>#N/A</v>
      </c>
      <c r="PA331" s="1" t="e">
        <f t="shared" si="252"/>
        <v>#N/A</v>
      </c>
      <c r="PB331" s="1" t="e">
        <f t="shared" si="253"/>
        <v>#N/A</v>
      </c>
      <c r="PC331" s="1" t="e">
        <f t="shared" si="254"/>
        <v>#N/A</v>
      </c>
      <c r="PD331" s="1" t="e">
        <f t="shared" si="255"/>
        <v>#N/A</v>
      </c>
      <c r="PE331" s="1" t="e">
        <f t="shared" si="256"/>
        <v>#N/A</v>
      </c>
      <c r="PF331" s="1" t="e">
        <f t="shared" si="257"/>
        <v>#N/A</v>
      </c>
      <c r="PG331" s="111" t="e">
        <f>NA()</f>
        <v>#N/A</v>
      </c>
      <c r="PH331" s="112" t="e">
        <f>NA()</f>
        <v>#N/A</v>
      </c>
      <c r="PI331" s="112" t="e">
        <f>NA()</f>
        <v>#N/A</v>
      </c>
      <c r="PJ331" s="112" t="e">
        <f>NA()</f>
        <v>#N/A</v>
      </c>
      <c r="PK331" s="112" t="e">
        <f>NA()</f>
        <v>#N/A</v>
      </c>
      <c r="PL331" s="112" t="e">
        <f>NA()</f>
        <v>#N/A</v>
      </c>
      <c r="PM331" s="112" t="e">
        <f>NA()</f>
        <v>#N/A</v>
      </c>
      <c r="PN331" s="112" t="e">
        <f>NA()</f>
        <v>#N/A</v>
      </c>
      <c r="PO331" s="112" t="e">
        <f>NA()</f>
        <v>#N/A</v>
      </c>
      <c r="PP331" s="112" t="e">
        <f>NA()</f>
        <v>#N/A</v>
      </c>
      <c r="PQ331" s="112" t="e">
        <f>NA()</f>
        <v>#N/A</v>
      </c>
      <c r="PR331" s="137" t="e">
        <f>NA()</f>
        <v>#N/A</v>
      </c>
      <c r="PS331" s="5">
        <f t="array" ref="PS331">+IF(ISERROR($NW331)=FALSE,MIN(IF($H331:$AL331&lt;65534,$H331:$AL331,"")),NA())</f>
        <v>-1.1000000000000001</v>
      </c>
      <c r="PT331" s="1">
        <f t="array" ref="PT331">+IF(ISERROR($NX331)=FALSE,MIN(IF($AM331:$BN331&lt;65534,$AM331:$BN331,"")),NA())</f>
        <v>0.6</v>
      </c>
      <c r="PU331" s="1">
        <f t="array" ref="PU331">+IF(ISERROR($NY331)=FALSE,MIN(IF($BP331:$CT331&lt;65534,$BP331:$CT331,"")),NA())</f>
        <v>-0.2</v>
      </c>
      <c r="PV331" s="1">
        <f t="array" ref="PV331">+IF(ISERROR($NZ331)=FALSE,MIN(IF($CU331:$DX331&lt;65534,$CU331:$DX331,"")),NA())</f>
        <v>1</v>
      </c>
      <c r="PW331" s="1">
        <f t="array" ref="PW331">+IF(ISERROR($OA331)=FALSE,MIN(IF($DY331:$FC331&lt;65534,$DY331:$FC331,"")),NA())</f>
        <v>1.3</v>
      </c>
      <c r="PX331" s="1">
        <f t="array" ref="PX331">+IF(ISERROR($OB331)=FALSE,MIN(IF($FD331:$GG331&lt;65534,$FD331:$GG331,"")),NA())</f>
        <v>0.2</v>
      </c>
      <c r="PY331" s="1">
        <f t="array" ref="PY331">+IF(ISERROR($OC331)=FALSE,MIN(IF($GH331:$HL331&lt;65534,$GH331:$HL331,"")),NA())</f>
        <v>-0.3</v>
      </c>
      <c r="PZ331" s="1">
        <f t="array" ref="PZ331">+IF(ISERROR($OD331)=FALSE,MIN(IF($HM331:$IQ331&lt;65534,$HM331:$IQ331,"")),NA())</f>
        <v>-0.3</v>
      </c>
      <c r="QA331" s="1">
        <f t="array" ref="QA331">+IF(ISERROR($OE331)=FALSE,MIN(IF($IR331:$JU331&lt;65534,$IR331:$JU331,"")),NA())</f>
        <v>-0.1</v>
      </c>
      <c r="QB331" s="1">
        <f t="array" ref="QB331">+IF(ISERROR($OF331)=FALSE,MIN(IF($JV331:$KZ331&lt;65534,$JV331:$KZ331,"")),NA())</f>
        <v>0.1</v>
      </c>
      <c r="QC331" s="1">
        <f t="array" ref="QC331">+IF(ISERROR($OG331)=FALSE,MIN(IF($LA331:$MD331&lt;65534,$LA331:$MD331,"")),NA())</f>
        <v>-0.4</v>
      </c>
      <c r="QD331" s="1" t="e">
        <f t="array" ref="QD331">+IF(ISERROR($OH331)=FALSE,MIN(IF($ME331:$NI331&lt;65534,$ME331:$NI331,"")),NA())</f>
        <v>#N/A</v>
      </c>
      <c r="QE331" s="5" t="e">
        <f t="shared" si="258"/>
        <v>#N/A</v>
      </c>
      <c r="QF331" s="1" t="e">
        <f t="shared" si="259"/>
        <v>#N/A</v>
      </c>
      <c r="QG331" s="1" t="e">
        <f t="shared" si="260"/>
        <v>#N/A</v>
      </c>
      <c r="QH331" s="1" t="e">
        <f t="shared" si="261"/>
        <v>#N/A</v>
      </c>
      <c r="QI331" s="1" t="e">
        <f t="shared" si="262"/>
        <v>#N/A</v>
      </c>
      <c r="QJ331" s="1" t="e">
        <f t="shared" si="263"/>
        <v>#N/A</v>
      </c>
      <c r="QK331" s="1" t="e">
        <f t="shared" si="264"/>
        <v>#N/A</v>
      </c>
      <c r="QL331" s="1" t="e">
        <f t="shared" si="265"/>
        <v>#N/A</v>
      </c>
      <c r="QM331" s="1" t="e">
        <f t="shared" si="266"/>
        <v>#N/A</v>
      </c>
      <c r="QN331" s="1" t="e">
        <f t="shared" si="267"/>
        <v>#N/A</v>
      </c>
      <c r="QO331" s="1" t="e">
        <f t="shared" si="268"/>
        <v>#N/A</v>
      </c>
      <c r="QP331" s="1" t="e">
        <f t="shared" si="269"/>
        <v>#N/A</v>
      </c>
      <c r="QQ331" s="5" t="s">
        <v>893</v>
      </c>
    </row>
    <row r="332" spans="1:459" s="1" customFormat="1" x14ac:dyDescent="0.2">
      <c r="A332" s="107">
        <v>26155260</v>
      </c>
      <c r="B332" s="108">
        <v>-75.361611111111102</v>
      </c>
      <c r="C332" s="108">
        <v>4.8406666666666665</v>
      </c>
      <c r="D332" s="109">
        <v>4329</v>
      </c>
      <c r="E332" s="110" t="s">
        <v>661</v>
      </c>
      <c r="F332" s="110" t="s">
        <v>657</v>
      </c>
      <c r="G332" s="110" t="s">
        <v>22</v>
      </c>
      <c r="H332" s="1">
        <v>65535</v>
      </c>
      <c r="I332" s="1">
        <v>2.6</v>
      </c>
      <c r="J332" s="1">
        <v>-0.1</v>
      </c>
      <c r="K332" s="1">
        <v>0.6</v>
      </c>
      <c r="L332" s="1">
        <v>1.7</v>
      </c>
      <c r="M332" s="1">
        <v>0.5</v>
      </c>
      <c r="N332" s="1">
        <v>0.2</v>
      </c>
      <c r="O332" s="1">
        <v>0.3</v>
      </c>
      <c r="P332" s="1">
        <v>1.1000000000000001</v>
      </c>
      <c r="Q332" s="1">
        <v>1.3</v>
      </c>
      <c r="R332" s="1">
        <v>0.2</v>
      </c>
      <c r="S332" s="1">
        <v>-1.9</v>
      </c>
      <c r="T332" s="1">
        <v>-1.5</v>
      </c>
      <c r="U332" s="1">
        <v>1.1000000000000001</v>
      </c>
      <c r="V332" s="1">
        <v>1.7</v>
      </c>
      <c r="W332" s="1">
        <v>2.2999999999999998</v>
      </c>
      <c r="X332" s="1">
        <v>0.5</v>
      </c>
      <c r="Y332" s="1">
        <v>1.5</v>
      </c>
      <c r="Z332" s="1">
        <v>1.6</v>
      </c>
      <c r="AA332" s="1">
        <v>1.9</v>
      </c>
      <c r="AB332" s="1">
        <v>1.8</v>
      </c>
      <c r="AC332" s="1">
        <v>1.5</v>
      </c>
      <c r="AD332" s="1">
        <v>1</v>
      </c>
      <c r="AE332" s="1">
        <v>1.5</v>
      </c>
      <c r="AF332" s="1">
        <v>2.2000000000000002</v>
      </c>
      <c r="AG332" s="1">
        <v>1.8</v>
      </c>
      <c r="AH332" s="1">
        <v>1.2</v>
      </c>
      <c r="AI332" s="1">
        <v>0.7</v>
      </c>
      <c r="AJ332" s="1">
        <v>-0.2</v>
      </c>
      <c r="AK332" s="1">
        <v>0.3</v>
      </c>
      <c r="AL332" s="1">
        <v>0.2</v>
      </c>
      <c r="AM332" s="1">
        <v>65535</v>
      </c>
      <c r="AN332" s="1">
        <v>1.7</v>
      </c>
      <c r="AO332" s="1">
        <v>1.7</v>
      </c>
      <c r="AP332" s="1">
        <v>1.1000000000000001</v>
      </c>
      <c r="AQ332" s="1">
        <v>2.7</v>
      </c>
      <c r="AR332" s="1">
        <v>2.8</v>
      </c>
      <c r="AS332" s="1">
        <v>1.1000000000000001</v>
      </c>
      <c r="AT332" s="1">
        <v>1.5</v>
      </c>
      <c r="AU332" s="1">
        <v>1.4</v>
      </c>
      <c r="AV332" s="1">
        <v>1.9</v>
      </c>
      <c r="AW332" s="1">
        <v>2.2000000000000002</v>
      </c>
      <c r="AX332" s="1">
        <v>3.1</v>
      </c>
      <c r="AY332" s="1">
        <v>1.6</v>
      </c>
      <c r="AZ332" s="1">
        <v>1.6</v>
      </c>
      <c r="BA332" s="1">
        <v>0.2</v>
      </c>
      <c r="BB332" s="1">
        <v>0.8</v>
      </c>
      <c r="BC332" s="1">
        <v>1.6</v>
      </c>
      <c r="BD332" s="1">
        <v>1.7</v>
      </c>
      <c r="BE332" s="1">
        <v>1.3</v>
      </c>
      <c r="BF332" s="1">
        <v>1.9</v>
      </c>
      <c r="BG332" s="1">
        <v>2.2999999999999998</v>
      </c>
      <c r="BH332" s="1">
        <v>1.8</v>
      </c>
      <c r="BI332" s="1">
        <v>1.7</v>
      </c>
      <c r="BJ332" s="1">
        <v>1.5</v>
      </c>
      <c r="BK332" s="1">
        <v>0.2</v>
      </c>
      <c r="BL332" s="1">
        <v>1.7</v>
      </c>
      <c r="BM332" s="1">
        <v>3.2</v>
      </c>
      <c r="BN332" s="1">
        <v>1.2</v>
      </c>
      <c r="BO332" s="102"/>
      <c r="BP332" s="1">
        <v>0.2</v>
      </c>
      <c r="BQ332" s="1">
        <v>0.5</v>
      </c>
      <c r="BR332" s="1">
        <v>0.2</v>
      </c>
      <c r="BS332" s="1">
        <v>0.1</v>
      </c>
      <c r="BT332" s="1">
        <v>2.5</v>
      </c>
      <c r="BU332" s="1">
        <v>3.1</v>
      </c>
      <c r="BV332" s="1">
        <v>3.3</v>
      </c>
      <c r="BW332" s="1">
        <v>2.6</v>
      </c>
      <c r="BX332" s="1">
        <v>2.9</v>
      </c>
      <c r="BY332" s="1">
        <v>3.4</v>
      </c>
      <c r="BZ332" s="1">
        <v>2.9</v>
      </c>
      <c r="CA332" s="1">
        <v>1.6</v>
      </c>
      <c r="CB332" s="1">
        <v>1.5</v>
      </c>
      <c r="CC332" s="1">
        <v>1.9</v>
      </c>
      <c r="CD332" s="1">
        <v>2</v>
      </c>
      <c r="CE332" s="1">
        <v>2.6</v>
      </c>
      <c r="CF332" s="1">
        <v>3</v>
      </c>
      <c r="CG332" s="1">
        <v>1.9</v>
      </c>
      <c r="CH332" s="1">
        <v>1.6</v>
      </c>
      <c r="CI332" s="1">
        <v>2.9</v>
      </c>
      <c r="CJ332" s="1">
        <v>1.3</v>
      </c>
      <c r="CK332" s="1">
        <v>1.5</v>
      </c>
      <c r="CL332" s="1">
        <v>2.6</v>
      </c>
      <c r="CM332" s="1">
        <v>1.6</v>
      </c>
      <c r="CN332" s="1">
        <v>2.2000000000000002</v>
      </c>
      <c r="CO332" s="1">
        <v>1.4</v>
      </c>
      <c r="CP332" s="1">
        <v>2.4</v>
      </c>
      <c r="CQ332" s="1">
        <v>2.7</v>
      </c>
      <c r="CR332" s="1">
        <v>1.5</v>
      </c>
      <c r="CS332" s="1">
        <v>2.1</v>
      </c>
      <c r="CT332" s="1">
        <v>4.0999999999999996</v>
      </c>
      <c r="CU332" s="1">
        <v>3.2</v>
      </c>
      <c r="CV332" s="1">
        <v>2.5</v>
      </c>
      <c r="CW332" s="1">
        <v>1.9</v>
      </c>
      <c r="CX332" s="1">
        <v>1.9</v>
      </c>
      <c r="CY332" s="1">
        <v>1.8</v>
      </c>
      <c r="CZ332" s="1">
        <v>2.4</v>
      </c>
      <c r="DA332" s="1">
        <v>1.7</v>
      </c>
      <c r="DB332" s="1">
        <v>2.4</v>
      </c>
      <c r="DC332" s="1">
        <v>2.4</v>
      </c>
      <c r="DD332" s="1">
        <v>0.8</v>
      </c>
      <c r="DE332" s="1">
        <v>1.2</v>
      </c>
      <c r="DF332" s="1">
        <v>1.8</v>
      </c>
      <c r="DG332" s="1">
        <v>2.8</v>
      </c>
      <c r="DH332" s="1">
        <v>3.1</v>
      </c>
      <c r="DI332" s="1">
        <v>1.9</v>
      </c>
      <c r="DJ332" s="1">
        <v>2.2000000000000002</v>
      </c>
      <c r="DK332" s="1">
        <v>1.9</v>
      </c>
      <c r="DL332" s="1">
        <v>2.1</v>
      </c>
      <c r="DM332" s="1">
        <v>1.6</v>
      </c>
      <c r="DN332" s="1">
        <v>3.3</v>
      </c>
      <c r="DO332" s="1">
        <v>1.9</v>
      </c>
      <c r="DP332" s="1">
        <v>2.6</v>
      </c>
      <c r="DQ332" s="1">
        <v>0.8</v>
      </c>
      <c r="DR332" s="1">
        <v>1.9</v>
      </c>
      <c r="DS332" s="1">
        <v>3.3</v>
      </c>
      <c r="DT332" s="1">
        <v>3.2</v>
      </c>
      <c r="DU332" s="1">
        <v>3.6</v>
      </c>
      <c r="DV332" s="1">
        <v>3.1</v>
      </c>
      <c r="DW332" s="1">
        <v>2.6</v>
      </c>
      <c r="DX332" s="1">
        <v>2.4</v>
      </c>
      <c r="DY332" s="1">
        <v>2.2000000000000002</v>
      </c>
      <c r="DZ332" s="1">
        <v>2.5</v>
      </c>
      <c r="EA332" s="1">
        <v>2.1</v>
      </c>
      <c r="EB332" s="1">
        <v>2.8</v>
      </c>
      <c r="EC332" s="1">
        <v>3.3</v>
      </c>
      <c r="ED332" s="1">
        <v>3.2</v>
      </c>
      <c r="EE332" s="1">
        <v>2.8</v>
      </c>
      <c r="EF332" s="1">
        <v>2.5</v>
      </c>
      <c r="EG332" s="1">
        <v>2.2000000000000002</v>
      </c>
      <c r="EH332" s="1">
        <v>2.7</v>
      </c>
      <c r="EI332" s="1">
        <v>3</v>
      </c>
      <c r="EJ332" s="1">
        <v>2.6</v>
      </c>
      <c r="EK332" s="1">
        <v>3.2</v>
      </c>
      <c r="EL332" s="1">
        <v>2.6</v>
      </c>
      <c r="EM332" s="1">
        <v>2.7</v>
      </c>
      <c r="EN332" s="1">
        <v>3</v>
      </c>
      <c r="EO332" s="1">
        <v>3.2</v>
      </c>
      <c r="EP332" s="1">
        <v>1.8</v>
      </c>
      <c r="EQ332" s="1">
        <v>2.9</v>
      </c>
      <c r="ER332" s="1">
        <v>1.3</v>
      </c>
      <c r="ES332" s="1">
        <v>2.1</v>
      </c>
      <c r="ET332" s="1">
        <v>2.8</v>
      </c>
      <c r="EU332" s="1">
        <v>3.1</v>
      </c>
      <c r="EV332" s="1">
        <v>2.1</v>
      </c>
      <c r="EW332" s="1">
        <v>2.8</v>
      </c>
      <c r="EX332" s="1">
        <v>2.2999999999999998</v>
      </c>
      <c r="EY332" s="1">
        <v>3.3</v>
      </c>
      <c r="EZ332" s="1">
        <v>3.1</v>
      </c>
      <c r="FA332" s="1">
        <v>2.6</v>
      </c>
      <c r="FB332" s="1">
        <v>2.4</v>
      </c>
      <c r="FC332" s="1">
        <v>2.7</v>
      </c>
      <c r="FD332" s="1">
        <v>1.7</v>
      </c>
      <c r="FE332" s="1">
        <v>1.9</v>
      </c>
      <c r="FF332" s="1">
        <v>2.5</v>
      </c>
      <c r="FG332" s="1">
        <v>2.2999999999999998</v>
      </c>
      <c r="FH332" s="1">
        <v>2.2999999999999998</v>
      </c>
      <c r="FI332" s="1">
        <v>2</v>
      </c>
      <c r="FJ332" s="1">
        <v>2.9</v>
      </c>
      <c r="FK332" s="1">
        <v>1.9</v>
      </c>
      <c r="FL332" s="1">
        <v>2</v>
      </c>
      <c r="FM332" s="1">
        <v>2.7</v>
      </c>
      <c r="FN332" s="1">
        <v>2.2999999999999998</v>
      </c>
      <c r="FO332" s="1">
        <v>2.7</v>
      </c>
      <c r="FP332" s="1">
        <v>2.6</v>
      </c>
      <c r="FQ332" s="1">
        <v>2.7</v>
      </c>
      <c r="FR332" s="1">
        <v>2.2000000000000002</v>
      </c>
      <c r="FS332" s="1">
        <v>1.2</v>
      </c>
      <c r="FT332" s="1">
        <v>3.2</v>
      </c>
      <c r="FU332" s="1">
        <v>2.8</v>
      </c>
      <c r="FV332" s="1">
        <v>2.5</v>
      </c>
      <c r="FW332" s="1">
        <v>2.9</v>
      </c>
      <c r="FX332" s="1">
        <v>2.2000000000000002</v>
      </c>
      <c r="FY332" s="1">
        <v>1.6</v>
      </c>
      <c r="FZ332" s="1">
        <v>2.2999999999999998</v>
      </c>
      <c r="GA332" s="1">
        <v>2.2000000000000002</v>
      </c>
      <c r="GB332" s="1">
        <v>2.2000000000000002</v>
      </c>
      <c r="GC332" s="1">
        <v>0.9</v>
      </c>
      <c r="GD332" s="1">
        <v>1.7</v>
      </c>
      <c r="GE332" s="1">
        <v>1.8</v>
      </c>
      <c r="GF332" s="1">
        <v>1.3</v>
      </c>
      <c r="GG332" s="1">
        <v>0.8</v>
      </c>
      <c r="GH332" s="1">
        <v>1.3</v>
      </c>
      <c r="GI332" s="1">
        <v>2.1</v>
      </c>
      <c r="GJ332" s="1">
        <v>2</v>
      </c>
      <c r="GK332" s="1">
        <v>1.5</v>
      </c>
      <c r="GL332" s="1">
        <v>2.4</v>
      </c>
      <c r="GM332" s="1">
        <v>1.3</v>
      </c>
      <c r="GN332" s="1">
        <v>1.6</v>
      </c>
      <c r="GO332" s="1">
        <v>1</v>
      </c>
      <c r="GP332" s="1">
        <v>1</v>
      </c>
      <c r="GQ332" s="1">
        <v>1.6</v>
      </c>
      <c r="GR332" s="1">
        <v>1.3</v>
      </c>
      <c r="GS332" s="1">
        <v>1.7</v>
      </c>
      <c r="GT332" s="1">
        <v>0.9</v>
      </c>
      <c r="GU332" s="1">
        <v>1.3</v>
      </c>
      <c r="GV332" s="1">
        <v>0.8</v>
      </c>
      <c r="GW332" s="1">
        <v>0.4</v>
      </c>
      <c r="GX332" s="1">
        <v>1.6</v>
      </c>
      <c r="GY332" s="1">
        <v>1.6</v>
      </c>
      <c r="GZ332" s="1">
        <v>0.9</v>
      </c>
      <c r="HA332" s="1">
        <v>1.4</v>
      </c>
      <c r="HB332" s="1">
        <v>1.2</v>
      </c>
      <c r="HC332" s="1">
        <v>2.1</v>
      </c>
      <c r="HD332" s="1">
        <v>1.3</v>
      </c>
      <c r="HE332" s="1">
        <v>0.7</v>
      </c>
      <c r="HF332" s="1">
        <v>0.5</v>
      </c>
      <c r="HG332" s="1">
        <v>0.6</v>
      </c>
      <c r="HH332" s="1">
        <v>0.9</v>
      </c>
      <c r="HI332" s="1">
        <v>0.6</v>
      </c>
      <c r="HJ332" s="1">
        <v>0.3</v>
      </c>
      <c r="HK332" s="1">
        <v>1.6</v>
      </c>
      <c r="HL332" s="1">
        <v>0.5</v>
      </c>
      <c r="HM332" s="1">
        <v>1.3</v>
      </c>
      <c r="HN332" s="1">
        <v>2.2999999999999998</v>
      </c>
      <c r="HO332" s="1">
        <v>2.1</v>
      </c>
      <c r="HP332" s="1">
        <v>1.7</v>
      </c>
      <c r="HQ332" s="1">
        <v>1.8</v>
      </c>
      <c r="HR332" s="1">
        <v>0.5</v>
      </c>
      <c r="HS332" s="1">
        <v>1.2</v>
      </c>
      <c r="HT332" s="1">
        <v>1.4</v>
      </c>
      <c r="HU332" s="1">
        <v>1</v>
      </c>
      <c r="HV332" s="1">
        <v>1</v>
      </c>
      <c r="HW332" s="1">
        <v>1.7</v>
      </c>
      <c r="HX332" s="1">
        <v>2.2000000000000002</v>
      </c>
      <c r="HY332" s="1">
        <v>2.2000000000000002</v>
      </c>
      <c r="HZ332" s="1">
        <v>1.5</v>
      </c>
      <c r="IA332" s="1">
        <v>-0.3</v>
      </c>
      <c r="IB332" s="1">
        <v>0.9</v>
      </c>
      <c r="IC332" s="1">
        <v>1.8</v>
      </c>
      <c r="ID332" s="1">
        <v>1.7</v>
      </c>
      <c r="IE332" s="1">
        <v>1.5</v>
      </c>
      <c r="IF332" s="1">
        <v>0.6</v>
      </c>
      <c r="IG332" s="1">
        <v>0.3</v>
      </c>
      <c r="IH332" s="1">
        <v>0.8</v>
      </c>
      <c r="II332" s="1">
        <v>2.1</v>
      </c>
      <c r="IJ332" s="1">
        <v>1.4</v>
      </c>
      <c r="IK332" s="1">
        <v>1.2</v>
      </c>
      <c r="IL332" s="1">
        <v>1.1000000000000001</v>
      </c>
      <c r="IM332" s="1">
        <v>1.4</v>
      </c>
      <c r="IN332" s="1">
        <v>1.8</v>
      </c>
      <c r="IO332" s="1">
        <v>0.8</v>
      </c>
      <c r="IP332" s="1">
        <v>0.4</v>
      </c>
      <c r="IQ332" s="1">
        <v>1.9</v>
      </c>
      <c r="IR332" s="1">
        <v>1.8</v>
      </c>
      <c r="IS332" s="1">
        <v>1.8</v>
      </c>
      <c r="IT332" s="1">
        <v>1.9</v>
      </c>
      <c r="IU332" s="1">
        <v>1.7</v>
      </c>
      <c r="IV332" s="1">
        <v>1.7</v>
      </c>
      <c r="IW332" s="1">
        <v>2.2000000000000002</v>
      </c>
      <c r="IX332" s="1">
        <v>1.3</v>
      </c>
      <c r="IY332" s="1">
        <v>0.9</v>
      </c>
      <c r="IZ332" s="1">
        <v>1.1000000000000001</v>
      </c>
      <c r="JA332" s="1">
        <v>1.2</v>
      </c>
      <c r="JB332" s="1">
        <v>0.4</v>
      </c>
      <c r="JC332" s="1">
        <v>2.6</v>
      </c>
      <c r="JD332" s="1">
        <v>0.8</v>
      </c>
      <c r="JE332" s="1">
        <v>2.2999999999999998</v>
      </c>
      <c r="JF332" s="1">
        <v>0.8</v>
      </c>
      <c r="JG332" s="1">
        <v>1.6</v>
      </c>
      <c r="JH332" s="1">
        <v>2.2999999999999998</v>
      </c>
      <c r="JI332" s="1">
        <v>1.5</v>
      </c>
      <c r="JJ332" s="1">
        <v>2.2999999999999998</v>
      </c>
      <c r="JK332" s="1">
        <v>0.1</v>
      </c>
      <c r="JL332" s="1">
        <v>1.5</v>
      </c>
      <c r="JM332" s="1">
        <v>1.7</v>
      </c>
      <c r="JN332" s="1">
        <v>1.3</v>
      </c>
      <c r="JO332" s="1">
        <v>0.8</v>
      </c>
      <c r="JP332" s="1">
        <v>0.4</v>
      </c>
      <c r="JQ332" s="1">
        <v>1.2</v>
      </c>
      <c r="JR332" s="1">
        <v>1.9</v>
      </c>
      <c r="JS332" s="1">
        <v>2</v>
      </c>
      <c r="JT332" s="1">
        <v>0</v>
      </c>
      <c r="JU332" s="1">
        <v>2.1</v>
      </c>
      <c r="JV332" s="1">
        <v>0.6</v>
      </c>
      <c r="JW332" s="1">
        <v>1.7</v>
      </c>
      <c r="JX332" s="1">
        <v>1</v>
      </c>
      <c r="JY332" s="1">
        <v>0.8</v>
      </c>
      <c r="JZ332" s="1">
        <v>0.4</v>
      </c>
      <c r="KA332" s="1">
        <v>1.4</v>
      </c>
      <c r="KB332" s="1">
        <v>0.4</v>
      </c>
      <c r="KC332" s="1">
        <v>0.8</v>
      </c>
      <c r="KD332" s="1">
        <v>1.8</v>
      </c>
      <c r="KE332" s="1">
        <v>2.1</v>
      </c>
      <c r="KF332" s="1">
        <v>0</v>
      </c>
      <c r="KG332" s="1">
        <v>1.4</v>
      </c>
      <c r="KH332" s="1">
        <v>1.3</v>
      </c>
      <c r="KI332" s="1">
        <v>1.2</v>
      </c>
      <c r="KJ332" s="1">
        <v>1</v>
      </c>
      <c r="KK332" s="1">
        <v>0.6</v>
      </c>
      <c r="KL332" s="1">
        <v>1</v>
      </c>
      <c r="KM332" s="1">
        <v>1.8</v>
      </c>
      <c r="KN332" s="1">
        <v>0.6</v>
      </c>
      <c r="KO332" s="1">
        <v>0.8</v>
      </c>
      <c r="KP332" s="1">
        <v>2</v>
      </c>
      <c r="KQ332" s="1">
        <v>1.2</v>
      </c>
      <c r="KR332" s="1">
        <v>0.2</v>
      </c>
      <c r="KS332" s="1">
        <v>1.9</v>
      </c>
      <c r="KT332" s="1">
        <v>1</v>
      </c>
      <c r="KU332" s="1">
        <v>2.5</v>
      </c>
      <c r="KV332" s="1">
        <v>1.2</v>
      </c>
      <c r="KW332" s="1">
        <v>2.1</v>
      </c>
      <c r="KX332" s="1">
        <v>0.8</v>
      </c>
      <c r="KY332" s="1">
        <v>0.3</v>
      </c>
      <c r="KZ332" s="1">
        <v>1.1000000000000001</v>
      </c>
      <c r="LA332" s="1">
        <v>1.1000000000000001</v>
      </c>
      <c r="LB332" s="1">
        <v>-0.3</v>
      </c>
      <c r="LC332" s="1">
        <v>2</v>
      </c>
      <c r="LD332" s="1">
        <v>1.8</v>
      </c>
      <c r="LE332" s="1">
        <v>1.7</v>
      </c>
      <c r="LF332" s="1">
        <v>1.4</v>
      </c>
      <c r="LG332" s="1">
        <v>1.9</v>
      </c>
      <c r="LH332" s="1">
        <v>2.5</v>
      </c>
      <c r="LI332" s="1">
        <v>2.2000000000000002</v>
      </c>
      <c r="LJ332" s="1">
        <v>2.1</v>
      </c>
      <c r="LK332" s="1">
        <v>2.6</v>
      </c>
      <c r="LL332" s="1">
        <v>2.9</v>
      </c>
      <c r="LM332" s="1">
        <v>2.2000000000000002</v>
      </c>
      <c r="LN332" s="1">
        <v>1.7</v>
      </c>
      <c r="LO332" s="1">
        <v>2.2999999999999998</v>
      </c>
      <c r="LP332" s="1">
        <v>0.8</v>
      </c>
      <c r="LQ332" s="1">
        <v>-0.1</v>
      </c>
      <c r="LR332" s="1">
        <v>0.7</v>
      </c>
      <c r="LS332" s="1">
        <v>-0.2</v>
      </c>
      <c r="LT332" s="1">
        <v>0.6</v>
      </c>
      <c r="LU332" s="1">
        <v>-0.3</v>
      </c>
      <c r="LV332" s="1">
        <v>-0.2</v>
      </c>
      <c r="LW332" s="1">
        <v>-0.3</v>
      </c>
      <c r="LX332" s="1">
        <v>0.2</v>
      </c>
      <c r="LY332" s="1">
        <v>2.1</v>
      </c>
      <c r="LZ332" s="1">
        <v>2.2999999999999998</v>
      </c>
      <c r="MA332" s="1">
        <v>1.3</v>
      </c>
      <c r="MB332" s="1">
        <v>1.8</v>
      </c>
      <c r="MC332" s="1">
        <v>0.9</v>
      </c>
      <c r="MD332" s="1">
        <v>3.2</v>
      </c>
      <c r="ME332" s="1">
        <v>65535</v>
      </c>
      <c r="MF332" s="1">
        <v>65535</v>
      </c>
      <c r="MG332" s="1">
        <v>65535</v>
      </c>
      <c r="MH332" s="1">
        <v>65535</v>
      </c>
      <c r="MI332" s="1">
        <v>65535</v>
      </c>
      <c r="MJ332" s="1">
        <v>65535</v>
      </c>
      <c r="MK332" s="1">
        <v>65535</v>
      </c>
      <c r="ML332" s="1">
        <v>65535</v>
      </c>
      <c r="MM332" s="1">
        <v>65535</v>
      </c>
      <c r="MN332" s="1">
        <v>65535</v>
      </c>
      <c r="MO332" s="1">
        <v>65535</v>
      </c>
      <c r="MP332" s="1">
        <v>65535</v>
      </c>
      <c r="MQ332" s="1">
        <v>65535</v>
      </c>
      <c r="MR332" s="1">
        <v>65535</v>
      </c>
      <c r="MS332" s="1">
        <v>65535</v>
      </c>
      <c r="MT332" s="1">
        <v>65535</v>
      </c>
      <c r="MU332" s="1">
        <v>65535</v>
      </c>
      <c r="MV332" s="1">
        <v>65535</v>
      </c>
      <c r="MW332" s="1">
        <v>65535</v>
      </c>
      <c r="MX332" s="1">
        <v>65535</v>
      </c>
      <c r="MY332" s="1">
        <v>65535</v>
      </c>
      <c r="MZ332" s="1">
        <v>65535</v>
      </c>
      <c r="NA332" s="1">
        <v>65535</v>
      </c>
      <c r="NB332" s="1">
        <v>65535</v>
      </c>
      <c r="NC332" s="1">
        <v>65535</v>
      </c>
      <c r="ND332" s="1">
        <v>65535</v>
      </c>
      <c r="NE332" s="1">
        <v>65535</v>
      </c>
      <c r="NF332" s="1">
        <v>65535</v>
      </c>
      <c r="NG332" s="1">
        <v>65535</v>
      </c>
      <c r="NH332" s="1">
        <v>65535</v>
      </c>
      <c r="NI332" s="1">
        <v>1.2</v>
      </c>
      <c r="NJ332" s="6">
        <f t="shared" si="270"/>
        <v>0.967741935483871</v>
      </c>
      <c r="NK332" s="3">
        <f t="shared" si="271"/>
        <v>0.9642857142857143</v>
      </c>
      <c r="NL332" s="3">
        <f t="shared" si="272"/>
        <v>1</v>
      </c>
      <c r="NM332" s="3">
        <f t="shared" si="273"/>
        <v>1</v>
      </c>
      <c r="NN332" s="3">
        <f t="shared" si="274"/>
        <v>1</v>
      </c>
      <c r="NO332" s="3">
        <f t="shared" si="275"/>
        <v>1</v>
      </c>
      <c r="NP332" s="3">
        <f t="shared" si="276"/>
        <v>1</v>
      </c>
      <c r="NQ332" s="3">
        <f t="shared" si="277"/>
        <v>1</v>
      </c>
      <c r="NR332" s="3">
        <f t="shared" si="278"/>
        <v>1</v>
      </c>
      <c r="NS332" s="3">
        <f t="shared" si="279"/>
        <v>1</v>
      </c>
      <c r="NT332" s="3">
        <f t="shared" si="280"/>
        <v>1</v>
      </c>
      <c r="NU332" s="3">
        <f t="shared" si="281"/>
        <v>3.2258064516129031E-2</v>
      </c>
      <c r="NV332" s="3">
        <f t="shared" si="282"/>
        <v>0.9123287671232877</v>
      </c>
      <c r="NW332" s="5">
        <f t="shared" si="283"/>
        <v>0.91999999999999993</v>
      </c>
      <c r="NX332" s="1">
        <f t="shared" si="284"/>
        <v>1.6851851851851858</v>
      </c>
      <c r="NY332" s="1">
        <f t="shared" si="285"/>
        <v>2.0677419354838706</v>
      </c>
      <c r="NZ332" s="1">
        <f t="shared" si="286"/>
        <v>2.2766666666666664</v>
      </c>
      <c r="OA332" s="1">
        <f t="shared" si="287"/>
        <v>2.6419354838709674</v>
      </c>
      <c r="OB332" s="1">
        <f t="shared" si="288"/>
        <v>2.1433333333333335</v>
      </c>
      <c r="OC332" s="1">
        <f t="shared" si="289"/>
        <v>1.2258064516129032</v>
      </c>
      <c r="OD332" s="1">
        <f t="shared" si="290"/>
        <v>1.332258064516129</v>
      </c>
      <c r="OE332" s="1">
        <f t="shared" si="291"/>
        <v>1.4400000000000002</v>
      </c>
      <c r="OF332" s="1">
        <f t="shared" si="292"/>
        <v>1.1290322580645158</v>
      </c>
      <c r="OG332" s="1">
        <f t="shared" si="293"/>
        <v>1.3633333333333333</v>
      </c>
      <c r="OH332" s="1" t="e">
        <f t="shared" si="294"/>
        <v>#N/A</v>
      </c>
      <c r="OI332" s="111" t="e">
        <f>NA()</f>
        <v>#N/A</v>
      </c>
      <c r="OJ332" s="112" t="e">
        <f>NA()</f>
        <v>#N/A</v>
      </c>
      <c r="OK332" s="112" t="e">
        <f>NA()</f>
        <v>#N/A</v>
      </c>
      <c r="OL332" s="112" t="e">
        <f>NA()</f>
        <v>#N/A</v>
      </c>
      <c r="OM332" s="112" t="e">
        <f>NA()</f>
        <v>#N/A</v>
      </c>
      <c r="ON332" s="112" t="e">
        <f>NA()</f>
        <v>#N/A</v>
      </c>
      <c r="OO332" s="112" t="e">
        <f>NA()</f>
        <v>#N/A</v>
      </c>
      <c r="OP332" s="112" t="e">
        <f>NA()</f>
        <v>#N/A</v>
      </c>
      <c r="OQ332" s="112" t="e">
        <f>NA()</f>
        <v>#N/A</v>
      </c>
      <c r="OR332" s="112" t="e">
        <f>NA()</f>
        <v>#N/A</v>
      </c>
      <c r="OS332" s="112" t="e">
        <f>NA()</f>
        <v>#N/A</v>
      </c>
      <c r="OT332" s="112" t="e">
        <f>NA()</f>
        <v>#N/A</v>
      </c>
      <c r="OU332" s="5" t="e">
        <f t="shared" si="246"/>
        <v>#N/A</v>
      </c>
      <c r="OV332" s="1" t="e">
        <f t="shared" si="247"/>
        <v>#N/A</v>
      </c>
      <c r="OW332" s="1" t="e">
        <f t="shared" si="248"/>
        <v>#N/A</v>
      </c>
      <c r="OX332" s="1" t="e">
        <f t="shared" si="249"/>
        <v>#N/A</v>
      </c>
      <c r="OY332" s="1" t="e">
        <f t="shared" si="250"/>
        <v>#N/A</v>
      </c>
      <c r="OZ332" s="1" t="e">
        <f t="shared" si="251"/>
        <v>#N/A</v>
      </c>
      <c r="PA332" s="1" t="e">
        <f t="shared" si="252"/>
        <v>#N/A</v>
      </c>
      <c r="PB332" s="1" t="e">
        <f t="shared" si="253"/>
        <v>#N/A</v>
      </c>
      <c r="PC332" s="1" t="e">
        <f t="shared" si="254"/>
        <v>#N/A</v>
      </c>
      <c r="PD332" s="1" t="e">
        <f t="shared" si="255"/>
        <v>#N/A</v>
      </c>
      <c r="PE332" s="1" t="e">
        <f t="shared" si="256"/>
        <v>#N/A</v>
      </c>
      <c r="PF332" s="1" t="e">
        <f t="shared" si="257"/>
        <v>#N/A</v>
      </c>
      <c r="PG332" s="111" t="e">
        <f>NA()</f>
        <v>#N/A</v>
      </c>
      <c r="PH332" s="112" t="e">
        <f>NA()</f>
        <v>#N/A</v>
      </c>
      <c r="PI332" s="112" t="e">
        <f>NA()</f>
        <v>#N/A</v>
      </c>
      <c r="PJ332" s="112" t="e">
        <f>NA()</f>
        <v>#N/A</v>
      </c>
      <c r="PK332" s="112" t="e">
        <f>NA()</f>
        <v>#N/A</v>
      </c>
      <c r="PL332" s="112" t="e">
        <f>NA()</f>
        <v>#N/A</v>
      </c>
      <c r="PM332" s="112" t="e">
        <f>NA()</f>
        <v>#N/A</v>
      </c>
      <c r="PN332" s="112" t="e">
        <f>NA()</f>
        <v>#N/A</v>
      </c>
      <c r="PO332" s="112" t="e">
        <f>NA()</f>
        <v>#N/A</v>
      </c>
      <c r="PP332" s="112" t="e">
        <f>NA()</f>
        <v>#N/A</v>
      </c>
      <c r="PQ332" s="112" t="e">
        <f>NA()</f>
        <v>#N/A</v>
      </c>
      <c r="PR332" s="137" t="e">
        <f>NA()</f>
        <v>#N/A</v>
      </c>
      <c r="PS332" s="5">
        <f t="array" ref="PS332">+IF(ISERROR($NW332)=FALSE,MIN(IF($H332:$AL332&lt;65534,$H332:$AL332,"")),NA())</f>
        <v>-1.9</v>
      </c>
      <c r="PT332" s="1">
        <f t="array" ref="PT332">+IF(ISERROR($NX332)=FALSE,MIN(IF($AM332:$BN332&lt;65534,$AM332:$BN332,"")),NA())</f>
        <v>0.2</v>
      </c>
      <c r="PU332" s="1">
        <f t="array" ref="PU332">+IF(ISERROR($NY332)=FALSE,MIN(IF($BP332:$CT332&lt;65534,$BP332:$CT332,"")),NA())</f>
        <v>0.1</v>
      </c>
      <c r="PV332" s="1">
        <f t="array" ref="PV332">+IF(ISERROR($NZ332)=FALSE,MIN(IF($CU332:$DX332&lt;65534,$CU332:$DX332,"")),NA())</f>
        <v>0.8</v>
      </c>
      <c r="PW332" s="1">
        <f t="array" ref="PW332">+IF(ISERROR($OA332)=FALSE,MIN(IF($DY332:$FC332&lt;65534,$DY332:$FC332,"")),NA())</f>
        <v>1.3</v>
      </c>
      <c r="PX332" s="1">
        <f t="array" ref="PX332">+IF(ISERROR($OB332)=FALSE,MIN(IF($FD332:$GG332&lt;65534,$FD332:$GG332,"")),NA())</f>
        <v>0.8</v>
      </c>
      <c r="PY332" s="1">
        <f t="array" ref="PY332">+IF(ISERROR($OC332)=FALSE,MIN(IF($GH332:$HL332&lt;65534,$GH332:$HL332,"")),NA())</f>
        <v>0.3</v>
      </c>
      <c r="PZ332" s="1">
        <f t="array" ref="PZ332">+IF(ISERROR($OD332)=FALSE,MIN(IF($HM332:$IQ332&lt;65534,$HM332:$IQ332,"")),NA())</f>
        <v>-0.3</v>
      </c>
      <c r="QA332" s="1">
        <f t="array" ref="QA332">+IF(ISERROR($OE332)=FALSE,MIN(IF($IR332:$JU332&lt;65534,$IR332:$JU332,"")),NA())</f>
        <v>0</v>
      </c>
      <c r="QB332" s="1">
        <f t="array" ref="QB332">+IF(ISERROR($OF332)=FALSE,MIN(IF($JV332:$KZ332&lt;65534,$JV332:$KZ332,"")),NA())</f>
        <v>0</v>
      </c>
      <c r="QC332" s="1">
        <f t="array" ref="QC332">+IF(ISERROR($OG332)=FALSE,MIN(IF($LA332:$MD332&lt;65534,$LA332:$MD332,"")),NA())</f>
        <v>-0.3</v>
      </c>
      <c r="QD332" s="1" t="e">
        <f t="array" ref="QD332">+IF(ISERROR($OH332)=FALSE,MIN(IF($ME332:$NI332&lt;65534,$ME332:$NI332,"")),NA())</f>
        <v>#N/A</v>
      </c>
      <c r="QE332" s="5" t="e">
        <f t="shared" si="258"/>
        <v>#N/A</v>
      </c>
      <c r="QF332" s="1" t="e">
        <f t="shared" si="259"/>
        <v>#N/A</v>
      </c>
      <c r="QG332" s="1" t="e">
        <f t="shared" si="260"/>
        <v>#N/A</v>
      </c>
      <c r="QH332" s="1" t="e">
        <f t="shared" si="261"/>
        <v>#N/A</v>
      </c>
      <c r="QI332" s="1" t="e">
        <f t="shared" si="262"/>
        <v>#N/A</v>
      </c>
      <c r="QJ332" s="1" t="e">
        <f t="shared" si="263"/>
        <v>#N/A</v>
      </c>
      <c r="QK332" s="1" t="e">
        <f t="shared" si="264"/>
        <v>#N/A</v>
      </c>
      <c r="QL332" s="1" t="e">
        <f t="shared" si="265"/>
        <v>#N/A</v>
      </c>
      <c r="QM332" s="1" t="e">
        <f t="shared" si="266"/>
        <v>#N/A</v>
      </c>
      <c r="QN332" s="1" t="e">
        <f t="shared" si="267"/>
        <v>#N/A</v>
      </c>
      <c r="QO332" s="1" t="e">
        <f t="shared" si="268"/>
        <v>#N/A</v>
      </c>
      <c r="QP332" s="1" t="e">
        <f t="shared" si="269"/>
        <v>#N/A</v>
      </c>
      <c r="QQ332" s="5" t="s">
        <v>893</v>
      </c>
    </row>
    <row r="333" spans="1:459" s="1" customFormat="1" x14ac:dyDescent="0.2">
      <c r="A333" s="107">
        <v>26155270</v>
      </c>
      <c r="B333" s="108">
        <v>-75.428972222222228</v>
      </c>
      <c r="C333" s="108">
        <v>4.8866111111111108</v>
      </c>
      <c r="D333" s="162">
        <v>3480</v>
      </c>
      <c r="E333" s="110" t="s">
        <v>662</v>
      </c>
      <c r="F333" s="110" t="s">
        <v>657</v>
      </c>
      <c r="G333" s="110" t="s">
        <v>22</v>
      </c>
      <c r="H333" s="1">
        <v>65535</v>
      </c>
      <c r="I333" s="1">
        <v>65535</v>
      </c>
      <c r="J333" s="1">
        <v>65535</v>
      </c>
      <c r="K333" s="1">
        <v>65535</v>
      </c>
      <c r="L333" s="1">
        <v>65535</v>
      </c>
      <c r="M333" s="1">
        <v>65535</v>
      </c>
      <c r="N333" s="1">
        <v>65535</v>
      </c>
      <c r="O333" s="1">
        <v>65535</v>
      </c>
      <c r="P333" s="1">
        <v>65535</v>
      </c>
      <c r="Q333" s="1">
        <v>65535</v>
      </c>
      <c r="R333" s="1">
        <v>65535</v>
      </c>
      <c r="S333" s="1">
        <v>65535</v>
      </c>
      <c r="T333" s="1">
        <v>65535</v>
      </c>
      <c r="U333" s="1">
        <v>65535</v>
      </c>
      <c r="V333" s="1">
        <v>65535</v>
      </c>
      <c r="W333" s="1">
        <v>65535</v>
      </c>
      <c r="X333" s="1">
        <v>65535</v>
      </c>
      <c r="Y333" s="1">
        <v>65535</v>
      </c>
      <c r="Z333" s="1">
        <v>65535</v>
      </c>
      <c r="AA333" s="1">
        <v>65535</v>
      </c>
      <c r="AB333" s="1">
        <v>65535</v>
      </c>
      <c r="AC333" s="1">
        <v>65535</v>
      </c>
      <c r="AD333" s="1">
        <v>65535</v>
      </c>
      <c r="AE333" s="1">
        <v>65535</v>
      </c>
      <c r="AF333" s="1">
        <v>65535</v>
      </c>
      <c r="AG333" s="1">
        <v>65535</v>
      </c>
      <c r="AH333" s="1">
        <v>65535</v>
      </c>
      <c r="AI333" s="1">
        <v>65535</v>
      </c>
      <c r="AJ333" s="1">
        <v>65535</v>
      </c>
      <c r="AK333" s="1">
        <v>65535</v>
      </c>
      <c r="AL333" s="1">
        <v>65535</v>
      </c>
      <c r="AM333" s="1">
        <v>65535</v>
      </c>
      <c r="AN333" s="1">
        <v>65535</v>
      </c>
      <c r="AO333" s="1">
        <v>65535</v>
      </c>
      <c r="AP333" s="1">
        <v>65535</v>
      </c>
      <c r="AQ333" s="1">
        <v>65535</v>
      </c>
      <c r="AR333" s="1">
        <v>65535</v>
      </c>
      <c r="AS333" s="1">
        <v>65535</v>
      </c>
      <c r="AT333" s="1">
        <v>65535</v>
      </c>
      <c r="AU333" s="1">
        <v>65535</v>
      </c>
      <c r="AV333" s="1">
        <v>65535</v>
      </c>
      <c r="AW333" s="1">
        <v>65535</v>
      </c>
      <c r="AX333" s="1">
        <v>65535</v>
      </c>
      <c r="AY333" s="1">
        <v>65535</v>
      </c>
      <c r="AZ333" s="1">
        <v>65535</v>
      </c>
      <c r="BA333" s="1">
        <v>65535</v>
      </c>
      <c r="BB333" s="1">
        <v>65535</v>
      </c>
      <c r="BC333" s="1">
        <v>65535</v>
      </c>
      <c r="BD333" s="1">
        <v>65535</v>
      </c>
      <c r="BE333" s="1">
        <v>65535</v>
      </c>
      <c r="BF333" s="1">
        <v>65535</v>
      </c>
      <c r="BG333" s="1">
        <v>65535</v>
      </c>
      <c r="BH333" s="1">
        <v>65535</v>
      </c>
      <c r="BI333" s="1">
        <v>65535</v>
      </c>
      <c r="BJ333" s="1">
        <v>65535</v>
      </c>
      <c r="BK333" s="1">
        <v>65535</v>
      </c>
      <c r="BL333" s="1">
        <v>65535</v>
      </c>
      <c r="BM333" s="1">
        <v>65535</v>
      </c>
      <c r="BN333" s="1">
        <v>65535</v>
      </c>
      <c r="BO333" s="102"/>
      <c r="BP333" s="1">
        <v>65535</v>
      </c>
      <c r="BQ333" s="1">
        <v>65535</v>
      </c>
      <c r="BR333" s="1">
        <v>65535</v>
      </c>
      <c r="BS333" s="1">
        <v>65535</v>
      </c>
      <c r="BT333" s="1">
        <v>65535</v>
      </c>
      <c r="BU333" s="1">
        <v>65535</v>
      </c>
      <c r="BV333" s="1">
        <v>65535</v>
      </c>
      <c r="BW333" s="1">
        <v>65535</v>
      </c>
      <c r="BX333" s="1">
        <v>65535</v>
      </c>
      <c r="BY333" s="1">
        <v>65535</v>
      </c>
      <c r="BZ333" s="1">
        <v>65535</v>
      </c>
      <c r="CA333" s="1">
        <v>65535</v>
      </c>
      <c r="CB333" s="1">
        <v>65535</v>
      </c>
      <c r="CC333" s="1">
        <v>65535</v>
      </c>
      <c r="CD333" s="1">
        <v>65535</v>
      </c>
      <c r="CE333" s="1">
        <v>65535</v>
      </c>
      <c r="CF333" s="1">
        <v>65535</v>
      </c>
      <c r="CG333" s="1">
        <v>65535</v>
      </c>
      <c r="CH333" s="1">
        <v>65535</v>
      </c>
      <c r="CI333" s="1">
        <v>65535</v>
      </c>
      <c r="CJ333" s="1">
        <v>65535</v>
      </c>
      <c r="CK333" s="1">
        <v>65535</v>
      </c>
      <c r="CL333" s="1">
        <v>65535</v>
      </c>
      <c r="CM333" s="1">
        <v>65535</v>
      </c>
      <c r="CN333" s="1">
        <v>65535</v>
      </c>
      <c r="CO333" s="1">
        <v>65535</v>
      </c>
      <c r="CP333" s="1">
        <v>65535</v>
      </c>
      <c r="CQ333" s="1">
        <v>65535</v>
      </c>
      <c r="CR333" s="1">
        <v>65535</v>
      </c>
      <c r="CS333" s="1">
        <v>65535</v>
      </c>
      <c r="CT333" s="1">
        <v>65535</v>
      </c>
      <c r="CU333" s="1">
        <v>65535</v>
      </c>
      <c r="CV333" s="1">
        <v>65535</v>
      </c>
      <c r="CW333" s="1">
        <v>65535</v>
      </c>
      <c r="CX333" s="1">
        <v>65535</v>
      </c>
      <c r="CY333" s="1">
        <v>65535</v>
      </c>
      <c r="CZ333" s="1">
        <v>65535</v>
      </c>
      <c r="DA333" s="1">
        <v>65535</v>
      </c>
      <c r="DB333" s="1">
        <v>65535</v>
      </c>
      <c r="DC333" s="1">
        <v>65535</v>
      </c>
      <c r="DD333" s="1">
        <v>65535</v>
      </c>
      <c r="DE333" s="1">
        <v>65535</v>
      </c>
      <c r="DF333" s="1">
        <v>65535</v>
      </c>
      <c r="DG333" s="1">
        <v>65535</v>
      </c>
      <c r="DH333" s="1">
        <v>65535</v>
      </c>
      <c r="DI333" s="1">
        <v>65535</v>
      </c>
      <c r="DJ333" s="1">
        <v>65535</v>
      </c>
      <c r="DK333" s="1">
        <v>65535</v>
      </c>
      <c r="DL333" s="1">
        <v>65535</v>
      </c>
      <c r="DM333" s="1">
        <v>65535</v>
      </c>
      <c r="DN333" s="1">
        <v>65535</v>
      </c>
      <c r="DO333" s="1">
        <v>65535</v>
      </c>
      <c r="DP333" s="1">
        <v>65535</v>
      </c>
      <c r="DQ333" s="1">
        <v>65535</v>
      </c>
      <c r="DR333" s="1">
        <v>65535</v>
      </c>
      <c r="DS333" s="1">
        <v>65535</v>
      </c>
      <c r="DT333" s="1">
        <v>65535</v>
      </c>
      <c r="DU333" s="1">
        <v>65535</v>
      </c>
      <c r="DV333" s="1">
        <v>65535</v>
      </c>
      <c r="DW333" s="1">
        <v>65535</v>
      </c>
      <c r="DX333" s="1">
        <v>65535</v>
      </c>
      <c r="DY333" s="1">
        <v>65535</v>
      </c>
      <c r="DZ333" s="1">
        <v>65535</v>
      </c>
      <c r="EA333" s="1">
        <v>65535</v>
      </c>
      <c r="EB333" s="1">
        <v>65535</v>
      </c>
      <c r="EC333" s="1">
        <v>65535</v>
      </c>
      <c r="ED333" s="1">
        <v>65535</v>
      </c>
      <c r="EE333" s="1">
        <v>65535</v>
      </c>
      <c r="EF333" s="1">
        <v>65535</v>
      </c>
      <c r="EG333" s="1">
        <v>65535</v>
      </c>
      <c r="EH333" s="1">
        <v>65535</v>
      </c>
      <c r="EI333" s="1">
        <v>65535</v>
      </c>
      <c r="EJ333" s="1">
        <v>65535</v>
      </c>
      <c r="EK333" s="1">
        <v>65535</v>
      </c>
      <c r="EL333" s="1">
        <v>65535</v>
      </c>
      <c r="EM333" s="1">
        <v>65535</v>
      </c>
      <c r="EN333" s="1">
        <v>65535</v>
      </c>
      <c r="EO333" s="1">
        <v>65535</v>
      </c>
      <c r="EP333" s="1">
        <v>65535</v>
      </c>
      <c r="EQ333" s="1">
        <v>65535</v>
      </c>
      <c r="ER333" s="1">
        <v>65535</v>
      </c>
      <c r="ES333" s="1">
        <v>65535</v>
      </c>
      <c r="ET333" s="1">
        <v>65535</v>
      </c>
      <c r="EU333" s="1">
        <v>65535</v>
      </c>
      <c r="EV333" s="1">
        <v>65535</v>
      </c>
      <c r="EW333" s="1">
        <v>65535</v>
      </c>
      <c r="EX333" s="1">
        <v>65535</v>
      </c>
      <c r="EY333" s="1">
        <v>65535</v>
      </c>
      <c r="EZ333" s="1">
        <v>65535</v>
      </c>
      <c r="FA333" s="1">
        <v>65535</v>
      </c>
      <c r="FB333" s="1">
        <v>65535</v>
      </c>
      <c r="FC333" s="1">
        <v>65535</v>
      </c>
      <c r="FD333" s="1">
        <v>65535</v>
      </c>
      <c r="FE333" s="1">
        <v>65535</v>
      </c>
      <c r="FF333" s="1">
        <v>65535</v>
      </c>
      <c r="FG333" s="1">
        <v>65535</v>
      </c>
      <c r="FH333" s="1">
        <v>65535</v>
      </c>
      <c r="FI333" s="1">
        <v>65535</v>
      </c>
      <c r="FJ333" s="1">
        <v>65535</v>
      </c>
      <c r="FK333" s="1">
        <v>65535</v>
      </c>
      <c r="FL333" s="1">
        <v>65535</v>
      </c>
      <c r="FM333" s="1">
        <v>65535</v>
      </c>
      <c r="FN333" s="1">
        <v>65535</v>
      </c>
      <c r="FO333" s="1">
        <v>65535</v>
      </c>
      <c r="FP333" s="1">
        <v>65535</v>
      </c>
      <c r="FQ333" s="1">
        <v>65535</v>
      </c>
      <c r="FR333" s="1">
        <v>65535</v>
      </c>
      <c r="FS333" s="1">
        <v>65535</v>
      </c>
      <c r="FT333" s="1">
        <v>65535</v>
      </c>
      <c r="FU333" s="1">
        <v>65535</v>
      </c>
      <c r="FV333" s="1">
        <v>65535</v>
      </c>
      <c r="FW333" s="1">
        <v>65535</v>
      </c>
      <c r="FX333" s="1">
        <v>65535</v>
      </c>
      <c r="FY333" s="1">
        <v>65535</v>
      </c>
      <c r="FZ333" s="1">
        <v>65535</v>
      </c>
      <c r="GA333" s="1">
        <v>65535</v>
      </c>
      <c r="GB333" s="1">
        <v>65535</v>
      </c>
      <c r="GC333" s="1">
        <v>65535</v>
      </c>
      <c r="GD333" s="1">
        <v>65535</v>
      </c>
      <c r="GE333" s="1">
        <v>65535</v>
      </c>
      <c r="GF333" s="1">
        <v>65535</v>
      </c>
      <c r="GG333" s="1">
        <v>65535</v>
      </c>
      <c r="GH333" s="1">
        <v>65535</v>
      </c>
      <c r="GI333" s="1">
        <v>65535</v>
      </c>
      <c r="GJ333" s="1">
        <v>65535</v>
      </c>
      <c r="GK333" s="1">
        <v>65535</v>
      </c>
      <c r="GL333" s="1">
        <v>65535</v>
      </c>
      <c r="GM333" s="1">
        <v>65535</v>
      </c>
      <c r="GN333" s="1">
        <v>65535</v>
      </c>
      <c r="GO333" s="1">
        <v>65535</v>
      </c>
      <c r="GP333" s="1">
        <v>65535</v>
      </c>
      <c r="GQ333" s="1">
        <v>65535</v>
      </c>
      <c r="GR333" s="1">
        <v>65535</v>
      </c>
      <c r="GS333" s="1">
        <v>65535</v>
      </c>
      <c r="GT333" s="1">
        <v>65535</v>
      </c>
      <c r="GU333" s="1">
        <v>65535</v>
      </c>
      <c r="GV333" s="1">
        <v>65535</v>
      </c>
      <c r="GW333" s="1">
        <v>65535</v>
      </c>
      <c r="GX333" s="1">
        <v>65535</v>
      </c>
      <c r="GY333" s="1">
        <v>65535</v>
      </c>
      <c r="GZ333" s="1">
        <v>65535</v>
      </c>
      <c r="HA333" s="1">
        <v>65535</v>
      </c>
      <c r="HB333" s="1">
        <v>65535</v>
      </c>
      <c r="HC333" s="1">
        <v>65535</v>
      </c>
      <c r="HD333" s="1">
        <v>65535</v>
      </c>
      <c r="HE333" s="1">
        <v>65535</v>
      </c>
      <c r="HF333" s="1">
        <v>65535</v>
      </c>
      <c r="HG333" s="1">
        <v>65535</v>
      </c>
      <c r="HH333" s="1">
        <v>65535</v>
      </c>
      <c r="HI333" s="1">
        <v>65535</v>
      </c>
      <c r="HJ333" s="1">
        <v>65535</v>
      </c>
      <c r="HK333" s="1">
        <v>65535</v>
      </c>
      <c r="HL333" s="1">
        <v>65535</v>
      </c>
      <c r="HM333" s="1">
        <v>65535</v>
      </c>
      <c r="HN333" s="1">
        <v>65535</v>
      </c>
      <c r="HO333" s="1">
        <v>65535</v>
      </c>
      <c r="HP333" s="1">
        <v>65535</v>
      </c>
      <c r="HQ333" s="1">
        <v>65535</v>
      </c>
      <c r="HR333" s="1">
        <v>6.9</v>
      </c>
      <c r="HS333" s="1">
        <v>6.3</v>
      </c>
      <c r="HT333" s="1">
        <v>7.6</v>
      </c>
      <c r="HU333" s="1">
        <v>6.7</v>
      </c>
      <c r="HV333" s="1">
        <v>6</v>
      </c>
      <c r="HW333" s="1">
        <v>7</v>
      </c>
      <c r="HX333" s="1">
        <v>7.3</v>
      </c>
      <c r="HY333" s="1">
        <v>7.8</v>
      </c>
      <c r="HZ333" s="1">
        <v>7.8</v>
      </c>
      <c r="IA333" s="1">
        <v>8.9</v>
      </c>
      <c r="IB333" s="1">
        <v>5.9</v>
      </c>
      <c r="IC333" s="1">
        <v>8.9</v>
      </c>
      <c r="ID333" s="1">
        <v>65535</v>
      </c>
      <c r="IE333" s="1">
        <v>65535</v>
      </c>
      <c r="IF333" s="1">
        <v>65535</v>
      </c>
      <c r="IG333" s="1">
        <v>65535</v>
      </c>
      <c r="IH333" s="1">
        <v>65535</v>
      </c>
      <c r="II333" s="1">
        <v>65535</v>
      </c>
      <c r="IJ333" s="1">
        <v>65535</v>
      </c>
      <c r="IK333" s="1">
        <v>65535</v>
      </c>
      <c r="IL333" s="1">
        <v>65535</v>
      </c>
      <c r="IM333" s="1">
        <v>65535</v>
      </c>
      <c r="IN333" s="1">
        <v>65535</v>
      </c>
      <c r="IO333" s="1">
        <v>65535</v>
      </c>
      <c r="IP333" s="1">
        <v>65535</v>
      </c>
      <c r="IQ333" s="1">
        <v>65535</v>
      </c>
      <c r="IR333" s="1">
        <v>65535</v>
      </c>
      <c r="IS333" s="1">
        <v>65535</v>
      </c>
      <c r="IT333" s="1">
        <v>65535</v>
      </c>
      <c r="IU333" s="1">
        <v>65535</v>
      </c>
      <c r="IV333" s="1">
        <v>65535</v>
      </c>
      <c r="IW333" s="1">
        <v>65535</v>
      </c>
      <c r="IX333" s="1">
        <v>65535</v>
      </c>
      <c r="IY333" s="1">
        <v>65535</v>
      </c>
      <c r="IZ333" s="1">
        <v>65535</v>
      </c>
      <c r="JA333" s="1">
        <v>65535</v>
      </c>
      <c r="JB333" s="1">
        <v>65535</v>
      </c>
      <c r="JC333" s="1">
        <v>65535</v>
      </c>
      <c r="JD333" s="1">
        <v>65535</v>
      </c>
      <c r="JE333" s="1">
        <v>65535</v>
      </c>
      <c r="JF333" s="1">
        <v>65535</v>
      </c>
      <c r="JG333" s="1">
        <v>65535</v>
      </c>
      <c r="JH333" s="1">
        <v>65535</v>
      </c>
      <c r="JI333" s="1">
        <v>65535</v>
      </c>
      <c r="JJ333" s="1">
        <v>65535</v>
      </c>
      <c r="JK333" s="1">
        <v>65535</v>
      </c>
      <c r="JL333" s="1">
        <v>65535</v>
      </c>
      <c r="JM333" s="1">
        <v>65535</v>
      </c>
      <c r="JN333" s="1">
        <v>65535</v>
      </c>
      <c r="JO333" s="1">
        <v>65535</v>
      </c>
      <c r="JP333" s="1">
        <v>65535</v>
      </c>
      <c r="JQ333" s="1">
        <v>65535</v>
      </c>
      <c r="JR333" s="1">
        <v>65535</v>
      </c>
      <c r="JS333" s="1">
        <v>65535</v>
      </c>
      <c r="JT333" s="1">
        <v>65535</v>
      </c>
      <c r="JU333" s="1">
        <v>65535</v>
      </c>
      <c r="JV333" s="1">
        <v>65535</v>
      </c>
      <c r="JW333" s="1">
        <v>65535</v>
      </c>
      <c r="JX333" s="1">
        <v>65535</v>
      </c>
      <c r="JY333" s="1">
        <v>65535</v>
      </c>
      <c r="JZ333" s="1">
        <v>65535</v>
      </c>
      <c r="KA333" s="1">
        <v>65535</v>
      </c>
      <c r="KB333" s="1">
        <v>65535</v>
      </c>
      <c r="KC333" s="1">
        <v>65535</v>
      </c>
      <c r="KD333" s="1">
        <v>65535</v>
      </c>
      <c r="KE333" s="1">
        <v>65535</v>
      </c>
      <c r="KF333" s="1">
        <v>65535</v>
      </c>
      <c r="KG333" s="1">
        <v>65535</v>
      </c>
      <c r="KH333" s="1">
        <v>65535</v>
      </c>
      <c r="KI333" s="1">
        <v>65535</v>
      </c>
      <c r="KJ333" s="1">
        <v>65535</v>
      </c>
      <c r="KK333" s="1">
        <v>65535</v>
      </c>
      <c r="KL333" s="1">
        <v>65535</v>
      </c>
      <c r="KM333" s="1">
        <v>65535</v>
      </c>
      <c r="KN333" s="1">
        <v>65535</v>
      </c>
      <c r="KO333" s="1">
        <v>65535</v>
      </c>
      <c r="KP333" s="1">
        <v>65535</v>
      </c>
      <c r="KQ333" s="1">
        <v>65535</v>
      </c>
      <c r="KR333" s="1">
        <v>65535</v>
      </c>
      <c r="KS333" s="1">
        <v>65535</v>
      </c>
      <c r="KT333" s="1">
        <v>65535</v>
      </c>
      <c r="KU333" s="1">
        <v>65535</v>
      </c>
      <c r="KV333" s="1">
        <v>65535</v>
      </c>
      <c r="KW333" s="1">
        <v>65535</v>
      </c>
      <c r="KX333" s="1">
        <v>65535</v>
      </c>
      <c r="KY333" s="1">
        <v>65535</v>
      </c>
      <c r="KZ333" s="1">
        <v>65535</v>
      </c>
      <c r="LA333" s="1">
        <v>65535</v>
      </c>
      <c r="LB333" s="1">
        <v>65535</v>
      </c>
      <c r="LC333" s="1">
        <v>65535</v>
      </c>
      <c r="LD333" s="1">
        <v>65535</v>
      </c>
      <c r="LE333" s="1">
        <v>65535</v>
      </c>
      <c r="LF333" s="1">
        <v>65535</v>
      </c>
      <c r="LG333" s="1">
        <v>65535</v>
      </c>
      <c r="LH333" s="1">
        <v>65535</v>
      </c>
      <c r="LI333" s="1">
        <v>65535</v>
      </c>
      <c r="LJ333" s="1">
        <v>65535</v>
      </c>
      <c r="LK333" s="1">
        <v>65535</v>
      </c>
      <c r="LL333" s="1">
        <v>65535</v>
      </c>
      <c r="LM333" s="1">
        <v>65535</v>
      </c>
      <c r="LN333" s="1">
        <v>65535</v>
      </c>
      <c r="LO333" s="1">
        <v>65535</v>
      </c>
      <c r="LP333" s="1">
        <v>65535</v>
      </c>
      <c r="LQ333" s="1">
        <v>65535</v>
      </c>
      <c r="LR333" s="1">
        <v>65535</v>
      </c>
      <c r="LS333" s="1">
        <v>65535</v>
      </c>
      <c r="LT333" s="1">
        <v>65535</v>
      </c>
      <c r="LU333" s="1">
        <v>65535</v>
      </c>
      <c r="LV333" s="1">
        <v>65535</v>
      </c>
      <c r="LW333" s="1">
        <v>65535</v>
      </c>
      <c r="LX333" s="1">
        <v>65535</v>
      </c>
      <c r="LY333" s="1">
        <v>65535</v>
      </c>
      <c r="LZ333" s="1">
        <v>65535</v>
      </c>
      <c r="MA333" s="1">
        <v>65535</v>
      </c>
      <c r="MB333" s="1">
        <v>65535</v>
      </c>
      <c r="MC333" s="1">
        <v>65535</v>
      </c>
      <c r="MD333" s="1">
        <v>65535</v>
      </c>
      <c r="ME333" s="1">
        <v>65535</v>
      </c>
      <c r="MF333" s="1">
        <v>65535</v>
      </c>
      <c r="MG333" s="1">
        <v>65535</v>
      </c>
      <c r="MH333" s="1">
        <v>65535</v>
      </c>
      <c r="MI333" s="1">
        <v>65535</v>
      </c>
      <c r="MJ333" s="1">
        <v>65535</v>
      </c>
      <c r="MK333" s="1">
        <v>65535</v>
      </c>
      <c r="ML333" s="1">
        <v>65535</v>
      </c>
      <c r="MM333" s="1">
        <v>65535</v>
      </c>
      <c r="MN333" s="1">
        <v>65535</v>
      </c>
      <c r="MO333" s="1">
        <v>65535</v>
      </c>
      <c r="MP333" s="1">
        <v>65535</v>
      </c>
      <c r="MQ333" s="1">
        <v>65535</v>
      </c>
      <c r="MR333" s="1">
        <v>65535</v>
      </c>
      <c r="MS333" s="1">
        <v>65535</v>
      </c>
      <c r="MT333" s="1">
        <v>65535</v>
      </c>
      <c r="MU333" s="1">
        <v>65535</v>
      </c>
      <c r="MV333" s="1">
        <v>65535</v>
      </c>
      <c r="MW333" s="1">
        <v>65535</v>
      </c>
      <c r="MX333" s="1">
        <v>65535</v>
      </c>
      <c r="MY333" s="1">
        <v>65535</v>
      </c>
      <c r="MZ333" s="1">
        <v>65535</v>
      </c>
      <c r="NA333" s="1">
        <v>65535</v>
      </c>
      <c r="NB333" s="1">
        <v>65535</v>
      </c>
      <c r="NC333" s="1">
        <v>65535</v>
      </c>
      <c r="ND333" s="1">
        <v>65535</v>
      </c>
      <c r="NE333" s="1">
        <v>65535</v>
      </c>
      <c r="NF333" s="1">
        <v>65535</v>
      </c>
      <c r="NG333" s="1">
        <v>65535</v>
      </c>
      <c r="NH333" s="1">
        <v>65535</v>
      </c>
      <c r="NI333" s="1">
        <v>65535</v>
      </c>
      <c r="NJ333" s="6">
        <f t="shared" si="270"/>
        <v>0</v>
      </c>
      <c r="NK333" s="3">
        <f t="shared" si="271"/>
        <v>0</v>
      </c>
      <c r="NL333" s="3">
        <f t="shared" si="272"/>
        <v>0</v>
      </c>
      <c r="NM333" s="3">
        <f t="shared" si="273"/>
        <v>0</v>
      </c>
      <c r="NN333" s="3">
        <f t="shared" si="274"/>
        <v>0</v>
      </c>
      <c r="NO333" s="3">
        <f t="shared" si="275"/>
        <v>0</v>
      </c>
      <c r="NP333" s="3">
        <f t="shared" si="276"/>
        <v>0</v>
      </c>
      <c r="NQ333" s="3">
        <f t="shared" si="277"/>
        <v>0.38709677419354838</v>
      </c>
      <c r="NR333" s="3">
        <f t="shared" si="278"/>
        <v>0</v>
      </c>
      <c r="NS333" s="3">
        <f t="shared" si="279"/>
        <v>0</v>
      </c>
      <c r="NT333" s="3">
        <f t="shared" si="280"/>
        <v>0</v>
      </c>
      <c r="NU333" s="3">
        <f t="shared" si="281"/>
        <v>0</v>
      </c>
      <c r="NV333" s="3">
        <f t="shared" si="282"/>
        <v>3.287671232876712E-2</v>
      </c>
      <c r="NW333" s="5" t="e">
        <f t="shared" si="283"/>
        <v>#N/A</v>
      </c>
      <c r="NX333" s="1" t="e">
        <f t="shared" si="284"/>
        <v>#N/A</v>
      </c>
      <c r="NY333" s="1" t="e">
        <f t="shared" si="285"/>
        <v>#N/A</v>
      </c>
      <c r="NZ333" s="1" t="e">
        <f t="shared" si="286"/>
        <v>#N/A</v>
      </c>
      <c r="OA333" s="1" t="e">
        <f t="shared" si="287"/>
        <v>#N/A</v>
      </c>
      <c r="OB333" s="1" t="e">
        <f t="shared" si="288"/>
        <v>#N/A</v>
      </c>
      <c r="OC333" s="1" t="e">
        <f t="shared" si="289"/>
        <v>#N/A</v>
      </c>
      <c r="OD333" s="1" t="e">
        <f t="shared" si="290"/>
        <v>#N/A</v>
      </c>
      <c r="OE333" s="1" t="e">
        <f t="shared" si="291"/>
        <v>#N/A</v>
      </c>
      <c r="OF333" s="1" t="e">
        <f t="shared" si="292"/>
        <v>#N/A</v>
      </c>
      <c r="OG333" s="1" t="e">
        <f t="shared" si="293"/>
        <v>#N/A</v>
      </c>
      <c r="OH333" s="1" t="e">
        <f t="shared" si="294"/>
        <v>#N/A</v>
      </c>
      <c r="OI333" s="111" t="e">
        <f>NA()</f>
        <v>#N/A</v>
      </c>
      <c r="OJ333" s="112" t="e">
        <f>NA()</f>
        <v>#N/A</v>
      </c>
      <c r="OK333" s="112" t="e">
        <f>NA()</f>
        <v>#N/A</v>
      </c>
      <c r="OL333" s="112" t="e">
        <f>NA()</f>
        <v>#N/A</v>
      </c>
      <c r="OM333" s="112" t="e">
        <f>NA()</f>
        <v>#N/A</v>
      </c>
      <c r="ON333" s="112" t="e">
        <f>NA()</f>
        <v>#N/A</v>
      </c>
      <c r="OO333" s="112" t="e">
        <f>NA()</f>
        <v>#N/A</v>
      </c>
      <c r="OP333" s="112" t="e">
        <f>NA()</f>
        <v>#N/A</v>
      </c>
      <c r="OQ333" s="112" t="e">
        <f>NA()</f>
        <v>#N/A</v>
      </c>
      <c r="OR333" s="112" t="e">
        <f>NA()</f>
        <v>#N/A</v>
      </c>
      <c r="OS333" s="112" t="e">
        <f>NA()</f>
        <v>#N/A</v>
      </c>
      <c r="OT333" s="112" t="e">
        <f>NA()</f>
        <v>#N/A</v>
      </c>
      <c r="OU333" s="5" t="e">
        <f t="shared" si="246"/>
        <v>#N/A</v>
      </c>
      <c r="OV333" s="1" t="e">
        <f t="shared" si="247"/>
        <v>#N/A</v>
      </c>
      <c r="OW333" s="1" t="e">
        <f t="shared" si="248"/>
        <v>#N/A</v>
      </c>
      <c r="OX333" s="1" t="e">
        <f t="shared" si="249"/>
        <v>#N/A</v>
      </c>
      <c r="OY333" s="1" t="e">
        <f t="shared" si="250"/>
        <v>#N/A</v>
      </c>
      <c r="OZ333" s="1" t="e">
        <f t="shared" si="251"/>
        <v>#N/A</v>
      </c>
      <c r="PA333" s="1" t="e">
        <f t="shared" si="252"/>
        <v>#N/A</v>
      </c>
      <c r="PB333" s="1" t="e">
        <f t="shared" si="253"/>
        <v>#N/A</v>
      </c>
      <c r="PC333" s="1" t="e">
        <f t="shared" si="254"/>
        <v>#N/A</v>
      </c>
      <c r="PD333" s="1" t="e">
        <f t="shared" si="255"/>
        <v>#N/A</v>
      </c>
      <c r="PE333" s="1" t="e">
        <f t="shared" si="256"/>
        <v>#N/A</v>
      </c>
      <c r="PF333" s="1" t="e">
        <f t="shared" si="257"/>
        <v>#N/A</v>
      </c>
      <c r="PG333" s="111" t="e">
        <f>NA()</f>
        <v>#N/A</v>
      </c>
      <c r="PH333" s="112" t="e">
        <f>NA()</f>
        <v>#N/A</v>
      </c>
      <c r="PI333" s="112" t="e">
        <f>NA()</f>
        <v>#N/A</v>
      </c>
      <c r="PJ333" s="112" t="e">
        <f>NA()</f>
        <v>#N/A</v>
      </c>
      <c r="PK333" s="112" t="e">
        <f>NA()</f>
        <v>#N/A</v>
      </c>
      <c r="PL333" s="112" t="e">
        <f>NA()</f>
        <v>#N/A</v>
      </c>
      <c r="PM333" s="112" t="e">
        <f>NA()</f>
        <v>#N/A</v>
      </c>
      <c r="PN333" s="112" t="e">
        <f>NA()</f>
        <v>#N/A</v>
      </c>
      <c r="PO333" s="112" t="e">
        <f>NA()</f>
        <v>#N/A</v>
      </c>
      <c r="PP333" s="112" t="e">
        <f>NA()</f>
        <v>#N/A</v>
      </c>
      <c r="PQ333" s="112" t="e">
        <f>NA()</f>
        <v>#N/A</v>
      </c>
      <c r="PR333" s="137" t="e">
        <f>NA()</f>
        <v>#N/A</v>
      </c>
      <c r="PS333" s="5" t="e">
        <f t="array" ref="PS333">+IF(ISERROR($NW333)=FALSE,MIN(IF($H333:$AL333&lt;65534,$H333:$AL333,"")),NA())</f>
        <v>#N/A</v>
      </c>
      <c r="PT333" s="1" t="e">
        <f t="array" ref="PT333">+IF(ISERROR($NX333)=FALSE,MIN(IF($AM333:$BN333&lt;65534,$AM333:$BN333,"")),NA())</f>
        <v>#N/A</v>
      </c>
      <c r="PU333" s="1" t="e">
        <f t="array" ref="PU333">+IF(ISERROR($NY333)=FALSE,MIN(IF($BP333:$CT333&lt;65534,$BP333:$CT333,"")),NA())</f>
        <v>#N/A</v>
      </c>
      <c r="PV333" s="1" t="e">
        <f t="array" ref="PV333">+IF(ISERROR($NZ333)=FALSE,MIN(IF($CU333:$DX333&lt;65534,$CU333:$DX333,"")),NA())</f>
        <v>#N/A</v>
      </c>
      <c r="PW333" s="1" t="e">
        <f t="array" ref="PW333">+IF(ISERROR($OA333)=FALSE,MIN(IF($DY333:$FC333&lt;65534,$DY333:$FC333,"")),NA())</f>
        <v>#N/A</v>
      </c>
      <c r="PX333" s="1" t="e">
        <f t="array" ref="PX333">+IF(ISERROR($OB333)=FALSE,MIN(IF($FD333:$GG333&lt;65534,$FD333:$GG333,"")),NA())</f>
        <v>#N/A</v>
      </c>
      <c r="PY333" s="1" t="e">
        <f t="array" ref="PY333">+IF(ISERROR($OC333)=FALSE,MIN(IF($GH333:$HL333&lt;65534,$GH333:$HL333,"")),NA())</f>
        <v>#N/A</v>
      </c>
      <c r="PZ333" s="1" t="e">
        <f t="array" ref="PZ333">+IF(ISERROR($OD333)=FALSE,MIN(IF($HM333:$IQ333&lt;65534,$HM333:$IQ333,"")),NA())</f>
        <v>#N/A</v>
      </c>
      <c r="QA333" s="1" t="e">
        <f t="array" ref="QA333">+IF(ISERROR($OE333)=FALSE,MIN(IF($IR333:$JU333&lt;65534,$IR333:$JU333,"")),NA())</f>
        <v>#N/A</v>
      </c>
      <c r="QB333" s="1" t="e">
        <f t="array" ref="QB333">+IF(ISERROR($OF333)=FALSE,MIN(IF($JV333:$KZ333&lt;65534,$JV333:$KZ333,"")),NA())</f>
        <v>#N/A</v>
      </c>
      <c r="QC333" s="1" t="e">
        <f t="array" ref="QC333">+IF(ISERROR($OG333)=FALSE,MIN(IF($LA333:$MD333&lt;65534,$LA333:$MD333,"")),NA())</f>
        <v>#N/A</v>
      </c>
      <c r="QD333" s="1" t="e">
        <f t="array" ref="QD333">+IF(ISERROR($OH333)=FALSE,MIN(IF($ME333:$NI333&lt;65534,$ME333:$NI333,"")),NA())</f>
        <v>#N/A</v>
      </c>
      <c r="QE333" s="5" t="e">
        <f t="shared" si="258"/>
        <v>#N/A</v>
      </c>
      <c r="QF333" s="1" t="e">
        <f t="shared" si="259"/>
        <v>#N/A</v>
      </c>
      <c r="QG333" s="1" t="e">
        <f t="shared" si="260"/>
        <v>#N/A</v>
      </c>
      <c r="QH333" s="1" t="e">
        <f t="shared" si="261"/>
        <v>#N/A</v>
      </c>
      <c r="QI333" s="1" t="e">
        <f t="shared" si="262"/>
        <v>#N/A</v>
      </c>
      <c r="QJ333" s="1" t="e">
        <f t="shared" si="263"/>
        <v>#N/A</v>
      </c>
      <c r="QK333" s="1" t="e">
        <f t="shared" si="264"/>
        <v>#N/A</v>
      </c>
      <c r="QL333" s="1" t="e">
        <f t="shared" si="265"/>
        <v>#N/A</v>
      </c>
      <c r="QM333" s="1" t="e">
        <f t="shared" si="266"/>
        <v>#N/A</v>
      </c>
      <c r="QN333" s="1" t="e">
        <f t="shared" si="267"/>
        <v>#N/A</v>
      </c>
      <c r="QO333" s="1" t="e">
        <f t="shared" si="268"/>
        <v>#N/A</v>
      </c>
      <c r="QP333" s="1" t="e">
        <f t="shared" si="269"/>
        <v>#N/A</v>
      </c>
      <c r="QQ333" s="5" t="s">
        <v>893</v>
      </c>
    </row>
    <row r="334" spans="1:459" s="1" customFormat="1" x14ac:dyDescent="0.2">
      <c r="A334" s="107">
        <v>26157170</v>
      </c>
      <c r="B334" s="108">
        <v>-75.377138888888879</v>
      </c>
      <c r="C334" s="108">
        <v>4.8203888888888891</v>
      </c>
      <c r="D334" s="109">
        <v>4686</v>
      </c>
      <c r="E334" s="110" t="s">
        <v>663</v>
      </c>
      <c r="F334" s="110" t="s">
        <v>657</v>
      </c>
      <c r="G334" s="110" t="s">
        <v>22</v>
      </c>
      <c r="H334" s="1">
        <v>65535</v>
      </c>
      <c r="I334" s="1">
        <v>-0.8</v>
      </c>
      <c r="J334" s="1">
        <v>-2.5</v>
      </c>
      <c r="K334" s="1">
        <v>-2.2000000000000002</v>
      </c>
      <c r="L334" s="1">
        <v>-0.1</v>
      </c>
      <c r="M334" s="1">
        <v>-0.2</v>
      </c>
      <c r="N334" s="1">
        <v>-0.4</v>
      </c>
      <c r="O334" s="1">
        <v>-2</v>
      </c>
      <c r="P334" s="1">
        <v>-0.6</v>
      </c>
      <c r="Q334" s="1">
        <v>-0.5</v>
      </c>
      <c r="R334" s="1">
        <v>-1.7</v>
      </c>
      <c r="S334" s="1">
        <v>-2.2000000000000002</v>
      </c>
      <c r="T334" s="1">
        <v>-2</v>
      </c>
      <c r="U334" s="1">
        <v>-0.3</v>
      </c>
      <c r="V334" s="1">
        <v>-0.9</v>
      </c>
      <c r="W334" s="1">
        <v>-0.5</v>
      </c>
      <c r="X334" s="1">
        <v>-1.2</v>
      </c>
      <c r="Y334" s="1">
        <v>-1.6</v>
      </c>
      <c r="Z334" s="1">
        <v>-1.3</v>
      </c>
      <c r="AA334" s="1">
        <v>-1.1000000000000001</v>
      </c>
      <c r="AB334" s="1">
        <v>-1.3</v>
      </c>
      <c r="AC334" s="1">
        <v>-1.4</v>
      </c>
      <c r="AD334" s="1">
        <v>-2.1</v>
      </c>
      <c r="AE334" s="1">
        <v>-1.2</v>
      </c>
      <c r="AF334" s="1">
        <v>-0.5</v>
      </c>
      <c r="AG334" s="1">
        <v>-0.6</v>
      </c>
      <c r="AH334" s="1">
        <v>-1.1000000000000001</v>
      </c>
      <c r="AI334" s="1">
        <v>1.3</v>
      </c>
      <c r="AJ334" s="1">
        <v>0.3</v>
      </c>
      <c r="AK334" s="1">
        <v>-1</v>
      </c>
      <c r="AL334" s="1">
        <v>-0.7</v>
      </c>
      <c r="AM334" s="1">
        <v>65535</v>
      </c>
      <c r="AN334" s="1">
        <v>0.1</v>
      </c>
      <c r="AO334" s="1">
        <v>-2.2999999999999998</v>
      </c>
      <c r="AP334" s="1">
        <v>-0.5</v>
      </c>
      <c r="AQ334" s="1">
        <v>0.1</v>
      </c>
      <c r="AR334" s="1">
        <v>0.2</v>
      </c>
      <c r="AS334" s="1">
        <v>0.1</v>
      </c>
      <c r="AT334" s="1">
        <v>-0.5</v>
      </c>
      <c r="AU334" s="1">
        <v>-0.2</v>
      </c>
      <c r="AV334" s="1">
        <v>-0.1</v>
      </c>
      <c r="AW334" s="1">
        <v>0.1</v>
      </c>
      <c r="AX334" s="1">
        <v>0.1</v>
      </c>
      <c r="AY334" s="1">
        <v>-0.9</v>
      </c>
      <c r="AZ334" s="1">
        <v>-0.8</v>
      </c>
      <c r="BA334" s="1">
        <v>0.2</v>
      </c>
      <c r="BB334" s="1">
        <v>-1</v>
      </c>
      <c r="BC334" s="1">
        <v>-0.2</v>
      </c>
      <c r="BD334" s="1">
        <v>0.2</v>
      </c>
      <c r="BE334" s="1">
        <v>-0.3</v>
      </c>
      <c r="BF334" s="1">
        <v>0.2</v>
      </c>
      <c r="BG334" s="1">
        <v>0.3</v>
      </c>
      <c r="BH334" s="1">
        <v>-0.8</v>
      </c>
      <c r="BI334" s="1">
        <v>-0.4</v>
      </c>
      <c r="BJ334" s="1">
        <v>-0.2</v>
      </c>
      <c r="BK334" s="1">
        <v>0.1</v>
      </c>
      <c r="BL334" s="1">
        <v>1.1000000000000001</v>
      </c>
      <c r="BM334" s="1">
        <v>0.6</v>
      </c>
      <c r="BN334" s="1">
        <v>0.3</v>
      </c>
      <c r="BO334" s="102"/>
      <c r="BP334" s="1">
        <v>-0.5</v>
      </c>
      <c r="BQ334" s="1">
        <v>-0.9</v>
      </c>
      <c r="BR334" s="1">
        <v>-2</v>
      </c>
      <c r="BS334" s="1">
        <v>-0.2</v>
      </c>
      <c r="BT334" s="1">
        <v>0.3</v>
      </c>
      <c r="BU334" s="1">
        <v>0.3</v>
      </c>
      <c r="BV334" s="1">
        <v>0.8</v>
      </c>
      <c r="BW334" s="1">
        <v>-0.4</v>
      </c>
      <c r="BX334" s="1">
        <v>-0.1</v>
      </c>
      <c r="BY334" s="1">
        <v>0.8</v>
      </c>
      <c r="BZ334" s="1">
        <v>0.4</v>
      </c>
      <c r="CA334" s="1">
        <v>0</v>
      </c>
      <c r="CB334" s="1">
        <v>0.1</v>
      </c>
      <c r="CC334" s="1">
        <v>-0.4</v>
      </c>
      <c r="CD334" s="1">
        <v>-0.5</v>
      </c>
      <c r="CE334" s="1">
        <v>0.7</v>
      </c>
      <c r="CF334" s="1">
        <v>0.7</v>
      </c>
      <c r="CG334" s="1">
        <v>0.5</v>
      </c>
      <c r="CH334" s="1">
        <v>0.4</v>
      </c>
      <c r="CI334" s="1">
        <v>1.1000000000000001</v>
      </c>
      <c r="CJ334" s="1">
        <v>-1.4</v>
      </c>
      <c r="CK334" s="1">
        <v>0.1</v>
      </c>
      <c r="CL334" s="1">
        <v>0.8</v>
      </c>
      <c r="CM334" s="1">
        <v>-0.1</v>
      </c>
      <c r="CN334" s="1">
        <v>1.2</v>
      </c>
      <c r="CO334" s="1">
        <v>0.3</v>
      </c>
      <c r="CP334" s="1">
        <v>0</v>
      </c>
      <c r="CQ334" s="1">
        <v>0.1</v>
      </c>
      <c r="CR334" s="1">
        <v>0.5</v>
      </c>
      <c r="CS334" s="1">
        <v>1.1000000000000001</v>
      </c>
      <c r="CT334" s="1">
        <v>1.1000000000000001</v>
      </c>
      <c r="CU334" s="1">
        <v>0.7</v>
      </c>
      <c r="CV334" s="1">
        <v>0.2</v>
      </c>
      <c r="CW334" s="1">
        <v>0.7</v>
      </c>
      <c r="CX334" s="1">
        <v>0.5</v>
      </c>
      <c r="CY334" s="1">
        <v>0.5</v>
      </c>
      <c r="CZ334" s="1">
        <v>0.5</v>
      </c>
      <c r="DA334" s="1">
        <v>0.1</v>
      </c>
      <c r="DB334" s="1">
        <v>-0.2</v>
      </c>
      <c r="DC334" s="1">
        <v>0.3</v>
      </c>
      <c r="DD334" s="1">
        <v>0.2</v>
      </c>
      <c r="DE334" s="1">
        <v>0.3</v>
      </c>
      <c r="DF334" s="1">
        <v>0.3</v>
      </c>
      <c r="DG334" s="1">
        <v>0.3</v>
      </c>
      <c r="DH334" s="1">
        <v>0.4</v>
      </c>
      <c r="DI334" s="1">
        <v>-0.2</v>
      </c>
      <c r="DJ334" s="1">
        <v>0</v>
      </c>
      <c r="DK334" s="1">
        <v>0.8</v>
      </c>
      <c r="DL334" s="1">
        <v>1</v>
      </c>
      <c r="DM334" s="1">
        <v>0.2</v>
      </c>
      <c r="DN334" s="1">
        <v>1.1000000000000001</v>
      </c>
      <c r="DO334" s="1">
        <v>0.7</v>
      </c>
      <c r="DP334" s="1">
        <v>0.6</v>
      </c>
      <c r="DQ334" s="1">
        <v>0.6</v>
      </c>
      <c r="DR334" s="1">
        <v>0.6</v>
      </c>
      <c r="DS334" s="1">
        <v>0.8</v>
      </c>
      <c r="DT334" s="1">
        <v>0.5</v>
      </c>
      <c r="DU334" s="1">
        <v>1.1000000000000001</v>
      </c>
      <c r="DV334" s="1">
        <v>0.5</v>
      </c>
      <c r="DW334" s="1">
        <v>0</v>
      </c>
      <c r="DX334" s="1">
        <v>-0.2</v>
      </c>
      <c r="DY334" s="1">
        <v>-0.5</v>
      </c>
      <c r="DZ334" s="1">
        <v>-0.4</v>
      </c>
      <c r="EA334" s="1">
        <v>-1.6</v>
      </c>
      <c r="EB334" s="1">
        <v>-0.3</v>
      </c>
      <c r="EC334" s="1">
        <v>0.9</v>
      </c>
      <c r="ED334" s="1">
        <v>-0.3</v>
      </c>
      <c r="EE334" s="1">
        <v>0.3</v>
      </c>
      <c r="EF334" s="1">
        <v>0.3</v>
      </c>
      <c r="EG334" s="1">
        <v>0.5</v>
      </c>
      <c r="EH334" s="1">
        <v>1.1000000000000001</v>
      </c>
      <c r="EI334" s="1">
        <v>0.3</v>
      </c>
      <c r="EJ334" s="1">
        <v>0.4</v>
      </c>
      <c r="EK334" s="1">
        <v>0.7</v>
      </c>
      <c r="EL334" s="1">
        <v>0.2</v>
      </c>
      <c r="EM334" s="1">
        <v>0.5</v>
      </c>
      <c r="EN334" s="1">
        <v>0.2</v>
      </c>
      <c r="EO334" s="1">
        <v>0.5</v>
      </c>
      <c r="EP334" s="1">
        <v>-0.5</v>
      </c>
      <c r="EQ334" s="1">
        <v>-0.9</v>
      </c>
      <c r="ER334" s="1">
        <v>-1.3</v>
      </c>
      <c r="ES334" s="1">
        <v>-0.8</v>
      </c>
      <c r="ET334" s="1">
        <v>-0.9</v>
      </c>
      <c r="EU334" s="1">
        <v>65535</v>
      </c>
      <c r="EV334" s="1">
        <v>65535</v>
      </c>
      <c r="EW334" s="1">
        <v>-0.6</v>
      </c>
      <c r="EX334" s="1">
        <v>-0.5</v>
      </c>
      <c r="EY334" s="1">
        <v>-0.2</v>
      </c>
      <c r="EZ334" s="1">
        <v>-8.5</v>
      </c>
      <c r="FA334" s="1">
        <v>65535</v>
      </c>
      <c r="FB334" s="1">
        <v>65535</v>
      </c>
      <c r="FC334" s="1">
        <v>65535</v>
      </c>
      <c r="FD334" s="1">
        <v>65535</v>
      </c>
      <c r="FE334" s="1">
        <v>65535</v>
      </c>
      <c r="FF334" s="1">
        <v>65535</v>
      </c>
      <c r="FG334" s="1">
        <v>-2.4</v>
      </c>
      <c r="FH334" s="1">
        <v>-1.7</v>
      </c>
      <c r="FI334" s="1">
        <v>-2.5</v>
      </c>
      <c r="FJ334" s="1">
        <v>-1.4</v>
      </c>
      <c r="FK334" s="1">
        <v>-2.1</v>
      </c>
      <c r="FL334" s="1">
        <v>-1.9</v>
      </c>
      <c r="FM334" s="1">
        <v>65535</v>
      </c>
      <c r="FN334" s="1">
        <v>65535</v>
      </c>
      <c r="FO334" s="1">
        <v>65535</v>
      </c>
      <c r="FP334" s="1">
        <v>65535</v>
      </c>
      <c r="FQ334" s="1">
        <v>65535</v>
      </c>
      <c r="FR334" s="1">
        <v>65535</v>
      </c>
      <c r="FS334" s="1">
        <v>65535</v>
      </c>
      <c r="FT334" s="1">
        <v>65535</v>
      </c>
      <c r="FU334" s="1">
        <v>65535</v>
      </c>
      <c r="FV334" s="1">
        <v>-1.2</v>
      </c>
      <c r="FW334" s="1">
        <v>2.7</v>
      </c>
      <c r="FX334" s="1">
        <v>-5</v>
      </c>
      <c r="FY334" s="1">
        <v>65535</v>
      </c>
      <c r="FZ334" s="1">
        <v>-8.6</v>
      </c>
      <c r="GA334" s="1">
        <v>-0.5</v>
      </c>
      <c r="GB334" s="1">
        <v>7.6</v>
      </c>
      <c r="GC334" s="1">
        <v>65535</v>
      </c>
      <c r="GD334" s="1">
        <v>65535</v>
      </c>
      <c r="GE334" s="1">
        <v>65535</v>
      </c>
      <c r="GF334" s="1">
        <v>-14.1</v>
      </c>
      <c r="GG334" s="1">
        <v>65535</v>
      </c>
      <c r="GH334" s="1">
        <v>65535</v>
      </c>
      <c r="GI334" s="1">
        <v>65535</v>
      </c>
      <c r="GJ334" s="1">
        <v>65535</v>
      </c>
      <c r="GK334" s="1">
        <v>65535</v>
      </c>
      <c r="GL334" s="1">
        <v>65535</v>
      </c>
      <c r="GM334" s="1">
        <v>65535</v>
      </c>
      <c r="GN334" s="1">
        <v>65535</v>
      </c>
      <c r="GO334" s="1">
        <v>65535</v>
      </c>
      <c r="GP334" s="1">
        <v>65535</v>
      </c>
      <c r="GQ334" s="1">
        <v>65535</v>
      </c>
      <c r="GR334" s="1">
        <v>65535</v>
      </c>
      <c r="GS334" s="1">
        <v>65535</v>
      </c>
      <c r="GT334" s="1">
        <v>65535</v>
      </c>
      <c r="GU334" s="1">
        <v>65535</v>
      </c>
      <c r="GV334" s="1">
        <v>65535</v>
      </c>
      <c r="GW334" s="1">
        <v>65535</v>
      </c>
      <c r="GX334" s="1">
        <v>65535</v>
      </c>
      <c r="GY334" s="1">
        <v>65535</v>
      </c>
      <c r="GZ334" s="1">
        <v>65535</v>
      </c>
      <c r="HA334" s="1">
        <v>65535</v>
      </c>
      <c r="HB334" s="1">
        <v>65535</v>
      </c>
      <c r="HC334" s="1">
        <v>65535</v>
      </c>
      <c r="HD334" s="1">
        <v>65535</v>
      </c>
      <c r="HE334" s="1">
        <v>65535</v>
      </c>
      <c r="HF334" s="1">
        <v>-12</v>
      </c>
      <c r="HG334" s="1">
        <v>65535</v>
      </c>
      <c r="HH334" s="1">
        <v>65535</v>
      </c>
      <c r="HI334" s="1">
        <v>65535</v>
      </c>
      <c r="HJ334" s="1">
        <v>65535</v>
      </c>
      <c r="HK334" s="1">
        <v>65535</v>
      </c>
      <c r="HL334" s="1">
        <v>65535</v>
      </c>
      <c r="HM334" s="1">
        <v>65535</v>
      </c>
      <c r="HN334" s="1">
        <v>65535</v>
      </c>
      <c r="HO334" s="1">
        <v>65535</v>
      </c>
      <c r="HP334" s="1">
        <v>65535</v>
      </c>
      <c r="HQ334" s="1">
        <v>65535</v>
      </c>
      <c r="HR334" s="1">
        <v>65535</v>
      </c>
      <c r="HS334" s="1">
        <v>65535</v>
      </c>
      <c r="HT334" s="1">
        <v>65535</v>
      </c>
      <c r="HU334" s="1">
        <v>65535</v>
      </c>
      <c r="HV334" s="1">
        <v>65535</v>
      </c>
      <c r="HW334" s="1">
        <v>65535</v>
      </c>
      <c r="HX334" s="1">
        <v>65535</v>
      </c>
      <c r="HY334" s="1">
        <v>65535</v>
      </c>
      <c r="HZ334" s="1">
        <v>65535</v>
      </c>
      <c r="IA334" s="1">
        <v>65535</v>
      </c>
      <c r="IB334" s="1">
        <v>65535</v>
      </c>
      <c r="IC334" s="1">
        <v>65535</v>
      </c>
      <c r="ID334" s="1">
        <v>65535</v>
      </c>
      <c r="IE334" s="1">
        <v>65535</v>
      </c>
      <c r="IF334" s="1">
        <v>65535</v>
      </c>
      <c r="IG334" s="1">
        <v>65535</v>
      </c>
      <c r="IH334" s="1">
        <v>65535</v>
      </c>
      <c r="II334" s="1">
        <v>65535</v>
      </c>
      <c r="IJ334" s="1">
        <v>65535</v>
      </c>
      <c r="IK334" s="1">
        <v>65535</v>
      </c>
      <c r="IL334" s="1">
        <v>65535</v>
      </c>
      <c r="IM334" s="1">
        <v>65535</v>
      </c>
      <c r="IN334" s="1">
        <v>65535</v>
      </c>
      <c r="IO334" s="1">
        <v>65535</v>
      </c>
      <c r="IP334" s="1">
        <v>65535</v>
      </c>
      <c r="IQ334" s="1">
        <v>65535</v>
      </c>
      <c r="IR334" s="1">
        <v>65535</v>
      </c>
      <c r="IS334" s="1">
        <v>65535</v>
      </c>
      <c r="IT334" s="1">
        <v>65535</v>
      </c>
      <c r="IU334" s="1">
        <v>65535</v>
      </c>
      <c r="IV334" s="1">
        <v>65535</v>
      </c>
      <c r="IW334" s="1">
        <v>65535</v>
      </c>
      <c r="IX334" s="1">
        <v>65535</v>
      </c>
      <c r="IY334" s="1">
        <v>65535</v>
      </c>
      <c r="IZ334" s="1">
        <v>65535</v>
      </c>
      <c r="JA334" s="1">
        <v>65535</v>
      </c>
      <c r="JB334" s="1">
        <v>65535</v>
      </c>
      <c r="JC334" s="1">
        <v>65535</v>
      </c>
      <c r="JD334" s="1">
        <v>65535</v>
      </c>
      <c r="JE334" s="1">
        <v>65535</v>
      </c>
      <c r="JF334" s="1">
        <v>65535</v>
      </c>
      <c r="JG334" s="1">
        <v>65535</v>
      </c>
      <c r="JH334" s="1">
        <v>65535</v>
      </c>
      <c r="JI334" s="1">
        <v>65535</v>
      </c>
      <c r="JJ334" s="1">
        <v>65535</v>
      </c>
      <c r="JK334" s="1">
        <v>65535</v>
      </c>
      <c r="JL334" s="1">
        <v>65535</v>
      </c>
      <c r="JM334" s="1">
        <v>65535</v>
      </c>
      <c r="JN334" s="1">
        <v>65535</v>
      </c>
      <c r="JO334" s="1">
        <v>65535</v>
      </c>
      <c r="JP334" s="1">
        <v>65535</v>
      </c>
      <c r="JQ334" s="1">
        <v>65535</v>
      </c>
      <c r="JR334" s="1">
        <v>65535</v>
      </c>
      <c r="JS334" s="1">
        <v>65535</v>
      </c>
      <c r="JT334" s="1">
        <v>65535</v>
      </c>
      <c r="JU334" s="1">
        <v>65535</v>
      </c>
      <c r="JV334" s="1">
        <v>65535</v>
      </c>
      <c r="JW334" s="1">
        <v>65535</v>
      </c>
      <c r="JX334" s="1">
        <v>65535</v>
      </c>
      <c r="JY334" s="1">
        <v>65535</v>
      </c>
      <c r="JZ334" s="1">
        <v>65535</v>
      </c>
      <c r="KA334" s="1">
        <v>65535</v>
      </c>
      <c r="KB334" s="1">
        <v>65535</v>
      </c>
      <c r="KC334" s="1">
        <v>65535</v>
      </c>
      <c r="KD334" s="1">
        <v>65535</v>
      </c>
      <c r="KE334" s="1">
        <v>65535</v>
      </c>
      <c r="KF334" s="1">
        <v>65535</v>
      </c>
      <c r="KG334" s="1">
        <v>65535</v>
      </c>
      <c r="KH334" s="1">
        <v>65535</v>
      </c>
      <c r="KI334" s="1">
        <v>65535</v>
      </c>
      <c r="KJ334" s="1">
        <v>65535</v>
      </c>
      <c r="KK334" s="1">
        <v>65535</v>
      </c>
      <c r="KL334" s="1">
        <v>65535</v>
      </c>
      <c r="KM334" s="1">
        <v>65535</v>
      </c>
      <c r="KN334" s="1">
        <v>65535</v>
      </c>
      <c r="KO334" s="1">
        <v>65535</v>
      </c>
      <c r="KP334" s="1">
        <v>65535</v>
      </c>
      <c r="KQ334" s="1">
        <v>65535</v>
      </c>
      <c r="KR334" s="1">
        <v>65535</v>
      </c>
      <c r="KS334" s="1">
        <v>65535</v>
      </c>
      <c r="KT334" s="1">
        <v>65535</v>
      </c>
      <c r="KU334" s="1">
        <v>65535</v>
      </c>
      <c r="KV334" s="1">
        <v>65535</v>
      </c>
      <c r="KW334" s="1">
        <v>65535</v>
      </c>
      <c r="KX334" s="1">
        <v>65535</v>
      </c>
      <c r="KY334" s="1">
        <v>65535</v>
      </c>
      <c r="KZ334" s="1">
        <v>65535</v>
      </c>
      <c r="LA334" s="1">
        <v>65535</v>
      </c>
      <c r="LB334" s="1">
        <v>65535</v>
      </c>
      <c r="LC334" s="1">
        <v>65535</v>
      </c>
      <c r="LD334" s="1">
        <v>65535</v>
      </c>
      <c r="LE334" s="1">
        <v>65535</v>
      </c>
      <c r="LF334" s="1">
        <v>65535</v>
      </c>
      <c r="LG334" s="1">
        <v>65535</v>
      </c>
      <c r="LH334" s="1">
        <v>65535</v>
      </c>
      <c r="LI334" s="1">
        <v>65535</v>
      </c>
      <c r="LJ334" s="1">
        <v>65535</v>
      </c>
      <c r="LK334" s="1">
        <v>65535</v>
      </c>
      <c r="LL334" s="1">
        <v>65535</v>
      </c>
      <c r="LM334" s="1">
        <v>65535</v>
      </c>
      <c r="LN334" s="1">
        <v>65535</v>
      </c>
      <c r="LO334" s="1">
        <v>65535</v>
      </c>
      <c r="LP334" s="1">
        <v>65535</v>
      </c>
      <c r="LQ334" s="1">
        <v>65535</v>
      </c>
      <c r="LR334" s="1">
        <v>65535</v>
      </c>
      <c r="LS334" s="1">
        <v>65535</v>
      </c>
      <c r="LT334" s="1">
        <v>65535</v>
      </c>
      <c r="LU334" s="1">
        <v>65535</v>
      </c>
      <c r="LV334" s="1">
        <v>65535</v>
      </c>
      <c r="LW334" s="1">
        <v>65535</v>
      </c>
      <c r="LX334" s="1">
        <v>65535</v>
      </c>
      <c r="LY334" s="1">
        <v>65535</v>
      </c>
      <c r="LZ334" s="1">
        <v>65535</v>
      </c>
      <c r="MA334" s="1">
        <v>65535</v>
      </c>
      <c r="MB334" s="1">
        <v>65535</v>
      </c>
      <c r="MC334" s="1">
        <v>65535</v>
      </c>
      <c r="MD334" s="1">
        <v>65535</v>
      </c>
      <c r="ME334" s="1">
        <v>65535</v>
      </c>
      <c r="MF334" s="1">
        <v>65535</v>
      </c>
      <c r="MG334" s="1">
        <v>65535</v>
      </c>
      <c r="MH334" s="1">
        <v>65535</v>
      </c>
      <c r="MI334" s="1">
        <v>65535</v>
      </c>
      <c r="MJ334" s="1">
        <v>65535</v>
      </c>
      <c r="MK334" s="1">
        <v>65535</v>
      </c>
      <c r="ML334" s="1">
        <v>65535</v>
      </c>
      <c r="MM334" s="1">
        <v>65535</v>
      </c>
      <c r="MN334" s="1">
        <v>65535</v>
      </c>
      <c r="MO334" s="1">
        <v>65535</v>
      </c>
      <c r="MP334" s="1">
        <v>65535</v>
      </c>
      <c r="MQ334" s="1">
        <v>65535</v>
      </c>
      <c r="MR334" s="1">
        <v>65535</v>
      </c>
      <c r="MS334" s="1">
        <v>65535</v>
      </c>
      <c r="MT334" s="1">
        <v>65535</v>
      </c>
      <c r="MU334" s="1">
        <v>65535</v>
      </c>
      <c r="MV334" s="1">
        <v>65535</v>
      </c>
      <c r="MW334" s="1">
        <v>65535</v>
      </c>
      <c r="MX334" s="1">
        <v>65535</v>
      </c>
      <c r="MY334" s="1">
        <v>65535</v>
      </c>
      <c r="MZ334" s="1">
        <v>65535</v>
      </c>
      <c r="NA334" s="1">
        <v>65535</v>
      </c>
      <c r="NB334" s="1">
        <v>65535</v>
      </c>
      <c r="NC334" s="1">
        <v>65535</v>
      </c>
      <c r="ND334" s="1">
        <v>65535</v>
      </c>
      <c r="NE334" s="1">
        <v>65535</v>
      </c>
      <c r="NF334" s="1">
        <v>65535</v>
      </c>
      <c r="NG334" s="1">
        <v>65535</v>
      </c>
      <c r="NH334" s="1">
        <v>65535</v>
      </c>
      <c r="NI334" s="1">
        <v>65535</v>
      </c>
      <c r="NJ334" s="6">
        <f t="shared" si="270"/>
        <v>0.967741935483871</v>
      </c>
      <c r="NK334" s="3">
        <f t="shared" si="271"/>
        <v>0.9642857142857143</v>
      </c>
      <c r="NL334" s="3">
        <f t="shared" si="272"/>
        <v>1</v>
      </c>
      <c r="NM334" s="3">
        <f t="shared" si="273"/>
        <v>1</v>
      </c>
      <c r="NN334" s="3">
        <f t="shared" si="274"/>
        <v>0.83870967741935487</v>
      </c>
      <c r="NO334" s="3">
        <f t="shared" si="275"/>
        <v>0.43333333333333335</v>
      </c>
      <c r="NP334" s="3">
        <f t="shared" si="276"/>
        <v>3.2258064516129031E-2</v>
      </c>
      <c r="NQ334" s="3">
        <f t="shared" si="277"/>
        <v>0</v>
      </c>
      <c r="NR334" s="3">
        <f t="shared" si="278"/>
        <v>0</v>
      </c>
      <c r="NS334" s="3">
        <f t="shared" si="279"/>
        <v>0</v>
      </c>
      <c r="NT334" s="3">
        <f t="shared" si="280"/>
        <v>0</v>
      </c>
      <c r="NU334" s="3">
        <f t="shared" si="281"/>
        <v>0</v>
      </c>
      <c r="NV334" s="3">
        <f t="shared" si="282"/>
        <v>0.43287671232876712</v>
      </c>
      <c r="NW334" s="5">
        <f t="shared" si="283"/>
        <v>-1.0133333333333334</v>
      </c>
      <c r="NX334" s="1">
        <f t="shared" si="284"/>
        <v>-0.16666666666666671</v>
      </c>
      <c r="NY334" s="1">
        <f t="shared" si="285"/>
        <v>0.15483870967741939</v>
      </c>
      <c r="NZ334" s="1">
        <f t="shared" si="286"/>
        <v>0.42999999999999994</v>
      </c>
      <c r="OA334" s="1">
        <f t="shared" si="287"/>
        <v>-0.4384615384615384</v>
      </c>
      <c r="OB334" s="1" t="e">
        <f t="shared" si="288"/>
        <v>#N/A</v>
      </c>
      <c r="OC334" s="1" t="e">
        <f t="shared" si="289"/>
        <v>#N/A</v>
      </c>
      <c r="OD334" s="1" t="e">
        <f t="shared" si="290"/>
        <v>#N/A</v>
      </c>
      <c r="OE334" s="1" t="e">
        <f t="shared" si="291"/>
        <v>#N/A</v>
      </c>
      <c r="OF334" s="1" t="e">
        <f t="shared" si="292"/>
        <v>#N/A</v>
      </c>
      <c r="OG334" s="1" t="e">
        <f t="shared" si="293"/>
        <v>#N/A</v>
      </c>
      <c r="OH334" s="1" t="e">
        <f t="shared" si="294"/>
        <v>#N/A</v>
      </c>
      <c r="OI334" s="111" t="e">
        <f>NA()</f>
        <v>#N/A</v>
      </c>
      <c r="OJ334" s="112" t="e">
        <f>NA()</f>
        <v>#N/A</v>
      </c>
      <c r="OK334" s="112" t="e">
        <f>NA()</f>
        <v>#N/A</v>
      </c>
      <c r="OL334" s="112" t="e">
        <f>NA()</f>
        <v>#N/A</v>
      </c>
      <c r="OM334" s="112" t="e">
        <f>NA()</f>
        <v>#N/A</v>
      </c>
      <c r="ON334" s="112" t="e">
        <f>NA()</f>
        <v>#N/A</v>
      </c>
      <c r="OO334" s="112" t="e">
        <f>NA()</f>
        <v>#N/A</v>
      </c>
      <c r="OP334" s="112" t="e">
        <f>NA()</f>
        <v>#N/A</v>
      </c>
      <c r="OQ334" s="112" t="e">
        <f>NA()</f>
        <v>#N/A</v>
      </c>
      <c r="OR334" s="112" t="e">
        <f>NA()</f>
        <v>#N/A</v>
      </c>
      <c r="OS334" s="112" t="e">
        <f>NA()</f>
        <v>#N/A</v>
      </c>
      <c r="OT334" s="112" t="e">
        <f>NA()</f>
        <v>#N/A</v>
      </c>
      <c r="OU334" s="5" t="e">
        <f t="shared" si="246"/>
        <v>#N/A</v>
      </c>
      <c r="OV334" s="1" t="e">
        <f t="shared" si="247"/>
        <v>#N/A</v>
      </c>
      <c r="OW334" s="1" t="e">
        <f t="shared" si="248"/>
        <v>#N/A</v>
      </c>
      <c r="OX334" s="1" t="e">
        <f t="shared" si="249"/>
        <v>#N/A</v>
      </c>
      <c r="OY334" s="1" t="e">
        <f t="shared" si="250"/>
        <v>#N/A</v>
      </c>
      <c r="OZ334" s="1" t="e">
        <f t="shared" si="251"/>
        <v>#N/A</v>
      </c>
      <c r="PA334" s="1" t="e">
        <f t="shared" si="252"/>
        <v>#N/A</v>
      </c>
      <c r="PB334" s="1" t="e">
        <f t="shared" si="253"/>
        <v>#N/A</v>
      </c>
      <c r="PC334" s="1" t="e">
        <f t="shared" si="254"/>
        <v>#N/A</v>
      </c>
      <c r="PD334" s="1" t="e">
        <f t="shared" si="255"/>
        <v>#N/A</v>
      </c>
      <c r="PE334" s="1" t="e">
        <f t="shared" si="256"/>
        <v>#N/A</v>
      </c>
      <c r="PF334" s="1" t="e">
        <f t="shared" si="257"/>
        <v>#N/A</v>
      </c>
      <c r="PG334" s="111" t="e">
        <f>NA()</f>
        <v>#N/A</v>
      </c>
      <c r="PH334" s="112" t="e">
        <f>NA()</f>
        <v>#N/A</v>
      </c>
      <c r="PI334" s="112" t="e">
        <f>NA()</f>
        <v>#N/A</v>
      </c>
      <c r="PJ334" s="112" t="e">
        <f>NA()</f>
        <v>#N/A</v>
      </c>
      <c r="PK334" s="112" t="e">
        <f>NA()</f>
        <v>#N/A</v>
      </c>
      <c r="PL334" s="112" t="e">
        <f>NA()</f>
        <v>#N/A</v>
      </c>
      <c r="PM334" s="112" t="e">
        <f>NA()</f>
        <v>#N/A</v>
      </c>
      <c r="PN334" s="112" t="e">
        <f>NA()</f>
        <v>#N/A</v>
      </c>
      <c r="PO334" s="112" t="e">
        <f>NA()</f>
        <v>#N/A</v>
      </c>
      <c r="PP334" s="112" t="e">
        <f>NA()</f>
        <v>#N/A</v>
      </c>
      <c r="PQ334" s="112" t="e">
        <f>NA()</f>
        <v>#N/A</v>
      </c>
      <c r="PR334" s="137" t="e">
        <f>NA()</f>
        <v>#N/A</v>
      </c>
      <c r="PS334" s="5">
        <f t="array" ref="PS334">+IF(ISERROR($NW334)=FALSE,MIN(IF($H334:$AL334&lt;65534,$H334:$AL334,"")),NA())</f>
        <v>-2.5</v>
      </c>
      <c r="PT334" s="1">
        <f t="array" ref="PT334">+IF(ISERROR($NX334)=FALSE,MIN(IF($AM334:$BN334&lt;65534,$AM334:$BN334,"")),NA())</f>
        <v>-2.2999999999999998</v>
      </c>
      <c r="PU334" s="1">
        <f t="array" ref="PU334">+IF(ISERROR($NY334)=FALSE,MIN(IF($BP334:$CT334&lt;65534,$BP334:$CT334,"")),NA())</f>
        <v>-2</v>
      </c>
      <c r="PV334" s="1">
        <f t="array" ref="PV334">+IF(ISERROR($NZ334)=FALSE,MIN(IF($CU334:$DX334&lt;65534,$CU334:$DX334,"")),NA())</f>
        <v>-0.2</v>
      </c>
      <c r="PW334" s="1">
        <f t="array" ref="PW334">+IF(ISERROR($OA334)=FALSE,MIN(IF($DY334:$FC334&lt;65534,$DY334:$FC334,"")),NA())</f>
        <v>-8.5</v>
      </c>
      <c r="PX334" s="1" t="e">
        <f t="array" ref="PX334">+IF(ISERROR($OB334)=FALSE,MIN(IF($FD334:$GG334&lt;65534,$FD334:$GG334,"")),NA())</f>
        <v>#N/A</v>
      </c>
      <c r="PY334" s="1" t="e">
        <f t="array" ref="PY334">+IF(ISERROR($OC334)=FALSE,MIN(IF($GH334:$HL334&lt;65534,$GH334:$HL334,"")),NA())</f>
        <v>#N/A</v>
      </c>
      <c r="PZ334" s="1" t="e">
        <f t="array" ref="PZ334">+IF(ISERROR($OD334)=FALSE,MIN(IF($HM334:$IQ334&lt;65534,$HM334:$IQ334,"")),NA())</f>
        <v>#N/A</v>
      </c>
      <c r="QA334" s="1" t="e">
        <f t="array" ref="QA334">+IF(ISERROR($OE334)=FALSE,MIN(IF($IR334:$JU334&lt;65534,$IR334:$JU334,"")),NA())</f>
        <v>#N/A</v>
      </c>
      <c r="QB334" s="1" t="e">
        <f t="array" ref="QB334">+IF(ISERROR($OF334)=FALSE,MIN(IF($JV334:$KZ334&lt;65534,$JV334:$KZ334,"")),NA())</f>
        <v>#N/A</v>
      </c>
      <c r="QC334" s="1" t="e">
        <f t="array" ref="QC334">+IF(ISERROR($OG334)=FALSE,MIN(IF($LA334:$MD334&lt;65534,$LA334:$MD334,"")),NA())</f>
        <v>#N/A</v>
      </c>
      <c r="QD334" s="1" t="e">
        <f t="array" ref="QD334">+IF(ISERROR($OH334)=FALSE,MIN(IF($ME334:$NI334&lt;65534,$ME334:$NI334,"")),NA())</f>
        <v>#N/A</v>
      </c>
      <c r="QE334" s="5" t="e">
        <f t="shared" si="258"/>
        <v>#N/A</v>
      </c>
      <c r="QF334" s="1" t="e">
        <f t="shared" si="259"/>
        <v>#N/A</v>
      </c>
      <c r="QG334" s="1" t="e">
        <f t="shared" si="260"/>
        <v>#N/A</v>
      </c>
      <c r="QH334" s="1" t="e">
        <f t="shared" si="261"/>
        <v>#N/A</v>
      </c>
      <c r="QI334" s="1" t="e">
        <f t="shared" si="262"/>
        <v>#N/A</v>
      </c>
      <c r="QJ334" s="1" t="e">
        <f t="shared" si="263"/>
        <v>#N/A</v>
      </c>
      <c r="QK334" s="1" t="e">
        <f t="shared" si="264"/>
        <v>#N/A</v>
      </c>
      <c r="QL334" s="1" t="e">
        <f t="shared" si="265"/>
        <v>#N/A</v>
      </c>
      <c r="QM334" s="1" t="e">
        <f t="shared" si="266"/>
        <v>#N/A</v>
      </c>
      <c r="QN334" s="1" t="e">
        <f t="shared" si="267"/>
        <v>#N/A</v>
      </c>
      <c r="QO334" s="1" t="e">
        <f t="shared" si="268"/>
        <v>#N/A</v>
      </c>
      <c r="QP334" s="1" t="e">
        <f t="shared" si="269"/>
        <v>#N/A</v>
      </c>
      <c r="QQ334" s="5" t="s">
        <v>893</v>
      </c>
    </row>
    <row r="335" spans="1:459" s="1" customFormat="1" x14ac:dyDescent="0.2">
      <c r="A335" s="107">
        <v>44035040</v>
      </c>
      <c r="B335" s="108">
        <v>-75.645027777777784</v>
      </c>
      <c r="C335" s="108">
        <v>1.7330000000000001</v>
      </c>
      <c r="D335" s="109">
        <v>600</v>
      </c>
      <c r="E335" s="110" t="s">
        <v>106</v>
      </c>
      <c r="F335" s="110" t="s">
        <v>106</v>
      </c>
      <c r="G335" s="110" t="s">
        <v>309</v>
      </c>
      <c r="H335" s="1">
        <v>65535</v>
      </c>
      <c r="I335" s="1">
        <v>18.600000000000001</v>
      </c>
      <c r="J335" s="1">
        <v>19.5</v>
      </c>
      <c r="K335" s="1">
        <v>21.1</v>
      </c>
      <c r="L335" s="1">
        <v>22.5</v>
      </c>
      <c r="M335" s="1">
        <v>21.6</v>
      </c>
      <c r="N335" s="1">
        <v>20.9</v>
      </c>
      <c r="O335" s="1">
        <v>21</v>
      </c>
      <c r="P335" s="1">
        <v>21</v>
      </c>
      <c r="Q335" s="1">
        <v>20.6</v>
      </c>
      <c r="R335" s="1">
        <v>20.7</v>
      </c>
      <c r="S335" s="1">
        <v>20.399999999999999</v>
      </c>
      <c r="T335" s="1">
        <v>19.2</v>
      </c>
      <c r="U335" s="1">
        <v>20.8</v>
      </c>
      <c r="V335" s="1">
        <v>20.6</v>
      </c>
      <c r="W335" s="1">
        <v>21.2</v>
      </c>
      <c r="X335" s="1">
        <v>20.399999999999999</v>
      </c>
      <c r="Y335" s="1">
        <v>21.2</v>
      </c>
      <c r="Z335" s="1">
        <v>20.6</v>
      </c>
      <c r="AA335" s="1">
        <v>18.899999999999999</v>
      </c>
      <c r="AB335" s="1">
        <v>18.7</v>
      </c>
      <c r="AC335" s="1">
        <v>20.8</v>
      </c>
      <c r="AD335" s="1">
        <v>19.5</v>
      </c>
      <c r="AE335" s="1">
        <v>20.3</v>
      </c>
      <c r="AF335" s="1">
        <v>20.7</v>
      </c>
      <c r="AG335" s="1">
        <v>20.5</v>
      </c>
      <c r="AH335" s="1">
        <v>21.4</v>
      </c>
      <c r="AI335" s="1">
        <v>21</v>
      </c>
      <c r="AJ335" s="1">
        <v>21.6</v>
      </c>
      <c r="AK335" s="1">
        <v>21.4</v>
      </c>
      <c r="AL335" s="1">
        <v>21.6</v>
      </c>
      <c r="AM335" s="1">
        <v>65535</v>
      </c>
      <c r="AN335" s="1">
        <v>19.7</v>
      </c>
      <c r="AO335" s="1">
        <v>20.6</v>
      </c>
      <c r="AP335" s="1">
        <v>21.6</v>
      </c>
      <c r="AQ335" s="1">
        <v>20.7</v>
      </c>
      <c r="AR335" s="1">
        <v>21.9</v>
      </c>
      <c r="AS335" s="1">
        <v>19.7</v>
      </c>
      <c r="AT335" s="1">
        <v>21.3</v>
      </c>
      <c r="AU335" s="1">
        <v>20.8</v>
      </c>
      <c r="AV335" s="1">
        <v>21.8</v>
      </c>
      <c r="AW335" s="1">
        <v>21.5</v>
      </c>
      <c r="AX335" s="1">
        <v>20.5</v>
      </c>
      <c r="AY335" s="1">
        <v>20.6</v>
      </c>
      <c r="AZ335" s="1">
        <v>21.4</v>
      </c>
      <c r="BA335" s="1">
        <v>20.7</v>
      </c>
      <c r="BB335" s="1">
        <v>21.2</v>
      </c>
      <c r="BC335" s="1">
        <v>21.2</v>
      </c>
      <c r="BD335" s="1">
        <v>21.3</v>
      </c>
      <c r="BE335" s="1">
        <v>21.3</v>
      </c>
      <c r="BF335" s="1">
        <v>21.6</v>
      </c>
      <c r="BG335" s="1">
        <v>21.9</v>
      </c>
      <c r="BH335" s="1">
        <v>20.6</v>
      </c>
      <c r="BI335" s="1">
        <v>20.3</v>
      </c>
      <c r="BJ335" s="1">
        <v>21.8</v>
      </c>
      <c r="BK335" s="1">
        <v>20.399999999999999</v>
      </c>
      <c r="BL335" s="1">
        <v>19.100000000000001</v>
      </c>
      <c r="BM335" s="1">
        <v>20.2</v>
      </c>
      <c r="BN335" s="1">
        <v>20.399999999999999</v>
      </c>
      <c r="BO335" s="102"/>
      <c r="BP335" s="1">
        <v>21.2</v>
      </c>
      <c r="BQ335" s="1">
        <v>21.8</v>
      </c>
      <c r="BR335" s="1">
        <v>21.2</v>
      </c>
      <c r="BS335" s="1">
        <v>20.399999999999999</v>
      </c>
      <c r="BT335" s="1">
        <v>21.4</v>
      </c>
      <c r="BU335" s="1">
        <v>21.2</v>
      </c>
      <c r="BV335" s="1">
        <v>20.9</v>
      </c>
      <c r="BW335" s="1">
        <v>19.399999999999999</v>
      </c>
      <c r="BX335" s="1">
        <v>21</v>
      </c>
      <c r="BY335" s="1">
        <v>20.6</v>
      </c>
      <c r="BZ335" s="1">
        <v>20</v>
      </c>
      <c r="CA335" s="1">
        <v>21</v>
      </c>
      <c r="CB335" s="1">
        <v>22</v>
      </c>
      <c r="CC335" s="1">
        <v>22.6</v>
      </c>
      <c r="CD335" s="1">
        <v>20.5</v>
      </c>
      <c r="CE335" s="1">
        <v>19.399999999999999</v>
      </c>
      <c r="CF335" s="1">
        <v>21.3</v>
      </c>
      <c r="CG335" s="1">
        <v>20.2</v>
      </c>
      <c r="CH335" s="1">
        <v>20.8</v>
      </c>
      <c r="CI335" s="1">
        <v>21.2</v>
      </c>
      <c r="CJ335" s="1">
        <v>21.2</v>
      </c>
      <c r="CK335" s="1">
        <v>21.6</v>
      </c>
      <c r="CL335" s="1">
        <v>21.6</v>
      </c>
      <c r="CM335" s="1">
        <v>21.1</v>
      </c>
      <c r="CN335" s="1">
        <v>20.3</v>
      </c>
      <c r="CO335" s="1">
        <v>20.8</v>
      </c>
      <c r="CP335" s="1">
        <v>20.9</v>
      </c>
      <c r="CQ335" s="1">
        <v>21</v>
      </c>
      <c r="CR335" s="1">
        <v>20.9</v>
      </c>
      <c r="CS335" s="1">
        <v>21.2</v>
      </c>
      <c r="CT335" s="1">
        <v>21.5</v>
      </c>
      <c r="CU335" s="1">
        <v>20.5</v>
      </c>
      <c r="CV335" s="1">
        <v>21.9</v>
      </c>
      <c r="CW335" s="1">
        <v>20.8</v>
      </c>
      <c r="CX335" s="1">
        <v>20.8</v>
      </c>
      <c r="CY335" s="1">
        <v>21</v>
      </c>
      <c r="CZ335" s="1">
        <v>21.6</v>
      </c>
      <c r="DA335" s="1">
        <v>22.3</v>
      </c>
      <c r="DB335" s="1">
        <v>20.8</v>
      </c>
      <c r="DC335" s="1">
        <v>18.899999999999999</v>
      </c>
      <c r="DD335" s="1">
        <v>19.600000000000001</v>
      </c>
      <c r="DE335" s="1">
        <v>20.8</v>
      </c>
      <c r="DF335" s="1">
        <v>20.9</v>
      </c>
      <c r="DG335" s="1">
        <v>20.9</v>
      </c>
      <c r="DH335" s="1">
        <v>19.399999999999999</v>
      </c>
      <c r="DI335" s="1">
        <v>20.399999999999999</v>
      </c>
      <c r="DJ335" s="1">
        <v>19.600000000000001</v>
      </c>
      <c r="DK335" s="1">
        <v>19.2</v>
      </c>
      <c r="DL335" s="1">
        <v>21.1</v>
      </c>
      <c r="DM335" s="1">
        <v>20.7</v>
      </c>
      <c r="DN335" s="1">
        <v>21.1</v>
      </c>
      <c r="DO335" s="1">
        <v>21.1</v>
      </c>
      <c r="DP335" s="1">
        <v>20.8</v>
      </c>
      <c r="DQ335" s="1">
        <v>21.7</v>
      </c>
      <c r="DR335" s="1">
        <v>21.3</v>
      </c>
      <c r="DS335" s="1">
        <v>19.8</v>
      </c>
      <c r="DT335" s="1">
        <v>19.7</v>
      </c>
      <c r="DU335" s="1">
        <v>21.2</v>
      </c>
      <c r="DV335" s="1">
        <v>18.899999999999999</v>
      </c>
      <c r="DW335" s="1">
        <v>20.7</v>
      </c>
      <c r="DX335" s="1">
        <v>19.8</v>
      </c>
      <c r="DY335" s="1">
        <v>19.5</v>
      </c>
      <c r="DZ335" s="1">
        <v>21.6</v>
      </c>
      <c r="EA335" s="1">
        <v>21.4</v>
      </c>
      <c r="EB335" s="1">
        <v>20.3</v>
      </c>
      <c r="EC335" s="1">
        <v>19.399999999999999</v>
      </c>
      <c r="ED335" s="1">
        <v>21.8</v>
      </c>
      <c r="EE335" s="1">
        <v>21.2</v>
      </c>
      <c r="EF335" s="1">
        <v>21.3</v>
      </c>
      <c r="EG335" s="1">
        <v>21.1</v>
      </c>
      <c r="EH335" s="1">
        <v>19.8</v>
      </c>
      <c r="EI335" s="1">
        <v>20.5</v>
      </c>
      <c r="EJ335" s="1">
        <v>20.5</v>
      </c>
      <c r="EK335" s="1">
        <v>21.8</v>
      </c>
      <c r="EL335" s="1">
        <v>21.4</v>
      </c>
      <c r="EM335" s="1">
        <v>20.2</v>
      </c>
      <c r="EN335" s="1">
        <v>20.399999999999999</v>
      </c>
      <c r="EO335" s="1">
        <v>20.2</v>
      </c>
      <c r="EP335" s="1">
        <v>20.9</v>
      </c>
      <c r="EQ335" s="1">
        <v>20</v>
      </c>
      <c r="ER335" s="1">
        <v>20.9</v>
      </c>
      <c r="ES335" s="1">
        <v>19.8</v>
      </c>
      <c r="ET335" s="1">
        <v>19.100000000000001</v>
      </c>
      <c r="EU335" s="1">
        <v>21.5</v>
      </c>
      <c r="EV335" s="1">
        <v>20.9</v>
      </c>
      <c r="EW335" s="1">
        <v>20.5</v>
      </c>
      <c r="EX335" s="1">
        <v>19.7</v>
      </c>
      <c r="EY335" s="1">
        <v>18.100000000000001</v>
      </c>
      <c r="EZ335" s="1">
        <v>20.7</v>
      </c>
      <c r="FA335" s="1">
        <v>19.7</v>
      </c>
      <c r="FB335" s="1">
        <v>21.1</v>
      </c>
      <c r="FC335" s="1">
        <v>20.3</v>
      </c>
      <c r="FD335" s="1">
        <v>20.2</v>
      </c>
      <c r="FE335" s="1">
        <v>20.7</v>
      </c>
      <c r="FF335" s="1">
        <v>20.5</v>
      </c>
      <c r="FG335" s="1">
        <v>19.8</v>
      </c>
      <c r="FH335" s="1">
        <v>19.3</v>
      </c>
      <c r="FI335" s="1">
        <v>20.2</v>
      </c>
      <c r="FJ335" s="1">
        <v>19</v>
      </c>
      <c r="FK335" s="1">
        <v>18.2</v>
      </c>
      <c r="FL335" s="1">
        <v>20.7</v>
      </c>
      <c r="FM335" s="1">
        <v>21</v>
      </c>
      <c r="FN335" s="1">
        <v>20.2</v>
      </c>
      <c r="FO335" s="1">
        <v>20.399999999999999</v>
      </c>
      <c r="FP335" s="1">
        <v>20.100000000000001</v>
      </c>
      <c r="FQ335" s="1">
        <v>21.3</v>
      </c>
      <c r="FR335" s="1">
        <v>19.899999999999999</v>
      </c>
      <c r="FS335" s="1">
        <v>20.2</v>
      </c>
      <c r="FT335" s="1">
        <v>20.2</v>
      </c>
      <c r="FU335" s="1">
        <v>18.899999999999999</v>
      </c>
      <c r="FV335" s="1">
        <v>20.2</v>
      </c>
      <c r="FW335" s="1">
        <v>20.399999999999999</v>
      </c>
      <c r="FX335" s="1">
        <v>20.3</v>
      </c>
      <c r="FY335" s="1">
        <v>19.899999999999999</v>
      </c>
      <c r="FZ335" s="1">
        <v>65535</v>
      </c>
      <c r="GA335" s="1">
        <v>19.7</v>
      </c>
      <c r="GB335" s="1">
        <v>18.5</v>
      </c>
      <c r="GC335" s="1">
        <v>21.4</v>
      </c>
      <c r="GD335" s="1">
        <v>20.100000000000001</v>
      </c>
      <c r="GE335" s="1">
        <v>21</v>
      </c>
      <c r="GF335" s="1">
        <v>19.100000000000001</v>
      </c>
      <c r="GG335" s="1">
        <v>19.7</v>
      </c>
      <c r="GH335" s="1">
        <v>18.3</v>
      </c>
      <c r="GI335" s="1">
        <v>19.8</v>
      </c>
      <c r="GJ335" s="1">
        <v>18.8</v>
      </c>
      <c r="GK335" s="1">
        <v>20.9</v>
      </c>
      <c r="GL335" s="1">
        <v>19.7</v>
      </c>
      <c r="GM335" s="1">
        <v>18.8</v>
      </c>
      <c r="GN335" s="1">
        <v>20.2</v>
      </c>
      <c r="GO335" s="1">
        <v>19.100000000000001</v>
      </c>
      <c r="GP335" s="1">
        <v>18.899999999999999</v>
      </c>
      <c r="GQ335" s="1">
        <v>18.600000000000001</v>
      </c>
      <c r="GR335" s="1">
        <v>18.600000000000001</v>
      </c>
      <c r="GS335" s="1">
        <v>19.7</v>
      </c>
      <c r="GT335" s="1">
        <v>20.8</v>
      </c>
      <c r="GU335" s="1">
        <v>19.899999999999999</v>
      </c>
      <c r="GV335" s="1">
        <v>18.5</v>
      </c>
      <c r="GW335" s="1">
        <v>20.2</v>
      </c>
      <c r="GX335" s="1">
        <v>20</v>
      </c>
      <c r="GY335" s="1">
        <v>20.2</v>
      </c>
      <c r="GZ335" s="1">
        <v>20</v>
      </c>
      <c r="HA335" s="1">
        <v>20.399999999999999</v>
      </c>
      <c r="HB335" s="1">
        <v>20</v>
      </c>
      <c r="HC335" s="1">
        <v>19.3</v>
      </c>
      <c r="HD335" s="1">
        <v>20.100000000000001</v>
      </c>
      <c r="HE335" s="1">
        <v>20</v>
      </c>
      <c r="HF335" s="1">
        <v>20.100000000000001</v>
      </c>
      <c r="HG335" s="1">
        <v>19.3</v>
      </c>
      <c r="HH335" s="1">
        <v>19.3</v>
      </c>
      <c r="HI335" s="1">
        <v>19.5</v>
      </c>
      <c r="HJ335" s="1">
        <v>18.600000000000001</v>
      </c>
      <c r="HK335" s="1">
        <v>18.2</v>
      </c>
      <c r="HL335" s="1">
        <v>19.5</v>
      </c>
      <c r="HM335" s="1">
        <v>19.2</v>
      </c>
      <c r="HN335" s="1">
        <v>18</v>
      </c>
      <c r="HO335" s="1">
        <v>20</v>
      </c>
      <c r="HP335" s="1">
        <v>19.8</v>
      </c>
      <c r="HQ335" s="1">
        <v>17.899999999999999</v>
      </c>
      <c r="HR335" s="1">
        <v>17.399999999999999</v>
      </c>
      <c r="HS335" s="1">
        <v>18.5</v>
      </c>
      <c r="HT335" s="1">
        <v>19.2</v>
      </c>
      <c r="HU335" s="1">
        <v>19.8</v>
      </c>
      <c r="HV335" s="1">
        <v>19.7</v>
      </c>
      <c r="HW335" s="1">
        <v>20.3</v>
      </c>
      <c r="HX335" s="1">
        <v>19.8</v>
      </c>
      <c r="HY335" s="1">
        <v>20</v>
      </c>
      <c r="HZ335" s="1">
        <v>20.100000000000001</v>
      </c>
      <c r="IA335" s="1">
        <v>18.399999999999999</v>
      </c>
      <c r="IB335" s="1">
        <v>18.100000000000001</v>
      </c>
      <c r="IC335" s="1">
        <v>18</v>
      </c>
      <c r="ID335" s="1">
        <v>18.100000000000001</v>
      </c>
      <c r="IE335" s="1">
        <v>20.100000000000001</v>
      </c>
      <c r="IF335" s="1">
        <v>19.899999999999999</v>
      </c>
      <c r="IG335" s="1">
        <v>65535</v>
      </c>
      <c r="IH335" s="1">
        <v>65535</v>
      </c>
      <c r="II335" s="1">
        <v>65535</v>
      </c>
      <c r="IJ335" s="1">
        <v>65535</v>
      </c>
      <c r="IK335" s="1">
        <v>65535</v>
      </c>
      <c r="IL335" s="1">
        <v>65535</v>
      </c>
      <c r="IM335" s="1">
        <v>65535</v>
      </c>
      <c r="IN335" s="1">
        <v>65535</v>
      </c>
      <c r="IO335" s="1">
        <v>65535</v>
      </c>
      <c r="IP335" s="1">
        <v>65535</v>
      </c>
      <c r="IQ335" s="1">
        <v>65535</v>
      </c>
      <c r="IR335" s="1">
        <v>65535</v>
      </c>
      <c r="IS335" s="1">
        <v>65535</v>
      </c>
      <c r="IT335" s="1">
        <v>65535</v>
      </c>
      <c r="IU335" s="1">
        <v>65535</v>
      </c>
      <c r="IV335" s="1">
        <v>65535</v>
      </c>
      <c r="IW335" s="1">
        <v>65535</v>
      </c>
      <c r="IX335" s="1">
        <v>65535</v>
      </c>
      <c r="IY335" s="1">
        <v>65535</v>
      </c>
      <c r="IZ335" s="1">
        <v>65535</v>
      </c>
      <c r="JA335" s="1">
        <v>65535</v>
      </c>
      <c r="JB335" s="1">
        <v>65535</v>
      </c>
      <c r="JC335" s="1">
        <v>65535</v>
      </c>
      <c r="JD335" s="1">
        <v>65535</v>
      </c>
      <c r="JE335" s="1">
        <v>65535</v>
      </c>
      <c r="JF335" s="1">
        <v>65535</v>
      </c>
      <c r="JG335" s="1">
        <v>65535</v>
      </c>
      <c r="JH335" s="1">
        <v>65535</v>
      </c>
      <c r="JI335" s="1">
        <v>65535</v>
      </c>
      <c r="JJ335" s="1">
        <v>65535</v>
      </c>
      <c r="JK335" s="1">
        <v>65535</v>
      </c>
      <c r="JL335" s="1">
        <v>65535</v>
      </c>
      <c r="JM335" s="1">
        <v>65535</v>
      </c>
      <c r="JN335" s="1">
        <v>65535</v>
      </c>
      <c r="JO335" s="1">
        <v>65535</v>
      </c>
      <c r="JP335" s="1">
        <v>65535</v>
      </c>
      <c r="JQ335" s="1">
        <v>65535</v>
      </c>
      <c r="JR335" s="1">
        <v>65535</v>
      </c>
      <c r="JS335" s="1">
        <v>65535</v>
      </c>
      <c r="JT335" s="1">
        <v>65535</v>
      </c>
      <c r="JU335" s="1">
        <v>65535</v>
      </c>
      <c r="JV335" s="1">
        <v>65535</v>
      </c>
      <c r="JW335" s="1">
        <v>65535</v>
      </c>
      <c r="JX335" s="1">
        <v>65535</v>
      </c>
      <c r="JY335" s="1">
        <v>65535</v>
      </c>
      <c r="JZ335" s="1">
        <v>65535</v>
      </c>
      <c r="KA335" s="1">
        <v>65535</v>
      </c>
      <c r="KB335" s="1">
        <v>65535</v>
      </c>
      <c r="KC335" s="1">
        <v>65535</v>
      </c>
      <c r="KD335" s="1">
        <v>65535</v>
      </c>
      <c r="KE335" s="1">
        <v>65535</v>
      </c>
      <c r="KF335" s="1">
        <v>65535</v>
      </c>
      <c r="KG335" s="1">
        <v>65535</v>
      </c>
      <c r="KH335" s="1">
        <v>65535</v>
      </c>
      <c r="KI335" s="1">
        <v>65535</v>
      </c>
      <c r="KJ335" s="1">
        <v>65535</v>
      </c>
      <c r="KK335" s="1">
        <v>65535</v>
      </c>
      <c r="KL335" s="1">
        <v>65535</v>
      </c>
      <c r="KM335" s="1">
        <v>65535</v>
      </c>
      <c r="KN335" s="1">
        <v>65535</v>
      </c>
      <c r="KO335" s="1">
        <v>65535</v>
      </c>
      <c r="KP335" s="1">
        <v>65535</v>
      </c>
      <c r="KQ335" s="1">
        <v>65535</v>
      </c>
      <c r="KR335" s="1">
        <v>65535</v>
      </c>
      <c r="KS335" s="1">
        <v>65535</v>
      </c>
      <c r="KT335" s="1">
        <v>65535</v>
      </c>
      <c r="KU335" s="1">
        <v>65535</v>
      </c>
      <c r="KV335" s="1">
        <v>65535</v>
      </c>
      <c r="KW335" s="1">
        <v>65535</v>
      </c>
      <c r="KX335" s="1">
        <v>65535</v>
      </c>
      <c r="KY335" s="1">
        <v>65535</v>
      </c>
      <c r="KZ335" s="1">
        <v>65535</v>
      </c>
      <c r="LA335" s="1">
        <v>65535</v>
      </c>
      <c r="LB335" s="1">
        <v>65535</v>
      </c>
      <c r="LC335" s="1">
        <v>65535</v>
      </c>
      <c r="LD335" s="1">
        <v>65535</v>
      </c>
      <c r="LE335" s="1">
        <v>65535</v>
      </c>
      <c r="LF335" s="1">
        <v>65535</v>
      </c>
      <c r="LG335" s="1">
        <v>65535</v>
      </c>
      <c r="LH335" s="1">
        <v>65535</v>
      </c>
      <c r="LI335" s="1">
        <v>65535</v>
      </c>
      <c r="LJ335" s="1">
        <v>65535</v>
      </c>
      <c r="LK335" s="1">
        <v>65535</v>
      </c>
      <c r="LL335" s="1">
        <v>65535</v>
      </c>
      <c r="LM335" s="1">
        <v>65535</v>
      </c>
      <c r="LN335" s="1">
        <v>65535</v>
      </c>
      <c r="LO335" s="1">
        <v>65535</v>
      </c>
      <c r="LP335" s="1">
        <v>65535</v>
      </c>
      <c r="LQ335" s="1">
        <v>65535</v>
      </c>
      <c r="LR335" s="1">
        <v>65535</v>
      </c>
      <c r="LS335" s="1">
        <v>65535</v>
      </c>
      <c r="LT335" s="1">
        <v>65535</v>
      </c>
      <c r="LU335" s="1">
        <v>65535</v>
      </c>
      <c r="LV335" s="1">
        <v>65535</v>
      </c>
      <c r="LW335" s="1">
        <v>65535</v>
      </c>
      <c r="LX335" s="1">
        <v>65535</v>
      </c>
      <c r="LY335" s="1">
        <v>65535</v>
      </c>
      <c r="LZ335" s="1">
        <v>65535</v>
      </c>
      <c r="MA335" s="1">
        <v>65535</v>
      </c>
      <c r="MB335" s="1">
        <v>65535</v>
      </c>
      <c r="MC335" s="1">
        <v>65535</v>
      </c>
      <c r="MD335" s="1">
        <v>65535</v>
      </c>
      <c r="ME335" s="1">
        <v>65535</v>
      </c>
      <c r="MF335" s="1">
        <v>65535</v>
      </c>
      <c r="MG335" s="1">
        <v>65535</v>
      </c>
      <c r="MH335" s="1">
        <v>65535</v>
      </c>
      <c r="MI335" s="1">
        <v>65535</v>
      </c>
      <c r="MJ335" s="1">
        <v>65535</v>
      </c>
      <c r="MK335" s="1">
        <v>65535</v>
      </c>
      <c r="ML335" s="1">
        <v>65535</v>
      </c>
      <c r="MM335" s="1">
        <v>65535</v>
      </c>
      <c r="MN335" s="1">
        <v>65535</v>
      </c>
      <c r="MO335" s="1">
        <v>65535</v>
      </c>
      <c r="MP335" s="1">
        <v>65535</v>
      </c>
      <c r="MQ335" s="1">
        <v>65535</v>
      </c>
      <c r="MR335" s="1">
        <v>65535</v>
      </c>
      <c r="MS335" s="1">
        <v>65535</v>
      </c>
      <c r="MT335" s="1">
        <v>65535</v>
      </c>
      <c r="MU335" s="1">
        <v>65535</v>
      </c>
      <c r="MV335" s="1">
        <v>65535</v>
      </c>
      <c r="MW335" s="1">
        <v>65535</v>
      </c>
      <c r="MX335" s="1">
        <v>65535</v>
      </c>
      <c r="MY335" s="1">
        <v>65535</v>
      </c>
      <c r="MZ335" s="1">
        <v>65535</v>
      </c>
      <c r="NA335" s="1">
        <v>65535</v>
      </c>
      <c r="NB335" s="1">
        <v>65535</v>
      </c>
      <c r="NC335" s="1">
        <v>65535</v>
      </c>
      <c r="ND335" s="1">
        <v>65535</v>
      </c>
      <c r="NE335" s="1">
        <v>65535</v>
      </c>
      <c r="NF335" s="1">
        <v>65535</v>
      </c>
      <c r="NG335" s="1">
        <v>65535</v>
      </c>
      <c r="NH335" s="1">
        <v>65535</v>
      </c>
      <c r="NI335" s="1">
        <v>65535</v>
      </c>
      <c r="NJ335" s="6">
        <f t="shared" si="270"/>
        <v>0.967741935483871</v>
      </c>
      <c r="NK335" s="3">
        <f t="shared" si="271"/>
        <v>0.9642857142857143</v>
      </c>
      <c r="NL335" s="3">
        <f t="shared" si="272"/>
        <v>1</v>
      </c>
      <c r="NM335" s="3">
        <f t="shared" si="273"/>
        <v>1</v>
      </c>
      <c r="NN335" s="3">
        <f t="shared" si="274"/>
        <v>1</v>
      </c>
      <c r="NO335" s="3">
        <f t="shared" si="275"/>
        <v>0.96666666666666667</v>
      </c>
      <c r="NP335" s="3">
        <f t="shared" si="276"/>
        <v>1</v>
      </c>
      <c r="NQ335" s="3">
        <f t="shared" si="277"/>
        <v>0.64516129032258063</v>
      </c>
      <c r="NR335" s="3">
        <f t="shared" si="278"/>
        <v>0</v>
      </c>
      <c r="NS335" s="3">
        <f t="shared" si="279"/>
        <v>0</v>
      </c>
      <c r="NT335" s="3">
        <f t="shared" si="280"/>
        <v>0</v>
      </c>
      <c r="NU335" s="3">
        <f t="shared" si="281"/>
        <v>0</v>
      </c>
      <c r="NV335" s="3">
        <f t="shared" si="282"/>
        <v>0.62739726027397258</v>
      </c>
      <c r="NW335" s="5">
        <f t="shared" si="283"/>
        <v>20.61</v>
      </c>
      <c r="NX335" s="1">
        <f t="shared" si="284"/>
        <v>20.892592592592592</v>
      </c>
      <c r="NY335" s="1">
        <f t="shared" si="285"/>
        <v>20.974193548387099</v>
      </c>
      <c r="NZ335" s="1">
        <f t="shared" si="286"/>
        <v>20.576666666666668</v>
      </c>
      <c r="OA335" s="1">
        <f t="shared" si="287"/>
        <v>20.503225806451614</v>
      </c>
      <c r="OB335" s="1">
        <f t="shared" si="288"/>
        <v>20.037931034482757</v>
      </c>
      <c r="OC335" s="1">
        <f t="shared" si="289"/>
        <v>19.525806451612905</v>
      </c>
      <c r="OD335" s="1">
        <f t="shared" si="290"/>
        <v>19.115000000000002</v>
      </c>
      <c r="OE335" s="1" t="e">
        <f t="shared" si="291"/>
        <v>#N/A</v>
      </c>
      <c r="OF335" s="1" t="e">
        <f t="shared" si="292"/>
        <v>#N/A</v>
      </c>
      <c r="OG335" s="1" t="e">
        <f t="shared" si="293"/>
        <v>#N/A</v>
      </c>
      <c r="OH335" s="1" t="e">
        <f t="shared" si="294"/>
        <v>#N/A</v>
      </c>
      <c r="OI335" s="111" t="e">
        <f>NA()</f>
        <v>#N/A</v>
      </c>
      <c r="OJ335" s="112" t="e">
        <f>NA()</f>
        <v>#N/A</v>
      </c>
      <c r="OK335" s="112" t="e">
        <f>NA()</f>
        <v>#N/A</v>
      </c>
      <c r="OL335" s="112" t="e">
        <f>NA()</f>
        <v>#N/A</v>
      </c>
      <c r="OM335" s="112" t="e">
        <f>NA()</f>
        <v>#N/A</v>
      </c>
      <c r="ON335" s="112" t="e">
        <f>NA()</f>
        <v>#N/A</v>
      </c>
      <c r="OO335" s="112" t="e">
        <f>NA()</f>
        <v>#N/A</v>
      </c>
      <c r="OP335" s="112" t="e">
        <f>NA()</f>
        <v>#N/A</v>
      </c>
      <c r="OQ335" s="112" t="e">
        <f>NA()</f>
        <v>#N/A</v>
      </c>
      <c r="OR335" s="112" t="e">
        <f>NA()</f>
        <v>#N/A</v>
      </c>
      <c r="OS335" s="112" t="e">
        <f>NA()</f>
        <v>#N/A</v>
      </c>
      <c r="OT335" s="112" t="e">
        <f>NA()</f>
        <v>#N/A</v>
      </c>
      <c r="OU335" s="5" t="e">
        <f t="shared" si="246"/>
        <v>#N/A</v>
      </c>
      <c r="OV335" s="1" t="e">
        <f t="shared" si="247"/>
        <v>#N/A</v>
      </c>
      <c r="OW335" s="1" t="e">
        <f t="shared" si="248"/>
        <v>#N/A</v>
      </c>
      <c r="OX335" s="1" t="e">
        <f t="shared" si="249"/>
        <v>#N/A</v>
      </c>
      <c r="OY335" s="1" t="e">
        <f t="shared" si="250"/>
        <v>#N/A</v>
      </c>
      <c r="OZ335" s="1" t="e">
        <f t="shared" si="251"/>
        <v>#N/A</v>
      </c>
      <c r="PA335" s="1" t="e">
        <f t="shared" si="252"/>
        <v>#N/A</v>
      </c>
      <c r="PB335" s="1" t="e">
        <f t="shared" si="253"/>
        <v>#N/A</v>
      </c>
      <c r="PC335" s="1" t="e">
        <f t="shared" si="254"/>
        <v>#N/A</v>
      </c>
      <c r="PD335" s="1" t="e">
        <f t="shared" si="255"/>
        <v>#N/A</v>
      </c>
      <c r="PE335" s="1" t="e">
        <f t="shared" si="256"/>
        <v>#N/A</v>
      </c>
      <c r="PF335" s="1" t="e">
        <f t="shared" si="257"/>
        <v>#N/A</v>
      </c>
      <c r="PG335" s="111" t="e">
        <f>NA()</f>
        <v>#N/A</v>
      </c>
      <c r="PH335" s="112" t="e">
        <f>NA()</f>
        <v>#N/A</v>
      </c>
      <c r="PI335" s="112" t="e">
        <f>NA()</f>
        <v>#N/A</v>
      </c>
      <c r="PJ335" s="112" t="e">
        <f>NA()</f>
        <v>#N/A</v>
      </c>
      <c r="PK335" s="112" t="e">
        <f>NA()</f>
        <v>#N/A</v>
      </c>
      <c r="PL335" s="112" t="e">
        <f>NA()</f>
        <v>#N/A</v>
      </c>
      <c r="PM335" s="112" t="e">
        <f>NA()</f>
        <v>#N/A</v>
      </c>
      <c r="PN335" s="112" t="e">
        <f>NA()</f>
        <v>#N/A</v>
      </c>
      <c r="PO335" s="112" t="e">
        <f>NA()</f>
        <v>#N/A</v>
      </c>
      <c r="PP335" s="112" t="e">
        <f>NA()</f>
        <v>#N/A</v>
      </c>
      <c r="PQ335" s="112" t="e">
        <f>NA()</f>
        <v>#N/A</v>
      </c>
      <c r="PR335" s="137" t="e">
        <f>NA()</f>
        <v>#N/A</v>
      </c>
      <c r="PS335" s="5">
        <f t="array" ref="PS335">+IF(ISERROR($NW335)=FALSE,MIN(IF($H335:$AL335&lt;65534,$H335:$AL335,"")),NA())</f>
        <v>18.600000000000001</v>
      </c>
      <c r="PT335" s="1">
        <f t="array" ref="PT335">+IF(ISERROR($NX335)=FALSE,MIN(IF($AM335:$BN335&lt;65534,$AM335:$BN335,"")),NA())</f>
        <v>19.100000000000001</v>
      </c>
      <c r="PU335" s="1">
        <f t="array" ref="PU335">+IF(ISERROR($NY335)=FALSE,MIN(IF($BP335:$CT335&lt;65534,$BP335:$CT335,"")),NA())</f>
        <v>19.399999999999999</v>
      </c>
      <c r="PV335" s="1">
        <f t="array" ref="PV335">+IF(ISERROR($NZ335)=FALSE,MIN(IF($CU335:$DX335&lt;65534,$CU335:$DX335,"")),NA())</f>
        <v>18.899999999999999</v>
      </c>
      <c r="PW335" s="1">
        <f t="array" ref="PW335">+IF(ISERROR($OA335)=FALSE,MIN(IF($DY335:$FC335&lt;65534,$DY335:$FC335,"")),NA())</f>
        <v>18.100000000000001</v>
      </c>
      <c r="PX335" s="1">
        <f t="array" ref="PX335">+IF(ISERROR($OB335)=FALSE,MIN(IF($FD335:$GG335&lt;65534,$FD335:$GG335,"")),NA())</f>
        <v>18.2</v>
      </c>
      <c r="PY335" s="1">
        <f t="array" ref="PY335">+IF(ISERROR($OC335)=FALSE,MIN(IF($GH335:$HL335&lt;65534,$GH335:$HL335,"")),NA())</f>
        <v>18.2</v>
      </c>
      <c r="PZ335" s="1">
        <f t="array" ref="PZ335">+IF(ISERROR($OD335)=FALSE,MIN(IF($HM335:$IQ335&lt;65534,$HM335:$IQ335,"")),NA())</f>
        <v>17.399999999999999</v>
      </c>
      <c r="QA335" s="1" t="e">
        <f t="array" ref="QA335">+IF(ISERROR($OE335)=FALSE,MIN(IF($IR335:$JU335&lt;65534,$IR335:$JU335,"")),NA())</f>
        <v>#N/A</v>
      </c>
      <c r="QB335" s="1" t="e">
        <f t="array" ref="QB335">+IF(ISERROR($OF335)=FALSE,MIN(IF($JV335:$KZ335&lt;65534,$JV335:$KZ335,"")),NA())</f>
        <v>#N/A</v>
      </c>
      <c r="QC335" s="1" t="e">
        <f t="array" ref="QC335">+IF(ISERROR($OG335)=FALSE,MIN(IF($LA335:$MD335&lt;65534,$LA335:$MD335,"")),NA())</f>
        <v>#N/A</v>
      </c>
      <c r="QD335" s="1" t="e">
        <f t="array" ref="QD335">+IF(ISERROR($OH335)=FALSE,MIN(IF($ME335:$NI335&lt;65534,$ME335:$NI335,"")),NA())</f>
        <v>#N/A</v>
      </c>
      <c r="QE335" s="5" t="e">
        <f t="shared" si="258"/>
        <v>#N/A</v>
      </c>
      <c r="QF335" s="1" t="e">
        <f t="shared" si="259"/>
        <v>#N/A</v>
      </c>
      <c r="QG335" s="1" t="e">
        <f t="shared" si="260"/>
        <v>#N/A</v>
      </c>
      <c r="QH335" s="1" t="e">
        <f t="shared" si="261"/>
        <v>#N/A</v>
      </c>
      <c r="QI335" s="1" t="e">
        <f t="shared" si="262"/>
        <v>#N/A</v>
      </c>
      <c r="QJ335" s="1" t="e">
        <f t="shared" si="263"/>
        <v>#N/A</v>
      </c>
      <c r="QK335" s="1" t="e">
        <f t="shared" si="264"/>
        <v>#N/A</v>
      </c>
      <c r="QL335" s="1" t="e">
        <f t="shared" si="265"/>
        <v>#N/A</v>
      </c>
      <c r="QM335" s="1" t="e">
        <f t="shared" si="266"/>
        <v>#N/A</v>
      </c>
      <c r="QN335" s="1" t="e">
        <f t="shared" si="267"/>
        <v>#N/A</v>
      </c>
      <c r="QO335" s="1" t="e">
        <f t="shared" si="268"/>
        <v>#N/A</v>
      </c>
      <c r="QP335" s="1" t="e">
        <f t="shared" si="269"/>
        <v>#N/A</v>
      </c>
      <c r="QQ335" s="5" t="s">
        <v>893</v>
      </c>
    </row>
    <row r="336" spans="1:459" s="1" customFormat="1" x14ac:dyDescent="0.2">
      <c r="A336" s="107">
        <v>44035050</v>
      </c>
      <c r="B336" s="108">
        <v>-75.661000000000001</v>
      </c>
      <c r="C336" s="108">
        <v>1.4997222222222222</v>
      </c>
      <c r="D336" s="109">
        <v>280</v>
      </c>
      <c r="E336" s="110" t="s">
        <v>664</v>
      </c>
      <c r="F336" s="110" t="s">
        <v>106</v>
      </c>
      <c r="G336" s="110" t="s">
        <v>309</v>
      </c>
      <c r="H336" s="1">
        <v>65535</v>
      </c>
      <c r="I336" s="1">
        <v>19.100000000000001</v>
      </c>
      <c r="J336" s="1">
        <v>20.9</v>
      </c>
      <c r="K336" s="1">
        <v>22.4</v>
      </c>
      <c r="L336" s="1">
        <v>23</v>
      </c>
      <c r="M336" s="1">
        <v>22.2</v>
      </c>
      <c r="N336" s="1">
        <v>21.2</v>
      </c>
      <c r="O336" s="1">
        <v>21.5</v>
      </c>
      <c r="P336" s="1">
        <v>21.9</v>
      </c>
      <c r="Q336" s="1">
        <v>22.1</v>
      </c>
      <c r="R336" s="1">
        <v>22.3</v>
      </c>
      <c r="S336" s="1">
        <v>22.4</v>
      </c>
      <c r="T336" s="1">
        <v>21.7</v>
      </c>
      <c r="U336" s="1">
        <v>21.8</v>
      </c>
      <c r="V336" s="1">
        <v>22.2</v>
      </c>
      <c r="W336" s="1">
        <v>23</v>
      </c>
      <c r="X336" s="1">
        <v>22.6</v>
      </c>
      <c r="Y336" s="1">
        <v>22.1</v>
      </c>
      <c r="Z336" s="1">
        <v>21.7</v>
      </c>
      <c r="AA336" s="1">
        <v>21.6</v>
      </c>
      <c r="AB336" s="1">
        <v>19.8</v>
      </c>
      <c r="AC336" s="1">
        <v>21.8</v>
      </c>
      <c r="AD336" s="1">
        <v>21</v>
      </c>
      <c r="AE336" s="1">
        <v>21.7</v>
      </c>
      <c r="AF336" s="1">
        <v>21.3</v>
      </c>
      <c r="AG336" s="1">
        <v>21.2</v>
      </c>
      <c r="AH336" s="1">
        <v>22.8</v>
      </c>
      <c r="AI336" s="1">
        <v>21.6</v>
      </c>
      <c r="AJ336" s="1">
        <v>23.5</v>
      </c>
      <c r="AK336" s="1">
        <v>23.2</v>
      </c>
      <c r="AL336" s="1">
        <v>22.8</v>
      </c>
      <c r="AM336" s="1">
        <v>65535</v>
      </c>
      <c r="AN336" s="1">
        <v>21.2</v>
      </c>
      <c r="AO336" s="1">
        <v>21.7</v>
      </c>
      <c r="AP336" s="1">
        <v>21.8</v>
      </c>
      <c r="AQ336" s="1">
        <v>22</v>
      </c>
      <c r="AR336" s="1">
        <v>21.9</v>
      </c>
      <c r="AS336" s="1">
        <v>21.5</v>
      </c>
      <c r="AT336" s="1">
        <v>21.4</v>
      </c>
      <c r="AU336" s="1">
        <v>21.7</v>
      </c>
      <c r="AV336" s="1">
        <v>23</v>
      </c>
      <c r="AW336" s="1">
        <v>22.3</v>
      </c>
      <c r="AX336" s="1">
        <v>22</v>
      </c>
      <c r="AY336" s="1">
        <v>22.1</v>
      </c>
      <c r="AZ336" s="1">
        <v>22.8</v>
      </c>
      <c r="BA336" s="1">
        <v>22.8</v>
      </c>
      <c r="BB336" s="1">
        <v>22.6</v>
      </c>
      <c r="BC336" s="1">
        <v>21.3</v>
      </c>
      <c r="BD336" s="1">
        <v>22.7</v>
      </c>
      <c r="BE336" s="1">
        <v>22.8</v>
      </c>
      <c r="BF336" s="1">
        <v>22.6</v>
      </c>
      <c r="BG336" s="1">
        <v>22.9</v>
      </c>
      <c r="BH336" s="1">
        <v>22.1</v>
      </c>
      <c r="BI336" s="1">
        <v>23.1</v>
      </c>
      <c r="BJ336" s="1">
        <v>21.8</v>
      </c>
      <c r="BK336" s="1">
        <v>22.2</v>
      </c>
      <c r="BL336" s="1">
        <v>20.2</v>
      </c>
      <c r="BM336" s="1">
        <v>22.2</v>
      </c>
      <c r="BN336" s="1">
        <v>21.4</v>
      </c>
      <c r="BO336" s="102"/>
      <c r="BP336" s="1">
        <v>21.5</v>
      </c>
      <c r="BQ336" s="1">
        <v>21.3</v>
      </c>
      <c r="BR336" s="1">
        <v>21.5</v>
      </c>
      <c r="BS336" s="1">
        <v>21.7</v>
      </c>
      <c r="BT336" s="1">
        <v>22.3</v>
      </c>
      <c r="BU336" s="1">
        <v>22.9</v>
      </c>
      <c r="BV336" s="1">
        <v>21.5</v>
      </c>
      <c r="BW336" s="1">
        <v>20.5</v>
      </c>
      <c r="BX336" s="1">
        <v>22.6</v>
      </c>
      <c r="BY336" s="1">
        <v>22.2</v>
      </c>
      <c r="BZ336" s="1">
        <v>21.3</v>
      </c>
      <c r="CA336" s="1">
        <v>22.1</v>
      </c>
      <c r="CB336" s="1">
        <v>23.1</v>
      </c>
      <c r="CC336" s="1">
        <v>23.4</v>
      </c>
      <c r="CD336" s="1">
        <v>21.5</v>
      </c>
      <c r="CE336" s="1">
        <v>21.3</v>
      </c>
      <c r="CF336" s="1">
        <v>21.5</v>
      </c>
      <c r="CG336" s="1">
        <v>21.3</v>
      </c>
      <c r="CH336" s="1">
        <v>22</v>
      </c>
      <c r="CI336" s="1">
        <v>22.2</v>
      </c>
      <c r="CJ336" s="1">
        <v>22.5</v>
      </c>
      <c r="CK336" s="1">
        <v>21.9</v>
      </c>
      <c r="CL336" s="1">
        <v>21.8</v>
      </c>
      <c r="CM336" s="1">
        <v>21.8</v>
      </c>
      <c r="CN336" s="1">
        <v>21.7</v>
      </c>
      <c r="CO336" s="1">
        <v>22.8</v>
      </c>
      <c r="CP336" s="1">
        <v>21.9</v>
      </c>
      <c r="CQ336" s="1">
        <v>22.6</v>
      </c>
      <c r="CR336" s="1">
        <v>22.5</v>
      </c>
      <c r="CS336" s="1">
        <v>22</v>
      </c>
      <c r="CT336" s="1">
        <v>22.8</v>
      </c>
      <c r="CU336" s="1">
        <v>21.4</v>
      </c>
      <c r="CV336" s="1">
        <v>23.3</v>
      </c>
      <c r="CW336" s="1">
        <v>23.1</v>
      </c>
      <c r="CX336" s="1">
        <v>22.5</v>
      </c>
      <c r="CY336" s="1">
        <v>22.3</v>
      </c>
      <c r="CZ336" s="1">
        <v>23.6</v>
      </c>
      <c r="DA336" s="1">
        <v>23.6</v>
      </c>
      <c r="DB336" s="1">
        <v>21.9</v>
      </c>
      <c r="DC336" s="1">
        <v>20.100000000000001</v>
      </c>
      <c r="DD336" s="1">
        <v>20.7</v>
      </c>
      <c r="DE336" s="1">
        <v>21.5</v>
      </c>
      <c r="DF336" s="1">
        <v>22.7</v>
      </c>
      <c r="DG336" s="1">
        <v>22.6</v>
      </c>
      <c r="DH336" s="1">
        <v>21.6</v>
      </c>
      <c r="DI336" s="1">
        <v>21.3</v>
      </c>
      <c r="DJ336" s="1">
        <v>21.6</v>
      </c>
      <c r="DK336" s="1">
        <v>20.3</v>
      </c>
      <c r="DL336" s="1">
        <v>22.5</v>
      </c>
      <c r="DM336" s="1">
        <v>22.7</v>
      </c>
      <c r="DN336" s="1">
        <v>23.2</v>
      </c>
      <c r="DO336" s="1">
        <v>22.6</v>
      </c>
      <c r="DP336" s="1">
        <v>22.5</v>
      </c>
      <c r="DQ336" s="1">
        <v>22</v>
      </c>
      <c r="DR336" s="1">
        <v>22.5</v>
      </c>
      <c r="DS336" s="1">
        <v>21.5</v>
      </c>
      <c r="DT336" s="1">
        <v>20.8</v>
      </c>
      <c r="DU336" s="1">
        <v>21.9</v>
      </c>
      <c r="DV336" s="1">
        <v>21.3</v>
      </c>
      <c r="DW336" s="1">
        <v>22.2</v>
      </c>
      <c r="DX336" s="1">
        <v>21.3</v>
      </c>
      <c r="DY336" s="1">
        <v>21.5</v>
      </c>
      <c r="DZ336" s="1">
        <v>21.8</v>
      </c>
      <c r="EA336" s="1">
        <v>22.5</v>
      </c>
      <c r="EB336" s="1">
        <v>22.5</v>
      </c>
      <c r="EC336" s="1">
        <v>21.1</v>
      </c>
      <c r="ED336" s="1">
        <v>22.9</v>
      </c>
      <c r="EE336" s="1">
        <v>22.6</v>
      </c>
      <c r="EF336" s="1">
        <v>22.7</v>
      </c>
      <c r="EG336" s="1">
        <v>23</v>
      </c>
      <c r="EH336" s="1">
        <v>20.5</v>
      </c>
      <c r="EI336" s="1">
        <v>22.1</v>
      </c>
      <c r="EJ336" s="1">
        <v>22.1</v>
      </c>
      <c r="EK336" s="1">
        <v>22.7</v>
      </c>
      <c r="EL336" s="1">
        <v>22.3</v>
      </c>
      <c r="EM336" s="1">
        <v>21.3</v>
      </c>
      <c r="EN336" s="1">
        <v>21.8</v>
      </c>
      <c r="EO336" s="1">
        <v>20.9</v>
      </c>
      <c r="EP336" s="1">
        <v>22.2</v>
      </c>
      <c r="EQ336" s="1">
        <v>21.2</v>
      </c>
      <c r="ER336" s="1">
        <v>22.7</v>
      </c>
      <c r="ES336" s="1">
        <v>20.6</v>
      </c>
      <c r="ET336" s="1">
        <v>20.6</v>
      </c>
      <c r="EU336" s="1">
        <v>22.5</v>
      </c>
      <c r="EV336" s="1">
        <v>22.2</v>
      </c>
      <c r="EW336" s="1">
        <v>21.8</v>
      </c>
      <c r="EX336" s="1">
        <v>20.7</v>
      </c>
      <c r="EY336" s="1">
        <v>18.600000000000001</v>
      </c>
      <c r="EZ336" s="1">
        <v>22.2</v>
      </c>
      <c r="FA336" s="1">
        <v>21.8</v>
      </c>
      <c r="FB336" s="1">
        <v>22</v>
      </c>
      <c r="FC336" s="1">
        <v>21.8</v>
      </c>
      <c r="FD336" s="1">
        <v>22</v>
      </c>
      <c r="FE336" s="1">
        <v>21.9</v>
      </c>
      <c r="FF336" s="1">
        <v>21.8</v>
      </c>
      <c r="FG336" s="1">
        <v>21.5</v>
      </c>
      <c r="FH336" s="1">
        <v>21.2</v>
      </c>
      <c r="FI336" s="1">
        <v>21.9</v>
      </c>
      <c r="FJ336" s="1">
        <v>20.6</v>
      </c>
      <c r="FK336" s="1">
        <v>20.6</v>
      </c>
      <c r="FL336" s="1">
        <v>22.3</v>
      </c>
      <c r="FM336" s="1">
        <v>22</v>
      </c>
      <c r="FN336" s="1">
        <v>21.5</v>
      </c>
      <c r="FO336" s="1">
        <v>21.9</v>
      </c>
      <c r="FP336" s="1">
        <v>21.5</v>
      </c>
      <c r="FQ336" s="1">
        <v>22.2</v>
      </c>
      <c r="FR336" s="1">
        <v>21.4</v>
      </c>
      <c r="FS336" s="1">
        <v>21.4</v>
      </c>
      <c r="FT336" s="1">
        <v>21.1</v>
      </c>
      <c r="FU336" s="1">
        <v>20.5</v>
      </c>
      <c r="FV336" s="1">
        <v>21.5</v>
      </c>
      <c r="FW336" s="1">
        <v>21.7</v>
      </c>
      <c r="FX336" s="1">
        <v>21.3</v>
      </c>
      <c r="FY336" s="1">
        <v>20.8</v>
      </c>
      <c r="FZ336" s="1">
        <v>20.6</v>
      </c>
      <c r="GA336" s="1">
        <v>20.399999999999999</v>
      </c>
      <c r="GB336" s="1">
        <v>19.5</v>
      </c>
      <c r="GC336" s="1">
        <v>22</v>
      </c>
      <c r="GD336" s="1">
        <v>22.1</v>
      </c>
      <c r="GE336" s="1">
        <v>22.4</v>
      </c>
      <c r="GF336" s="1">
        <v>21.2</v>
      </c>
      <c r="GG336" s="1">
        <v>21.1</v>
      </c>
      <c r="GH336" s="1">
        <v>20.8</v>
      </c>
      <c r="GI336" s="1">
        <v>21.9</v>
      </c>
      <c r="GJ336" s="1">
        <v>20.2</v>
      </c>
      <c r="GK336" s="1">
        <v>22.1</v>
      </c>
      <c r="GL336" s="1">
        <v>21.1</v>
      </c>
      <c r="GM336" s="1">
        <v>20.9</v>
      </c>
      <c r="GN336" s="1">
        <v>21.5</v>
      </c>
      <c r="GO336" s="1">
        <v>20.3</v>
      </c>
      <c r="GP336" s="1">
        <v>19.899999999999999</v>
      </c>
      <c r="GQ336" s="1">
        <v>20.6</v>
      </c>
      <c r="GR336" s="1">
        <v>20.7</v>
      </c>
      <c r="GS336" s="1">
        <v>21.4</v>
      </c>
      <c r="GT336" s="1">
        <v>22.1</v>
      </c>
      <c r="GU336" s="1">
        <v>21.7</v>
      </c>
      <c r="GV336" s="1">
        <v>20.6</v>
      </c>
      <c r="GW336" s="1">
        <v>21.6</v>
      </c>
      <c r="GX336" s="1">
        <v>21.6</v>
      </c>
      <c r="GY336" s="1">
        <v>21.5</v>
      </c>
      <c r="GZ336" s="1">
        <v>21</v>
      </c>
      <c r="HA336" s="1">
        <v>21.4</v>
      </c>
      <c r="HB336" s="1">
        <v>21.8</v>
      </c>
      <c r="HC336" s="1">
        <v>21</v>
      </c>
      <c r="HD336" s="1">
        <v>21.1</v>
      </c>
      <c r="HE336" s="1">
        <v>21.7</v>
      </c>
      <c r="HF336" s="1">
        <v>21.1</v>
      </c>
      <c r="HG336" s="1">
        <v>20.399999999999999</v>
      </c>
      <c r="HH336" s="1">
        <v>20.399999999999999</v>
      </c>
      <c r="HI336" s="1">
        <v>20.8</v>
      </c>
      <c r="HJ336" s="1">
        <v>20.100000000000001</v>
      </c>
      <c r="HK336" s="1">
        <v>19.8</v>
      </c>
      <c r="HL336" s="1">
        <v>21.3</v>
      </c>
      <c r="HM336" s="1">
        <v>21.5</v>
      </c>
      <c r="HN336" s="1">
        <v>19.5</v>
      </c>
      <c r="HO336" s="1">
        <v>21.7</v>
      </c>
      <c r="HP336" s="1">
        <v>21.1</v>
      </c>
      <c r="HQ336" s="1">
        <v>17.8</v>
      </c>
      <c r="HR336" s="1">
        <v>18.600000000000001</v>
      </c>
      <c r="HS336" s="1">
        <v>20.399999999999999</v>
      </c>
      <c r="HT336" s="1">
        <v>21.5</v>
      </c>
      <c r="HU336" s="1">
        <v>20.8</v>
      </c>
      <c r="HV336" s="1">
        <v>21.4</v>
      </c>
      <c r="HW336" s="1">
        <v>21.5</v>
      </c>
      <c r="HX336" s="1">
        <v>20.8</v>
      </c>
      <c r="HY336" s="1">
        <v>21.7</v>
      </c>
      <c r="HZ336" s="1">
        <v>21.1</v>
      </c>
      <c r="IA336" s="1">
        <v>19.899999999999999</v>
      </c>
      <c r="IB336" s="1">
        <v>19.899999999999999</v>
      </c>
      <c r="IC336" s="1">
        <v>20.100000000000001</v>
      </c>
      <c r="ID336" s="1">
        <v>20.5</v>
      </c>
      <c r="IE336" s="1">
        <v>21.6</v>
      </c>
      <c r="IF336" s="1">
        <v>20.9</v>
      </c>
      <c r="IG336" s="1">
        <v>19.8</v>
      </c>
      <c r="IH336" s="1">
        <v>19.399999999999999</v>
      </c>
      <c r="II336" s="1">
        <v>21.3</v>
      </c>
      <c r="IJ336" s="1">
        <v>21.1</v>
      </c>
      <c r="IK336" s="1">
        <v>20</v>
      </c>
      <c r="IL336" s="1">
        <v>20.5</v>
      </c>
      <c r="IM336" s="1">
        <v>19.600000000000001</v>
      </c>
      <c r="IN336" s="1">
        <v>21.4</v>
      </c>
      <c r="IO336" s="1">
        <v>20</v>
      </c>
      <c r="IP336" s="1">
        <v>20.3</v>
      </c>
      <c r="IQ336" s="1">
        <v>21.7</v>
      </c>
      <c r="IR336" s="1">
        <v>22.6</v>
      </c>
      <c r="IS336" s="1">
        <v>21.5</v>
      </c>
      <c r="IT336" s="1">
        <v>20.2</v>
      </c>
      <c r="IU336" s="1">
        <v>21.9</v>
      </c>
      <c r="IV336" s="1">
        <v>21.1</v>
      </c>
      <c r="IW336" s="1">
        <v>21.1</v>
      </c>
      <c r="IX336" s="1">
        <v>21.3</v>
      </c>
      <c r="IY336" s="1">
        <v>20.9</v>
      </c>
      <c r="IZ336" s="1">
        <v>21.5</v>
      </c>
      <c r="JA336" s="1">
        <v>22.3</v>
      </c>
      <c r="JB336" s="1">
        <v>21.3</v>
      </c>
      <c r="JC336" s="1">
        <v>21.4</v>
      </c>
      <c r="JD336" s="1">
        <v>21.1</v>
      </c>
      <c r="JE336" s="1">
        <v>21.3</v>
      </c>
      <c r="JF336" s="1">
        <v>21.3</v>
      </c>
      <c r="JG336" s="1">
        <v>20.7</v>
      </c>
      <c r="JH336" s="1">
        <v>21.2</v>
      </c>
      <c r="JI336" s="1">
        <v>22.5</v>
      </c>
      <c r="JJ336" s="1">
        <v>23.1</v>
      </c>
      <c r="JK336" s="1">
        <v>20.6</v>
      </c>
      <c r="JL336" s="1">
        <v>20.100000000000001</v>
      </c>
      <c r="JM336" s="1">
        <v>20.2</v>
      </c>
      <c r="JN336" s="1">
        <v>20.7</v>
      </c>
      <c r="JO336" s="1">
        <v>21.4</v>
      </c>
      <c r="JP336" s="1">
        <v>21.1</v>
      </c>
      <c r="JQ336" s="1">
        <v>22.6</v>
      </c>
      <c r="JR336" s="1">
        <v>22.3</v>
      </c>
      <c r="JS336" s="1">
        <v>22.7</v>
      </c>
      <c r="JT336" s="1">
        <v>22.1</v>
      </c>
      <c r="JU336" s="1">
        <v>21.3</v>
      </c>
      <c r="JV336" s="1">
        <v>22.4</v>
      </c>
      <c r="JW336" s="1">
        <v>21.3</v>
      </c>
      <c r="JX336" s="1">
        <v>22.3</v>
      </c>
      <c r="JY336" s="1">
        <v>20.3</v>
      </c>
      <c r="JZ336" s="1">
        <v>21.3</v>
      </c>
      <c r="KA336" s="1">
        <v>21.1</v>
      </c>
      <c r="KB336" s="1">
        <v>21.3</v>
      </c>
      <c r="KC336" s="1">
        <v>20.7</v>
      </c>
      <c r="KD336" s="1">
        <v>19.399999999999999</v>
      </c>
      <c r="KE336" s="1">
        <v>21.6</v>
      </c>
      <c r="KF336" s="1">
        <v>20.2</v>
      </c>
      <c r="KG336" s="1">
        <v>22</v>
      </c>
      <c r="KH336" s="1">
        <v>21.2</v>
      </c>
      <c r="KI336" s="1">
        <v>21.4</v>
      </c>
      <c r="KJ336" s="1">
        <v>20.399999999999999</v>
      </c>
      <c r="KK336" s="1">
        <v>21.6</v>
      </c>
      <c r="KL336" s="1">
        <v>20</v>
      </c>
      <c r="KM336" s="1">
        <v>21.6</v>
      </c>
      <c r="KN336" s="1">
        <v>22.4</v>
      </c>
      <c r="KO336" s="1">
        <v>21.1</v>
      </c>
      <c r="KP336" s="1">
        <v>20.7</v>
      </c>
      <c r="KQ336" s="1">
        <v>21.6</v>
      </c>
      <c r="KR336" s="1">
        <v>22.3</v>
      </c>
      <c r="KS336" s="1">
        <v>20.9</v>
      </c>
      <c r="KT336" s="1">
        <v>22</v>
      </c>
      <c r="KU336" s="1">
        <v>21</v>
      </c>
      <c r="KV336" s="1">
        <v>22.6</v>
      </c>
      <c r="KW336" s="1">
        <v>20.9</v>
      </c>
      <c r="KX336" s="1">
        <v>22.2</v>
      </c>
      <c r="KY336" s="1">
        <v>21.4</v>
      </c>
      <c r="KZ336" s="1">
        <v>21.4</v>
      </c>
      <c r="LA336" s="1">
        <v>21.2</v>
      </c>
      <c r="LB336" s="1">
        <v>22.3</v>
      </c>
      <c r="LC336" s="1">
        <v>21</v>
      </c>
      <c r="LD336" s="1">
        <v>22.7</v>
      </c>
      <c r="LE336" s="1">
        <v>21.4</v>
      </c>
      <c r="LF336" s="1">
        <v>22.1</v>
      </c>
      <c r="LG336" s="1">
        <v>21.3</v>
      </c>
      <c r="LH336" s="1">
        <v>21.8</v>
      </c>
      <c r="LI336" s="1">
        <v>21.5</v>
      </c>
      <c r="LJ336" s="1">
        <v>22</v>
      </c>
      <c r="LK336" s="1">
        <v>22.3</v>
      </c>
      <c r="LL336" s="1">
        <v>21.5</v>
      </c>
      <c r="LM336" s="1">
        <v>21.7</v>
      </c>
      <c r="LN336" s="1">
        <v>22.4</v>
      </c>
      <c r="LO336" s="1">
        <v>21.3</v>
      </c>
      <c r="LP336" s="1">
        <v>22.7</v>
      </c>
      <c r="LQ336" s="1">
        <v>21.6</v>
      </c>
      <c r="LR336" s="1">
        <v>22.6</v>
      </c>
      <c r="LS336" s="1">
        <v>20.100000000000001</v>
      </c>
      <c r="LT336" s="1">
        <v>20.8</v>
      </c>
      <c r="LU336" s="1">
        <v>21.9</v>
      </c>
      <c r="LV336" s="1">
        <v>21.9</v>
      </c>
      <c r="LW336" s="1">
        <v>22.5</v>
      </c>
      <c r="LX336" s="1">
        <v>23.2</v>
      </c>
      <c r="LY336" s="1">
        <v>22.7</v>
      </c>
      <c r="LZ336" s="1">
        <v>22.2</v>
      </c>
      <c r="MA336" s="1">
        <v>23.6</v>
      </c>
      <c r="MB336" s="1">
        <v>22.5</v>
      </c>
      <c r="MC336" s="1">
        <v>23</v>
      </c>
      <c r="MD336" s="1">
        <v>21.6</v>
      </c>
      <c r="ME336" s="1">
        <v>65535</v>
      </c>
      <c r="MF336" s="1">
        <v>65535</v>
      </c>
      <c r="MG336" s="1">
        <v>65535</v>
      </c>
      <c r="MH336" s="1">
        <v>65535</v>
      </c>
      <c r="MI336" s="1">
        <v>65535</v>
      </c>
      <c r="MJ336" s="1">
        <v>65535</v>
      </c>
      <c r="MK336" s="1">
        <v>65535</v>
      </c>
      <c r="ML336" s="1">
        <v>65535</v>
      </c>
      <c r="MM336" s="1">
        <v>65535</v>
      </c>
      <c r="MN336" s="1">
        <v>65535</v>
      </c>
      <c r="MO336" s="1">
        <v>65535</v>
      </c>
      <c r="MP336" s="1">
        <v>65535</v>
      </c>
      <c r="MQ336" s="1">
        <v>65535</v>
      </c>
      <c r="MR336" s="1">
        <v>65535</v>
      </c>
      <c r="MS336" s="1">
        <v>65535</v>
      </c>
      <c r="MT336" s="1">
        <v>65535</v>
      </c>
      <c r="MU336" s="1">
        <v>65535</v>
      </c>
      <c r="MV336" s="1">
        <v>65535</v>
      </c>
      <c r="MW336" s="1">
        <v>65535</v>
      </c>
      <c r="MX336" s="1">
        <v>65535</v>
      </c>
      <c r="MY336" s="1">
        <v>65535</v>
      </c>
      <c r="MZ336" s="1">
        <v>65535</v>
      </c>
      <c r="NA336" s="1">
        <v>65535</v>
      </c>
      <c r="NB336" s="1">
        <v>65535</v>
      </c>
      <c r="NC336" s="1">
        <v>65535</v>
      </c>
      <c r="ND336" s="1">
        <v>65535</v>
      </c>
      <c r="NE336" s="1">
        <v>65535</v>
      </c>
      <c r="NF336" s="1">
        <v>65535</v>
      </c>
      <c r="NG336" s="1">
        <v>65535</v>
      </c>
      <c r="NH336" s="1">
        <v>65535</v>
      </c>
      <c r="NI336" s="1">
        <v>22.8</v>
      </c>
      <c r="NJ336" s="6">
        <f t="shared" si="270"/>
        <v>0.967741935483871</v>
      </c>
      <c r="NK336" s="3">
        <f t="shared" si="271"/>
        <v>0.9642857142857143</v>
      </c>
      <c r="NL336" s="3">
        <f t="shared" si="272"/>
        <v>1</v>
      </c>
      <c r="NM336" s="3">
        <f t="shared" si="273"/>
        <v>1</v>
      </c>
      <c r="NN336" s="3">
        <f t="shared" si="274"/>
        <v>1</v>
      </c>
      <c r="NO336" s="3">
        <f t="shared" si="275"/>
        <v>1</v>
      </c>
      <c r="NP336" s="3">
        <f t="shared" si="276"/>
        <v>1</v>
      </c>
      <c r="NQ336" s="3">
        <f t="shared" si="277"/>
        <v>1</v>
      </c>
      <c r="NR336" s="3">
        <f t="shared" si="278"/>
        <v>1</v>
      </c>
      <c r="NS336" s="3">
        <f t="shared" si="279"/>
        <v>1</v>
      </c>
      <c r="NT336" s="3">
        <f t="shared" si="280"/>
        <v>1</v>
      </c>
      <c r="NU336" s="3">
        <f t="shared" si="281"/>
        <v>3.2258064516129031E-2</v>
      </c>
      <c r="NV336" s="3">
        <f t="shared" si="282"/>
        <v>0.9123287671232877</v>
      </c>
      <c r="NW336" s="5">
        <f t="shared" si="283"/>
        <v>21.880000000000003</v>
      </c>
      <c r="NX336" s="1">
        <f t="shared" si="284"/>
        <v>22.077777777777786</v>
      </c>
      <c r="NY336" s="1">
        <f t="shared" si="285"/>
        <v>21.999999999999996</v>
      </c>
      <c r="NZ336" s="1">
        <f t="shared" si="286"/>
        <v>22.036666666666669</v>
      </c>
      <c r="OA336" s="1">
        <f t="shared" si="287"/>
        <v>21.780645161290323</v>
      </c>
      <c r="OB336" s="1">
        <f t="shared" si="288"/>
        <v>21.396666666666668</v>
      </c>
      <c r="OC336" s="1">
        <f t="shared" si="289"/>
        <v>21.045161290322575</v>
      </c>
      <c r="OD336" s="1">
        <f t="shared" si="290"/>
        <v>20.56129032258065</v>
      </c>
      <c r="OE336" s="1">
        <f t="shared" si="291"/>
        <v>21.446666666666669</v>
      </c>
      <c r="OF336" s="1">
        <f t="shared" si="292"/>
        <v>21.309677419354834</v>
      </c>
      <c r="OG336" s="1">
        <f t="shared" si="293"/>
        <v>21.980000000000008</v>
      </c>
      <c r="OH336" s="1" t="e">
        <f t="shared" si="294"/>
        <v>#N/A</v>
      </c>
      <c r="OI336" s="111" t="e">
        <f>NA()</f>
        <v>#N/A</v>
      </c>
      <c r="OJ336" s="112" t="e">
        <f>NA()</f>
        <v>#N/A</v>
      </c>
      <c r="OK336" s="112" t="e">
        <f>NA()</f>
        <v>#N/A</v>
      </c>
      <c r="OL336" s="112" t="e">
        <f>NA()</f>
        <v>#N/A</v>
      </c>
      <c r="OM336" s="112" t="e">
        <f>NA()</f>
        <v>#N/A</v>
      </c>
      <c r="ON336" s="112" t="e">
        <f>NA()</f>
        <v>#N/A</v>
      </c>
      <c r="OO336" s="112" t="e">
        <f>NA()</f>
        <v>#N/A</v>
      </c>
      <c r="OP336" s="112" t="e">
        <f>NA()</f>
        <v>#N/A</v>
      </c>
      <c r="OQ336" s="112" t="e">
        <f>NA()</f>
        <v>#N/A</v>
      </c>
      <c r="OR336" s="112" t="e">
        <f>NA()</f>
        <v>#N/A</v>
      </c>
      <c r="OS336" s="112" t="e">
        <f>NA()</f>
        <v>#N/A</v>
      </c>
      <c r="OT336" s="112" t="e">
        <f>NA()</f>
        <v>#N/A</v>
      </c>
      <c r="OU336" s="5" t="e">
        <f t="shared" si="246"/>
        <v>#N/A</v>
      </c>
      <c r="OV336" s="1" t="e">
        <f t="shared" si="247"/>
        <v>#N/A</v>
      </c>
      <c r="OW336" s="1" t="e">
        <f t="shared" si="248"/>
        <v>#N/A</v>
      </c>
      <c r="OX336" s="1" t="e">
        <f t="shared" si="249"/>
        <v>#N/A</v>
      </c>
      <c r="OY336" s="1" t="e">
        <f t="shared" si="250"/>
        <v>#N/A</v>
      </c>
      <c r="OZ336" s="1" t="e">
        <f t="shared" si="251"/>
        <v>#N/A</v>
      </c>
      <c r="PA336" s="1" t="e">
        <f t="shared" si="252"/>
        <v>#N/A</v>
      </c>
      <c r="PB336" s="1" t="e">
        <f t="shared" si="253"/>
        <v>#N/A</v>
      </c>
      <c r="PC336" s="1" t="e">
        <f t="shared" si="254"/>
        <v>#N/A</v>
      </c>
      <c r="PD336" s="1" t="e">
        <f t="shared" si="255"/>
        <v>#N/A</v>
      </c>
      <c r="PE336" s="1" t="e">
        <f t="shared" si="256"/>
        <v>#N/A</v>
      </c>
      <c r="PF336" s="1" t="e">
        <f t="shared" si="257"/>
        <v>#N/A</v>
      </c>
      <c r="PG336" s="111" t="e">
        <f>NA()</f>
        <v>#N/A</v>
      </c>
      <c r="PH336" s="112" t="e">
        <f>NA()</f>
        <v>#N/A</v>
      </c>
      <c r="PI336" s="112" t="e">
        <f>NA()</f>
        <v>#N/A</v>
      </c>
      <c r="PJ336" s="112" t="e">
        <f>NA()</f>
        <v>#N/A</v>
      </c>
      <c r="PK336" s="112" t="e">
        <f>NA()</f>
        <v>#N/A</v>
      </c>
      <c r="PL336" s="112" t="e">
        <f>NA()</f>
        <v>#N/A</v>
      </c>
      <c r="PM336" s="112" t="e">
        <f>NA()</f>
        <v>#N/A</v>
      </c>
      <c r="PN336" s="112" t="e">
        <f>NA()</f>
        <v>#N/A</v>
      </c>
      <c r="PO336" s="112" t="e">
        <f>NA()</f>
        <v>#N/A</v>
      </c>
      <c r="PP336" s="112" t="e">
        <f>NA()</f>
        <v>#N/A</v>
      </c>
      <c r="PQ336" s="112" t="e">
        <f>NA()</f>
        <v>#N/A</v>
      </c>
      <c r="PR336" s="137" t="e">
        <f>NA()</f>
        <v>#N/A</v>
      </c>
      <c r="PS336" s="5">
        <f t="array" ref="PS336">+IF(ISERROR($NW336)=FALSE,MIN(IF($H336:$AL336&lt;65534,$H336:$AL336,"")),NA())</f>
        <v>19.100000000000001</v>
      </c>
      <c r="PT336" s="1">
        <f t="array" ref="PT336">+IF(ISERROR($NX336)=FALSE,MIN(IF($AM336:$BN336&lt;65534,$AM336:$BN336,"")),NA())</f>
        <v>20.2</v>
      </c>
      <c r="PU336" s="1">
        <f t="array" ref="PU336">+IF(ISERROR($NY336)=FALSE,MIN(IF($BP336:$CT336&lt;65534,$BP336:$CT336,"")),NA())</f>
        <v>20.5</v>
      </c>
      <c r="PV336" s="1">
        <f t="array" ref="PV336">+IF(ISERROR($NZ336)=FALSE,MIN(IF($CU336:$DX336&lt;65534,$CU336:$DX336,"")),NA())</f>
        <v>20.100000000000001</v>
      </c>
      <c r="PW336" s="1">
        <f t="array" ref="PW336">+IF(ISERROR($OA336)=FALSE,MIN(IF($DY336:$FC336&lt;65534,$DY336:$FC336,"")),NA())</f>
        <v>18.600000000000001</v>
      </c>
      <c r="PX336" s="1">
        <f t="array" ref="PX336">+IF(ISERROR($OB336)=FALSE,MIN(IF($FD336:$GG336&lt;65534,$FD336:$GG336,"")),NA())</f>
        <v>19.5</v>
      </c>
      <c r="PY336" s="1">
        <f t="array" ref="PY336">+IF(ISERROR($OC336)=FALSE,MIN(IF($GH336:$HL336&lt;65534,$GH336:$HL336,"")),NA())</f>
        <v>19.8</v>
      </c>
      <c r="PZ336" s="1">
        <f t="array" ref="PZ336">+IF(ISERROR($OD336)=FALSE,MIN(IF($HM336:$IQ336&lt;65534,$HM336:$IQ336,"")),NA())</f>
        <v>17.8</v>
      </c>
      <c r="QA336" s="1">
        <f t="array" ref="QA336">+IF(ISERROR($OE336)=FALSE,MIN(IF($IR336:$JU336&lt;65534,$IR336:$JU336,"")),NA())</f>
        <v>20.100000000000001</v>
      </c>
      <c r="QB336" s="1">
        <f t="array" ref="QB336">+IF(ISERROR($OF336)=FALSE,MIN(IF($JV336:$KZ336&lt;65534,$JV336:$KZ336,"")),NA())</f>
        <v>19.399999999999999</v>
      </c>
      <c r="QC336" s="1">
        <f t="array" ref="QC336">+IF(ISERROR($OG336)=FALSE,MIN(IF($LA336:$MD336&lt;65534,$LA336:$MD336,"")),NA())</f>
        <v>20.100000000000001</v>
      </c>
      <c r="QD336" s="1" t="e">
        <f t="array" ref="QD336">+IF(ISERROR($OH336)=FALSE,MIN(IF($ME336:$NI336&lt;65534,$ME336:$NI336,"")),NA())</f>
        <v>#N/A</v>
      </c>
      <c r="QE336" s="5" t="e">
        <f t="shared" si="258"/>
        <v>#N/A</v>
      </c>
      <c r="QF336" s="1" t="e">
        <f t="shared" si="259"/>
        <v>#N/A</v>
      </c>
      <c r="QG336" s="1" t="e">
        <f t="shared" si="260"/>
        <v>#N/A</v>
      </c>
      <c r="QH336" s="1" t="e">
        <f t="shared" si="261"/>
        <v>#N/A</v>
      </c>
      <c r="QI336" s="1" t="e">
        <f t="shared" si="262"/>
        <v>#N/A</v>
      </c>
      <c r="QJ336" s="1" t="e">
        <f t="shared" si="263"/>
        <v>#N/A</v>
      </c>
      <c r="QK336" s="1" t="e">
        <f t="shared" si="264"/>
        <v>#N/A</v>
      </c>
      <c r="QL336" s="1" t="e">
        <f t="shared" si="265"/>
        <v>#N/A</v>
      </c>
      <c r="QM336" s="1" t="e">
        <f t="shared" si="266"/>
        <v>#N/A</v>
      </c>
      <c r="QN336" s="1" t="e">
        <f t="shared" si="267"/>
        <v>#N/A</v>
      </c>
      <c r="QO336" s="1" t="e">
        <f t="shared" si="268"/>
        <v>#N/A</v>
      </c>
      <c r="QP336" s="1" t="e">
        <f t="shared" si="269"/>
        <v>#N/A</v>
      </c>
      <c r="QQ336" s="5" t="s">
        <v>893</v>
      </c>
    </row>
    <row r="337" spans="1:459" s="1" customFormat="1" x14ac:dyDescent="0.2">
      <c r="A337" s="107">
        <v>46015030</v>
      </c>
      <c r="B337" s="108">
        <v>-74.762694444444449</v>
      </c>
      <c r="C337" s="108">
        <v>2.0629999999999997</v>
      </c>
      <c r="D337" s="109">
        <v>300</v>
      </c>
      <c r="E337" s="110" t="s">
        <v>665</v>
      </c>
      <c r="F337" s="110" t="s">
        <v>665</v>
      </c>
      <c r="G337" s="110" t="s">
        <v>309</v>
      </c>
      <c r="H337" s="1">
        <v>65535</v>
      </c>
      <c r="I337" s="1">
        <v>18.3</v>
      </c>
      <c r="J337" s="1">
        <v>20.8</v>
      </c>
      <c r="K337" s="1">
        <v>21.4</v>
      </c>
      <c r="L337" s="1">
        <v>22.1</v>
      </c>
      <c r="M337" s="1">
        <v>22</v>
      </c>
      <c r="N337" s="1">
        <v>20.6</v>
      </c>
      <c r="O337" s="1">
        <v>21</v>
      </c>
      <c r="P337" s="1">
        <v>22.6</v>
      </c>
      <c r="Q337" s="1">
        <v>22.4</v>
      </c>
      <c r="R337" s="1">
        <v>23.1</v>
      </c>
      <c r="S337" s="1">
        <v>23.2</v>
      </c>
      <c r="T337" s="1">
        <v>22.2</v>
      </c>
      <c r="U337" s="1">
        <v>22.4</v>
      </c>
      <c r="V337" s="1">
        <v>22.6</v>
      </c>
      <c r="W337" s="1">
        <v>23</v>
      </c>
      <c r="X337" s="1">
        <v>22.2</v>
      </c>
      <c r="Y337" s="1">
        <v>22.2</v>
      </c>
      <c r="Z337" s="1">
        <v>22</v>
      </c>
      <c r="AA337" s="1">
        <v>21.8</v>
      </c>
      <c r="AB337" s="1">
        <v>18.7</v>
      </c>
      <c r="AC337" s="1">
        <v>22.9</v>
      </c>
      <c r="AD337" s="1">
        <v>23.2</v>
      </c>
      <c r="AE337" s="1">
        <v>23.2</v>
      </c>
      <c r="AF337" s="1">
        <v>23</v>
      </c>
      <c r="AG337" s="1">
        <v>22</v>
      </c>
      <c r="AH337" s="1">
        <v>23</v>
      </c>
      <c r="AI337" s="1">
        <v>22.8</v>
      </c>
      <c r="AJ337" s="1">
        <v>23.7</v>
      </c>
      <c r="AK337" s="1">
        <v>23.3</v>
      </c>
      <c r="AL337" s="1">
        <v>23.2</v>
      </c>
      <c r="AM337" s="1">
        <v>65535</v>
      </c>
      <c r="AN337" s="1">
        <v>22.2</v>
      </c>
      <c r="AO337" s="1">
        <v>21.2</v>
      </c>
      <c r="AP337" s="1">
        <v>23.8</v>
      </c>
      <c r="AQ337" s="1">
        <v>22.9</v>
      </c>
      <c r="AR337" s="1">
        <v>23.6</v>
      </c>
      <c r="AS337" s="1">
        <v>22.7</v>
      </c>
      <c r="AT337" s="1">
        <v>22.1</v>
      </c>
      <c r="AU337" s="1">
        <v>23.3</v>
      </c>
      <c r="AV337" s="1">
        <v>23.1</v>
      </c>
      <c r="AW337" s="1">
        <v>22.5</v>
      </c>
      <c r="AX337" s="1">
        <v>22.2</v>
      </c>
      <c r="AY337" s="1">
        <v>23.3</v>
      </c>
      <c r="AZ337" s="1">
        <v>23.3</v>
      </c>
      <c r="BA337" s="1">
        <v>21.9</v>
      </c>
      <c r="BB337" s="1">
        <v>23</v>
      </c>
      <c r="BC337" s="1">
        <v>22.6</v>
      </c>
      <c r="BD337" s="1">
        <v>22.9</v>
      </c>
      <c r="BE337" s="1">
        <v>22.6</v>
      </c>
      <c r="BF337" s="1">
        <v>22.9</v>
      </c>
      <c r="BG337" s="1">
        <v>23.6</v>
      </c>
      <c r="BH337" s="1">
        <v>23.4</v>
      </c>
      <c r="BI337" s="1">
        <v>23.1</v>
      </c>
      <c r="BJ337" s="1">
        <v>22.6</v>
      </c>
      <c r="BK337" s="1">
        <v>22.6</v>
      </c>
      <c r="BL337" s="1">
        <v>19.3</v>
      </c>
      <c r="BM337" s="1">
        <v>21.9</v>
      </c>
      <c r="BN337" s="1">
        <v>21.8</v>
      </c>
      <c r="BO337" s="102"/>
      <c r="BP337" s="1">
        <v>22</v>
      </c>
      <c r="BQ337" s="1">
        <v>21.5</v>
      </c>
      <c r="BR337" s="1">
        <v>23.5</v>
      </c>
      <c r="BS337" s="1">
        <v>21.9</v>
      </c>
      <c r="BT337" s="1">
        <v>23.4</v>
      </c>
      <c r="BU337" s="1">
        <v>22.7</v>
      </c>
      <c r="BV337" s="1">
        <v>23.3</v>
      </c>
      <c r="BW337" s="1">
        <v>21.9</v>
      </c>
      <c r="BX337" s="1">
        <v>22.9</v>
      </c>
      <c r="BY337" s="1">
        <v>22.7</v>
      </c>
      <c r="BZ337" s="1">
        <v>21.1</v>
      </c>
      <c r="CA337" s="1">
        <v>21.4</v>
      </c>
      <c r="CB337" s="1">
        <v>21.9</v>
      </c>
      <c r="CC337" s="1">
        <v>23.3</v>
      </c>
      <c r="CD337" s="1">
        <v>21.6</v>
      </c>
      <c r="CE337" s="1">
        <v>21.5</v>
      </c>
      <c r="CF337" s="1">
        <v>22.4</v>
      </c>
      <c r="CG337" s="1">
        <v>22.9</v>
      </c>
      <c r="CH337" s="1">
        <v>22.6</v>
      </c>
      <c r="CI337" s="1">
        <v>23.3</v>
      </c>
      <c r="CJ337" s="1">
        <v>22.9</v>
      </c>
      <c r="CK337" s="1">
        <v>23.2</v>
      </c>
      <c r="CL337" s="1">
        <v>23.1</v>
      </c>
      <c r="CM337" s="1">
        <v>23</v>
      </c>
      <c r="CN337" s="1">
        <v>20.9</v>
      </c>
      <c r="CO337" s="1">
        <v>22.5</v>
      </c>
      <c r="CP337" s="1">
        <v>22.6</v>
      </c>
      <c r="CQ337" s="1">
        <v>22.3</v>
      </c>
      <c r="CR337" s="1">
        <v>21.7</v>
      </c>
      <c r="CS337" s="1">
        <v>22.8</v>
      </c>
      <c r="CT337" s="1">
        <v>23.7</v>
      </c>
      <c r="CU337" s="1">
        <v>22.2</v>
      </c>
      <c r="CV337" s="1">
        <v>22.9</v>
      </c>
      <c r="CW337" s="1">
        <v>23</v>
      </c>
      <c r="CX337" s="1">
        <v>21.3</v>
      </c>
      <c r="CY337" s="1">
        <v>22.2</v>
      </c>
      <c r="CZ337" s="1">
        <v>21.8</v>
      </c>
      <c r="DA337" s="1">
        <v>22.5</v>
      </c>
      <c r="DB337" s="1">
        <v>23.3</v>
      </c>
      <c r="DC337" s="1">
        <v>20</v>
      </c>
      <c r="DD337" s="1">
        <v>21.7</v>
      </c>
      <c r="DE337" s="1">
        <v>23</v>
      </c>
      <c r="DF337" s="1">
        <v>23.4</v>
      </c>
      <c r="DG337" s="1">
        <v>21.9</v>
      </c>
      <c r="DH337" s="1">
        <v>22.4</v>
      </c>
      <c r="DI337" s="1">
        <v>21.9</v>
      </c>
      <c r="DJ337" s="1">
        <v>22.8</v>
      </c>
      <c r="DK337" s="1">
        <v>22.3</v>
      </c>
      <c r="DL337" s="1">
        <v>22.8</v>
      </c>
      <c r="DM337" s="1">
        <v>22.8</v>
      </c>
      <c r="DN337" s="1">
        <v>22.1</v>
      </c>
      <c r="DO337" s="1">
        <v>23</v>
      </c>
      <c r="DP337" s="1">
        <v>22.2</v>
      </c>
      <c r="DQ337" s="1">
        <v>22.7</v>
      </c>
      <c r="DR337" s="1">
        <v>23.2</v>
      </c>
      <c r="DS337" s="1">
        <v>23.1</v>
      </c>
      <c r="DT337" s="1">
        <v>22.2</v>
      </c>
      <c r="DU337" s="1">
        <v>23.4</v>
      </c>
      <c r="DV337" s="1">
        <v>23</v>
      </c>
      <c r="DW337" s="1">
        <v>23.2</v>
      </c>
      <c r="DX337" s="1">
        <v>23.3</v>
      </c>
      <c r="DY337" s="1">
        <v>22.2</v>
      </c>
      <c r="DZ337" s="1">
        <v>22.6</v>
      </c>
      <c r="EA337" s="1">
        <v>23.7</v>
      </c>
      <c r="EB337" s="1">
        <v>22.9</v>
      </c>
      <c r="EC337" s="1">
        <v>22.6</v>
      </c>
      <c r="ED337" s="1">
        <v>22.9</v>
      </c>
      <c r="EE337" s="1">
        <v>22.6</v>
      </c>
      <c r="EF337" s="1">
        <v>23.6</v>
      </c>
      <c r="EG337" s="1">
        <v>22.3</v>
      </c>
      <c r="EH337" s="1">
        <v>23.1</v>
      </c>
      <c r="EI337" s="1">
        <v>23</v>
      </c>
      <c r="EJ337" s="1">
        <v>23.2</v>
      </c>
      <c r="EK337" s="1">
        <v>22.7</v>
      </c>
      <c r="EL337" s="1">
        <v>23.1</v>
      </c>
      <c r="EM337" s="1">
        <v>22.2</v>
      </c>
      <c r="EN337" s="1">
        <v>22.7</v>
      </c>
      <c r="EO337" s="1">
        <v>22</v>
      </c>
      <c r="EP337" s="1">
        <v>22.8</v>
      </c>
      <c r="EQ337" s="1">
        <v>22.4</v>
      </c>
      <c r="ER337" s="1">
        <v>22.5</v>
      </c>
      <c r="ES337" s="1">
        <v>20.7</v>
      </c>
      <c r="ET337" s="1">
        <v>20.7</v>
      </c>
      <c r="EU337" s="1">
        <v>23.3</v>
      </c>
      <c r="EV337" s="1">
        <v>22.5</v>
      </c>
      <c r="EW337" s="1">
        <v>22.9</v>
      </c>
      <c r="EX337" s="1">
        <v>21.7</v>
      </c>
      <c r="EY337" s="1">
        <v>20.7</v>
      </c>
      <c r="EZ337" s="1">
        <v>22.2</v>
      </c>
      <c r="FA337" s="1">
        <v>22.3</v>
      </c>
      <c r="FB337" s="1">
        <v>22.7</v>
      </c>
      <c r="FC337" s="1">
        <v>22.6</v>
      </c>
      <c r="FD337" s="1">
        <v>23.2</v>
      </c>
      <c r="FE337" s="1">
        <v>22.9</v>
      </c>
      <c r="FF337" s="1">
        <v>22.3</v>
      </c>
      <c r="FG337" s="1">
        <v>21.4</v>
      </c>
      <c r="FH337" s="1">
        <v>21.2</v>
      </c>
      <c r="FI337" s="1">
        <v>22.7</v>
      </c>
      <c r="FJ337" s="1">
        <v>21.8</v>
      </c>
      <c r="FK337" s="1">
        <v>21.9</v>
      </c>
      <c r="FL337" s="1">
        <v>22.6</v>
      </c>
      <c r="FM337" s="1">
        <v>22.3</v>
      </c>
      <c r="FN337" s="1">
        <v>21.8</v>
      </c>
      <c r="FO337" s="1">
        <v>22.1</v>
      </c>
      <c r="FP337" s="1">
        <v>21.8</v>
      </c>
      <c r="FQ337" s="1">
        <v>23.2</v>
      </c>
      <c r="FR337" s="1">
        <v>22.2</v>
      </c>
      <c r="FS337" s="1">
        <v>22</v>
      </c>
      <c r="FT337" s="1">
        <v>22.3</v>
      </c>
      <c r="FU337" s="1">
        <v>20.8</v>
      </c>
      <c r="FV337" s="1">
        <v>22.4</v>
      </c>
      <c r="FW337" s="1">
        <v>22.7</v>
      </c>
      <c r="FX337" s="1">
        <v>22.7</v>
      </c>
      <c r="FY337" s="1">
        <v>22.3</v>
      </c>
      <c r="FZ337" s="1">
        <v>21.2</v>
      </c>
      <c r="GA337" s="1">
        <v>21.6</v>
      </c>
      <c r="GB337" s="1">
        <v>20.5</v>
      </c>
      <c r="GC337" s="1">
        <v>21</v>
      </c>
      <c r="GD337" s="1">
        <v>22.2</v>
      </c>
      <c r="GE337" s="1">
        <v>23.8</v>
      </c>
      <c r="GF337" s="1">
        <v>21.9</v>
      </c>
      <c r="GG337" s="1">
        <v>22</v>
      </c>
      <c r="GH337" s="1">
        <v>21.3</v>
      </c>
      <c r="GI337" s="1">
        <v>22.6</v>
      </c>
      <c r="GJ337" s="1">
        <v>21.2</v>
      </c>
      <c r="GK337" s="1">
        <v>21.6</v>
      </c>
      <c r="GL337" s="1">
        <v>20.8</v>
      </c>
      <c r="GM337" s="1">
        <v>20.100000000000001</v>
      </c>
      <c r="GN337" s="1">
        <v>22</v>
      </c>
      <c r="GO337" s="1">
        <v>21</v>
      </c>
      <c r="GP337" s="1">
        <v>20.5</v>
      </c>
      <c r="GQ337" s="1">
        <v>21.6</v>
      </c>
      <c r="GR337" s="1">
        <v>22.1</v>
      </c>
      <c r="GS337" s="1">
        <v>22.1</v>
      </c>
      <c r="GT337" s="1">
        <v>22.2</v>
      </c>
      <c r="GU337" s="1">
        <v>22.3</v>
      </c>
      <c r="GV337" s="1">
        <v>21.2</v>
      </c>
      <c r="GW337" s="1">
        <v>21.5</v>
      </c>
      <c r="GX337" s="1">
        <v>22.1</v>
      </c>
      <c r="GY337" s="1">
        <v>22.4</v>
      </c>
      <c r="GZ337" s="1">
        <v>22.5</v>
      </c>
      <c r="HA337" s="1">
        <v>22.3</v>
      </c>
      <c r="HB337" s="1">
        <v>22.1</v>
      </c>
      <c r="HC337" s="1">
        <v>21.8</v>
      </c>
      <c r="HD337" s="1">
        <v>22.5</v>
      </c>
      <c r="HE337" s="1">
        <v>21.2</v>
      </c>
      <c r="HF337" s="1">
        <v>21.7</v>
      </c>
      <c r="HG337" s="1">
        <v>21.1</v>
      </c>
      <c r="HH337" s="1">
        <v>21.5</v>
      </c>
      <c r="HI337" s="1">
        <v>21.5</v>
      </c>
      <c r="HJ337" s="1">
        <v>21.4</v>
      </c>
      <c r="HK337" s="1">
        <v>19.600000000000001</v>
      </c>
      <c r="HL337" s="1">
        <v>22.3</v>
      </c>
      <c r="HM337" s="1">
        <v>22.3</v>
      </c>
      <c r="HN337" s="1">
        <v>21.2</v>
      </c>
      <c r="HO337" s="1">
        <v>22.8</v>
      </c>
      <c r="HP337" s="1">
        <v>21.9</v>
      </c>
      <c r="HQ337" s="1">
        <v>18.5</v>
      </c>
      <c r="HR337" s="1">
        <v>19.100000000000001</v>
      </c>
      <c r="HS337" s="1">
        <v>21.2</v>
      </c>
      <c r="HT337" s="1">
        <v>21.9</v>
      </c>
      <c r="HU337" s="1">
        <v>21.2</v>
      </c>
      <c r="HV337" s="1">
        <v>21.7</v>
      </c>
      <c r="HW337" s="1">
        <v>22.5</v>
      </c>
      <c r="HX337" s="1">
        <v>22.2</v>
      </c>
      <c r="HY337" s="1">
        <v>23.1</v>
      </c>
      <c r="HZ337" s="1">
        <v>22.1</v>
      </c>
      <c r="IA337" s="1">
        <v>20.8</v>
      </c>
      <c r="IB337" s="1">
        <v>20.2</v>
      </c>
      <c r="IC337" s="1">
        <v>21.6</v>
      </c>
      <c r="ID337" s="1">
        <v>21</v>
      </c>
      <c r="IE337" s="1">
        <v>22.4</v>
      </c>
      <c r="IF337" s="1">
        <v>21.5</v>
      </c>
      <c r="IG337" s="1">
        <v>20.8</v>
      </c>
      <c r="IH337" s="1">
        <v>20</v>
      </c>
      <c r="II337" s="1">
        <v>22.1</v>
      </c>
      <c r="IJ337" s="1">
        <v>22</v>
      </c>
      <c r="IK337" s="1">
        <v>22.2</v>
      </c>
      <c r="IL337" s="1">
        <v>22.3</v>
      </c>
      <c r="IM337" s="1">
        <v>21.6</v>
      </c>
      <c r="IN337" s="1">
        <v>22.5</v>
      </c>
      <c r="IO337" s="1">
        <v>22.5</v>
      </c>
      <c r="IP337" s="1">
        <v>21.4</v>
      </c>
      <c r="IQ337" s="1">
        <v>21.9</v>
      </c>
      <c r="IR337" s="1">
        <v>21.9</v>
      </c>
      <c r="IS337" s="1">
        <v>22.4</v>
      </c>
      <c r="IT337" s="1">
        <v>20.7</v>
      </c>
      <c r="IU337" s="1">
        <v>22.4</v>
      </c>
      <c r="IV337" s="1">
        <v>22</v>
      </c>
      <c r="IW337" s="1">
        <v>22.3</v>
      </c>
      <c r="IX337" s="1">
        <v>21.7</v>
      </c>
      <c r="IY337" s="1">
        <v>20.399999999999999</v>
      </c>
      <c r="IZ337" s="1">
        <v>22.1</v>
      </c>
      <c r="JA337" s="1">
        <v>21.2</v>
      </c>
      <c r="JB337" s="1">
        <v>22.5</v>
      </c>
      <c r="JC337" s="1">
        <v>22.2</v>
      </c>
      <c r="JD337" s="1">
        <v>22.3</v>
      </c>
      <c r="JE337" s="1">
        <v>22.1</v>
      </c>
      <c r="JF337" s="1">
        <v>21.9</v>
      </c>
      <c r="JG337" s="1">
        <v>21.7</v>
      </c>
      <c r="JH337" s="1">
        <v>22.3</v>
      </c>
      <c r="JI337" s="1">
        <v>23.1</v>
      </c>
      <c r="JJ337" s="1">
        <v>22.6</v>
      </c>
      <c r="JK337" s="1">
        <v>23</v>
      </c>
      <c r="JL337" s="1">
        <v>21</v>
      </c>
      <c r="JM337" s="1">
        <v>21.4</v>
      </c>
      <c r="JN337" s="1">
        <v>21.5</v>
      </c>
      <c r="JO337" s="1">
        <v>21.6</v>
      </c>
      <c r="JP337" s="1">
        <v>21.6</v>
      </c>
      <c r="JQ337" s="1">
        <v>21.3</v>
      </c>
      <c r="JR337" s="1">
        <v>23</v>
      </c>
      <c r="JS337" s="1">
        <v>21.8</v>
      </c>
      <c r="JT337" s="1">
        <v>22.3</v>
      </c>
      <c r="JU337" s="1">
        <v>22.1</v>
      </c>
      <c r="JV337" s="1">
        <v>21.9</v>
      </c>
      <c r="JW337" s="1">
        <v>22.7</v>
      </c>
      <c r="JX337" s="1">
        <v>21.1</v>
      </c>
      <c r="JY337" s="1">
        <v>19.899999999999999</v>
      </c>
      <c r="JZ337" s="1">
        <v>21.2</v>
      </c>
      <c r="KA337" s="1">
        <v>21.2</v>
      </c>
      <c r="KB337" s="1">
        <v>21.4</v>
      </c>
      <c r="KC337" s="1">
        <v>21.3</v>
      </c>
      <c r="KD337" s="1">
        <v>20.8</v>
      </c>
      <c r="KE337" s="1">
        <v>22</v>
      </c>
      <c r="KF337" s="1">
        <v>21.3</v>
      </c>
      <c r="KG337" s="1">
        <v>22.9</v>
      </c>
      <c r="KH337" s="1">
        <v>21.6</v>
      </c>
      <c r="KI337" s="1">
        <v>21.1</v>
      </c>
      <c r="KJ337" s="1">
        <v>20.8</v>
      </c>
      <c r="KK337" s="1">
        <v>22.3</v>
      </c>
      <c r="KL337" s="1">
        <v>21.1</v>
      </c>
      <c r="KM337" s="1">
        <v>22.4</v>
      </c>
      <c r="KN337" s="1">
        <v>21.9</v>
      </c>
      <c r="KO337" s="1">
        <v>21.8</v>
      </c>
      <c r="KP337" s="1">
        <v>20.5</v>
      </c>
      <c r="KQ337" s="1">
        <v>21.6</v>
      </c>
      <c r="KR337" s="1">
        <v>21.9</v>
      </c>
      <c r="KS337" s="1">
        <v>21.5</v>
      </c>
      <c r="KT337" s="1">
        <v>22.2</v>
      </c>
      <c r="KU337" s="1">
        <v>21.8</v>
      </c>
      <c r="KV337" s="1">
        <v>21.9</v>
      </c>
      <c r="KW337" s="1">
        <v>21.9</v>
      </c>
      <c r="KX337" s="1">
        <v>21.5</v>
      </c>
      <c r="KY337" s="1">
        <v>20.9</v>
      </c>
      <c r="KZ337" s="1">
        <v>20.8</v>
      </c>
      <c r="LA337" s="1">
        <v>21.2</v>
      </c>
      <c r="LB337" s="1">
        <v>23.3</v>
      </c>
      <c r="LC337" s="1">
        <v>21.9</v>
      </c>
      <c r="LD337" s="1">
        <v>22.1</v>
      </c>
      <c r="LE337" s="1">
        <v>21.6</v>
      </c>
      <c r="LF337" s="1">
        <v>22.5</v>
      </c>
      <c r="LG337" s="1">
        <v>21.8</v>
      </c>
      <c r="LH337" s="1">
        <v>23.4</v>
      </c>
      <c r="LI337" s="1">
        <v>22.5</v>
      </c>
      <c r="LJ337" s="1">
        <v>22.6</v>
      </c>
      <c r="LK337" s="1">
        <v>23.4</v>
      </c>
      <c r="LL337" s="1">
        <v>22.4</v>
      </c>
      <c r="LM337" s="1">
        <v>22.9</v>
      </c>
      <c r="LN337" s="1">
        <v>22.4</v>
      </c>
      <c r="LO337" s="1">
        <v>22.1</v>
      </c>
      <c r="LP337" s="1">
        <v>23.3</v>
      </c>
      <c r="LQ337" s="1">
        <v>22.7</v>
      </c>
      <c r="LR337" s="1">
        <v>22.5</v>
      </c>
      <c r="LS337" s="1">
        <v>20.5</v>
      </c>
      <c r="LT337" s="1">
        <v>20.5</v>
      </c>
      <c r="LU337" s="1">
        <v>21.3</v>
      </c>
      <c r="LV337" s="1">
        <v>22</v>
      </c>
      <c r="LW337" s="1">
        <v>22.2</v>
      </c>
      <c r="LX337" s="1">
        <v>22.5</v>
      </c>
      <c r="LY337" s="1">
        <v>23.1</v>
      </c>
      <c r="LZ337" s="1">
        <v>22.3</v>
      </c>
      <c r="MA337" s="1">
        <v>23.3</v>
      </c>
      <c r="MB337" s="1">
        <v>23.1</v>
      </c>
      <c r="MC337" s="1">
        <v>23.3</v>
      </c>
      <c r="MD337" s="1">
        <v>22.3</v>
      </c>
      <c r="ME337" s="1">
        <v>65535</v>
      </c>
      <c r="MF337" s="1">
        <v>65535</v>
      </c>
      <c r="MG337" s="1">
        <v>65535</v>
      </c>
      <c r="MH337" s="1">
        <v>65535</v>
      </c>
      <c r="MI337" s="1">
        <v>65535</v>
      </c>
      <c r="MJ337" s="1">
        <v>65535</v>
      </c>
      <c r="MK337" s="1">
        <v>65535</v>
      </c>
      <c r="ML337" s="1">
        <v>65535</v>
      </c>
      <c r="MM337" s="1">
        <v>65535</v>
      </c>
      <c r="MN337" s="1">
        <v>65535</v>
      </c>
      <c r="MO337" s="1">
        <v>65535</v>
      </c>
      <c r="MP337" s="1">
        <v>65535</v>
      </c>
      <c r="MQ337" s="1">
        <v>65535</v>
      </c>
      <c r="MR337" s="1">
        <v>65535</v>
      </c>
      <c r="MS337" s="1">
        <v>65535</v>
      </c>
      <c r="MT337" s="1">
        <v>65535</v>
      </c>
      <c r="MU337" s="1">
        <v>65535</v>
      </c>
      <c r="MV337" s="1">
        <v>65535</v>
      </c>
      <c r="MW337" s="1">
        <v>65535</v>
      </c>
      <c r="MX337" s="1">
        <v>65535</v>
      </c>
      <c r="MY337" s="1">
        <v>65535</v>
      </c>
      <c r="MZ337" s="1">
        <v>65535</v>
      </c>
      <c r="NA337" s="1">
        <v>65535</v>
      </c>
      <c r="NB337" s="1">
        <v>65535</v>
      </c>
      <c r="NC337" s="1">
        <v>65535</v>
      </c>
      <c r="ND337" s="1">
        <v>65535</v>
      </c>
      <c r="NE337" s="1">
        <v>65535</v>
      </c>
      <c r="NF337" s="1">
        <v>65535</v>
      </c>
      <c r="NG337" s="1">
        <v>65535</v>
      </c>
      <c r="NH337" s="1">
        <v>65535</v>
      </c>
      <c r="NI337" s="1">
        <v>23.5</v>
      </c>
      <c r="NJ337" s="6">
        <f t="shared" si="270"/>
        <v>0.967741935483871</v>
      </c>
      <c r="NK337" s="3">
        <f t="shared" si="271"/>
        <v>0.9642857142857143</v>
      </c>
      <c r="NL337" s="3">
        <f t="shared" si="272"/>
        <v>1</v>
      </c>
      <c r="NM337" s="3">
        <f t="shared" si="273"/>
        <v>1</v>
      </c>
      <c r="NN337" s="3">
        <f t="shared" si="274"/>
        <v>1</v>
      </c>
      <c r="NO337" s="3">
        <f t="shared" si="275"/>
        <v>1</v>
      </c>
      <c r="NP337" s="3">
        <f t="shared" si="276"/>
        <v>1</v>
      </c>
      <c r="NQ337" s="3">
        <f t="shared" si="277"/>
        <v>1</v>
      </c>
      <c r="NR337" s="3">
        <f t="shared" si="278"/>
        <v>1</v>
      </c>
      <c r="NS337" s="3">
        <f t="shared" si="279"/>
        <v>1</v>
      </c>
      <c r="NT337" s="3">
        <f t="shared" si="280"/>
        <v>1</v>
      </c>
      <c r="NU337" s="3">
        <f t="shared" si="281"/>
        <v>3.2258064516129031E-2</v>
      </c>
      <c r="NV337" s="3">
        <f t="shared" si="282"/>
        <v>0.9123287671232877</v>
      </c>
      <c r="NW337" s="5">
        <f t="shared" si="283"/>
        <v>22.16333333333333</v>
      </c>
      <c r="NX337" s="1">
        <f t="shared" si="284"/>
        <v>22.607407407407404</v>
      </c>
      <c r="NY337" s="1">
        <f t="shared" si="285"/>
        <v>22.467741935483872</v>
      </c>
      <c r="NZ337" s="1">
        <f t="shared" si="286"/>
        <v>22.520000000000003</v>
      </c>
      <c r="OA337" s="1">
        <f t="shared" si="287"/>
        <v>22.49677419354839</v>
      </c>
      <c r="OB337" s="1">
        <f t="shared" si="288"/>
        <v>22.09333333333333</v>
      </c>
      <c r="OC337" s="1">
        <f t="shared" si="289"/>
        <v>21.616129032258069</v>
      </c>
      <c r="OD337" s="1">
        <f t="shared" si="290"/>
        <v>21.56451612903226</v>
      </c>
      <c r="OE337" s="1">
        <f t="shared" si="291"/>
        <v>21.946666666666665</v>
      </c>
      <c r="OF337" s="1">
        <f t="shared" si="292"/>
        <v>21.522580645161288</v>
      </c>
      <c r="OG337" s="1">
        <f t="shared" si="293"/>
        <v>22.36666666666666</v>
      </c>
      <c r="OH337" s="1" t="e">
        <f t="shared" si="294"/>
        <v>#N/A</v>
      </c>
      <c r="OI337" s="111" t="e">
        <f>NA()</f>
        <v>#N/A</v>
      </c>
      <c r="OJ337" s="112" t="e">
        <f>NA()</f>
        <v>#N/A</v>
      </c>
      <c r="OK337" s="112" t="e">
        <f>NA()</f>
        <v>#N/A</v>
      </c>
      <c r="OL337" s="112" t="e">
        <f>NA()</f>
        <v>#N/A</v>
      </c>
      <c r="OM337" s="112" t="e">
        <f>NA()</f>
        <v>#N/A</v>
      </c>
      <c r="ON337" s="112" t="e">
        <f>NA()</f>
        <v>#N/A</v>
      </c>
      <c r="OO337" s="112" t="e">
        <f>NA()</f>
        <v>#N/A</v>
      </c>
      <c r="OP337" s="112" t="e">
        <f>NA()</f>
        <v>#N/A</v>
      </c>
      <c r="OQ337" s="112" t="e">
        <f>NA()</f>
        <v>#N/A</v>
      </c>
      <c r="OR337" s="112" t="e">
        <f>NA()</f>
        <v>#N/A</v>
      </c>
      <c r="OS337" s="112" t="e">
        <f>NA()</f>
        <v>#N/A</v>
      </c>
      <c r="OT337" s="112" t="e">
        <f>NA()</f>
        <v>#N/A</v>
      </c>
      <c r="OU337" s="5" t="e">
        <f t="shared" si="246"/>
        <v>#N/A</v>
      </c>
      <c r="OV337" s="1" t="e">
        <f t="shared" si="247"/>
        <v>#N/A</v>
      </c>
      <c r="OW337" s="1" t="e">
        <f t="shared" si="248"/>
        <v>#N/A</v>
      </c>
      <c r="OX337" s="1" t="e">
        <f t="shared" si="249"/>
        <v>#N/A</v>
      </c>
      <c r="OY337" s="1" t="e">
        <f t="shared" si="250"/>
        <v>#N/A</v>
      </c>
      <c r="OZ337" s="1" t="e">
        <f t="shared" si="251"/>
        <v>#N/A</v>
      </c>
      <c r="PA337" s="1" t="e">
        <f t="shared" si="252"/>
        <v>#N/A</v>
      </c>
      <c r="PB337" s="1" t="e">
        <f t="shared" si="253"/>
        <v>#N/A</v>
      </c>
      <c r="PC337" s="1" t="e">
        <f t="shared" si="254"/>
        <v>#N/A</v>
      </c>
      <c r="PD337" s="1" t="e">
        <f t="shared" si="255"/>
        <v>#N/A</v>
      </c>
      <c r="PE337" s="1" t="e">
        <f t="shared" si="256"/>
        <v>#N/A</v>
      </c>
      <c r="PF337" s="1" t="e">
        <f t="shared" si="257"/>
        <v>#N/A</v>
      </c>
      <c r="PG337" s="111" t="e">
        <f>NA()</f>
        <v>#N/A</v>
      </c>
      <c r="PH337" s="112" t="e">
        <f>NA()</f>
        <v>#N/A</v>
      </c>
      <c r="PI337" s="112" t="e">
        <f>NA()</f>
        <v>#N/A</v>
      </c>
      <c r="PJ337" s="112" t="e">
        <f>NA()</f>
        <v>#N/A</v>
      </c>
      <c r="PK337" s="112" t="e">
        <f>NA()</f>
        <v>#N/A</v>
      </c>
      <c r="PL337" s="112" t="e">
        <f>NA()</f>
        <v>#N/A</v>
      </c>
      <c r="PM337" s="112" t="e">
        <f>NA()</f>
        <v>#N/A</v>
      </c>
      <c r="PN337" s="112" t="e">
        <f>NA()</f>
        <v>#N/A</v>
      </c>
      <c r="PO337" s="112" t="e">
        <f>NA()</f>
        <v>#N/A</v>
      </c>
      <c r="PP337" s="112" t="e">
        <f>NA()</f>
        <v>#N/A</v>
      </c>
      <c r="PQ337" s="112" t="e">
        <f>NA()</f>
        <v>#N/A</v>
      </c>
      <c r="PR337" s="137" t="e">
        <f>NA()</f>
        <v>#N/A</v>
      </c>
      <c r="PS337" s="5">
        <f t="array" ref="PS337">+IF(ISERROR($NW337)=FALSE,MIN(IF($H337:$AL337&lt;65534,$H337:$AL337,"")),NA())</f>
        <v>18.3</v>
      </c>
      <c r="PT337" s="1">
        <f t="array" ref="PT337">+IF(ISERROR($NX337)=FALSE,MIN(IF($AM337:$BN337&lt;65534,$AM337:$BN337,"")),NA())</f>
        <v>19.3</v>
      </c>
      <c r="PU337" s="1">
        <f t="array" ref="PU337">+IF(ISERROR($NY337)=FALSE,MIN(IF($BP337:$CT337&lt;65534,$BP337:$CT337,"")),NA())</f>
        <v>20.9</v>
      </c>
      <c r="PV337" s="1">
        <f t="array" ref="PV337">+IF(ISERROR($NZ337)=FALSE,MIN(IF($CU337:$DX337&lt;65534,$CU337:$DX337,"")),NA())</f>
        <v>20</v>
      </c>
      <c r="PW337" s="1">
        <f t="array" ref="PW337">+IF(ISERROR($OA337)=FALSE,MIN(IF($DY337:$FC337&lt;65534,$DY337:$FC337,"")),NA())</f>
        <v>20.7</v>
      </c>
      <c r="PX337" s="1">
        <f t="array" ref="PX337">+IF(ISERROR($OB337)=FALSE,MIN(IF($FD337:$GG337&lt;65534,$FD337:$GG337,"")),NA())</f>
        <v>20.5</v>
      </c>
      <c r="PY337" s="1">
        <f t="array" ref="PY337">+IF(ISERROR($OC337)=FALSE,MIN(IF($GH337:$HL337&lt;65534,$GH337:$HL337,"")),NA())</f>
        <v>19.600000000000001</v>
      </c>
      <c r="PZ337" s="1">
        <f t="array" ref="PZ337">+IF(ISERROR($OD337)=FALSE,MIN(IF($HM337:$IQ337&lt;65534,$HM337:$IQ337,"")),NA())</f>
        <v>18.5</v>
      </c>
      <c r="QA337" s="1">
        <f t="array" ref="QA337">+IF(ISERROR($OE337)=FALSE,MIN(IF($IR337:$JU337&lt;65534,$IR337:$JU337,"")),NA())</f>
        <v>20.399999999999999</v>
      </c>
      <c r="QB337" s="1">
        <f t="array" ref="QB337">+IF(ISERROR($OF337)=FALSE,MIN(IF($JV337:$KZ337&lt;65534,$JV337:$KZ337,"")),NA())</f>
        <v>19.899999999999999</v>
      </c>
      <c r="QC337" s="1">
        <f t="array" ref="QC337">+IF(ISERROR($OG337)=FALSE,MIN(IF($LA337:$MD337&lt;65534,$LA337:$MD337,"")),NA())</f>
        <v>20.5</v>
      </c>
      <c r="QD337" s="1" t="e">
        <f t="array" ref="QD337">+IF(ISERROR($OH337)=FALSE,MIN(IF($ME337:$NI337&lt;65534,$ME337:$NI337,"")),NA())</f>
        <v>#N/A</v>
      </c>
      <c r="QE337" s="5" t="e">
        <f t="shared" si="258"/>
        <v>#N/A</v>
      </c>
      <c r="QF337" s="1" t="e">
        <f t="shared" si="259"/>
        <v>#N/A</v>
      </c>
      <c r="QG337" s="1" t="e">
        <f t="shared" si="260"/>
        <v>#N/A</v>
      </c>
      <c r="QH337" s="1" t="e">
        <f t="shared" si="261"/>
        <v>#N/A</v>
      </c>
      <c r="QI337" s="1" t="e">
        <f t="shared" si="262"/>
        <v>#N/A</v>
      </c>
      <c r="QJ337" s="1" t="e">
        <f t="shared" si="263"/>
        <v>#N/A</v>
      </c>
      <c r="QK337" s="1" t="e">
        <f t="shared" si="264"/>
        <v>#N/A</v>
      </c>
      <c r="QL337" s="1" t="e">
        <f t="shared" si="265"/>
        <v>#N/A</v>
      </c>
      <c r="QM337" s="1" t="e">
        <f t="shared" si="266"/>
        <v>#N/A</v>
      </c>
      <c r="QN337" s="1" t="e">
        <f t="shared" si="267"/>
        <v>#N/A</v>
      </c>
      <c r="QO337" s="1" t="e">
        <f t="shared" si="268"/>
        <v>#N/A</v>
      </c>
      <c r="QP337" s="1" t="e">
        <f t="shared" si="269"/>
        <v>#N/A</v>
      </c>
      <c r="QQ337" s="5" t="s">
        <v>893</v>
      </c>
    </row>
    <row r="338" spans="1:459" s="1" customFormat="1" x14ac:dyDescent="0.2">
      <c r="A338" s="107">
        <v>35215020</v>
      </c>
      <c r="B338" s="108">
        <v>-72.387500000000003</v>
      </c>
      <c r="C338" s="108">
        <v>5.3204444444444441</v>
      </c>
      <c r="D338" s="109">
        <v>325</v>
      </c>
      <c r="E338" s="110" t="s">
        <v>93</v>
      </c>
      <c r="F338" s="110" t="s">
        <v>101</v>
      </c>
      <c r="G338" s="110" t="s">
        <v>90</v>
      </c>
      <c r="H338" s="1">
        <v>65535</v>
      </c>
      <c r="I338" s="1">
        <v>22.8</v>
      </c>
      <c r="J338" s="1">
        <v>23.8</v>
      </c>
      <c r="K338" s="1">
        <v>25.5</v>
      </c>
      <c r="L338" s="1">
        <v>25.8</v>
      </c>
      <c r="M338" s="1">
        <v>24.6</v>
      </c>
      <c r="N338" s="1">
        <v>25.3</v>
      </c>
      <c r="O338" s="1">
        <v>25.4</v>
      </c>
      <c r="P338" s="1">
        <v>24.6</v>
      </c>
      <c r="Q338" s="1">
        <v>25.4</v>
      </c>
      <c r="R338" s="1">
        <v>24.4</v>
      </c>
      <c r="S338" s="1">
        <v>26.2</v>
      </c>
      <c r="T338" s="1">
        <v>24.1</v>
      </c>
      <c r="U338" s="1">
        <v>23.8</v>
      </c>
      <c r="V338" s="1">
        <v>24.2</v>
      </c>
      <c r="W338" s="1">
        <v>24.6</v>
      </c>
      <c r="X338" s="1">
        <v>24.8</v>
      </c>
      <c r="Y338" s="1">
        <v>23.2</v>
      </c>
      <c r="Z338" s="1">
        <v>25.4</v>
      </c>
      <c r="AA338" s="1">
        <v>25</v>
      </c>
      <c r="AB338" s="1">
        <v>26.3</v>
      </c>
      <c r="AC338" s="1">
        <v>23.4</v>
      </c>
      <c r="AD338" s="1">
        <v>24.6</v>
      </c>
      <c r="AE338" s="1">
        <v>27.1</v>
      </c>
      <c r="AF338" s="1">
        <v>24.8</v>
      </c>
      <c r="AG338" s="1">
        <v>65535</v>
      </c>
      <c r="AH338" s="1">
        <v>65535</v>
      </c>
      <c r="AI338" s="1">
        <v>26.3</v>
      </c>
      <c r="AJ338" s="1">
        <v>27</v>
      </c>
      <c r="AK338" s="1">
        <v>26.8</v>
      </c>
      <c r="AL338" s="1">
        <v>25.5</v>
      </c>
      <c r="AM338" s="1">
        <v>65535</v>
      </c>
      <c r="AN338" s="1">
        <v>25.5</v>
      </c>
      <c r="AO338" s="1">
        <v>23.7</v>
      </c>
      <c r="AP338" s="1">
        <v>23.6</v>
      </c>
      <c r="AQ338" s="1">
        <v>25</v>
      </c>
      <c r="AR338" s="1">
        <v>24.7</v>
      </c>
      <c r="AS338" s="1">
        <v>23.7</v>
      </c>
      <c r="AT338" s="1">
        <v>24.1</v>
      </c>
      <c r="AU338" s="1">
        <v>26.9</v>
      </c>
      <c r="AV338" s="1">
        <v>24.8</v>
      </c>
      <c r="AW338" s="1">
        <v>22.6</v>
      </c>
      <c r="AX338" s="1">
        <v>22.6</v>
      </c>
      <c r="AY338" s="1">
        <v>26.9</v>
      </c>
      <c r="AZ338" s="1">
        <v>25.6</v>
      </c>
      <c r="BA338" s="1">
        <v>23.5</v>
      </c>
      <c r="BB338" s="1">
        <v>25.5</v>
      </c>
      <c r="BC338" s="1">
        <v>26.1</v>
      </c>
      <c r="BD338" s="1">
        <v>23.8</v>
      </c>
      <c r="BE338" s="1">
        <v>26.8</v>
      </c>
      <c r="BF338" s="1">
        <v>26.1</v>
      </c>
      <c r="BG338" s="1">
        <v>25</v>
      </c>
      <c r="BH338" s="1">
        <v>26.7</v>
      </c>
      <c r="BI338" s="1">
        <v>25.2</v>
      </c>
      <c r="BJ338" s="1">
        <v>26.8</v>
      </c>
      <c r="BK338" s="1">
        <v>25.1</v>
      </c>
      <c r="BL338" s="1">
        <v>22.7</v>
      </c>
      <c r="BM338" s="1">
        <v>26.6</v>
      </c>
      <c r="BN338" s="1">
        <v>27.6</v>
      </c>
      <c r="BO338" s="102"/>
      <c r="BP338" s="1">
        <v>27.1</v>
      </c>
      <c r="BQ338" s="1">
        <v>65535</v>
      </c>
      <c r="BR338" s="1">
        <v>26</v>
      </c>
      <c r="BS338" s="1">
        <v>24.9</v>
      </c>
      <c r="BT338" s="1">
        <v>28.4</v>
      </c>
      <c r="BU338" s="1">
        <v>27.8</v>
      </c>
      <c r="BV338" s="1">
        <v>26</v>
      </c>
      <c r="BW338" s="1">
        <v>25.7</v>
      </c>
      <c r="BX338" s="1">
        <v>26.1</v>
      </c>
      <c r="BY338" s="1">
        <v>24.2</v>
      </c>
      <c r="BZ338" s="1">
        <v>24.1</v>
      </c>
      <c r="CA338" s="1">
        <v>23.3</v>
      </c>
      <c r="CB338" s="1">
        <v>24.4</v>
      </c>
      <c r="CC338" s="1">
        <v>23.8</v>
      </c>
      <c r="CD338" s="1">
        <v>24.5</v>
      </c>
      <c r="CE338" s="1">
        <v>24</v>
      </c>
      <c r="CF338" s="1">
        <v>25.7</v>
      </c>
      <c r="CG338" s="1">
        <v>26</v>
      </c>
      <c r="CH338" s="1">
        <v>24.7</v>
      </c>
      <c r="CI338" s="1">
        <v>23.5</v>
      </c>
      <c r="CJ338" s="1">
        <v>25.6</v>
      </c>
      <c r="CK338" s="1">
        <v>23.7</v>
      </c>
      <c r="CL338" s="1">
        <v>25.6</v>
      </c>
      <c r="CM338" s="1">
        <v>23.2</v>
      </c>
      <c r="CN338" s="1">
        <v>24.1</v>
      </c>
      <c r="CO338" s="1">
        <v>24</v>
      </c>
      <c r="CP338" s="1">
        <v>65535</v>
      </c>
      <c r="CQ338" s="1">
        <v>65535</v>
      </c>
      <c r="CR338" s="1">
        <v>65535</v>
      </c>
      <c r="CS338" s="1">
        <v>65535</v>
      </c>
      <c r="CT338" s="1">
        <v>65535</v>
      </c>
      <c r="CU338" s="1">
        <v>65535</v>
      </c>
      <c r="CV338" s="1">
        <v>65535</v>
      </c>
      <c r="CW338" s="1">
        <v>65535</v>
      </c>
      <c r="CX338" s="1">
        <v>65535</v>
      </c>
      <c r="CY338" s="1">
        <v>65535</v>
      </c>
      <c r="CZ338" s="1">
        <v>65535</v>
      </c>
      <c r="DA338" s="1">
        <v>65535</v>
      </c>
      <c r="DB338" s="1">
        <v>65535</v>
      </c>
      <c r="DC338" s="1">
        <v>65535</v>
      </c>
      <c r="DD338" s="1">
        <v>65535</v>
      </c>
      <c r="DE338" s="1">
        <v>65535</v>
      </c>
      <c r="DF338" s="1">
        <v>65535</v>
      </c>
      <c r="DG338" s="1">
        <v>65535</v>
      </c>
      <c r="DH338" s="1">
        <v>65535</v>
      </c>
      <c r="DI338" s="1">
        <v>65535</v>
      </c>
      <c r="DJ338" s="1">
        <v>65535</v>
      </c>
      <c r="DK338" s="1">
        <v>65535</v>
      </c>
      <c r="DL338" s="1">
        <v>65535</v>
      </c>
      <c r="DM338" s="1">
        <v>65535</v>
      </c>
      <c r="DN338" s="1">
        <v>65535</v>
      </c>
      <c r="DO338" s="1">
        <v>65535</v>
      </c>
      <c r="DP338" s="1">
        <v>65535</v>
      </c>
      <c r="DQ338" s="1">
        <v>65535</v>
      </c>
      <c r="DR338" s="1">
        <v>65535</v>
      </c>
      <c r="DS338" s="1">
        <v>65535</v>
      </c>
      <c r="DT338" s="1">
        <v>65535</v>
      </c>
      <c r="DU338" s="1">
        <v>65535</v>
      </c>
      <c r="DV338" s="1">
        <v>65535</v>
      </c>
      <c r="DW338" s="1">
        <v>65535</v>
      </c>
      <c r="DX338" s="1">
        <v>65535</v>
      </c>
      <c r="DY338" s="1">
        <v>65535</v>
      </c>
      <c r="DZ338" s="1">
        <v>65535</v>
      </c>
      <c r="EA338" s="1">
        <v>65535</v>
      </c>
      <c r="EB338" s="1">
        <v>65535</v>
      </c>
      <c r="EC338" s="1">
        <v>65535</v>
      </c>
      <c r="ED338" s="1">
        <v>65535</v>
      </c>
      <c r="EE338" s="1">
        <v>65535</v>
      </c>
      <c r="EF338" s="1">
        <v>65535</v>
      </c>
      <c r="EG338" s="1">
        <v>65535</v>
      </c>
      <c r="EH338" s="1">
        <v>65535</v>
      </c>
      <c r="EI338" s="1">
        <v>65535</v>
      </c>
      <c r="EJ338" s="1">
        <v>65535</v>
      </c>
      <c r="EK338" s="1">
        <v>65535</v>
      </c>
      <c r="EL338" s="1">
        <v>65535</v>
      </c>
      <c r="EM338" s="1">
        <v>65535</v>
      </c>
      <c r="EN338" s="1">
        <v>65535</v>
      </c>
      <c r="EO338" s="1">
        <v>65535</v>
      </c>
      <c r="EP338" s="1">
        <v>65535</v>
      </c>
      <c r="EQ338" s="1">
        <v>65535</v>
      </c>
      <c r="ER338" s="1">
        <v>65535</v>
      </c>
      <c r="ES338" s="1">
        <v>65535</v>
      </c>
      <c r="ET338" s="1">
        <v>65535</v>
      </c>
      <c r="EU338" s="1">
        <v>65535</v>
      </c>
      <c r="EV338" s="1">
        <v>65535</v>
      </c>
      <c r="EW338" s="1">
        <v>65535</v>
      </c>
      <c r="EX338" s="1">
        <v>65535</v>
      </c>
      <c r="EY338" s="1">
        <v>65535</v>
      </c>
      <c r="EZ338" s="1">
        <v>65535</v>
      </c>
      <c r="FA338" s="1">
        <v>65535</v>
      </c>
      <c r="FB338" s="1">
        <v>65535</v>
      </c>
      <c r="FC338" s="1">
        <v>65535</v>
      </c>
      <c r="FD338" s="1">
        <v>65535</v>
      </c>
      <c r="FE338" s="1">
        <v>65535</v>
      </c>
      <c r="FF338" s="1">
        <v>65535</v>
      </c>
      <c r="FG338" s="1">
        <v>65535</v>
      </c>
      <c r="FH338" s="1">
        <v>65535</v>
      </c>
      <c r="FI338" s="1">
        <v>21.4</v>
      </c>
      <c r="FJ338" s="1">
        <v>21.1</v>
      </c>
      <c r="FK338" s="1">
        <v>22.7</v>
      </c>
      <c r="FL338" s="1">
        <v>22.3</v>
      </c>
      <c r="FM338" s="1">
        <v>22.9</v>
      </c>
      <c r="FN338" s="1">
        <v>22.2</v>
      </c>
      <c r="FO338" s="1">
        <v>21.9</v>
      </c>
      <c r="FP338" s="1">
        <v>23.1</v>
      </c>
      <c r="FQ338" s="1">
        <v>22.2</v>
      </c>
      <c r="FR338" s="1">
        <v>22.9</v>
      </c>
      <c r="FS338" s="1">
        <v>21.8</v>
      </c>
      <c r="FT338" s="1">
        <v>22.3</v>
      </c>
      <c r="FU338" s="1">
        <v>22.6</v>
      </c>
      <c r="FV338" s="1">
        <v>22.6</v>
      </c>
      <c r="FW338" s="1">
        <v>21.7</v>
      </c>
      <c r="FX338" s="1">
        <v>21.7</v>
      </c>
      <c r="FY338" s="1">
        <v>22.4</v>
      </c>
      <c r="FZ338" s="1">
        <v>22.7</v>
      </c>
      <c r="GA338" s="1">
        <v>23</v>
      </c>
      <c r="GB338" s="1">
        <v>21.3</v>
      </c>
      <c r="GC338" s="1">
        <v>22.4</v>
      </c>
      <c r="GD338" s="1">
        <v>22.1</v>
      </c>
      <c r="GE338" s="1">
        <v>23.2</v>
      </c>
      <c r="GF338" s="1">
        <v>23.5</v>
      </c>
      <c r="GG338" s="1">
        <v>22.8</v>
      </c>
      <c r="GH338" s="1">
        <v>22</v>
      </c>
      <c r="GI338" s="1">
        <v>21.6</v>
      </c>
      <c r="GJ338" s="1">
        <v>22.6</v>
      </c>
      <c r="GK338" s="1">
        <v>20.9</v>
      </c>
      <c r="GL338" s="1">
        <v>23.8</v>
      </c>
      <c r="GM338" s="1">
        <v>20.3</v>
      </c>
      <c r="GN338" s="1">
        <v>22.5</v>
      </c>
      <c r="GO338" s="1">
        <v>20.7</v>
      </c>
      <c r="GP338" s="1">
        <v>21.4</v>
      </c>
      <c r="GQ338" s="1">
        <v>21.8</v>
      </c>
      <c r="GR338" s="1">
        <v>21.2</v>
      </c>
      <c r="GS338" s="1">
        <v>21.6</v>
      </c>
      <c r="GT338" s="1">
        <v>22.6</v>
      </c>
      <c r="GU338" s="1">
        <v>22.3</v>
      </c>
      <c r="GV338" s="1">
        <v>21.8</v>
      </c>
      <c r="GW338" s="1">
        <v>23.2</v>
      </c>
      <c r="GX338" s="1">
        <v>22</v>
      </c>
      <c r="GY338" s="1">
        <v>23.3</v>
      </c>
      <c r="GZ338" s="1">
        <v>21.4</v>
      </c>
      <c r="HA338" s="1">
        <v>21.7</v>
      </c>
      <c r="HB338" s="1">
        <v>21</v>
      </c>
      <c r="HC338" s="1">
        <v>22.6</v>
      </c>
      <c r="HD338" s="1">
        <v>22</v>
      </c>
      <c r="HE338" s="1">
        <v>21.5</v>
      </c>
      <c r="HF338" s="1">
        <v>22.8</v>
      </c>
      <c r="HG338" s="1">
        <v>22.4</v>
      </c>
      <c r="HH338" s="1">
        <v>19.600000000000001</v>
      </c>
      <c r="HI338" s="1">
        <v>22.6</v>
      </c>
      <c r="HJ338" s="1">
        <v>22.5</v>
      </c>
      <c r="HK338" s="1">
        <v>23.2</v>
      </c>
      <c r="HL338" s="1">
        <v>22.4</v>
      </c>
      <c r="HM338" s="1">
        <v>22.4</v>
      </c>
      <c r="HN338" s="1">
        <v>22.8</v>
      </c>
      <c r="HO338" s="1">
        <v>22.4</v>
      </c>
      <c r="HP338" s="1">
        <v>22.5</v>
      </c>
      <c r="HQ338" s="1">
        <v>20.100000000000001</v>
      </c>
      <c r="HR338" s="1">
        <v>20.8</v>
      </c>
      <c r="HS338" s="1">
        <v>21.1</v>
      </c>
      <c r="HT338" s="1">
        <v>23.2</v>
      </c>
      <c r="HU338" s="1">
        <v>21.1</v>
      </c>
      <c r="HV338" s="1">
        <v>23.2</v>
      </c>
      <c r="HW338" s="1">
        <v>22</v>
      </c>
      <c r="HX338" s="1">
        <v>21.9</v>
      </c>
      <c r="HY338" s="1">
        <v>22.6</v>
      </c>
      <c r="HZ338" s="1">
        <v>22.2</v>
      </c>
      <c r="IA338" s="1">
        <v>22.2</v>
      </c>
      <c r="IB338" s="1">
        <v>21.6</v>
      </c>
      <c r="IC338" s="1">
        <v>21.2</v>
      </c>
      <c r="ID338" s="1">
        <v>22.4</v>
      </c>
      <c r="IE338" s="1">
        <v>20.8</v>
      </c>
      <c r="IF338" s="1">
        <v>21.6</v>
      </c>
      <c r="IG338" s="1">
        <v>20.7</v>
      </c>
      <c r="IH338" s="1">
        <v>22.7</v>
      </c>
      <c r="II338" s="1">
        <v>22.3</v>
      </c>
      <c r="IJ338" s="1">
        <v>22.4</v>
      </c>
      <c r="IK338" s="1">
        <v>22.3</v>
      </c>
      <c r="IL338" s="1">
        <v>20.9</v>
      </c>
      <c r="IM338" s="1">
        <v>22.9</v>
      </c>
      <c r="IN338" s="1">
        <v>21.3</v>
      </c>
      <c r="IO338" s="1">
        <v>22.2</v>
      </c>
      <c r="IP338" s="1">
        <v>23.9</v>
      </c>
      <c r="IQ338" s="1">
        <v>21.2</v>
      </c>
      <c r="IR338" s="1">
        <v>22.9</v>
      </c>
      <c r="IS338" s="1">
        <v>21.8</v>
      </c>
      <c r="IT338" s="1">
        <v>21.9</v>
      </c>
      <c r="IU338" s="1">
        <v>21.6</v>
      </c>
      <c r="IV338" s="1">
        <v>24.4</v>
      </c>
      <c r="IW338" s="1">
        <v>21.4</v>
      </c>
      <c r="IX338" s="1">
        <v>21.8</v>
      </c>
      <c r="IY338" s="1">
        <v>23.9</v>
      </c>
      <c r="IZ338" s="1">
        <v>22.8</v>
      </c>
      <c r="JA338" s="1">
        <v>23</v>
      </c>
      <c r="JB338" s="1">
        <v>23.1</v>
      </c>
      <c r="JC338" s="1">
        <v>23.5</v>
      </c>
      <c r="JD338" s="1">
        <v>22.1</v>
      </c>
      <c r="JE338" s="1">
        <v>23.6</v>
      </c>
      <c r="JF338" s="1">
        <v>22.7</v>
      </c>
      <c r="JG338" s="1">
        <v>22.9</v>
      </c>
      <c r="JH338" s="1">
        <v>24.3</v>
      </c>
      <c r="JI338" s="1">
        <v>21.6</v>
      </c>
      <c r="JJ338" s="1">
        <v>24.9</v>
      </c>
      <c r="JK338" s="1">
        <v>24.7</v>
      </c>
      <c r="JL338" s="1">
        <v>22.2</v>
      </c>
      <c r="JM338" s="1">
        <v>23.7</v>
      </c>
      <c r="JN338" s="1">
        <v>20.2</v>
      </c>
      <c r="JO338" s="1">
        <v>21.4</v>
      </c>
      <c r="JP338" s="1">
        <v>21.6</v>
      </c>
      <c r="JQ338" s="1">
        <v>22.2</v>
      </c>
      <c r="JR338" s="1">
        <v>23.5</v>
      </c>
      <c r="JS338" s="1">
        <v>22.5</v>
      </c>
      <c r="JT338" s="1">
        <v>23.3</v>
      </c>
      <c r="JU338" s="1">
        <v>21.1</v>
      </c>
      <c r="JV338" s="1">
        <v>22.8</v>
      </c>
      <c r="JW338" s="1">
        <v>24.1</v>
      </c>
      <c r="JX338" s="1">
        <v>21.4</v>
      </c>
      <c r="JY338" s="1">
        <v>20.8</v>
      </c>
      <c r="JZ338" s="1">
        <v>22.2</v>
      </c>
      <c r="KA338" s="1">
        <v>22.6</v>
      </c>
      <c r="KB338" s="1">
        <v>22.6</v>
      </c>
      <c r="KC338" s="1">
        <v>23.2</v>
      </c>
      <c r="KD338" s="1">
        <v>20.7</v>
      </c>
      <c r="KE338" s="1">
        <v>22.5</v>
      </c>
      <c r="KF338" s="1">
        <v>22.2</v>
      </c>
      <c r="KG338" s="1">
        <v>23.3</v>
      </c>
      <c r="KH338" s="1">
        <v>21.6</v>
      </c>
      <c r="KI338" s="1">
        <v>22.9</v>
      </c>
      <c r="KJ338" s="1">
        <v>22.5</v>
      </c>
      <c r="KK338" s="1">
        <v>21.9</v>
      </c>
      <c r="KL338" s="1">
        <v>23.6</v>
      </c>
      <c r="KM338" s="1">
        <v>22</v>
      </c>
      <c r="KN338" s="1">
        <v>21.5</v>
      </c>
      <c r="KO338" s="1">
        <v>21.1</v>
      </c>
      <c r="KP338" s="1">
        <v>21.2</v>
      </c>
      <c r="KQ338" s="1">
        <v>23.1</v>
      </c>
      <c r="KR338" s="1">
        <v>21</v>
      </c>
      <c r="KS338" s="1">
        <v>21.4</v>
      </c>
      <c r="KT338" s="1">
        <v>22.3</v>
      </c>
      <c r="KU338" s="1">
        <v>21</v>
      </c>
      <c r="KV338" s="1">
        <v>24</v>
      </c>
      <c r="KW338" s="1">
        <v>23</v>
      </c>
      <c r="KX338" s="1">
        <v>23.4</v>
      </c>
      <c r="KY338" s="1">
        <v>23.9</v>
      </c>
      <c r="KZ338" s="1">
        <v>24.6</v>
      </c>
      <c r="LA338" s="1">
        <v>21</v>
      </c>
      <c r="LB338" s="1">
        <v>22</v>
      </c>
      <c r="LC338" s="1">
        <v>21.9</v>
      </c>
      <c r="LD338" s="1">
        <v>22.7</v>
      </c>
      <c r="LE338" s="1">
        <v>24.8</v>
      </c>
      <c r="LF338" s="1">
        <v>22.9</v>
      </c>
      <c r="LG338" s="1">
        <v>22.2</v>
      </c>
      <c r="LH338" s="1">
        <v>23.2</v>
      </c>
      <c r="LI338" s="1">
        <v>23.4</v>
      </c>
      <c r="LJ338" s="1">
        <v>22.1</v>
      </c>
      <c r="LK338" s="1">
        <v>22.3</v>
      </c>
      <c r="LL338" s="1">
        <v>22.7</v>
      </c>
      <c r="LM338" s="1">
        <v>22.6</v>
      </c>
      <c r="LN338" s="1">
        <v>23.8</v>
      </c>
      <c r="LO338" s="1">
        <v>23.9</v>
      </c>
      <c r="LP338" s="1">
        <v>24.4</v>
      </c>
      <c r="LQ338" s="1">
        <v>23.9</v>
      </c>
      <c r="LR338" s="1">
        <v>25</v>
      </c>
      <c r="LS338" s="1">
        <v>23.9</v>
      </c>
      <c r="LT338" s="1">
        <v>24.2</v>
      </c>
      <c r="LU338" s="1">
        <v>22.8</v>
      </c>
      <c r="LV338" s="1">
        <v>22.4</v>
      </c>
      <c r="LW338" s="1">
        <v>22.8</v>
      </c>
      <c r="LX338" s="1">
        <v>23.6</v>
      </c>
      <c r="LY338" s="1">
        <v>22.7</v>
      </c>
      <c r="LZ338" s="1">
        <v>22.5</v>
      </c>
      <c r="MA338" s="1">
        <v>23.9</v>
      </c>
      <c r="MB338" s="1">
        <v>22.1</v>
      </c>
      <c r="MC338" s="1">
        <v>22.5</v>
      </c>
      <c r="MD338" s="1">
        <v>23.7</v>
      </c>
      <c r="ME338" s="1">
        <v>65535</v>
      </c>
      <c r="MF338" s="1">
        <v>65535</v>
      </c>
      <c r="MG338" s="1">
        <v>65535</v>
      </c>
      <c r="MH338" s="1">
        <v>65535</v>
      </c>
      <c r="MI338" s="1">
        <v>65535</v>
      </c>
      <c r="MJ338" s="1">
        <v>65535</v>
      </c>
      <c r="MK338" s="1">
        <v>65535</v>
      </c>
      <c r="ML338" s="1">
        <v>65535</v>
      </c>
      <c r="MM338" s="1">
        <v>65535</v>
      </c>
      <c r="MN338" s="1">
        <v>65535</v>
      </c>
      <c r="MO338" s="1">
        <v>65535</v>
      </c>
      <c r="MP338" s="1">
        <v>65535</v>
      </c>
      <c r="MQ338" s="1">
        <v>65535</v>
      </c>
      <c r="MR338" s="1">
        <v>65535</v>
      </c>
      <c r="MS338" s="1">
        <v>65535</v>
      </c>
      <c r="MT338" s="1">
        <v>65535</v>
      </c>
      <c r="MU338" s="1">
        <v>65535</v>
      </c>
      <c r="MV338" s="1">
        <v>65535</v>
      </c>
      <c r="MW338" s="1">
        <v>65535</v>
      </c>
      <c r="MX338" s="1">
        <v>65535</v>
      </c>
      <c r="MY338" s="1">
        <v>65535</v>
      </c>
      <c r="MZ338" s="1">
        <v>65535</v>
      </c>
      <c r="NA338" s="1">
        <v>65535</v>
      </c>
      <c r="NB338" s="1">
        <v>65535</v>
      </c>
      <c r="NC338" s="1">
        <v>65535</v>
      </c>
      <c r="ND338" s="1">
        <v>65535</v>
      </c>
      <c r="NE338" s="1">
        <v>65535</v>
      </c>
      <c r="NF338" s="1">
        <v>65535</v>
      </c>
      <c r="NG338" s="1">
        <v>65535</v>
      </c>
      <c r="NH338" s="1">
        <v>65535</v>
      </c>
      <c r="NI338" s="1">
        <v>23.4</v>
      </c>
      <c r="NJ338" s="6">
        <f t="shared" si="270"/>
        <v>0.90322580645161288</v>
      </c>
      <c r="NK338" s="3">
        <f t="shared" si="271"/>
        <v>0.9642857142857143</v>
      </c>
      <c r="NL338" s="3">
        <f t="shared" si="272"/>
        <v>0.80645161290322576</v>
      </c>
      <c r="NM338" s="3">
        <f t="shared" si="273"/>
        <v>0</v>
      </c>
      <c r="NN338" s="3">
        <f t="shared" si="274"/>
        <v>0</v>
      </c>
      <c r="NO338" s="3">
        <f t="shared" si="275"/>
        <v>0.83333333333333337</v>
      </c>
      <c r="NP338" s="3">
        <f t="shared" si="276"/>
        <v>1</v>
      </c>
      <c r="NQ338" s="3">
        <f t="shared" si="277"/>
        <v>1</v>
      </c>
      <c r="NR338" s="3">
        <f t="shared" si="278"/>
        <v>1</v>
      </c>
      <c r="NS338" s="3">
        <f t="shared" si="279"/>
        <v>1</v>
      </c>
      <c r="NT338" s="3">
        <f t="shared" si="280"/>
        <v>1</v>
      </c>
      <c r="NU338" s="3">
        <f t="shared" si="281"/>
        <v>3.2258064516129031E-2</v>
      </c>
      <c r="NV338" s="3">
        <f t="shared" si="282"/>
        <v>0.70958904109589038</v>
      </c>
      <c r="NW338" s="5">
        <f t="shared" si="283"/>
        <v>25.024999999999999</v>
      </c>
      <c r="NX338" s="1">
        <f t="shared" si="284"/>
        <v>25.081481481481493</v>
      </c>
      <c r="NY338" s="1">
        <f t="shared" si="285"/>
        <v>25.056000000000004</v>
      </c>
      <c r="NZ338" s="1" t="e">
        <f t="shared" si="286"/>
        <v>#N/A</v>
      </c>
      <c r="OA338" s="1" t="e">
        <f t="shared" si="287"/>
        <v>#N/A</v>
      </c>
      <c r="OB338" s="1">
        <f t="shared" si="288"/>
        <v>22.351999999999997</v>
      </c>
      <c r="OC338" s="1">
        <f t="shared" si="289"/>
        <v>21.977419354838709</v>
      </c>
      <c r="OD338" s="1">
        <f t="shared" si="290"/>
        <v>21.964516129032255</v>
      </c>
      <c r="OE338" s="1">
        <f t="shared" si="291"/>
        <v>22.686666666666667</v>
      </c>
      <c r="OF338" s="1">
        <f t="shared" si="292"/>
        <v>22.4</v>
      </c>
      <c r="OG338" s="1">
        <f t="shared" si="293"/>
        <v>23.063333333333333</v>
      </c>
      <c r="OH338" s="1" t="e">
        <f t="shared" si="294"/>
        <v>#N/A</v>
      </c>
      <c r="OI338" s="111" t="e">
        <f>NA()</f>
        <v>#N/A</v>
      </c>
      <c r="OJ338" s="112" t="e">
        <f>NA()</f>
        <v>#N/A</v>
      </c>
      <c r="OK338" s="112" t="e">
        <f>NA()</f>
        <v>#N/A</v>
      </c>
      <c r="OL338" s="112" t="e">
        <f>NA()</f>
        <v>#N/A</v>
      </c>
      <c r="OM338" s="112" t="e">
        <f>NA()</f>
        <v>#N/A</v>
      </c>
      <c r="ON338" s="112" t="e">
        <f>NA()</f>
        <v>#N/A</v>
      </c>
      <c r="OO338" s="112" t="e">
        <f>NA()</f>
        <v>#N/A</v>
      </c>
      <c r="OP338" s="112" t="e">
        <f>NA()</f>
        <v>#N/A</v>
      </c>
      <c r="OQ338" s="112" t="e">
        <f>NA()</f>
        <v>#N/A</v>
      </c>
      <c r="OR338" s="112" t="e">
        <f>NA()</f>
        <v>#N/A</v>
      </c>
      <c r="OS338" s="112" t="e">
        <f>NA()</f>
        <v>#N/A</v>
      </c>
      <c r="OT338" s="112" t="e">
        <f>NA()</f>
        <v>#N/A</v>
      </c>
      <c r="OU338" s="5" t="e">
        <f t="shared" si="246"/>
        <v>#N/A</v>
      </c>
      <c r="OV338" s="1" t="e">
        <f t="shared" si="247"/>
        <v>#N/A</v>
      </c>
      <c r="OW338" s="1" t="e">
        <f t="shared" si="248"/>
        <v>#N/A</v>
      </c>
      <c r="OX338" s="1" t="e">
        <f t="shared" si="249"/>
        <v>#N/A</v>
      </c>
      <c r="OY338" s="1" t="e">
        <f t="shared" si="250"/>
        <v>#N/A</v>
      </c>
      <c r="OZ338" s="1" t="e">
        <f t="shared" si="251"/>
        <v>#N/A</v>
      </c>
      <c r="PA338" s="1" t="e">
        <f t="shared" si="252"/>
        <v>#N/A</v>
      </c>
      <c r="PB338" s="1" t="e">
        <f t="shared" si="253"/>
        <v>#N/A</v>
      </c>
      <c r="PC338" s="1" t="e">
        <f t="shared" si="254"/>
        <v>#N/A</v>
      </c>
      <c r="PD338" s="1" t="e">
        <f t="shared" si="255"/>
        <v>#N/A</v>
      </c>
      <c r="PE338" s="1" t="e">
        <f t="shared" si="256"/>
        <v>#N/A</v>
      </c>
      <c r="PF338" s="1" t="e">
        <f t="shared" si="257"/>
        <v>#N/A</v>
      </c>
      <c r="PG338" s="111" t="e">
        <f>NA()</f>
        <v>#N/A</v>
      </c>
      <c r="PH338" s="112" t="e">
        <f>NA()</f>
        <v>#N/A</v>
      </c>
      <c r="PI338" s="112" t="e">
        <f>NA()</f>
        <v>#N/A</v>
      </c>
      <c r="PJ338" s="112" t="e">
        <f>NA()</f>
        <v>#N/A</v>
      </c>
      <c r="PK338" s="112" t="e">
        <f>NA()</f>
        <v>#N/A</v>
      </c>
      <c r="PL338" s="112" t="e">
        <f>NA()</f>
        <v>#N/A</v>
      </c>
      <c r="PM338" s="112" t="e">
        <f>NA()</f>
        <v>#N/A</v>
      </c>
      <c r="PN338" s="112" t="e">
        <f>NA()</f>
        <v>#N/A</v>
      </c>
      <c r="PO338" s="112" t="e">
        <f>NA()</f>
        <v>#N/A</v>
      </c>
      <c r="PP338" s="112" t="e">
        <f>NA()</f>
        <v>#N/A</v>
      </c>
      <c r="PQ338" s="112" t="e">
        <f>NA()</f>
        <v>#N/A</v>
      </c>
      <c r="PR338" s="137" t="e">
        <f>NA()</f>
        <v>#N/A</v>
      </c>
      <c r="PS338" s="5">
        <f t="array" ref="PS338">+IF(ISERROR($NW338)=FALSE,MIN(IF($H338:$AL338&lt;65534,$H338:$AL338,"")),NA())</f>
        <v>22.8</v>
      </c>
      <c r="PT338" s="1">
        <f t="array" ref="PT338">+IF(ISERROR($NX338)=FALSE,MIN(IF($AM338:$BN338&lt;65534,$AM338:$BN338,"")),NA())</f>
        <v>22.6</v>
      </c>
      <c r="PU338" s="1">
        <f t="array" ref="PU338">+IF(ISERROR($NY338)=FALSE,MIN(IF($BP338:$CT338&lt;65534,$BP338:$CT338,"")),NA())</f>
        <v>23.2</v>
      </c>
      <c r="PV338" s="1" t="e">
        <f t="array" ref="PV338">+IF(ISERROR($NZ338)=FALSE,MIN(IF($CU338:$DX338&lt;65534,$CU338:$DX338,"")),NA())</f>
        <v>#N/A</v>
      </c>
      <c r="PW338" s="1" t="e">
        <f t="array" ref="PW338">+IF(ISERROR($OA338)=FALSE,MIN(IF($DY338:$FC338&lt;65534,$DY338:$FC338,"")),NA())</f>
        <v>#N/A</v>
      </c>
      <c r="PX338" s="1">
        <f t="array" ref="PX338">+IF(ISERROR($OB338)=FALSE,MIN(IF($FD338:$GG338&lt;65534,$FD338:$GG338,"")),NA())</f>
        <v>21.1</v>
      </c>
      <c r="PY338" s="1">
        <f t="array" ref="PY338">+IF(ISERROR($OC338)=FALSE,MIN(IF($GH338:$HL338&lt;65534,$GH338:$HL338,"")),NA())</f>
        <v>19.600000000000001</v>
      </c>
      <c r="PZ338" s="1">
        <f t="array" ref="PZ338">+IF(ISERROR($OD338)=FALSE,MIN(IF($HM338:$IQ338&lt;65534,$HM338:$IQ338,"")),NA())</f>
        <v>20.100000000000001</v>
      </c>
      <c r="QA338" s="1">
        <f t="array" ref="QA338">+IF(ISERROR($OE338)=FALSE,MIN(IF($IR338:$JU338&lt;65534,$IR338:$JU338,"")),NA())</f>
        <v>20.2</v>
      </c>
      <c r="QB338" s="1">
        <f t="array" ref="QB338">+IF(ISERROR($OF338)=FALSE,MIN(IF($JV338:$KZ338&lt;65534,$JV338:$KZ338,"")),NA())</f>
        <v>20.7</v>
      </c>
      <c r="QC338" s="1">
        <f t="array" ref="QC338">+IF(ISERROR($OG338)=FALSE,MIN(IF($LA338:$MD338&lt;65534,$LA338:$MD338,"")),NA())</f>
        <v>21</v>
      </c>
      <c r="QD338" s="1" t="e">
        <f t="array" ref="QD338">+IF(ISERROR($OH338)=FALSE,MIN(IF($ME338:$NI338&lt;65534,$ME338:$NI338,"")),NA())</f>
        <v>#N/A</v>
      </c>
      <c r="QE338" s="5" t="e">
        <f t="shared" si="258"/>
        <v>#N/A</v>
      </c>
      <c r="QF338" s="1" t="e">
        <f t="shared" si="259"/>
        <v>#N/A</v>
      </c>
      <c r="QG338" s="1" t="e">
        <f t="shared" si="260"/>
        <v>#N/A</v>
      </c>
      <c r="QH338" s="1" t="e">
        <f t="shared" si="261"/>
        <v>#N/A</v>
      </c>
      <c r="QI338" s="1" t="e">
        <f t="shared" si="262"/>
        <v>#N/A</v>
      </c>
      <c r="QJ338" s="1" t="e">
        <f t="shared" si="263"/>
        <v>#N/A</v>
      </c>
      <c r="QK338" s="1" t="e">
        <f t="shared" si="264"/>
        <v>#N/A</v>
      </c>
      <c r="QL338" s="1" t="e">
        <f t="shared" si="265"/>
        <v>#N/A</v>
      </c>
      <c r="QM338" s="1" t="e">
        <f t="shared" si="266"/>
        <v>#N/A</v>
      </c>
      <c r="QN338" s="1" t="e">
        <f t="shared" si="267"/>
        <v>#N/A</v>
      </c>
      <c r="QO338" s="1" t="e">
        <f t="shared" si="268"/>
        <v>#N/A</v>
      </c>
      <c r="QP338" s="1" t="e">
        <f t="shared" si="269"/>
        <v>#N/A</v>
      </c>
      <c r="QQ338" s="5" t="s">
        <v>893</v>
      </c>
    </row>
    <row r="339" spans="1:459" s="1" customFormat="1" x14ac:dyDescent="0.2">
      <c r="A339" s="107">
        <v>36015020</v>
      </c>
      <c r="B339" s="108">
        <v>-71.419833333333344</v>
      </c>
      <c r="C339" s="108">
        <v>5.8161944444444442</v>
      </c>
      <c r="D339" s="109">
        <v>160</v>
      </c>
      <c r="E339" s="110" t="s">
        <v>666</v>
      </c>
      <c r="F339" s="110" t="s">
        <v>89</v>
      </c>
      <c r="G339" s="110" t="s">
        <v>90</v>
      </c>
      <c r="H339" s="1">
        <v>65535</v>
      </c>
      <c r="I339" s="1">
        <v>65535</v>
      </c>
      <c r="J339" s="1">
        <v>65535</v>
      </c>
      <c r="K339" s="1">
        <v>65535</v>
      </c>
      <c r="L339" s="1">
        <v>65535</v>
      </c>
      <c r="M339" s="1">
        <v>65535</v>
      </c>
      <c r="N339" s="1">
        <v>65535</v>
      </c>
      <c r="O339" s="1">
        <v>65535</v>
      </c>
      <c r="P339" s="1">
        <v>65535</v>
      </c>
      <c r="Q339" s="1">
        <v>65535</v>
      </c>
      <c r="R339" s="1">
        <v>65535</v>
      </c>
      <c r="S339" s="1">
        <v>65535</v>
      </c>
      <c r="T339" s="1">
        <v>65535</v>
      </c>
      <c r="U339" s="1">
        <v>65535</v>
      </c>
      <c r="V339" s="1">
        <v>65535</v>
      </c>
      <c r="W339" s="1">
        <v>65535</v>
      </c>
      <c r="X339" s="1">
        <v>65535</v>
      </c>
      <c r="Y339" s="1">
        <v>65535</v>
      </c>
      <c r="Z339" s="1">
        <v>65535</v>
      </c>
      <c r="AA339" s="1">
        <v>65535</v>
      </c>
      <c r="AB339" s="1">
        <v>65535</v>
      </c>
      <c r="AC339" s="1">
        <v>65535</v>
      </c>
      <c r="AD339" s="1">
        <v>65535</v>
      </c>
      <c r="AE339" s="1">
        <v>65535</v>
      </c>
      <c r="AF339" s="1">
        <v>65535</v>
      </c>
      <c r="AG339" s="1">
        <v>65535</v>
      </c>
      <c r="AH339" s="1">
        <v>65535</v>
      </c>
      <c r="AI339" s="1">
        <v>65535</v>
      </c>
      <c r="AJ339" s="1">
        <v>65535</v>
      </c>
      <c r="AK339" s="1">
        <v>65535</v>
      </c>
      <c r="AL339" s="1">
        <v>65535</v>
      </c>
      <c r="AM339" s="1">
        <v>65535</v>
      </c>
      <c r="AN339" s="1">
        <v>65535</v>
      </c>
      <c r="AO339" s="1">
        <v>65535</v>
      </c>
      <c r="AP339" s="1">
        <v>65535</v>
      </c>
      <c r="AQ339" s="1">
        <v>65535</v>
      </c>
      <c r="AR339" s="1">
        <v>65535</v>
      </c>
      <c r="AS339" s="1">
        <v>65535</v>
      </c>
      <c r="AT339" s="1">
        <v>65535</v>
      </c>
      <c r="AU339" s="1">
        <v>65535</v>
      </c>
      <c r="AV339" s="1">
        <v>65535</v>
      </c>
      <c r="AW339" s="1">
        <v>65535</v>
      </c>
      <c r="AX339" s="1">
        <v>65535</v>
      </c>
      <c r="AY339" s="1">
        <v>65535</v>
      </c>
      <c r="AZ339" s="1">
        <v>65535</v>
      </c>
      <c r="BA339" s="1">
        <v>65535</v>
      </c>
      <c r="BB339" s="1">
        <v>65535</v>
      </c>
      <c r="BC339" s="1">
        <v>65535</v>
      </c>
      <c r="BD339" s="1">
        <v>65535</v>
      </c>
      <c r="BE339" s="1">
        <v>65535</v>
      </c>
      <c r="BF339" s="1">
        <v>65535</v>
      </c>
      <c r="BG339" s="1">
        <v>65535</v>
      </c>
      <c r="BH339" s="1">
        <v>65535</v>
      </c>
      <c r="BI339" s="1">
        <v>65535</v>
      </c>
      <c r="BJ339" s="1">
        <v>65535</v>
      </c>
      <c r="BK339" s="1">
        <v>65535</v>
      </c>
      <c r="BL339" s="1">
        <v>65535</v>
      </c>
      <c r="BM339" s="1">
        <v>65535</v>
      </c>
      <c r="BN339" s="1">
        <v>65535</v>
      </c>
      <c r="BO339" s="102"/>
      <c r="BP339" s="1">
        <v>65535</v>
      </c>
      <c r="BQ339" s="1">
        <v>65535</v>
      </c>
      <c r="BR339" s="1">
        <v>65535</v>
      </c>
      <c r="BS339" s="1">
        <v>65535</v>
      </c>
      <c r="BT339" s="1">
        <v>65535</v>
      </c>
      <c r="BU339" s="1">
        <v>65535</v>
      </c>
      <c r="BV339" s="1">
        <v>65535</v>
      </c>
      <c r="BW339" s="1">
        <v>65535</v>
      </c>
      <c r="BX339" s="1">
        <v>65535</v>
      </c>
      <c r="BY339" s="1">
        <v>65535</v>
      </c>
      <c r="BZ339" s="1">
        <v>65535</v>
      </c>
      <c r="CA339" s="1">
        <v>65535</v>
      </c>
      <c r="CB339" s="1">
        <v>65535</v>
      </c>
      <c r="CC339" s="1">
        <v>65535</v>
      </c>
      <c r="CD339" s="1">
        <v>65535</v>
      </c>
      <c r="CE339" s="1">
        <v>65535</v>
      </c>
      <c r="CF339" s="1">
        <v>65535</v>
      </c>
      <c r="CG339" s="1">
        <v>65535</v>
      </c>
      <c r="CH339" s="1">
        <v>65535</v>
      </c>
      <c r="CI339" s="1">
        <v>65535</v>
      </c>
      <c r="CJ339" s="1">
        <v>65535</v>
      </c>
      <c r="CK339" s="1">
        <v>65535</v>
      </c>
      <c r="CL339" s="1">
        <v>65535</v>
      </c>
      <c r="CM339" s="1">
        <v>65535</v>
      </c>
      <c r="CN339" s="1">
        <v>65535</v>
      </c>
      <c r="CO339" s="1">
        <v>65535</v>
      </c>
      <c r="CP339" s="1">
        <v>65535</v>
      </c>
      <c r="CQ339" s="1">
        <v>65535</v>
      </c>
      <c r="CR339" s="1">
        <v>65535</v>
      </c>
      <c r="CS339" s="1">
        <v>65535</v>
      </c>
      <c r="CT339" s="1">
        <v>65535</v>
      </c>
      <c r="CU339" s="1">
        <v>65535</v>
      </c>
      <c r="CV339" s="1">
        <v>65535</v>
      </c>
      <c r="CW339" s="1">
        <v>65535</v>
      </c>
      <c r="CX339" s="1">
        <v>65535</v>
      </c>
      <c r="CY339" s="1">
        <v>65535</v>
      </c>
      <c r="CZ339" s="1">
        <v>65535</v>
      </c>
      <c r="DA339" s="1">
        <v>65535</v>
      </c>
      <c r="DB339" s="1">
        <v>65535</v>
      </c>
      <c r="DC339" s="1">
        <v>65535</v>
      </c>
      <c r="DD339" s="1">
        <v>65535</v>
      </c>
      <c r="DE339" s="1">
        <v>65535</v>
      </c>
      <c r="DF339" s="1">
        <v>65535</v>
      </c>
      <c r="DG339" s="1">
        <v>65535</v>
      </c>
      <c r="DH339" s="1">
        <v>65535</v>
      </c>
      <c r="DI339" s="1">
        <v>65535</v>
      </c>
      <c r="DJ339" s="1">
        <v>65535</v>
      </c>
      <c r="DK339" s="1">
        <v>65535</v>
      </c>
      <c r="DL339" s="1">
        <v>65535</v>
      </c>
      <c r="DM339" s="1">
        <v>65535</v>
      </c>
      <c r="DN339" s="1">
        <v>65535</v>
      </c>
      <c r="DO339" s="1">
        <v>65535</v>
      </c>
      <c r="DP339" s="1">
        <v>65535</v>
      </c>
      <c r="DQ339" s="1">
        <v>65535</v>
      </c>
      <c r="DR339" s="1">
        <v>65535</v>
      </c>
      <c r="DS339" s="1">
        <v>65535</v>
      </c>
      <c r="DT339" s="1">
        <v>65535</v>
      </c>
      <c r="DU339" s="1">
        <v>65535</v>
      </c>
      <c r="DV339" s="1">
        <v>65535</v>
      </c>
      <c r="DW339" s="1">
        <v>65535</v>
      </c>
      <c r="DX339" s="1">
        <v>65535</v>
      </c>
      <c r="DY339" s="1">
        <v>65535</v>
      </c>
      <c r="DZ339" s="1">
        <v>65535</v>
      </c>
      <c r="EA339" s="1">
        <v>65535</v>
      </c>
      <c r="EB339" s="1">
        <v>65535</v>
      </c>
      <c r="EC339" s="1">
        <v>65535</v>
      </c>
      <c r="ED339" s="1">
        <v>65535</v>
      </c>
      <c r="EE339" s="1">
        <v>65535</v>
      </c>
      <c r="EF339" s="1">
        <v>65535</v>
      </c>
      <c r="EG339" s="1">
        <v>65535</v>
      </c>
      <c r="EH339" s="1">
        <v>65535</v>
      </c>
      <c r="EI339" s="1">
        <v>65535</v>
      </c>
      <c r="EJ339" s="1">
        <v>65535</v>
      </c>
      <c r="EK339" s="1">
        <v>65535</v>
      </c>
      <c r="EL339" s="1">
        <v>65535</v>
      </c>
      <c r="EM339" s="1">
        <v>65535</v>
      </c>
      <c r="EN339" s="1">
        <v>65535</v>
      </c>
      <c r="EO339" s="1">
        <v>65535</v>
      </c>
      <c r="EP339" s="1">
        <v>65535</v>
      </c>
      <c r="EQ339" s="1">
        <v>65535</v>
      </c>
      <c r="ER339" s="1">
        <v>65535</v>
      </c>
      <c r="ES339" s="1">
        <v>65535</v>
      </c>
      <c r="ET339" s="1">
        <v>65535</v>
      </c>
      <c r="EU339" s="1">
        <v>65535</v>
      </c>
      <c r="EV339" s="1">
        <v>65535</v>
      </c>
      <c r="EW339" s="1">
        <v>65535</v>
      </c>
      <c r="EX339" s="1">
        <v>65535</v>
      </c>
      <c r="EY339" s="1">
        <v>65535</v>
      </c>
      <c r="EZ339" s="1">
        <v>65535</v>
      </c>
      <c r="FA339" s="1">
        <v>65535</v>
      </c>
      <c r="FB339" s="1">
        <v>65535</v>
      </c>
      <c r="FC339" s="1">
        <v>65535</v>
      </c>
      <c r="FD339" s="1">
        <v>65535</v>
      </c>
      <c r="FE339" s="1">
        <v>65535</v>
      </c>
      <c r="FF339" s="1">
        <v>65535</v>
      </c>
      <c r="FG339" s="1">
        <v>65535</v>
      </c>
      <c r="FH339" s="1">
        <v>23.5</v>
      </c>
      <c r="FI339" s="1">
        <v>23.7</v>
      </c>
      <c r="FJ339" s="1">
        <v>22.4</v>
      </c>
      <c r="FK339" s="1">
        <v>22.7</v>
      </c>
      <c r="FL339" s="1">
        <v>23.3</v>
      </c>
      <c r="FM339" s="1">
        <v>23.3</v>
      </c>
      <c r="FN339" s="1">
        <v>23.8</v>
      </c>
      <c r="FO339" s="1">
        <v>23.8</v>
      </c>
      <c r="FP339" s="1">
        <v>24.4</v>
      </c>
      <c r="FQ339" s="1">
        <v>23.5</v>
      </c>
      <c r="FR339" s="1">
        <v>23.2</v>
      </c>
      <c r="FS339" s="1">
        <v>23.2</v>
      </c>
      <c r="FT339" s="1">
        <v>23.6</v>
      </c>
      <c r="FU339" s="1">
        <v>23</v>
      </c>
      <c r="FV339" s="1">
        <v>23</v>
      </c>
      <c r="FW339" s="1">
        <v>23.7</v>
      </c>
      <c r="FX339" s="1">
        <v>21.5</v>
      </c>
      <c r="FY339" s="1">
        <v>23.1</v>
      </c>
      <c r="FZ339" s="1">
        <v>24.1</v>
      </c>
      <c r="GA339" s="1">
        <v>23.4</v>
      </c>
      <c r="GB339" s="1">
        <v>22</v>
      </c>
      <c r="GC339" s="1">
        <v>23.9</v>
      </c>
      <c r="GD339" s="1">
        <v>23.1</v>
      </c>
      <c r="GE339" s="1">
        <v>24.5</v>
      </c>
      <c r="GF339" s="1">
        <v>23</v>
      </c>
      <c r="GG339" s="1">
        <v>24</v>
      </c>
      <c r="GH339" s="1">
        <v>22.9</v>
      </c>
      <c r="GI339" s="1">
        <v>22.6</v>
      </c>
      <c r="GJ339" s="1">
        <v>23.2</v>
      </c>
      <c r="GK339" s="1">
        <v>22.5</v>
      </c>
      <c r="GL339" s="1">
        <v>24.2</v>
      </c>
      <c r="GM339" s="1">
        <v>21.2</v>
      </c>
      <c r="GN339" s="1">
        <v>23.1</v>
      </c>
      <c r="GO339" s="1">
        <v>22.3</v>
      </c>
      <c r="GP339" s="1">
        <v>23</v>
      </c>
      <c r="GQ339" s="1">
        <v>22.4</v>
      </c>
      <c r="GR339" s="1">
        <v>21.2</v>
      </c>
      <c r="GS339" s="1">
        <v>22.1</v>
      </c>
      <c r="GT339" s="1">
        <v>23</v>
      </c>
      <c r="GU339" s="1">
        <v>22.8</v>
      </c>
      <c r="GV339" s="1">
        <v>22.6</v>
      </c>
      <c r="GW339" s="1">
        <v>23.5</v>
      </c>
      <c r="GX339" s="1">
        <v>22.5</v>
      </c>
      <c r="GY339" s="1">
        <v>23.7</v>
      </c>
      <c r="GZ339" s="1">
        <v>22.3</v>
      </c>
      <c r="HA339" s="1">
        <v>22.7</v>
      </c>
      <c r="HB339" s="1">
        <v>22.6</v>
      </c>
      <c r="HC339" s="1">
        <v>24</v>
      </c>
      <c r="HD339" s="1">
        <v>22.4</v>
      </c>
      <c r="HE339" s="1">
        <v>22.9</v>
      </c>
      <c r="HF339" s="1">
        <v>22.9</v>
      </c>
      <c r="HG339" s="1">
        <v>23.2</v>
      </c>
      <c r="HH339" s="1">
        <v>21.3</v>
      </c>
      <c r="HI339" s="1">
        <v>23.7</v>
      </c>
      <c r="HJ339" s="1">
        <v>24</v>
      </c>
      <c r="HK339" s="1">
        <v>23.3</v>
      </c>
      <c r="HL339" s="1">
        <v>21.3</v>
      </c>
      <c r="HM339" s="1">
        <v>24</v>
      </c>
      <c r="HN339" s="1">
        <v>22.5</v>
      </c>
      <c r="HO339" s="1">
        <v>24.4</v>
      </c>
      <c r="HP339" s="1">
        <v>22.5</v>
      </c>
      <c r="HQ339" s="1">
        <v>21.7</v>
      </c>
      <c r="HR339" s="1">
        <v>21.5</v>
      </c>
      <c r="HS339" s="1">
        <v>21.5</v>
      </c>
      <c r="HT339" s="1">
        <v>24.3</v>
      </c>
      <c r="HU339" s="1">
        <v>21.5</v>
      </c>
      <c r="HV339" s="1">
        <v>23.3</v>
      </c>
      <c r="HW339" s="1">
        <v>22.8</v>
      </c>
      <c r="HX339" s="1">
        <v>22.5</v>
      </c>
      <c r="HY339" s="1">
        <v>23.2</v>
      </c>
      <c r="HZ339" s="1">
        <v>23.4</v>
      </c>
      <c r="IA339" s="1">
        <v>22.8</v>
      </c>
      <c r="IB339" s="1">
        <v>21.7</v>
      </c>
      <c r="IC339" s="1">
        <v>20.399999999999999</v>
      </c>
      <c r="ID339" s="1">
        <v>23.3</v>
      </c>
      <c r="IE339" s="1">
        <v>24</v>
      </c>
      <c r="IF339" s="1">
        <v>22.4</v>
      </c>
      <c r="IG339" s="1">
        <v>21.6</v>
      </c>
      <c r="IH339" s="1">
        <v>23.9</v>
      </c>
      <c r="II339" s="1">
        <v>22.2</v>
      </c>
      <c r="IJ339" s="1">
        <v>23.1</v>
      </c>
      <c r="IK339" s="1">
        <v>22.4</v>
      </c>
      <c r="IL339" s="1">
        <v>23.6</v>
      </c>
      <c r="IM339" s="1">
        <v>23.2</v>
      </c>
      <c r="IN339" s="1">
        <v>23.5</v>
      </c>
      <c r="IO339" s="1">
        <v>21.8</v>
      </c>
      <c r="IP339" s="1">
        <v>23.4</v>
      </c>
      <c r="IQ339" s="1">
        <v>23.9</v>
      </c>
      <c r="IR339" s="1">
        <v>23.6</v>
      </c>
      <c r="IS339" s="1">
        <v>22.2</v>
      </c>
      <c r="IT339" s="1">
        <v>22.6</v>
      </c>
      <c r="IU339" s="1">
        <v>21</v>
      </c>
      <c r="IV339" s="1">
        <v>24</v>
      </c>
      <c r="IW339" s="1">
        <v>21.9</v>
      </c>
      <c r="IX339" s="1">
        <v>24.1</v>
      </c>
      <c r="IY339" s="1">
        <v>24.2</v>
      </c>
      <c r="IZ339" s="1">
        <v>22.9</v>
      </c>
      <c r="JA339" s="1">
        <v>22.9</v>
      </c>
      <c r="JB339" s="1">
        <v>24.1</v>
      </c>
      <c r="JC339" s="1">
        <v>24.2</v>
      </c>
      <c r="JD339" s="1">
        <v>22.3</v>
      </c>
      <c r="JE339" s="1">
        <v>23.5</v>
      </c>
      <c r="JF339" s="1">
        <v>23.4</v>
      </c>
      <c r="JG339" s="1">
        <v>23.4</v>
      </c>
      <c r="JH339" s="1">
        <v>22.9</v>
      </c>
      <c r="JI339" s="1">
        <v>22.9</v>
      </c>
      <c r="JJ339" s="1">
        <v>23.7</v>
      </c>
      <c r="JK339" s="1">
        <v>24.1</v>
      </c>
      <c r="JL339" s="1">
        <v>22.6</v>
      </c>
      <c r="JM339" s="1">
        <v>24.4</v>
      </c>
      <c r="JN339" s="1">
        <v>22.1</v>
      </c>
      <c r="JO339" s="1">
        <v>22.4</v>
      </c>
      <c r="JP339" s="1">
        <v>22.2</v>
      </c>
      <c r="JQ339" s="1">
        <v>20.8</v>
      </c>
      <c r="JR339" s="1">
        <v>23.5</v>
      </c>
      <c r="JS339" s="1">
        <v>23.9</v>
      </c>
      <c r="JT339" s="1">
        <v>23.7</v>
      </c>
      <c r="JU339" s="1">
        <v>21.8</v>
      </c>
      <c r="JV339" s="1">
        <v>23.5</v>
      </c>
      <c r="JW339" s="1">
        <v>23.6</v>
      </c>
      <c r="JX339" s="1">
        <v>22.4</v>
      </c>
      <c r="JY339" s="1">
        <v>21.2</v>
      </c>
      <c r="JZ339" s="1">
        <v>23.7</v>
      </c>
      <c r="KA339" s="1">
        <v>23.5</v>
      </c>
      <c r="KB339" s="1">
        <v>23.4</v>
      </c>
      <c r="KC339" s="1">
        <v>23.9</v>
      </c>
      <c r="KD339" s="1">
        <v>23</v>
      </c>
      <c r="KE339" s="1">
        <v>22.5</v>
      </c>
      <c r="KF339" s="1">
        <v>22.6</v>
      </c>
      <c r="KG339" s="1">
        <v>23.9</v>
      </c>
      <c r="KH339" s="1">
        <v>22.9</v>
      </c>
      <c r="KI339" s="1">
        <v>23</v>
      </c>
      <c r="KJ339" s="1">
        <v>23</v>
      </c>
      <c r="KK339" s="1">
        <v>22.2</v>
      </c>
      <c r="KL339" s="1">
        <v>24.1</v>
      </c>
      <c r="KM339" s="1">
        <v>23.4</v>
      </c>
      <c r="KN339" s="1">
        <v>22.9</v>
      </c>
      <c r="KO339" s="1">
        <v>22.6</v>
      </c>
      <c r="KP339" s="1">
        <v>22.6</v>
      </c>
      <c r="KQ339" s="1">
        <v>23.1</v>
      </c>
      <c r="KR339" s="1">
        <v>22.8</v>
      </c>
      <c r="KS339" s="1">
        <v>22.6</v>
      </c>
      <c r="KT339" s="1">
        <v>23.3</v>
      </c>
      <c r="KU339" s="1">
        <v>22.2</v>
      </c>
      <c r="KV339" s="1">
        <v>23.1</v>
      </c>
      <c r="KW339" s="1">
        <v>22.5</v>
      </c>
      <c r="KX339" s="1">
        <v>22.5</v>
      </c>
      <c r="KY339" s="1">
        <v>23.2</v>
      </c>
      <c r="KZ339" s="1">
        <v>23.6</v>
      </c>
      <c r="LA339" s="1">
        <v>21.7</v>
      </c>
      <c r="LB339" s="1">
        <v>22.8</v>
      </c>
      <c r="LC339" s="1">
        <v>22</v>
      </c>
      <c r="LD339" s="1">
        <v>23.4</v>
      </c>
      <c r="LE339" s="1">
        <v>24.1</v>
      </c>
      <c r="LF339" s="1">
        <v>23.3</v>
      </c>
      <c r="LG339" s="1">
        <v>23.1</v>
      </c>
      <c r="LH339" s="1">
        <v>24.1</v>
      </c>
      <c r="LI339" s="1">
        <v>23.1</v>
      </c>
      <c r="LJ339" s="1">
        <v>23.7</v>
      </c>
      <c r="LK339" s="1">
        <v>22.5</v>
      </c>
      <c r="LL339" s="1">
        <v>23.6</v>
      </c>
      <c r="LM339" s="1">
        <v>22.8</v>
      </c>
      <c r="LN339" s="1">
        <v>23</v>
      </c>
      <c r="LO339" s="1">
        <v>23.3</v>
      </c>
      <c r="LP339" s="1">
        <v>22.9</v>
      </c>
      <c r="LQ339" s="1">
        <v>24</v>
      </c>
      <c r="LR339" s="1">
        <v>24.7</v>
      </c>
      <c r="LS339" s="1">
        <v>23.4</v>
      </c>
      <c r="LT339" s="1">
        <v>23.3</v>
      </c>
      <c r="LU339" s="1">
        <v>23.1</v>
      </c>
      <c r="LV339" s="1">
        <v>22.9</v>
      </c>
      <c r="LW339" s="1">
        <v>23.2</v>
      </c>
      <c r="LX339" s="1">
        <v>22.3</v>
      </c>
      <c r="LY339" s="1">
        <v>23.1</v>
      </c>
      <c r="LZ339" s="1">
        <v>22.5</v>
      </c>
      <c r="MA339" s="1">
        <v>24</v>
      </c>
      <c r="MB339" s="1">
        <v>24.6</v>
      </c>
      <c r="MC339" s="1">
        <v>22.1</v>
      </c>
      <c r="MD339" s="1">
        <v>22.5</v>
      </c>
      <c r="ME339" s="1">
        <v>65535</v>
      </c>
      <c r="MF339" s="1">
        <v>65535</v>
      </c>
      <c r="MG339" s="1">
        <v>65535</v>
      </c>
      <c r="MH339" s="1">
        <v>65535</v>
      </c>
      <c r="MI339" s="1">
        <v>65535</v>
      </c>
      <c r="MJ339" s="1">
        <v>65535</v>
      </c>
      <c r="MK339" s="1">
        <v>65535</v>
      </c>
      <c r="ML339" s="1">
        <v>65535</v>
      </c>
      <c r="MM339" s="1">
        <v>65535</v>
      </c>
      <c r="MN339" s="1">
        <v>65535</v>
      </c>
      <c r="MO339" s="1">
        <v>65535</v>
      </c>
      <c r="MP339" s="1">
        <v>65535</v>
      </c>
      <c r="MQ339" s="1">
        <v>65535</v>
      </c>
      <c r="MR339" s="1">
        <v>65535</v>
      </c>
      <c r="MS339" s="1">
        <v>65535</v>
      </c>
      <c r="MT339" s="1">
        <v>65535</v>
      </c>
      <c r="MU339" s="1">
        <v>65535</v>
      </c>
      <c r="MV339" s="1">
        <v>65535</v>
      </c>
      <c r="MW339" s="1">
        <v>65535</v>
      </c>
      <c r="MX339" s="1">
        <v>65535</v>
      </c>
      <c r="MY339" s="1">
        <v>65535</v>
      </c>
      <c r="MZ339" s="1">
        <v>65535</v>
      </c>
      <c r="NA339" s="1">
        <v>65535</v>
      </c>
      <c r="NB339" s="1">
        <v>65535</v>
      </c>
      <c r="NC339" s="1">
        <v>65535</v>
      </c>
      <c r="ND339" s="1">
        <v>65535</v>
      </c>
      <c r="NE339" s="1">
        <v>65535</v>
      </c>
      <c r="NF339" s="1">
        <v>65535</v>
      </c>
      <c r="NG339" s="1">
        <v>65535</v>
      </c>
      <c r="NH339" s="1">
        <v>65535</v>
      </c>
      <c r="NI339" s="1">
        <v>20.9</v>
      </c>
      <c r="NJ339" s="6">
        <f t="shared" si="270"/>
        <v>0</v>
      </c>
      <c r="NK339" s="3">
        <f t="shared" si="271"/>
        <v>0</v>
      </c>
      <c r="NL339" s="3">
        <f t="shared" si="272"/>
        <v>0</v>
      </c>
      <c r="NM339" s="3">
        <f t="shared" si="273"/>
        <v>0</v>
      </c>
      <c r="NN339" s="3">
        <f t="shared" si="274"/>
        <v>0</v>
      </c>
      <c r="NO339" s="3">
        <f t="shared" si="275"/>
        <v>0.8666666666666667</v>
      </c>
      <c r="NP339" s="3">
        <f t="shared" si="276"/>
        <v>1</v>
      </c>
      <c r="NQ339" s="3">
        <f t="shared" si="277"/>
        <v>1</v>
      </c>
      <c r="NR339" s="3">
        <f t="shared" si="278"/>
        <v>1</v>
      </c>
      <c r="NS339" s="3">
        <f t="shared" si="279"/>
        <v>1</v>
      </c>
      <c r="NT339" s="3">
        <f t="shared" si="280"/>
        <v>1</v>
      </c>
      <c r="NU339" s="3">
        <f t="shared" si="281"/>
        <v>3.2258064516129031E-2</v>
      </c>
      <c r="NV339" s="3">
        <f t="shared" si="282"/>
        <v>0.49315068493150682</v>
      </c>
      <c r="NW339" s="5" t="e">
        <f t="shared" si="283"/>
        <v>#N/A</v>
      </c>
      <c r="NX339" s="1" t="e">
        <f t="shared" si="284"/>
        <v>#N/A</v>
      </c>
      <c r="NY339" s="1" t="e">
        <f t="shared" si="285"/>
        <v>#N/A</v>
      </c>
      <c r="NZ339" s="1" t="e">
        <f t="shared" si="286"/>
        <v>#N/A</v>
      </c>
      <c r="OA339" s="1" t="e">
        <f t="shared" si="287"/>
        <v>#N/A</v>
      </c>
      <c r="OB339" s="1">
        <f t="shared" si="288"/>
        <v>23.334615384615386</v>
      </c>
      <c r="OC339" s="1">
        <f t="shared" si="289"/>
        <v>22.754838709677419</v>
      </c>
      <c r="OD339" s="1">
        <f t="shared" si="290"/>
        <v>22.783870967741933</v>
      </c>
      <c r="OE339" s="1">
        <f t="shared" si="291"/>
        <v>23.043333333333329</v>
      </c>
      <c r="OF339" s="1">
        <f t="shared" si="292"/>
        <v>22.993548387096777</v>
      </c>
      <c r="OG339" s="1">
        <f t="shared" si="293"/>
        <v>23.17</v>
      </c>
      <c r="OH339" s="1" t="e">
        <f t="shared" si="294"/>
        <v>#N/A</v>
      </c>
      <c r="OI339" s="111" t="e">
        <f>NA()</f>
        <v>#N/A</v>
      </c>
      <c r="OJ339" s="112" t="e">
        <f>NA()</f>
        <v>#N/A</v>
      </c>
      <c r="OK339" s="112" t="e">
        <f>NA()</f>
        <v>#N/A</v>
      </c>
      <c r="OL339" s="112" t="e">
        <f>NA()</f>
        <v>#N/A</v>
      </c>
      <c r="OM339" s="112" t="e">
        <f>NA()</f>
        <v>#N/A</v>
      </c>
      <c r="ON339" s="112" t="e">
        <f>NA()</f>
        <v>#N/A</v>
      </c>
      <c r="OO339" s="112" t="e">
        <f>NA()</f>
        <v>#N/A</v>
      </c>
      <c r="OP339" s="112" t="e">
        <f>NA()</f>
        <v>#N/A</v>
      </c>
      <c r="OQ339" s="112" t="e">
        <f>NA()</f>
        <v>#N/A</v>
      </c>
      <c r="OR339" s="112" t="e">
        <f>NA()</f>
        <v>#N/A</v>
      </c>
      <c r="OS339" s="112" t="e">
        <f>NA()</f>
        <v>#N/A</v>
      </c>
      <c r="OT339" s="112" t="e">
        <f>NA()</f>
        <v>#N/A</v>
      </c>
      <c r="OU339" s="5" t="e">
        <f t="shared" si="246"/>
        <v>#N/A</v>
      </c>
      <c r="OV339" s="1" t="e">
        <f t="shared" si="247"/>
        <v>#N/A</v>
      </c>
      <c r="OW339" s="1" t="e">
        <f t="shared" si="248"/>
        <v>#N/A</v>
      </c>
      <c r="OX339" s="1" t="e">
        <f t="shared" si="249"/>
        <v>#N/A</v>
      </c>
      <c r="OY339" s="1" t="e">
        <f t="shared" si="250"/>
        <v>#N/A</v>
      </c>
      <c r="OZ339" s="1" t="e">
        <f t="shared" si="251"/>
        <v>#N/A</v>
      </c>
      <c r="PA339" s="1" t="e">
        <f t="shared" si="252"/>
        <v>#N/A</v>
      </c>
      <c r="PB339" s="1" t="e">
        <f t="shared" si="253"/>
        <v>#N/A</v>
      </c>
      <c r="PC339" s="1" t="e">
        <f t="shared" si="254"/>
        <v>#N/A</v>
      </c>
      <c r="PD339" s="1" t="e">
        <f t="shared" si="255"/>
        <v>#N/A</v>
      </c>
      <c r="PE339" s="1" t="e">
        <f t="shared" si="256"/>
        <v>#N/A</v>
      </c>
      <c r="PF339" s="1" t="e">
        <f t="shared" si="257"/>
        <v>#N/A</v>
      </c>
      <c r="PG339" s="111" t="e">
        <f>NA()</f>
        <v>#N/A</v>
      </c>
      <c r="PH339" s="112" t="e">
        <f>NA()</f>
        <v>#N/A</v>
      </c>
      <c r="PI339" s="112" t="e">
        <f>NA()</f>
        <v>#N/A</v>
      </c>
      <c r="PJ339" s="112" t="e">
        <f>NA()</f>
        <v>#N/A</v>
      </c>
      <c r="PK339" s="112" t="e">
        <f>NA()</f>
        <v>#N/A</v>
      </c>
      <c r="PL339" s="112" t="e">
        <f>NA()</f>
        <v>#N/A</v>
      </c>
      <c r="PM339" s="112" t="e">
        <f>NA()</f>
        <v>#N/A</v>
      </c>
      <c r="PN339" s="112" t="e">
        <f>NA()</f>
        <v>#N/A</v>
      </c>
      <c r="PO339" s="112" t="e">
        <f>NA()</f>
        <v>#N/A</v>
      </c>
      <c r="PP339" s="112" t="e">
        <f>NA()</f>
        <v>#N/A</v>
      </c>
      <c r="PQ339" s="112" t="e">
        <f>NA()</f>
        <v>#N/A</v>
      </c>
      <c r="PR339" s="137" t="e">
        <f>NA()</f>
        <v>#N/A</v>
      </c>
      <c r="PS339" s="5" t="e">
        <f t="array" ref="PS339">+IF(ISERROR($NW339)=FALSE,MIN(IF($H339:$AL339&lt;65534,$H339:$AL339,"")),NA())</f>
        <v>#N/A</v>
      </c>
      <c r="PT339" s="1" t="e">
        <f t="array" ref="PT339">+IF(ISERROR($NX339)=FALSE,MIN(IF($AM339:$BN339&lt;65534,$AM339:$BN339,"")),NA())</f>
        <v>#N/A</v>
      </c>
      <c r="PU339" s="1" t="e">
        <f t="array" ref="PU339">+IF(ISERROR($NY339)=FALSE,MIN(IF($BP339:$CT339&lt;65534,$BP339:$CT339,"")),NA())</f>
        <v>#N/A</v>
      </c>
      <c r="PV339" s="1" t="e">
        <f t="array" ref="PV339">+IF(ISERROR($NZ339)=FALSE,MIN(IF($CU339:$DX339&lt;65534,$CU339:$DX339,"")),NA())</f>
        <v>#N/A</v>
      </c>
      <c r="PW339" s="1" t="e">
        <f t="array" ref="PW339">+IF(ISERROR($OA339)=FALSE,MIN(IF($DY339:$FC339&lt;65534,$DY339:$FC339,"")),NA())</f>
        <v>#N/A</v>
      </c>
      <c r="PX339" s="1">
        <f t="array" ref="PX339">+IF(ISERROR($OB339)=FALSE,MIN(IF($FD339:$GG339&lt;65534,$FD339:$GG339,"")),NA())</f>
        <v>21.5</v>
      </c>
      <c r="PY339" s="1">
        <f t="array" ref="PY339">+IF(ISERROR($OC339)=FALSE,MIN(IF($GH339:$HL339&lt;65534,$GH339:$HL339,"")),NA())</f>
        <v>21.2</v>
      </c>
      <c r="PZ339" s="1">
        <f t="array" ref="PZ339">+IF(ISERROR($OD339)=FALSE,MIN(IF($HM339:$IQ339&lt;65534,$HM339:$IQ339,"")),NA())</f>
        <v>20.399999999999999</v>
      </c>
      <c r="QA339" s="1">
        <f t="array" ref="QA339">+IF(ISERROR($OE339)=FALSE,MIN(IF($IR339:$JU339&lt;65534,$IR339:$JU339,"")),NA())</f>
        <v>20.8</v>
      </c>
      <c r="QB339" s="1">
        <f t="array" ref="QB339">+IF(ISERROR($OF339)=FALSE,MIN(IF($JV339:$KZ339&lt;65534,$JV339:$KZ339,"")),NA())</f>
        <v>21.2</v>
      </c>
      <c r="QC339" s="1">
        <f t="array" ref="QC339">+IF(ISERROR($OG339)=FALSE,MIN(IF($LA339:$MD339&lt;65534,$LA339:$MD339,"")),NA())</f>
        <v>21.7</v>
      </c>
      <c r="QD339" s="1" t="e">
        <f t="array" ref="QD339">+IF(ISERROR($OH339)=FALSE,MIN(IF($ME339:$NI339&lt;65534,$ME339:$NI339,"")),NA())</f>
        <v>#N/A</v>
      </c>
      <c r="QE339" s="5" t="e">
        <f t="shared" si="258"/>
        <v>#N/A</v>
      </c>
      <c r="QF339" s="1" t="e">
        <f t="shared" si="259"/>
        <v>#N/A</v>
      </c>
      <c r="QG339" s="1" t="e">
        <f t="shared" si="260"/>
        <v>#N/A</v>
      </c>
      <c r="QH339" s="1" t="e">
        <f t="shared" si="261"/>
        <v>#N/A</v>
      </c>
      <c r="QI339" s="1" t="e">
        <f t="shared" si="262"/>
        <v>#N/A</v>
      </c>
      <c r="QJ339" s="1" t="e">
        <f t="shared" si="263"/>
        <v>#N/A</v>
      </c>
      <c r="QK339" s="1" t="e">
        <f t="shared" si="264"/>
        <v>#N/A</v>
      </c>
      <c r="QL339" s="1" t="e">
        <f t="shared" si="265"/>
        <v>#N/A</v>
      </c>
      <c r="QM339" s="1" t="e">
        <f t="shared" si="266"/>
        <v>#N/A</v>
      </c>
      <c r="QN339" s="1" t="e">
        <f t="shared" si="267"/>
        <v>#N/A</v>
      </c>
      <c r="QO339" s="1" t="e">
        <f t="shared" si="268"/>
        <v>#N/A</v>
      </c>
      <c r="QP339" s="1" t="e">
        <f t="shared" si="269"/>
        <v>#N/A</v>
      </c>
      <c r="QQ339" s="5" t="s">
        <v>893</v>
      </c>
    </row>
    <row r="340" spans="1:459" s="1" customFormat="1" x14ac:dyDescent="0.2">
      <c r="A340" s="107">
        <v>21055070</v>
      </c>
      <c r="B340" s="108">
        <v>-76.063944444444445</v>
      </c>
      <c r="C340" s="108">
        <v>2.5481944444444444</v>
      </c>
      <c r="D340" s="109">
        <v>1800</v>
      </c>
      <c r="E340" s="110" t="s">
        <v>667</v>
      </c>
      <c r="F340" s="110" t="s">
        <v>667</v>
      </c>
      <c r="G340" s="110" t="s">
        <v>29</v>
      </c>
      <c r="H340" s="1">
        <v>65535</v>
      </c>
      <c r="I340" s="1">
        <v>13</v>
      </c>
      <c r="J340" s="1">
        <v>14.4</v>
      </c>
      <c r="K340" s="1">
        <v>15.3</v>
      </c>
      <c r="L340" s="1">
        <v>14</v>
      </c>
      <c r="M340" s="1">
        <v>15.4</v>
      </c>
      <c r="N340" s="1">
        <v>14.6</v>
      </c>
      <c r="O340" s="1">
        <v>14.8</v>
      </c>
      <c r="P340" s="1">
        <v>14.8</v>
      </c>
      <c r="Q340" s="1">
        <v>13.9</v>
      </c>
      <c r="R340" s="1">
        <v>14.4</v>
      </c>
      <c r="S340" s="1">
        <v>13.6</v>
      </c>
      <c r="T340" s="1">
        <v>15.1</v>
      </c>
      <c r="U340" s="1">
        <v>14.4</v>
      </c>
      <c r="V340" s="1">
        <v>14.5</v>
      </c>
      <c r="W340" s="1">
        <v>15.4</v>
      </c>
      <c r="X340" s="1">
        <v>14.1</v>
      </c>
      <c r="Y340" s="1">
        <v>15.8</v>
      </c>
      <c r="Z340" s="1">
        <v>14.8</v>
      </c>
      <c r="AA340" s="1">
        <v>15.2</v>
      </c>
      <c r="AB340" s="1">
        <v>13.5</v>
      </c>
      <c r="AC340" s="1">
        <v>15.4</v>
      </c>
      <c r="AD340" s="1">
        <v>15.4</v>
      </c>
      <c r="AE340" s="1">
        <v>15.8</v>
      </c>
      <c r="AF340" s="1">
        <v>15.5</v>
      </c>
      <c r="AG340" s="1">
        <v>15.6</v>
      </c>
      <c r="AH340" s="1">
        <v>16.8</v>
      </c>
      <c r="AI340" s="1">
        <v>16</v>
      </c>
      <c r="AJ340" s="1">
        <v>14.6</v>
      </c>
      <c r="AK340" s="1">
        <v>15.2</v>
      </c>
      <c r="AL340" s="1">
        <v>16.100000000000001</v>
      </c>
      <c r="AM340" s="1">
        <v>65535</v>
      </c>
      <c r="AN340" s="1">
        <v>13.5</v>
      </c>
      <c r="AO340" s="1">
        <v>15.9</v>
      </c>
      <c r="AP340" s="1">
        <v>15.5</v>
      </c>
      <c r="AQ340" s="1">
        <v>16.2</v>
      </c>
      <c r="AR340" s="1">
        <v>15.6</v>
      </c>
      <c r="AS340" s="1">
        <v>15</v>
      </c>
      <c r="AT340" s="1">
        <v>15.3</v>
      </c>
      <c r="AU340" s="1">
        <v>15.4</v>
      </c>
      <c r="AV340" s="1">
        <v>15.2</v>
      </c>
      <c r="AW340" s="1">
        <v>16.399999999999999</v>
      </c>
      <c r="AX340" s="1">
        <v>15.3</v>
      </c>
      <c r="AY340" s="1">
        <v>15.3</v>
      </c>
      <c r="AZ340" s="1">
        <v>14.6</v>
      </c>
      <c r="BA340" s="1">
        <v>15.7</v>
      </c>
      <c r="BB340" s="1">
        <v>15.9</v>
      </c>
      <c r="BC340" s="1">
        <v>15.5</v>
      </c>
      <c r="BD340" s="1">
        <v>15.8</v>
      </c>
      <c r="BE340" s="1">
        <v>16.5</v>
      </c>
      <c r="BF340" s="1">
        <v>15.7</v>
      </c>
      <c r="BG340" s="1">
        <v>15.6</v>
      </c>
      <c r="BH340" s="1">
        <v>15.9</v>
      </c>
      <c r="BI340" s="1">
        <v>15.3</v>
      </c>
      <c r="BJ340" s="1">
        <v>15.4</v>
      </c>
      <c r="BK340" s="1">
        <v>15.1</v>
      </c>
      <c r="BL340" s="1">
        <v>16.2</v>
      </c>
      <c r="BM340" s="1">
        <v>15.1</v>
      </c>
      <c r="BN340" s="1">
        <v>15.5</v>
      </c>
      <c r="BO340" s="102"/>
      <c r="BP340" s="1">
        <v>15.7</v>
      </c>
      <c r="BQ340" s="1">
        <v>15</v>
      </c>
      <c r="BR340" s="1">
        <v>14.6</v>
      </c>
      <c r="BS340" s="1">
        <v>15.6</v>
      </c>
      <c r="BT340" s="1">
        <v>14.7</v>
      </c>
      <c r="BU340" s="1">
        <v>16.600000000000001</v>
      </c>
      <c r="BV340" s="1">
        <v>15.6</v>
      </c>
      <c r="BW340" s="1">
        <v>14.6</v>
      </c>
      <c r="BX340" s="1">
        <v>15.3</v>
      </c>
      <c r="BY340" s="1">
        <v>15.2</v>
      </c>
      <c r="BZ340" s="1">
        <v>15.3</v>
      </c>
      <c r="CA340" s="1">
        <v>15.7</v>
      </c>
      <c r="CB340" s="1">
        <v>16.600000000000001</v>
      </c>
      <c r="CC340" s="1">
        <v>17</v>
      </c>
      <c r="CD340" s="1">
        <v>15.7</v>
      </c>
      <c r="CE340" s="1">
        <v>14.6</v>
      </c>
      <c r="CF340" s="1">
        <v>16.5</v>
      </c>
      <c r="CG340" s="1">
        <v>15.8</v>
      </c>
      <c r="CH340" s="1">
        <v>16.7</v>
      </c>
      <c r="CI340" s="1">
        <v>15.4</v>
      </c>
      <c r="CJ340" s="1">
        <v>14.6</v>
      </c>
      <c r="CK340" s="1">
        <v>15.5</v>
      </c>
      <c r="CL340" s="1">
        <v>15.4</v>
      </c>
      <c r="CM340" s="1">
        <v>15.7</v>
      </c>
      <c r="CN340" s="1">
        <v>14.6</v>
      </c>
      <c r="CO340" s="1">
        <v>15.2</v>
      </c>
      <c r="CP340" s="1">
        <v>15.6</v>
      </c>
      <c r="CQ340" s="1">
        <v>15.5</v>
      </c>
      <c r="CR340" s="1">
        <v>17</v>
      </c>
      <c r="CS340" s="1">
        <v>15.8</v>
      </c>
      <c r="CT340" s="1">
        <v>15.3</v>
      </c>
      <c r="CU340" s="1">
        <v>14.5</v>
      </c>
      <c r="CV340" s="1">
        <v>15</v>
      </c>
      <c r="CW340" s="1">
        <v>15.9</v>
      </c>
      <c r="CX340" s="1">
        <v>15</v>
      </c>
      <c r="CY340" s="1">
        <v>15.2</v>
      </c>
      <c r="CZ340" s="1">
        <v>15.1</v>
      </c>
      <c r="DA340" s="1">
        <v>16.3</v>
      </c>
      <c r="DB340" s="1">
        <v>16.2</v>
      </c>
      <c r="DC340" s="1">
        <v>13.4</v>
      </c>
      <c r="DD340" s="1">
        <v>15.9</v>
      </c>
      <c r="DE340" s="1">
        <v>15.2</v>
      </c>
      <c r="DF340" s="1">
        <v>15</v>
      </c>
      <c r="DG340" s="1">
        <v>15.6</v>
      </c>
      <c r="DH340" s="1">
        <v>13.8</v>
      </c>
      <c r="DI340" s="1">
        <v>15.8</v>
      </c>
      <c r="DJ340" s="1">
        <v>16</v>
      </c>
      <c r="DK340" s="1">
        <v>14.9</v>
      </c>
      <c r="DL340" s="1">
        <v>15.7</v>
      </c>
      <c r="DM340" s="1">
        <v>16</v>
      </c>
      <c r="DN340" s="1">
        <v>15.3</v>
      </c>
      <c r="DO340" s="1">
        <v>15.1</v>
      </c>
      <c r="DP340" s="1">
        <v>15.4</v>
      </c>
      <c r="DQ340" s="1">
        <v>14.8</v>
      </c>
      <c r="DR340" s="1">
        <v>15</v>
      </c>
      <c r="DS340" s="1">
        <v>14.1</v>
      </c>
      <c r="DT340" s="1">
        <v>16.3</v>
      </c>
      <c r="DU340" s="1">
        <v>16.399999999999999</v>
      </c>
      <c r="DV340" s="1">
        <v>13.2</v>
      </c>
      <c r="DW340" s="1">
        <v>15.7</v>
      </c>
      <c r="DX340" s="1">
        <v>15.1</v>
      </c>
      <c r="DY340" s="1">
        <v>14.1</v>
      </c>
      <c r="DZ340" s="1">
        <v>14.1</v>
      </c>
      <c r="EA340" s="1">
        <v>14.8</v>
      </c>
      <c r="EB340" s="1">
        <v>15</v>
      </c>
      <c r="EC340" s="1">
        <v>14.2</v>
      </c>
      <c r="ED340" s="1">
        <v>15.9</v>
      </c>
      <c r="EE340" s="1">
        <v>16</v>
      </c>
      <c r="EF340" s="1">
        <v>16.2</v>
      </c>
      <c r="EG340" s="1">
        <v>15.7</v>
      </c>
      <c r="EH340" s="1">
        <v>14.8</v>
      </c>
      <c r="EI340" s="1">
        <v>14.7</v>
      </c>
      <c r="EJ340" s="1">
        <v>15.4</v>
      </c>
      <c r="EK340" s="1">
        <v>15.9</v>
      </c>
      <c r="EL340" s="1">
        <v>15.2</v>
      </c>
      <c r="EM340" s="1">
        <v>15.1</v>
      </c>
      <c r="EN340" s="1">
        <v>15.1</v>
      </c>
      <c r="EO340" s="1">
        <v>13.9</v>
      </c>
      <c r="EP340" s="1">
        <v>15.4</v>
      </c>
      <c r="EQ340" s="1">
        <v>15.6</v>
      </c>
      <c r="ER340" s="1">
        <v>15.4</v>
      </c>
      <c r="ES340" s="1">
        <v>15.1</v>
      </c>
      <c r="ET340" s="1">
        <v>14.9</v>
      </c>
      <c r="EU340" s="1">
        <v>15</v>
      </c>
      <c r="EV340" s="1">
        <v>14.6</v>
      </c>
      <c r="EW340" s="1">
        <v>15.4</v>
      </c>
      <c r="EX340" s="1">
        <v>14.9</v>
      </c>
      <c r="EY340" s="1">
        <v>13.8</v>
      </c>
      <c r="EZ340" s="1">
        <v>14.6</v>
      </c>
      <c r="FA340" s="1">
        <v>14.4</v>
      </c>
      <c r="FB340" s="1">
        <v>15.5</v>
      </c>
      <c r="FC340" s="1">
        <v>14.4</v>
      </c>
      <c r="FD340" s="1">
        <v>15.3</v>
      </c>
      <c r="FE340" s="1">
        <v>15.1</v>
      </c>
      <c r="FF340" s="1">
        <v>15.1</v>
      </c>
      <c r="FG340" s="1">
        <v>14.7</v>
      </c>
      <c r="FH340" s="1">
        <v>14.3</v>
      </c>
      <c r="FI340" s="1">
        <v>14.9</v>
      </c>
      <c r="FJ340" s="1">
        <v>14.8</v>
      </c>
      <c r="FK340" s="1">
        <v>13.6</v>
      </c>
      <c r="FL340" s="1">
        <v>14.7</v>
      </c>
      <c r="FM340" s="1">
        <v>15.3</v>
      </c>
      <c r="FN340" s="1">
        <v>15.2</v>
      </c>
      <c r="FO340" s="1">
        <v>15.5</v>
      </c>
      <c r="FP340" s="1">
        <v>14.3</v>
      </c>
      <c r="FQ340" s="1">
        <v>16.2</v>
      </c>
      <c r="FR340" s="1">
        <v>14.9</v>
      </c>
      <c r="FS340" s="1">
        <v>15.2</v>
      </c>
      <c r="FT340" s="1">
        <v>15</v>
      </c>
      <c r="FU340" s="1">
        <v>14.7</v>
      </c>
      <c r="FV340" s="1">
        <v>14.2</v>
      </c>
      <c r="FW340" s="1">
        <v>15.2</v>
      </c>
      <c r="FX340" s="1">
        <v>14.9</v>
      </c>
      <c r="FY340" s="1">
        <v>14.9</v>
      </c>
      <c r="FZ340" s="1">
        <v>14.4</v>
      </c>
      <c r="GA340" s="1">
        <v>14.9</v>
      </c>
      <c r="GB340" s="1">
        <v>14.9</v>
      </c>
      <c r="GC340" s="1">
        <v>14.5</v>
      </c>
      <c r="GD340" s="1">
        <v>15.3</v>
      </c>
      <c r="GE340" s="1">
        <v>16</v>
      </c>
      <c r="GF340" s="1">
        <v>14.7</v>
      </c>
      <c r="GG340" s="1">
        <v>14.6</v>
      </c>
      <c r="GH340" s="1">
        <v>13.8</v>
      </c>
      <c r="GI340" s="1">
        <v>13.1</v>
      </c>
      <c r="GJ340" s="1">
        <v>14.7</v>
      </c>
      <c r="GK340" s="1">
        <v>16.600000000000001</v>
      </c>
      <c r="GL340" s="1">
        <v>14.5</v>
      </c>
      <c r="GM340" s="1">
        <v>14.2</v>
      </c>
      <c r="GN340" s="1">
        <v>13.6</v>
      </c>
      <c r="GO340" s="1">
        <v>13.9</v>
      </c>
      <c r="GP340" s="1">
        <v>13.6</v>
      </c>
      <c r="GQ340" s="1">
        <v>13.9</v>
      </c>
      <c r="GR340" s="1">
        <v>14.4</v>
      </c>
      <c r="GS340" s="1">
        <v>14.1</v>
      </c>
      <c r="GT340" s="1">
        <v>14.5</v>
      </c>
      <c r="GU340" s="1">
        <v>14.7</v>
      </c>
      <c r="GV340" s="1">
        <v>13.5</v>
      </c>
      <c r="GW340" s="1">
        <v>14.9</v>
      </c>
      <c r="GX340" s="1">
        <v>14.4</v>
      </c>
      <c r="GY340" s="1">
        <v>14.2</v>
      </c>
      <c r="GZ340" s="1">
        <v>14.4</v>
      </c>
      <c r="HA340" s="1">
        <v>14.9</v>
      </c>
      <c r="HB340" s="1">
        <v>14</v>
      </c>
      <c r="HC340" s="1">
        <v>14.9</v>
      </c>
      <c r="HD340" s="1">
        <v>15</v>
      </c>
      <c r="HE340" s="1">
        <v>14.8</v>
      </c>
      <c r="HF340" s="1">
        <v>14.5</v>
      </c>
      <c r="HG340" s="1">
        <v>13.7</v>
      </c>
      <c r="HH340" s="1">
        <v>14.2</v>
      </c>
      <c r="HI340" s="1">
        <v>14.7</v>
      </c>
      <c r="HJ340" s="1">
        <v>13.9</v>
      </c>
      <c r="HK340" s="1">
        <v>13.9</v>
      </c>
      <c r="HL340" s="1">
        <v>13.9</v>
      </c>
      <c r="HM340" s="1">
        <v>14.4</v>
      </c>
      <c r="HN340" s="1">
        <v>13.6</v>
      </c>
      <c r="HO340" s="1">
        <v>15.1</v>
      </c>
      <c r="HP340" s="1">
        <v>14.1</v>
      </c>
      <c r="HQ340" s="1">
        <v>13</v>
      </c>
      <c r="HR340" s="1">
        <v>13.9</v>
      </c>
      <c r="HS340" s="1">
        <v>14.4</v>
      </c>
      <c r="HT340" s="1">
        <v>14.8</v>
      </c>
      <c r="HU340" s="1">
        <v>14.1</v>
      </c>
      <c r="HV340" s="1">
        <v>14.6</v>
      </c>
      <c r="HW340" s="1">
        <v>14.1</v>
      </c>
      <c r="HX340" s="1">
        <v>13.7</v>
      </c>
      <c r="HY340" s="1">
        <v>14.7</v>
      </c>
      <c r="HZ340" s="1">
        <v>14.1</v>
      </c>
      <c r="IA340" s="1">
        <v>11.3</v>
      </c>
      <c r="IB340" s="1">
        <v>12.8</v>
      </c>
      <c r="IC340" s="1">
        <v>13</v>
      </c>
      <c r="ID340" s="1">
        <v>13.2</v>
      </c>
      <c r="IE340" s="1">
        <v>14</v>
      </c>
      <c r="IF340" s="1">
        <v>14.8</v>
      </c>
      <c r="IG340" s="1">
        <v>13.8</v>
      </c>
      <c r="IH340" s="1">
        <v>14.3</v>
      </c>
      <c r="II340" s="1">
        <v>13.2</v>
      </c>
      <c r="IJ340" s="1">
        <v>13.6</v>
      </c>
      <c r="IK340" s="1">
        <v>12.1</v>
      </c>
      <c r="IL340" s="1">
        <v>13.7</v>
      </c>
      <c r="IM340" s="1">
        <v>13.8</v>
      </c>
      <c r="IN340" s="1">
        <v>14.2</v>
      </c>
      <c r="IO340" s="1">
        <v>13.8</v>
      </c>
      <c r="IP340" s="1">
        <v>11.9</v>
      </c>
      <c r="IQ340" s="1">
        <v>14.2</v>
      </c>
      <c r="IR340" s="1">
        <v>14.8</v>
      </c>
      <c r="IS340" s="1">
        <v>15.1</v>
      </c>
      <c r="IT340" s="1">
        <v>13.4</v>
      </c>
      <c r="IU340" s="1">
        <v>14.9</v>
      </c>
      <c r="IV340" s="1">
        <v>14.6</v>
      </c>
      <c r="IW340" s="1">
        <v>14.2</v>
      </c>
      <c r="IX340" s="1">
        <v>14.8</v>
      </c>
      <c r="IY340" s="1">
        <v>13.6</v>
      </c>
      <c r="IZ340" s="1">
        <v>15.3</v>
      </c>
      <c r="JA340" s="1">
        <v>14.9</v>
      </c>
      <c r="JB340" s="1">
        <v>15.1</v>
      </c>
      <c r="JC340" s="1">
        <v>15.4</v>
      </c>
      <c r="JD340" s="1">
        <v>15.3</v>
      </c>
      <c r="JE340" s="1">
        <v>14.2</v>
      </c>
      <c r="JF340" s="1">
        <v>13.9</v>
      </c>
      <c r="JG340" s="1">
        <v>14.3</v>
      </c>
      <c r="JH340" s="1">
        <v>13.6</v>
      </c>
      <c r="JI340" s="1">
        <v>15</v>
      </c>
      <c r="JJ340" s="1">
        <v>15.3</v>
      </c>
      <c r="JK340" s="1">
        <v>15.1</v>
      </c>
      <c r="JL340" s="1">
        <v>13</v>
      </c>
      <c r="JM340" s="1">
        <v>14.6</v>
      </c>
      <c r="JN340" s="1">
        <v>14.5</v>
      </c>
      <c r="JO340" s="1">
        <v>15.4</v>
      </c>
      <c r="JP340" s="1">
        <v>14.2</v>
      </c>
      <c r="JQ340" s="1">
        <v>16.100000000000001</v>
      </c>
      <c r="JR340" s="1">
        <v>15.4</v>
      </c>
      <c r="JS340" s="1">
        <v>14.3</v>
      </c>
      <c r="JT340" s="1">
        <v>14.6</v>
      </c>
      <c r="JU340" s="1">
        <v>14.1</v>
      </c>
      <c r="JV340" s="1">
        <v>14.7</v>
      </c>
      <c r="JW340" s="1">
        <v>15.2</v>
      </c>
      <c r="JX340" s="1">
        <v>14.2</v>
      </c>
      <c r="JY340" s="1">
        <v>13.2</v>
      </c>
      <c r="JZ340" s="1">
        <v>13.7</v>
      </c>
      <c r="KA340" s="1">
        <v>13.7</v>
      </c>
      <c r="KB340" s="1">
        <v>15.1</v>
      </c>
      <c r="KC340" s="1">
        <v>14.2</v>
      </c>
      <c r="KD340" s="1">
        <v>13</v>
      </c>
      <c r="KE340" s="1">
        <v>14.4</v>
      </c>
      <c r="KF340" s="1">
        <v>13.7</v>
      </c>
      <c r="KG340" s="1">
        <v>15.1</v>
      </c>
      <c r="KH340" s="1">
        <v>14.8</v>
      </c>
      <c r="KI340" s="1">
        <v>13.1</v>
      </c>
      <c r="KJ340" s="1">
        <v>13.1</v>
      </c>
      <c r="KK340" s="1">
        <v>14.7</v>
      </c>
      <c r="KL340" s="1">
        <v>13.3</v>
      </c>
      <c r="KM340" s="1">
        <v>15</v>
      </c>
      <c r="KN340" s="1">
        <v>13.5</v>
      </c>
      <c r="KO340" s="1">
        <v>14.8</v>
      </c>
      <c r="KP340" s="1">
        <v>12.3</v>
      </c>
      <c r="KQ340" s="1">
        <v>14.2</v>
      </c>
      <c r="KR340" s="1">
        <v>13.8</v>
      </c>
      <c r="KS340" s="1">
        <v>14.1</v>
      </c>
      <c r="KT340" s="1">
        <v>15.3</v>
      </c>
      <c r="KU340" s="1">
        <v>14.7</v>
      </c>
      <c r="KV340" s="1">
        <v>14.7</v>
      </c>
      <c r="KW340" s="1">
        <v>13.9</v>
      </c>
      <c r="KX340" s="1">
        <v>15.5</v>
      </c>
      <c r="KY340" s="1">
        <v>14.2</v>
      </c>
      <c r="KZ340" s="1">
        <v>14.2</v>
      </c>
      <c r="LA340" s="1">
        <v>13.1</v>
      </c>
      <c r="LB340" s="1">
        <v>14.1</v>
      </c>
      <c r="LC340" s="1">
        <v>15.5</v>
      </c>
      <c r="LD340" s="1">
        <v>14.8</v>
      </c>
      <c r="LE340" s="1">
        <v>15.7</v>
      </c>
      <c r="LF340" s="1">
        <v>14.5</v>
      </c>
      <c r="LG340" s="1">
        <v>15.3</v>
      </c>
      <c r="LH340" s="1">
        <v>15.8</v>
      </c>
      <c r="LI340" s="1">
        <v>16.399999999999999</v>
      </c>
      <c r="LJ340" s="1">
        <v>14.8</v>
      </c>
      <c r="LK340" s="1">
        <v>15.1</v>
      </c>
      <c r="LL340" s="1">
        <v>15.8</v>
      </c>
      <c r="LM340" s="1">
        <v>15</v>
      </c>
      <c r="LN340" s="1">
        <v>14.2</v>
      </c>
      <c r="LO340" s="1">
        <v>14.8</v>
      </c>
      <c r="LP340" s="1">
        <v>15.5</v>
      </c>
      <c r="LQ340" s="1">
        <v>14.1</v>
      </c>
      <c r="LR340" s="1">
        <v>14.5</v>
      </c>
      <c r="LS340" s="1">
        <v>13.4</v>
      </c>
      <c r="LT340" s="1">
        <v>14.7</v>
      </c>
      <c r="LU340" s="1">
        <v>15.1</v>
      </c>
      <c r="LV340" s="1">
        <v>14.4</v>
      </c>
      <c r="LW340" s="1">
        <v>13.5</v>
      </c>
      <c r="LX340" s="1">
        <v>13.9</v>
      </c>
      <c r="LY340" s="1">
        <v>15.1</v>
      </c>
      <c r="LZ340" s="1">
        <v>15.3</v>
      </c>
      <c r="MA340" s="1">
        <v>16.8</v>
      </c>
      <c r="MB340" s="1">
        <v>15.3</v>
      </c>
      <c r="MC340" s="1">
        <v>15</v>
      </c>
      <c r="MD340" s="1">
        <v>15.3</v>
      </c>
      <c r="ME340" s="1">
        <v>65535</v>
      </c>
      <c r="MF340" s="1">
        <v>65535</v>
      </c>
      <c r="MG340" s="1">
        <v>65535</v>
      </c>
      <c r="MH340" s="1">
        <v>65535</v>
      </c>
      <c r="MI340" s="1">
        <v>65535</v>
      </c>
      <c r="MJ340" s="1">
        <v>65535</v>
      </c>
      <c r="MK340" s="1">
        <v>65535</v>
      </c>
      <c r="ML340" s="1">
        <v>65535</v>
      </c>
      <c r="MM340" s="1">
        <v>65535</v>
      </c>
      <c r="MN340" s="1">
        <v>65535</v>
      </c>
      <c r="MO340" s="1">
        <v>65535</v>
      </c>
      <c r="MP340" s="1">
        <v>65535</v>
      </c>
      <c r="MQ340" s="1">
        <v>65535</v>
      </c>
      <c r="MR340" s="1">
        <v>65535</v>
      </c>
      <c r="MS340" s="1">
        <v>65535</v>
      </c>
      <c r="MT340" s="1">
        <v>65535</v>
      </c>
      <c r="MU340" s="1">
        <v>65535</v>
      </c>
      <c r="MV340" s="1">
        <v>65535</v>
      </c>
      <c r="MW340" s="1">
        <v>65535</v>
      </c>
      <c r="MX340" s="1">
        <v>65535</v>
      </c>
      <c r="MY340" s="1">
        <v>65535</v>
      </c>
      <c r="MZ340" s="1">
        <v>65535</v>
      </c>
      <c r="NA340" s="1">
        <v>65535</v>
      </c>
      <c r="NB340" s="1">
        <v>65535</v>
      </c>
      <c r="NC340" s="1">
        <v>65535</v>
      </c>
      <c r="ND340" s="1">
        <v>65535</v>
      </c>
      <c r="NE340" s="1">
        <v>65535</v>
      </c>
      <c r="NF340" s="1">
        <v>65535</v>
      </c>
      <c r="NG340" s="1">
        <v>65535</v>
      </c>
      <c r="NH340" s="1">
        <v>65535</v>
      </c>
      <c r="NI340" s="1">
        <v>15.3</v>
      </c>
      <c r="NJ340" s="6">
        <f t="shared" si="270"/>
        <v>0.967741935483871</v>
      </c>
      <c r="NK340" s="3">
        <f t="shared" si="271"/>
        <v>0.9642857142857143</v>
      </c>
      <c r="NL340" s="3">
        <f t="shared" si="272"/>
        <v>1</v>
      </c>
      <c r="NM340" s="3">
        <f t="shared" si="273"/>
        <v>1</v>
      </c>
      <c r="NN340" s="3">
        <f t="shared" si="274"/>
        <v>1</v>
      </c>
      <c r="NO340" s="3">
        <f t="shared" si="275"/>
        <v>1</v>
      </c>
      <c r="NP340" s="3">
        <f t="shared" si="276"/>
        <v>1</v>
      </c>
      <c r="NQ340" s="3">
        <f t="shared" si="277"/>
        <v>1</v>
      </c>
      <c r="NR340" s="3">
        <f t="shared" si="278"/>
        <v>1</v>
      </c>
      <c r="NS340" s="3">
        <f t="shared" si="279"/>
        <v>1</v>
      </c>
      <c r="NT340" s="3">
        <f t="shared" si="280"/>
        <v>1</v>
      </c>
      <c r="NU340" s="3">
        <f t="shared" si="281"/>
        <v>3.2258064516129031E-2</v>
      </c>
      <c r="NV340" s="3">
        <f t="shared" si="282"/>
        <v>0.9123287671232877</v>
      </c>
      <c r="NW340" s="5">
        <f t="shared" si="283"/>
        <v>14.913333333333334</v>
      </c>
      <c r="NX340" s="1">
        <f t="shared" si="284"/>
        <v>15.496296296296297</v>
      </c>
      <c r="NY340" s="1">
        <f t="shared" si="285"/>
        <v>15.561290322580644</v>
      </c>
      <c r="NZ340" s="1">
        <f t="shared" si="286"/>
        <v>15.23</v>
      </c>
      <c r="OA340" s="1">
        <f t="shared" si="287"/>
        <v>15.00322580645161</v>
      </c>
      <c r="OB340" s="1">
        <f t="shared" si="288"/>
        <v>14.909999999999997</v>
      </c>
      <c r="OC340" s="1">
        <f t="shared" si="289"/>
        <v>14.303225806451607</v>
      </c>
      <c r="OD340" s="1">
        <f t="shared" si="290"/>
        <v>13.751612903225807</v>
      </c>
      <c r="OE340" s="1">
        <f t="shared" si="291"/>
        <v>14.633333333333335</v>
      </c>
      <c r="OF340" s="1">
        <f t="shared" si="292"/>
        <v>14.174193548387096</v>
      </c>
      <c r="OG340" s="1">
        <f t="shared" si="293"/>
        <v>14.893333333333334</v>
      </c>
      <c r="OH340" s="1" t="e">
        <f t="shared" si="294"/>
        <v>#N/A</v>
      </c>
      <c r="OI340" s="111" t="e">
        <f>NA()</f>
        <v>#N/A</v>
      </c>
      <c r="OJ340" s="112" t="e">
        <f>NA()</f>
        <v>#N/A</v>
      </c>
      <c r="OK340" s="112" t="e">
        <f>NA()</f>
        <v>#N/A</v>
      </c>
      <c r="OL340" s="112" t="e">
        <f>NA()</f>
        <v>#N/A</v>
      </c>
      <c r="OM340" s="112" t="e">
        <f>NA()</f>
        <v>#N/A</v>
      </c>
      <c r="ON340" s="112" t="e">
        <f>NA()</f>
        <v>#N/A</v>
      </c>
      <c r="OO340" s="112" t="e">
        <f>NA()</f>
        <v>#N/A</v>
      </c>
      <c r="OP340" s="112" t="e">
        <f>NA()</f>
        <v>#N/A</v>
      </c>
      <c r="OQ340" s="112" t="e">
        <f>NA()</f>
        <v>#N/A</v>
      </c>
      <c r="OR340" s="112" t="e">
        <f>NA()</f>
        <v>#N/A</v>
      </c>
      <c r="OS340" s="112" t="e">
        <f>NA()</f>
        <v>#N/A</v>
      </c>
      <c r="OT340" s="112" t="e">
        <f>NA()</f>
        <v>#N/A</v>
      </c>
      <c r="OU340" s="5" t="e">
        <f t="shared" si="246"/>
        <v>#N/A</v>
      </c>
      <c r="OV340" s="1" t="e">
        <f t="shared" si="247"/>
        <v>#N/A</v>
      </c>
      <c r="OW340" s="1" t="e">
        <f t="shared" si="248"/>
        <v>#N/A</v>
      </c>
      <c r="OX340" s="1" t="e">
        <f t="shared" si="249"/>
        <v>#N/A</v>
      </c>
      <c r="OY340" s="1" t="e">
        <f t="shared" si="250"/>
        <v>#N/A</v>
      </c>
      <c r="OZ340" s="1" t="e">
        <f t="shared" si="251"/>
        <v>#N/A</v>
      </c>
      <c r="PA340" s="1" t="e">
        <f t="shared" si="252"/>
        <v>#N/A</v>
      </c>
      <c r="PB340" s="1" t="e">
        <f t="shared" si="253"/>
        <v>#N/A</v>
      </c>
      <c r="PC340" s="1" t="e">
        <f t="shared" si="254"/>
        <v>#N/A</v>
      </c>
      <c r="PD340" s="1" t="e">
        <f t="shared" si="255"/>
        <v>#N/A</v>
      </c>
      <c r="PE340" s="1" t="e">
        <f t="shared" si="256"/>
        <v>#N/A</v>
      </c>
      <c r="PF340" s="1" t="e">
        <f t="shared" si="257"/>
        <v>#N/A</v>
      </c>
      <c r="PG340" s="111" t="e">
        <f>NA()</f>
        <v>#N/A</v>
      </c>
      <c r="PH340" s="112" t="e">
        <f>NA()</f>
        <v>#N/A</v>
      </c>
      <c r="PI340" s="112" t="e">
        <f>NA()</f>
        <v>#N/A</v>
      </c>
      <c r="PJ340" s="112" t="e">
        <f>NA()</f>
        <v>#N/A</v>
      </c>
      <c r="PK340" s="112" t="e">
        <f>NA()</f>
        <v>#N/A</v>
      </c>
      <c r="PL340" s="112" t="e">
        <f>NA()</f>
        <v>#N/A</v>
      </c>
      <c r="PM340" s="112" t="e">
        <f>NA()</f>
        <v>#N/A</v>
      </c>
      <c r="PN340" s="112" t="e">
        <f>NA()</f>
        <v>#N/A</v>
      </c>
      <c r="PO340" s="112" t="e">
        <f>NA()</f>
        <v>#N/A</v>
      </c>
      <c r="PP340" s="112" t="e">
        <f>NA()</f>
        <v>#N/A</v>
      </c>
      <c r="PQ340" s="112" t="e">
        <f>NA()</f>
        <v>#N/A</v>
      </c>
      <c r="PR340" s="137" t="e">
        <f>NA()</f>
        <v>#N/A</v>
      </c>
      <c r="PS340" s="5">
        <f t="array" ref="PS340">+IF(ISERROR($NW340)=FALSE,MIN(IF($H340:$AL340&lt;65534,$H340:$AL340,"")),NA())</f>
        <v>13</v>
      </c>
      <c r="PT340" s="1">
        <f t="array" ref="PT340">+IF(ISERROR($NX340)=FALSE,MIN(IF($AM340:$BN340&lt;65534,$AM340:$BN340,"")),NA())</f>
        <v>13.5</v>
      </c>
      <c r="PU340" s="1">
        <f t="array" ref="PU340">+IF(ISERROR($NY340)=FALSE,MIN(IF($BP340:$CT340&lt;65534,$BP340:$CT340,"")),NA())</f>
        <v>14.6</v>
      </c>
      <c r="PV340" s="1">
        <f t="array" ref="PV340">+IF(ISERROR($NZ340)=FALSE,MIN(IF($CU340:$DX340&lt;65534,$CU340:$DX340,"")),NA())</f>
        <v>13.2</v>
      </c>
      <c r="PW340" s="1">
        <f t="array" ref="PW340">+IF(ISERROR($OA340)=FALSE,MIN(IF($DY340:$FC340&lt;65534,$DY340:$FC340,"")),NA())</f>
        <v>13.8</v>
      </c>
      <c r="PX340" s="1">
        <f t="array" ref="PX340">+IF(ISERROR($OB340)=FALSE,MIN(IF($FD340:$GG340&lt;65534,$FD340:$GG340,"")),NA())</f>
        <v>13.6</v>
      </c>
      <c r="PY340" s="1">
        <f t="array" ref="PY340">+IF(ISERROR($OC340)=FALSE,MIN(IF($GH340:$HL340&lt;65534,$GH340:$HL340,"")),NA())</f>
        <v>13.1</v>
      </c>
      <c r="PZ340" s="1">
        <f t="array" ref="PZ340">+IF(ISERROR($OD340)=FALSE,MIN(IF($HM340:$IQ340&lt;65534,$HM340:$IQ340,"")),NA())</f>
        <v>11.3</v>
      </c>
      <c r="QA340" s="1">
        <f t="array" ref="QA340">+IF(ISERROR($OE340)=FALSE,MIN(IF($IR340:$JU340&lt;65534,$IR340:$JU340,"")),NA())</f>
        <v>13</v>
      </c>
      <c r="QB340" s="1">
        <f t="array" ref="QB340">+IF(ISERROR($OF340)=FALSE,MIN(IF($JV340:$KZ340&lt;65534,$JV340:$KZ340,"")),NA())</f>
        <v>12.3</v>
      </c>
      <c r="QC340" s="1">
        <f t="array" ref="QC340">+IF(ISERROR($OG340)=FALSE,MIN(IF($LA340:$MD340&lt;65534,$LA340:$MD340,"")),NA())</f>
        <v>13.1</v>
      </c>
      <c r="QD340" s="1" t="e">
        <f t="array" ref="QD340">+IF(ISERROR($OH340)=FALSE,MIN(IF($ME340:$NI340&lt;65534,$ME340:$NI340,"")),NA())</f>
        <v>#N/A</v>
      </c>
      <c r="QE340" s="5" t="e">
        <f t="shared" si="258"/>
        <v>#N/A</v>
      </c>
      <c r="QF340" s="1" t="e">
        <f t="shared" si="259"/>
        <v>#N/A</v>
      </c>
      <c r="QG340" s="1" t="e">
        <f t="shared" si="260"/>
        <v>#N/A</v>
      </c>
      <c r="QH340" s="1" t="e">
        <f t="shared" si="261"/>
        <v>#N/A</v>
      </c>
      <c r="QI340" s="1" t="e">
        <f t="shared" si="262"/>
        <v>#N/A</v>
      </c>
      <c r="QJ340" s="1" t="e">
        <f t="shared" si="263"/>
        <v>#N/A</v>
      </c>
      <c r="QK340" s="1" t="e">
        <f t="shared" si="264"/>
        <v>#N/A</v>
      </c>
      <c r="QL340" s="1" t="e">
        <f t="shared" si="265"/>
        <v>#N/A</v>
      </c>
      <c r="QM340" s="1" t="e">
        <f t="shared" si="266"/>
        <v>#N/A</v>
      </c>
      <c r="QN340" s="1" t="e">
        <f t="shared" si="267"/>
        <v>#N/A</v>
      </c>
      <c r="QO340" s="1" t="e">
        <f t="shared" si="268"/>
        <v>#N/A</v>
      </c>
      <c r="QP340" s="1" t="e">
        <f t="shared" si="269"/>
        <v>#N/A</v>
      </c>
      <c r="QQ340" s="5" t="s">
        <v>893</v>
      </c>
    </row>
    <row r="341" spans="1:459" s="1" customFormat="1" x14ac:dyDescent="0.2">
      <c r="A341" s="107">
        <v>22025040</v>
      </c>
      <c r="B341" s="108">
        <v>-76.063833333333335</v>
      </c>
      <c r="C341" s="108">
        <v>2.9777222222222224</v>
      </c>
      <c r="D341" s="109">
        <v>495</v>
      </c>
      <c r="E341" s="110" t="s">
        <v>668</v>
      </c>
      <c r="F341" s="110" t="s">
        <v>669</v>
      </c>
      <c r="G341" s="110" t="s">
        <v>29</v>
      </c>
      <c r="H341" s="1">
        <v>65535</v>
      </c>
      <c r="I341" s="1">
        <v>65535</v>
      </c>
      <c r="J341" s="1">
        <v>65535</v>
      </c>
      <c r="K341" s="1">
        <v>65535</v>
      </c>
      <c r="L341" s="1">
        <v>65535</v>
      </c>
      <c r="M341" s="1">
        <v>65535</v>
      </c>
      <c r="N341" s="1">
        <v>65535</v>
      </c>
      <c r="O341" s="1">
        <v>65535</v>
      </c>
      <c r="P341" s="1">
        <v>65535</v>
      </c>
      <c r="Q341" s="1">
        <v>65535</v>
      </c>
      <c r="R341" s="1">
        <v>65535</v>
      </c>
      <c r="S341" s="1">
        <v>65535</v>
      </c>
      <c r="T341" s="1">
        <v>65535</v>
      </c>
      <c r="U341" s="1">
        <v>65535</v>
      </c>
      <c r="V341" s="1">
        <v>65535</v>
      </c>
      <c r="W341" s="1">
        <v>65535</v>
      </c>
      <c r="X341" s="1">
        <v>65535</v>
      </c>
      <c r="Y341" s="1">
        <v>65535</v>
      </c>
      <c r="Z341" s="1">
        <v>65535</v>
      </c>
      <c r="AA341" s="1">
        <v>65535</v>
      </c>
      <c r="AB341" s="1">
        <v>65535</v>
      </c>
      <c r="AC341" s="1">
        <v>65535</v>
      </c>
      <c r="AD341" s="1">
        <v>65535</v>
      </c>
      <c r="AE341" s="1">
        <v>65535</v>
      </c>
      <c r="AF341" s="1">
        <v>65535</v>
      </c>
      <c r="AG341" s="1">
        <v>65535</v>
      </c>
      <c r="AH341" s="1">
        <v>65535</v>
      </c>
      <c r="AI341" s="1">
        <v>65535</v>
      </c>
      <c r="AJ341" s="1">
        <v>65535</v>
      </c>
      <c r="AK341" s="1">
        <v>65535</v>
      </c>
      <c r="AL341" s="1">
        <v>65535</v>
      </c>
      <c r="AM341" s="1">
        <v>65535</v>
      </c>
      <c r="AN341" s="1">
        <v>65535</v>
      </c>
      <c r="AO341" s="1">
        <v>65535</v>
      </c>
      <c r="AP341" s="1">
        <v>65535</v>
      </c>
      <c r="AQ341" s="1">
        <v>65535</v>
      </c>
      <c r="AR341" s="1">
        <v>65535</v>
      </c>
      <c r="AS341" s="1">
        <v>65535</v>
      </c>
      <c r="AT341" s="1">
        <v>65535</v>
      </c>
      <c r="AU341" s="1">
        <v>65535</v>
      </c>
      <c r="AV341" s="1">
        <v>65535</v>
      </c>
      <c r="AW341" s="1">
        <v>65535</v>
      </c>
      <c r="AX341" s="1">
        <v>65535</v>
      </c>
      <c r="AY341" s="1">
        <v>65535</v>
      </c>
      <c r="AZ341" s="1">
        <v>65535</v>
      </c>
      <c r="BA341" s="1">
        <v>65535</v>
      </c>
      <c r="BB341" s="1">
        <v>65535</v>
      </c>
      <c r="BC341" s="1">
        <v>65535</v>
      </c>
      <c r="BD341" s="1">
        <v>65535</v>
      </c>
      <c r="BE341" s="1">
        <v>65535</v>
      </c>
      <c r="BF341" s="1">
        <v>65535</v>
      </c>
      <c r="BG341" s="1">
        <v>65535</v>
      </c>
      <c r="BH341" s="1">
        <v>65535</v>
      </c>
      <c r="BI341" s="1">
        <v>65535</v>
      </c>
      <c r="BJ341" s="1">
        <v>65535</v>
      </c>
      <c r="BK341" s="1">
        <v>65535</v>
      </c>
      <c r="BL341" s="1">
        <v>65535</v>
      </c>
      <c r="BM341" s="1">
        <v>65535</v>
      </c>
      <c r="BN341" s="1">
        <v>65535</v>
      </c>
      <c r="BO341" s="102"/>
      <c r="BP341" s="1">
        <v>65535</v>
      </c>
      <c r="BQ341" s="1">
        <v>65535</v>
      </c>
      <c r="BR341" s="1">
        <v>65535</v>
      </c>
      <c r="BS341" s="1">
        <v>65535</v>
      </c>
      <c r="BT341" s="1">
        <v>65535</v>
      </c>
      <c r="BU341" s="1">
        <v>65535</v>
      </c>
      <c r="BV341" s="1">
        <v>65535</v>
      </c>
      <c r="BW341" s="1">
        <v>65535</v>
      </c>
      <c r="BX341" s="1">
        <v>65535</v>
      </c>
      <c r="BY341" s="1">
        <v>65535</v>
      </c>
      <c r="BZ341" s="1">
        <v>65535</v>
      </c>
      <c r="CA341" s="1">
        <v>65535</v>
      </c>
      <c r="CB341" s="1">
        <v>65535</v>
      </c>
      <c r="CC341" s="1">
        <v>65535</v>
      </c>
      <c r="CD341" s="1">
        <v>65535</v>
      </c>
      <c r="CE341" s="1">
        <v>65535</v>
      </c>
      <c r="CF341" s="1">
        <v>65535</v>
      </c>
      <c r="CG341" s="1">
        <v>65535</v>
      </c>
      <c r="CH341" s="1">
        <v>65535</v>
      </c>
      <c r="CI341" s="1">
        <v>65535</v>
      </c>
      <c r="CJ341" s="1">
        <v>65535</v>
      </c>
      <c r="CK341" s="1">
        <v>65535</v>
      </c>
      <c r="CL341" s="1">
        <v>65535</v>
      </c>
      <c r="CM341" s="1">
        <v>65535</v>
      </c>
      <c r="CN341" s="1">
        <v>65535</v>
      </c>
      <c r="CO341" s="1">
        <v>65535</v>
      </c>
      <c r="CP341" s="1">
        <v>65535</v>
      </c>
      <c r="CQ341" s="1">
        <v>65535</v>
      </c>
      <c r="CR341" s="1">
        <v>65535</v>
      </c>
      <c r="CS341" s="1">
        <v>65535</v>
      </c>
      <c r="CT341" s="1">
        <v>65535</v>
      </c>
      <c r="CU341" s="1">
        <v>9.6999999999999993</v>
      </c>
      <c r="CV341" s="1">
        <v>9.1999999999999993</v>
      </c>
      <c r="CW341" s="1">
        <v>5.2</v>
      </c>
      <c r="CX341" s="1">
        <v>8.9</v>
      </c>
      <c r="CY341" s="1">
        <v>8.6</v>
      </c>
      <c r="CZ341" s="1">
        <v>9.1999999999999993</v>
      </c>
      <c r="DA341" s="1">
        <v>6.2</v>
      </c>
      <c r="DB341" s="1">
        <v>6.5</v>
      </c>
      <c r="DC341" s="1">
        <v>8.1999999999999993</v>
      </c>
      <c r="DD341" s="1">
        <v>7.3</v>
      </c>
      <c r="DE341" s="1">
        <v>8.5</v>
      </c>
      <c r="DF341" s="1">
        <v>8.1999999999999993</v>
      </c>
      <c r="DG341" s="1">
        <v>7.4</v>
      </c>
      <c r="DH341" s="1">
        <v>7.1</v>
      </c>
      <c r="DI341" s="1">
        <v>8.6999999999999993</v>
      </c>
      <c r="DJ341" s="1">
        <v>8.3000000000000007</v>
      </c>
      <c r="DK341" s="1">
        <v>7.2</v>
      </c>
      <c r="DL341" s="1">
        <v>7.9</v>
      </c>
      <c r="DM341" s="1">
        <v>5.9</v>
      </c>
      <c r="DN341" s="1">
        <v>9.6999999999999993</v>
      </c>
      <c r="DO341" s="1">
        <v>10</v>
      </c>
      <c r="DP341" s="1">
        <v>10.5</v>
      </c>
      <c r="DQ341" s="1">
        <v>7.1</v>
      </c>
      <c r="DR341" s="1">
        <v>8.5</v>
      </c>
      <c r="DS341" s="1">
        <v>6.3</v>
      </c>
      <c r="DT341" s="1">
        <v>9.6</v>
      </c>
      <c r="DU341" s="1">
        <v>9.5</v>
      </c>
      <c r="DV341" s="1">
        <v>7.1</v>
      </c>
      <c r="DW341" s="1">
        <v>7.1</v>
      </c>
      <c r="DX341" s="1">
        <v>7.1</v>
      </c>
      <c r="DY341" s="1">
        <v>4.9000000000000004</v>
      </c>
      <c r="DZ341" s="1">
        <v>6.2</v>
      </c>
      <c r="EA341" s="1">
        <v>7.4</v>
      </c>
      <c r="EB341" s="1">
        <v>7.6</v>
      </c>
      <c r="EC341" s="1">
        <v>7.9</v>
      </c>
      <c r="ED341" s="1">
        <v>9.6</v>
      </c>
      <c r="EE341" s="1">
        <v>6.7</v>
      </c>
      <c r="EF341" s="1">
        <v>8.5</v>
      </c>
      <c r="EG341" s="1">
        <v>10.3</v>
      </c>
      <c r="EH341" s="1">
        <v>9.6999999999999993</v>
      </c>
      <c r="EI341" s="1">
        <v>10</v>
      </c>
      <c r="EJ341" s="1">
        <v>9.8000000000000007</v>
      </c>
      <c r="EK341" s="1">
        <v>9.3000000000000007</v>
      </c>
      <c r="EL341" s="1">
        <v>9.8000000000000007</v>
      </c>
      <c r="EM341" s="1">
        <v>8.6999999999999993</v>
      </c>
      <c r="EN341" s="1">
        <v>8.6</v>
      </c>
      <c r="EO341" s="1">
        <v>9.9</v>
      </c>
      <c r="EP341" s="1">
        <v>8.9</v>
      </c>
      <c r="EQ341" s="1">
        <v>8.8000000000000007</v>
      </c>
      <c r="ER341" s="1">
        <v>9.3000000000000007</v>
      </c>
      <c r="ES341" s="1">
        <v>6.8</v>
      </c>
      <c r="ET341" s="1">
        <v>8.6999999999999993</v>
      </c>
      <c r="EU341" s="1">
        <v>10.3</v>
      </c>
      <c r="EV341" s="1">
        <v>9.3000000000000007</v>
      </c>
      <c r="EW341" s="1">
        <v>10</v>
      </c>
      <c r="EX341" s="1">
        <v>8.6</v>
      </c>
      <c r="EY341" s="1">
        <v>9.6</v>
      </c>
      <c r="EZ341" s="1">
        <v>8.8000000000000007</v>
      </c>
      <c r="FA341" s="1">
        <v>8.5</v>
      </c>
      <c r="FB341" s="1">
        <v>9.9</v>
      </c>
      <c r="FC341" s="1">
        <v>8.1</v>
      </c>
      <c r="FD341" s="1">
        <v>9.5</v>
      </c>
      <c r="FE341" s="1">
        <v>7.3</v>
      </c>
      <c r="FF341" s="1">
        <v>7.4</v>
      </c>
      <c r="FG341" s="1">
        <v>6.7</v>
      </c>
      <c r="FH341" s="1">
        <v>9.4</v>
      </c>
      <c r="FI341" s="1">
        <v>6.7</v>
      </c>
      <c r="FJ341" s="1">
        <v>7.9</v>
      </c>
      <c r="FK341" s="1">
        <v>5.6</v>
      </c>
      <c r="FL341" s="1">
        <v>8.6999999999999993</v>
      </c>
      <c r="FM341" s="1">
        <v>8.8000000000000007</v>
      </c>
      <c r="FN341" s="1">
        <v>9.1999999999999993</v>
      </c>
      <c r="FO341" s="1">
        <v>8.1</v>
      </c>
      <c r="FP341" s="1">
        <v>8.8000000000000007</v>
      </c>
      <c r="FQ341" s="1">
        <v>8</v>
      </c>
      <c r="FR341" s="1">
        <v>6.1</v>
      </c>
      <c r="FS341" s="1">
        <v>8.3000000000000007</v>
      </c>
      <c r="FT341" s="1">
        <v>10.7</v>
      </c>
      <c r="FU341" s="1">
        <v>8.8000000000000007</v>
      </c>
      <c r="FV341" s="1">
        <v>9.1</v>
      </c>
      <c r="FW341" s="1">
        <v>8.6</v>
      </c>
      <c r="FX341" s="1">
        <v>9</v>
      </c>
      <c r="FY341" s="1">
        <v>7.9</v>
      </c>
      <c r="FZ341" s="1">
        <v>8.1</v>
      </c>
      <c r="GA341" s="1">
        <v>8</v>
      </c>
      <c r="GB341" s="1">
        <v>8.6999999999999993</v>
      </c>
      <c r="GC341" s="1">
        <v>6.7</v>
      </c>
      <c r="GD341" s="1">
        <v>6.6</v>
      </c>
      <c r="GE341" s="1">
        <v>8.6</v>
      </c>
      <c r="GF341" s="1">
        <v>5.5</v>
      </c>
      <c r="GG341" s="1">
        <v>6</v>
      </c>
      <c r="GH341" s="1">
        <v>7.4</v>
      </c>
      <c r="GI341" s="1">
        <v>7.7</v>
      </c>
      <c r="GJ341" s="1">
        <v>9.6999999999999993</v>
      </c>
      <c r="GK341" s="1">
        <v>7.6</v>
      </c>
      <c r="GL341" s="1">
        <v>6.2</v>
      </c>
      <c r="GM341" s="1">
        <v>7.4</v>
      </c>
      <c r="GN341" s="1">
        <v>5.9</v>
      </c>
      <c r="GO341" s="1">
        <v>6.1</v>
      </c>
      <c r="GP341" s="1">
        <v>5.7</v>
      </c>
      <c r="GQ341" s="1">
        <v>7.3</v>
      </c>
      <c r="GR341" s="1">
        <v>6.2</v>
      </c>
      <c r="GS341" s="1">
        <v>8.3000000000000007</v>
      </c>
      <c r="GT341" s="1">
        <v>8.1999999999999993</v>
      </c>
      <c r="GU341" s="1">
        <v>7.1</v>
      </c>
      <c r="GV341" s="1">
        <v>8.1999999999999993</v>
      </c>
      <c r="GW341" s="1">
        <v>4.8</v>
      </c>
      <c r="GX341" s="1">
        <v>5.8</v>
      </c>
      <c r="GY341" s="1">
        <v>6.5</v>
      </c>
      <c r="GZ341" s="1">
        <v>9</v>
      </c>
      <c r="HA341" s="1">
        <v>7.7</v>
      </c>
      <c r="HB341" s="1">
        <v>7</v>
      </c>
      <c r="HC341" s="1">
        <v>8.8000000000000007</v>
      </c>
      <c r="HD341" s="1">
        <v>8.9</v>
      </c>
      <c r="HE341" s="1">
        <v>8.1</v>
      </c>
      <c r="HF341" s="1">
        <v>6.1</v>
      </c>
      <c r="HG341" s="1">
        <v>7.3</v>
      </c>
      <c r="HH341" s="1">
        <v>8.6999999999999993</v>
      </c>
      <c r="HI341" s="1">
        <v>7.3</v>
      </c>
      <c r="HJ341" s="1">
        <v>5.5</v>
      </c>
      <c r="HK341" s="1">
        <v>7.6</v>
      </c>
      <c r="HL341" s="1">
        <v>6.5</v>
      </c>
      <c r="HM341" s="1">
        <v>5.3</v>
      </c>
      <c r="HN341" s="1">
        <v>7.1</v>
      </c>
      <c r="HO341" s="1">
        <v>7.5</v>
      </c>
      <c r="HP341" s="1">
        <v>7.6</v>
      </c>
      <c r="HQ341" s="1">
        <v>8.6999999999999993</v>
      </c>
      <c r="HR341" s="1">
        <v>6</v>
      </c>
      <c r="HS341" s="1">
        <v>8.1999999999999993</v>
      </c>
      <c r="HT341" s="1">
        <v>7.5</v>
      </c>
      <c r="HU341" s="1">
        <v>5.6</v>
      </c>
      <c r="HV341" s="1">
        <v>4.8</v>
      </c>
      <c r="HW341" s="1">
        <v>6.4</v>
      </c>
      <c r="HX341" s="1">
        <v>7.9</v>
      </c>
      <c r="HY341" s="1">
        <v>8.5</v>
      </c>
      <c r="HZ341" s="1">
        <v>7.9</v>
      </c>
      <c r="IA341" s="1">
        <v>6.3</v>
      </c>
      <c r="IB341" s="1">
        <v>4.5999999999999996</v>
      </c>
      <c r="IC341" s="1">
        <v>8.3000000000000007</v>
      </c>
      <c r="ID341" s="1">
        <v>5.2</v>
      </c>
      <c r="IE341" s="1">
        <v>6.1</v>
      </c>
      <c r="IF341" s="1">
        <v>6</v>
      </c>
      <c r="IG341" s="1">
        <v>6.8</v>
      </c>
      <c r="IH341" s="1">
        <v>4.2</v>
      </c>
      <c r="II341" s="1">
        <v>6.2</v>
      </c>
      <c r="IJ341" s="1">
        <v>7.9</v>
      </c>
      <c r="IK341" s="1">
        <v>5.2</v>
      </c>
      <c r="IL341" s="1">
        <v>5.4</v>
      </c>
      <c r="IM341" s="1">
        <v>5.9</v>
      </c>
      <c r="IN341" s="1">
        <v>8.8000000000000007</v>
      </c>
      <c r="IO341" s="1">
        <v>5.4</v>
      </c>
      <c r="IP341" s="1">
        <v>5.0999999999999996</v>
      </c>
      <c r="IQ341" s="1">
        <v>6.2</v>
      </c>
      <c r="IR341" s="1">
        <v>7.9</v>
      </c>
      <c r="IS341" s="1">
        <v>7.8</v>
      </c>
      <c r="IT341" s="1">
        <v>6.9</v>
      </c>
      <c r="IU341" s="1">
        <v>8.1999999999999993</v>
      </c>
      <c r="IV341" s="1">
        <v>5.4</v>
      </c>
      <c r="IW341" s="1">
        <v>7.5</v>
      </c>
      <c r="IX341" s="1">
        <v>6.2</v>
      </c>
      <c r="IY341" s="1">
        <v>5.3</v>
      </c>
      <c r="IZ341" s="1">
        <v>8.5</v>
      </c>
      <c r="JA341" s="1">
        <v>4.3</v>
      </c>
      <c r="JB341" s="1">
        <v>6.1</v>
      </c>
      <c r="JC341" s="1">
        <v>8.4</v>
      </c>
      <c r="JD341" s="1">
        <v>8.6999999999999993</v>
      </c>
      <c r="JE341" s="1">
        <v>9.6999999999999993</v>
      </c>
      <c r="JF341" s="1">
        <v>7</v>
      </c>
      <c r="JG341" s="1">
        <v>6.1</v>
      </c>
      <c r="JH341" s="1">
        <v>6.7</v>
      </c>
      <c r="JI341" s="1">
        <v>6.7</v>
      </c>
      <c r="JJ341" s="1">
        <v>9.3000000000000007</v>
      </c>
      <c r="JK341" s="1">
        <v>5.6</v>
      </c>
      <c r="JL341" s="1">
        <v>6.4</v>
      </c>
      <c r="JM341" s="1">
        <v>6.4</v>
      </c>
      <c r="JN341" s="1">
        <v>6.5</v>
      </c>
      <c r="JO341" s="1">
        <v>5.6</v>
      </c>
      <c r="JP341" s="1">
        <v>7</v>
      </c>
      <c r="JQ341" s="1">
        <v>8.1</v>
      </c>
      <c r="JR341" s="1">
        <v>5.8</v>
      </c>
      <c r="JS341" s="1">
        <v>8</v>
      </c>
      <c r="JT341" s="1">
        <v>6</v>
      </c>
      <c r="JU341" s="1">
        <v>6.4</v>
      </c>
      <c r="JV341" s="1">
        <v>8.5</v>
      </c>
      <c r="JW341" s="1">
        <v>5.8</v>
      </c>
      <c r="JX341" s="1">
        <v>6.9</v>
      </c>
      <c r="JY341" s="1">
        <v>4.7</v>
      </c>
      <c r="JZ341" s="1">
        <v>4.4000000000000004</v>
      </c>
      <c r="KA341" s="1">
        <v>65535</v>
      </c>
      <c r="KB341" s="1">
        <v>7.1</v>
      </c>
      <c r="KC341" s="1">
        <v>6.2</v>
      </c>
      <c r="KD341" s="1">
        <v>4.7</v>
      </c>
      <c r="KE341" s="1">
        <v>5.7</v>
      </c>
      <c r="KF341" s="1">
        <v>6.5</v>
      </c>
      <c r="KG341" s="1">
        <v>7.4</v>
      </c>
      <c r="KH341" s="1">
        <v>9.5</v>
      </c>
      <c r="KI341" s="1">
        <v>7.9</v>
      </c>
      <c r="KJ341" s="1">
        <v>4.3</v>
      </c>
      <c r="KK341" s="1">
        <v>6.8</v>
      </c>
      <c r="KL341" s="1">
        <v>7.5</v>
      </c>
      <c r="KM341" s="1">
        <v>7.4</v>
      </c>
      <c r="KN341" s="1">
        <v>8.4</v>
      </c>
      <c r="KO341" s="1">
        <v>8.1999999999999993</v>
      </c>
      <c r="KP341" s="1">
        <v>7.2</v>
      </c>
      <c r="KQ341" s="1">
        <v>7.3</v>
      </c>
      <c r="KR341" s="1">
        <v>5.5</v>
      </c>
      <c r="KS341" s="1">
        <v>65535</v>
      </c>
      <c r="KT341" s="1">
        <v>65535</v>
      </c>
      <c r="KU341" s="1">
        <v>65535</v>
      </c>
      <c r="KV341" s="1">
        <v>65535</v>
      </c>
      <c r="KW341" s="1">
        <v>65535</v>
      </c>
      <c r="KX341" s="1">
        <v>65535</v>
      </c>
      <c r="KY341" s="1">
        <v>65535</v>
      </c>
      <c r="KZ341" s="1">
        <v>65535</v>
      </c>
      <c r="LA341" s="1">
        <v>65535</v>
      </c>
      <c r="LB341" s="1">
        <v>65535</v>
      </c>
      <c r="LC341" s="1">
        <v>65535</v>
      </c>
      <c r="LD341" s="1">
        <v>65535</v>
      </c>
      <c r="LE341" s="1">
        <v>65535</v>
      </c>
      <c r="LF341" s="1">
        <v>65535</v>
      </c>
      <c r="LG341" s="1">
        <v>65535</v>
      </c>
      <c r="LH341" s="1">
        <v>65535</v>
      </c>
      <c r="LI341" s="1">
        <v>65535</v>
      </c>
      <c r="LJ341" s="1">
        <v>65535</v>
      </c>
      <c r="LK341" s="1">
        <v>65535</v>
      </c>
      <c r="LL341" s="1">
        <v>65535</v>
      </c>
      <c r="LM341" s="1">
        <v>65535</v>
      </c>
      <c r="LN341" s="1">
        <v>65535</v>
      </c>
      <c r="LO341" s="1">
        <v>65535</v>
      </c>
      <c r="LP341" s="1">
        <v>65535</v>
      </c>
      <c r="LQ341" s="1">
        <v>65535</v>
      </c>
      <c r="LR341" s="1">
        <v>65535</v>
      </c>
      <c r="LS341" s="1">
        <v>65535</v>
      </c>
      <c r="LT341" s="1">
        <v>65535</v>
      </c>
      <c r="LU341" s="1">
        <v>65535</v>
      </c>
      <c r="LV341" s="1">
        <v>65535</v>
      </c>
      <c r="LW341" s="1">
        <v>65535</v>
      </c>
      <c r="LX341" s="1">
        <v>65535</v>
      </c>
      <c r="LY341" s="1">
        <v>65535</v>
      </c>
      <c r="LZ341" s="1">
        <v>65535</v>
      </c>
      <c r="MA341" s="1">
        <v>65535</v>
      </c>
      <c r="MB341" s="1">
        <v>65535</v>
      </c>
      <c r="MC341" s="1">
        <v>65535</v>
      </c>
      <c r="MD341" s="1">
        <v>65535</v>
      </c>
      <c r="ME341" s="1">
        <v>65535</v>
      </c>
      <c r="MF341" s="1">
        <v>65535</v>
      </c>
      <c r="MG341" s="1">
        <v>65535</v>
      </c>
      <c r="MH341" s="1">
        <v>65535</v>
      </c>
      <c r="MI341" s="1">
        <v>65535</v>
      </c>
      <c r="MJ341" s="1">
        <v>65535</v>
      </c>
      <c r="MK341" s="1">
        <v>65535</v>
      </c>
      <c r="ML341" s="1">
        <v>65535</v>
      </c>
      <c r="MM341" s="1">
        <v>65535</v>
      </c>
      <c r="MN341" s="1">
        <v>65535</v>
      </c>
      <c r="MO341" s="1">
        <v>65535</v>
      </c>
      <c r="MP341" s="1">
        <v>65535</v>
      </c>
      <c r="MQ341" s="1">
        <v>65535</v>
      </c>
      <c r="MR341" s="1">
        <v>65535</v>
      </c>
      <c r="MS341" s="1">
        <v>65535</v>
      </c>
      <c r="MT341" s="1">
        <v>65535</v>
      </c>
      <c r="MU341" s="1">
        <v>65535</v>
      </c>
      <c r="MV341" s="1">
        <v>65535</v>
      </c>
      <c r="MW341" s="1">
        <v>65535</v>
      </c>
      <c r="MX341" s="1">
        <v>65535</v>
      </c>
      <c r="MY341" s="1">
        <v>65535</v>
      </c>
      <c r="MZ341" s="1">
        <v>65535</v>
      </c>
      <c r="NA341" s="1">
        <v>65535</v>
      </c>
      <c r="NB341" s="1">
        <v>65535</v>
      </c>
      <c r="NC341" s="1">
        <v>65535</v>
      </c>
      <c r="ND341" s="1">
        <v>65535</v>
      </c>
      <c r="NE341" s="1">
        <v>65535</v>
      </c>
      <c r="NF341" s="1">
        <v>65535</v>
      </c>
      <c r="NG341" s="1">
        <v>65535</v>
      </c>
      <c r="NH341" s="1">
        <v>65535</v>
      </c>
      <c r="NI341" s="1">
        <v>65535</v>
      </c>
      <c r="NJ341" s="6">
        <f t="shared" si="270"/>
        <v>0</v>
      </c>
      <c r="NK341" s="3">
        <f t="shared" si="271"/>
        <v>0</v>
      </c>
      <c r="NL341" s="3">
        <f t="shared" si="272"/>
        <v>0</v>
      </c>
      <c r="NM341" s="3">
        <f t="shared" si="273"/>
        <v>1</v>
      </c>
      <c r="NN341" s="3">
        <f t="shared" si="274"/>
        <v>1</v>
      </c>
      <c r="NO341" s="3">
        <f t="shared" si="275"/>
        <v>1</v>
      </c>
      <c r="NP341" s="3">
        <f t="shared" si="276"/>
        <v>1</v>
      </c>
      <c r="NQ341" s="3">
        <f t="shared" si="277"/>
        <v>1</v>
      </c>
      <c r="NR341" s="3">
        <f t="shared" si="278"/>
        <v>1</v>
      </c>
      <c r="NS341" s="3">
        <f t="shared" si="279"/>
        <v>0.70967741935483875</v>
      </c>
      <c r="NT341" s="3">
        <f t="shared" si="280"/>
        <v>0</v>
      </c>
      <c r="NU341" s="3">
        <f t="shared" si="281"/>
        <v>0</v>
      </c>
      <c r="NV341" s="3">
        <f t="shared" si="282"/>
        <v>0.56164383561643838</v>
      </c>
      <c r="NW341" s="5" t="e">
        <f t="shared" si="283"/>
        <v>#N/A</v>
      </c>
      <c r="NX341" s="1" t="e">
        <f t="shared" si="284"/>
        <v>#N/A</v>
      </c>
      <c r="NY341" s="1" t="e">
        <f t="shared" si="285"/>
        <v>#N/A</v>
      </c>
      <c r="NZ341" s="1">
        <f t="shared" si="286"/>
        <v>8.0233333333333334</v>
      </c>
      <c r="OA341" s="1">
        <f t="shared" si="287"/>
        <v>8.7258064516129057</v>
      </c>
      <c r="OB341" s="1">
        <f t="shared" si="288"/>
        <v>7.9599999999999982</v>
      </c>
      <c r="OC341" s="1">
        <f t="shared" si="289"/>
        <v>7.2451612903225806</v>
      </c>
      <c r="OD341" s="1">
        <f t="shared" si="290"/>
        <v>6.5354838709677425</v>
      </c>
      <c r="OE341" s="1">
        <f t="shared" si="291"/>
        <v>6.9500000000000011</v>
      </c>
      <c r="OF341" s="1">
        <f t="shared" si="292"/>
        <v>6.7227272727272744</v>
      </c>
      <c r="OG341" s="1" t="e">
        <f t="shared" si="293"/>
        <v>#N/A</v>
      </c>
      <c r="OH341" s="1" t="e">
        <f t="shared" si="294"/>
        <v>#N/A</v>
      </c>
      <c r="OI341" s="111" t="e">
        <f>NA()</f>
        <v>#N/A</v>
      </c>
      <c r="OJ341" s="112" t="e">
        <f>NA()</f>
        <v>#N/A</v>
      </c>
      <c r="OK341" s="112" t="e">
        <f>NA()</f>
        <v>#N/A</v>
      </c>
      <c r="OL341" s="112" t="e">
        <f>NA()</f>
        <v>#N/A</v>
      </c>
      <c r="OM341" s="112" t="e">
        <f>NA()</f>
        <v>#N/A</v>
      </c>
      <c r="ON341" s="112" t="e">
        <f>NA()</f>
        <v>#N/A</v>
      </c>
      <c r="OO341" s="112" t="e">
        <f>NA()</f>
        <v>#N/A</v>
      </c>
      <c r="OP341" s="112" t="e">
        <f>NA()</f>
        <v>#N/A</v>
      </c>
      <c r="OQ341" s="112" t="e">
        <f>NA()</f>
        <v>#N/A</v>
      </c>
      <c r="OR341" s="112" t="e">
        <f>NA()</f>
        <v>#N/A</v>
      </c>
      <c r="OS341" s="112" t="e">
        <f>NA()</f>
        <v>#N/A</v>
      </c>
      <c r="OT341" s="112" t="e">
        <f>NA()</f>
        <v>#N/A</v>
      </c>
      <c r="OU341" s="5" t="e">
        <f t="shared" si="246"/>
        <v>#N/A</v>
      </c>
      <c r="OV341" s="1" t="e">
        <f t="shared" si="247"/>
        <v>#N/A</v>
      </c>
      <c r="OW341" s="1" t="e">
        <f t="shared" si="248"/>
        <v>#N/A</v>
      </c>
      <c r="OX341" s="1" t="e">
        <f t="shared" si="249"/>
        <v>#N/A</v>
      </c>
      <c r="OY341" s="1" t="e">
        <f t="shared" si="250"/>
        <v>#N/A</v>
      </c>
      <c r="OZ341" s="1" t="e">
        <f t="shared" si="251"/>
        <v>#N/A</v>
      </c>
      <c r="PA341" s="1" t="e">
        <f t="shared" si="252"/>
        <v>#N/A</v>
      </c>
      <c r="PB341" s="1" t="e">
        <f t="shared" si="253"/>
        <v>#N/A</v>
      </c>
      <c r="PC341" s="1" t="e">
        <f t="shared" si="254"/>
        <v>#N/A</v>
      </c>
      <c r="PD341" s="1" t="e">
        <f t="shared" si="255"/>
        <v>#N/A</v>
      </c>
      <c r="PE341" s="1" t="e">
        <f t="shared" si="256"/>
        <v>#N/A</v>
      </c>
      <c r="PF341" s="1" t="e">
        <f t="shared" si="257"/>
        <v>#N/A</v>
      </c>
      <c r="PG341" s="111" t="e">
        <f>NA()</f>
        <v>#N/A</v>
      </c>
      <c r="PH341" s="112" t="e">
        <f>NA()</f>
        <v>#N/A</v>
      </c>
      <c r="PI341" s="112" t="e">
        <f>NA()</f>
        <v>#N/A</v>
      </c>
      <c r="PJ341" s="112" t="e">
        <f>NA()</f>
        <v>#N/A</v>
      </c>
      <c r="PK341" s="112" t="e">
        <f>NA()</f>
        <v>#N/A</v>
      </c>
      <c r="PL341" s="112" t="e">
        <f>NA()</f>
        <v>#N/A</v>
      </c>
      <c r="PM341" s="112" t="e">
        <f>NA()</f>
        <v>#N/A</v>
      </c>
      <c r="PN341" s="112" t="e">
        <f>NA()</f>
        <v>#N/A</v>
      </c>
      <c r="PO341" s="112" t="e">
        <f>NA()</f>
        <v>#N/A</v>
      </c>
      <c r="PP341" s="112" t="e">
        <f>NA()</f>
        <v>#N/A</v>
      </c>
      <c r="PQ341" s="112" t="e">
        <f>NA()</f>
        <v>#N/A</v>
      </c>
      <c r="PR341" s="137" t="e">
        <f>NA()</f>
        <v>#N/A</v>
      </c>
      <c r="PS341" s="5" t="e">
        <f t="array" ref="PS341">+IF(ISERROR($NW341)=FALSE,MIN(IF($H341:$AL341&lt;65534,$H341:$AL341,"")),NA())</f>
        <v>#N/A</v>
      </c>
      <c r="PT341" s="1" t="e">
        <f t="array" ref="PT341">+IF(ISERROR($NX341)=FALSE,MIN(IF($AM341:$BN341&lt;65534,$AM341:$BN341,"")),NA())</f>
        <v>#N/A</v>
      </c>
      <c r="PU341" s="1" t="e">
        <f t="array" ref="PU341">+IF(ISERROR($NY341)=FALSE,MIN(IF($BP341:$CT341&lt;65534,$BP341:$CT341,"")),NA())</f>
        <v>#N/A</v>
      </c>
      <c r="PV341" s="1">
        <f t="array" ref="PV341">+IF(ISERROR($NZ341)=FALSE,MIN(IF($CU341:$DX341&lt;65534,$CU341:$DX341,"")),NA())</f>
        <v>5.2</v>
      </c>
      <c r="PW341" s="1">
        <f t="array" ref="PW341">+IF(ISERROR($OA341)=FALSE,MIN(IF($DY341:$FC341&lt;65534,$DY341:$FC341,"")),NA())</f>
        <v>4.9000000000000004</v>
      </c>
      <c r="PX341" s="1">
        <f t="array" ref="PX341">+IF(ISERROR($OB341)=FALSE,MIN(IF($FD341:$GG341&lt;65534,$FD341:$GG341,"")),NA())</f>
        <v>5.5</v>
      </c>
      <c r="PY341" s="1">
        <f t="array" ref="PY341">+IF(ISERROR($OC341)=FALSE,MIN(IF($GH341:$HL341&lt;65534,$GH341:$HL341,"")),NA())</f>
        <v>4.8</v>
      </c>
      <c r="PZ341" s="1">
        <f t="array" ref="PZ341">+IF(ISERROR($OD341)=FALSE,MIN(IF($HM341:$IQ341&lt;65534,$HM341:$IQ341,"")),NA())</f>
        <v>4.2</v>
      </c>
      <c r="QA341" s="1">
        <f t="array" ref="QA341">+IF(ISERROR($OE341)=FALSE,MIN(IF($IR341:$JU341&lt;65534,$IR341:$JU341,"")),NA())</f>
        <v>4.3</v>
      </c>
      <c r="QB341" s="1">
        <f t="array" ref="QB341">+IF(ISERROR($OF341)=FALSE,MIN(IF($JV341:$KZ341&lt;65534,$JV341:$KZ341,"")),NA())</f>
        <v>4.3</v>
      </c>
      <c r="QC341" s="1" t="e">
        <f t="array" ref="QC341">+IF(ISERROR($OG341)=FALSE,MIN(IF($LA341:$MD341&lt;65534,$LA341:$MD341,"")),NA())</f>
        <v>#N/A</v>
      </c>
      <c r="QD341" s="1" t="e">
        <f t="array" ref="QD341">+IF(ISERROR($OH341)=FALSE,MIN(IF($ME341:$NI341&lt;65534,$ME341:$NI341,"")),NA())</f>
        <v>#N/A</v>
      </c>
      <c r="QE341" s="5" t="e">
        <f t="shared" si="258"/>
        <v>#N/A</v>
      </c>
      <c r="QF341" s="1" t="e">
        <f t="shared" si="259"/>
        <v>#N/A</v>
      </c>
      <c r="QG341" s="1" t="e">
        <f t="shared" si="260"/>
        <v>#N/A</v>
      </c>
      <c r="QH341" s="1" t="e">
        <f t="shared" si="261"/>
        <v>#N/A</v>
      </c>
      <c r="QI341" s="1" t="e">
        <f t="shared" si="262"/>
        <v>#N/A</v>
      </c>
      <c r="QJ341" s="1" t="e">
        <f t="shared" si="263"/>
        <v>#N/A</v>
      </c>
      <c r="QK341" s="1" t="e">
        <f t="shared" si="264"/>
        <v>#N/A</v>
      </c>
      <c r="QL341" s="1" t="e">
        <f t="shared" si="265"/>
        <v>#N/A</v>
      </c>
      <c r="QM341" s="1" t="e">
        <f t="shared" si="266"/>
        <v>#N/A</v>
      </c>
      <c r="QN341" s="1" t="e">
        <f t="shared" si="267"/>
        <v>#N/A</v>
      </c>
      <c r="QO341" s="1" t="e">
        <f t="shared" si="268"/>
        <v>#N/A</v>
      </c>
      <c r="QP341" s="1" t="e">
        <f t="shared" si="269"/>
        <v>#N/A</v>
      </c>
      <c r="QQ341" s="5" t="s">
        <v>893</v>
      </c>
    </row>
    <row r="342" spans="1:459" s="1" customFormat="1" x14ac:dyDescent="0.2">
      <c r="A342" s="107">
        <v>26015010</v>
      </c>
      <c r="B342" s="108">
        <v>-76.581293611111107</v>
      </c>
      <c r="C342" s="108">
        <v>2.4748330555555555</v>
      </c>
      <c r="D342" s="109">
        <v>1837</v>
      </c>
      <c r="E342" s="110" t="s">
        <v>670</v>
      </c>
      <c r="F342" s="110" t="s">
        <v>335</v>
      </c>
      <c r="G342" s="110" t="s">
        <v>29</v>
      </c>
      <c r="H342" s="1">
        <v>65535</v>
      </c>
      <c r="I342" s="1">
        <v>12.8</v>
      </c>
      <c r="J342" s="1">
        <v>13.1</v>
      </c>
      <c r="K342" s="1">
        <v>14.4</v>
      </c>
      <c r="L342" s="1">
        <v>14.5</v>
      </c>
      <c r="M342" s="1">
        <v>14.4</v>
      </c>
      <c r="N342" s="1">
        <v>15.7</v>
      </c>
      <c r="O342" s="1">
        <v>13.5</v>
      </c>
      <c r="P342" s="1">
        <v>14.9</v>
      </c>
      <c r="Q342" s="1">
        <v>14.6</v>
      </c>
      <c r="R342" s="1">
        <v>14.7</v>
      </c>
      <c r="S342" s="1">
        <v>13.5</v>
      </c>
      <c r="T342" s="1">
        <v>15.6</v>
      </c>
      <c r="U342" s="1">
        <v>15.3</v>
      </c>
      <c r="V342" s="1">
        <v>13.1</v>
      </c>
      <c r="W342" s="1">
        <v>13.8</v>
      </c>
      <c r="X342" s="1">
        <v>13.7</v>
      </c>
      <c r="Y342" s="1">
        <v>13.9</v>
      </c>
      <c r="Z342" s="1">
        <v>15.5</v>
      </c>
      <c r="AA342" s="1">
        <v>15.8</v>
      </c>
      <c r="AB342" s="1">
        <v>15.3</v>
      </c>
      <c r="AC342" s="1">
        <v>12.9</v>
      </c>
      <c r="AD342" s="1">
        <v>15.4</v>
      </c>
      <c r="AE342" s="1">
        <v>13.5</v>
      </c>
      <c r="AF342" s="1">
        <v>13.7</v>
      </c>
      <c r="AG342" s="1">
        <v>13.6</v>
      </c>
      <c r="AH342" s="1">
        <v>14.2</v>
      </c>
      <c r="AI342" s="1">
        <v>15.2</v>
      </c>
      <c r="AJ342" s="1">
        <v>13.9</v>
      </c>
      <c r="AK342" s="1">
        <v>15.2</v>
      </c>
      <c r="AL342" s="1">
        <v>15.8</v>
      </c>
      <c r="AM342" s="1">
        <v>65535</v>
      </c>
      <c r="AN342" s="1">
        <v>12.3</v>
      </c>
      <c r="AO342" s="1">
        <v>15.4</v>
      </c>
      <c r="AP342" s="1">
        <v>16.100000000000001</v>
      </c>
      <c r="AQ342" s="1">
        <v>16.100000000000001</v>
      </c>
      <c r="AR342" s="1">
        <v>15.6</v>
      </c>
      <c r="AS342" s="1">
        <v>14.2</v>
      </c>
      <c r="AT342" s="1">
        <v>15.7</v>
      </c>
      <c r="AU342" s="1">
        <v>14.3</v>
      </c>
      <c r="AV342" s="1">
        <v>15.3</v>
      </c>
      <c r="AW342" s="1">
        <v>16</v>
      </c>
      <c r="AX342" s="1">
        <v>15.7</v>
      </c>
      <c r="AY342" s="1">
        <v>15.1</v>
      </c>
      <c r="AZ342" s="1">
        <v>14.1</v>
      </c>
      <c r="BA342" s="1">
        <v>13.7</v>
      </c>
      <c r="BB342" s="1">
        <v>14.3</v>
      </c>
      <c r="BC342" s="1">
        <v>14.8</v>
      </c>
      <c r="BD342" s="1">
        <v>16.5</v>
      </c>
      <c r="BE342" s="1">
        <v>17.2</v>
      </c>
      <c r="BF342" s="1">
        <v>14.4</v>
      </c>
      <c r="BG342" s="1">
        <v>15.8</v>
      </c>
      <c r="BH342" s="1">
        <v>14.5</v>
      </c>
      <c r="BI342" s="1">
        <v>14.1</v>
      </c>
      <c r="BJ342" s="1">
        <v>15.5</v>
      </c>
      <c r="BK342" s="1">
        <v>14.6</v>
      </c>
      <c r="BL342" s="1">
        <v>15</v>
      </c>
      <c r="BM342" s="1">
        <v>15.4</v>
      </c>
      <c r="BN342" s="1">
        <v>15.7</v>
      </c>
      <c r="BO342" s="102"/>
      <c r="BP342" s="1">
        <v>14.3</v>
      </c>
      <c r="BQ342" s="1">
        <v>15.2</v>
      </c>
      <c r="BR342" s="1">
        <v>15.1</v>
      </c>
      <c r="BS342" s="1">
        <v>14.3</v>
      </c>
      <c r="BT342" s="1">
        <v>15.4</v>
      </c>
      <c r="BU342" s="1">
        <v>16.100000000000001</v>
      </c>
      <c r="BV342" s="1">
        <v>14.8</v>
      </c>
      <c r="BW342" s="1">
        <v>15.6</v>
      </c>
      <c r="BX342" s="1">
        <v>14.6</v>
      </c>
      <c r="BY342" s="1">
        <v>14.9</v>
      </c>
      <c r="BZ342" s="1">
        <v>16.8</v>
      </c>
      <c r="CA342" s="1">
        <v>14.9</v>
      </c>
      <c r="CB342" s="1">
        <v>13.9</v>
      </c>
      <c r="CC342" s="1">
        <v>15.5</v>
      </c>
      <c r="CD342" s="1">
        <v>16.899999999999999</v>
      </c>
      <c r="CE342" s="1">
        <v>14.2</v>
      </c>
      <c r="CF342" s="1">
        <v>15.4</v>
      </c>
      <c r="CG342" s="1">
        <v>15.1</v>
      </c>
      <c r="CH342" s="1">
        <v>16.100000000000001</v>
      </c>
      <c r="CI342" s="1">
        <v>14.9</v>
      </c>
      <c r="CJ342" s="1">
        <v>14.5</v>
      </c>
      <c r="CK342" s="1">
        <v>14.8</v>
      </c>
      <c r="CL342" s="1">
        <v>14.2</v>
      </c>
      <c r="CM342" s="1">
        <v>15.9</v>
      </c>
      <c r="CN342" s="1">
        <v>14.4</v>
      </c>
      <c r="CO342" s="1">
        <v>14.9</v>
      </c>
      <c r="CP342" s="1">
        <v>15</v>
      </c>
      <c r="CQ342" s="1">
        <v>17</v>
      </c>
      <c r="CR342" s="1">
        <v>16.399999999999999</v>
      </c>
      <c r="CS342" s="1">
        <v>15.1</v>
      </c>
      <c r="CT342" s="1">
        <v>15.7</v>
      </c>
      <c r="CU342" s="1">
        <v>15.8</v>
      </c>
      <c r="CV342" s="1">
        <v>16.100000000000001</v>
      </c>
      <c r="CW342" s="1">
        <v>15.3</v>
      </c>
      <c r="CX342" s="1">
        <v>15.7</v>
      </c>
      <c r="CY342" s="1">
        <v>16</v>
      </c>
      <c r="CZ342" s="1">
        <v>15.3</v>
      </c>
      <c r="DA342" s="1">
        <v>16.100000000000001</v>
      </c>
      <c r="DB342" s="1">
        <v>13.9</v>
      </c>
      <c r="DC342" s="1">
        <v>13.4</v>
      </c>
      <c r="DD342" s="1">
        <v>16.100000000000001</v>
      </c>
      <c r="DE342" s="1">
        <v>16</v>
      </c>
      <c r="DF342" s="1">
        <v>15.4</v>
      </c>
      <c r="DG342" s="1">
        <v>15.7</v>
      </c>
      <c r="DH342" s="1">
        <v>14.7</v>
      </c>
      <c r="DI342" s="1">
        <v>15.8</v>
      </c>
      <c r="DJ342" s="1">
        <v>13.5</v>
      </c>
      <c r="DK342" s="1">
        <v>14.6</v>
      </c>
      <c r="DL342" s="1">
        <v>16</v>
      </c>
      <c r="DM342" s="1">
        <v>14.8</v>
      </c>
      <c r="DN342" s="1">
        <v>15.2</v>
      </c>
      <c r="DO342" s="1">
        <v>15.9</v>
      </c>
      <c r="DP342" s="1">
        <v>16</v>
      </c>
      <c r="DQ342" s="1">
        <v>14.2</v>
      </c>
      <c r="DR342" s="1">
        <v>14.5</v>
      </c>
      <c r="DS342" s="1">
        <v>15</v>
      </c>
      <c r="DT342" s="1">
        <v>15.5</v>
      </c>
      <c r="DU342" s="1">
        <v>16.399999999999999</v>
      </c>
      <c r="DV342" s="1">
        <v>13.6</v>
      </c>
      <c r="DW342" s="1">
        <v>15.9</v>
      </c>
      <c r="DX342" s="1">
        <v>16.100000000000001</v>
      </c>
      <c r="DY342" s="1">
        <v>13.4</v>
      </c>
      <c r="DZ342" s="1">
        <v>14.9</v>
      </c>
      <c r="EA342" s="1">
        <v>14.4</v>
      </c>
      <c r="EB342" s="1">
        <v>14.9</v>
      </c>
      <c r="EC342" s="1">
        <v>15.4</v>
      </c>
      <c r="ED342" s="1">
        <v>15.7</v>
      </c>
      <c r="EE342" s="1">
        <v>15</v>
      </c>
      <c r="EF342" s="1">
        <v>15</v>
      </c>
      <c r="EG342" s="1">
        <v>16.100000000000001</v>
      </c>
      <c r="EH342" s="1">
        <v>15.2</v>
      </c>
      <c r="EI342" s="1">
        <v>14.8</v>
      </c>
      <c r="EJ342" s="1">
        <v>16.399999999999999</v>
      </c>
      <c r="EK342" s="1">
        <v>14.3</v>
      </c>
      <c r="EL342" s="1">
        <v>15.9</v>
      </c>
      <c r="EM342" s="1">
        <v>15.2</v>
      </c>
      <c r="EN342" s="1">
        <v>14</v>
      </c>
      <c r="EO342" s="1">
        <v>15.7</v>
      </c>
      <c r="EP342" s="1">
        <v>15.6</v>
      </c>
      <c r="EQ342" s="1">
        <v>15.9</v>
      </c>
      <c r="ER342" s="1">
        <v>14.8</v>
      </c>
      <c r="ES342" s="1">
        <v>14.5</v>
      </c>
      <c r="ET342" s="1">
        <v>14.1</v>
      </c>
      <c r="EU342" s="1">
        <v>14.3</v>
      </c>
      <c r="EV342" s="1">
        <v>14.2</v>
      </c>
      <c r="EW342" s="1">
        <v>15.8</v>
      </c>
      <c r="EX342" s="1">
        <v>14.8</v>
      </c>
      <c r="EY342" s="1">
        <v>12.6</v>
      </c>
      <c r="EZ342" s="1">
        <v>15.3</v>
      </c>
      <c r="FA342" s="1">
        <v>15.2</v>
      </c>
      <c r="FB342" s="1">
        <v>15.6</v>
      </c>
      <c r="FC342" s="1">
        <v>15.6</v>
      </c>
      <c r="FD342" s="1">
        <v>15.2</v>
      </c>
      <c r="FE342" s="1">
        <v>14.9</v>
      </c>
      <c r="FF342" s="1">
        <v>13.4</v>
      </c>
      <c r="FG342" s="1">
        <v>13.7</v>
      </c>
      <c r="FH342" s="1">
        <v>14.6</v>
      </c>
      <c r="FI342" s="1">
        <v>14.9</v>
      </c>
      <c r="FJ342" s="1">
        <v>15.5</v>
      </c>
      <c r="FK342" s="1">
        <v>11.6</v>
      </c>
      <c r="FL342" s="1">
        <v>13.9</v>
      </c>
      <c r="FM342" s="1">
        <v>13.9</v>
      </c>
      <c r="FN342" s="1">
        <v>15.2</v>
      </c>
      <c r="FO342" s="1">
        <v>14.9</v>
      </c>
      <c r="FP342" s="1">
        <v>13.8</v>
      </c>
      <c r="FQ342" s="1">
        <v>16.2</v>
      </c>
      <c r="FR342" s="1">
        <v>15</v>
      </c>
      <c r="FS342" s="1">
        <v>16.3</v>
      </c>
      <c r="FT342" s="1">
        <v>14.2</v>
      </c>
      <c r="FU342" s="1">
        <v>15.5</v>
      </c>
      <c r="FV342" s="1">
        <v>15.8</v>
      </c>
      <c r="FW342" s="1">
        <v>14.6</v>
      </c>
      <c r="FX342" s="1">
        <v>15.8</v>
      </c>
      <c r="FY342" s="1">
        <v>15.3</v>
      </c>
      <c r="FZ342" s="1">
        <v>16</v>
      </c>
      <c r="GA342" s="1">
        <v>15.2</v>
      </c>
      <c r="GB342" s="1">
        <v>16.100000000000001</v>
      </c>
      <c r="GC342" s="1">
        <v>13.2</v>
      </c>
      <c r="GD342" s="1">
        <v>14.6</v>
      </c>
      <c r="GE342" s="1">
        <v>14.1</v>
      </c>
      <c r="GF342" s="1">
        <v>17.8</v>
      </c>
      <c r="GG342" s="1">
        <v>14</v>
      </c>
      <c r="GH342" s="1">
        <v>14.6</v>
      </c>
      <c r="GI342" s="1">
        <v>13.5</v>
      </c>
      <c r="GJ342" s="1">
        <v>15</v>
      </c>
      <c r="GK342" s="1">
        <v>14.3</v>
      </c>
      <c r="GL342" s="1">
        <v>13.5</v>
      </c>
      <c r="GM342" s="1">
        <v>14.3</v>
      </c>
      <c r="GN342" s="1">
        <v>13.9</v>
      </c>
      <c r="GO342" s="1">
        <v>13.8</v>
      </c>
      <c r="GP342" s="1">
        <v>12.7</v>
      </c>
      <c r="GQ342" s="1">
        <v>12.5</v>
      </c>
      <c r="GR342" s="1">
        <v>13.4</v>
      </c>
      <c r="GS342" s="1">
        <v>13</v>
      </c>
      <c r="GT342" s="1">
        <v>13.5</v>
      </c>
      <c r="GU342" s="1">
        <v>14.2</v>
      </c>
      <c r="GV342" s="1">
        <v>15.2</v>
      </c>
      <c r="GW342" s="1">
        <v>13.2</v>
      </c>
      <c r="GX342" s="1">
        <v>14.3</v>
      </c>
      <c r="GY342" s="1">
        <v>13.5</v>
      </c>
      <c r="GZ342" s="1">
        <v>15.7</v>
      </c>
      <c r="HA342" s="1">
        <v>15.9</v>
      </c>
      <c r="HB342" s="1">
        <v>15.2</v>
      </c>
      <c r="HC342" s="1">
        <v>15</v>
      </c>
      <c r="HD342" s="1">
        <v>15.5</v>
      </c>
      <c r="HE342" s="1">
        <v>14.7</v>
      </c>
      <c r="HF342" s="1">
        <v>14.8</v>
      </c>
      <c r="HG342" s="1">
        <v>14.9</v>
      </c>
      <c r="HH342" s="1">
        <v>14.2</v>
      </c>
      <c r="HI342" s="1">
        <v>15.2</v>
      </c>
      <c r="HJ342" s="1">
        <v>12.4</v>
      </c>
      <c r="HK342" s="1">
        <v>13.4</v>
      </c>
      <c r="HL342" s="1">
        <v>14.3</v>
      </c>
      <c r="HM342" s="1">
        <v>13.9</v>
      </c>
      <c r="HN342" s="1">
        <v>13</v>
      </c>
      <c r="HO342" s="1">
        <v>14.2</v>
      </c>
      <c r="HP342" s="1">
        <v>16.2</v>
      </c>
      <c r="HQ342" s="1">
        <v>12.3</v>
      </c>
      <c r="HR342" s="1">
        <v>12.9</v>
      </c>
      <c r="HS342" s="1">
        <v>15</v>
      </c>
      <c r="HT342" s="1">
        <v>14.3</v>
      </c>
      <c r="HU342" s="1">
        <v>14.4</v>
      </c>
      <c r="HV342" s="1">
        <v>13.8</v>
      </c>
      <c r="HW342" s="1">
        <v>14.8</v>
      </c>
      <c r="HX342" s="1">
        <v>13.8</v>
      </c>
      <c r="HY342" s="1">
        <v>15.2</v>
      </c>
      <c r="HZ342" s="1">
        <v>14.6</v>
      </c>
      <c r="IA342" s="1">
        <v>13.6</v>
      </c>
      <c r="IB342" s="1">
        <v>14</v>
      </c>
      <c r="IC342" s="1">
        <v>13.3</v>
      </c>
      <c r="ID342" s="1">
        <v>13.2</v>
      </c>
      <c r="IE342" s="1">
        <v>13.9</v>
      </c>
      <c r="IF342" s="1">
        <v>15.3</v>
      </c>
      <c r="IG342" s="1">
        <v>16.100000000000001</v>
      </c>
      <c r="IH342" s="1">
        <v>16.100000000000001</v>
      </c>
      <c r="II342" s="1">
        <v>13.9</v>
      </c>
      <c r="IJ342" s="1">
        <v>14.6</v>
      </c>
      <c r="IK342" s="1">
        <v>14.2</v>
      </c>
      <c r="IL342" s="1">
        <v>14.3</v>
      </c>
      <c r="IM342" s="1">
        <v>13.5</v>
      </c>
      <c r="IN342" s="1">
        <v>13.7</v>
      </c>
      <c r="IO342" s="1">
        <v>15.3</v>
      </c>
      <c r="IP342" s="1">
        <v>13.8</v>
      </c>
      <c r="IQ342" s="1">
        <v>15.6</v>
      </c>
      <c r="IR342" s="1">
        <v>14.2</v>
      </c>
      <c r="IS342" s="1">
        <v>14.3</v>
      </c>
      <c r="IT342" s="1">
        <v>14.8</v>
      </c>
      <c r="IU342" s="1">
        <v>15</v>
      </c>
      <c r="IV342" s="1">
        <v>14.3</v>
      </c>
      <c r="IW342" s="1">
        <v>14.7</v>
      </c>
      <c r="IX342" s="1">
        <v>13.9</v>
      </c>
      <c r="IY342" s="1">
        <v>15.1</v>
      </c>
      <c r="IZ342" s="1">
        <v>14.7</v>
      </c>
      <c r="JA342" s="1">
        <v>16.3</v>
      </c>
      <c r="JB342" s="1">
        <v>16</v>
      </c>
      <c r="JC342" s="1">
        <v>15.8</v>
      </c>
      <c r="JD342" s="1">
        <v>15.4</v>
      </c>
      <c r="JE342" s="1">
        <v>16.399999999999999</v>
      </c>
      <c r="JF342" s="1">
        <v>16.5</v>
      </c>
      <c r="JG342" s="1">
        <v>14.4</v>
      </c>
      <c r="JH342" s="1">
        <v>13.3</v>
      </c>
      <c r="JI342" s="1">
        <v>16.7</v>
      </c>
      <c r="JJ342" s="1">
        <v>15.9</v>
      </c>
      <c r="JK342" s="1">
        <v>15.3</v>
      </c>
      <c r="JL342" s="1">
        <v>14.1</v>
      </c>
      <c r="JM342" s="1">
        <v>14.9</v>
      </c>
      <c r="JN342" s="1">
        <v>13.5</v>
      </c>
      <c r="JO342" s="1">
        <v>15.8</v>
      </c>
      <c r="JP342" s="1">
        <v>13.6</v>
      </c>
      <c r="JQ342" s="1">
        <v>16.5</v>
      </c>
      <c r="JR342" s="1">
        <v>15.4</v>
      </c>
      <c r="JS342" s="1">
        <v>15.2</v>
      </c>
      <c r="JT342" s="1">
        <v>14.8</v>
      </c>
      <c r="JU342" s="1">
        <v>15.6</v>
      </c>
      <c r="JV342" s="1">
        <v>15.4</v>
      </c>
      <c r="JW342" s="1">
        <v>16.8</v>
      </c>
      <c r="JX342" s="1">
        <v>15.7</v>
      </c>
      <c r="JY342" s="1">
        <v>13.5</v>
      </c>
      <c r="JZ342" s="1">
        <v>15.1</v>
      </c>
      <c r="KA342" s="1">
        <v>15.4</v>
      </c>
      <c r="KB342" s="1">
        <v>14.6</v>
      </c>
      <c r="KC342" s="1">
        <v>15.1</v>
      </c>
      <c r="KD342" s="1">
        <v>12.4</v>
      </c>
      <c r="KE342" s="1">
        <v>15.1</v>
      </c>
      <c r="KF342" s="1">
        <v>14</v>
      </c>
      <c r="KG342" s="1">
        <v>14.5</v>
      </c>
      <c r="KH342" s="1">
        <v>16.7</v>
      </c>
      <c r="KI342" s="1">
        <v>15.7</v>
      </c>
      <c r="KJ342" s="1">
        <v>15</v>
      </c>
      <c r="KK342" s="1">
        <v>16.2</v>
      </c>
      <c r="KL342" s="1">
        <v>15.5</v>
      </c>
      <c r="KM342" s="1">
        <v>15.5</v>
      </c>
      <c r="KN342" s="1">
        <v>16.100000000000001</v>
      </c>
      <c r="KO342" s="1">
        <v>15.5</v>
      </c>
      <c r="KP342" s="1">
        <v>14.9</v>
      </c>
      <c r="KQ342" s="1">
        <v>15.7</v>
      </c>
      <c r="KR342" s="1">
        <v>15.7</v>
      </c>
      <c r="KS342" s="1">
        <v>16.100000000000001</v>
      </c>
      <c r="KT342" s="1">
        <v>15.5</v>
      </c>
      <c r="KU342" s="1">
        <v>14.9</v>
      </c>
      <c r="KV342" s="1">
        <v>16.600000000000001</v>
      </c>
      <c r="KW342" s="1">
        <v>14</v>
      </c>
      <c r="KX342" s="1">
        <v>16.100000000000001</v>
      </c>
      <c r="KY342" s="1">
        <v>14.5</v>
      </c>
      <c r="KZ342" s="1">
        <v>16.2</v>
      </c>
      <c r="LA342" s="1">
        <v>14.9</v>
      </c>
      <c r="LB342" s="1">
        <v>16.8</v>
      </c>
      <c r="LC342" s="1">
        <v>15.3</v>
      </c>
      <c r="LD342" s="1">
        <v>17.100000000000001</v>
      </c>
      <c r="LE342" s="1">
        <v>16.899999999999999</v>
      </c>
      <c r="LF342" s="1">
        <v>14.6</v>
      </c>
      <c r="LG342" s="1">
        <v>16.5</v>
      </c>
      <c r="LH342" s="1">
        <v>15.9</v>
      </c>
      <c r="LI342" s="1">
        <v>15.6</v>
      </c>
      <c r="LJ342" s="1">
        <v>15.4</v>
      </c>
      <c r="LK342" s="1">
        <v>17</v>
      </c>
      <c r="LL342" s="1">
        <v>17.100000000000001</v>
      </c>
      <c r="LM342" s="1">
        <v>16.5</v>
      </c>
      <c r="LN342" s="1">
        <v>16.3</v>
      </c>
      <c r="LO342" s="1">
        <v>16.100000000000001</v>
      </c>
      <c r="LP342" s="1">
        <v>15.6</v>
      </c>
      <c r="LQ342" s="1">
        <v>16</v>
      </c>
      <c r="LR342" s="1">
        <v>14.2</v>
      </c>
      <c r="LS342" s="1">
        <v>15.7</v>
      </c>
      <c r="LT342" s="1">
        <v>16.2</v>
      </c>
      <c r="LU342" s="1">
        <v>16.600000000000001</v>
      </c>
      <c r="LV342" s="1">
        <v>16.100000000000001</v>
      </c>
      <c r="LW342" s="1">
        <v>15.2</v>
      </c>
      <c r="LX342" s="1">
        <v>14.8</v>
      </c>
      <c r="LY342" s="1">
        <v>14.9</v>
      </c>
      <c r="LZ342" s="1">
        <v>16.5</v>
      </c>
      <c r="MA342" s="1">
        <v>17.7</v>
      </c>
      <c r="MB342" s="1">
        <v>15.9</v>
      </c>
      <c r="MC342" s="1">
        <v>16</v>
      </c>
      <c r="MD342" s="1">
        <v>15</v>
      </c>
      <c r="ME342" s="1">
        <v>65535</v>
      </c>
      <c r="MF342" s="1">
        <v>65535</v>
      </c>
      <c r="MG342" s="1">
        <v>65535</v>
      </c>
      <c r="MH342" s="1">
        <v>65535</v>
      </c>
      <c r="MI342" s="1">
        <v>65535</v>
      </c>
      <c r="MJ342" s="1">
        <v>65535</v>
      </c>
      <c r="MK342" s="1">
        <v>65535</v>
      </c>
      <c r="ML342" s="1">
        <v>65535</v>
      </c>
      <c r="MM342" s="1">
        <v>65535</v>
      </c>
      <c r="MN342" s="1">
        <v>65535</v>
      </c>
      <c r="MO342" s="1">
        <v>65535</v>
      </c>
      <c r="MP342" s="1">
        <v>65535</v>
      </c>
      <c r="MQ342" s="1">
        <v>65535</v>
      </c>
      <c r="MR342" s="1">
        <v>65535</v>
      </c>
      <c r="MS342" s="1">
        <v>65535</v>
      </c>
      <c r="MT342" s="1">
        <v>65535</v>
      </c>
      <c r="MU342" s="1">
        <v>65535</v>
      </c>
      <c r="MV342" s="1">
        <v>65535</v>
      </c>
      <c r="MW342" s="1">
        <v>65535</v>
      </c>
      <c r="MX342" s="1">
        <v>65535</v>
      </c>
      <c r="MY342" s="1">
        <v>65535</v>
      </c>
      <c r="MZ342" s="1">
        <v>65535</v>
      </c>
      <c r="NA342" s="1">
        <v>65535</v>
      </c>
      <c r="NB342" s="1">
        <v>65535</v>
      </c>
      <c r="NC342" s="1">
        <v>65535</v>
      </c>
      <c r="ND342" s="1">
        <v>65535</v>
      </c>
      <c r="NE342" s="1">
        <v>65535</v>
      </c>
      <c r="NF342" s="1">
        <v>65535</v>
      </c>
      <c r="NG342" s="1">
        <v>65535</v>
      </c>
      <c r="NH342" s="1">
        <v>65535</v>
      </c>
      <c r="NI342" s="1">
        <v>16.100000000000001</v>
      </c>
      <c r="NJ342" s="6">
        <f t="shared" si="270"/>
        <v>0.967741935483871</v>
      </c>
      <c r="NK342" s="3">
        <f t="shared" si="271"/>
        <v>0.9642857142857143</v>
      </c>
      <c r="NL342" s="3">
        <f t="shared" si="272"/>
        <v>1</v>
      </c>
      <c r="NM342" s="3">
        <f t="shared" si="273"/>
        <v>1</v>
      </c>
      <c r="NN342" s="3">
        <f t="shared" si="274"/>
        <v>1</v>
      </c>
      <c r="NO342" s="3">
        <f t="shared" si="275"/>
        <v>1</v>
      </c>
      <c r="NP342" s="3">
        <f t="shared" si="276"/>
        <v>1</v>
      </c>
      <c r="NQ342" s="3">
        <f t="shared" si="277"/>
        <v>1</v>
      </c>
      <c r="NR342" s="3">
        <f t="shared" si="278"/>
        <v>1</v>
      </c>
      <c r="NS342" s="3">
        <f t="shared" si="279"/>
        <v>1</v>
      </c>
      <c r="NT342" s="3">
        <f t="shared" si="280"/>
        <v>1</v>
      </c>
      <c r="NU342" s="3">
        <f t="shared" si="281"/>
        <v>3.2258064516129031E-2</v>
      </c>
      <c r="NV342" s="3">
        <f t="shared" si="282"/>
        <v>0.9123287671232877</v>
      </c>
      <c r="NW342" s="5">
        <f t="shared" si="283"/>
        <v>14.383333333333331</v>
      </c>
      <c r="NX342" s="1">
        <f t="shared" si="284"/>
        <v>15.088888888888889</v>
      </c>
      <c r="NY342" s="1">
        <f t="shared" si="285"/>
        <v>15.22258064516129</v>
      </c>
      <c r="NZ342" s="1">
        <f t="shared" si="286"/>
        <v>15.283333333333333</v>
      </c>
      <c r="OA342" s="1">
        <f t="shared" si="287"/>
        <v>14.987096774193553</v>
      </c>
      <c r="OB342" s="1">
        <f t="shared" si="288"/>
        <v>14.840000000000003</v>
      </c>
      <c r="OC342" s="1">
        <f t="shared" si="289"/>
        <v>14.18064516129032</v>
      </c>
      <c r="OD342" s="1">
        <f t="shared" si="290"/>
        <v>14.283870967741938</v>
      </c>
      <c r="OE342" s="1">
        <f t="shared" si="291"/>
        <v>15.080000000000004</v>
      </c>
      <c r="OF342" s="1">
        <f t="shared" si="292"/>
        <v>15.29032258064516</v>
      </c>
      <c r="OG342" s="1">
        <f t="shared" si="293"/>
        <v>15.946666666666665</v>
      </c>
      <c r="OH342" s="1" t="e">
        <f t="shared" si="294"/>
        <v>#N/A</v>
      </c>
      <c r="OI342" s="111" t="e">
        <f>NA()</f>
        <v>#N/A</v>
      </c>
      <c r="OJ342" s="112" t="e">
        <f>NA()</f>
        <v>#N/A</v>
      </c>
      <c r="OK342" s="112" t="e">
        <f>NA()</f>
        <v>#N/A</v>
      </c>
      <c r="OL342" s="112" t="e">
        <f>NA()</f>
        <v>#N/A</v>
      </c>
      <c r="OM342" s="112" t="e">
        <f>NA()</f>
        <v>#N/A</v>
      </c>
      <c r="ON342" s="112" t="e">
        <f>NA()</f>
        <v>#N/A</v>
      </c>
      <c r="OO342" s="112" t="e">
        <f>NA()</f>
        <v>#N/A</v>
      </c>
      <c r="OP342" s="112" t="e">
        <f>NA()</f>
        <v>#N/A</v>
      </c>
      <c r="OQ342" s="112" t="e">
        <f>NA()</f>
        <v>#N/A</v>
      </c>
      <c r="OR342" s="112" t="e">
        <f>NA()</f>
        <v>#N/A</v>
      </c>
      <c r="OS342" s="112" t="e">
        <f>NA()</f>
        <v>#N/A</v>
      </c>
      <c r="OT342" s="112" t="e">
        <f>NA()</f>
        <v>#N/A</v>
      </c>
      <c r="OU342" s="5" t="e">
        <f t="shared" si="246"/>
        <v>#N/A</v>
      </c>
      <c r="OV342" s="1" t="e">
        <f t="shared" si="247"/>
        <v>#N/A</v>
      </c>
      <c r="OW342" s="1" t="e">
        <f t="shared" si="248"/>
        <v>#N/A</v>
      </c>
      <c r="OX342" s="1" t="e">
        <f t="shared" si="249"/>
        <v>#N/A</v>
      </c>
      <c r="OY342" s="1" t="e">
        <f t="shared" si="250"/>
        <v>#N/A</v>
      </c>
      <c r="OZ342" s="1" t="e">
        <f t="shared" si="251"/>
        <v>#N/A</v>
      </c>
      <c r="PA342" s="1" t="e">
        <f t="shared" si="252"/>
        <v>#N/A</v>
      </c>
      <c r="PB342" s="1" t="e">
        <f t="shared" si="253"/>
        <v>#N/A</v>
      </c>
      <c r="PC342" s="1" t="e">
        <f t="shared" si="254"/>
        <v>#N/A</v>
      </c>
      <c r="PD342" s="1" t="e">
        <f t="shared" si="255"/>
        <v>#N/A</v>
      </c>
      <c r="PE342" s="1" t="e">
        <f t="shared" si="256"/>
        <v>#N/A</v>
      </c>
      <c r="PF342" s="1" t="e">
        <f t="shared" si="257"/>
        <v>#N/A</v>
      </c>
      <c r="PG342" s="111" t="e">
        <f>NA()</f>
        <v>#N/A</v>
      </c>
      <c r="PH342" s="112" t="e">
        <f>NA()</f>
        <v>#N/A</v>
      </c>
      <c r="PI342" s="112" t="e">
        <f>NA()</f>
        <v>#N/A</v>
      </c>
      <c r="PJ342" s="112" t="e">
        <f>NA()</f>
        <v>#N/A</v>
      </c>
      <c r="PK342" s="112" t="e">
        <f>NA()</f>
        <v>#N/A</v>
      </c>
      <c r="PL342" s="112" t="e">
        <f>NA()</f>
        <v>#N/A</v>
      </c>
      <c r="PM342" s="112" t="e">
        <f>NA()</f>
        <v>#N/A</v>
      </c>
      <c r="PN342" s="112" t="e">
        <f>NA()</f>
        <v>#N/A</v>
      </c>
      <c r="PO342" s="112" t="e">
        <f>NA()</f>
        <v>#N/A</v>
      </c>
      <c r="PP342" s="112" t="e">
        <f>NA()</f>
        <v>#N/A</v>
      </c>
      <c r="PQ342" s="112" t="e">
        <f>NA()</f>
        <v>#N/A</v>
      </c>
      <c r="PR342" s="137" t="e">
        <f>NA()</f>
        <v>#N/A</v>
      </c>
      <c r="PS342" s="5">
        <f t="array" ref="PS342">+IF(ISERROR($NW342)=FALSE,MIN(IF($H342:$AL342&lt;65534,$H342:$AL342,"")),NA())</f>
        <v>12.8</v>
      </c>
      <c r="PT342" s="1">
        <f t="array" ref="PT342">+IF(ISERROR($NX342)=FALSE,MIN(IF($AM342:$BN342&lt;65534,$AM342:$BN342,"")),NA())</f>
        <v>12.3</v>
      </c>
      <c r="PU342" s="1">
        <f t="array" ref="PU342">+IF(ISERROR($NY342)=FALSE,MIN(IF($BP342:$CT342&lt;65534,$BP342:$CT342,"")),NA())</f>
        <v>13.9</v>
      </c>
      <c r="PV342" s="1">
        <f t="array" ref="PV342">+IF(ISERROR($NZ342)=FALSE,MIN(IF($CU342:$DX342&lt;65534,$CU342:$DX342,"")),NA())</f>
        <v>13.4</v>
      </c>
      <c r="PW342" s="1">
        <f t="array" ref="PW342">+IF(ISERROR($OA342)=FALSE,MIN(IF($DY342:$FC342&lt;65534,$DY342:$FC342,"")),NA())</f>
        <v>12.6</v>
      </c>
      <c r="PX342" s="1">
        <f t="array" ref="PX342">+IF(ISERROR($OB342)=FALSE,MIN(IF($FD342:$GG342&lt;65534,$FD342:$GG342,"")),NA())</f>
        <v>11.6</v>
      </c>
      <c r="PY342" s="1">
        <f t="array" ref="PY342">+IF(ISERROR($OC342)=FALSE,MIN(IF($GH342:$HL342&lt;65534,$GH342:$HL342,"")),NA())</f>
        <v>12.4</v>
      </c>
      <c r="PZ342" s="1">
        <f t="array" ref="PZ342">+IF(ISERROR($OD342)=FALSE,MIN(IF($HM342:$IQ342&lt;65534,$HM342:$IQ342,"")),NA())</f>
        <v>12.3</v>
      </c>
      <c r="QA342" s="1">
        <f t="array" ref="QA342">+IF(ISERROR($OE342)=FALSE,MIN(IF($IR342:$JU342&lt;65534,$IR342:$JU342,"")),NA())</f>
        <v>13.3</v>
      </c>
      <c r="QB342" s="1">
        <f t="array" ref="QB342">+IF(ISERROR($OF342)=FALSE,MIN(IF($JV342:$KZ342&lt;65534,$JV342:$KZ342,"")),NA())</f>
        <v>12.4</v>
      </c>
      <c r="QC342" s="1">
        <f t="array" ref="QC342">+IF(ISERROR($OG342)=FALSE,MIN(IF($LA342:$MD342&lt;65534,$LA342:$MD342,"")),NA())</f>
        <v>14.2</v>
      </c>
      <c r="QD342" s="1" t="e">
        <f t="array" ref="QD342">+IF(ISERROR($OH342)=FALSE,MIN(IF($ME342:$NI342&lt;65534,$ME342:$NI342,"")),NA())</f>
        <v>#N/A</v>
      </c>
      <c r="QE342" s="5" t="e">
        <f t="shared" si="258"/>
        <v>#N/A</v>
      </c>
      <c r="QF342" s="1" t="e">
        <f t="shared" si="259"/>
        <v>#N/A</v>
      </c>
      <c r="QG342" s="1" t="e">
        <f t="shared" si="260"/>
        <v>#N/A</v>
      </c>
      <c r="QH342" s="1" t="e">
        <f t="shared" si="261"/>
        <v>#N/A</v>
      </c>
      <c r="QI342" s="1" t="e">
        <f t="shared" si="262"/>
        <v>#N/A</v>
      </c>
      <c r="QJ342" s="1" t="e">
        <f t="shared" si="263"/>
        <v>#N/A</v>
      </c>
      <c r="QK342" s="1" t="e">
        <f t="shared" si="264"/>
        <v>#N/A</v>
      </c>
      <c r="QL342" s="1" t="e">
        <f t="shared" si="265"/>
        <v>#N/A</v>
      </c>
      <c r="QM342" s="1" t="e">
        <f t="shared" si="266"/>
        <v>#N/A</v>
      </c>
      <c r="QN342" s="1" t="e">
        <f t="shared" si="267"/>
        <v>#N/A</v>
      </c>
      <c r="QO342" s="1" t="e">
        <f t="shared" si="268"/>
        <v>#N/A</v>
      </c>
      <c r="QP342" s="1" t="e">
        <f t="shared" si="269"/>
        <v>#N/A</v>
      </c>
      <c r="QQ342" s="5" t="s">
        <v>893</v>
      </c>
    </row>
    <row r="343" spans="1:459" s="1" customFormat="1" x14ac:dyDescent="0.2">
      <c r="A343" s="107">
        <v>26015030</v>
      </c>
      <c r="B343" s="108">
        <v>-76.40354388888889</v>
      </c>
      <c r="C343" s="108">
        <v>2.356848888888889</v>
      </c>
      <c r="D343" s="109">
        <v>3680</v>
      </c>
      <c r="E343" s="110" t="s">
        <v>671</v>
      </c>
      <c r="F343" s="110" t="s">
        <v>672</v>
      </c>
      <c r="G343" s="110" t="s">
        <v>29</v>
      </c>
      <c r="H343" s="1">
        <v>65535</v>
      </c>
      <c r="I343" s="1">
        <v>4.4000000000000004</v>
      </c>
      <c r="J343" s="1">
        <v>4.4000000000000004</v>
      </c>
      <c r="K343" s="1">
        <v>4.5999999999999996</v>
      </c>
      <c r="L343" s="1">
        <v>6.4</v>
      </c>
      <c r="M343" s="1">
        <v>4.8</v>
      </c>
      <c r="N343" s="1">
        <v>5.5</v>
      </c>
      <c r="O343" s="1">
        <v>4.8</v>
      </c>
      <c r="P343" s="1">
        <v>5.0999999999999996</v>
      </c>
      <c r="Q343" s="1">
        <v>3.7</v>
      </c>
      <c r="R343" s="1">
        <v>4.2</v>
      </c>
      <c r="S343" s="1">
        <v>3.6</v>
      </c>
      <c r="T343" s="1">
        <v>4.5</v>
      </c>
      <c r="U343" s="1">
        <v>4.5999999999999996</v>
      </c>
      <c r="V343" s="1">
        <v>3.9</v>
      </c>
      <c r="W343" s="1">
        <v>5.4</v>
      </c>
      <c r="X343" s="1">
        <v>5.2</v>
      </c>
      <c r="Y343" s="1">
        <v>5</v>
      </c>
      <c r="Z343" s="1">
        <v>5.4</v>
      </c>
      <c r="AA343" s="1">
        <v>5.9</v>
      </c>
      <c r="AB343" s="1">
        <v>4.4000000000000004</v>
      </c>
      <c r="AC343" s="1">
        <v>5.6</v>
      </c>
      <c r="AD343" s="1">
        <v>5.3</v>
      </c>
      <c r="AE343" s="1">
        <v>5.8</v>
      </c>
      <c r="AF343" s="1">
        <v>6</v>
      </c>
      <c r="AG343" s="1">
        <v>6.5</v>
      </c>
      <c r="AH343" s="1">
        <v>5.6</v>
      </c>
      <c r="AI343" s="1">
        <v>4.3</v>
      </c>
      <c r="AJ343" s="1">
        <v>5</v>
      </c>
      <c r="AK343" s="1">
        <v>5.7</v>
      </c>
      <c r="AL343" s="1">
        <v>4.5999999999999996</v>
      </c>
      <c r="AM343" s="1">
        <v>65535</v>
      </c>
      <c r="AN343" s="1">
        <v>6.7</v>
      </c>
      <c r="AO343" s="1">
        <v>5.3</v>
      </c>
      <c r="AP343" s="1">
        <v>6.1</v>
      </c>
      <c r="AQ343" s="1">
        <v>6.6</v>
      </c>
      <c r="AR343" s="1">
        <v>6.5</v>
      </c>
      <c r="AS343" s="1">
        <v>3.7</v>
      </c>
      <c r="AT343" s="1">
        <v>5.5</v>
      </c>
      <c r="AU343" s="1">
        <v>6</v>
      </c>
      <c r="AV343" s="1">
        <v>5.5</v>
      </c>
      <c r="AW343" s="1">
        <v>6.4</v>
      </c>
      <c r="AX343" s="1">
        <v>5.9</v>
      </c>
      <c r="AY343" s="1">
        <v>5.3</v>
      </c>
      <c r="AZ343" s="1">
        <v>5.7</v>
      </c>
      <c r="BA343" s="1">
        <v>6.4</v>
      </c>
      <c r="BB343" s="1">
        <v>3.6</v>
      </c>
      <c r="BC343" s="1">
        <v>5.4</v>
      </c>
      <c r="BD343" s="1">
        <v>6.6</v>
      </c>
      <c r="BE343" s="1">
        <v>6.6</v>
      </c>
      <c r="BF343" s="1">
        <v>6.4</v>
      </c>
      <c r="BG343" s="1">
        <v>6.1</v>
      </c>
      <c r="BH343" s="1">
        <v>5.3</v>
      </c>
      <c r="BI343" s="1">
        <v>5.5</v>
      </c>
      <c r="BJ343" s="1">
        <v>5.5</v>
      </c>
      <c r="BK343" s="1">
        <v>5.9</v>
      </c>
      <c r="BL343" s="1">
        <v>5.9</v>
      </c>
      <c r="BM343" s="1">
        <v>5.8</v>
      </c>
      <c r="BN343" s="1">
        <v>5.8</v>
      </c>
      <c r="BO343" s="102"/>
      <c r="BP343" s="1">
        <v>3.6</v>
      </c>
      <c r="BQ343" s="1">
        <v>4.7</v>
      </c>
      <c r="BR343" s="1">
        <v>4.8</v>
      </c>
      <c r="BS343" s="1">
        <v>4.7</v>
      </c>
      <c r="BT343" s="1">
        <v>4.7</v>
      </c>
      <c r="BU343" s="1">
        <v>6.7</v>
      </c>
      <c r="BV343" s="1">
        <v>5.8</v>
      </c>
      <c r="BW343" s="1">
        <v>6.1</v>
      </c>
      <c r="BX343" s="1">
        <v>6.4</v>
      </c>
      <c r="BY343" s="1">
        <v>6</v>
      </c>
      <c r="BZ343" s="1">
        <v>6</v>
      </c>
      <c r="CA343" s="1">
        <v>5.9</v>
      </c>
      <c r="CB343" s="1">
        <v>4.9000000000000004</v>
      </c>
      <c r="CC343" s="1">
        <v>5.6</v>
      </c>
      <c r="CD343" s="1">
        <v>5.9</v>
      </c>
      <c r="CE343" s="1">
        <v>6</v>
      </c>
      <c r="CF343" s="1">
        <v>6.2</v>
      </c>
      <c r="CG343" s="1">
        <v>6.3</v>
      </c>
      <c r="CH343" s="1">
        <v>6.3</v>
      </c>
      <c r="CI343" s="1">
        <v>5.9</v>
      </c>
      <c r="CJ343" s="1">
        <v>6.4</v>
      </c>
      <c r="CK343" s="1">
        <v>6.4</v>
      </c>
      <c r="CL343" s="1">
        <v>5.5</v>
      </c>
      <c r="CM343" s="1">
        <v>6.3</v>
      </c>
      <c r="CN343" s="1">
        <v>5.5</v>
      </c>
      <c r="CO343" s="1">
        <v>5.7</v>
      </c>
      <c r="CP343" s="1">
        <v>5.9</v>
      </c>
      <c r="CQ343" s="1">
        <v>6.5</v>
      </c>
      <c r="CR343" s="1">
        <v>6.3</v>
      </c>
      <c r="CS343" s="1">
        <v>6.6</v>
      </c>
      <c r="CT343" s="1">
        <v>6.7</v>
      </c>
      <c r="CU343" s="1">
        <v>6</v>
      </c>
      <c r="CV343" s="1">
        <v>6.1</v>
      </c>
      <c r="CW343" s="1">
        <v>6.3</v>
      </c>
      <c r="CX343" s="1">
        <v>5.8</v>
      </c>
      <c r="CY343" s="1">
        <v>5.7</v>
      </c>
      <c r="CZ343" s="1">
        <v>5.4</v>
      </c>
      <c r="DA343" s="1">
        <v>6</v>
      </c>
      <c r="DB343" s="1">
        <v>6.6</v>
      </c>
      <c r="DC343" s="1">
        <v>4.4000000000000004</v>
      </c>
      <c r="DD343" s="1">
        <v>5.0999999999999996</v>
      </c>
      <c r="DE343" s="1">
        <v>5.8</v>
      </c>
      <c r="DF343" s="1">
        <v>6.6</v>
      </c>
      <c r="DG343" s="1">
        <v>6.7</v>
      </c>
      <c r="DH343" s="1">
        <v>6.6</v>
      </c>
      <c r="DI343" s="1">
        <v>6</v>
      </c>
      <c r="DJ343" s="1">
        <v>6.9</v>
      </c>
      <c r="DK343" s="1">
        <v>5.5</v>
      </c>
      <c r="DL343" s="1">
        <v>4.2</v>
      </c>
      <c r="DM343" s="1">
        <v>5.4</v>
      </c>
      <c r="DN343" s="1">
        <v>6.2</v>
      </c>
      <c r="DO343" s="1">
        <v>6.3</v>
      </c>
      <c r="DP343" s="1">
        <v>6.7</v>
      </c>
      <c r="DQ343" s="1">
        <v>5.6</v>
      </c>
      <c r="DR343" s="1">
        <v>5.9</v>
      </c>
      <c r="DS343" s="1">
        <v>5.5</v>
      </c>
      <c r="DT343" s="1">
        <v>6.9</v>
      </c>
      <c r="DU343" s="1">
        <v>7</v>
      </c>
      <c r="DV343" s="1">
        <v>6.7</v>
      </c>
      <c r="DW343" s="1">
        <v>6.1</v>
      </c>
      <c r="DX343" s="1">
        <v>5.0999999999999996</v>
      </c>
      <c r="DY343" s="1">
        <v>6</v>
      </c>
      <c r="DZ343" s="1">
        <v>5.4</v>
      </c>
      <c r="EA343" s="1">
        <v>6.2</v>
      </c>
      <c r="EB343" s="1">
        <v>6.3</v>
      </c>
      <c r="EC343" s="1">
        <v>5.8</v>
      </c>
      <c r="ED343" s="1">
        <v>6.4</v>
      </c>
      <c r="EE343" s="1">
        <v>6.7</v>
      </c>
      <c r="EF343" s="1">
        <v>5.6</v>
      </c>
      <c r="EG343" s="1">
        <v>6.2</v>
      </c>
      <c r="EH343" s="1">
        <v>5.8</v>
      </c>
      <c r="EI343" s="1">
        <v>6.9</v>
      </c>
      <c r="EJ343" s="1">
        <v>6</v>
      </c>
      <c r="EK343" s="1">
        <v>6.3</v>
      </c>
      <c r="EL343" s="1">
        <v>5.6</v>
      </c>
      <c r="EM343" s="1">
        <v>5.5</v>
      </c>
      <c r="EN343" s="1">
        <v>6.2</v>
      </c>
      <c r="EO343" s="1">
        <v>5.5</v>
      </c>
      <c r="EP343" s="1">
        <v>4.8</v>
      </c>
      <c r="EQ343" s="1">
        <v>5.9</v>
      </c>
      <c r="ER343" s="1">
        <v>5.8</v>
      </c>
      <c r="ES343" s="1">
        <v>6.3</v>
      </c>
      <c r="ET343" s="1">
        <v>5.2</v>
      </c>
      <c r="EU343" s="1">
        <v>5.4</v>
      </c>
      <c r="EV343" s="1">
        <v>5.3</v>
      </c>
      <c r="EW343" s="1">
        <v>5.4</v>
      </c>
      <c r="EX343" s="1">
        <v>5.2</v>
      </c>
      <c r="EY343" s="1">
        <v>5.9</v>
      </c>
      <c r="EZ343" s="1">
        <v>6.3</v>
      </c>
      <c r="FA343" s="1">
        <v>4.2</v>
      </c>
      <c r="FB343" s="1">
        <v>6.5</v>
      </c>
      <c r="FC343" s="1">
        <v>4.5999999999999996</v>
      </c>
      <c r="FD343" s="1">
        <v>5.0999999999999996</v>
      </c>
      <c r="FE343" s="1">
        <v>5</v>
      </c>
      <c r="FF343" s="1">
        <v>6.3</v>
      </c>
      <c r="FG343" s="1">
        <v>5.4</v>
      </c>
      <c r="FH343" s="1">
        <v>5.6</v>
      </c>
      <c r="FI343" s="1">
        <v>5</v>
      </c>
      <c r="FJ343" s="1">
        <v>5.4</v>
      </c>
      <c r="FK343" s="1">
        <v>5.2</v>
      </c>
      <c r="FL343" s="1">
        <v>5.3</v>
      </c>
      <c r="FM343" s="1">
        <v>5.6</v>
      </c>
      <c r="FN343" s="1">
        <v>5.5</v>
      </c>
      <c r="FO343" s="1">
        <v>5.9</v>
      </c>
      <c r="FP343" s="1">
        <v>5.8</v>
      </c>
      <c r="FQ343" s="1">
        <v>6.2</v>
      </c>
      <c r="FR343" s="1">
        <v>5.7</v>
      </c>
      <c r="FS343" s="1">
        <v>5.7</v>
      </c>
      <c r="FT343" s="1">
        <v>6.1</v>
      </c>
      <c r="FU343" s="1">
        <v>5.0999999999999996</v>
      </c>
      <c r="FV343" s="1">
        <v>5.2</v>
      </c>
      <c r="FW343" s="1">
        <v>5</v>
      </c>
      <c r="FX343" s="1">
        <v>5.0999999999999996</v>
      </c>
      <c r="FY343" s="1">
        <v>5.7</v>
      </c>
      <c r="FZ343" s="1">
        <v>6.1</v>
      </c>
      <c r="GA343" s="1">
        <v>5.5</v>
      </c>
      <c r="GB343" s="1">
        <v>6</v>
      </c>
      <c r="GC343" s="1">
        <v>6.4</v>
      </c>
      <c r="GD343" s="1">
        <v>6.3</v>
      </c>
      <c r="GE343" s="1">
        <v>5</v>
      </c>
      <c r="GF343" s="1">
        <v>3.7</v>
      </c>
      <c r="GG343" s="1">
        <v>4.2</v>
      </c>
      <c r="GH343" s="1">
        <v>4.5999999999999996</v>
      </c>
      <c r="GI343" s="1">
        <v>4.9000000000000004</v>
      </c>
      <c r="GJ343" s="1">
        <v>5.8</v>
      </c>
      <c r="GK343" s="1">
        <v>3.9</v>
      </c>
      <c r="GL343" s="1">
        <v>5.0999999999999996</v>
      </c>
      <c r="GM343" s="1">
        <v>4.5999999999999996</v>
      </c>
      <c r="GN343" s="1">
        <v>4.5999999999999996</v>
      </c>
      <c r="GO343" s="1">
        <v>4</v>
      </c>
      <c r="GP343" s="1">
        <v>3.1</v>
      </c>
      <c r="GQ343" s="1">
        <v>3.1</v>
      </c>
      <c r="GR343" s="1">
        <v>4.0999999999999996</v>
      </c>
      <c r="GS343" s="1">
        <v>5.0999999999999996</v>
      </c>
      <c r="GT343" s="1">
        <v>5</v>
      </c>
      <c r="GU343" s="1">
        <v>4.8</v>
      </c>
      <c r="GV343" s="1">
        <v>4.2</v>
      </c>
      <c r="GW343" s="1">
        <v>4.0999999999999996</v>
      </c>
      <c r="GX343" s="1">
        <v>4.7</v>
      </c>
      <c r="GY343" s="1">
        <v>4.5</v>
      </c>
      <c r="GZ343" s="1">
        <v>4.9000000000000004</v>
      </c>
      <c r="HA343" s="1">
        <v>4.7</v>
      </c>
      <c r="HB343" s="1">
        <v>5.3</v>
      </c>
      <c r="HC343" s="1">
        <v>5.0999999999999996</v>
      </c>
      <c r="HD343" s="1">
        <v>5.3</v>
      </c>
      <c r="HE343" s="1">
        <v>4.9000000000000004</v>
      </c>
      <c r="HF343" s="1">
        <v>4.8</v>
      </c>
      <c r="HG343" s="1">
        <v>4.3</v>
      </c>
      <c r="HH343" s="1">
        <v>4.4000000000000004</v>
      </c>
      <c r="HI343" s="1">
        <v>4.5999999999999996</v>
      </c>
      <c r="HJ343" s="1">
        <v>4.2</v>
      </c>
      <c r="HK343" s="1">
        <v>4.7</v>
      </c>
      <c r="HL343" s="1">
        <v>4.2</v>
      </c>
      <c r="HM343" s="1">
        <v>4.4000000000000004</v>
      </c>
      <c r="HN343" s="1">
        <v>5</v>
      </c>
      <c r="HO343" s="1">
        <v>4.8</v>
      </c>
      <c r="HP343" s="1">
        <v>5.2</v>
      </c>
      <c r="HQ343" s="1">
        <v>4.7</v>
      </c>
      <c r="HR343" s="1">
        <v>3.8</v>
      </c>
      <c r="HS343" s="1">
        <v>4.8</v>
      </c>
      <c r="HT343" s="1">
        <v>4.5</v>
      </c>
      <c r="HU343" s="1">
        <v>4.2</v>
      </c>
      <c r="HV343" s="1">
        <v>4.9000000000000004</v>
      </c>
      <c r="HW343" s="1">
        <v>5.3</v>
      </c>
      <c r="HX343" s="1">
        <v>5.0999999999999996</v>
      </c>
      <c r="HY343" s="1">
        <v>4.9000000000000004</v>
      </c>
      <c r="HZ343" s="1">
        <v>3.7</v>
      </c>
      <c r="IA343" s="1">
        <v>1.2</v>
      </c>
      <c r="IB343" s="1">
        <v>3.8</v>
      </c>
      <c r="IC343" s="1">
        <v>4.4000000000000004</v>
      </c>
      <c r="ID343" s="1">
        <v>4.5</v>
      </c>
      <c r="IE343" s="1">
        <v>4.8</v>
      </c>
      <c r="IF343" s="1">
        <v>3.8</v>
      </c>
      <c r="IG343" s="1">
        <v>2.9</v>
      </c>
      <c r="IH343" s="1">
        <v>2.6</v>
      </c>
      <c r="II343" s="1">
        <v>4.9000000000000004</v>
      </c>
      <c r="IJ343" s="1">
        <v>4.8</v>
      </c>
      <c r="IK343" s="1">
        <v>4.7</v>
      </c>
      <c r="IL343" s="1">
        <v>4.5</v>
      </c>
      <c r="IM343" s="1">
        <v>4.8</v>
      </c>
      <c r="IN343" s="1">
        <v>5.0999999999999996</v>
      </c>
      <c r="IO343" s="1">
        <v>4.5</v>
      </c>
      <c r="IP343" s="1">
        <v>3.7</v>
      </c>
      <c r="IQ343" s="1">
        <v>5.0999999999999996</v>
      </c>
      <c r="IR343" s="1">
        <v>5</v>
      </c>
      <c r="IS343" s="1">
        <v>5.2</v>
      </c>
      <c r="IT343" s="1">
        <v>5.7</v>
      </c>
      <c r="IU343" s="1">
        <v>5.4</v>
      </c>
      <c r="IV343" s="1">
        <v>5.7</v>
      </c>
      <c r="IW343" s="1">
        <v>5.3</v>
      </c>
      <c r="IX343" s="1">
        <v>4.5999999999999996</v>
      </c>
      <c r="IY343" s="1">
        <v>4.8</v>
      </c>
      <c r="IZ343" s="1">
        <v>4.7</v>
      </c>
      <c r="JA343" s="1">
        <v>5.6</v>
      </c>
      <c r="JB343" s="1">
        <v>6.4</v>
      </c>
      <c r="JC343" s="1">
        <v>6.1</v>
      </c>
      <c r="JD343" s="1">
        <v>5.9</v>
      </c>
      <c r="JE343" s="1">
        <v>5.9</v>
      </c>
      <c r="JF343" s="1">
        <v>4.0999999999999996</v>
      </c>
      <c r="JG343" s="1">
        <v>4.9000000000000004</v>
      </c>
      <c r="JH343" s="1">
        <v>5.3</v>
      </c>
      <c r="JI343" s="1">
        <v>6.1</v>
      </c>
      <c r="JJ343" s="1">
        <v>5.6</v>
      </c>
      <c r="JK343" s="1">
        <v>4.5999999999999996</v>
      </c>
      <c r="JL343" s="1">
        <v>6.8</v>
      </c>
      <c r="JM343" s="1">
        <v>5.2</v>
      </c>
      <c r="JN343" s="1">
        <v>4.3</v>
      </c>
      <c r="JO343" s="1">
        <v>4.8</v>
      </c>
      <c r="JP343" s="1">
        <v>4.0999999999999996</v>
      </c>
      <c r="JQ343" s="1">
        <v>5.2</v>
      </c>
      <c r="JR343" s="1">
        <v>5.0999999999999996</v>
      </c>
      <c r="JS343" s="1">
        <v>5.7</v>
      </c>
      <c r="JT343" s="1">
        <v>4.3</v>
      </c>
      <c r="JU343" s="1">
        <v>4.2</v>
      </c>
      <c r="JV343" s="1">
        <v>5.2</v>
      </c>
      <c r="JW343" s="1">
        <v>5.6</v>
      </c>
      <c r="JX343" s="1">
        <v>4.3</v>
      </c>
      <c r="JY343" s="1">
        <v>4.9000000000000004</v>
      </c>
      <c r="JZ343" s="1">
        <v>5.5</v>
      </c>
      <c r="KA343" s="1">
        <v>4.3</v>
      </c>
      <c r="KB343" s="1">
        <v>5.4</v>
      </c>
      <c r="KC343" s="1">
        <v>5.3</v>
      </c>
      <c r="KD343" s="1">
        <v>5.3</v>
      </c>
      <c r="KE343" s="1">
        <v>5.4</v>
      </c>
      <c r="KF343" s="1">
        <v>4.5999999999999996</v>
      </c>
      <c r="KG343" s="1">
        <v>5.5</v>
      </c>
      <c r="KH343" s="1">
        <v>5.3</v>
      </c>
      <c r="KI343" s="1">
        <v>4.9000000000000004</v>
      </c>
      <c r="KJ343" s="1">
        <v>5.9</v>
      </c>
      <c r="KK343" s="1">
        <v>5.8</v>
      </c>
      <c r="KL343" s="1">
        <v>4.7</v>
      </c>
      <c r="KM343" s="1">
        <v>5.7</v>
      </c>
      <c r="KN343" s="1">
        <v>5.6</v>
      </c>
      <c r="KO343" s="1">
        <v>5.8</v>
      </c>
      <c r="KP343" s="1">
        <v>6.1</v>
      </c>
      <c r="KQ343" s="1">
        <v>4.9000000000000004</v>
      </c>
      <c r="KR343" s="1">
        <v>4.7</v>
      </c>
      <c r="KS343" s="1">
        <v>5.4</v>
      </c>
      <c r="KT343" s="1">
        <v>5.9</v>
      </c>
      <c r="KU343" s="1">
        <v>5.5</v>
      </c>
      <c r="KV343" s="1">
        <v>5.9</v>
      </c>
      <c r="KW343" s="1">
        <v>5.7</v>
      </c>
      <c r="KX343" s="1">
        <v>5.9</v>
      </c>
      <c r="KY343" s="1">
        <v>5.7</v>
      </c>
      <c r="KZ343" s="1">
        <v>5.9</v>
      </c>
      <c r="LA343" s="1">
        <v>3.9</v>
      </c>
      <c r="LB343" s="1">
        <v>5.7</v>
      </c>
      <c r="LC343" s="1">
        <v>6.3</v>
      </c>
      <c r="LD343" s="1">
        <v>5.9</v>
      </c>
      <c r="LE343" s="1">
        <v>6.7</v>
      </c>
      <c r="LF343" s="1">
        <v>5.8</v>
      </c>
      <c r="LG343" s="1">
        <v>6.5</v>
      </c>
      <c r="LH343" s="1">
        <v>7.1</v>
      </c>
      <c r="LI343" s="1">
        <v>5.5</v>
      </c>
      <c r="LJ343" s="1">
        <v>6.5</v>
      </c>
      <c r="LK343" s="1">
        <v>7</v>
      </c>
      <c r="LL343" s="1">
        <v>7.1</v>
      </c>
      <c r="LM343" s="1">
        <v>6</v>
      </c>
      <c r="LN343" s="1">
        <v>6.2</v>
      </c>
      <c r="LO343" s="1">
        <v>6</v>
      </c>
      <c r="LP343" s="1">
        <v>5.3</v>
      </c>
      <c r="LQ343" s="1">
        <v>4.9000000000000004</v>
      </c>
      <c r="LR343" s="1">
        <v>5.3</v>
      </c>
      <c r="LS343" s="1">
        <v>4.3</v>
      </c>
      <c r="LT343" s="1">
        <v>6.4</v>
      </c>
      <c r="LU343" s="1">
        <v>5.6</v>
      </c>
      <c r="LV343" s="1">
        <v>5.5</v>
      </c>
      <c r="LW343" s="1">
        <v>5.0999999999999996</v>
      </c>
      <c r="LX343" s="1">
        <v>4.5</v>
      </c>
      <c r="LY343" s="1">
        <v>5.5</v>
      </c>
      <c r="LZ343" s="1">
        <v>6.4</v>
      </c>
      <c r="MA343" s="1">
        <v>6.2</v>
      </c>
      <c r="MB343" s="1">
        <v>5.9</v>
      </c>
      <c r="MC343" s="1">
        <v>5.4</v>
      </c>
      <c r="MD343" s="1">
        <v>6</v>
      </c>
      <c r="ME343" s="1">
        <v>65535</v>
      </c>
      <c r="MF343" s="1">
        <v>65535</v>
      </c>
      <c r="MG343" s="1">
        <v>65535</v>
      </c>
      <c r="MH343" s="1">
        <v>65535</v>
      </c>
      <c r="MI343" s="1">
        <v>65535</v>
      </c>
      <c r="MJ343" s="1">
        <v>65535</v>
      </c>
      <c r="MK343" s="1">
        <v>65535</v>
      </c>
      <c r="ML343" s="1">
        <v>65535</v>
      </c>
      <c r="MM343" s="1">
        <v>65535</v>
      </c>
      <c r="MN343" s="1">
        <v>65535</v>
      </c>
      <c r="MO343" s="1">
        <v>65535</v>
      </c>
      <c r="MP343" s="1">
        <v>65535</v>
      </c>
      <c r="MQ343" s="1">
        <v>65535</v>
      </c>
      <c r="MR343" s="1">
        <v>65535</v>
      </c>
      <c r="MS343" s="1">
        <v>65535</v>
      </c>
      <c r="MT343" s="1">
        <v>65535</v>
      </c>
      <c r="MU343" s="1">
        <v>65535</v>
      </c>
      <c r="MV343" s="1">
        <v>65535</v>
      </c>
      <c r="MW343" s="1">
        <v>65535</v>
      </c>
      <c r="MX343" s="1">
        <v>65535</v>
      </c>
      <c r="MY343" s="1">
        <v>65535</v>
      </c>
      <c r="MZ343" s="1">
        <v>65535</v>
      </c>
      <c r="NA343" s="1">
        <v>65535</v>
      </c>
      <c r="NB343" s="1">
        <v>65535</v>
      </c>
      <c r="NC343" s="1">
        <v>65535</v>
      </c>
      <c r="ND343" s="1">
        <v>65535</v>
      </c>
      <c r="NE343" s="1">
        <v>65535</v>
      </c>
      <c r="NF343" s="1">
        <v>65535</v>
      </c>
      <c r="NG343" s="1">
        <v>65535</v>
      </c>
      <c r="NH343" s="1">
        <v>65535</v>
      </c>
      <c r="NI343" s="1">
        <v>6.4</v>
      </c>
      <c r="NJ343" s="6">
        <f t="shared" si="270"/>
        <v>0.967741935483871</v>
      </c>
      <c r="NK343" s="3">
        <f t="shared" si="271"/>
        <v>0.9642857142857143</v>
      </c>
      <c r="NL343" s="3">
        <f t="shared" si="272"/>
        <v>1</v>
      </c>
      <c r="NM343" s="3">
        <f t="shared" si="273"/>
        <v>1</v>
      </c>
      <c r="NN343" s="3">
        <f t="shared" si="274"/>
        <v>1</v>
      </c>
      <c r="NO343" s="3">
        <f t="shared" si="275"/>
        <v>1</v>
      </c>
      <c r="NP343" s="3">
        <f t="shared" si="276"/>
        <v>1</v>
      </c>
      <c r="NQ343" s="3">
        <f t="shared" si="277"/>
        <v>1</v>
      </c>
      <c r="NR343" s="3">
        <f t="shared" si="278"/>
        <v>1</v>
      </c>
      <c r="NS343" s="3">
        <f t="shared" si="279"/>
        <v>1</v>
      </c>
      <c r="NT343" s="3">
        <f t="shared" si="280"/>
        <v>1</v>
      </c>
      <c r="NU343" s="3">
        <f t="shared" si="281"/>
        <v>3.2258064516129031E-2</v>
      </c>
      <c r="NV343" s="3">
        <f t="shared" si="282"/>
        <v>0.9123287671232877</v>
      </c>
      <c r="NW343" s="5">
        <f t="shared" si="283"/>
        <v>5.0066666666666668</v>
      </c>
      <c r="NX343" s="1">
        <f t="shared" si="284"/>
        <v>5.7777777777777786</v>
      </c>
      <c r="NY343" s="1">
        <f t="shared" si="285"/>
        <v>5.8161290322580648</v>
      </c>
      <c r="NZ343" s="1">
        <f t="shared" si="286"/>
        <v>5.97</v>
      </c>
      <c r="OA343" s="1">
        <f t="shared" si="287"/>
        <v>5.7806451612903231</v>
      </c>
      <c r="OB343" s="1">
        <f t="shared" si="288"/>
        <v>5.47</v>
      </c>
      <c r="OC343" s="1">
        <f t="shared" si="289"/>
        <v>4.5677419354838698</v>
      </c>
      <c r="OD343" s="1">
        <f t="shared" si="290"/>
        <v>4.3677419354838705</v>
      </c>
      <c r="OE343" s="1">
        <f t="shared" si="291"/>
        <v>5.2199999999999989</v>
      </c>
      <c r="OF343" s="1">
        <f t="shared" si="292"/>
        <v>5.3741935483870966</v>
      </c>
      <c r="OG343" s="1">
        <f t="shared" si="293"/>
        <v>5.8166666666666664</v>
      </c>
      <c r="OH343" s="1" t="e">
        <f t="shared" si="294"/>
        <v>#N/A</v>
      </c>
      <c r="OI343" s="111" t="e">
        <f>NA()</f>
        <v>#N/A</v>
      </c>
      <c r="OJ343" s="112" t="e">
        <f>NA()</f>
        <v>#N/A</v>
      </c>
      <c r="OK343" s="112" t="e">
        <f>NA()</f>
        <v>#N/A</v>
      </c>
      <c r="OL343" s="112" t="e">
        <f>NA()</f>
        <v>#N/A</v>
      </c>
      <c r="OM343" s="112" t="e">
        <f>NA()</f>
        <v>#N/A</v>
      </c>
      <c r="ON343" s="112" t="e">
        <f>NA()</f>
        <v>#N/A</v>
      </c>
      <c r="OO343" s="112" t="e">
        <f>NA()</f>
        <v>#N/A</v>
      </c>
      <c r="OP343" s="112" t="e">
        <f>NA()</f>
        <v>#N/A</v>
      </c>
      <c r="OQ343" s="112" t="e">
        <f>NA()</f>
        <v>#N/A</v>
      </c>
      <c r="OR343" s="112" t="e">
        <f>NA()</f>
        <v>#N/A</v>
      </c>
      <c r="OS343" s="112" t="e">
        <f>NA()</f>
        <v>#N/A</v>
      </c>
      <c r="OT343" s="112" t="e">
        <f>NA()</f>
        <v>#N/A</v>
      </c>
      <c r="OU343" s="5" t="e">
        <f t="shared" si="246"/>
        <v>#N/A</v>
      </c>
      <c r="OV343" s="1" t="e">
        <f t="shared" si="247"/>
        <v>#N/A</v>
      </c>
      <c r="OW343" s="1" t="e">
        <f t="shared" si="248"/>
        <v>#N/A</v>
      </c>
      <c r="OX343" s="1" t="e">
        <f t="shared" si="249"/>
        <v>#N/A</v>
      </c>
      <c r="OY343" s="1" t="e">
        <f t="shared" si="250"/>
        <v>#N/A</v>
      </c>
      <c r="OZ343" s="1" t="e">
        <f t="shared" si="251"/>
        <v>#N/A</v>
      </c>
      <c r="PA343" s="1" t="e">
        <f t="shared" si="252"/>
        <v>#N/A</v>
      </c>
      <c r="PB343" s="1" t="e">
        <f t="shared" si="253"/>
        <v>#N/A</v>
      </c>
      <c r="PC343" s="1" t="e">
        <f t="shared" si="254"/>
        <v>#N/A</v>
      </c>
      <c r="PD343" s="1" t="e">
        <f t="shared" si="255"/>
        <v>#N/A</v>
      </c>
      <c r="PE343" s="1" t="e">
        <f t="shared" si="256"/>
        <v>#N/A</v>
      </c>
      <c r="PF343" s="1" t="e">
        <f t="shared" si="257"/>
        <v>#N/A</v>
      </c>
      <c r="PG343" s="111" t="e">
        <f>NA()</f>
        <v>#N/A</v>
      </c>
      <c r="PH343" s="112" t="e">
        <f>NA()</f>
        <v>#N/A</v>
      </c>
      <c r="PI343" s="112" t="e">
        <f>NA()</f>
        <v>#N/A</v>
      </c>
      <c r="PJ343" s="112" t="e">
        <f>NA()</f>
        <v>#N/A</v>
      </c>
      <c r="PK343" s="112" t="e">
        <f>NA()</f>
        <v>#N/A</v>
      </c>
      <c r="PL343" s="112" t="e">
        <f>NA()</f>
        <v>#N/A</v>
      </c>
      <c r="PM343" s="112" t="e">
        <f>NA()</f>
        <v>#N/A</v>
      </c>
      <c r="PN343" s="112" t="e">
        <f>NA()</f>
        <v>#N/A</v>
      </c>
      <c r="PO343" s="112" t="e">
        <f>NA()</f>
        <v>#N/A</v>
      </c>
      <c r="PP343" s="112" t="e">
        <f>NA()</f>
        <v>#N/A</v>
      </c>
      <c r="PQ343" s="112" t="e">
        <f>NA()</f>
        <v>#N/A</v>
      </c>
      <c r="PR343" s="137" t="e">
        <f>NA()</f>
        <v>#N/A</v>
      </c>
      <c r="PS343" s="5">
        <f t="array" ref="PS343">+IF(ISERROR($NW343)=FALSE,MIN(IF($H343:$AL343&lt;65534,$H343:$AL343,"")),NA())</f>
        <v>3.6</v>
      </c>
      <c r="PT343" s="1">
        <f t="array" ref="PT343">+IF(ISERROR($NX343)=FALSE,MIN(IF($AM343:$BN343&lt;65534,$AM343:$BN343,"")),NA())</f>
        <v>3.6</v>
      </c>
      <c r="PU343" s="1">
        <f t="array" ref="PU343">+IF(ISERROR($NY343)=FALSE,MIN(IF($BP343:$CT343&lt;65534,$BP343:$CT343,"")),NA())</f>
        <v>3.6</v>
      </c>
      <c r="PV343" s="1">
        <f t="array" ref="PV343">+IF(ISERROR($NZ343)=FALSE,MIN(IF($CU343:$DX343&lt;65534,$CU343:$DX343,"")),NA())</f>
        <v>4.2</v>
      </c>
      <c r="PW343" s="1">
        <f t="array" ref="PW343">+IF(ISERROR($OA343)=FALSE,MIN(IF($DY343:$FC343&lt;65534,$DY343:$FC343,"")),NA())</f>
        <v>4.2</v>
      </c>
      <c r="PX343" s="1">
        <f t="array" ref="PX343">+IF(ISERROR($OB343)=FALSE,MIN(IF($FD343:$GG343&lt;65534,$FD343:$GG343,"")),NA())</f>
        <v>3.7</v>
      </c>
      <c r="PY343" s="1">
        <f t="array" ref="PY343">+IF(ISERROR($OC343)=FALSE,MIN(IF($GH343:$HL343&lt;65534,$GH343:$HL343,"")),NA())</f>
        <v>3.1</v>
      </c>
      <c r="PZ343" s="1">
        <f t="array" ref="PZ343">+IF(ISERROR($OD343)=FALSE,MIN(IF($HM343:$IQ343&lt;65534,$HM343:$IQ343,"")),NA())</f>
        <v>1.2</v>
      </c>
      <c r="QA343" s="1">
        <f t="array" ref="QA343">+IF(ISERROR($OE343)=FALSE,MIN(IF($IR343:$JU343&lt;65534,$IR343:$JU343,"")),NA())</f>
        <v>4.0999999999999996</v>
      </c>
      <c r="QB343" s="1">
        <f t="array" ref="QB343">+IF(ISERROR($OF343)=FALSE,MIN(IF($JV343:$KZ343&lt;65534,$JV343:$KZ343,"")),NA())</f>
        <v>4.3</v>
      </c>
      <c r="QC343" s="1">
        <f t="array" ref="QC343">+IF(ISERROR($OG343)=FALSE,MIN(IF($LA343:$MD343&lt;65534,$LA343:$MD343,"")),NA())</f>
        <v>3.9</v>
      </c>
      <c r="QD343" s="1" t="e">
        <f t="array" ref="QD343">+IF(ISERROR($OH343)=FALSE,MIN(IF($ME343:$NI343&lt;65534,$ME343:$NI343,"")),NA())</f>
        <v>#N/A</v>
      </c>
      <c r="QE343" s="5" t="e">
        <f t="shared" si="258"/>
        <v>#N/A</v>
      </c>
      <c r="QF343" s="1" t="e">
        <f t="shared" si="259"/>
        <v>#N/A</v>
      </c>
      <c r="QG343" s="1" t="e">
        <f t="shared" si="260"/>
        <v>#N/A</v>
      </c>
      <c r="QH343" s="1" t="e">
        <f t="shared" si="261"/>
        <v>#N/A</v>
      </c>
      <c r="QI343" s="1" t="e">
        <f t="shared" si="262"/>
        <v>#N/A</v>
      </c>
      <c r="QJ343" s="1" t="e">
        <f t="shared" si="263"/>
        <v>#N/A</v>
      </c>
      <c r="QK343" s="1" t="e">
        <f t="shared" si="264"/>
        <v>#N/A</v>
      </c>
      <c r="QL343" s="1" t="e">
        <f t="shared" si="265"/>
        <v>#N/A</v>
      </c>
      <c r="QM343" s="1" t="e">
        <f t="shared" si="266"/>
        <v>#N/A</v>
      </c>
      <c r="QN343" s="1" t="e">
        <f t="shared" si="267"/>
        <v>#N/A</v>
      </c>
      <c r="QO343" s="1" t="e">
        <f t="shared" si="268"/>
        <v>#N/A</v>
      </c>
      <c r="QP343" s="1" t="e">
        <f t="shared" si="269"/>
        <v>#N/A</v>
      </c>
      <c r="QQ343" s="5" t="s">
        <v>893</v>
      </c>
    </row>
    <row r="344" spans="1:459" s="1" customFormat="1" x14ac:dyDescent="0.2">
      <c r="A344" s="130">
        <v>26015040</v>
      </c>
      <c r="B344" s="131">
        <v>-76.435746944444446</v>
      </c>
      <c r="C344" s="131">
        <v>2.4480411111111113</v>
      </c>
      <c r="D344" s="132">
        <v>2552</v>
      </c>
      <c r="E344" s="133" t="s">
        <v>673</v>
      </c>
      <c r="F344" s="133" t="s">
        <v>335</v>
      </c>
      <c r="G344" s="133" t="s">
        <v>29</v>
      </c>
      <c r="H344" s="1">
        <v>65535</v>
      </c>
      <c r="I344" s="1">
        <v>14.3</v>
      </c>
      <c r="J344" s="1">
        <v>13.1</v>
      </c>
      <c r="K344" s="1">
        <v>13.1</v>
      </c>
      <c r="L344" s="1">
        <v>11.7</v>
      </c>
      <c r="M344" s="1">
        <v>10.199999999999999</v>
      </c>
      <c r="N344" s="1">
        <v>11.4</v>
      </c>
      <c r="O344" s="1">
        <v>10.4</v>
      </c>
      <c r="P344" s="1">
        <v>11.3</v>
      </c>
      <c r="Q344" s="1">
        <v>10.1</v>
      </c>
      <c r="R344" s="1">
        <v>11.7</v>
      </c>
      <c r="S344" s="1">
        <v>8.8000000000000007</v>
      </c>
      <c r="T344" s="1">
        <v>10.8</v>
      </c>
      <c r="U344" s="1">
        <v>11.5</v>
      </c>
      <c r="V344" s="1">
        <v>9.6</v>
      </c>
      <c r="W344" s="1">
        <v>11.2</v>
      </c>
      <c r="X344" s="1">
        <v>11.3</v>
      </c>
      <c r="Y344" s="1">
        <v>12</v>
      </c>
      <c r="Z344" s="1">
        <v>12</v>
      </c>
      <c r="AA344" s="1">
        <v>12.5</v>
      </c>
      <c r="AB344" s="1">
        <v>11.9</v>
      </c>
      <c r="AC344" s="1">
        <v>12.9</v>
      </c>
      <c r="AD344" s="1">
        <v>13.8</v>
      </c>
      <c r="AE344" s="1">
        <v>13.4</v>
      </c>
      <c r="AF344" s="1">
        <v>10.7</v>
      </c>
      <c r="AG344" s="1">
        <v>11.1</v>
      </c>
      <c r="AH344" s="1">
        <v>11.3</v>
      </c>
      <c r="AI344" s="1">
        <v>11.9</v>
      </c>
      <c r="AJ344" s="1">
        <v>10.9</v>
      </c>
      <c r="AK344" s="1">
        <v>11.2</v>
      </c>
      <c r="AL344" s="1">
        <v>11.4</v>
      </c>
      <c r="AM344" s="1">
        <v>65535</v>
      </c>
      <c r="AN344" s="1">
        <v>10.5</v>
      </c>
      <c r="AO344" s="1">
        <v>11.9</v>
      </c>
      <c r="AP344" s="1">
        <v>11.9</v>
      </c>
      <c r="AQ344" s="1">
        <v>13</v>
      </c>
      <c r="AR344" s="1">
        <v>12.1</v>
      </c>
      <c r="AS344" s="1">
        <v>10.5</v>
      </c>
      <c r="AT344" s="1">
        <v>11.1</v>
      </c>
      <c r="AU344" s="1">
        <v>11.5</v>
      </c>
      <c r="AV344" s="1">
        <v>11.5</v>
      </c>
      <c r="AW344" s="1">
        <v>12.3</v>
      </c>
      <c r="AX344" s="1">
        <v>12.8</v>
      </c>
      <c r="AY344" s="1">
        <v>11.7</v>
      </c>
      <c r="AZ344" s="1">
        <v>10.8</v>
      </c>
      <c r="BA344" s="1">
        <v>11.5</v>
      </c>
      <c r="BB344" s="1">
        <v>10.5</v>
      </c>
      <c r="BC344" s="1">
        <v>10.7</v>
      </c>
      <c r="BD344" s="1">
        <v>11.8</v>
      </c>
      <c r="BE344" s="1">
        <v>12.9</v>
      </c>
      <c r="BF344" s="1">
        <v>11.4</v>
      </c>
      <c r="BG344" s="1">
        <v>12</v>
      </c>
      <c r="BH344" s="1">
        <v>11.8</v>
      </c>
      <c r="BI344" s="1">
        <v>11.8</v>
      </c>
      <c r="BJ344" s="1">
        <v>12.1</v>
      </c>
      <c r="BK344" s="1">
        <v>11</v>
      </c>
      <c r="BL344" s="1">
        <v>11.5</v>
      </c>
      <c r="BM344" s="1">
        <v>12.3</v>
      </c>
      <c r="BN344" s="1">
        <v>11.5</v>
      </c>
      <c r="BO344" s="102"/>
      <c r="BP344" s="1">
        <v>10.1</v>
      </c>
      <c r="BQ344" s="1">
        <v>10.9</v>
      </c>
      <c r="BR344" s="1">
        <v>10.7</v>
      </c>
      <c r="BS344" s="1">
        <v>10.9</v>
      </c>
      <c r="BT344" s="1">
        <v>10.5</v>
      </c>
      <c r="BU344" s="1">
        <v>12.5</v>
      </c>
      <c r="BV344" s="1">
        <v>11.4</v>
      </c>
      <c r="BW344" s="1">
        <v>11.8</v>
      </c>
      <c r="BX344" s="1">
        <v>13.2</v>
      </c>
      <c r="BY344" s="1">
        <v>13</v>
      </c>
      <c r="BZ344" s="1">
        <v>13.3</v>
      </c>
      <c r="CA344" s="1">
        <v>11.2</v>
      </c>
      <c r="CB344" s="1">
        <v>10.7</v>
      </c>
      <c r="CC344" s="1">
        <v>11.2</v>
      </c>
      <c r="CD344" s="1">
        <v>11.8</v>
      </c>
      <c r="CE344" s="1">
        <v>10.9</v>
      </c>
      <c r="CF344" s="1">
        <v>12</v>
      </c>
      <c r="CG344" s="1">
        <v>11</v>
      </c>
      <c r="CH344" s="1">
        <v>13.4</v>
      </c>
      <c r="CI344" s="1">
        <v>12.4</v>
      </c>
      <c r="CJ344" s="1">
        <v>11.7</v>
      </c>
      <c r="CK344" s="1">
        <v>12.8</v>
      </c>
      <c r="CL344" s="1">
        <v>11.3</v>
      </c>
      <c r="CM344" s="1">
        <v>12.1</v>
      </c>
      <c r="CN344" s="1">
        <v>10.7</v>
      </c>
      <c r="CO344" s="1">
        <v>10.9</v>
      </c>
      <c r="CP344" s="1">
        <v>11</v>
      </c>
      <c r="CQ344" s="1">
        <v>13.1</v>
      </c>
      <c r="CR344" s="1">
        <v>11.2</v>
      </c>
      <c r="CS344" s="1">
        <v>12</v>
      </c>
      <c r="CT344" s="1">
        <v>13</v>
      </c>
      <c r="CU344" s="1">
        <v>11.5</v>
      </c>
      <c r="CV344" s="1">
        <v>12.2</v>
      </c>
      <c r="CW344" s="1">
        <v>10.4</v>
      </c>
      <c r="CX344" s="1">
        <v>11.5</v>
      </c>
      <c r="CY344" s="1">
        <v>12.3</v>
      </c>
      <c r="CZ344" s="1">
        <v>11.1</v>
      </c>
      <c r="DA344" s="1">
        <v>11.5</v>
      </c>
      <c r="DB344" s="1">
        <v>11</v>
      </c>
      <c r="DC344" s="1">
        <v>9.8000000000000007</v>
      </c>
      <c r="DD344" s="1">
        <v>11.7</v>
      </c>
      <c r="DE344" s="1">
        <v>12.2</v>
      </c>
      <c r="DF344" s="1">
        <v>12</v>
      </c>
      <c r="DG344" s="1">
        <v>12.4</v>
      </c>
      <c r="DH344" s="1">
        <v>10.9</v>
      </c>
      <c r="DI344" s="1">
        <v>12.7</v>
      </c>
      <c r="DJ344" s="1">
        <v>11.4</v>
      </c>
      <c r="DK344" s="1">
        <v>10.8</v>
      </c>
      <c r="DL344" s="1">
        <v>11.3</v>
      </c>
      <c r="DM344" s="1">
        <v>11</v>
      </c>
      <c r="DN344" s="1">
        <v>12.4</v>
      </c>
      <c r="DO344" s="1">
        <v>12.2</v>
      </c>
      <c r="DP344" s="1">
        <v>12.2</v>
      </c>
      <c r="DQ344" s="1">
        <v>11.1</v>
      </c>
      <c r="DR344" s="1">
        <v>10.6</v>
      </c>
      <c r="DS344" s="1">
        <v>11.8</v>
      </c>
      <c r="DT344" s="1">
        <v>12.3</v>
      </c>
      <c r="DU344" s="1">
        <v>12.9</v>
      </c>
      <c r="DV344" s="1">
        <v>11.5</v>
      </c>
      <c r="DW344" s="1">
        <v>13.5</v>
      </c>
      <c r="DX344" s="1">
        <v>13.1</v>
      </c>
      <c r="DY344" s="1">
        <v>10.4</v>
      </c>
      <c r="DZ344" s="1">
        <v>12.7</v>
      </c>
      <c r="EA344" s="1">
        <v>12.1</v>
      </c>
      <c r="EB344" s="1">
        <v>10.7</v>
      </c>
      <c r="EC344" s="1">
        <v>12.9</v>
      </c>
      <c r="ED344" s="1">
        <v>14.5</v>
      </c>
      <c r="EE344" s="1">
        <v>13.1</v>
      </c>
      <c r="EF344" s="1">
        <v>11.8</v>
      </c>
      <c r="EG344" s="1">
        <v>11.9</v>
      </c>
      <c r="EH344" s="1">
        <v>11.3</v>
      </c>
      <c r="EI344" s="1">
        <v>10.5</v>
      </c>
      <c r="EJ344" s="1">
        <v>12.5</v>
      </c>
      <c r="EK344" s="1">
        <v>11.7</v>
      </c>
      <c r="EL344" s="1">
        <v>12.2</v>
      </c>
      <c r="EM344" s="1">
        <v>12.5</v>
      </c>
      <c r="EN344" s="1">
        <v>11.1</v>
      </c>
      <c r="EO344" s="1">
        <v>11.6</v>
      </c>
      <c r="EP344" s="1">
        <v>12</v>
      </c>
      <c r="EQ344" s="1">
        <v>12.3</v>
      </c>
      <c r="ER344" s="1">
        <v>11.7</v>
      </c>
      <c r="ES344" s="1">
        <v>11.4</v>
      </c>
      <c r="ET344" s="1">
        <v>10.5</v>
      </c>
      <c r="EU344" s="1">
        <v>10.7</v>
      </c>
      <c r="EV344" s="1">
        <v>11.8</v>
      </c>
      <c r="EW344" s="1">
        <v>11</v>
      </c>
      <c r="EX344" s="1">
        <v>10.8</v>
      </c>
      <c r="EY344" s="1">
        <v>9.1</v>
      </c>
      <c r="EZ344" s="1">
        <v>10.4</v>
      </c>
      <c r="FA344" s="1">
        <v>10.7</v>
      </c>
      <c r="FB344" s="1">
        <v>11.3</v>
      </c>
      <c r="FC344" s="1">
        <v>10.4</v>
      </c>
      <c r="FD344" s="1">
        <v>10.1</v>
      </c>
      <c r="FE344" s="1">
        <v>10.4</v>
      </c>
      <c r="FF344" s="1">
        <v>11.6</v>
      </c>
      <c r="FG344" s="1">
        <v>11.8</v>
      </c>
      <c r="FH344" s="1">
        <v>12.4</v>
      </c>
      <c r="FI344" s="1">
        <v>10.1</v>
      </c>
      <c r="FJ344" s="1">
        <v>10.5</v>
      </c>
      <c r="FK344" s="1">
        <v>9.6999999999999993</v>
      </c>
      <c r="FL344" s="1">
        <v>10.8</v>
      </c>
      <c r="FM344" s="1">
        <v>11</v>
      </c>
      <c r="FN344" s="1">
        <v>11</v>
      </c>
      <c r="FO344" s="1">
        <v>11.5</v>
      </c>
      <c r="FP344" s="1">
        <v>10.4</v>
      </c>
      <c r="FQ344" s="1">
        <v>11.9</v>
      </c>
      <c r="FR344" s="1">
        <v>9.6</v>
      </c>
      <c r="FS344" s="1">
        <v>11.9</v>
      </c>
      <c r="FT344" s="1">
        <v>14.6</v>
      </c>
      <c r="FU344" s="1">
        <v>12.9</v>
      </c>
      <c r="FV344" s="1">
        <v>11.9</v>
      </c>
      <c r="FW344" s="1">
        <v>12.8</v>
      </c>
      <c r="FX344" s="1">
        <v>11.3</v>
      </c>
      <c r="FY344" s="1">
        <v>11.6</v>
      </c>
      <c r="FZ344" s="1">
        <v>11.4</v>
      </c>
      <c r="GA344" s="1">
        <v>10.6</v>
      </c>
      <c r="GB344" s="1">
        <v>11.2</v>
      </c>
      <c r="GC344" s="1">
        <v>10.199999999999999</v>
      </c>
      <c r="GD344" s="1">
        <v>11.5</v>
      </c>
      <c r="GE344" s="1">
        <v>12</v>
      </c>
      <c r="GF344" s="1">
        <v>13.4</v>
      </c>
      <c r="GG344" s="1">
        <v>12.5</v>
      </c>
      <c r="GH344" s="1">
        <v>11.5</v>
      </c>
      <c r="GI344" s="1">
        <v>9.4</v>
      </c>
      <c r="GJ344" s="1">
        <v>11.2</v>
      </c>
      <c r="GK344" s="1">
        <v>10.199999999999999</v>
      </c>
      <c r="GL344" s="1">
        <v>10.1</v>
      </c>
      <c r="GM344" s="1">
        <v>12.1</v>
      </c>
      <c r="GN344" s="1">
        <v>11.7</v>
      </c>
      <c r="GO344" s="1">
        <v>11.5</v>
      </c>
      <c r="GP344" s="1">
        <v>8.9</v>
      </c>
      <c r="GQ344" s="1">
        <v>10.199999999999999</v>
      </c>
      <c r="GR344" s="1">
        <v>9.8000000000000007</v>
      </c>
      <c r="GS344" s="1">
        <v>10.3</v>
      </c>
      <c r="GT344" s="1">
        <v>11.2</v>
      </c>
      <c r="GU344" s="1">
        <v>11.1</v>
      </c>
      <c r="GV344" s="1">
        <v>10.9</v>
      </c>
      <c r="GW344" s="1">
        <v>9.6999999999999993</v>
      </c>
      <c r="GX344" s="1">
        <v>12.2</v>
      </c>
      <c r="GY344" s="1">
        <v>13.6</v>
      </c>
      <c r="GZ344" s="1">
        <v>11.7</v>
      </c>
      <c r="HA344" s="1">
        <v>13</v>
      </c>
      <c r="HB344" s="1">
        <v>11.4</v>
      </c>
      <c r="HC344" s="1">
        <v>11.3</v>
      </c>
      <c r="HD344" s="1">
        <v>11.7</v>
      </c>
      <c r="HE344" s="1">
        <v>10.7</v>
      </c>
      <c r="HF344" s="1">
        <v>9.4</v>
      </c>
      <c r="HG344" s="1">
        <v>10.6</v>
      </c>
      <c r="HH344" s="1">
        <v>12.5</v>
      </c>
      <c r="HI344" s="1">
        <v>11.2</v>
      </c>
      <c r="HJ344" s="1">
        <v>10</v>
      </c>
      <c r="HK344" s="1">
        <v>11.7</v>
      </c>
      <c r="HL344" s="1">
        <v>13.3</v>
      </c>
      <c r="HM344" s="1">
        <v>10.6</v>
      </c>
      <c r="HN344" s="1">
        <v>10</v>
      </c>
      <c r="HO344" s="1">
        <v>13</v>
      </c>
      <c r="HP344" s="1">
        <v>11.7</v>
      </c>
      <c r="HQ344" s="1">
        <v>10.7</v>
      </c>
      <c r="HR344" s="1">
        <v>12.3</v>
      </c>
      <c r="HS344" s="1">
        <v>12.5</v>
      </c>
      <c r="HT344" s="1">
        <v>12.9</v>
      </c>
      <c r="HU344" s="1">
        <v>13.8</v>
      </c>
      <c r="HV344" s="1">
        <v>13.1</v>
      </c>
      <c r="HW344" s="1">
        <v>12.4</v>
      </c>
      <c r="HX344" s="1">
        <v>12.5</v>
      </c>
      <c r="HY344" s="1">
        <v>12.2</v>
      </c>
      <c r="HZ344" s="1">
        <v>11.7</v>
      </c>
      <c r="IA344" s="1">
        <v>11.1</v>
      </c>
      <c r="IB344" s="1">
        <v>10.4</v>
      </c>
      <c r="IC344" s="1">
        <v>9.5</v>
      </c>
      <c r="ID344" s="1">
        <v>9.4</v>
      </c>
      <c r="IE344" s="1">
        <v>10.3</v>
      </c>
      <c r="IF344" s="1">
        <v>11.5</v>
      </c>
      <c r="IG344" s="1">
        <v>12.9</v>
      </c>
      <c r="IH344" s="1">
        <v>12.3</v>
      </c>
      <c r="II344" s="1">
        <v>12.3</v>
      </c>
      <c r="IJ344" s="1">
        <v>0</v>
      </c>
      <c r="IK344" s="1">
        <v>0</v>
      </c>
      <c r="IL344" s="1">
        <v>0</v>
      </c>
      <c r="IM344" s="1">
        <v>0</v>
      </c>
      <c r="IN344" s="1">
        <v>0</v>
      </c>
      <c r="IO344" s="1">
        <v>0</v>
      </c>
      <c r="IP344" s="1">
        <v>0</v>
      </c>
      <c r="IQ344" s="1">
        <v>0</v>
      </c>
      <c r="IR344" s="1">
        <v>0</v>
      </c>
      <c r="IS344" s="1">
        <v>0</v>
      </c>
      <c r="IT344" s="1">
        <v>0</v>
      </c>
      <c r="IU344" s="1">
        <v>0</v>
      </c>
      <c r="IV344" s="1">
        <v>0</v>
      </c>
      <c r="IW344" s="1">
        <v>0</v>
      </c>
      <c r="IX344" s="1">
        <v>0</v>
      </c>
      <c r="IY344" s="1">
        <v>0</v>
      </c>
      <c r="IZ344" s="1">
        <v>0</v>
      </c>
      <c r="JA344" s="1">
        <v>0</v>
      </c>
      <c r="JB344" s="1">
        <v>0</v>
      </c>
      <c r="JC344" s="1">
        <v>0</v>
      </c>
      <c r="JD344" s="1">
        <v>0</v>
      </c>
      <c r="JE344" s="1">
        <v>0</v>
      </c>
      <c r="JF344" s="1">
        <v>0</v>
      </c>
      <c r="JG344" s="1">
        <v>0</v>
      </c>
      <c r="JH344" s="1">
        <v>0</v>
      </c>
      <c r="JI344" s="1">
        <v>0</v>
      </c>
      <c r="JJ344" s="1">
        <v>0</v>
      </c>
      <c r="JK344" s="1">
        <v>0</v>
      </c>
      <c r="JL344" s="1">
        <v>0</v>
      </c>
      <c r="JM344" s="1">
        <v>0</v>
      </c>
      <c r="JN344" s="1">
        <v>0</v>
      </c>
      <c r="JO344" s="1">
        <v>0</v>
      </c>
      <c r="JP344" s="1">
        <v>0</v>
      </c>
      <c r="JQ344" s="1">
        <v>0</v>
      </c>
      <c r="JR344" s="1">
        <v>0</v>
      </c>
      <c r="JS344" s="1">
        <v>0</v>
      </c>
      <c r="JT344" s="1">
        <v>0</v>
      </c>
      <c r="JU344" s="1">
        <v>0</v>
      </c>
      <c r="JV344" s="1">
        <v>0</v>
      </c>
      <c r="JW344" s="1">
        <v>0</v>
      </c>
      <c r="JX344" s="1">
        <v>10.3</v>
      </c>
      <c r="JY344" s="1">
        <v>0</v>
      </c>
      <c r="JZ344" s="1">
        <v>0</v>
      </c>
      <c r="KA344" s="1">
        <v>9.3000000000000007</v>
      </c>
      <c r="KB344" s="1">
        <v>0</v>
      </c>
      <c r="KC344" s="1">
        <v>0</v>
      </c>
      <c r="KD344" s="1">
        <v>0</v>
      </c>
      <c r="KE344" s="1">
        <v>0</v>
      </c>
      <c r="KF344" s="1">
        <v>0</v>
      </c>
      <c r="KG344" s="1">
        <v>0</v>
      </c>
      <c r="KH344" s="1">
        <v>0</v>
      </c>
      <c r="KI344" s="1">
        <v>0</v>
      </c>
      <c r="KJ344" s="1">
        <v>0</v>
      </c>
      <c r="KK344" s="1">
        <v>0</v>
      </c>
      <c r="KL344" s="1">
        <v>0</v>
      </c>
      <c r="KM344" s="1">
        <v>0</v>
      </c>
      <c r="KN344" s="1">
        <v>0</v>
      </c>
      <c r="KO344" s="1">
        <v>0</v>
      </c>
      <c r="KP344" s="1">
        <v>0</v>
      </c>
      <c r="KQ344" s="1">
        <v>0</v>
      </c>
      <c r="KR344" s="1">
        <v>0</v>
      </c>
      <c r="KS344" s="1">
        <v>11.6</v>
      </c>
      <c r="KT344" s="1">
        <v>9.3000000000000007</v>
      </c>
      <c r="KU344" s="1">
        <v>0</v>
      </c>
      <c r="KV344" s="1">
        <v>0</v>
      </c>
      <c r="KW344" s="1">
        <v>0</v>
      </c>
      <c r="KX344" s="1">
        <v>11.9</v>
      </c>
      <c r="KY344" s="1">
        <v>0</v>
      </c>
      <c r="KZ344" s="1">
        <v>0</v>
      </c>
      <c r="LA344" s="1">
        <v>0</v>
      </c>
      <c r="LB344" s="1">
        <v>0</v>
      </c>
      <c r="LC344" s="1">
        <v>0</v>
      </c>
      <c r="LD344" s="1">
        <v>0</v>
      </c>
      <c r="LE344" s="1">
        <v>0</v>
      </c>
      <c r="LF344" s="1">
        <v>0</v>
      </c>
      <c r="LG344" s="1">
        <v>0</v>
      </c>
      <c r="LH344" s="1">
        <v>0</v>
      </c>
      <c r="LI344" s="1">
        <v>11.3</v>
      </c>
      <c r="LJ344" s="1">
        <v>11</v>
      </c>
      <c r="LK344" s="1">
        <v>0</v>
      </c>
      <c r="LL344" s="1">
        <v>0</v>
      </c>
      <c r="LM344" s="1">
        <v>0</v>
      </c>
      <c r="LN344" s="1">
        <v>0</v>
      </c>
      <c r="LO344" s="1">
        <v>0</v>
      </c>
      <c r="LP344" s="1">
        <v>11.2</v>
      </c>
      <c r="LQ344" s="1">
        <v>0</v>
      </c>
      <c r="LR344" s="1">
        <v>9.6</v>
      </c>
      <c r="LS344" s="1">
        <v>10.1</v>
      </c>
      <c r="LT344" s="1">
        <v>0</v>
      </c>
      <c r="LU344" s="1">
        <v>0</v>
      </c>
      <c r="LV344" s="1">
        <v>0</v>
      </c>
      <c r="LW344" s="1">
        <v>0</v>
      </c>
      <c r="LX344" s="1">
        <v>9.8000000000000007</v>
      </c>
      <c r="LY344" s="1">
        <v>0</v>
      </c>
      <c r="LZ344" s="1">
        <v>0</v>
      </c>
      <c r="MA344" s="1">
        <v>0</v>
      </c>
      <c r="MB344" s="1">
        <v>0</v>
      </c>
      <c r="MC344" s="1">
        <v>0</v>
      </c>
      <c r="MD344" s="1">
        <v>0</v>
      </c>
      <c r="ME344" s="1">
        <v>65535</v>
      </c>
      <c r="MF344" s="1">
        <v>65535</v>
      </c>
      <c r="MG344" s="1">
        <v>65535</v>
      </c>
      <c r="MH344" s="1">
        <v>65535</v>
      </c>
      <c r="MI344" s="1">
        <v>65535</v>
      </c>
      <c r="MJ344" s="1">
        <v>65535</v>
      </c>
      <c r="MK344" s="1">
        <v>65535</v>
      </c>
      <c r="ML344" s="1">
        <v>65535</v>
      </c>
      <c r="MM344" s="1">
        <v>65535</v>
      </c>
      <c r="MN344" s="1">
        <v>65535</v>
      </c>
      <c r="MO344" s="1">
        <v>65535</v>
      </c>
      <c r="MP344" s="1">
        <v>65535</v>
      </c>
      <c r="MQ344" s="1">
        <v>65535</v>
      </c>
      <c r="MR344" s="1">
        <v>65535</v>
      </c>
      <c r="MS344" s="1">
        <v>65535</v>
      </c>
      <c r="MT344" s="1">
        <v>65535</v>
      </c>
      <c r="MU344" s="1">
        <v>65535</v>
      </c>
      <c r="MV344" s="1">
        <v>65535</v>
      </c>
      <c r="MW344" s="1">
        <v>65535</v>
      </c>
      <c r="MX344" s="1">
        <v>65535</v>
      </c>
      <c r="MY344" s="1">
        <v>65535</v>
      </c>
      <c r="MZ344" s="1">
        <v>65535</v>
      </c>
      <c r="NA344" s="1">
        <v>65535</v>
      </c>
      <c r="NB344" s="1">
        <v>65535</v>
      </c>
      <c r="NC344" s="1">
        <v>65535</v>
      </c>
      <c r="ND344" s="1">
        <v>65535</v>
      </c>
      <c r="NE344" s="1">
        <v>65535</v>
      </c>
      <c r="NF344" s="1">
        <v>65535</v>
      </c>
      <c r="NG344" s="1">
        <v>65535</v>
      </c>
      <c r="NH344" s="1">
        <v>65535</v>
      </c>
      <c r="NI344" s="1">
        <v>0</v>
      </c>
      <c r="NJ344" s="6">
        <f t="shared" si="270"/>
        <v>0.967741935483871</v>
      </c>
      <c r="NK344" s="3">
        <f t="shared" si="271"/>
        <v>0.9642857142857143</v>
      </c>
      <c r="NL344" s="3">
        <f t="shared" si="272"/>
        <v>1</v>
      </c>
      <c r="NM344" s="3">
        <f t="shared" si="273"/>
        <v>1</v>
      </c>
      <c r="NN344" s="3">
        <f t="shared" si="274"/>
        <v>1</v>
      </c>
      <c r="NO344" s="3">
        <f t="shared" si="275"/>
        <v>1</v>
      </c>
      <c r="NP344" s="3">
        <f t="shared" si="276"/>
        <v>1</v>
      </c>
      <c r="NQ344" s="3">
        <f t="shared" si="277"/>
        <v>1</v>
      </c>
      <c r="NR344" s="3">
        <f t="shared" si="278"/>
        <v>1</v>
      </c>
      <c r="NS344" s="3">
        <f t="shared" si="279"/>
        <v>1</v>
      </c>
      <c r="NT344" s="3">
        <f t="shared" si="280"/>
        <v>1</v>
      </c>
      <c r="NU344" s="3">
        <f t="shared" si="281"/>
        <v>3.2258064516129031E-2</v>
      </c>
      <c r="NV344" s="3">
        <f t="shared" si="282"/>
        <v>0.9123287671232877</v>
      </c>
      <c r="NW344" s="5">
        <f t="shared" si="283"/>
        <v>11.583333333333332</v>
      </c>
      <c r="NX344" s="1">
        <f t="shared" si="284"/>
        <v>11.644444444444446</v>
      </c>
      <c r="NY344" s="1">
        <f t="shared" si="285"/>
        <v>11.7</v>
      </c>
      <c r="NZ344" s="1">
        <f t="shared" si="286"/>
        <v>11.710000000000003</v>
      </c>
      <c r="OA344" s="1">
        <f t="shared" si="287"/>
        <v>11.535483870967742</v>
      </c>
      <c r="OB344" s="1">
        <f t="shared" si="288"/>
        <v>11.42</v>
      </c>
      <c r="OC344" s="1">
        <f t="shared" si="289"/>
        <v>11.1</v>
      </c>
      <c r="OD344" s="1">
        <f t="shared" si="290"/>
        <v>8.6806451612903235</v>
      </c>
      <c r="OE344" s="1">
        <f t="shared" si="291"/>
        <v>0</v>
      </c>
      <c r="OF344" s="1">
        <f t="shared" si="292"/>
        <v>1.6903225806451612</v>
      </c>
      <c r="OG344" s="1">
        <f t="shared" si="293"/>
        <v>2.1</v>
      </c>
      <c r="OH344" s="1" t="e">
        <f t="shared" si="294"/>
        <v>#N/A</v>
      </c>
      <c r="OI344" s="111" t="e">
        <f>NA()</f>
        <v>#N/A</v>
      </c>
      <c r="OJ344" s="112" t="e">
        <f>NA()</f>
        <v>#N/A</v>
      </c>
      <c r="OK344" s="112" t="e">
        <f>NA()</f>
        <v>#N/A</v>
      </c>
      <c r="OL344" s="112" t="e">
        <f>NA()</f>
        <v>#N/A</v>
      </c>
      <c r="OM344" s="112" t="e">
        <f>NA()</f>
        <v>#N/A</v>
      </c>
      <c r="ON344" s="112" t="e">
        <f>NA()</f>
        <v>#N/A</v>
      </c>
      <c r="OO344" s="112" t="e">
        <f>NA()</f>
        <v>#N/A</v>
      </c>
      <c r="OP344" s="112" t="e">
        <f>NA()</f>
        <v>#N/A</v>
      </c>
      <c r="OQ344" s="112" t="e">
        <f>NA()</f>
        <v>#N/A</v>
      </c>
      <c r="OR344" s="112" t="e">
        <f>NA()</f>
        <v>#N/A</v>
      </c>
      <c r="OS344" s="112" t="e">
        <f>NA()</f>
        <v>#N/A</v>
      </c>
      <c r="OT344" s="112" t="e">
        <f>NA()</f>
        <v>#N/A</v>
      </c>
      <c r="OU344" s="5" t="e">
        <f t="shared" si="246"/>
        <v>#N/A</v>
      </c>
      <c r="OV344" s="1" t="e">
        <f t="shared" si="247"/>
        <v>#N/A</v>
      </c>
      <c r="OW344" s="1" t="e">
        <f t="shared" si="248"/>
        <v>#N/A</v>
      </c>
      <c r="OX344" s="1" t="e">
        <f t="shared" si="249"/>
        <v>#N/A</v>
      </c>
      <c r="OY344" s="1" t="e">
        <f t="shared" si="250"/>
        <v>#N/A</v>
      </c>
      <c r="OZ344" s="1" t="e">
        <f t="shared" si="251"/>
        <v>#N/A</v>
      </c>
      <c r="PA344" s="1" t="e">
        <f t="shared" si="252"/>
        <v>#N/A</v>
      </c>
      <c r="PB344" s="1" t="e">
        <f t="shared" si="253"/>
        <v>#N/A</v>
      </c>
      <c r="PC344" s="1" t="e">
        <f t="shared" si="254"/>
        <v>#N/A</v>
      </c>
      <c r="PD344" s="1" t="e">
        <f t="shared" si="255"/>
        <v>#N/A</v>
      </c>
      <c r="PE344" s="1" t="e">
        <f t="shared" si="256"/>
        <v>#N/A</v>
      </c>
      <c r="PF344" s="1" t="e">
        <f t="shared" si="257"/>
        <v>#N/A</v>
      </c>
      <c r="PG344" s="111" t="e">
        <f>NA()</f>
        <v>#N/A</v>
      </c>
      <c r="PH344" s="112" t="e">
        <f>NA()</f>
        <v>#N/A</v>
      </c>
      <c r="PI344" s="112" t="e">
        <f>NA()</f>
        <v>#N/A</v>
      </c>
      <c r="PJ344" s="112" t="e">
        <f>NA()</f>
        <v>#N/A</v>
      </c>
      <c r="PK344" s="112" t="e">
        <f>NA()</f>
        <v>#N/A</v>
      </c>
      <c r="PL344" s="112" t="e">
        <f>NA()</f>
        <v>#N/A</v>
      </c>
      <c r="PM344" s="112" t="e">
        <f>NA()</f>
        <v>#N/A</v>
      </c>
      <c r="PN344" s="112" t="e">
        <f>NA()</f>
        <v>#N/A</v>
      </c>
      <c r="PO344" s="112" t="e">
        <f>NA()</f>
        <v>#N/A</v>
      </c>
      <c r="PP344" s="112" t="e">
        <f>NA()</f>
        <v>#N/A</v>
      </c>
      <c r="PQ344" s="112" t="e">
        <f>NA()</f>
        <v>#N/A</v>
      </c>
      <c r="PR344" s="137" t="e">
        <f>NA()</f>
        <v>#N/A</v>
      </c>
      <c r="PS344" s="5">
        <f t="array" ref="PS344">+IF(ISERROR($NW344)=FALSE,MIN(IF($H344:$AL344&lt;65534,$H344:$AL344,"")),NA())</f>
        <v>8.8000000000000007</v>
      </c>
      <c r="PT344" s="1">
        <f t="array" ref="PT344">+IF(ISERROR($NX344)=FALSE,MIN(IF($AM344:$BN344&lt;65534,$AM344:$BN344,"")),NA())</f>
        <v>10.5</v>
      </c>
      <c r="PU344" s="1">
        <f t="array" ref="PU344">+IF(ISERROR($NY344)=FALSE,MIN(IF($BP344:$CT344&lt;65534,$BP344:$CT344,"")),NA())</f>
        <v>10.1</v>
      </c>
      <c r="PV344" s="1">
        <f t="array" ref="PV344">+IF(ISERROR($NZ344)=FALSE,MIN(IF($CU344:$DX344&lt;65534,$CU344:$DX344,"")),NA())</f>
        <v>9.8000000000000007</v>
      </c>
      <c r="PW344" s="1">
        <f t="array" ref="PW344">+IF(ISERROR($OA344)=FALSE,MIN(IF($DY344:$FC344&lt;65534,$DY344:$FC344,"")),NA())</f>
        <v>9.1</v>
      </c>
      <c r="PX344" s="1">
        <f t="array" ref="PX344">+IF(ISERROR($OB344)=FALSE,MIN(IF($FD344:$GG344&lt;65534,$FD344:$GG344,"")),NA())</f>
        <v>9.6</v>
      </c>
      <c r="PY344" s="1">
        <f t="array" ref="PY344">+IF(ISERROR($OC344)=FALSE,MIN(IF($GH344:$HL344&lt;65534,$GH344:$HL344,"")),NA())</f>
        <v>8.9</v>
      </c>
      <c r="PZ344" s="1">
        <f t="array" ref="PZ344">+IF(ISERROR($OD344)=FALSE,MIN(IF($HM344:$IQ344&lt;65534,$HM344:$IQ344,"")),NA())</f>
        <v>0</v>
      </c>
      <c r="QA344" s="1">
        <f t="array" ref="QA344">+IF(ISERROR($OE344)=FALSE,MIN(IF($IR344:$JU344&lt;65534,$IR344:$JU344,"")),NA())</f>
        <v>0</v>
      </c>
      <c r="QB344" s="1">
        <f t="array" ref="QB344">+IF(ISERROR($OF344)=FALSE,MIN(IF($JV344:$KZ344&lt;65534,$JV344:$KZ344,"")),NA())</f>
        <v>0</v>
      </c>
      <c r="QC344" s="1">
        <f t="array" ref="QC344">+IF(ISERROR($OG344)=FALSE,MIN(IF($LA344:$MD344&lt;65534,$LA344:$MD344,"")),NA())</f>
        <v>0</v>
      </c>
      <c r="QD344" s="1" t="e">
        <f t="array" ref="QD344">+IF(ISERROR($OH344)=FALSE,MIN(IF($ME344:$NI344&lt;65534,$ME344:$NI344,"")),NA())</f>
        <v>#N/A</v>
      </c>
      <c r="QE344" s="5" t="e">
        <f t="shared" si="258"/>
        <v>#N/A</v>
      </c>
      <c r="QF344" s="1" t="e">
        <f t="shared" si="259"/>
        <v>#N/A</v>
      </c>
      <c r="QG344" s="1" t="e">
        <f t="shared" si="260"/>
        <v>#N/A</v>
      </c>
      <c r="QH344" s="1" t="e">
        <f t="shared" si="261"/>
        <v>#N/A</v>
      </c>
      <c r="QI344" s="1" t="e">
        <f t="shared" si="262"/>
        <v>#N/A</v>
      </c>
      <c r="QJ344" s="1" t="e">
        <f t="shared" si="263"/>
        <v>#N/A</v>
      </c>
      <c r="QK344" s="1" t="e">
        <f t="shared" si="264"/>
        <v>#N/A</v>
      </c>
      <c r="QL344" s="1" t="e">
        <f t="shared" si="265"/>
        <v>#N/A</v>
      </c>
      <c r="QM344" s="1" t="e">
        <f t="shared" si="266"/>
        <v>#N/A</v>
      </c>
      <c r="QN344" s="1" t="e">
        <f t="shared" si="267"/>
        <v>#N/A</v>
      </c>
      <c r="QO344" s="1" t="e">
        <f t="shared" si="268"/>
        <v>#N/A</v>
      </c>
      <c r="QP344" s="1" t="e">
        <f t="shared" si="269"/>
        <v>#N/A</v>
      </c>
      <c r="QQ344" s="5" t="s">
        <v>893</v>
      </c>
    </row>
    <row r="345" spans="1:459" s="1" customFormat="1" x14ac:dyDescent="0.2">
      <c r="A345" s="107">
        <v>26015050</v>
      </c>
      <c r="B345" s="108">
        <v>-76.482027777777773</v>
      </c>
      <c r="C345" s="108">
        <v>2.1917222222222219</v>
      </c>
      <c r="D345" s="109">
        <v>39</v>
      </c>
      <c r="E345" s="110" t="s">
        <v>674</v>
      </c>
      <c r="F345" s="110" t="s">
        <v>672</v>
      </c>
      <c r="G345" s="110" t="s">
        <v>29</v>
      </c>
      <c r="H345" s="1">
        <v>65535</v>
      </c>
      <c r="I345" s="1">
        <v>65535</v>
      </c>
      <c r="J345" s="1">
        <v>65535</v>
      </c>
      <c r="K345" s="1">
        <v>65535</v>
      </c>
      <c r="L345" s="1">
        <v>65535</v>
      </c>
      <c r="M345" s="1">
        <v>65535</v>
      </c>
      <c r="N345" s="1">
        <v>65535</v>
      </c>
      <c r="O345" s="1">
        <v>65535</v>
      </c>
      <c r="P345" s="1">
        <v>65535</v>
      </c>
      <c r="Q345" s="1">
        <v>65535</v>
      </c>
      <c r="R345" s="1">
        <v>65535</v>
      </c>
      <c r="S345" s="1">
        <v>65535</v>
      </c>
      <c r="T345" s="1">
        <v>65535</v>
      </c>
      <c r="U345" s="1">
        <v>65535</v>
      </c>
      <c r="V345" s="1">
        <v>65535</v>
      </c>
      <c r="W345" s="1">
        <v>65535</v>
      </c>
      <c r="X345" s="1">
        <v>65535</v>
      </c>
      <c r="Y345" s="1">
        <v>65535</v>
      </c>
      <c r="Z345" s="1">
        <v>65535</v>
      </c>
      <c r="AA345" s="1">
        <v>65535</v>
      </c>
      <c r="AB345" s="1">
        <v>65535</v>
      </c>
      <c r="AC345" s="1">
        <v>65535</v>
      </c>
      <c r="AD345" s="1">
        <v>65535</v>
      </c>
      <c r="AE345" s="1">
        <v>65535</v>
      </c>
      <c r="AF345" s="1">
        <v>65535</v>
      </c>
      <c r="AG345" s="1">
        <v>65535</v>
      </c>
      <c r="AH345" s="1">
        <v>65535</v>
      </c>
      <c r="AI345" s="1">
        <v>65535</v>
      </c>
      <c r="AJ345" s="1">
        <v>65535</v>
      </c>
      <c r="AK345" s="1">
        <v>65535</v>
      </c>
      <c r="AL345" s="1">
        <v>65535</v>
      </c>
      <c r="AM345" s="1">
        <v>65535</v>
      </c>
      <c r="AN345" s="1">
        <v>65535</v>
      </c>
      <c r="AO345" s="1">
        <v>65535</v>
      </c>
      <c r="AP345" s="1">
        <v>65535</v>
      </c>
      <c r="AQ345" s="1">
        <v>65535</v>
      </c>
      <c r="AR345" s="1">
        <v>65535</v>
      </c>
      <c r="AS345" s="1">
        <v>65535</v>
      </c>
      <c r="AT345" s="1">
        <v>65535</v>
      </c>
      <c r="AU345" s="1">
        <v>65535</v>
      </c>
      <c r="AV345" s="1">
        <v>65535</v>
      </c>
      <c r="AW345" s="1">
        <v>65535</v>
      </c>
      <c r="AX345" s="1">
        <v>65535</v>
      </c>
      <c r="AY345" s="1">
        <v>65535</v>
      </c>
      <c r="AZ345" s="1">
        <v>65535</v>
      </c>
      <c r="BA345" s="1">
        <v>65535</v>
      </c>
      <c r="BB345" s="1">
        <v>65535</v>
      </c>
      <c r="BC345" s="1">
        <v>65535</v>
      </c>
      <c r="BD345" s="1">
        <v>65535</v>
      </c>
      <c r="BE345" s="1">
        <v>65535</v>
      </c>
      <c r="BF345" s="1">
        <v>65535</v>
      </c>
      <c r="BG345" s="1">
        <v>65535</v>
      </c>
      <c r="BH345" s="1">
        <v>65535</v>
      </c>
      <c r="BI345" s="1">
        <v>65535</v>
      </c>
      <c r="BJ345" s="1">
        <v>65535</v>
      </c>
      <c r="BK345" s="1">
        <v>65535</v>
      </c>
      <c r="BL345" s="1">
        <v>65535</v>
      </c>
      <c r="BM345" s="1">
        <v>65535</v>
      </c>
      <c r="BN345" s="1">
        <v>65535</v>
      </c>
      <c r="BO345" s="102"/>
      <c r="BP345" s="1">
        <v>65535</v>
      </c>
      <c r="BQ345" s="1">
        <v>65535</v>
      </c>
      <c r="BR345" s="1">
        <v>65535</v>
      </c>
      <c r="BS345" s="1">
        <v>65535</v>
      </c>
      <c r="BT345" s="1">
        <v>65535</v>
      </c>
      <c r="BU345" s="1">
        <v>7.5</v>
      </c>
      <c r="BV345" s="1">
        <v>5.0999999999999996</v>
      </c>
      <c r="BW345" s="1">
        <v>5.7</v>
      </c>
      <c r="BX345" s="1">
        <v>7.7</v>
      </c>
      <c r="BY345" s="1">
        <v>7.6</v>
      </c>
      <c r="BZ345" s="1">
        <v>7.8</v>
      </c>
      <c r="CA345" s="1">
        <v>4.2</v>
      </c>
      <c r="CB345" s="1">
        <v>5.3</v>
      </c>
      <c r="CC345" s="1">
        <v>6.7</v>
      </c>
      <c r="CD345" s="1">
        <v>4.7</v>
      </c>
      <c r="CE345" s="1">
        <v>4.2</v>
      </c>
      <c r="CF345" s="1">
        <v>7.5</v>
      </c>
      <c r="CG345" s="1">
        <v>7.7</v>
      </c>
      <c r="CH345" s="1">
        <v>7.7</v>
      </c>
      <c r="CI345" s="1">
        <v>7.5</v>
      </c>
      <c r="CJ345" s="1">
        <v>6.4</v>
      </c>
      <c r="CK345" s="1">
        <v>7.5</v>
      </c>
      <c r="CL345" s="1">
        <v>7.2</v>
      </c>
      <c r="CM345" s="1">
        <v>8</v>
      </c>
      <c r="CN345" s="1">
        <v>6.5</v>
      </c>
      <c r="CO345" s="1">
        <v>6.2</v>
      </c>
      <c r="CP345" s="1">
        <v>6.7</v>
      </c>
      <c r="CQ345" s="1">
        <v>8.4</v>
      </c>
      <c r="CR345" s="1">
        <v>7.6</v>
      </c>
      <c r="CS345" s="1">
        <v>7.8</v>
      </c>
      <c r="CT345" s="1">
        <v>8.4</v>
      </c>
      <c r="CU345" s="1">
        <v>7.5</v>
      </c>
      <c r="CV345" s="1">
        <v>7.8</v>
      </c>
      <c r="CW345" s="1">
        <v>4.9000000000000004</v>
      </c>
      <c r="CX345" s="1">
        <v>6.7</v>
      </c>
      <c r="CY345" s="1">
        <v>7.4</v>
      </c>
      <c r="CZ345" s="1">
        <v>6.7</v>
      </c>
      <c r="DA345" s="1">
        <v>7</v>
      </c>
      <c r="DB345" s="1">
        <v>6.8</v>
      </c>
      <c r="DC345" s="1">
        <v>5.3</v>
      </c>
      <c r="DD345" s="1">
        <v>3.8</v>
      </c>
      <c r="DE345" s="1">
        <v>6.6</v>
      </c>
      <c r="DF345" s="1">
        <v>7.2</v>
      </c>
      <c r="DG345" s="1">
        <v>7.3</v>
      </c>
      <c r="DH345" s="1">
        <v>3.5</v>
      </c>
      <c r="DI345" s="1">
        <v>7.5</v>
      </c>
      <c r="DJ345" s="1">
        <v>7.1</v>
      </c>
      <c r="DK345" s="1">
        <v>6.3</v>
      </c>
      <c r="DL345" s="1">
        <v>4.3</v>
      </c>
      <c r="DM345" s="1">
        <v>4.5999999999999996</v>
      </c>
      <c r="DN345" s="1">
        <v>6.6</v>
      </c>
      <c r="DO345" s="1">
        <v>7.8</v>
      </c>
      <c r="DP345" s="1">
        <v>6</v>
      </c>
      <c r="DQ345" s="1">
        <v>2.2000000000000002</v>
      </c>
      <c r="DR345" s="1">
        <v>4.7</v>
      </c>
      <c r="DS345" s="1">
        <v>5.5</v>
      </c>
      <c r="DT345" s="1">
        <v>7.8</v>
      </c>
      <c r="DU345" s="1">
        <v>8</v>
      </c>
      <c r="DV345" s="1">
        <v>6.6</v>
      </c>
      <c r="DW345" s="1">
        <v>7.8</v>
      </c>
      <c r="DX345" s="1">
        <v>7.6</v>
      </c>
      <c r="DY345" s="1">
        <v>4.5999999999999996</v>
      </c>
      <c r="DZ345" s="1">
        <v>7</v>
      </c>
      <c r="EA345" s="1">
        <v>5.4</v>
      </c>
      <c r="EB345" s="1">
        <v>6.2</v>
      </c>
      <c r="EC345" s="1">
        <v>6.9</v>
      </c>
      <c r="ED345" s="1">
        <v>7.9</v>
      </c>
      <c r="EE345" s="1">
        <v>7.9</v>
      </c>
      <c r="EF345" s="1">
        <v>7.9</v>
      </c>
      <c r="EG345" s="1">
        <v>4.0999999999999996</v>
      </c>
      <c r="EH345" s="1">
        <v>5.2</v>
      </c>
      <c r="EI345" s="1">
        <v>2.1</v>
      </c>
      <c r="EJ345" s="1">
        <v>8.1</v>
      </c>
      <c r="EK345" s="1">
        <v>6.8</v>
      </c>
      <c r="EL345" s="1">
        <v>7</v>
      </c>
      <c r="EM345" s="1">
        <v>7</v>
      </c>
      <c r="EN345" s="1">
        <v>7.2</v>
      </c>
      <c r="EO345" s="1">
        <v>5.6</v>
      </c>
      <c r="EP345" s="1">
        <v>6</v>
      </c>
      <c r="EQ345" s="1">
        <v>7.6</v>
      </c>
      <c r="ER345" s="1">
        <v>5.2</v>
      </c>
      <c r="ES345" s="1">
        <v>4.2</v>
      </c>
      <c r="ET345" s="1">
        <v>4.8</v>
      </c>
      <c r="EU345" s="1">
        <v>0.9</v>
      </c>
      <c r="EV345" s="1">
        <v>6.4</v>
      </c>
      <c r="EW345" s="1">
        <v>5.9</v>
      </c>
      <c r="EX345" s="1">
        <v>6.4</v>
      </c>
      <c r="EY345" s="1">
        <v>0.5</v>
      </c>
      <c r="EZ345" s="1">
        <v>6.5</v>
      </c>
      <c r="FA345" s="1">
        <v>6.2</v>
      </c>
      <c r="FB345" s="1">
        <v>7.6</v>
      </c>
      <c r="FC345" s="1">
        <v>6.5</v>
      </c>
      <c r="FD345" s="1">
        <v>4.3</v>
      </c>
      <c r="FE345" s="1">
        <v>6.4</v>
      </c>
      <c r="FF345" s="1">
        <v>7.1</v>
      </c>
      <c r="FG345" s="1">
        <v>6.8</v>
      </c>
      <c r="FH345" s="1">
        <v>6.9</v>
      </c>
      <c r="FI345" s="1">
        <v>5.9</v>
      </c>
      <c r="FJ345" s="1">
        <v>4</v>
      </c>
      <c r="FK345" s="1">
        <v>4.8</v>
      </c>
      <c r="FL345" s="1">
        <v>7.2</v>
      </c>
      <c r="FM345" s="1">
        <v>6.9</v>
      </c>
      <c r="FN345" s="1">
        <v>7.1</v>
      </c>
      <c r="FO345" s="1">
        <v>7.4</v>
      </c>
      <c r="FP345" s="1">
        <v>6.6</v>
      </c>
      <c r="FQ345" s="1">
        <v>7.4</v>
      </c>
      <c r="FR345" s="1">
        <v>6.2</v>
      </c>
      <c r="FS345" s="1">
        <v>7.3</v>
      </c>
      <c r="FT345" s="1">
        <v>7.1</v>
      </c>
      <c r="FU345" s="1">
        <v>4</v>
      </c>
      <c r="FV345" s="1">
        <v>6.7</v>
      </c>
      <c r="FW345" s="1">
        <v>6.9</v>
      </c>
      <c r="FX345" s="1">
        <v>7.2</v>
      </c>
      <c r="FY345" s="1">
        <v>6.9</v>
      </c>
      <c r="FZ345" s="1">
        <v>7.2</v>
      </c>
      <c r="GA345" s="1">
        <v>6.9</v>
      </c>
      <c r="GB345" s="1">
        <v>6.7</v>
      </c>
      <c r="GC345" s="1">
        <v>0.2</v>
      </c>
      <c r="GD345" s="1">
        <v>7.5</v>
      </c>
      <c r="GE345" s="1">
        <v>6.8</v>
      </c>
      <c r="GF345" s="1">
        <v>6.8</v>
      </c>
      <c r="GG345" s="1">
        <v>6.3</v>
      </c>
      <c r="GH345" s="1">
        <v>6.3</v>
      </c>
      <c r="GI345" s="1">
        <v>5</v>
      </c>
      <c r="GJ345" s="1">
        <v>6.2</v>
      </c>
      <c r="GK345" s="1">
        <v>2.4</v>
      </c>
      <c r="GL345" s="1">
        <v>6.4</v>
      </c>
      <c r="GM345" s="1">
        <v>6</v>
      </c>
      <c r="GN345" s="1">
        <v>6.1</v>
      </c>
      <c r="GO345" s="1">
        <v>6</v>
      </c>
      <c r="GP345" s="1">
        <v>5.6</v>
      </c>
      <c r="GQ345" s="1">
        <v>5.3</v>
      </c>
      <c r="GR345" s="1">
        <v>5.2</v>
      </c>
      <c r="GS345" s="1">
        <v>4.9000000000000004</v>
      </c>
      <c r="GT345" s="1">
        <v>6.7</v>
      </c>
      <c r="GU345" s="1">
        <v>6.5</v>
      </c>
      <c r="GV345" s="1">
        <v>6.2</v>
      </c>
      <c r="GW345" s="1">
        <v>5.8</v>
      </c>
      <c r="GX345" s="1">
        <v>6.4</v>
      </c>
      <c r="GY345" s="1">
        <v>6.4</v>
      </c>
      <c r="GZ345" s="1">
        <v>6.4</v>
      </c>
      <c r="HA345" s="1">
        <v>7</v>
      </c>
      <c r="HB345" s="1">
        <v>6.9</v>
      </c>
      <c r="HC345" s="1">
        <v>6.9</v>
      </c>
      <c r="HD345" s="1">
        <v>6.3</v>
      </c>
      <c r="HE345" s="1">
        <v>5.8</v>
      </c>
      <c r="HF345" s="1">
        <v>5.7</v>
      </c>
      <c r="HG345" s="1">
        <v>5.7</v>
      </c>
      <c r="HH345" s="1">
        <v>6.3</v>
      </c>
      <c r="HI345" s="1">
        <v>6.7</v>
      </c>
      <c r="HJ345" s="1">
        <v>5.7</v>
      </c>
      <c r="HK345" s="1">
        <v>5.5</v>
      </c>
      <c r="HL345" s="1">
        <v>5.3</v>
      </c>
      <c r="HM345" s="1">
        <v>6.1</v>
      </c>
      <c r="HN345" s="1">
        <v>4.2</v>
      </c>
      <c r="HO345" s="1">
        <v>6.8</v>
      </c>
      <c r="HP345" s="1">
        <v>6.3</v>
      </c>
      <c r="HQ345" s="1">
        <v>4.4000000000000004</v>
      </c>
      <c r="HR345" s="1">
        <v>5</v>
      </c>
      <c r="HS345" s="1">
        <v>4.7</v>
      </c>
      <c r="HT345" s="1">
        <v>5.7</v>
      </c>
      <c r="HU345" s="1">
        <v>6.1</v>
      </c>
      <c r="HV345" s="1">
        <v>6.7</v>
      </c>
      <c r="HW345" s="1">
        <v>6.9</v>
      </c>
      <c r="HX345" s="1">
        <v>6.7</v>
      </c>
      <c r="HY345" s="1">
        <v>6.6</v>
      </c>
      <c r="HZ345" s="1">
        <v>6.6</v>
      </c>
      <c r="IA345" s="1">
        <v>3.7</v>
      </c>
      <c r="IB345" s="1">
        <v>3.8</v>
      </c>
      <c r="IC345" s="1">
        <v>2.7</v>
      </c>
      <c r="ID345" s="1">
        <v>0.4</v>
      </c>
      <c r="IE345" s="1">
        <v>5.4</v>
      </c>
      <c r="IF345" s="1">
        <v>5.8</v>
      </c>
      <c r="IG345" s="1">
        <v>5.3</v>
      </c>
      <c r="IH345" s="1">
        <v>4.7</v>
      </c>
      <c r="II345" s="1">
        <v>7.7</v>
      </c>
      <c r="IJ345" s="1">
        <v>7.7</v>
      </c>
      <c r="IK345" s="1">
        <v>7.2</v>
      </c>
      <c r="IL345" s="1">
        <v>7.6</v>
      </c>
      <c r="IM345" s="1">
        <v>7.4</v>
      </c>
      <c r="IN345" s="1">
        <v>7.9</v>
      </c>
      <c r="IO345" s="1">
        <v>7.2</v>
      </c>
      <c r="IP345" s="1">
        <v>6</v>
      </c>
      <c r="IQ345" s="1">
        <v>8.5</v>
      </c>
      <c r="IR345" s="1">
        <v>8.4</v>
      </c>
      <c r="IS345" s="1">
        <v>7.2</v>
      </c>
      <c r="IT345" s="1">
        <v>7.8</v>
      </c>
      <c r="IU345" s="1">
        <v>8.4</v>
      </c>
      <c r="IV345" s="1">
        <v>8.4</v>
      </c>
      <c r="IW345" s="1">
        <v>8</v>
      </c>
      <c r="IX345" s="1">
        <v>7.6</v>
      </c>
      <c r="IY345" s="1">
        <v>7.2</v>
      </c>
      <c r="IZ345" s="1">
        <v>7.8</v>
      </c>
      <c r="JA345" s="1">
        <v>8.1</v>
      </c>
      <c r="JB345" s="1">
        <v>8.1</v>
      </c>
      <c r="JC345" s="1">
        <v>9.3000000000000007</v>
      </c>
      <c r="JD345" s="1">
        <v>9.1</v>
      </c>
      <c r="JE345" s="1">
        <v>7.7</v>
      </c>
      <c r="JF345" s="1">
        <v>7.9</v>
      </c>
      <c r="JG345" s="1">
        <v>1.2</v>
      </c>
      <c r="JH345" s="1">
        <v>5.9</v>
      </c>
      <c r="JI345" s="1">
        <v>3.6</v>
      </c>
      <c r="JJ345" s="1">
        <v>8.1</v>
      </c>
      <c r="JK345" s="1">
        <v>65535</v>
      </c>
      <c r="JL345" s="1">
        <v>65535</v>
      </c>
      <c r="JM345" s="1">
        <v>65535</v>
      </c>
      <c r="JN345" s="1">
        <v>65535</v>
      </c>
      <c r="JO345" s="1">
        <v>65535</v>
      </c>
      <c r="JP345" s="1">
        <v>65535</v>
      </c>
      <c r="JQ345" s="1">
        <v>65535</v>
      </c>
      <c r="JR345" s="1">
        <v>6.1</v>
      </c>
      <c r="JS345" s="1">
        <v>6.1</v>
      </c>
      <c r="JT345" s="1">
        <v>3.3</v>
      </c>
      <c r="JU345" s="1">
        <v>4.8</v>
      </c>
      <c r="JV345" s="1">
        <v>5.7</v>
      </c>
      <c r="JW345" s="1">
        <v>7.7</v>
      </c>
      <c r="JX345" s="1">
        <v>7</v>
      </c>
      <c r="JY345" s="1">
        <v>7.8</v>
      </c>
      <c r="JZ345" s="1">
        <v>2.6</v>
      </c>
      <c r="KA345" s="1">
        <v>65535</v>
      </c>
      <c r="KB345" s="1">
        <v>7.4</v>
      </c>
      <c r="KC345" s="1">
        <v>8.6</v>
      </c>
      <c r="KD345" s="1">
        <v>4.5</v>
      </c>
      <c r="KE345" s="1">
        <v>7.6</v>
      </c>
      <c r="KF345" s="1">
        <v>6.3</v>
      </c>
      <c r="KG345" s="1">
        <v>6</v>
      </c>
      <c r="KH345" s="1">
        <v>7.8</v>
      </c>
      <c r="KI345" s="1">
        <v>6.6</v>
      </c>
      <c r="KJ345" s="1">
        <v>7</v>
      </c>
      <c r="KK345" s="1">
        <v>7.5</v>
      </c>
      <c r="KL345" s="1">
        <v>5.8</v>
      </c>
      <c r="KM345" s="1">
        <v>5.0999999999999996</v>
      </c>
      <c r="KN345" s="1">
        <v>7.9</v>
      </c>
      <c r="KO345" s="1">
        <v>8.1999999999999993</v>
      </c>
      <c r="KP345" s="1">
        <v>1.5</v>
      </c>
      <c r="KQ345" s="1">
        <v>6.9</v>
      </c>
      <c r="KR345" s="1">
        <v>8.1999999999999993</v>
      </c>
      <c r="KS345" s="1">
        <v>65535</v>
      </c>
      <c r="KT345" s="1">
        <v>65535</v>
      </c>
      <c r="KU345" s="1">
        <v>8.6</v>
      </c>
      <c r="KV345" s="1">
        <v>8.6999999999999993</v>
      </c>
      <c r="KW345" s="1">
        <v>8.1</v>
      </c>
      <c r="KX345" s="1">
        <v>8.3000000000000007</v>
      </c>
      <c r="KY345" s="1">
        <v>3.8</v>
      </c>
      <c r="KZ345" s="1">
        <v>9.1</v>
      </c>
      <c r="LA345" s="1">
        <v>1.9</v>
      </c>
      <c r="LB345" s="1">
        <v>6.3</v>
      </c>
      <c r="LC345" s="1">
        <v>9</v>
      </c>
      <c r="LD345" s="1">
        <v>7.5</v>
      </c>
      <c r="LE345" s="1">
        <v>9.4</v>
      </c>
      <c r="LF345" s="1">
        <v>8</v>
      </c>
      <c r="LG345" s="1">
        <v>9.6</v>
      </c>
      <c r="LH345" s="1">
        <v>9.9</v>
      </c>
      <c r="LI345" s="1">
        <v>7.4</v>
      </c>
      <c r="LJ345" s="1">
        <v>6.1</v>
      </c>
      <c r="LK345" s="1">
        <v>10.199999999999999</v>
      </c>
      <c r="LL345" s="1">
        <v>9.6</v>
      </c>
      <c r="LM345" s="1">
        <v>8.3000000000000007</v>
      </c>
      <c r="LN345" s="1">
        <v>8.4</v>
      </c>
      <c r="LO345" s="1">
        <v>8.6999999999999993</v>
      </c>
      <c r="LP345" s="1">
        <v>65535</v>
      </c>
      <c r="LQ345" s="1">
        <v>65535</v>
      </c>
      <c r="LR345" s="1">
        <v>65535</v>
      </c>
      <c r="LS345" s="1">
        <v>65535</v>
      </c>
      <c r="LT345" s="1">
        <v>8.9</v>
      </c>
      <c r="LU345" s="1">
        <v>4.0999999999999996</v>
      </c>
      <c r="LV345" s="1">
        <v>7.6</v>
      </c>
      <c r="LW345" s="1">
        <v>7</v>
      </c>
      <c r="LX345" s="1">
        <v>4.5</v>
      </c>
      <c r="LY345" s="1">
        <v>4.5999999999999996</v>
      </c>
      <c r="LZ345" s="1">
        <v>9.4</v>
      </c>
      <c r="MA345" s="1">
        <v>9.9</v>
      </c>
      <c r="MB345" s="1">
        <v>9.1999999999999993</v>
      </c>
      <c r="MC345" s="1">
        <v>3.5</v>
      </c>
      <c r="MD345" s="1">
        <v>4.8</v>
      </c>
      <c r="ME345" s="1">
        <v>65535</v>
      </c>
      <c r="MF345" s="1">
        <v>65535</v>
      </c>
      <c r="MG345" s="1">
        <v>65535</v>
      </c>
      <c r="MH345" s="1">
        <v>65535</v>
      </c>
      <c r="MI345" s="1">
        <v>65535</v>
      </c>
      <c r="MJ345" s="1">
        <v>65535</v>
      </c>
      <c r="MK345" s="1">
        <v>65535</v>
      </c>
      <c r="ML345" s="1">
        <v>65535</v>
      </c>
      <c r="MM345" s="1">
        <v>65535</v>
      </c>
      <c r="MN345" s="1">
        <v>65535</v>
      </c>
      <c r="MO345" s="1">
        <v>65535</v>
      </c>
      <c r="MP345" s="1">
        <v>65535</v>
      </c>
      <c r="MQ345" s="1">
        <v>65535</v>
      </c>
      <c r="MR345" s="1">
        <v>65535</v>
      </c>
      <c r="MS345" s="1">
        <v>65535</v>
      </c>
      <c r="MT345" s="1">
        <v>65535</v>
      </c>
      <c r="MU345" s="1">
        <v>65535</v>
      </c>
      <c r="MV345" s="1">
        <v>65535</v>
      </c>
      <c r="MW345" s="1">
        <v>65535</v>
      </c>
      <c r="MX345" s="1">
        <v>65535</v>
      </c>
      <c r="MY345" s="1">
        <v>65535</v>
      </c>
      <c r="MZ345" s="1">
        <v>65535</v>
      </c>
      <c r="NA345" s="1">
        <v>65535</v>
      </c>
      <c r="NB345" s="1">
        <v>65535</v>
      </c>
      <c r="NC345" s="1">
        <v>65535</v>
      </c>
      <c r="ND345" s="1">
        <v>65535</v>
      </c>
      <c r="NE345" s="1">
        <v>65535</v>
      </c>
      <c r="NF345" s="1">
        <v>65535</v>
      </c>
      <c r="NG345" s="1">
        <v>65535</v>
      </c>
      <c r="NH345" s="1">
        <v>65535</v>
      </c>
      <c r="NI345" s="1">
        <v>9.3000000000000007</v>
      </c>
      <c r="NJ345" s="6">
        <f t="shared" si="270"/>
        <v>0</v>
      </c>
      <c r="NK345" s="3">
        <f t="shared" si="271"/>
        <v>0</v>
      </c>
      <c r="NL345" s="3">
        <f t="shared" si="272"/>
        <v>0.83870967741935487</v>
      </c>
      <c r="NM345" s="3">
        <f t="shared" si="273"/>
        <v>1</v>
      </c>
      <c r="NN345" s="3">
        <f t="shared" si="274"/>
        <v>1</v>
      </c>
      <c r="NO345" s="3">
        <f t="shared" si="275"/>
        <v>1</v>
      </c>
      <c r="NP345" s="3">
        <f t="shared" si="276"/>
        <v>1</v>
      </c>
      <c r="NQ345" s="3">
        <f t="shared" si="277"/>
        <v>1</v>
      </c>
      <c r="NR345" s="3">
        <f t="shared" si="278"/>
        <v>0.76666666666666672</v>
      </c>
      <c r="NS345" s="3">
        <f t="shared" si="279"/>
        <v>0.90322580645161288</v>
      </c>
      <c r="NT345" s="3">
        <f t="shared" si="280"/>
        <v>0.8666666666666667</v>
      </c>
      <c r="NU345" s="3">
        <f t="shared" si="281"/>
        <v>3.2258064516129031E-2</v>
      </c>
      <c r="NV345" s="3">
        <f t="shared" si="282"/>
        <v>0.70410958904109588</v>
      </c>
      <c r="NW345" s="5" t="e">
        <f t="shared" si="283"/>
        <v>#N/A</v>
      </c>
      <c r="NX345" s="1" t="e">
        <f t="shared" si="284"/>
        <v>#N/A</v>
      </c>
      <c r="NY345" s="1">
        <f t="shared" si="285"/>
        <v>6.8307692307692305</v>
      </c>
      <c r="NZ345" s="1">
        <f t="shared" si="286"/>
        <v>6.296666666666666</v>
      </c>
      <c r="OA345" s="1">
        <f t="shared" si="287"/>
        <v>5.8580645161290317</v>
      </c>
      <c r="OB345" s="1">
        <f t="shared" si="288"/>
        <v>6.3166666666666664</v>
      </c>
      <c r="OC345" s="1">
        <f t="shared" si="289"/>
        <v>5.9225806451612915</v>
      </c>
      <c r="OD345" s="1">
        <f t="shared" si="290"/>
        <v>5.8645161290322578</v>
      </c>
      <c r="OE345" s="1">
        <f t="shared" si="291"/>
        <v>6.9608695652173909</v>
      </c>
      <c r="OF345" s="1">
        <f t="shared" si="292"/>
        <v>6.7964285714285708</v>
      </c>
      <c r="OG345" s="1">
        <f t="shared" si="293"/>
        <v>7.4538461538461531</v>
      </c>
      <c r="OH345" s="1" t="e">
        <f t="shared" si="294"/>
        <v>#N/A</v>
      </c>
      <c r="OI345" s="111" t="e">
        <f>NA()</f>
        <v>#N/A</v>
      </c>
      <c r="OJ345" s="112" t="e">
        <f>NA()</f>
        <v>#N/A</v>
      </c>
      <c r="OK345" s="112" t="e">
        <f>NA()</f>
        <v>#N/A</v>
      </c>
      <c r="OL345" s="112" t="e">
        <f>NA()</f>
        <v>#N/A</v>
      </c>
      <c r="OM345" s="112" t="e">
        <f>NA()</f>
        <v>#N/A</v>
      </c>
      <c r="ON345" s="112" t="e">
        <f>NA()</f>
        <v>#N/A</v>
      </c>
      <c r="OO345" s="112" t="e">
        <f>NA()</f>
        <v>#N/A</v>
      </c>
      <c r="OP345" s="112" t="e">
        <f>NA()</f>
        <v>#N/A</v>
      </c>
      <c r="OQ345" s="112" t="e">
        <f>NA()</f>
        <v>#N/A</v>
      </c>
      <c r="OR345" s="112" t="e">
        <f>NA()</f>
        <v>#N/A</v>
      </c>
      <c r="OS345" s="112" t="e">
        <f>NA()</f>
        <v>#N/A</v>
      </c>
      <c r="OT345" s="112" t="e">
        <f>NA()</f>
        <v>#N/A</v>
      </c>
      <c r="OU345" s="5" t="e">
        <f t="shared" si="246"/>
        <v>#N/A</v>
      </c>
      <c r="OV345" s="1" t="e">
        <f t="shared" si="247"/>
        <v>#N/A</v>
      </c>
      <c r="OW345" s="1" t="e">
        <f t="shared" si="248"/>
        <v>#N/A</v>
      </c>
      <c r="OX345" s="1" t="e">
        <f t="shared" si="249"/>
        <v>#N/A</v>
      </c>
      <c r="OY345" s="1" t="e">
        <f t="shared" si="250"/>
        <v>#N/A</v>
      </c>
      <c r="OZ345" s="1" t="e">
        <f t="shared" si="251"/>
        <v>#N/A</v>
      </c>
      <c r="PA345" s="1" t="e">
        <f t="shared" si="252"/>
        <v>#N/A</v>
      </c>
      <c r="PB345" s="1" t="e">
        <f t="shared" si="253"/>
        <v>#N/A</v>
      </c>
      <c r="PC345" s="1" t="e">
        <f t="shared" si="254"/>
        <v>#N/A</v>
      </c>
      <c r="PD345" s="1" t="e">
        <f t="shared" si="255"/>
        <v>#N/A</v>
      </c>
      <c r="PE345" s="1" t="e">
        <f t="shared" si="256"/>
        <v>#N/A</v>
      </c>
      <c r="PF345" s="1" t="e">
        <f t="shared" si="257"/>
        <v>#N/A</v>
      </c>
      <c r="PG345" s="111" t="e">
        <f>NA()</f>
        <v>#N/A</v>
      </c>
      <c r="PH345" s="112" t="e">
        <f>NA()</f>
        <v>#N/A</v>
      </c>
      <c r="PI345" s="112" t="e">
        <f>NA()</f>
        <v>#N/A</v>
      </c>
      <c r="PJ345" s="112" t="e">
        <f>NA()</f>
        <v>#N/A</v>
      </c>
      <c r="PK345" s="112" t="e">
        <f>NA()</f>
        <v>#N/A</v>
      </c>
      <c r="PL345" s="112" t="e">
        <f>NA()</f>
        <v>#N/A</v>
      </c>
      <c r="PM345" s="112" t="e">
        <f>NA()</f>
        <v>#N/A</v>
      </c>
      <c r="PN345" s="112" t="e">
        <f>NA()</f>
        <v>#N/A</v>
      </c>
      <c r="PO345" s="112" t="e">
        <f>NA()</f>
        <v>#N/A</v>
      </c>
      <c r="PP345" s="112" t="e">
        <f>NA()</f>
        <v>#N/A</v>
      </c>
      <c r="PQ345" s="112" t="e">
        <f>NA()</f>
        <v>#N/A</v>
      </c>
      <c r="PR345" s="137" t="e">
        <f>NA()</f>
        <v>#N/A</v>
      </c>
      <c r="PS345" s="5" t="e">
        <f t="array" ref="PS345">+IF(ISERROR($NW345)=FALSE,MIN(IF($H345:$AL345&lt;65534,$H345:$AL345,"")),NA())</f>
        <v>#N/A</v>
      </c>
      <c r="PT345" s="1" t="e">
        <f t="array" ref="PT345">+IF(ISERROR($NX345)=FALSE,MIN(IF($AM345:$BN345&lt;65534,$AM345:$BN345,"")),NA())</f>
        <v>#N/A</v>
      </c>
      <c r="PU345" s="1">
        <f t="array" ref="PU345">+IF(ISERROR($NY345)=FALSE,MIN(IF($BP345:$CT345&lt;65534,$BP345:$CT345,"")),NA())</f>
        <v>4.2</v>
      </c>
      <c r="PV345" s="1">
        <f t="array" ref="PV345">+IF(ISERROR($NZ345)=FALSE,MIN(IF($CU345:$DX345&lt;65534,$CU345:$DX345,"")),NA())</f>
        <v>2.2000000000000002</v>
      </c>
      <c r="PW345" s="1">
        <f t="array" ref="PW345">+IF(ISERROR($OA345)=FALSE,MIN(IF($DY345:$FC345&lt;65534,$DY345:$FC345,"")),NA())</f>
        <v>0.5</v>
      </c>
      <c r="PX345" s="1">
        <f t="array" ref="PX345">+IF(ISERROR($OB345)=FALSE,MIN(IF($FD345:$GG345&lt;65534,$FD345:$GG345,"")),NA())</f>
        <v>0.2</v>
      </c>
      <c r="PY345" s="1">
        <f t="array" ref="PY345">+IF(ISERROR($OC345)=FALSE,MIN(IF($GH345:$HL345&lt;65534,$GH345:$HL345,"")),NA())</f>
        <v>2.4</v>
      </c>
      <c r="PZ345" s="1">
        <f t="array" ref="PZ345">+IF(ISERROR($OD345)=FALSE,MIN(IF($HM345:$IQ345&lt;65534,$HM345:$IQ345,"")),NA())</f>
        <v>0.4</v>
      </c>
      <c r="QA345" s="1">
        <f t="array" ref="QA345">+IF(ISERROR($OE345)=FALSE,MIN(IF($IR345:$JU345&lt;65534,$IR345:$JU345,"")),NA())</f>
        <v>1.2</v>
      </c>
      <c r="QB345" s="1">
        <f t="array" ref="QB345">+IF(ISERROR($OF345)=FALSE,MIN(IF($JV345:$KZ345&lt;65534,$JV345:$KZ345,"")),NA())</f>
        <v>1.5</v>
      </c>
      <c r="QC345" s="1">
        <f t="array" ref="QC345">+IF(ISERROR($OG345)=FALSE,MIN(IF($LA345:$MD345&lt;65534,$LA345:$MD345,"")),NA())</f>
        <v>1.9</v>
      </c>
      <c r="QD345" s="1" t="e">
        <f t="array" ref="QD345">+IF(ISERROR($OH345)=FALSE,MIN(IF($ME345:$NI345&lt;65534,$ME345:$NI345,"")),NA())</f>
        <v>#N/A</v>
      </c>
      <c r="QE345" s="5" t="e">
        <f t="shared" si="258"/>
        <v>#N/A</v>
      </c>
      <c r="QF345" s="1" t="e">
        <f t="shared" si="259"/>
        <v>#N/A</v>
      </c>
      <c r="QG345" s="1" t="e">
        <f t="shared" si="260"/>
        <v>#N/A</v>
      </c>
      <c r="QH345" s="1" t="e">
        <f t="shared" si="261"/>
        <v>#N/A</v>
      </c>
      <c r="QI345" s="1" t="e">
        <f t="shared" si="262"/>
        <v>#N/A</v>
      </c>
      <c r="QJ345" s="1" t="e">
        <f t="shared" si="263"/>
        <v>#N/A</v>
      </c>
      <c r="QK345" s="1" t="e">
        <f t="shared" si="264"/>
        <v>#N/A</v>
      </c>
      <c r="QL345" s="1" t="e">
        <f t="shared" si="265"/>
        <v>#N/A</v>
      </c>
      <c r="QM345" s="1" t="e">
        <f t="shared" si="266"/>
        <v>#N/A</v>
      </c>
      <c r="QN345" s="1" t="e">
        <f t="shared" si="267"/>
        <v>#N/A</v>
      </c>
      <c r="QO345" s="1" t="e">
        <f t="shared" si="268"/>
        <v>#N/A</v>
      </c>
      <c r="QP345" s="1" t="e">
        <f t="shared" si="269"/>
        <v>#N/A</v>
      </c>
      <c r="QQ345" s="5" t="s">
        <v>893</v>
      </c>
    </row>
    <row r="346" spans="1:459" s="1" customFormat="1" x14ac:dyDescent="0.2">
      <c r="A346" s="107">
        <v>26035090</v>
      </c>
      <c r="B346" s="108">
        <v>-76.595444444444439</v>
      </c>
      <c r="C346" s="108">
        <v>2.6991750000000003</v>
      </c>
      <c r="D346" s="109">
        <v>1872</v>
      </c>
      <c r="E346" s="110" t="s">
        <v>675</v>
      </c>
      <c r="F346" s="110" t="s">
        <v>334</v>
      </c>
      <c r="G346" s="110" t="s">
        <v>29</v>
      </c>
      <c r="H346" s="1">
        <v>65535</v>
      </c>
      <c r="I346" s="1">
        <v>65535</v>
      </c>
      <c r="J346" s="1">
        <v>65535</v>
      </c>
      <c r="K346" s="1">
        <v>65535</v>
      </c>
      <c r="L346" s="1">
        <v>65535</v>
      </c>
      <c r="M346" s="1">
        <v>65535</v>
      </c>
      <c r="N346" s="1">
        <v>65535</v>
      </c>
      <c r="O346" s="1">
        <v>65535</v>
      </c>
      <c r="P346" s="1">
        <v>65535</v>
      </c>
      <c r="Q346" s="1">
        <v>65535</v>
      </c>
      <c r="R346" s="1">
        <v>65535</v>
      </c>
      <c r="S346" s="1">
        <v>65535</v>
      </c>
      <c r="T346" s="1">
        <v>65535</v>
      </c>
      <c r="U346" s="1">
        <v>65535</v>
      </c>
      <c r="V346" s="1">
        <v>65535</v>
      </c>
      <c r="W346" s="1">
        <v>65535</v>
      </c>
      <c r="X346" s="1">
        <v>65535</v>
      </c>
      <c r="Y346" s="1">
        <v>65535</v>
      </c>
      <c r="Z346" s="1">
        <v>65535</v>
      </c>
      <c r="AA346" s="1">
        <v>65535</v>
      </c>
      <c r="AB346" s="1">
        <v>65535</v>
      </c>
      <c r="AC346" s="1">
        <v>65535</v>
      </c>
      <c r="AD346" s="1">
        <v>65535</v>
      </c>
      <c r="AE346" s="1">
        <v>65535</v>
      </c>
      <c r="AF346" s="1">
        <v>65535</v>
      </c>
      <c r="AG346" s="1">
        <v>65535</v>
      </c>
      <c r="AH346" s="1">
        <v>65535</v>
      </c>
      <c r="AI346" s="1">
        <v>65535</v>
      </c>
      <c r="AJ346" s="1">
        <v>65535</v>
      </c>
      <c r="AK346" s="1">
        <v>65535</v>
      </c>
      <c r="AL346" s="1">
        <v>65535</v>
      </c>
      <c r="AM346" s="1">
        <v>65535</v>
      </c>
      <c r="AN346" s="1">
        <v>65535</v>
      </c>
      <c r="AO346" s="1">
        <v>65535</v>
      </c>
      <c r="AP346" s="1">
        <v>65535</v>
      </c>
      <c r="AQ346" s="1">
        <v>65535</v>
      </c>
      <c r="AR346" s="1">
        <v>65535</v>
      </c>
      <c r="AS346" s="1">
        <v>65535</v>
      </c>
      <c r="AT346" s="1">
        <v>65535</v>
      </c>
      <c r="AU346" s="1">
        <v>65535</v>
      </c>
      <c r="AV346" s="1">
        <v>65535</v>
      </c>
      <c r="AW346" s="1">
        <v>65535</v>
      </c>
      <c r="AX346" s="1">
        <v>65535</v>
      </c>
      <c r="AY346" s="1">
        <v>65535</v>
      </c>
      <c r="AZ346" s="1">
        <v>65535</v>
      </c>
      <c r="BA346" s="1">
        <v>65535</v>
      </c>
      <c r="BB346" s="1">
        <v>65535</v>
      </c>
      <c r="BC346" s="1">
        <v>65535</v>
      </c>
      <c r="BD346" s="1">
        <v>65535</v>
      </c>
      <c r="BE346" s="1">
        <v>65535</v>
      </c>
      <c r="BF346" s="1">
        <v>65535</v>
      </c>
      <c r="BG346" s="1">
        <v>65535</v>
      </c>
      <c r="BH346" s="1">
        <v>65535</v>
      </c>
      <c r="BI346" s="1">
        <v>65535</v>
      </c>
      <c r="BJ346" s="1">
        <v>65535</v>
      </c>
      <c r="BK346" s="1">
        <v>65535</v>
      </c>
      <c r="BL346" s="1">
        <v>65535</v>
      </c>
      <c r="BM346" s="1">
        <v>65535</v>
      </c>
      <c r="BN346" s="1">
        <v>65535</v>
      </c>
      <c r="BO346" s="102"/>
      <c r="BP346" s="1">
        <v>65535</v>
      </c>
      <c r="BQ346" s="1">
        <v>65535</v>
      </c>
      <c r="BR346" s="1">
        <v>65535</v>
      </c>
      <c r="BS346" s="1">
        <v>65535</v>
      </c>
      <c r="BT346" s="1">
        <v>65535</v>
      </c>
      <c r="BU346" s="1">
        <v>65535</v>
      </c>
      <c r="BV346" s="1">
        <v>65535</v>
      </c>
      <c r="BW346" s="1">
        <v>65535</v>
      </c>
      <c r="BX346" s="1">
        <v>65535</v>
      </c>
      <c r="BY346" s="1">
        <v>65535</v>
      </c>
      <c r="BZ346" s="1">
        <v>65535</v>
      </c>
      <c r="CA346" s="1">
        <v>65535</v>
      </c>
      <c r="CB346" s="1">
        <v>65535</v>
      </c>
      <c r="CC346" s="1">
        <v>65535</v>
      </c>
      <c r="CD346" s="1">
        <v>65535</v>
      </c>
      <c r="CE346" s="1">
        <v>65535</v>
      </c>
      <c r="CF346" s="1">
        <v>65535</v>
      </c>
      <c r="CG346" s="1">
        <v>65535</v>
      </c>
      <c r="CH346" s="1">
        <v>65535</v>
      </c>
      <c r="CI346" s="1">
        <v>65535</v>
      </c>
      <c r="CJ346" s="1">
        <v>65535</v>
      </c>
      <c r="CK346" s="1">
        <v>65535</v>
      </c>
      <c r="CL346" s="1">
        <v>65535</v>
      </c>
      <c r="CM346" s="1">
        <v>65535</v>
      </c>
      <c r="CN346" s="1">
        <v>65535</v>
      </c>
      <c r="CO346" s="1">
        <v>65535</v>
      </c>
      <c r="CP346" s="1">
        <v>65535</v>
      </c>
      <c r="CQ346" s="1">
        <v>65535</v>
      </c>
      <c r="CR346" s="1">
        <v>65535</v>
      </c>
      <c r="CS346" s="1">
        <v>65535</v>
      </c>
      <c r="CT346" s="1">
        <v>65535</v>
      </c>
      <c r="CU346" s="1">
        <v>7.5</v>
      </c>
      <c r="CV346" s="1">
        <v>7.8</v>
      </c>
      <c r="CW346" s="1">
        <v>4.9000000000000004</v>
      </c>
      <c r="CX346" s="1">
        <v>6.7</v>
      </c>
      <c r="CY346" s="1">
        <v>7.4</v>
      </c>
      <c r="CZ346" s="1">
        <v>6.7</v>
      </c>
      <c r="DA346" s="1">
        <v>7</v>
      </c>
      <c r="DB346" s="1">
        <v>6.8</v>
      </c>
      <c r="DC346" s="1">
        <v>5.3</v>
      </c>
      <c r="DD346" s="1">
        <v>3.8</v>
      </c>
      <c r="DE346" s="1">
        <v>6.6</v>
      </c>
      <c r="DF346" s="1">
        <v>7.2</v>
      </c>
      <c r="DG346" s="1">
        <v>7.3</v>
      </c>
      <c r="DH346" s="1">
        <v>3.5</v>
      </c>
      <c r="DI346" s="1">
        <v>7.5</v>
      </c>
      <c r="DJ346" s="1">
        <v>7.1</v>
      </c>
      <c r="DK346" s="1">
        <v>6.3</v>
      </c>
      <c r="DL346" s="1">
        <v>4.3</v>
      </c>
      <c r="DM346" s="1">
        <v>4.5999999999999996</v>
      </c>
      <c r="DN346" s="1">
        <v>6.6</v>
      </c>
      <c r="DO346" s="1">
        <v>7.8</v>
      </c>
      <c r="DP346" s="1">
        <v>6</v>
      </c>
      <c r="DQ346" s="1">
        <v>2.2000000000000002</v>
      </c>
      <c r="DR346" s="1">
        <v>4.7</v>
      </c>
      <c r="DS346" s="1">
        <v>5.5</v>
      </c>
      <c r="DT346" s="1">
        <v>7.8</v>
      </c>
      <c r="DU346" s="1">
        <v>8</v>
      </c>
      <c r="DV346" s="1">
        <v>6.6</v>
      </c>
      <c r="DW346" s="1">
        <v>7.8</v>
      </c>
      <c r="DX346" s="1">
        <v>7.6</v>
      </c>
      <c r="DY346" s="1">
        <v>4.5999999999999996</v>
      </c>
      <c r="DZ346" s="1">
        <v>7</v>
      </c>
      <c r="EA346" s="1">
        <v>5.4</v>
      </c>
      <c r="EB346" s="1">
        <v>6.2</v>
      </c>
      <c r="EC346" s="1">
        <v>6.9</v>
      </c>
      <c r="ED346" s="1">
        <v>7.9</v>
      </c>
      <c r="EE346" s="1">
        <v>7.9</v>
      </c>
      <c r="EF346" s="1">
        <v>7.9</v>
      </c>
      <c r="EG346" s="1">
        <v>4.0999999999999996</v>
      </c>
      <c r="EH346" s="1">
        <v>5.2</v>
      </c>
      <c r="EI346" s="1">
        <v>2.1</v>
      </c>
      <c r="EJ346" s="1">
        <v>8.1</v>
      </c>
      <c r="EK346" s="1">
        <v>6.8</v>
      </c>
      <c r="EL346" s="1">
        <v>7</v>
      </c>
      <c r="EM346" s="1">
        <v>7</v>
      </c>
      <c r="EN346" s="1">
        <v>7.2</v>
      </c>
      <c r="EO346" s="1">
        <v>5.6</v>
      </c>
      <c r="EP346" s="1">
        <v>6</v>
      </c>
      <c r="EQ346" s="1">
        <v>7.6</v>
      </c>
      <c r="ER346" s="1">
        <v>5.2</v>
      </c>
      <c r="ES346" s="1">
        <v>4.2</v>
      </c>
      <c r="ET346" s="1">
        <v>4.8</v>
      </c>
      <c r="EU346" s="1">
        <v>0.9</v>
      </c>
      <c r="EV346" s="1">
        <v>6.4</v>
      </c>
      <c r="EW346" s="1">
        <v>5.9</v>
      </c>
      <c r="EX346" s="1">
        <v>6.4</v>
      </c>
      <c r="EY346" s="1">
        <v>0.5</v>
      </c>
      <c r="EZ346" s="1">
        <v>6.5</v>
      </c>
      <c r="FA346" s="1">
        <v>6.2</v>
      </c>
      <c r="FB346" s="1">
        <v>7.6</v>
      </c>
      <c r="FC346" s="1">
        <v>6.5</v>
      </c>
      <c r="FD346" s="1">
        <v>4.3</v>
      </c>
      <c r="FE346" s="1">
        <v>6.4</v>
      </c>
      <c r="FF346" s="1">
        <v>7.1</v>
      </c>
      <c r="FG346" s="1">
        <v>6.8</v>
      </c>
      <c r="FH346" s="1">
        <v>6.9</v>
      </c>
      <c r="FI346" s="1">
        <v>5.9</v>
      </c>
      <c r="FJ346" s="1">
        <v>4</v>
      </c>
      <c r="FK346" s="1">
        <v>4.8</v>
      </c>
      <c r="FL346" s="1">
        <v>7.2</v>
      </c>
      <c r="FM346" s="1">
        <v>6.9</v>
      </c>
      <c r="FN346" s="1">
        <v>7.1</v>
      </c>
      <c r="FO346" s="1">
        <v>7.4</v>
      </c>
      <c r="FP346" s="1">
        <v>6.6</v>
      </c>
      <c r="FQ346" s="1">
        <v>7.4</v>
      </c>
      <c r="FR346" s="1">
        <v>6.2</v>
      </c>
      <c r="FS346" s="1">
        <v>7.3</v>
      </c>
      <c r="FT346" s="1">
        <v>7.1</v>
      </c>
      <c r="FU346" s="1">
        <v>4</v>
      </c>
      <c r="FV346" s="1">
        <v>6.7</v>
      </c>
      <c r="FW346" s="1">
        <v>6.9</v>
      </c>
      <c r="FX346" s="1">
        <v>7.2</v>
      </c>
      <c r="FY346" s="1">
        <v>6.9</v>
      </c>
      <c r="FZ346" s="1">
        <v>7.2</v>
      </c>
      <c r="GA346" s="1">
        <v>6.9</v>
      </c>
      <c r="GB346" s="1">
        <v>6.7</v>
      </c>
      <c r="GC346" s="1">
        <v>0.2</v>
      </c>
      <c r="GD346" s="1">
        <v>7.5</v>
      </c>
      <c r="GE346" s="1">
        <v>6.8</v>
      </c>
      <c r="GF346" s="1">
        <v>6.8</v>
      </c>
      <c r="GG346" s="1">
        <v>6.3</v>
      </c>
      <c r="GH346" s="1">
        <v>6.3</v>
      </c>
      <c r="GI346" s="1">
        <v>5</v>
      </c>
      <c r="GJ346" s="1">
        <v>6.2</v>
      </c>
      <c r="GK346" s="1">
        <v>2.4</v>
      </c>
      <c r="GL346" s="1">
        <v>6.4</v>
      </c>
      <c r="GM346" s="1">
        <v>6</v>
      </c>
      <c r="GN346" s="1">
        <v>6.1</v>
      </c>
      <c r="GO346" s="1">
        <v>6</v>
      </c>
      <c r="GP346" s="1">
        <v>5.6</v>
      </c>
      <c r="GQ346" s="1">
        <v>5.3</v>
      </c>
      <c r="GR346" s="1">
        <v>5.2</v>
      </c>
      <c r="GS346" s="1">
        <v>4.9000000000000004</v>
      </c>
      <c r="GT346" s="1">
        <v>6.7</v>
      </c>
      <c r="GU346" s="1">
        <v>6.5</v>
      </c>
      <c r="GV346" s="1">
        <v>6.2</v>
      </c>
      <c r="GW346" s="1">
        <v>5.8</v>
      </c>
      <c r="GX346" s="1">
        <v>6.4</v>
      </c>
      <c r="GY346" s="1">
        <v>6.4</v>
      </c>
      <c r="GZ346" s="1">
        <v>6.4</v>
      </c>
      <c r="HA346" s="1">
        <v>7</v>
      </c>
      <c r="HB346" s="1">
        <v>6.9</v>
      </c>
      <c r="HC346" s="1">
        <v>6.9</v>
      </c>
      <c r="HD346" s="1">
        <v>6.3</v>
      </c>
      <c r="HE346" s="1">
        <v>5.8</v>
      </c>
      <c r="HF346" s="1">
        <v>5.7</v>
      </c>
      <c r="HG346" s="1">
        <v>5.7</v>
      </c>
      <c r="HH346" s="1">
        <v>6.3</v>
      </c>
      <c r="HI346" s="1">
        <v>6.7</v>
      </c>
      <c r="HJ346" s="1">
        <v>5.7</v>
      </c>
      <c r="HK346" s="1">
        <v>5.5</v>
      </c>
      <c r="HL346" s="1">
        <v>5.3</v>
      </c>
      <c r="HM346" s="1">
        <v>6.1</v>
      </c>
      <c r="HN346" s="1">
        <v>4.2</v>
      </c>
      <c r="HO346" s="1">
        <v>6.8</v>
      </c>
      <c r="HP346" s="1">
        <v>6.3</v>
      </c>
      <c r="HQ346" s="1">
        <v>4.4000000000000004</v>
      </c>
      <c r="HR346" s="1">
        <v>5</v>
      </c>
      <c r="HS346" s="1">
        <v>4.7</v>
      </c>
      <c r="HT346" s="1">
        <v>5.7</v>
      </c>
      <c r="HU346" s="1">
        <v>6.1</v>
      </c>
      <c r="HV346" s="1">
        <v>6.7</v>
      </c>
      <c r="HW346" s="1">
        <v>6.9</v>
      </c>
      <c r="HX346" s="1">
        <v>6.7</v>
      </c>
      <c r="HY346" s="1">
        <v>6.6</v>
      </c>
      <c r="HZ346" s="1">
        <v>6.6</v>
      </c>
      <c r="IA346" s="1">
        <v>3.7</v>
      </c>
      <c r="IB346" s="1">
        <v>3.8</v>
      </c>
      <c r="IC346" s="1">
        <v>2.7</v>
      </c>
      <c r="ID346" s="1">
        <v>0.4</v>
      </c>
      <c r="IE346" s="1">
        <v>5.4</v>
      </c>
      <c r="IF346" s="1">
        <v>5.8</v>
      </c>
      <c r="IG346" s="1">
        <v>5.3</v>
      </c>
      <c r="IH346" s="1">
        <v>4.7</v>
      </c>
      <c r="II346" s="1">
        <v>7.7</v>
      </c>
      <c r="IJ346" s="1">
        <v>7.7</v>
      </c>
      <c r="IK346" s="1">
        <v>7.2</v>
      </c>
      <c r="IL346" s="1">
        <v>7.6</v>
      </c>
      <c r="IM346" s="1">
        <v>7.4</v>
      </c>
      <c r="IN346" s="1">
        <v>7.9</v>
      </c>
      <c r="IO346" s="1">
        <v>7.2</v>
      </c>
      <c r="IP346" s="1">
        <v>6</v>
      </c>
      <c r="IQ346" s="1">
        <v>8.5</v>
      </c>
      <c r="IR346" s="1">
        <v>8.4</v>
      </c>
      <c r="IS346" s="1">
        <v>7.2</v>
      </c>
      <c r="IT346" s="1">
        <v>7.8</v>
      </c>
      <c r="IU346" s="1">
        <v>8.4</v>
      </c>
      <c r="IV346" s="1">
        <v>8.4</v>
      </c>
      <c r="IW346" s="1">
        <v>8</v>
      </c>
      <c r="IX346" s="1">
        <v>7.6</v>
      </c>
      <c r="IY346" s="1">
        <v>7.2</v>
      </c>
      <c r="IZ346" s="1">
        <v>7.8</v>
      </c>
      <c r="JA346" s="1">
        <v>8.1</v>
      </c>
      <c r="JB346" s="1">
        <v>8.1</v>
      </c>
      <c r="JC346" s="1">
        <v>9.3000000000000007</v>
      </c>
      <c r="JD346" s="1">
        <v>9.1</v>
      </c>
      <c r="JE346" s="1">
        <v>7.7</v>
      </c>
      <c r="JF346" s="1">
        <v>7.9</v>
      </c>
      <c r="JG346" s="1">
        <v>1.2</v>
      </c>
      <c r="JH346" s="1">
        <v>5.9</v>
      </c>
      <c r="JI346" s="1">
        <v>3.6</v>
      </c>
      <c r="JJ346" s="1">
        <v>8.1</v>
      </c>
      <c r="JK346" s="1">
        <v>65535</v>
      </c>
      <c r="JL346" s="1">
        <v>65535</v>
      </c>
      <c r="JM346" s="1">
        <v>65535</v>
      </c>
      <c r="JN346" s="1">
        <v>65535</v>
      </c>
      <c r="JO346" s="1">
        <v>65535</v>
      </c>
      <c r="JP346" s="1">
        <v>65535</v>
      </c>
      <c r="JQ346" s="1">
        <v>65535</v>
      </c>
      <c r="JR346" s="1">
        <v>6.1</v>
      </c>
      <c r="JS346" s="1">
        <v>6.1</v>
      </c>
      <c r="JT346" s="1">
        <v>3.3</v>
      </c>
      <c r="JU346" s="1">
        <v>4.8</v>
      </c>
      <c r="JV346" s="1">
        <v>5.7</v>
      </c>
      <c r="JW346" s="1">
        <v>7.7</v>
      </c>
      <c r="JX346" s="1">
        <v>7</v>
      </c>
      <c r="JY346" s="1">
        <v>7.8</v>
      </c>
      <c r="JZ346" s="1">
        <v>2.6</v>
      </c>
      <c r="KA346" s="1">
        <v>65535</v>
      </c>
      <c r="KB346" s="1">
        <v>7.4</v>
      </c>
      <c r="KC346" s="1">
        <v>8.6</v>
      </c>
      <c r="KD346" s="1">
        <v>4.5</v>
      </c>
      <c r="KE346" s="1">
        <v>7.6</v>
      </c>
      <c r="KF346" s="1">
        <v>6.3</v>
      </c>
      <c r="KG346" s="1">
        <v>6</v>
      </c>
      <c r="KH346" s="1">
        <v>7.8</v>
      </c>
      <c r="KI346" s="1">
        <v>6.6</v>
      </c>
      <c r="KJ346" s="1">
        <v>7</v>
      </c>
      <c r="KK346" s="1">
        <v>7.5</v>
      </c>
      <c r="KL346" s="1">
        <v>5.8</v>
      </c>
      <c r="KM346" s="1">
        <v>5.0999999999999996</v>
      </c>
      <c r="KN346" s="1">
        <v>7.9</v>
      </c>
      <c r="KO346" s="1">
        <v>8.1999999999999993</v>
      </c>
      <c r="KP346" s="1">
        <v>1.5</v>
      </c>
      <c r="KQ346" s="1">
        <v>6.9</v>
      </c>
      <c r="KR346" s="1">
        <v>8.1999999999999993</v>
      </c>
      <c r="KS346" s="1">
        <v>65535</v>
      </c>
      <c r="KT346" s="1">
        <v>65535</v>
      </c>
      <c r="KU346" s="1">
        <v>65535</v>
      </c>
      <c r="KV346" s="1">
        <v>65535</v>
      </c>
      <c r="KW346" s="1">
        <v>65535</v>
      </c>
      <c r="KX346" s="1">
        <v>65535</v>
      </c>
      <c r="KY346" s="1">
        <v>65535</v>
      </c>
      <c r="KZ346" s="1">
        <v>65535</v>
      </c>
      <c r="LA346" s="1">
        <v>65535</v>
      </c>
      <c r="LB346" s="1">
        <v>65535</v>
      </c>
      <c r="LC346" s="1">
        <v>65535</v>
      </c>
      <c r="LD346" s="1">
        <v>65535</v>
      </c>
      <c r="LE346" s="1">
        <v>65535</v>
      </c>
      <c r="LF346" s="1">
        <v>65535</v>
      </c>
      <c r="LG346" s="1">
        <v>65535</v>
      </c>
      <c r="LH346" s="1">
        <v>65535</v>
      </c>
      <c r="LI346" s="1">
        <v>65535</v>
      </c>
      <c r="LJ346" s="1">
        <v>65535</v>
      </c>
      <c r="LK346" s="1">
        <v>65535</v>
      </c>
      <c r="LL346" s="1">
        <v>65535</v>
      </c>
      <c r="LM346" s="1">
        <v>65535</v>
      </c>
      <c r="LN346" s="1">
        <v>65535</v>
      </c>
      <c r="LO346" s="1">
        <v>65535</v>
      </c>
      <c r="LP346" s="1">
        <v>65535</v>
      </c>
      <c r="LQ346" s="1">
        <v>65535</v>
      </c>
      <c r="LR346" s="1">
        <v>65535</v>
      </c>
      <c r="LS346" s="1">
        <v>65535</v>
      </c>
      <c r="LT346" s="1">
        <v>65535</v>
      </c>
      <c r="LU346" s="1">
        <v>65535</v>
      </c>
      <c r="LV346" s="1">
        <v>65535</v>
      </c>
      <c r="LW346" s="1">
        <v>65535</v>
      </c>
      <c r="LX346" s="1">
        <v>65535</v>
      </c>
      <c r="LY346" s="1">
        <v>65535</v>
      </c>
      <c r="LZ346" s="1">
        <v>65535</v>
      </c>
      <c r="MA346" s="1">
        <v>65535</v>
      </c>
      <c r="MB346" s="1">
        <v>65535</v>
      </c>
      <c r="MC346" s="1">
        <v>65535</v>
      </c>
      <c r="MD346" s="1">
        <v>65535</v>
      </c>
      <c r="ME346" s="1">
        <v>65535</v>
      </c>
      <c r="MF346" s="1">
        <v>65535</v>
      </c>
      <c r="MG346" s="1">
        <v>65535</v>
      </c>
      <c r="MH346" s="1">
        <v>65535</v>
      </c>
      <c r="MI346" s="1">
        <v>65535</v>
      </c>
      <c r="MJ346" s="1">
        <v>65535</v>
      </c>
      <c r="MK346" s="1">
        <v>65535</v>
      </c>
      <c r="ML346" s="1">
        <v>65535</v>
      </c>
      <c r="MM346" s="1">
        <v>65535</v>
      </c>
      <c r="MN346" s="1">
        <v>65535</v>
      </c>
      <c r="MO346" s="1">
        <v>65535</v>
      </c>
      <c r="MP346" s="1">
        <v>65535</v>
      </c>
      <c r="MQ346" s="1">
        <v>65535</v>
      </c>
      <c r="MR346" s="1">
        <v>65535</v>
      </c>
      <c r="MS346" s="1">
        <v>65535</v>
      </c>
      <c r="MT346" s="1">
        <v>65535</v>
      </c>
      <c r="MU346" s="1">
        <v>65535</v>
      </c>
      <c r="MV346" s="1">
        <v>65535</v>
      </c>
      <c r="MW346" s="1">
        <v>65535</v>
      </c>
      <c r="MX346" s="1">
        <v>65535</v>
      </c>
      <c r="MY346" s="1">
        <v>65535</v>
      </c>
      <c r="MZ346" s="1">
        <v>65535</v>
      </c>
      <c r="NA346" s="1">
        <v>65535</v>
      </c>
      <c r="NB346" s="1">
        <v>65535</v>
      </c>
      <c r="NC346" s="1">
        <v>65535</v>
      </c>
      <c r="ND346" s="1">
        <v>65535</v>
      </c>
      <c r="NE346" s="1">
        <v>65535</v>
      </c>
      <c r="NF346" s="1">
        <v>65535</v>
      </c>
      <c r="NG346" s="1">
        <v>65535</v>
      </c>
      <c r="NH346" s="1">
        <v>65535</v>
      </c>
      <c r="NI346" s="1">
        <v>65535</v>
      </c>
      <c r="NJ346" s="6">
        <f t="shared" si="270"/>
        <v>0</v>
      </c>
      <c r="NK346" s="3">
        <f t="shared" si="271"/>
        <v>0</v>
      </c>
      <c r="NL346" s="3">
        <f t="shared" si="272"/>
        <v>0</v>
      </c>
      <c r="NM346" s="3">
        <f t="shared" si="273"/>
        <v>1</v>
      </c>
      <c r="NN346" s="3">
        <f t="shared" si="274"/>
        <v>1</v>
      </c>
      <c r="NO346" s="3">
        <f t="shared" si="275"/>
        <v>1</v>
      </c>
      <c r="NP346" s="3">
        <f t="shared" si="276"/>
        <v>1</v>
      </c>
      <c r="NQ346" s="3">
        <f t="shared" si="277"/>
        <v>1</v>
      </c>
      <c r="NR346" s="3">
        <f t="shared" si="278"/>
        <v>0.76666666666666672</v>
      </c>
      <c r="NS346" s="3">
        <f t="shared" si="279"/>
        <v>0.70967741935483875</v>
      </c>
      <c r="NT346" s="3">
        <f t="shared" si="280"/>
        <v>0</v>
      </c>
      <c r="NU346" s="3">
        <f t="shared" si="281"/>
        <v>0</v>
      </c>
      <c r="NV346" s="3">
        <f t="shared" si="282"/>
        <v>0.54246575342465753</v>
      </c>
      <c r="NW346" s="5" t="e">
        <f t="shared" si="283"/>
        <v>#N/A</v>
      </c>
      <c r="NX346" s="1" t="e">
        <f t="shared" si="284"/>
        <v>#N/A</v>
      </c>
      <c r="NY346" s="1" t="e">
        <f t="shared" si="285"/>
        <v>#N/A</v>
      </c>
      <c r="NZ346" s="1">
        <f t="shared" si="286"/>
        <v>6.296666666666666</v>
      </c>
      <c r="OA346" s="1">
        <f t="shared" si="287"/>
        <v>5.8580645161290317</v>
      </c>
      <c r="OB346" s="1">
        <f t="shared" si="288"/>
        <v>6.3166666666666664</v>
      </c>
      <c r="OC346" s="1">
        <f t="shared" si="289"/>
        <v>5.9225806451612915</v>
      </c>
      <c r="OD346" s="1">
        <f t="shared" si="290"/>
        <v>5.8645161290322578</v>
      </c>
      <c r="OE346" s="1">
        <f t="shared" si="291"/>
        <v>6.9608695652173909</v>
      </c>
      <c r="OF346" s="1">
        <f t="shared" si="292"/>
        <v>6.5318181818181813</v>
      </c>
      <c r="OG346" s="1" t="e">
        <f t="shared" si="293"/>
        <v>#N/A</v>
      </c>
      <c r="OH346" s="1" t="e">
        <f t="shared" si="294"/>
        <v>#N/A</v>
      </c>
      <c r="OI346" s="111" t="e">
        <f>NA()</f>
        <v>#N/A</v>
      </c>
      <c r="OJ346" s="112" t="e">
        <f>NA()</f>
        <v>#N/A</v>
      </c>
      <c r="OK346" s="112" t="e">
        <f>NA()</f>
        <v>#N/A</v>
      </c>
      <c r="OL346" s="112" t="e">
        <f>NA()</f>
        <v>#N/A</v>
      </c>
      <c r="OM346" s="112" t="e">
        <f>NA()</f>
        <v>#N/A</v>
      </c>
      <c r="ON346" s="112" t="e">
        <f>NA()</f>
        <v>#N/A</v>
      </c>
      <c r="OO346" s="112" t="e">
        <f>NA()</f>
        <v>#N/A</v>
      </c>
      <c r="OP346" s="112" t="e">
        <f>NA()</f>
        <v>#N/A</v>
      </c>
      <c r="OQ346" s="112" t="e">
        <f>NA()</f>
        <v>#N/A</v>
      </c>
      <c r="OR346" s="112" t="e">
        <f>NA()</f>
        <v>#N/A</v>
      </c>
      <c r="OS346" s="112" t="e">
        <f>NA()</f>
        <v>#N/A</v>
      </c>
      <c r="OT346" s="112" t="e">
        <f>NA()</f>
        <v>#N/A</v>
      </c>
      <c r="OU346" s="5" t="e">
        <f t="shared" si="246"/>
        <v>#N/A</v>
      </c>
      <c r="OV346" s="1" t="e">
        <f t="shared" si="247"/>
        <v>#N/A</v>
      </c>
      <c r="OW346" s="1" t="e">
        <f t="shared" si="248"/>
        <v>#N/A</v>
      </c>
      <c r="OX346" s="1" t="e">
        <f t="shared" si="249"/>
        <v>#N/A</v>
      </c>
      <c r="OY346" s="1" t="e">
        <f t="shared" si="250"/>
        <v>#N/A</v>
      </c>
      <c r="OZ346" s="1" t="e">
        <f t="shared" si="251"/>
        <v>#N/A</v>
      </c>
      <c r="PA346" s="1" t="e">
        <f t="shared" si="252"/>
        <v>#N/A</v>
      </c>
      <c r="PB346" s="1" t="e">
        <f t="shared" si="253"/>
        <v>#N/A</v>
      </c>
      <c r="PC346" s="1" t="e">
        <f t="shared" si="254"/>
        <v>#N/A</v>
      </c>
      <c r="PD346" s="1" t="e">
        <f t="shared" si="255"/>
        <v>#N/A</v>
      </c>
      <c r="PE346" s="1" t="e">
        <f t="shared" si="256"/>
        <v>#N/A</v>
      </c>
      <c r="PF346" s="1" t="e">
        <f t="shared" si="257"/>
        <v>#N/A</v>
      </c>
      <c r="PG346" s="111" t="e">
        <f>NA()</f>
        <v>#N/A</v>
      </c>
      <c r="PH346" s="112" t="e">
        <f>NA()</f>
        <v>#N/A</v>
      </c>
      <c r="PI346" s="112" t="e">
        <f>NA()</f>
        <v>#N/A</v>
      </c>
      <c r="PJ346" s="112" t="e">
        <f>NA()</f>
        <v>#N/A</v>
      </c>
      <c r="PK346" s="112" t="e">
        <f>NA()</f>
        <v>#N/A</v>
      </c>
      <c r="PL346" s="112" t="e">
        <f>NA()</f>
        <v>#N/A</v>
      </c>
      <c r="PM346" s="112" t="e">
        <f>NA()</f>
        <v>#N/A</v>
      </c>
      <c r="PN346" s="112" t="e">
        <f>NA()</f>
        <v>#N/A</v>
      </c>
      <c r="PO346" s="112" t="e">
        <f>NA()</f>
        <v>#N/A</v>
      </c>
      <c r="PP346" s="112" t="e">
        <f>NA()</f>
        <v>#N/A</v>
      </c>
      <c r="PQ346" s="112" t="e">
        <f>NA()</f>
        <v>#N/A</v>
      </c>
      <c r="PR346" s="137" t="e">
        <f>NA()</f>
        <v>#N/A</v>
      </c>
      <c r="PS346" s="5" t="e">
        <f t="array" ref="PS346">+IF(ISERROR($NW346)=FALSE,MIN(IF($H346:$AL346&lt;65534,$H346:$AL346,"")),NA())</f>
        <v>#N/A</v>
      </c>
      <c r="PT346" s="1" t="e">
        <f t="array" ref="PT346">+IF(ISERROR($NX346)=FALSE,MIN(IF($AM346:$BN346&lt;65534,$AM346:$BN346,"")),NA())</f>
        <v>#N/A</v>
      </c>
      <c r="PU346" s="1" t="e">
        <f t="array" ref="PU346">+IF(ISERROR($NY346)=FALSE,MIN(IF($BP346:$CT346&lt;65534,$BP346:$CT346,"")),NA())</f>
        <v>#N/A</v>
      </c>
      <c r="PV346" s="1">
        <f t="array" ref="PV346">+IF(ISERROR($NZ346)=FALSE,MIN(IF($CU346:$DX346&lt;65534,$CU346:$DX346,"")),NA())</f>
        <v>2.2000000000000002</v>
      </c>
      <c r="PW346" s="1">
        <f t="array" ref="PW346">+IF(ISERROR($OA346)=FALSE,MIN(IF($DY346:$FC346&lt;65534,$DY346:$FC346,"")),NA())</f>
        <v>0.5</v>
      </c>
      <c r="PX346" s="1">
        <f t="array" ref="PX346">+IF(ISERROR($OB346)=FALSE,MIN(IF($FD346:$GG346&lt;65534,$FD346:$GG346,"")),NA())</f>
        <v>0.2</v>
      </c>
      <c r="PY346" s="1">
        <f t="array" ref="PY346">+IF(ISERROR($OC346)=FALSE,MIN(IF($GH346:$HL346&lt;65534,$GH346:$HL346,"")),NA())</f>
        <v>2.4</v>
      </c>
      <c r="PZ346" s="1">
        <f t="array" ref="PZ346">+IF(ISERROR($OD346)=FALSE,MIN(IF($HM346:$IQ346&lt;65534,$HM346:$IQ346,"")),NA())</f>
        <v>0.4</v>
      </c>
      <c r="QA346" s="1">
        <f t="array" ref="QA346">+IF(ISERROR($OE346)=FALSE,MIN(IF($IR346:$JU346&lt;65534,$IR346:$JU346,"")),NA())</f>
        <v>1.2</v>
      </c>
      <c r="QB346" s="1">
        <f t="array" ref="QB346">+IF(ISERROR($OF346)=FALSE,MIN(IF($JV346:$KZ346&lt;65534,$JV346:$KZ346,"")),NA())</f>
        <v>1.5</v>
      </c>
      <c r="QC346" s="1" t="e">
        <f t="array" ref="QC346">+IF(ISERROR($OG346)=FALSE,MIN(IF($LA346:$MD346&lt;65534,$LA346:$MD346,"")),NA())</f>
        <v>#N/A</v>
      </c>
      <c r="QD346" s="1" t="e">
        <f t="array" ref="QD346">+IF(ISERROR($OH346)=FALSE,MIN(IF($ME346:$NI346&lt;65534,$ME346:$NI346,"")),NA())</f>
        <v>#N/A</v>
      </c>
      <c r="QE346" s="5" t="e">
        <f t="shared" si="258"/>
        <v>#N/A</v>
      </c>
      <c r="QF346" s="1" t="e">
        <f t="shared" si="259"/>
        <v>#N/A</v>
      </c>
      <c r="QG346" s="1" t="e">
        <f t="shared" si="260"/>
        <v>#N/A</v>
      </c>
      <c r="QH346" s="1" t="e">
        <f t="shared" si="261"/>
        <v>#N/A</v>
      </c>
      <c r="QI346" s="1" t="e">
        <f t="shared" si="262"/>
        <v>#N/A</v>
      </c>
      <c r="QJ346" s="1" t="e">
        <f t="shared" si="263"/>
        <v>#N/A</v>
      </c>
      <c r="QK346" s="1" t="e">
        <f t="shared" si="264"/>
        <v>#N/A</v>
      </c>
      <c r="QL346" s="1" t="e">
        <f t="shared" si="265"/>
        <v>#N/A</v>
      </c>
      <c r="QM346" s="1" t="e">
        <f t="shared" si="266"/>
        <v>#N/A</v>
      </c>
      <c r="QN346" s="1" t="e">
        <f t="shared" si="267"/>
        <v>#N/A</v>
      </c>
      <c r="QO346" s="1" t="e">
        <f t="shared" si="268"/>
        <v>#N/A</v>
      </c>
      <c r="QP346" s="1" t="e">
        <f t="shared" si="269"/>
        <v>#N/A</v>
      </c>
      <c r="QQ346" s="5" t="s">
        <v>893</v>
      </c>
    </row>
    <row r="347" spans="1:459" s="1" customFormat="1" x14ac:dyDescent="0.2">
      <c r="A347" s="107">
        <v>26035100</v>
      </c>
      <c r="B347" s="108">
        <v>-76.827749999999995</v>
      </c>
      <c r="C347" s="108">
        <v>2.4795555555555557</v>
      </c>
      <c r="D347" s="109">
        <v>1755</v>
      </c>
      <c r="E347" s="110" t="s">
        <v>676</v>
      </c>
      <c r="F347" s="110" t="s">
        <v>677</v>
      </c>
      <c r="G347" s="110" t="s">
        <v>29</v>
      </c>
      <c r="H347" s="1">
        <v>65535</v>
      </c>
      <c r="I347" s="1">
        <v>65535</v>
      </c>
      <c r="J347" s="1">
        <v>65535</v>
      </c>
      <c r="K347" s="1">
        <v>65535</v>
      </c>
      <c r="L347" s="1">
        <v>65535</v>
      </c>
      <c r="M347" s="1">
        <v>65535</v>
      </c>
      <c r="N347" s="1">
        <v>65535</v>
      </c>
      <c r="O347" s="1">
        <v>65535</v>
      </c>
      <c r="P347" s="1">
        <v>65535</v>
      </c>
      <c r="Q347" s="1">
        <v>65535</v>
      </c>
      <c r="R347" s="1">
        <v>65535</v>
      </c>
      <c r="S347" s="1">
        <v>65535</v>
      </c>
      <c r="T347" s="1">
        <v>65535</v>
      </c>
      <c r="U347" s="1">
        <v>65535</v>
      </c>
      <c r="V347" s="1">
        <v>65535</v>
      </c>
      <c r="W347" s="1">
        <v>65535</v>
      </c>
      <c r="X347" s="1">
        <v>65535</v>
      </c>
      <c r="Y347" s="1">
        <v>65535</v>
      </c>
      <c r="Z347" s="1">
        <v>65535</v>
      </c>
      <c r="AA347" s="1">
        <v>65535</v>
      </c>
      <c r="AB347" s="1">
        <v>65535</v>
      </c>
      <c r="AC347" s="1">
        <v>65535</v>
      </c>
      <c r="AD347" s="1">
        <v>65535</v>
      </c>
      <c r="AE347" s="1">
        <v>65535</v>
      </c>
      <c r="AF347" s="1">
        <v>65535</v>
      </c>
      <c r="AG347" s="1">
        <v>65535</v>
      </c>
      <c r="AH347" s="1">
        <v>65535</v>
      </c>
      <c r="AI347" s="1">
        <v>65535</v>
      </c>
      <c r="AJ347" s="1">
        <v>65535</v>
      </c>
      <c r="AK347" s="1">
        <v>65535</v>
      </c>
      <c r="AL347" s="1">
        <v>65535</v>
      </c>
      <c r="AM347" s="1">
        <v>65535</v>
      </c>
      <c r="AN347" s="1">
        <v>65535</v>
      </c>
      <c r="AO347" s="1">
        <v>65535</v>
      </c>
      <c r="AP347" s="1">
        <v>65535</v>
      </c>
      <c r="AQ347" s="1">
        <v>65535</v>
      </c>
      <c r="AR347" s="1">
        <v>65535</v>
      </c>
      <c r="AS347" s="1">
        <v>65535</v>
      </c>
      <c r="AT347" s="1">
        <v>65535</v>
      </c>
      <c r="AU347" s="1">
        <v>65535</v>
      </c>
      <c r="AV347" s="1">
        <v>65535</v>
      </c>
      <c r="AW347" s="1">
        <v>65535</v>
      </c>
      <c r="AX347" s="1">
        <v>65535</v>
      </c>
      <c r="AY347" s="1">
        <v>65535</v>
      </c>
      <c r="AZ347" s="1">
        <v>65535</v>
      </c>
      <c r="BA347" s="1">
        <v>65535</v>
      </c>
      <c r="BB347" s="1">
        <v>65535</v>
      </c>
      <c r="BC347" s="1">
        <v>65535</v>
      </c>
      <c r="BD347" s="1">
        <v>65535</v>
      </c>
      <c r="BE347" s="1">
        <v>65535</v>
      </c>
      <c r="BF347" s="1">
        <v>65535</v>
      </c>
      <c r="BG347" s="1">
        <v>65535</v>
      </c>
      <c r="BH347" s="1">
        <v>65535</v>
      </c>
      <c r="BI347" s="1">
        <v>65535</v>
      </c>
      <c r="BJ347" s="1">
        <v>65535</v>
      </c>
      <c r="BK347" s="1">
        <v>65535</v>
      </c>
      <c r="BL347" s="1">
        <v>65535</v>
      </c>
      <c r="BM347" s="1">
        <v>65535</v>
      </c>
      <c r="BN347" s="1">
        <v>65535</v>
      </c>
      <c r="BO347" s="102"/>
      <c r="BP347" s="1">
        <v>65535</v>
      </c>
      <c r="BQ347" s="1">
        <v>65535</v>
      </c>
      <c r="BR347" s="1">
        <v>65535</v>
      </c>
      <c r="BS347" s="1">
        <v>65535</v>
      </c>
      <c r="BT347" s="1">
        <v>65535</v>
      </c>
      <c r="BU347" s="1">
        <v>65535</v>
      </c>
      <c r="BV347" s="1">
        <v>65535</v>
      </c>
      <c r="BW347" s="1">
        <v>65535</v>
      </c>
      <c r="BX347" s="1">
        <v>65535</v>
      </c>
      <c r="BY347" s="1">
        <v>65535</v>
      </c>
      <c r="BZ347" s="1">
        <v>65535</v>
      </c>
      <c r="CA347" s="1">
        <v>65535</v>
      </c>
      <c r="CB347" s="1">
        <v>65535</v>
      </c>
      <c r="CC347" s="1">
        <v>65535</v>
      </c>
      <c r="CD347" s="1">
        <v>65535</v>
      </c>
      <c r="CE347" s="1">
        <v>65535</v>
      </c>
      <c r="CF347" s="1">
        <v>65535</v>
      </c>
      <c r="CG347" s="1">
        <v>65535</v>
      </c>
      <c r="CH347" s="1">
        <v>65535</v>
      </c>
      <c r="CI347" s="1">
        <v>65535</v>
      </c>
      <c r="CJ347" s="1">
        <v>65535</v>
      </c>
      <c r="CK347" s="1">
        <v>65535</v>
      </c>
      <c r="CL347" s="1">
        <v>65535</v>
      </c>
      <c r="CM347" s="1">
        <v>65535</v>
      </c>
      <c r="CN347" s="1">
        <v>65535</v>
      </c>
      <c r="CO347" s="1">
        <v>65535</v>
      </c>
      <c r="CP347" s="1">
        <v>65535</v>
      </c>
      <c r="CQ347" s="1">
        <v>65535</v>
      </c>
      <c r="CR347" s="1">
        <v>65535</v>
      </c>
      <c r="CS347" s="1">
        <v>65535</v>
      </c>
      <c r="CT347" s="1">
        <v>65535</v>
      </c>
      <c r="CU347" s="1">
        <v>7.5</v>
      </c>
      <c r="CV347" s="1">
        <v>7.8</v>
      </c>
      <c r="CW347" s="1">
        <v>4.9000000000000004</v>
      </c>
      <c r="CX347" s="1">
        <v>6.7</v>
      </c>
      <c r="CY347" s="1">
        <v>7.4</v>
      </c>
      <c r="CZ347" s="1">
        <v>6.7</v>
      </c>
      <c r="DA347" s="1">
        <v>7</v>
      </c>
      <c r="DB347" s="1">
        <v>6.8</v>
      </c>
      <c r="DC347" s="1">
        <v>5.3</v>
      </c>
      <c r="DD347" s="1">
        <v>3.8</v>
      </c>
      <c r="DE347" s="1">
        <v>6.6</v>
      </c>
      <c r="DF347" s="1">
        <v>7.2</v>
      </c>
      <c r="DG347" s="1">
        <v>7.3</v>
      </c>
      <c r="DH347" s="1">
        <v>3.5</v>
      </c>
      <c r="DI347" s="1">
        <v>7.5</v>
      </c>
      <c r="DJ347" s="1">
        <v>7.1</v>
      </c>
      <c r="DK347" s="1">
        <v>6.3</v>
      </c>
      <c r="DL347" s="1">
        <v>4.3</v>
      </c>
      <c r="DM347" s="1">
        <v>4.5999999999999996</v>
      </c>
      <c r="DN347" s="1">
        <v>6.6</v>
      </c>
      <c r="DO347" s="1">
        <v>7.8</v>
      </c>
      <c r="DP347" s="1">
        <v>6</v>
      </c>
      <c r="DQ347" s="1">
        <v>2.2000000000000002</v>
      </c>
      <c r="DR347" s="1">
        <v>4.7</v>
      </c>
      <c r="DS347" s="1">
        <v>5.5</v>
      </c>
      <c r="DT347" s="1">
        <v>7.8</v>
      </c>
      <c r="DU347" s="1">
        <v>8</v>
      </c>
      <c r="DV347" s="1">
        <v>6.6</v>
      </c>
      <c r="DW347" s="1">
        <v>7.8</v>
      </c>
      <c r="DX347" s="1">
        <v>7.6</v>
      </c>
      <c r="DY347" s="1">
        <v>4.5999999999999996</v>
      </c>
      <c r="DZ347" s="1">
        <v>7</v>
      </c>
      <c r="EA347" s="1">
        <v>5.4</v>
      </c>
      <c r="EB347" s="1">
        <v>6.2</v>
      </c>
      <c r="EC347" s="1">
        <v>6.9</v>
      </c>
      <c r="ED347" s="1">
        <v>7.9</v>
      </c>
      <c r="EE347" s="1">
        <v>7.9</v>
      </c>
      <c r="EF347" s="1">
        <v>7.9</v>
      </c>
      <c r="EG347" s="1">
        <v>4.0999999999999996</v>
      </c>
      <c r="EH347" s="1">
        <v>5.2</v>
      </c>
      <c r="EI347" s="1">
        <v>2.1</v>
      </c>
      <c r="EJ347" s="1">
        <v>8.1</v>
      </c>
      <c r="EK347" s="1">
        <v>6.8</v>
      </c>
      <c r="EL347" s="1">
        <v>7</v>
      </c>
      <c r="EM347" s="1">
        <v>7</v>
      </c>
      <c r="EN347" s="1">
        <v>7.2</v>
      </c>
      <c r="EO347" s="1">
        <v>5.6</v>
      </c>
      <c r="EP347" s="1">
        <v>6</v>
      </c>
      <c r="EQ347" s="1">
        <v>7.6</v>
      </c>
      <c r="ER347" s="1">
        <v>5.2</v>
      </c>
      <c r="ES347" s="1">
        <v>4.2</v>
      </c>
      <c r="ET347" s="1">
        <v>4.8</v>
      </c>
      <c r="EU347" s="1">
        <v>0.9</v>
      </c>
      <c r="EV347" s="1">
        <v>6.4</v>
      </c>
      <c r="EW347" s="1">
        <v>5.9</v>
      </c>
      <c r="EX347" s="1">
        <v>6.4</v>
      </c>
      <c r="EY347" s="1">
        <v>0.5</v>
      </c>
      <c r="EZ347" s="1">
        <v>6.5</v>
      </c>
      <c r="FA347" s="1">
        <v>6.2</v>
      </c>
      <c r="FB347" s="1">
        <v>7.6</v>
      </c>
      <c r="FC347" s="1">
        <v>6.5</v>
      </c>
      <c r="FD347" s="1">
        <v>4.3</v>
      </c>
      <c r="FE347" s="1">
        <v>6.4</v>
      </c>
      <c r="FF347" s="1">
        <v>7.1</v>
      </c>
      <c r="FG347" s="1">
        <v>6.8</v>
      </c>
      <c r="FH347" s="1">
        <v>6.9</v>
      </c>
      <c r="FI347" s="1">
        <v>5.9</v>
      </c>
      <c r="FJ347" s="1">
        <v>4</v>
      </c>
      <c r="FK347" s="1">
        <v>4.8</v>
      </c>
      <c r="FL347" s="1">
        <v>7.2</v>
      </c>
      <c r="FM347" s="1">
        <v>6.9</v>
      </c>
      <c r="FN347" s="1">
        <v>7.1</v>
      </c>
      <c r="FO347" s="1">
        <v>7.4</v>
      </c>
      <c r="FP347" s="1">
        <v>6.6</v>
      </c>
      <c r="FQ347" s="1">
        <v>7.4</v>
      </c>
      <c r="FR347" s="1">
        <v>6.2</v>
      </c>
      <c r="FS347" s="1">
        <v>7.3</v>
      </c>
      <c r="FT347" s="1">
        <v>7.1</v>
      </c>
      <c r="FU347" s="1">
        <v>4</v>
      </c>
      <c r="FV347" s="1">
        <v>6.7</v>
      </c>
      <c r="FW347" s="1">
        <v>6.9</v>
      </c>
      <c r="FX347" s="1">
        <v>7.2</v>
      </c>
      <c r="FY347" s="1">
        <v>6.9</v>
      </c>
      <c r="FZ347" s="1">
        <v>7.2</v>
      </c>
      <c r="GA347" s="1">
        <v>6.9</v>
      </c>
      <c r="GB347" s="1">
        <v>6.7</v>
      </c>
      <c r="GC347" s="1">
        <v>0.2</v>
      </c>
      <c r="GD347" s="1">
        <v>7.5</v>
      </c>
      <c r="GE347" s="1">
        <v>6.8</v>
      </c>
      <c r="GF347" s="1">
        <v>6.8</v>
      </c>
      <c r="GG347" s="1">
        <v>6.3</v>
      </c>
      <c r="GH347" s="1">
        <v>6.3</v>
      </c>
      <c r="GI347" s="1">
        <v>5</v>
      </c>
      <c r="GJ347" s="1">
        <v>6.2</v>
      </c>
      <c r="GK347" s="1">
        <v>2.4</v>
      </c>
      <c r="GL347" s="1">
        <v>6.4</v>
      </c>
      <c r="GM347" s="1">
        <v>6</v>
      </c>
      <c r="GN347" s="1">
        <v>6.1</v>
      </c>
      <c r="GO347" s="1">
        <v>6</v>
      </c>
      <c r="GP347" s="1">
        <v>5.6</v>
      </c>
      <c r="GQ347" s="1">
        <v>5.3</v>
      </c>
      <c r="GR347" s="1">
        <v>5.2</v>
      </c>
      <c r="GS347" s="1">
        <v>4.9000000000000004</v>
      </c>
      <c r="GT347" s="1">
        <v>6.7</v>
      </c>
      <c r="GU347" s="1">
        <v>6.5</v>
      </c>
      <c r="GV347" s="1">
        <v>6.2</v>
      </c>
      <c r="GW347" s="1">
        <v>5.8</v>
      </c>
      <c r="GX347" s="1">
        <v>6.4</v>
      </c>
      <c r="GY347" s="1">
        <v>6.4</v>
      </c>
      <c r="GZ347" s="1">
        <v>6.4</v>
      </c>
      <c r="HA347" s="1">
        <v>7</v>
      </c>
      <c r="HB347" s="1">
        <v>6.9</v>
      </c>
      <c r="HC347" s="1">
        <v>6.9</v>
      </c>
      <c r="HD347" s="1">
        <v>6.3</v>
      </c>
      <c r="HE347" s="1">
        <v>5.8</v>
      </c>
      <c r="HF347" s="1">
        <v>5.7</v>
      </c>
      <c r="HG347" s="1">
        <v>5.7</v>
      </c>
      <c r="HH347" s="1">
        <v>6.3</v>
      </c>
      <c r="HI347" s="1">
        <v>6.7</v>
      </c>
      <c r="HJ347" s="1">
        <v>5.7</v>
      </c>
      <c r="HK347" s="1">
        <v>5.5</v>
      </c>
      <c r="HL347" s="1">
        <v>5.3</v>
      </c>
      <c r="HM347" s="1">
        <v>6.1</v>
      </c>
      <c r="HN347" s="1">
        <v>4.2</v>
      </c>
      <c r="HO347" s="1">
        <v>6.8</v>
      </c>
      <c r="HP347" s="1">
        <v>6.3</v>
      </c>
      <c r="HQ347" s="1">
        <v>4.4000000000000004</v>
      </c>
      <c r="HR347" s="1">
        <v>5</v>
      </c>
      <c r="HS347" s="1">
        <v>4.7</v>
      </c>
      <c r="HT347" s="1">
        <v>5.7</v>
      </c>
      <c r="HU347" s="1">
        <v>6.1</v>
      </c>
      <c r="HV347" s="1">
        <v>6.7</v>
      </c>
      <c r="HW347" s="1">
        <v>6.9</v>
      </c>
      <c r="HX347" s="1">
        <v>6.7</v>
      </c>
      <c r="HY347" s="1">
        <v>6.6</v>
      </c>
      <c r="HZ347" s="1">
        <v>6.6</v>
      </c>
      <c r="IA347" s="1">
        <v>3.7</v>
      </c>
      <c r="IB347" s="1">
        <v>3.8</v>
      </c>
      <c r="IC347" s="1">
        <v>2.7</v>
      </c>
      <c r="ID347" s="1">
        <v>0.4</v>
      </c>
      <c r="IE347" s="1">
        <v>5.4</v>
      </c>
      <c r="IF347" s="1">
        <v>5.8</v>
      </c>
      <c r="IG347" s="1">
        <v>5.3</v>
      </c>
      <c r="IH347" s="1">
        <v>4.7</v>
      </c>
      <c r="II347" s="1">
        <v>7.7</v>
      </c>
      <c r="IJ347" s="1">
        <v>7.7</v>
      </c>
      <c r="IK347" s="1">
        <v>7.2</v>
      </c>
      <c r="IL347" s="1">
        <v>7.6</v>
      </c>
      <c r="IM347" s="1">
        <v>7.4</v>
      </c>
      <c r="IN347" s="1">
        <v>7.9</v>
      </c>
      <c r="IO347" s="1">
        <v>7.2</v>
      </c>
      <c r="IP347" s="1">
        <v>6</v>
      </c>
      <c r="IQ347" s="1">
        <v>8.5</v>
      </c>
      <c r="IR347" s="1">
        <v>8.4</v>
      </c>
      <c r="IS347" s="1">
        <v>7.2</v>
      </c>
      <c r="IT347" s="1">
        <v>7.8</v>
      </c>
      <c r="IU347" s="1">
        <v>8.4</v>
      </c>
      <c r="IV347" s="1">
        <v>8.4</v>
      </c>
      <c r="IW347" s="1">
        <v>8</v>
      </c>
      <c r="IX347" s="1">
        <v>7.6</v>
      </c>
      <c r="IY347" s="1">
        <v>7.2</v>
      </c>
      <c r="IZ347" s="1">
        <v>7.8</v>
      </c>
      <c r="JA347" s="1">
        <v>8.1</v>
      </c>
      <c r="JB347" s="1">
        <v>8.1</v>
      </c>
      <c r="JC347" s="1">
        <v>9.3000000000000007</v>
      </c>
      <c r="JD347" s="1">
        <v>9.1</v>
      </c>
      <c r="JE347" s="1">
        <v>7.7</v>
      </c>
      <c r="JF347" s="1">
        <v>7.9</v>
      </c>
      <c r="JG347" s="1">
        <v>1.2</v>
      </c>
      <c r="JH347" s="1">
        <v>5.9</v>
      </c>
      <c r="JI347" s="1">
        <v>3.6</v>
      </c>
      <c r="JJ347" s="1">
        <v>8.1</v>
      </c>
      <c r="JK347" s="1">
        <v>65535</v>
      </c>
      <c r="JL347" s="1">
        <v>65535</v>
      </c>
      <c r="JM347" s="1">
        <v>65535</v>
      </c>
      <c r="JN347" s="1">
        <v>65535</v>
      </c>
      <c r="JO347" s="1">
        <v>65535</v>
      </c>
      <c r="JP347" s="1">
        <v>65535</v>
      </c>
      <c r="JQ347" s="1">
        <v>65535</v>
      </c>
      <c r="JR347" s="1">
        <v>6.1</v>
      </c>
      <c r="JS347" s="1">
        <v>6.1</v>
      </c>
      <c r="JT347" s="1">
        <v>3.3</v>
      </c>
      <c r="JU347" s="1">
        <v>4.8</v>
      </c>
      <c r="JV347" s="1">
        <v>5.7</v>
      </c>
      <c r="JW347" s="1">
        <v>7.7</v>
      </c>
      <c r="JX347" s="1">
        <v>7</v>
      </c>
      <c r="JY347" s="1">
        <v>7.8</v>
      </c>
      <c r="JZ347" s="1">
        <v>2.6</v>
      </c>
      <c r="KA347" s="1">
        <v>65535</v>
      </c>
      <c r="KB347" s="1">
        <v>7.4</v>
      </c>
      <c r="KC347" s="1">
        <v>8.6</v>
      </c>
      <c r="KD347" s="1">
        <v>4.5</v>
      </c>
      <c r="KE347" s="1">
        <v>7.6</v>
      </c>
      <c r="KF347" s="1">
        <v>6.3</v>
      </c>
      <c r="KG347" s="1">
        <v>6</v>
      </c>
      <c r="KH347" s="1">
        <v>7.8</v>
      </c>
      <c r="KI347" s="1">
        <v>6.6</v>
      </c>
      <c r="KJ347" s="1">
        <v>7</v>
      </c>
      <c r="KK347" s="1">
        <v>7.5</v>
      </c>
      <c r="KL347" s="1">
        <v>5.8</v>
      </c>
      <c r="KM347" s="1">
        <v>5.0999999999999996</v>
      </c>
      <c r="KN347" s="1">
        <v>7.9</v>
      </c>
      <c r="KO347" s="1">
        <v>8.1999999999999993</v>
      </c>
      <c r="KP347" s="1">
        <v>1.5</v>
      </c>
      <c r="KQ347" s="1">
        <v>6.9</v>
      </c>
      <c r="KR347" s="1">
        <v>8.1999999999999993</v>
      </c>
      <c r="KS347" s="1">
        <v>65535</v>
      </c>
      <c r="KT347" s="1">
        <v>65535</v>
      </c>
      <c r="KU347" s="1">
        <v>65535</v>
      </c>
      <c r="KV347" s="1">
        <v>65535</v>
      </c>
      <c r="KW347" s="1">
        <v>65535</v>
      </c>
      <c r="KX347" s="1">
        <v>65535</v>
      </c>
      <c r="KY347" s="1">
        <v>65535</v>
      </c>
      <c r="KZ347" s="1">
        <v>65535</v>
      </c>
      <c r="LA347" s="1">
        <v>65535</v>
      </c>
      <c r="LB347" s="1">
        <v>65535</v>
      </c>
      <c r="LC347" s="1">
        <v>65535</v>
      </c>
      <c r="LD347" s="1">
        <v>65535</v>
      </c>
      <c r="LE347" s="1">
        <v>65535</v>
      </c>
      <c r="LF347" s="1">
        <v>65535</v>
      </c>
      <c r="LG347" s="1">
        <v>65535</v>
      </c>
      <c r="LH347" s="1">
        <v>65535</v>
      </c>
      <c r="LI347" s="1">
        <v>65535</v>
      </c>
      <c r="LJ347" s="1">
        <v>65535</v>
      </c>
      <c r="LK347" s="1">
        <v>65535</v>
      </c>
      <c r="LL347" s="1">
        <v>65535</v>
      </c>
      <c r="LM347" s="1">
        <v>65535</v>
      </c>
      <c r="LN347" s="1">
        <v>65535</v>
      </c>
      <c r="LO347" s="1">
        <v>65535</v>
      </c>
      <c r="LP347" s="1">
        <v>65535</v>
      </c>
      <c r="LQ347" s="1">
        <v>65535</v>
      </c>
      <c r="LR347" s="1">
        <v>65535</v>
      </c>
      <c r="LS347" s="1">
        <v>65535</v>
      </c>
      <c r="LT347" s="1">
        <v>65535</v>
      </c>
      <c r="LU347" s="1">
        <v>65535</v>
      </c>
      <c r="LV347" s="1">
        <v>65535</v>
      </c>
      <c r="LW347" s="1">
        <v>65535</v>
      </c>
      <c r="LX347" s="1">
        <v>65535</v>
      </c>
      <c r="LY347" s="1">
        <v>65535</v>
      </c>
      <c r="LZ347" s="1">
        <v>65535</v>
      </c>
      <c r="MA347" s="1">
        <v>65535</v>
      </c>
      <c r="MB347" s="1">
        <v>65535</v>
      </c>
      <c r="MC347" s="1">
        <v>65535</v>
      </c>
      <c r="MD347" s="1">
        <v>65535</v>
      </c>
      <c r="ME347" s="1">
        <v>65535</v>
      </c>
      <c r="MF347" s="1">
        <v>65535</v>
      </c>
      <c r="MG347" s="1">
        <v>65535</v>
      </c>
      <c r="MH347" s="1">
        <v>65535</v>
      </c>
      <c r="MI347" s="1">
        <v>65535</v>
      </c>
      <c r="MJ347" s="1">
        <v>65535</v>
      </c>
      <c r="MK347" s="1">
        <v>65535</v>
      </c>
      <c r="ML347" s="1">
        <v>65535</v>
      </c>
      <c r="MM347" s="1">
        <v>65535</v>
      </c>
      <c r="MN347" s="1">
        <v>65535</v>
      </c>
      <c r="MO347" s="1">
        <v>65535</v>
      </c>
      <c r="MP347" s="1">
        <v>65535</v>
      </c>
      <c r="MQ347" s="1">
        <v>65535</v>
      </c>
      <c r="MR347" s="1">
        <v>65535</v>
      </c>
      <c r="MS347" s="1">
        <v>65535</v>
      </c>
      <c r="MT347" s="1">
        <v>65535</v>
      </c>
      <c r="MU347" s="1">
        <v>65535</v>
      </c>
      <c r="MV347" s="1">
        <v>65535</v>
      </c>
      <c r="MW347" s="1">
        <v>65535</v>
      </c>
      <c r="MX347" s="1">
        <v>65535</v>
      </c>
      <c r="MY347" s="1">
        <v>65535</v>
      </c>
      <c r="MZ347" s="1">
        <v>65535</v>
      </c>
      <c r="NA347" s="1">
        <v>65535</v>
      </c>
      <c r="NB347" s="1">
        <v>65535</v>
      </c>
      <c r="NC347" s="1">
        <v>65535</v>
      </c>
      <c r="ND347" s="1">
        <v>65535</v>
      </c>
      <c r="NE347" s="1">
        <v>65535</v>
      </c>
      <c r="NF347" s="1">
        <v>65535</v>
      </c>
      <c r="NG347" s="1">
        <v>65535</v>
      </c>
      <c r="NH347" s="1">
        <v>65535</v>
      </c>
      <c r="NI347" s="1">
        <v>65535</v>
      </c>
      <c r="NJ347" s="6">
        <f t="shared" si="270"/>
        <v>0</v>
      </c>
      <c r="NK347" s="3">
        <f t="shared" si="271"/>
        <v>0</v>
      </c>
      <c r="NL347" s="3">
        <f t="shared" si="272"/>
        <v>0</v>
      </c>
      <c r="NM347" s="3">
        <f t="shared" si="273"/>
        <v>1</v>
      </c>
      <c r="NN347" s="3">
        <f t="shared" si="274"/>
        <v>1</v>
      </c>
      <c r="NO347" s="3">
        <f t="shared" si="275"/>
        <v>1</v>
      </c>
      <c r="NP347" s="3">
        <f t="shared" si="276"/>
        <v>1</v>
      </c>
      <c r="NQ347" s="3">
        <f t="shared" si="277"/>
        <v>1</v>
      </c>
      <c r="NR347" s="3">
        <f t="shared" si="278"/>
        <v>0.76666666666666672</v>
      </c>
      <c r="NS347" s="3">
        <f t="shared" si="279"/>
        <v>0.70967741935483875</v>
      </c>
      <c r="NT347" s="3">
        <f t="shared" si="280"/>
        <v>0</v>
      </c>
      <c r="NU347" s="3">
        <f t="shared" si="281"/>
        <v>0</v>
      </c>
      <c r="NV347" s="3">
        <f t="shared" si="282"/>
        <v>0.54246575342465753</v>
      </c>
      <c r="NW347" s="5" t="e">
        <f t="shared" si="283"/>
        <v>#N/A</v>
      </c>
      <c r="NX347" s="1" t="e">
        <f t="shared" si="284"/>
        <v>#N/A</v>
      </c>
      <c r="NY347" s="1" t="e">
        <f t="shared" si="285"/>
        <v>#N/A</v>
      </c>
      <c r="NZ347" s="1">
        <f t="shared" si="286"/>
        <v>6.296666666666666</v>
      </c>
      <c r="OA347" s="1">
        <f t="shared" si="287"/>
        <v>5.8580645161290317</v>
      </c>
      <c r="OB347" s="1">
        <f t="shared" si="288"/>
        <v>6.3166666666666664</v>
      </c>
      <c r="OC347" s="1">
        <f t="shared" si="289"/>
        <v>5.9225806451612915</v>
      </c>
      <c r="OD347" s="1">
        <f t="shared" si="290"/>
        <v>5.8645161290322578</v>
      </c>
      <c r="OE347" s="1">
        <f t="shared" si="291"/>
        <v>6.9608695652173909</v>
      </c>
      <c r="OF347" s="1">
        <f t="shared" si="292"/>
        <v>6.5318181818181813</v>
      </c>
      <c r="OG347" s="1" t="e">
        <f t="shared" si="293"/>
        <v>#N/A</v>
      </c>
      <c r="OH347" s="1" t="e">
        <f t="shared" si="294"/>
        <v>#N/A</v>
      </c>
      <c r="OI347" s="111" t="e">
        <f>NA()</f>
        <v>#N/A</v>
      </c>
      <c r="OJ347" s="112" t="e">
        <f>NA()</f>
        <v>#N/A</v>
      </c>
      <c r="OK347" s="112" t="e">
        <f>NA()</f>
        <v>#N/A</v>
      </c>
      <c r="OL347" s="112" t="e">
        <f>NA()</f>
        <v>#N/A</v>
      </c>
      <c r="OM347" s="112" t="e">
        <f>NA()</f>
        <v>#N/A</v>
      </c>
      <c r="ON347" s="112" t="e">
        <f>NA()</f>
        <v>#N/A</v>
      </c>
      <c r="OO347" s="112" t="e">
        <f>NA()</f>
        <v>#N/A</v>
      </c>
      <c r="OP347" s="112" t="e">
        <f>NA()</f>
        <v>#N/A</v>
      </c>
      <c r="OQ347" s="112" t="e">
        <f>NA()</f>
        <v>#N/A</v>
      </c>
      <c r="OR347" s="112" t="e">
        <f>NA()</f>
        <v>#N/A</v>
      </c>
      <c r="OS347" s="112" t="e">
        <f>NA()</f>
        <v>#N/A</v>
      </c>
      <c r="OT347" s="112" t="e">
        <f>NA()</f>
        <v>#N/A</v>
      </c>
      <c r="OU347" s="5" t="e">
        <f t="shared" si="246"/>
        <v>#N/A</v>
      </c>
      <c r="OV347" s="1" t="e">
        <f t="shared" si="247"/>
        <v>#N/A</v>
      </c>
      <c r="OW347" s="1" t="e">
        <f t="shared" si="248"/>
        <v>#N/A</v>
      </c>
      <c r="OX347" s="1" t="e">
        <f t="shared" si="249"/>
        <v>#N/A</v>
      </c>
      <c r="OY347" s="1" t="e">
        <f t="shared" si="250"/>
        <v>#N/A</v>
      </c>
      <c r="OZ347" s="1" t="e">
        <f t="shared" si="251"/>
        <v>#N/A</v>
      </c>
      <c r="PA347" s="1" t="e">
        <f t="shared" si="252"/>
        <v>#N/A</v>
      </c>
      <c r="PB347" s="1" t="e">
        <f t="shared" si="253"/>
        <v>#N/A</v>
      </c>
      <c r="PC347" s="1" t="e">
        <f t="shared" si="254"/>
        <v>#N/A</v>
      </c>
      <c r="PD347" s="1" t="e">
        <f t="shared" si="255"/>
        <v>#N/A</v>
      </c>
      <c r="PE347" s="1" t="e">
        <f t="shared" si="256"/>
        <v>#N/A</v>
      </c>
      <c r="PF347" s="1" t="e">
        <f t="shared" si="257"/>
        <v>#N/A</v>
      </c>
      <c r="PG347" s="111" t="e">
        <f>NA()</f>
        <v>#N/A</v>
      </c>
      <c r="PH347" s="112" t="e">
        <f>NA()</f>
        <v>#N/A</v>
      </c>
      <c r="PI347" s="112" t="e">
        <f>NA()</f>
        <v>#N/A</v>
      </c>
      <c r="PJ347" s="112" t="e">
        <f>NA()</f>
        <v>#N/A</v>
      </c>
      <c r="PK347" s="112" t="e">
        <f>NA()</f>
        <v>#N/A</v>
      </c>
      <c r="PL347" s="112" t="e">
        <f>NA()</f>
        <v>#N/A</v>
      </c>
      <c r="PM347" s="112" t="e">
        <f>NA()</f>
        <v>#N/A</v>
      </c>
      <c r="PN347" s="112" t="e">
        <f>NA()</f>
        <v>#N/A</v>
      </c>
      <c r="PO347" s="112" t="e">
        <f>NA()</f>
        <v>#N/A</v>
      </c>
      <c r="PP347" s="112" t="e">
        <f>NA()</f>
        <v>#N/A</v>
      </c>
      <c r="PQ347" s="112" t="e">
        <f>NA()</f>
        <v>#N/A</v>
      </c>
      <c r="PR347" s="137" t="e">
        <f>NA()</f>
        <v>#N/A</v>
      </c>
      <c r="PS347" s="5" t="e">
        <f t="array" ref="PS347">+IF(ISERROR($NW347)=FALSE,MIN(IF($H347:$AL347&lt;65534,$H347:$AL347,"")),NA())</f>
        <v>#N/A</v>
      </c>
      <c r="PT347" s="1" t="e">
        <f t="array" ref="PT347">+IF(ISERROR($NX347)=FALSE,MIN(IF($AM347:$BN347&lt;65534,$AM347:$BN347,"")),NA())</f>
        <v>#N/A</v>
      </c>
      <c r="PU347" s="1" t="e">
        <f t="array" ref="PU347">+IF(ISERROR($NY347)=FALSE,MIN(IF($BP347:$CT347&lt;65534,$BP347:$CT347,"")),NA())</f>
        <v>#N/A</v>
      </c>
      <c r="PV347" s="1">
        <f t="array" ref="PV347">+IF(ISERROR($NZ347)=FALSE,MIN(IF($CU347:$DX347&lt;65534,$CU347:$DX347,"")),NA())</f>
        <v>2.2000000000000002</v>
      </c>
      <c r="PW347" s="1">
        <f t="array" ref="PW347">+IF(ISERROR($OA347)=FALSE,MIN(IF($DY347:$FC347&lt;65534,$DY347:$FC347,"")),NA())</f>
        <v>0.5</v>
      </c>
      <c r="PX347" s="1">
        <f t="array" ref="PX347">+IF(ISERROR($OB347)=FALSE,MIN(IF($FD347:$GG347&lt;65534,$FD347:$GG347,"")),NA())</f>
        <v>0.2</v>
      </c>
      <c r="PY347" s="1">
        <f t="array" ref="PY347">+IF(ISERROR($OC347)=FALSE,MIN(IF($GH347:$HL347&lt;65534,$GH347:$HL347,"")),NA())</f>
        <v>2.4</v>
      </c>
      <c r="PZ347" s="1">
        <f t="array" ref="PZ347">+IF(ISERROR($OD347)=FALSE,MIN(IF($HM347:$IQ347&lt;65534,$HM347:$IQ347,"")),NA())</f>
        <v>0.4</v>
      </c>
      <c r="QA347" s="1">
        <f t="array" ref="QA347">+IF(ISERROR($OE347)=FALSE,MIN(IF($IR347:$JU347&lt;65534,$IR347:$JU347,"")),NA())</f>
        <v>1.2</v>
      </c>
      <c r="QB347" s="1">
        <f t="array" ref="QB347">+IF(ISERROR($OF347)=FALSE,MIN(IF($JV347:$KZ347&lt;65534,$JV347:$KZ347,"")),NA())</f>
        <v>1.5</v>
      </c>
      <c r="QC347" s="1" t="e">
        <f t="array" ref="QC347">+IF(ISERROR($OG347)=FALSE,MIN(IF($LA347:$MD347&lt;65534,$LA347:$MD347,"")),NA())</f>
        <v>#N/A</v>
      </c>
      <c r="QD347" s="1" t="e">
        <f t="array" ref="QD347">+IF(ISERROR($OH347)=FALSE,MIN(IF($ME347:$NI347&lt;65534,$ME347:$NI347,"")),NA())</f>
        <v>#N/A</v>
      </c>
      <c r="QE347" s="5" t="e">
        <f t="shared" si="258"/>
        <v>#N/A</v>
      </c>
      <c r="QF347" s="1" t="e">
        <f t="shared" si="259"/>
        <v>#N/A</v>
      </c>
      <c r="QG347" s="1" t="e">
        <f t="shared" si="260"/>
        <v>#N/A</v>
      </c>
      <c r="QH347" s="1" t="e">
        <f t="shared" si="261"/>
        <v>#N/A</v>
      </c>
      <c r="QI347" s="1" t="e">
        <f t="shared" si="262"/>
        <v>#N/A</v>
      </c>
      <c r="QJ347" s="1" t="e">
        <f t="shared" si="263"/>
        <v>#N/A</v>
      </c>
      <c r="QK347" s="1" t="e">
        <f t="shared" si="264"/>
        <v>#N/A</v>
      </c>
      <c r="QL347" s="1" t="e">
        <f t="shared" si="265"/>
        <v>#N/A</v>
      </c>
      <c r="QM347" s="1" t="e">
        <f t="shared" si="266"/>
        <v>#N/A</v>
      </c>
      <c r="QN347" s="1" t="e">
        <f t="shared" si="267"/>
        <v>#N/A</v>
      </c>
      <c r="QO347" s="1" t="e">
        <f t="shared" si="268"/>
        <v>#N/A</v>
      </c>
      <c r="QP347" s="1" t="e">
        <f t="shared" si="269"/>
        <v>#N/A</v>
      </c>
      <c r="QQ347" s="5" t="s">
        <v>893</v>
      </c>
    </row>
    <row r="348" spans="1:459" s="1" customFormat="1" x14ac:dyDescent="0.2">
      <c r="A348" s="107">
        <v>52015050</v>
      </c>
      <c r="B348" s="108">
        <v>-77.221666666666664</v>
      </c>
      <c r="C348" s="108">
        <v>2.0327777777777776</v>
      </c>
      <c r="D348" s="109">
        <v>1700</v>
      </c>
      <c r="E348" s="110" t="s">
        <v>678</v>
      </c>
      <c r="F348" s="110" t="s">
        <v>678</v>
      </c>
      <c r="G348" s="110" t="s">
        <v>29</v>
      </c>
      <c r="H348" s="1">
        <v>65535</v>
      </c>
      <c r="I348" s="1">
        <v>17.8</v>
      </c>
      <c r="J348" s="1">
        <v>17.3</v>
      </c>
      <c r="K348" s="1">
        <v>17.5</v>
      </c>
      <c r="L348" s="1">
        <v>15.6</v>
      </c>
      <c r="M348" s="1">
        <v>16.5</v>
      </c>
      <c r="N348" s="1">
        <v>13.1</v>
      </c>
      <c r="O348" s="1">
        <v>14.7</v>
      </c>
      <c r="P348" s="1">
        <v>14.2</v>
      </c>
      <c r="Q348" s="1">
        <v>14</v>
      </c>
      <c r="R348" s="1">
        <v>12.3</v>
      </c>
      <c r="S348" s="1">
        <v>15.4</v>
      </c>
      <c r="T348" s="1">
        <v>15</v>
      </c>
      <c r="U348" s="1">
        <v>14.5</v>
      </c>
      <c r="V348" s="1">
        <v>12.2</v>
      </c>
      <c r="W348" s="1">
        <v>14.4</v>
      </c>
      <c r="X348" s="1">
        <v>15.9</v>
      </c>
      <c r="Y348" s="1">
        <v>13.8</v>
      </c>
      <c r="Z348" s="1">
        <v>15.4</v>
      </c>
      <c r="AA348" s="1">
        <v>16</v>
      </c>
      <c r="AB348" s="1">
        <v>13.1</v>
      </c>
      <c r="AC348" s="1">
        <v>13.8</v>
      </c>
      <c r="AD348" s="1">
        <v>14.9</v>
      </c>
      <c r="AE348" s="1">
        <v>15.7</v>
      </c>
      <c r="AF348" s="1">
        <v>12.6</v>
      </c>
      <c r="AG348" s="1">
        <v>16.3</v>
      </c>
      <c r="AH348" s="1">
        <v>14.9</v>
      </c>
      <c r="AI348" s="1">
        <v>16.899999999999999</v>
      </c>
      <c r="AJ348" s="1">
        <v>13.6</v>
      </c>
      <c r="AK348" s="1">
        <v>13.5</v>
      </c>
      <c r="AL348" s="1">
        <v>15.7</v>
      </c>
      <c r="AM348" s="1">
        <v>65535</v>
      </c>
      <c r="AN348" s="1">
        <v>14.5</v>
      </c>
      <c r="AO348" s="1">
        <v>15.7</v>
      </c>
      <c r="AP348" s="1">
        <v>13.8</v>
      </c>
      <c r="AQ348" s="1">
        <v>13.5</v>
      </c>
      <c r="AR348" s="1">
        <v>16.5</v>
      </c>
      <c r="AS348" s="1">
        <v>16.399999999999999</v>
      </c>
      <c r="AT348" s="1">
        <v>16.2</v>
      </c>
      <c r="AU348" s="1">
        <v>16.3</v>
      </c>
      <c r="AV348" s="1">
        <v>15.1</v>
      </c>
      <c r="AW348" s="1">
        <v>15.7</v>
      </c>
      <c r="AX348" s="1">
        <v>16</v>
      </c>
      <c r="AY348" s="1">
        <v>15.2</v>
      </c>
      <c r="AZ348" s="1">
        <v>15.9</v>
      </c>
      <c r="BA348" s="1">
        <v>16.100000000000001</v>
      </c>
      <c r="BB348" s="1">
        <v>15.6</v>
      </c>
      <c r="BC348" s="1">
        <v>16.399999999999999</v>
      </c>
      <c r="BD348" s="1">
        <v>16.8</v>
      </c>
      <c r="BE348" s="1">
        <v>15.6</v>
      </c>
      <c r="BF348" s="1">
        <v>15.6</v>
      </c>
      <c r="BG348" s="1">
        <v>14.7</v>
      </c>
      <c r="BH348" s="1">
        <v>16</v>
      </c>
      <c r="BI348" s="1">
        <v>14.5</v>
      </c>
      <c r="BJ348" s="1">
        <v>15.7</v>
      </c>
      <c r="BK348" s="1">
        <v>12.2</v>
      </c>
      <c r="BL348" s="1">
        <v>15.5</v>
      </c>
      <c r="BM348" s="1">
        <v>12.5</v>
      </c>
      <c r="BN348" s="1">
        <v>16</v>
      </c>
      <c r="BO348" s="102"/>
      <c r="BP348" s="1">
        <v>13.8</v>
      </c>
      <c r="BQ348" s="1">
        <v>15.2</v>
      </c>
      <c r="BR348" s="1">
        <v>13.9</v>
      </c>
      <c r="BS348" s="1">
        <v>13.9</v>
      </c>
      <c r="BT348" s="1">
        <v>12.9</v>
      </c>
      <c r="BU348" s="1">
        <v>16.3</v>
      </c>
      <c r="BV348" s="1">
        <v>14</v>
      </c>
      <c r="BW348" s="1">
        <v>16</v>
      </c>
      <c r="BX348" s="1">
        <v>15.7</v>
      </c>
      <c r="BY348" s="1">
        <v>16.399999999999999</v>
      </c>
      <c r="BZ348" s="1">
        <v>16.100000000000001</v>
      </c>
      <c r="CA348" s="1">
        <v>16.7</v>
      </c>
      <c r="CB348" s="1">
        <v>16.7</v>
      </c>
      <c r="CC348" s="1">
        <v>16.399999999999999</v>
      </c>
      <c r="CD348" s="1">
        <v>16.399999999999999</v>
      </c>
      <c r="CE348" s="1">
        <v>15.7</v>
      </c>
      <c r="CF348" s="1">
        <v>14</v>
      </c>
      <c r="CG348" s="1">
        <v>16.399999999999999</v>
      </c>
      <c r="CH348" s="1">
        <v>14</v>
      </c>
      <c r="CI348" s="1">
        <v>11.9</v>
      </c>
      <c r="CJ348" s="1">
        <v>13.5</v>
      </c>
      <c r="CK348" s="1">
        <v>13.6</v>
      </c>
      <c r="CL348" s="1">
        <v>15.1</v>
      </c>
      <c r="CM348" s="1">
        <v>15.5</v>
      </c>
      <c r="CN348" s="1">
        <v>13.8</v>
      </c>
      <c r="CO348" s="1">
        <v>13.5</v>
      </c>
      <c r="CP348" s="1">
        <v>16.399999999999999</v>
      </c>
      <c r="CQ348" s="1">
        <v>16.600000000000001</v>
      </c>
      <c r="CR348" s="1">
        <v>15.4</v>
      </c>
      <c r="CS348" s="1">
        <v>15.3</v>
      </c>
      <c r="CT348" s="1">
        <v>14.7</v>
      </c>
      <c r="CU348" s="1">
        <v>13.5</v>
      </c>
      <c r="CV348" s="1">
        <v>14.4</v>
      </c>
      <c r="CW348" s="1">
        <v>15.4</v>
      </c>
      <c r="CX348" s="1">
        <v>15.2</v>
      </c>
      <c r="CY348" s="1">
        <v>14.3</v>
      </c>
      <c r="CZ348" s="1">
        <v>14.7</v>
      </c>
      <c r="DA348" s="1">
        <v>15.6</v>
      </c>
      <c r="DB348" s="1">
        <v>14.2</v>
      </c>
      <c r="DC348" s="1">
        <v>14.9</v>
      </c>
      <c r="DD348" s="1">
        <v>14.9</v>
      </c>
      <c r="DE348" s="1">
        <v>13.2</v>
      </c>
      <c r="DF348" s="1">
        <v>15.4</v>
      </c>
      <c r="DG348" s="1">
        <v>16.8</v>
      </c>
      <c r="DH348" s="1">
        <v>16.399999999999999</v>
      </c>
      <c r="DI348" s="1">
        <v>12.9</v>
      </c>
      <c r="DJ348" s="1">
        <v>14.9</v>
      </c>
      <c r="DK348" s="1">
        <v>13.9</v>
      </c>
      <c r="DL348" s="1">
        <v>14.1</v>
      </c>
      <c r="DM348" s="1">
        <v>14</v>
      </c>
      <c r="DN348" s="1">
        <v>15.9</v>
      </c>
      <c r="DO348" s="1">
        <v>13.8</v>
      </c>
      <c r="DP348" s="1">
        <v>15.6</v>
      </c>
      <c r="DQ348" s="1">
        <v>13.5</v>
      </c>
      <c r="DR348" s="1">
        <v>12.7</v>
      </c>
      <c r="DS348" s="1">
        <v>16.2</v>
      </c>
      <c r="DT348" s="1">
        <v>15.8</v>
      </c>
      <c r="DU348" s="1">
        <v>15.3</v>
      </c>
      <c r="DV348" s="1">
        <v>17.8</v>
      </c>
      <c r="DW348" s="1">
        <v>14</v>
      </c>
      <c r="DX348" s="1">
        <v>16.7</v>
      </c>
      <c r="DY348" s="1">
        <v>13.8</v>
      </c>
      <c r="DZ348" s="1">
        <v>17.3</v>
      </c>
      <c r="EA348" s="1">
        <v>16.7</v>
      </c>
      <c r="EB348" s="1">
        <v>15.8</v>
      </c>
      <c r="EC348" s="1">
        <v>14.7</v>
      </c>
      <c r="ED348" s="1">
        <v>17.899999999999999</v>
      </c>
      <c r="EE348" s="1">
        <v>15.3</v>
      </c>
      <c r="EF348" s="1">
        <v>15.6</v>
      </c>
      <c r="EG348" s="1">
        <v>13.9</v>
      </c>
      <c r="EH348" s="1">
        <v>12.9</v>
      </c>
      <c r="EI348" s="1">
        <v>13.9</v>
      </c>
      <c r="EJ348" s="1">
        <v>16.399999999999999</v>
      </c>
      <c r="EK348" s="1">
        <v>16.600000000000001</v>
      </c>
      <c r="EL348" s="1">
        <v>15.3</v>
      </c>
      <c r="EM348" s="1">
        <v>15.8</v>
      </c>
      <c r="EN348" s="1">
        <v>14.7</v>
      </c>
      <c r="EO348" s="1">
        <v>14.1</v>
      </c>
      <c r="EP348" s="1">
        <v>12.4</v>
      </c>
      <c r="EQ348" s="1">
        <v>14.8</v>
      </c>
      <c r="ER348" s="1">
        <v>12.4</v>
      </c>
      <c r="ES348" s="1">
        <v>13.3</v>
      </c>
      <c r="ET348" s="1">
        <v>14.6</v>
      </c>
      <c r="EU348" s="1">
        <v>16.100000000000001</v>
      </c>
      <c r="EV348" s="1">
        <v>15.5</v>
      </c>
      <c r="EW348" s="1">
        <v>15.5</v>
      </c>
      <c r="EX348" s="1">
        <v>14.9</v>
      </c>
      <c r="EY348" s="1">
        <v>15.1</v>
      </c>
      <c r="EZ348" s="1">
        <v>16.100000000000001</v>
      </c>
      <c r="FA348" s="1">
        <v>15</v>
      </c>
      <c r="FB348" s="1">
        <v>13.6</v>
      </c>
      <c r="FC348" s="1">
        <v>12.7</v>
      </c>
      <c r="FD348" s="1">
        <v>12.6</v>
      </c>
      <c r="FE348" s="1">
        <v>11.8</v>
      </c>
      <c r="FF348" s="1">
        <v>14.8</v>
      </c>
      <c r="FG348" s="1">
        <v>14.6</v>
      </c>
      <c r="FH348" s="1">
        <v>18.2</v>
      </c>
      <c r="FI348" s="1">
        <v>13.8</v>
      </c>
      <c r="FJ348" s="1">
        <v>13.6</v>
      </c>
      <c r="FK348" s="1">
        <v>15.1</v>
      </c>
      <c r="FL348" s="1">
        <v>16.2</v>
      </c>
      <c r="FM348" s="1">
        <v>15.5</v>
      </c>
      <c r="FN348" s="1">
        <v>15.8</v>
      </c>
      <c r="FO348" s="1">
        <v>15.8</v>
      </c>
      <c r="FP348" s="1">
        <v>14.8</v>
      </c>
      <c r="FQ348" s="1">
        <v>16.5</v>
      </c>
      <c r="FR348" s="1">
        <v>15.9</v>
      </c>
      <c r="FS348" s="1">
        <v>13.2</v>
      </c>
      <c r="FT348" s="1">
        <v>17.3</v>
      </c>
      <c r="FU348" s="1">
        <v>17.600000000000001</v>
      </c>
      <c r="FV348" s="1">
        <v>15.6</v>
      </c>
      <c r="FW348" s="1">
        <v>19.100000000000001</v>
      </c>
      <c r="FX348" s="1">
        <v>17.899999999999999</v>
      </c>
      <c r="FY348" s="1">
        <v>15.4</v>
      </c>
      <c r="FZ348" s="1">
        <v>15.2</v>
      </c>
      <c r="GA348" s="1">
        <v>16.399999999999999</v>
      </c>
      <c r="GB348" s="1">
        <v>13.5</v>
      </c>
      <c r="GC348" s="1">
        <v>16</v>
      </c>
      <c r="GD348" s="1">
        <v>15.4</v>
      </c>
      <c r="GE348" s="1">
        <v>17.399999999999999</v>
      </c>
      <c r="GF348" s="1">
        <v>18.2</v>
      </c>
      <c r="GG348" s="1">
        <v>16.600000000000001</v>
      </c>
      <c r="GH348" s="1">
        <v>14.8</v>
      </c>
      <c r="GI348" s="1">
        <v>13.7</v>
      </c>
      <c r="GJ348" s="1">
        <v>13</v>
      </c>
      <c r="GK348" s="1">
        <v>14.3</v>
      </c>
      <c r="GL348" s="1">
        <v>16.2</v>
      </c>
      <c r="GM348" s="1">
        <v>13.8</v>
      </c>
      <c r="GN348" s="1">
        <v>16.899999999999999</v>
      </c>
      <c r="GO348" s="1">
        <v>14.9</v>
      </c>
      <c r="GP348" s="1">
        <v>15.1</v>
      </c>
      <c r="GQ348" s="1">
        <v>14.6</v>
      </c>
      <c r="GR348" s="1">
        <v>13.4</v>
      </c>
      <c r="GS348" s="1">
        <v>15.5</v>
      </c>
      <c r="GT348" s="1">
        <v>15.4</v>
      </c>
      <c r="GU348" s="1">
        <v>15.7</v>
      </c>
      <c r="GV348" s="1">
        <v>11.9</v>
      </c>
      <c r="GW348" s="1">
        <v>14.1</v>
      </c>
      <c r="GX348" s="1">
        <v>16.7</v>
      </c>
      <c r="GY348" s="1">
        <v>18.3</v>
      </c>
      <c r="GZ348" s="1">
        <v>15.5</v>
      </c>
      <c r="HA348" s="1">
        <v>18.399999999999999</v>
      </c>
      <c r="HB348" s="1">
        <v>17.399999999999999</v>
      </c>
      <c r="HC348" s="1">
        <v>14.9</v>
      </c>
      <c r="HD348" s="1">
        <v>14.9</v>
      </c>
      <c r="HE348" s="1">
        <v>12.7</v>
      </c>
      <c r="HF348" s="1">
        <v>15.5</v>
      </c>
      <c r="HG348" s="1">
        <v>14.9</v>
      </c>
      <c r="HH348" s="1">
        <v>16.8</v>
      </c>
      <c r="HI348" s="1">
        <v>15.3</v>
      </c>
      <c r="HJ348" s="1">
        <v>14.7</v>
      </c>
      <c r="HK348" s="1">
        <v>17.3</v>
      </c>
      <c r="HL348" s="1">
        <v>18.3</v>
      </c>
      <c r="HM348" s="1">
        <v>15</v>
      </c>
      <c r="HN348" s="1">
        <v>15</v>
      </c>
      <c r="HO348" s="1">
        <v>16.8</v>
      </c>
      <c r="HP348" s="1">
        <v>18</v>
      </c>
      <c r="HQ348" s="1">
        <v>15.2</v>
      </c>
      <c r="HR348" s="1">
        <v>17</v>
      </c>
      <c r="HS348" s="1">
        <v>17.8</v>
      </c>
      <c r="HT348" s="1">
        <v>16.2</v>
      </c>
      <c r="HU348" s="1">
        <v>15.5</v>
      </c>
      <c r="HV348" s="1">
        <v>15.5</v>
      </c>
      <c r="HW348" s="1">
        <v>17.7</v>
      </c>
      <c r="HX348" s="1">
        <v>17.2</v>
      </c>
      <c r="HY348" s="1">
        <v>16.899999999999999</v>
      </c>
      <c r="HZ348" s="1">
        <v>17.899999999999999</v>
      </c>
      <c r="IA348" s="1">
        <v>16.3</v>
      </c>
      <c r="IB348" s="1">
        <v>14</v>
      </c>
      <c r="IC348" s="1">
        <v>15.7</v>
      </c>
      <c r="ID348" s="1">
        <v>16.100000000000001</v>
      </c>
      <c r="IE348" s="1">
        <v>17.5</v>
      </c>
      <c r="IF348" s="1">
        <v>17.399999999999999</v>
      </c>
      <c r="IG348" s="1">
        <v>17.8</v>
      </c>
      <c r="IH348" s="1">
        <v>18</v>
      </c>
      <c r="II348" s="1">
        <v>16.3</v>
      </c>
      <c r="IJ348" s="1">
        <v>16.100000000000001</v>
      </c>
      <c r="IK348" s="1">
        <v>18</v>
      </c>
      <c r="IL348" s="1">
        <v>17.2</v>
      </c>
      <c r="IM348" s="1">
        <v>17.8</v>
      </c>
      <c r="IN348" s="1">
        <v>17.899999999999999</v>
      </c>
      <c r="IO348" s="1">
        <v>17.7</v>
      </c>
      <c r="IP348" s="1">
        <v>13.8</v>
      </c>
      <c r="IQ348" s="1">
        <v>16.8</v>
      </c>
      <c r="IR348" s="1">
        <v>17.600000000000001</v>
      </c>
      <c r="IS348" s="1">
        <v>17.100000000000001</v>
      </c>
      <c r="IT348" s="1">
        <v>15.8</v>
      </c>
      <c r="IU348" s="1">
        <v>14.3</v>
      </c>
      <c r="IV348" s="1">
        <v>17.8</v>
      </c>
      <c r="IW348" s="1">
        <v>17.2</v>
      </c>
      <c r="IX348" s="1">
        <v>18.600000000000001</v>
      </c>
      <c r="IY348" s="1">
        <v>18.5</v>
      </c>
      <c r="IZ348" s="1">
        <v>17.2</v>
      </c>
      <c r="JA348" s="1">
        <v>16.3</v>
      </c>
      <c r="JB348" s="1">
        <v>15.8</v>
      </c>
      <c r="JC348" s="1">
        <v>16.5</v>
      </c>
      <c r="JD348" s="1">
        <v>17</v>
      </c>
      <c r="JE348" s="1">
        <v>18.600000000000001</v>
      </c>
      <c r="JF348" s="1">
        <v>18.3</v>
      </c>
      <c r="JG348" s="1">
        <v>15.8</v>
      </c>
      <c r="JH348" s="1">
        <v>14.6</v>
      </c>
      <c r="JI348" s="1">
        <v>12.7</v>
      </c>
      <c r="JJ348" s="1">
        <v>14.6</v>
      </c>
      <c r="JK348" s="1">
        <v>12.1</v>
      </c>
      <c r="JL348" s="1">
        <v>14</v>
      </c>
      <c r="JM348" s="1">
        <v>15.4</v>
      </c>
      <c r="JN348" s="1">
        <v>15.2</v>
      </c>
      <c r="JO348" s="1">
        <v>15.2</v>
      </c>
      <c r="JP348" s="1">
        <v>15.4</v>
      </c>
      <c r="JQ348" s="1">
        <v>15.5</v>
      </c>
      <c r="JR348" s="1">
        <v>15.2</v>
      </c>
      <c r="JS348" s="1">
        <v>15.6</v>
      </c>
      <c r="JT348" s="1">
        <v>13.7</v>
      </c>
      <c r="JU348" s="1">
        <v>14.2</v>
      </c>
      <c r="JV348" s="1">
        <v>12.2</v>
      </c>
      <c r="JW348" s="1">
        <v>13.4</v>
      </c>
      <c r="JX348" s="1">
        <v>14</v>
      </c>
      <c r="JY348" s="1">
        <v>14.3</v>
      </c>
      <c r="JZ348" s="1">
        <v>13.4</v>
      </c>
      <c r="KA348" s="1">
        <v>13.7</v>
      </c>
      <c r="KB348" s="1">
        <v>14.4</v>
      </c>
      <c r="KC348" s="1">
        <v>15.3</v>
      </c>
      <c r="KD348" s="1">
        <v>14.6</v>
      </c>
      <c r="KE348" s="1">
        <v>14.1</v>
      </c>
      <c r="KF348" s="1">
        <v>15.5</v>
      </c>
      <c r="KG348" s="1">
        <v>14.4</v>
      </c>
      <c r="KH348" s="1">
        <v>14.6</v>
      </c>
      <c r="KI348" s="1">
        <v>14.9</v>
      </c>
      <c r="KJ348" s="1">
        <v>12.5</v>
      </c>
      <c r="KK348" s="1">
        <v>15.3</v>
      </c>
      <c r="KL348" s="1">
        <v>14.1</v>
      </c>
      <c r="KM348" s="1">
        <v>14.6</v>
      </c>
      <c r="KN348" s="1">
        <v>13.7</v>
      </c>
      <c r="KO348" s="1">
        <v>11.4</v>
      </c>
      <c r="KP348" s="1">
        <v>12.9</v>
      </c>
      <c r="KQ348" s="1">
        <v>13.1</v>
      </c>
      <c r="KR348" s="1">
        <v>14</v>
      </c>
      <c r="KS348" s="1">
        <v>13.5</v>
      </c>
      <c r="KT348" s="1">
        <v>14.1</v>
      </c>
      <c r="KU348" s="1">
        <v>15.6</v>
      </c>
      <c r="KV348" s="1">
        <v>13.4</v>
      </c>
      <c r="KW348" s="1">
        <v>12.5</v>
      </c>
      <c r="KX348" s="1">
        <v>13.4</v>
      </c>
      <c r="KY348" s="1">
        <v>13.2</v>
      </c>
      <c r="KZ348" s="1">
        <v>14.7</v>
      </c>
      <c r="LA348" s="1">
        <v>14.1</v>
      </c>
      <c r="LB348" s="1">
        <v>14.5</v>
      </c>
      <c r="LC348" s="1">
        <v>15.5</v>
      </c>
      <c r="LD348" s="1">
        <v>14.8</v>
      </c>
      <c r="LE348" s="1">
        <v>13.1</v>
      </c>
      <c r="LF348" s="1">
        <v>14.8</v>
      </c>
      <c r="LG348" s="1">
        <v>14.6</v>
      </c>
      <c r="LH348" s="1">
        <v>16.399999999999999</v>
      </c>
      <c r="LI348" s="1">
        <v>11.3</v>
      </c>
      <c r="LJ348" s="1">
        <v>14.6</v>
      </c>
      <c r="LK348" s="1">
        <v>14.8</v>
      </c>
      <c r="LL348" s="1">
        <v>15.3</v>
      </c>
      <c r="LM348" s="1">
        <v>14.7</v>
      </c>
      <c r="LN348" s="1">
        <v>12.2</v>
      </c>
      <c r="LO348" s="1">
        <v>14.5</v>
      </c>
      <c r="LP348" s="1">
        <v>14.7</v>
      </c>
      <c r="LQ348" s="1">
        <v>12.7</v>
      </c>
      <c r="LR348" s="1">
        <v>14.9</v>
      </c>
      <c r="LS348" s="1">
        <v>13.9</v>
      </c>
      <c r="LT348" s="1">
        <v>14.2</v>
      </c>
      <c r="LU348" s="1">
        <v>12.9</v>
      </c>
      <c r="LV348" s="1">
        <v>14.6</v>
      </c>
      <c r="LW348" s="1">
        <v>12.5</v>
      </c>
      <c r="LX348" s="1">
        <v>13.1</v>
      </c>
      <c r="LY348" s="1">
        <v>15.7</v>
      </c>
      <c r="LZ348" s="1">
        <v>12.7</v>
      </c>
      <c r="MA348" s="1">
        <v>17</v>
      </c>
      <c r="MB348" s="1">
        <v>13.8</v>
      </c>
      <c r="MC348" s="1">
        <v>13.3</v>
      </c>
      <c r="MD348" s="1">
        <v>15.1</v>
      </c>
      <c r="ME348" s="1">
        <v>65535</v>
      </c>
      <c r="MF348" s="1">
        <v>65535</v>
      </c>
      <c r="MG348" s="1">
        <v>65535</v>
      </c>
      <c r="MH348" s="1">
        <v>65535</v>
      </c>
      <c r="MI348" s="1">
        <v>65535</v>
      </c>
      <c r="MJ348" s="1">
        <v>65535</v>
      </c>
      <c r="MK348" s="1">
        <v>65535</v>
      </c>
      <c r="ML348" s="1">
        <v>65535</v>
      </c>
      <c r="MM348" s="1">
        <v>65535</v>
      </c>
      <c r="MN348" s="1">
        <v>65535</v>
      </c>
      <c r="MO348" s="1">
        <v>65535</v>
      </c>
      <c r="MP348" s="1">
        <v>65535</v>
      </c>
      <c r="MQ348" s="1">
        <v>65535</v>
      </c>
      <c r="MR348" s="1">
        <v>65535</v>
      </c>
      <c r="MS348" s="1">
        <v>65535</v>
      </c>
      <c r="MT348" s="1">
        <v>65535</v>
      </c>
      <c r="MU348" s="1">
        <v>65535</v>
      </c>
      <c r="MV348" s="1">
        <v>65535</v>
      </c>
      <c r="MW348" s="1">
        <v>65535</v>
      </c>
      <c r="MX348" s="1">
        <v>65535</v>
      </c>
      <c r="MY348" s="1">
        <v>65535</v>
      </c>
      <c r="MZ348" s="1">
        <v>65535</v>
      </c>
      <c r="NA348" s="1">
        <v>65535</v>
      </c>
      <c r="NB348" s="1">
        <v>65535</v>
      </c>
      <c r="NC348" s="1">
        <v>65535</v>
      </c>
      <c r="ND348" s="1">
        <v>65535</v>
      </c>
      <c r="NE348" s="1">
        <v>65535</v>
      </c>
      <c r="NF348" s="1">
        <v>65535</v>
      </c>
      <c r="NG348" s="1">
        <v>65535</v>
      </c>
      <c r="NH348" s="1">
        <v>65535</v>
      </c>
      <c r="NI348" s="1">
        <v>14.5</v>
      </c>
      <c r="NJ348" s="6">
        <f t="shared" si="270"/>
        <v>0.967741935483871</v>
      </c>
      <c r="NK348" s="3">
        <f t="shared" si="271"/>
        <v>0.9642857142857143</v>
      </c>
      <c r="NL348" s="3">
        <f t="shared" si="272"/>
        <v>1</v>
      </c>
      <c r="NM348" s="3">
        <f t="shared" si="273"/>
        <v>1</v>
      </c>
      <c r="NN348" s="3">
        <f t="shared" si="274"/>
        <v>1</v>
      </c>
      <c r="NO348" s="3">
        <f t="shared" si="275"/>
        <v>1</v>
      </c>
      <c r="NP348" s="3">
        <f t="shared" si="276"/>
        <v>1</v>
      </c>
      <c r="NQ348" s="3">
        <f t="shared" si="277"/>
        <v>1</v>
      </c>
      <c r="NR348" s="3">
        <f t="shared" si="278"/>
        <v>1</v>
      </c>
      <c r="NS348" s="3">
        <f t="shared" si="279"/>
        <v>1</v>
      </c>
      <c r="NT348" s="3">
        <f t="shared" si="280"/>
        <v>1</v>
      </c>
      <c r="NU348" s="3">
        <f t="shared" si="281"/>
        <v>3.2258064516129031E-2</v>
      </c>
      <c r="NV348" s="3">
        <f t="shared" si="282"/>
        <v>0.9123287671232877</v>
      </c>
      <c r="NW348" s="5">
        <f t="shared" si="283"/>
        <v>14.886666666666667</v>
      </c>
      <c r="NX348" s="1">
        <f t="shared" si="284"/>
        <v>15.333333333333334</v>
      </c>
      <c r="NY348" s="1">
        <f t="shared" si="285"/>
        <v>15.025806451612901</v>
      </c>
      <c r="NZ348" s="1">
        <f t="shared" si="286"/>
        <v>14.866666666666669</v>
      </c>
      <c r="OA348" s="1">
        <f t="shared" si="287"/>
        <v>14.925806451612905</v>
      </c>
      <c r="OB348" s="1">
        <f t="shared" si="288"/>
        <v>15.659999999999998</v>
      </c>
      <c r="OC348" s="1">
        <f t="shared" si="289"/>
        <v>15.319354838709673</v>
      </c>
      <c r="OD348" s="1">
        <f t="shared" si="290"/>
        <v>16.648387096774194</v>
      </c>
      <c r="OE348" s="1">
        <f t="shared" si="291"/>
        <v>15.860000000000001</v>
      </c>
      <c r="OF348" s="1">
        <f t="shared" si="292"/>
        <v>13.896774193548385</v>
      </c>
      <c r="OG348" s="1">
        <f t="shared" si="293"/>
        <v>14.209999999999999</v>
      </c>
      <c r="OH348" s="1" t="e">
        <f t="shared" si="294"/>
        <v>#N/A</v>
      </c>
      <c r="OI348" s="111" t="e">
        <f>NA()</f>
        <v>#N/A</v>
      </c>
      <c r="OJ348" s="112" t="e">
        <f>NA()</f>
        <v>#N/A</v>
      </c>
      <c r="OK348" s="112" t="e">
        <f>NA()</f>
        <v>#N/A</v>
      </c>
      <c r="OL348" s="112" t="e">
        <f>NA()</f>
        <v>#N/A</v>
      </c>
      <c r="OM348" s="112" t="e">
        <f>NA()</f>
        <v>#N/A</v>
      </c>
      <c r="ON348" s="112" t="e">
        <f>NA()</f>
        <v>#N/A</v>
      </c>
      <c r="OO348" s="112" t="e">
        <f>NA()</f>
        <v>#N/A</v>
      </c>
      <c r="OP348" s="112" t="e">
        <f>NA()</f>
        <v>#N/A</v>
      </c>
      <c r="OQ348" s="112" t="e">
        <f>NA()</f>
        <v>#N/A</v>
      </c>
      <c r="OR348" s="112" t="e">
        <f>NA()</f>
        <v>#N/A</v>
      </c>
      <c r="OS348" s="112" t="e">
        <f>NA()</f>
        <v>#N/A</v>
      </c>
      <c r="OT348" s="112" t="e">
        <f>NA()</f>
        <v>#N/A</v>
      </c>
      <c r="OU348" s="5" t="e">
        <f t="shared" si="246"/>
        <v>#N/A</v>
      </c>
      <c r="OV348" s="1" t="e">
        <f t="shared" si="247"/>
        <v>#N/A</v>
      </c>
      <c r="OW348" s="1" t="e">
        <f t="shared" si="248"/>
        <v>#N/A</v>
      </c>
      <c r="OX348" s="1" t="e">
        <f t="shared" si="249"/>
        <v>#N/A</v>
      </c>
      <c r="OY348" s="1" t="e">
        <f t="shared" si="250"/>
        <v>#N/A</v>
      </c>
      <c r="OZ348" s="1" t="e">
        <f t="shared" si="251"/>
        <v>#N/A</v>
      </c>
      <c r="PA348" s="1" t="e">
        <f t="shared" si="252"/>
        <v>#N/A</v>
      </c>
      <c r="PB348" s="1" t="e">
        <f t="shared" si="253"/>
        <v>#N/A</v>
      </c>
      <c r="PC348" s="1" t="e">
        <f t="shared" si="254"/>
        <v>#N/A</v>
      </c>
      <c r="PD348" s="1" t="e">
        <f t="shared" si="255"/>
        <v>#N/A</v>
      </c>
      <c r="PE348" s="1" t="e">
        <f t="shared" si="256"/>
        <v>#N/A</v>
      </c>
      <c r="PF348" s="1" t="e">
        <f t="shared" si="257"/>
        <v>#N/A</v>
      </c>
      <c r="PG348" s="111" t="e">
        <f>NA()</f>
        <v>#N/A</v>
      </c>
      <c r="PH348" s="112" t="e">
        <f>NA()</f>
        <v>#N/A</v>
      </c>
      <c r="PI348" s="112" t="e">
        <f>NA()</f>
        <v>#N/A</v>
      </c>
      <c r="PJ348" s="112" t="e">
        <f>NA()</f>
        <v>#N/A</v>
      </c>
      <c r="PK348" s="112" t="e">
        <f>NA()</f>
        <v>#N/A</v>
      </c>
      <c r="PL348" s="112" t="e">
        <f>NA()</f>
        <v>#N/A</v>
      </c>
      <c r="PM348" s="112" t="e">
        <f>NA()</f>
        <v>#N/A</v>
      </c>
      <c r="PN348" s="112" t="e">
        <f>NA()</f>
        <v>#N/A</v>
      </c>
      <c r="PO348" s="112" t="e">
        <f>NA()</f>
        <v>#N/A</v>
      </c>
      <c r="PP348" s="112" t="e">
        <f>NA()</f>
        <v>#N/A</v>
      </c>
      <c r="PQ348" s="112" t="e">
        <f>NA()</f>
        <v>#N/A</v>
      </c>
      <c r="PR348" s="137" t="e">
        <f>NA()</f>
        <v>#N/A</v>
      </c>
      <c r="PS348" s="5">
        <f t="array" ref="PS348">+IF(ISERROR($NW348)=FALSE,MIN(IF($H348:$AL348&lt;65534,$H348:$AL348,"")),NA())</f>
        <v>12.2</v>
      </c>
      <c r="PT348" s="1">
        <f t="array" ref="PT348">+IF(ISERROR($NX348)=FALSE,MIN(IF($AM348:$BN348&lt;65534,$AM348:$BN348,"")),NA())</f>
        <v>12.2</v>
      </c>
      <c r="PU348" s="1">
        <f t="array" ref="PU348">+IF(ISERROR($NY348)=FALSE,MIN(IF($BP348:$CT348&lt;65534,$BP348:$CT348,"")),NA())</f>
        <v>11.9</v>
      </c>
      <c r="PV348" s="1">
        <f t="array" ref="PV348">+IF(ISERROR($NZ348)=FALSE,MIN(IF($CU348:$DX348&lt;65534,$CU348:$DX348,"")),NA())</f>
        <v>12.7</v>
      </c>
      <c r="PW348" s="1">
        <f t="array" ref="PW348">+IF(ISERROR($OA348)=FALSE,MIN(IF($DY348:$FC348&lt;65534,$DY348:$FC348,"")),NA())</f>
        <v>12.4</v>
      </c>
      <c r="PX348" s="1">
        <f t="array" ref="PX348">+IF(ISERROR($OB348)=FALSE,MIN(IF($FD348:$GG348&lt;65534,$FD348:$GG348,"")),NA())</f>
        <v>11.8</v>
      </c>
      <c r="PY348" s="1">
        <f t="array" ref="PY348">+IF(ISERROR($OC348)=FALSE,MIN(IF($GH348:$HL348&lt;65534,$GH348:$HL348,"")),NA())</f>
        <v>11.9</v>
      </c>
      <c r="PZ348" s="1">
        <f t="array" ref="PZ348">+IF(ISERROR($OD348)=FALSE,MIN(IF($HM348:$IQ348&lt;65534,$HM348:$IQ348,"")),NA())</f>
        <v>13.8</v>
      </c>
      <c r="QA348" s="1">
        <f t="array" ref="QA348">+IF(ISERROR($OE348)=FALSE,MIN(IF($IR348:$JU348&lt;65534,$IR348:$JU348,"")),NA())</f>
        <v>12.1</v>
      </c>
      <c r="QB348" s="1">
        <f t="array" ref="QB348">+IF(ISERROR($OF348)=FALSE,MIN(IF($JV348:$KZ348&lt;65534,$JV348:$KZ348,"")),NA())</f>
        <v>11.4</v>
      </c>
      <c r="QC348" s="1">
        <f t="array" ref="QC348">+IF(ISERROR($OG348)=FALSE,MIN(IF($LA348:$MD348&lt;65534,$LA348:$MD348,"")),NA())</f>
        <v>11.3</v>
      </c>
      <c r="QD348" s="1" t="e">
        <f t="array" ref="QD348">+IF(ISERROR($OH348)=FALSE,MIN(IF($ME348:$NI348&lt;65534,$ME348:$NI348,"")),NA())</f>
        <v>#N/A</v>
      </c>
      <c r="QE348" s="5" t="e">
        <f t="shared" si="258"/>
        <v>#N/A</v>
      </c>
      <c r="QF348" s="1" t="e">
        <f t="shared" si="259"/>
        <v>#N/A</v>
      </c>
      <c r="QG348" s="1" t="e">
        <f t="shared" si="260"/>
        <v>#N/A</v>
      </c>
      <c r="QH348" s="1" t="e">
        <f t="shared" si="261"/>
        <v>#N/A</v>
      </c>
      <c r="QI348" s="1" t="e">
        <f t="shared" si="262"/>
        <v>#N/A</v>
      </c>
      <c r="QJ348" s="1" t="e">
        <f t="shared" si="263"/>
        <v>#N/A</v>
      </c>
      <c r="QK348" s="1" t="e">
        <f t="shared" si="264"/>
        <v>#N/A</v>
      </c>
      <c r="QL348" s="1" t="e">
        <f t="shared" si="265"/>
        <v>#N/A</v>
      </c>
      <c r="QM348" s="1" t="e">
        <f t="shared" si="266"/>
        <v>#N/A</v>
      </c>
      <c r="QN348" s="1" t="e">
        <f t="shared" si="267"/>
        <v>#N/A</v>
      </c>
      <c r="QO348" s="1" t="e">
        <f t="shared" si="268"/>
        <v>#N/A</v>
      </c>
      <c r="QP348" s="1" t="e">
        <f t="shared" si="269"/>
        <v>#N/A</v>
      </c>
      <c r="QQ348" s="5" t="s">
        <v>893</v>
      </c>
    </row>
    <row r="349" spans="1:459" s="1" customFormat="1" x14ac:dyDescent="0.2">
      <c r="A349" s="107">
        <v>52025080</v>
      </c>
      <c r="B349" s="108">
        <v>-77.120277777777773</v>
      </c>
      <c r="C349" s="108">
        <v>1.9627777777777777</v>
      </c>
      <c r="D349" s="109">
        <v>720</v>
      </c>
      <c r="E349" s="110" t="s">
        <v>679</v>
      </c>
      <c r="F349" s="110" t="s">
        <v>680</v>
      </c>
      <c r="G349" s="110" t="s">
        <v>29</v>
      </c>
      <c r="H349" s="1">
        <v>65535</v>
      </c>
      <c r="I349" s="1">
        <v>65535</v>
      </c>
      <c r="J349" s="1">
        <v>65535</v>
      </c>
      <c r="K349" s="1">
        <v>65535</v>
      </c>
      <c r="L349" s="1">
        <v>65535</v>
      </c>
      <c r="M349" s="1">
        <v>65535</v>
      </c>
      <c r="N349" s="1">
        <v>65535</v>
      </c>
      <c r="O349" s="1">
        <v>65535</v>
      </c>
      <c r="P349" s="1">
        <v>65535</v>
      </c>
      <c r="Q349" s="1">
        <v>65535</v>
      </c>
      <c r="R349" s="1">
        <v>65535</v>
      </c>
      <c r="S349" s="1">
        <v>65535</v>
      </c>
      <c r="T349" s="1">
        <v>65535</v>
      </c>
      <c r="U349" s="1">
        <v>65535</v>
      </c>
      <c r="V349" s="1">
        <v>65535</v>
      </c>
      <c r="W349" s="1">
        <v>65535</v>
      </c>
      <c r="X349" s="1">
        <v>65535</v>
      </c>
      <c r="Y349" s="1">
        <v>65535</v>
      </c>
      <c r="Z349" s="1">
        <v>65535</v>
      </c>
      <c r="AA349" s="1">
        <v>65535</v>
      </c>
      <c r="AB349" s="1">
        <v>65535</v>
      </c>
      <c r="AC349" s="1">
        <v>65535</v>
      </c>
      <c r="AD349" s="1">
        <v>65535</v>
      </c>
      <c r="AE349" s="1">
        <v>65535</v>
      </c>
      <c r="AF349" s="1">
        <v>65535</v>
      </c>
      <c r="AG349" s="1">
        <v>65535</v>
      </c>
      <c r="AH349" s="1">
        <v>65535</v>
      </c>
      <c r="AI349" s="1">
        <v>65535</v>
      </c>
      <c r="AJ349" s="1">
        <v>65535</v>
      </c>
      <c r="AK349" s="1">
        <v>65535</v>
      </c>
      <c r="AL349" s="1">
        <v>65535</v>
      </c>
      <c r="AM349" s="1">
        <v>65535</v>
      </c>
      <c r="AN349" s="1">
        <v>65535</v>
      </c>
      <c r="AO349" s="1">
        <v>65535</v>
      </c>
      <c r="AP349" s="1">
        <v>65535</v>
      </c>
      <c r="AQ349" s="1">
        <v>65535</v>
      </c>
      <c r="AR349" s="1">
        <v>65535</v>
      </c>
      <c r="AS349" s="1">
        <v>65535</v>
      </c>
      <c r="AT349" s="1">
        <v>65535</v>
      </c>
      <c r="AU349" s="1">
        <v>65535</v>
      </c>
      <c r="AV349" s="1">
        <v>65535</v>
      </c>
      <c r="AW349" s="1">
        <v>65535</v>
      </c>
      <c r="AX349" s="1">
        <v>65535</v>
      </c>
      <c r="AY349" s="1">
        <v>65535</v>
      </c>
      <c r="AZ349" s="1">
        <v>65535</v>
      </c>
      <c r="BA349" s="1">
        <v>65535</v>
      </c>
      <c r="BB349" s="1">
        <v>65535</v>
      </c>
      <c r="BC349" s="1">
        <v>65535</v>
      </c>
      <c r="BD349" s="1">
        <v>65535</v>
      </c>
      <c r="BE349" s="1">
        <v>65535</v>
      </c>
      <c r="BF349" s="1">
        <v>65535</v>
      </c>
      <c r="BG349" s="1">
        <v>65535</v>
      </c>
      <c r="BH349" s="1">
        <v>65535</v>
      </c>
      <c r="BI349" s="1">
        <v>65535</v>
      </c>
      <c r="BJ349" s="1">
        <v>65535</v>
      </c>
      <c r="BK349" s="1">
        <v>65535</v>
      </c>
      <c r="BL349" s="1">
        <v>65535</v>
      </c>
      <c r="BM349" s="1">
        <v>65535</v>
      </c>
      <c r="BN349" s="1">
        <v>65535</v>
      </c>
      <c r="BO349" s="102"/>
      <c r="BP349" s="1">
        <v>65535</v>
      </c>
      <c r="BQ349" s="1">
        <v>65535</v>
      </c>
      <c r="BR349" s="1">
        <v>65535</v>
      </c>
      <c r="BS349" s="1">
        <v>65535</v>
      </c>
      <c r="BT349" s="1">
        <v>65535</v>
      </c>
      <c r="BU349" s="1">
        <v>65535</v>
      </c>
      <c r="BV349" s="1">
        <v>65535</v>
      </c>
      <c r="BW349" s="1">
        <v>65535</v>
      </c>
      <c r="BX349" s="1">
        <v>65535</v>
      </c>
      <c r="BY349" s="1">
        <v>65535</v>
      </c>
      <c r="BZ349" s="1">
        <v>65535</v>
      </c>
      <c r="CA349" s="1">
        <v>65535</v>
      </c>
      <c r="CB349" s="1">
        <v>65535</v>
      </c>
      <c r="CC349" s="1">
        <v>65535</v>
      </c>
      <c r="CD349" s="1">
        <v>65535</v>
      </c>
      <c r="CE349" s="1">
        <v>65535</v>
      </c>
      <c r="CF349" s="1">
        <v>65535</v>
      </c>
      <c r="CG349" s="1">
        <v>65535</v>
      </c>
      <c r="CH349" s="1">
        <v>65535</v>
      </c>
      <c r="CI349" s="1">
        <v>65535</v>
      </c>
      <c r="CJ349" s="1">
        <v>65535</v>
      </c>
      <c r="CK349" s="1">
        <v>65535</v>
      </c>
      <c r="CL349" s="1">
        <v>65535</v>
      </c>
      <c r="CM349" s="1">
        <v>65535</v>
      </c>
      <c r="CN349" s="1">
        <v>65535</v>
      </c>
      <c r="CO349" s="1">
        <v>65535</v>
      </c>
      <c r="CP349" s="1">
        <v>65535</v>
      </c>
      <c r="CQ349" s="1">
        <v>65535</v>
      </c>
      <c r="CR349" s="1">
        <v>65535</v>
      </c>
      <c r="CS349" s="1">
        <v>65535</v>
      </c>
      <c r="CT349" s="1">
        <v>65535</v>
      </c>
      <c r="CU349" s="1">
        <v>13.6</v>
      </c>
      <c r="CV349" s="1">
        <v>12.3</v>
      </c>
      <c r="CW349" s="1">
        <v>65535</v>
      </c>
      <c r="CX349" s="1">
        <v>65535</v>
      </c>
      <c r="CY349" s="1">
        <v>65535</v>
      </c>
      <c r="CZ349" s="1">
        <v>65535</v>
      </c>
      <c r="DA349" s="1">
        <v>65535</v>
      </c>
      <c r="DB349" s="1">
        <v>65535</v>
      </c>
      <c r="DC349" s="1">
        <v>65535</v>
      </c>
      <c r="DD349" s="1">
        <v>65535</v>
      </c>
      <c r="DE349" s="1">
        <v>65535</v>
      </c>
      <c r="DF349" s="1">
        <v>65535</v>
      </c>
      <c r="DG349" s="1">
        <v>65535</v>
      </c>
      <c r="DH349" s="1">
        <v>65535</v>
      </c>
      <c r="DI349" s="1">
        <v>65535</v>
      </c>
      <c r="DJ349" s="1">
        <v>65535</v>
      </c>
      <c r="DK349" s="1">
        <v>65535</v>
      </c>
      <c r="DL349" s="1">
        <v>65535</v>
      </c>
      <c r="DM349" s="1">
        <v>65535</v>
      </c>
      <c r="DN349" s="1">
        <v>65535</v>
      </c>
      <c r="DO349" s="1">
        <v>65535</v>
      </c>
      <c r="DP349" s="1">
        <v>65535</v>
      </c>
      <c r="DQ349" s="1">
        <v>65535</v>
      </c>
      <c r="DR349" s="1">
        <v>65535</v>
      </c>
      <c r="DS349" s="1">
        <v>65535</v>
      </c>
      <c r="DT349" s="1">
        <v>65535</v>
      </c>
      <c r="DU349" s="1">
        <v>65535</v>
      </c>
      <c r="DV349" s="1">
        <v>65535</v>
      </c>
      <c r="DW349" s="1">
        <v>65535</v>
      </c>
      <c r="DX349" s="1">
        <v>65535</v>
      </c>
      <c r="DY349" s="1">
        <v>65535</v>
      </c>
      <c r="DZ349" s="1">
        <v>65535</v>
      </c>
      <c r="EA349" s="1">
        <v>65535</v>
      </c>
      <c r="EB349" s="1">
        <v>65535</v>
      </c>
      <c r="EC349" s="1">
        <v>65535</v>
      </c>
      <c r="ED349" s="1">
        <v>65535</v>
      </c>
      <c r="EE349" s="1">
        <v>65535</v>
      </c>
      <c r="EF349" s="1">
        <v>65535</v>
      </c>
      <c r="EG349" s="1">
        <v>65535</v>
      </c>
      <c r="EH349" s="1">
        <v>65535</v>
      </c>
      <c r="EI349" s="1">
        <v>65535</v>
      </c>
      <c r="EJ349" s="1">
        <v>65535</v>
      </c>
      <c r="EK349" s="1">
        <v>65535</v>
      </c>
      <c r="EL349" s="1">
        <v>65535</v>
      </c>
      <c r="EM349" s="1">
        <v>65535</v>
      </c>
      <c r="EN349" s="1">
        <v>65535</v>
      </c>
      <c r="EO349" s="1">
        <v>65535</v>
      </c>
      <c r="EP349" s="1">
        <v>65535</v>
      </c>
      <c r="EQ349" s="1">
        <v>65535</v>
      </c>
      <c r="ER349" s="1">
        <v>65535</v>
      </c>
      <c r="ES349" s="1">
        <v>65535</v>
      </c>
      <c r="ET349" s="1">
        <v>65535</v>
      </c>
      <c r="EU349" s="1">
        <v>65535</v>
      </c>
      <c r="EV349" s="1">
        <v>65535</v>
      </c>
      <c r="EW349" s="1">
        <v>65535</v>
      </c>
      <c r="EX349" s="1">
        <v>65535</v>
      </c>
      <c r="EY349" s="1">
        <v>65535</v>
      </c>
      <c r="EZ349" s="1">
        <v>65535</v>
      </c>
      <c r="FA349" s="1">
        <v>65535</v>
      </c>
      <c r="FB349" s="1">
        <v>65535</v>
      </c>
      <c r="FC349" s="1">
        <v>65535</v>
      </c>
      <c r="FD349" s="1">
        <v>65535</v>
      </c>
      <c r="FE349" s="1">
        <v>65535</v>
      </c>
      <c r="FF349" s="1">
        <v>65535</v>
      </c>
      <c r="FG349" s="1">
        <v>65535</v>
      </c>
      <c r="FH349" s="1">
        <v>65535</v>
      </c>
      <c r="FI349" s="1">
        <v>65535</v>
      </c>
      <c r="FJ349" s="1">
        <v>65535</v>
      </c>
      <c r="FK349" s="1">
        <v>65535</v>
      </c>
      <c r="FL349" s="1">
        <v>65535</v>
      </c>
      <c r="FM349" s="1">
        <v>65535</v>
      </c>
      <c r="FN349" s="1">
        <v>65535</v>
      </c>
      <c r="FO349" s="1">
        <v>65535</v>
      </c>
      <c r="FP349" s="1">
        <v>65535</v>
      </c>
      <c r="FQ349" s="1">
        <v>65535</v>
      </c>
      <c r="FR349" s="1">
        <v>65535</v>
      </c>
      <c r="FS349" s="1">
        <v>65535</v>
      </c>
      <c r="FT349" s="1">
        <v>65535</v>
      </c>
      <c r="FU349" s="1">
        <v>65535</v>
      </c>
      <c r="FV349" s="1">
        <v>65535</v>
      </c>
      <c r="FW349" s="1">
        <v>65535</v>
      </c>
      <c r="FX349" s="1">
        <v>65535</v>
      </c>
      <c r="FY349" s="1">
        <v>65535</v>
      </c>
      <c r="FZ349" s="1">
        <v>65535</v>
      </c>
      <c r="GA349" s="1">
        <v>65535</v>
      </c>
      <c r="GB349" s="1">
        <v>65535</v>
      </c>
      <c r="GC349" s="1">
        <v>65535</v>
      </c>
      <c r="GD349" s="1">
        <v>65535</v>
      </c>
      <c r="GE349" s="1">
        <v>65535</v>
      </c>
      <c r="GF349" s="1">
        <v>65535</v>
      </c>
      <c r="GG349" s="1">
        <v>65535</v>
      </c>
      <c r="GH349" s="1">
        <v>65535</v>
      </c>
      <c r="GI349" s="1">
        <v>65535</v>
      </c>
      <c r="GJ349" s="1">
        <v>65535</v>
      </c>
      <c r="GK349" s="1">
        <v>65535</v>
      </c>
      <c r="GL349" s="1">
        <v>65535</v>
      </c>
      <c r="GM349" s="1">
        <v>65535</v>
      </c>
      <c r="GN349" s="1">
        <v>65535</v>
      </c>
      <c r="GO349" s="1">
        <v>65535</v>
      </c>
      <c r="GP349" s="1">
        <v>65535</v>
      </c>
      <c r="GQ349" s="1">
        <v>65535</v>
      </c>
      <c r="GR349" s="1">
        <v>65535</v>
      </c>
      <c r="GS349" s="1">
        <v>65535</v>
      </c>
      <c r="GT349" s="1">
        <v>65535</v>
      </c>
      <c r="GU349" s="1">
        <v>65535</v>
      </c>
      <c r="GV349" s="1">
        <v>65535</v>
      </c>
      <c r="GW349" s="1">
        <v>65535</v>
      </c>
      <c r="GX349" s="1">
        <v>65535</v>
      </c>
      <c r="GY349" s="1">
        <v>65535</v>
      </c>
      <c r="GZ349" s="1">
        <v>65535</v>
      </c>
      <c r="HA349" s="1">
        <v>65535</v>
      </c>
      <c r="HB349" s="1">
        <v>65535</v>
      </c>
      <c r="HC349" s="1">
        <v>65535</v>
      </c>
      <c r="HD349" s="1">
        <v>65535</v>
      </c>
      <c r="HE349" s="1">
        <v>65535</v>
      </c>
      <c r="HF349" s="1">
        <v>65535</v>
      </c>
      <c r="HG349" s="1">
        <v>65535</v>
      </c>
      <c r="HH349" s="1">
        <v>65535</v>
      </c>
      <c r="HI349" s="1">
        <v>65535</v>
      </c>
      <c r="HJ349" s="1">
        <v>65535</v>
      </c>
      <c r="HK349" s="1">
        <v>65535</v>
      </c>
      <c r="HL349" s="1">
        <v>65535</v>
      </c>
      <c r="HM349" s="1">
        <v>65535</v>
      </c>
      <c r="HN349" s="1">
        <v>12.4</v>
      </c>
      <c r="HO349" s="1">
        <v>11.8</v>
      </c>
      <c r="HP349" s="1">
        <v>11.6</v>
      </c>
      <c r="HQ349" s="1">
        <v>10.8</v>
      </c>
      <c r="HR349" s="1">
        <v>11</v>
      </c>
      <c r="HS349" s="1">
        <v>11.9</v>
      </c>
      <c r="HT349" s="1">
        <v>10.3</v>
      </c>
      <c r="HU349" s="1">
        <v>11.6</v>
      </c>
      <c r="HV349" s="1">
        <v>12.4</v>
      </c>
      <c r="HW349" s="1">
        <v>11.8</v>
      </c>
      <c r="HX349" s="1">
        <v>11.8</v>
      </c>
      <c r="HY349" s="1">
        <v>11.4</v>
      </c>
      <c r="HZ349" s="1">
        <v>11.2</v>
      </c>
      <c r="IA349" s="1">
        <v>11.3</v>
      </c>
      <c r="IB349" s="1">
        <v>10.5</v>
      </c>
      <c r="IC349" s="1">
        <v>11.5</v>
      </c>
      <c r="ID349" s="1">
        <v>12.2</v>
      </c>
      <c r="IE349" s="1">
        <v>12.7</v>
      </c>
      <c r="IF349" s="1">
        <v>12.1</v>
      </c>
      <c r="IG349" s="1">
        <v>11</v>
      </c>
      <c r="IH349" s="1">
        <v>11</v>
      </c>
      <c r="II349" s="1">
        <v>12.3</v>
      </c>
      <c r="IJ349" s="1">
        <v>11.3</v>
      </c>
      <c r="IK349" s="1">
        <v>12.2</v>
      </c>
      <c r="IL349" s="1">
        <v>12.6</v>
      </c>
      <c r="IM349" s="1">
        <v>12.4</v>
      </c>
      <c r="IN349" s="1">
        <v>12.1</v>
      </c>
      <c r="IO349" s="1">
        <v>11.7</v>
      </c>
      <c r="IP349" s="1">
        <v>10.9</v>
      </c>
      <c r="IQ349" s="1">
        <v>13.2</v>
      </c>
      <c r="IR349" s="1">
        <v>11.9</v>
      </c>
      <c r="IS349" s="1">
        <v>11.7</v>
      </c>
      <c r="IT349" s="1">
        <v>12.9</v>
      </c>
      <c r="IU349" s="1">
        <v>13</v>
      </c>
      <c r="IV349" s="1">
        <v>13.1</v>
      </c>
      <c r="IW349" s="1">
        <v>12.6</v>
      </c>
      <c r="IX349" s="1">
        <v>11.9</v>
      </c>
      <c r="IY349" s="1">
        <v>12.8</v>
      </c>
      <c r="IZ349" s="1">
        <v>11.7</v>
      </c>
      <c r="JA349" s="1">
        <v>12.2</v>
      </c>
      <c r="JB349" s="1">
        <v>13.8</v>
      </c>
      <c r="JC349" s="1">
        <v>13.4</v>
      </c>
      <c r="JD349" s="1">
        <v>12.5</v>
      </c>
      <c r="JE349" s="1">
        <v>12.4</v>
      </c>
      <c r="JF349" s="1">
        <v>12.9</v>
      </c>
      <c r="JG349" s="1">
        <v>12.1</v>
      </c>
      <c r="JH349" s="1">
        <v>12.4</v>
      </c>
      <c r="JI349" s="1">
        <v>11.7</v>
      </c>
      <c r="JJ349" s="1">
        <v>11.6</v>
      </c>
      <c r="JK349" s="1">
        <v>65535</v>
      </c>
      <c r="JL349" s="1">
        <v>65535</v>
      </c>
      <c r="JM349" s="1">
        <v>65535</v>
      </c>
      <c r="JN349" s="1">
        <v>65535</v>
      </c>
      <c r="JO349" s="1">
        <v>65535</v>
      </c>
      <c r="JP349" s="1">
        <v>65535</v>
      </c>
      <c r="JQ349" s="1">
        <v>65535</v>
      </c>
      <c r="JR349" s="1">
        <v>13.4</v>
      </c>
      <c r="JS349" s="1">
        <v>11.9</v>
      </c>
      <c r="JT349" s="1">
        <v>11.6</v>
      </c>
      <c r="JU349" s="1">
        <v>11.2</v>
      </c>
      <c r="JV349" s="1">
        <v>10.5</v>
      </c>
      <c r="JW349" s="1">
        <v>12.5</v>
      </c>
      <c r="JX349" s="1">
        <v>11.8</v>
      </c>
      <c r="JY349" s="1">
        <v>13.1</v>
      </c>
      <c r="JZ349" s="1">
        <v>11.1</v>
      </c>
      <c r="KA349" s="1">
        <v>65535</v>
      </c>
      <c r="KB349" s="1">
        <v>11.7</v>
      </c>
      <c r="KC349" s="1">
        <v>12.3</v>
      </c>
      <c r="KD349" s="1">
        <v>12.1</v>
      </c>
      <c r="KE349" s="1">
        <v>12.6</v>
      </c>
      <c r="KF349" s="1">
        <v>13.2</v>
      </c>
      <c r="KG349" s="1">
        <v>12.6</v>
      </c>
      <c r="KH349" s="1">
        <v>12.9</v>
      </c>
      <c r="KI349" s="1">
        <v>12.1</v>
      </c>
      <c r="KJ349" s="1">
        <v>11.9</v>
      </c>
      <c r="KK349" s="1">
        <v>11.8</v>
      </c>
      <c r="KL349" s="1">
        <v>11.6</v>
      </c>
      <c r="KM349" s="1">
        <v>11.9</v>
      </c>
      <c r="KN349" s="1">
        <v>11.8</v>
      </c>
      <c r="KO349" s="1">
        <v>10.9</v>
      </c>
      <c r="KP349" s="1">
        <v>12</v>
      </c>
      <c r="KQ349" s="1">
        <v>11.4</v>
      </c>
      <c r="KR349" s="1">
        <v>11.3</v>
      </c>
      <c r="KS349" s="1">
        <v>65535</v>
      </c>
      <c r="KT349" s="1">
        <v>65535</v>
      </c>
      <c r="KU349" s="1">
        <v>65535</v>
      </c>
      <c r="KV349" s="1">
        <v>22</v>
      </c>
      <c r="KW349" s="1">
        <v>21.7</v>
      </c>
      <c r="KX349" s="1">
        <v>22</v>
      </c>
      <c r="KY349" s="1">
        <v>21.5</v>
      </c>
      <c r="KZ349" s="1">
        <v>21.8</v>
      </c>
      <c r="LA349" s="1">
        <v>21.5</v>
      </c>
      <c r="LB349" s="1">
        <v>20.7</v>
      </c>
      <c r="LC349" s="1">
        <v>21.6</v>
      </c>
      <c r="LD349" s="1">
        <v>22.4</v>
      </c>
      <c r="LE349" s="1">
        <v>22.1</v>
      </c>
      <c r="LF349" s="1">
        <v>21.4</v>
      </c>
      <c r="LG349" s="1">
        <v>22</v>
      </c>
      <c r="LH349" s="1">
        <v>21.6</v>
      </c>
      <c r="LI349" s="1">
        <v>21</v>
      </c>
      <c r="LJ349" s="1">
        <v>21.6</v>
      </c>
      <c r="LK349" s="1">
        <v>21.3</v>
      </c>
      <c r="LL349" s="1">
        <v>22</v>
      </c>
      <c r="LM349" s="1">
        <v>21.6</v>
      </c>
      <c r="LN349" s="1">
        <v>21.6</v>
      </c>
      <c r="LO349" s="1">
        <v>21.3</v>
      </c>
      <c r="LP349" s="1">
        <v>21.3</v>
      </c>
      <c r="LQ349" s="1">
        <v>21.3</v>
      </c>
      <c r="LR349" s="1">
        <v>21.3</v>
      </c>
      <c r="LS349" s="1">
        <v>21.2</v>
      </c>
      <c r="LT349" s="1">
        <v>20.9</v>
      </c>
      <c r="LU349" s="1">
        <v>21.2</v>
      </c>
      <c r="LV349" s="1">
        <v>21</v>
      </c>
      <c r="LW349" s="1">
        <v>20.7</v>
      </c>
      <c r="LX349" s="1">
        <v>21.3</v>
      </c>
      <c r="LY349" s="1">
        <v>21.6</v>
      </c>
      <c r="LZ349" s="1">
        <v>20.9</v>
      </c>
      <c r="MA349" s="1">
        <v>22.6</v>
      </c>
      <c r="MB349" s="1">
        <v>21.5</v>
      </c>
      <c r="MC349" s="1">
        <v>22</v>
      </c>
      <c r="MD349" s="1">
        <v>21.8</v>
      </c>
      <c r="ME349" s="1">
        <v>65535</v>
      </c>
      <c r="MF349" s="1">
        <v>65535</v>
      </c>
      <c r="MG349" s="1">
        <v>65535</v>
      </c>
      <c r="MH349" s="1">
        <v>65535</v>
      </c>
      <c r="MI349" s="1">
        <v>65535</v>
      </c>
      <c r="MJ349" s="1">
        <v>65535</v>
      </c>
      <c r="MK349" s="1">
        <v>65535</v>
      </c>
      <c r="ML349" s="1">
        <v>65535</v>
      </c>
      <c r="MM349" s="1">
        <v>65535</v>
      </c>
      <c r="MN349" s="1">
        <v>65535</v>
      </c>
      <c r="MO349" s="1">
        <v>65535</v>
      </c>
      <c r="MP349" s="1">
        <v>65535</v>
      </c>
      <c r="MQ349" s="1">
        <v>65535</v>
      </c>
      <c r="MR349" s="1">
        <v>65535</v>
      </c>
      <c r="MS349" s="1">
        <v>65535</v>
      </c>
      <c r="MT349" s="1">
        <v>65535</v>
      </c>
      <c r="MU349" s="1">
        <v>65535</v>
      </c>
      <c r="MV349" s="1">
        <v>65535</v>
      </c>
      <c r="MW349" s="1">
        <v>65535</v>
      </c>
      <c r="MX349" s="1">
        <v>65535</v>
      </c>
      <c r="MY349" s="1">
        <v>65535</v>
      </c>
      <c r="MZ349" s="1">
        <v>65535</v>
      </c>
      <c r="NA349" s="1">
        <v>65535</v>
      </c>
      <c r="NB349" s="1">
        <v>65535</v>
      </c>
      <c r="NC349" s="1">
        <v>65535</v>
      </c>
      <c r="ND349" s="1">
        <v>65535</v>
      </c>
      <c r="NE349" s="1">
        <v>65535</v>
      </c>
      <c r="NF349" s="1">
        <v>65535</v>
      </c>
      <c r="NG349" s="1">
        <v>65535</v>
      </c>
      <c r="NH349" s="1">
        <v>65535</v>
      </c>
      <c r="NI349" s="1">
        <v>20.9</v>
      </c>
      <c r="NJ349" s="6">
        <f t="shared" si="270"/>
        <v>0</v>
      </c>
      <c r="NK349" s="3">
        <f t="shared" si="271"/>
        <v>0</v>
      </c>
      <c r="NL349" s="3">
        <f t="shared" si="272"/>
        <v>0</v>
      </c>
      <c r="NM349" s="3">
        <f t="shared" si="273"/>
        <v>6.6666666666666666E-2</v>
      </c>
      <c r="NN349" s="3">
        <f t="shared" si="274"/>
        <v>0</v>
      </c>
      <c r="NO349" s="3">
        <f t="shared" si="275"/>
        <v>0</v>
      </c>
      <c r="NP349" s="3">
        <f t="shared" si="276"/>
        <v>0</v>
      </c>
      <c r="NQ349" s="3">
        <f t="shared" si="277"/>
        <v>0.967741935483871</v>
      </c>
      <c r="NR349" s="3">
        <f t="shared" si="278"/>
        <v>0.76666666666666672</v>
      </c>
      <c r="NS349" s="3">
        <f t="shared" si="279"/>
        <v>0.87096774193548387</v>
      </c>
      <c r="NT349" s="3">
        <f t="shared" si="280"/>
        <v>1</v>
      </c>
      <c r="NU349" s="3">
        <f t="shared" si="281"/>
        <v>3.2258064516129031E-2</v>
      </c>
      <c r="NV349" s="3">
        <f t="shared" si="282"/>
        <v>0.30958904109589042</v>
      </c>
      <c r="NW349" s="5" t="e">
        <f t="shared" si="283"/>
        <v>#N/A</v>
      </c>
      <c r="NX349" s="1" t="e">
        <f t="shared" si="284"/>
        <v>#N/A</v>
      </c>
      <c r="NY349" s="1" t="e">
        <f t="shared" si="285"/>
        <v>#N/A</v>
      </c>
      <c r="NZ349" s="1" t="e">
        <f t="shared" si="286"/>
        <v>#N/A</v>
      </c>
      <c r="OA349" s="1" t="e">
        <f t="shared" si="287"/>
        <v>#N/A</v>
      </c>
      <c r="OB349" s="1" t="e">
        <f t="shared" si="288"/>
        <v>#N/A</v>
      </c>
      <c r="OC349" s="1" t="e">
        <f t="shared" si="289"/>
        <v>#N/A</v>
      </c>
      <c r="OD349" s="1">
        <f t="shared" si="290"/>
        <v>11.699999999999998</v>
      </c>
      <c r="OE349" s="1">
        <f t="shared" si="291"/>
        <v>12.378260869565219</v>
      </c>
      <c r="OF349" s="1">
        <f t="shared" si="292"/>
        <v>13.781481481481482</v>
      </c>
      <c r="OG349" s="1">
        <f t="shared" si="293"/>
        <v>21.47666666666667</v>
      </c>
      <c r="OH349" s="1" t="e">
        <f t="shared" si="294"/>
        <v>#N/A</v>
      </c>
      <c r="OI349" s="111" t="e">
        <f>NA()</f>
        <v>#N/A</v>
      </c>
      <c r="OJ349" s="112" t="e">
        <f>NA()</f>
        <v>#N/A</v>
      </c>
      <c r="OK349" s="112" t="e">
        <f>NA()</f>
        <v>#N/A</v>
      </c>
      <c r="OL349" s="112" t="e">
        <f>NA()</f>
        <v>#N/A</v>
      </c>
      <c r="OM349" s="112" t="e">
        <f>NA()</f>
        <v>#N/A</v>
      </c>
      <c r="ON349" s="112" t="e">
        <f>NA()</f>
        <v>#N/A</v>
      </c>
      <c r="OO349" s="112" t="e">
        <f>NA()</f>
        <v>#N/A</v>
      </c>
      <c r="OP349" s="112" t="e">
        <f>NA()</f>
        <v>#N/A</v>
      </c>
      <c r="OQ349" s="112" t="e">
        <f>NA()</f>
        <v>#N/A</v>
      </c>
      <c r="OR349" s="112" t="e">
        <f>NA()</f>
        <v>#N/A</v>
      </c>
      <c r="OS349" s="112" t="e">
        <f>NA()</f>
        <v>#N/A</v>
      </c>
      <c r="OT349" s="112" t="e">
        <f>NA()</f>
        <v>#N/A</v>
      </c>
      <c r="OU349" s="5" t="e">
        <f t="shared" si="246"/>
        <v>#N/A</v>
      </c>
      <c r="OV349" s="1" t="e">
        <f t="shared" si="247"/>
        <v>#N/A</v>
      </c>
      <c r="OW349" s="1" t="e">
        <f t="shared" si="248"/>
        <v>#N/A</v>
      </c>
      <c r="OX349" s="1" t="e">
        <f t="shared" si="249"/>
        <v>#N/A</v>
      </c>
      <c r="OY349" s="1" t="e">
        <f t="shared" si="250"/>
        <v>#N/A</v>
      </c>
      <c r="OZ349" s="1" t="e">
        <f t="shared" si="251"/>
        <v>#N/A</v>
      </c>
      <c r="PA349" s="1" t="e">
        <f t="shared" si="252"/>
        <v>#N/A</v>
      </c>
      <c r="PB349" s="1" t="e">
        <f t="shared" si="253"/>
        <v>#N/A</v>
      </c>
      <c r="PC349" s="1" t="e">
        <f t="shared" si="254"/>
        <v>#N/A</v>
      </c>
      <c r="PD349" s="1" t="e">
        <f t="shared" si="255"/>
        <v>#N/A</v>
      </c>
      <c r="PE349" s="1" t="e">
        <f t="shared" si="256"/>
        <v>#N/A</v>
      </c>
      <c r="PF349" s="1" t="e">
        <f t="shared" si="257"/>
        <v>#N/A</v>
      </c>
      <c r="PG349" s="111" t="e">
        <f>NA()</f>
        <v>#N/A</v>
      </c>
      <c r="PH349" s="112" t="e">
        <f>NA()</f>
        <v>#N/A</v>
      </c>
      <c r="PI349" s="112" t="e">
        <f>NA()</f>
        <v>#N/A</v>
      </c>
      <c r="PJ349" s="112" t="e">
        <f>NA()</f>
        <v>#N/A</v>
      </c>
      <c r="PK349" s="112" t="e">
        <f>NA()</f>
        <v>#N/A</v>
      </c>
      <c r="PL349" s="112" t="e">
        <f>NA()</f>
        <v>#N/A</v>
      </c>
      <c r="PM349" s="112" t="e">
        <f>NA()</f>
        <v>#N/A</v>
      </c>
      <c r="PN349" s="112" t="e">
        <f>NA()</f>
        <v>#N/A</v>
      </c>
      <c r="PO349" s="112" t="e">
        <f>NA()</f>
        <v>#N/A</v>
      </c>
      <c r="PP349" s="112" t="e">
        <f>NA()</f>
        <v>#N/A</v>
      </c>
      <c r="PQ349" s="112" t="e">
        <f>NA()</f>
        <v>#N/A</v>
      </c>
      <c r="PR349" s="137" t="e">
        <f>NA()</f>
        <v>#N/A</v>
      </c>
      <c r="PS349" s="5" t="e">
        <f t="array" ref="PS349">+IF(ISERROR($NW349)=FALSE,MIN(IF($H349:$AL349&lt;65534,$H349:$AL349,"")),NA())</f>
        <v>#N/A</v>
      </c>
      <c r="PT349" s="1" t="e">
        <f t="array" ref="PT349">+IF(ISERROR($NX349)=FALSE,MIN(IF($AM349:$BN349&lt;65534,$AM349:$BN349,"")),NA())</f>
        <v>#N/A</v>
      </c>
      <c r="PU349" s="1" t="e">
        <f t="array" ref="PU349">+IF(ISERROR($NY349)=FALSE,MIN(IF($BP349:$CT349&lt;65534,$BP349:$CT349,"")),NA())</f>
        <v>#N/A</v>
      </c>
      <c r="PV349" s="1" t="e">
        <f t="array" ref="PV349">+IF(ISERROR($NZ349)=FALSE,MIN(IF($CU349:$DX349&lt;65534,$CU349:$DX349,"")),NA())</f>
        <v>#N/A</v>
      </c>
      <c r="PW349" s="1" t="e">
        <f t="array" ref="PW349">+IF(ISERROR($OA349)=FALSE,MIN(IF($DY349:$FC349&lt;65534,$DY349:$FC349,"")),NA())</f>
        <v>#N/A</v>
      </c>
      <c r="PX349" s="1" t="e">
        <f t="array" ref="PX349">+IF(ISERROR($OB349)=FALSE,MIN(IF($FD349:$GG349&lt;65534,$FD349:$GG349,"")),NA())</f>
        <v>#N/A</v>
      </c>
      <c r="PY349" s="1" t="e">
        <f t="array" ref="PY349">+IF(ISERROR($OC349)=FALSE,MIN(IF($GH349:$HL349&lt;65534,$GH349:$HL349,"")),NA())</f>
        <v>#N/A</v>
      </c>
      <c r="PZ349" s="1">
        <f t="array" ref="PZ349">+IF(ISERROR($OD349)=FALSE,MIN(IF($HM349:$IQ349&lt;65534,$HM349:$IQ349,"")),NA())</f>
        <v>10.3</v>
      </c>
      <c r="QA349" s="1">
        <f t="array" ref="QA349">+IF(ISERROR($OE349)=FALSE,MIN(IF($IR349:$JU349&lt;65534,$IR349:$JU349,"")),NA())</f>
        <v>11.2</v>
      </c>
      <c r="QB349" s="1">
        <f t="array" ref="QB349">+IF(ISERROR($OF349)=FALSE,MIN(IF($JV349:$KZ349&lt;65534,$JV349:$KZ349,"")),NA())</f>
        <v>10.5</v>
      </c>
      <c r="QC349" s="1">
        <f t="array" ref="QC349">+IF(ISERROR($OG349)=FALSE,MIN(IF($LA349:$MD349&lt;65534,$LA349:$MD349,"")),NA())</f>
        <v>20.7</v>
      </c>
      <c r="QD349" s="1" t="e">
        <f t="array" ref="QD349">+IF(ISERROR($OH349)=FALSE,MIN(IF($ME349:$NI349&lt;65534,$ME349:$NI349,"")),NA())</f>
        <v>#N/A</v>
      </c>
      <c r="QE349" s="5" t="e">
        <f t="shared" si="258"/>
        <v>#N/A</v>
      </c>
      <c r="QF349" s="1" t="e">
        <f t="shared" si="259"/>
        <v>#N/A</v>
      </c>
      <c r="QG349" s="1" t="e">
        <f t="shared" si="260"/>
        <v>#N/A</v>
      </c>
      <c r="QH349" s="1" t="e">
        <f t="shared" si="261"/>
        <v>#N/A</v>
      </c>
      <c r="QI349" s="1" t="e">
        <f t="shared" si="262"/>
        <v>#N/A</v>
      </c>
      <c r="QJ349" s="1" t="e">
        <f t="shared" si="263"/>
        <v>#N/A</v>
      </c>
      <c r="QK349" s="1" t="e">
        <f t="shared" si="264"/>
        <v>#N/A</v>
      </c>
      <c r="QL349" s="1" t="e">
        <f t="shared" si="265"/>
        <v>#N/A</v>
      </c>
      <c r="QM349" s="1" t="e">
        <f t="shared" si="266"/>
        <v>#N/A</v>
      </c>
      <c r="QN349" s="1" t="e">
        <f t="shared" si="267"/>
        <v>#N/A</v>
      </c>
      <c r="QO349" s="1" t="e">
        <f t="shared" si="268"/>
        <v>#N/A</v>
      </c>
      <c r="QP349" s="1" t="e">
        <f t="shared" si="269"/>
        <v>#N/A</v>
      </c>
      <c r="QQ349" s="5" t="s">
        <v>893</v>
      </c>
    </row>
    <row r="350" spans="1:459" s="1" customFormat="1" x14ac:dyDescent="0.2">
      <c r="A350" s="107">
        <v>52025090</v>
      </c>
      <c r="B350" s="108">
        <v>-76.75033333333333</v>
      </c>
      <c r="C350" s="108">
        <v>2.1938333333333331</v>
      </c>
      <c r="D350" s="109">
        <v>1870</v>
      </c>
      <c r="E350" s="110" t="s">
        <v>147</v>
      </c>
      <c r="F350" s="110" t="s">
        <v>147</v>
      </c>
      <c r="G350" s="110" t="s">
        <v>29</v>
      </c>
      <c r="H350" s="1">
        <v>65535</v>
      </c>
      <c r="I350" s="1">
        <v>15.7</v>
      </c>
      <c r="J350" s="1">
        <v>15.7</v>
      </c>
      <c r="K350" s="1">
        <v>16.3</v>
      </c>
      <c r="L350" s="1">
        <v>16.2</v>
      </c>
      <c r="M350" s="1">
        <v>15.3</v>
      </c>
      <c r="N350" s="1">
        <v>14.8</v>
      </c>
      <c r="O350" s="1">
        <v>14.2</v>
      </c>
      <c r="P350" s="1">
        <v>14.1</v>
      </c>
      <c r="Q350" s="1">
        <v>14.6</v>
      </c>
      <c r="R350" s="1">
        <v>14.5</v>
      </c>
      <c r="S350" s="1">
        <v>14.9</v>
      </c>
      <c r="T350" s="1">
        <v>15.1</v>
      </c>
      <c r="U350" s="1">
        <v>14.8</v>
      </c>
      <c r="V350" s="1">
        <v>14.8</v>
      </c>
      <c r="W350" s="1">
        <v>15.4</v>
      </c>
      <c r="X350" s="1">
        <v>15.6</v>
      </c>
      <c r="Y350" s="1">
        <v>15.6</v>
      </c>
      <c r="Z350" s="1">
        <v>15.8</v>
      </c>
      <c r="AA350" s="1">
        <v>16.399999999999999</v>
      </c>
      <c r="AB350" s="1">
        <v>16.100000000000001</v>
      </c>
      <c r="AC350" s="1">
        <v>15.7</v>
      </c>
      <c r="AD350" s="1">
        <v>16.600000000000001</v>
      </c>
      <c r="AE350" s="1">
        <v>16.2</v>
      </c>
      <c r="AF350" s="1">
        <v>15.5</v>
      </c>
      <c r="AG350" s="1">
        <v>16.2</v>
      </c>
      <c r="AH350" s="1">
        <v>15.8</v>
      </c>
      <c r="AI350" s="1">
        <v>16</v>
      </c>
      <c r="AJ350" s="1">
        <v>14.3</v>
      </c>
      <c r="AK350" s="1">
        <v>15.6</v>
      </c>
      <c r="AL350" s="1">
        <v>16.100000000000001</v>
      </c>
      <c r="AM350" s="1">
        <v>65535</v>
      </c>
      <c r="AN350" s="1">
        <v>14.8</v>
      </c>
      <c r="AO350" s="1">
        <v>16</v>
      </c>
      <c r="AP350" s="1">
        <v>16</v>
      </c>
      <c r="AQ350" s="1">
        <v>16.2</v>
      </c>
      <c r="AR350" s="1">
        <v>16.5</v>
      </c>
      <c r="AS350" s="1">
        <v>15.9</v>
      </c>
      <c r="AT350" s="1">
        <v>15.9</v>
      </c>
      <c r="AU350" s="1">
        <v>15.7</v>
      </c>
      <c r="AV350" s="1">
        <v>16</v>
      </c>
      <c r="AW350" s="1">
        <v>16.100000000000001</v>
      </c>
      <c r="AX350" s="1">
        <v>16.3</v>
      </c>
      <c r="AY350" s="1">
        <v>16.3</v>
      </c>
      <c r="AZ350" s="1">
        <v>15.8</v>
      </c>
      <c r="BA350" s="1">
        <v>16.100000000000001</v>
      </c>
      <c r="BB350" s="1">
        <v>15.8</v>
      </c>
      <c r="BC350" s="1">
        <v>16.3</v>
      </c>
      <c r="BD350" s="1">
        <v>16.5</v>
      </c>
      <c r="BE350" s="1">
        <v>16.399999999999999</v>
      </c>
      <c r="BF350" s="1">
        <v>14.7</v>
      </c>
      <c r="BG350" s="1">
        <v>15.9</v>
      </c>
      <c r="BH350" s="1">
        <v>16.600000000000001</v>
      </c>
      <c r="BI350" s="1">
        <v>15.7</v>
      </c>
      <c r="BJ350" s="1">
        <v>15.4</v>
      </c>
      <c r="BK350" s="1">
        <v>14.1</v>
      </c>
      <c r="BL350" s="1">
        <v>13.8</v>
      </c>
      <c r="BM350" s="1">
        <v>15</v>
      </c>
      <c r="BN350" s="1">
        <v>15.7</v>
      </c>
      <c r="BO350" s="102"/>
      <c r="BP350" s="1">
        <v>15.9</v>
      </c>
      <c r="BQ350" s="1">
        <v>15.6</v>
      </c>
      <c r="BR350" s="1">
        <v>16.3</v>
      </c>
      <c r="BS350" s="1">
        <v>15.7</v>
      </c>
      <c r="BT350" s="1">
        <v>15.6</v>
      </c>
      <c r="BU350" s="1">
        <v>16.600000000000001</v>
      </c>
      <c r="BV350" s="1">
        <v>16.5</v>
      </c>
      <c r="BW350" s="1">
        <v>15.7</v>
      </c>
      <c r="BX350" s="1">
        <v>16.399999999999999</v>
      </c>
      <c r="BY350" s="1">
        <v>16.399999999999999</v>
      </c>
      <c r="BZ350" s="1">
        <v>16</v>
      </c>
      <c r="CA350" s="1">
        <v>16</v>
      </c>
      <c r="CB350" s="1">
        <v>16.399999999999999</v>
      </c>
      <c r="CC350" s="1">
        <v>16.5</v>
      </c>
      <c r="CD350" s="1">
        <v>16.3</v>
      </c>
      <c r="CE350" s="1">
        <v>15.6</v>
      </c>
      <c r="CF350" s="1">
        <v>16.5</v>
      </c>
      <c r="CG350" s="1">
        <v>16.8</v>
      </c>
      <c r="CH350" s="1">
        <v>15.3</v>
      </c>
      <c r="CI350" s="1">
        <v>14.9</v>
      </c>
      <c r="CJ350" s="1">
        <v>15.4</v>
      </c>
      <c r="CK350" s="1">
        <v>15.3</v>
      </c>
      <c r="CL350" s="1">
        <v>14.9</v>
      </c>
      <c r="CM350" s="1">
        <v>16</v>
      </c>
      <c r="CN350" s="1">
        <v>15.8</v>
      </c>
      <c r="CO350" s="1">
        <v>16.399999999999999</v>
      </c>
      <c r="CP350" s="1">
        <v>16.899999999999999</v>
      </c>
      <c r="CQ350" s="1">
        <v>16.7</v>
      </c>
      <c r="CR350" s="1">
        <v>15.7</v>
      </c>
      <c r="CS350" s="1">
        <v>15.4</v>
      </c>
      <c r="CT350" s="1">
        <v>16.8</v>
      </c>
      <c r="CU350" s="1">
        <v>15.8</v>
      </c>
      <c r="CV350" s="1">
        <v>15.3</v>
      </c>
      <c r="CW350" s="1">
        <v>15.9</v>
      </c>
      <c r="CX350" s="1">
        <v>15.2</v>
      </c>
      <c r="CY350" s="1">
        <v>15</v>
      </c>
      <c r="CZ350" s="1">
        <v>14.7</v>
      </c>
      <c r="DA350" s="1">
        <v>15.6</v>
      </c>
      <c r="DB350" s="1">
        <v>15.8</v>
      </c>
      <c r="DC350" s="1">
        <v>15.2</v>
      </c>
      <c r="DD350" s="1">
        <v>15.3</v>
      </c>
      <c r="DE350" s="1">
        <v>16.100000000000001</v>
      </c>
      <c r="DF350" s="1">
        <v>15.5</v>
      </c>
      <c r="DG350" s="1">
        <v>16.399999999999999</v>
      </c>
      <c r="DH350" s="1">
        <v>16.100000000000001</v>
      </c>
      <c r="DI350" s="1">
        <v>14.9</v>
      </c>
      <c r="DJ350" s="1">
        <v>15</v>
      </c>
      <c r="DK350" s="1">
        <v>16.5</v>
      </c>
      <c r="DL350" s="1">
        <v>15.8</v>
      </c>
      <c r="DM350" s="1">
        <v>15.9</v>
      </c>
      <c r="DN350" s="1">
        <v>15.8</v>
      </c>
      <c r="DO350" s="1">
        <v>15</v>
      </c>
      <c r="DP350" s="1">
        <v>15.8</v>
      </c>
      <c r="DQ350" s="1">
        <v>14.1</v>
      </c>
      <c r="DR350" s="1">
        <v>14.2</v>
      </c>
      <c r="DS350" s="1">
        <v>16</v>
      </c>
      <c r="DT350" s="1">
        <v>16.5</v>
      </c>
      <c r="DU350" s="1">
        <v>15.6</v>
      </c>
      <c r="DV350" s="1">
        <v>16.3</v>
      </c>
      <c r="DW350" s="1">
        <v>16.5</v>
      </c>
      <c r="DX350" s="1">
        <v>16.5</v>
      </c>
      <c r="DY350" s="1">
        <v>15.7</v>
      </c>
      <c r="DZ350" s="1">
        <v>17.100000000000001</v>
      </c>
      <c r="EA350" s="1">
        <v>16.600000000000001</v>
      </c>
      <c r="EB350" s="1">
        <v>16.3</v>
      </c>
      <c r="EC350" s="1">
        <v>16.899999999999999</v>
      </c>
      <c r="ED350" s="1">
        <v>16.600000000000001</v>
      </c>
      <c r="EE350" s="1">
        <v>16.7</v>
      </c>
      <c r="EF350" s="1">
        <v>16</v>
      </c>
      <c r="EG350" s="1">
        <v>15.9</v>
      </c>
      <c r="EH350" s="1">
        <v>15.5</v>
      </c>
      <c r="EI350" s="1">
        <v>15.8</v>
      </c>
      <c r="EJ350" s="1">
        <v>16.8</v>
      </c>
      <c r="EK350" s="1">
        <v>15.7</v>
      </c>
      <c r="EL350" s="1">
        <v>16.3</v>
      </c>
      <c r="EM350" s="1">
        <v>16.100000000000001</v>
      </c>
      <c r="EN350" s="1">
        <v>16.399999999999999</v>
      </c>
      <c r="EO350" s="1">
        <v>15.2</v>
      </c>
      <c r="EP350" s="1">
        <v>14.9</v>
      </c>
      <c r="EQ350" s="1">
        <v>14.9</v>
      </c>
      <c r="ER350" s="1">
        <v>15.1</v>
      </c>
      <c r="ES350" s="1">
        <v>16.3</v>
      </c>
      <c r="ET350" s="1">
        <v>15.8</v>
      </c>
      <c r="EU350" s="1">
        <v>15.9</v>
      </c>
      <c r="EV350" s="1">
        <v>15.2</v>
      </c>
      <c r="EW350" s="1">
        <v>16.399999999999999</v>
      </c>
      <c r="EX350" s="1">
        <v>15</v>
      </c>
      <c r="EY350" s="1">
        <v>15.1</v>
      </c>
      <c r="EZ350" s="1">
        <v>15.8</v>
      </c>
      <c r="FA350" s="1">
        <v>14.6</v>
      </c>
      <c r="FB350" s="1">
        <v>15.5</v>
      </c>
      <c r="FC350" s="1">
        <v>15.3</v>
      </c>
      <c r="FD350" s="1">
        <v>15.1</v>
      </c>
      <c r="FE350" s="1">
        <v>15</v>
      </c>
      <c r="FF350" s="1">
        <v>15.7</v>
      </c>
      <c r="FG350" s="1">
        <v>15.7</v>
      </c>
      <c r="FH350" s="1">
        <v>15.9</v>
      </c>
      <c r="FI350" s="1">
        <v>15.8</v>
      </c>
      <c r="FJ350" s="1">
        <v>15.5</v>
      </c>
      <c r="FK350" s="1">
        <v>15</v>
      </c>
      <c r="FL350" s="1">
        <v>15.6</v>
      </c>
      <c r="FM350" s="1">
        <v>15.8</v>
      </c>
      <c r="FN350" s="1">
        <v>16.2</v>
      </c>
      <c r="FO350" s="1">
        <v>16</v>
      </c>
      <c r="FP350" s="1">
        <v>15.5</v>
      </c>
      <c r="FQ350" s="1">
        <v>16.5</v>
      </c>
      <c r="FR350" s="1">
        <v>15.6</v>
      </c>
      <c r="FS350" s="1">
        <v>16.2</v>
      </c>
      <c r="FT350" s="1">
        <v>15.9</v>
      </c>
      <c r="FU350" s="1">
        <v>17.3</v>
      </c>
      <c r="FV350" s="1">
        <v>16.399999999999999</v>
      </c>
      <c r="FW350" s="1">
        <v>16.8</v>
      </c>
      <c r="FX350" s="1">
        <v>16.2</v>
      </c>
      <c r="FY350" s="1">
        <v>16.600000000000001</v>
      </c>
      <c r="FZ350" s="1">
        <v>16.8</v>
      </c>
      <c r="GA350" s="1">
        <v>16.8</v>
      </c>
      <c r="GB350" s="1">
        <v>16</v>
      </c>
      <c r="GC350" s="1">
        <v>15.3</v>
      </c>
      <c r="GD350" s="1">
        <v>15.8</v>
      </c>
      <c r="GE350" s="1">
        <v>15.6</v>
      </c>
      <c r="GF350" s="1">
        <v>17.600000000000001</v>
      </c>
      <c r="GG350" s="1">
        <v>15.1</v>
      </c>
      <c r="GH350" s="1">
        <v>15.7</v>
      </c>
      <c r="GI350" s="1">
        <v>15.1</v>
      </c>
      <c r="GJ350" s="1">
        <v>15.5</v>
      </c>
      <c r="GK350" s="1">
        <v>16.2</v>
      </c>
      <c r="GL350" s="1">
        <v>15.6</v>
      </c>
      <c r="GM350" s="1">
        <v>16</v>
      </c>
      <c r="GN350" s="1">
        <v>16</v>
      </c>
      <c r="GO350" s="1">
        <v>15.5</v>
      </c>
      <c r="GP350" s="1">
        <v>15</v>
      </c>
      <c r="GQ350" s="1">
        <v>15.1</v>
      </c>
      <c r="GR350" s="1">
        <v>15</v>
      </c>
      <c r="GS350" s="1">
        <v>14.8</v>
      </c>
      <c r="GT350" s="1">
        <v>15.2</v>
      </c>
      <c r="GU350" s="1">
        <v>15.5</v>
      </c>
      <c r="GV350" s="1">
        <v>14.9</v>
      </c>
      <c r="GW350" s="1">
        <v>14.3</v>
      </c>
      <c r="GX350" s="1">
        <v>16.399999999999999</v>
      </c>
      <c r="GY350" s="1">
        <v>15.8</v>
      </c>
      <c r="GZ350" s="1">
        <v>16.5</v>
      </c>
      <c r="HA350" s="1">
        <v>16.7</v>
      </c>
      <c r="HB350" s="1">
        <v>16.399999999999999</v>
      </c>
      <c r="HC350" s="1">
        <v>15.5</v>
      </c>
      <c r="HD350" s="1">
        <v>14.9</v>
      </c>
      <c r="HE350" s="1">
        <v>15</v>
      </c>
      <c r="HF350" s="1">
        <v>15.1</v>
      </c>
      <c r="HG350" s="1">
        <v>14.4</v>
      </c>
      <c r="HH350" s="1">
        <v>15.6</v>
      </c>
      <c r="HI350" s="1">
        <v>16.600000000000001</v>
      </c>
      <c r="HJ350" s="1">
        <v>14.9</v>
      </c>
      <c r="HK350" s="1">
        <v>14.6</v>
      </c>
      <c r="HL350" s="1">
        <v>15.7</v>
      </c>
      <c r="HM350" s="1">
        <v>15.5</v>
      </c>
      <c r="HN350" s="1">
        <v>14.8</v>
      </c>
      <c r="HO350" s="1">
        <v>15.5</v>
      </c>
      <c r="HP350" s="1">
        <v>16.5</v>
      </c>
      <c r="HQ350" s="1">
        <v>14.3</v>
      </c>
      <c r="HR350" s="1">
        <v>14.1</v>
      </c>
      <c r="HS350" s="1">
        <v>15.3</v>
      </c>
      <c r="HT350" s="1">
        <v>15.9</v>
      </c>
      <c r="HU350" s="1">
        <v>16.2</v>
      </c>
      <c r="HV350" s="1">
        <v>16.600000000000001</v>
      </c>
      <c r="HW350" s="1">
        <v>16.7</v>
      </c>
      <c r="HX350" s="1">
        <v>16.2</v>
      </c>
      <c r="HY350" s="1">
        <v>16.7</v>
      </c>
      <c r="HZ350" s="1">
        <v>16.100000000000001</v>
      </c>
      <c r="IA350" s="1">
        <v>16.600000000000001</v>
      </c>
      <c r="IB350" s="1">
        <v>15.4</v>
      </c>
      <c r="IC350" s="1">
        <v>14.9</v>
      </c>
      <c r="ID350" s="1">
        <v>15.1</v>
      </c>
      <c r="IE350" s="1">
        <v>15.4</v>
      </c>
      <c r="IF350" s="1">
        <v>16</v>
      </c>
      <c r="IG350" s="1">
        <v>16.899999999999999</v>
      </c>
      <c r="IH350" s="1">
        <v>16.399999999999999</v>
      </c>
      <c r="II350" s="1">
        <v>15.2</v>
      </c>
      <c r="IJ350" s="1">
        <v>16.8</v>
      </c>
      <c r="IK350" s="1">
        <v>15.1</v>
      </c>
      <c r="IL350" s="1">
        <v>15.5</v>
      </c>
      <c r="IM350" s="1">
        <v>16</v>
      </c>
      <c r="IN350" s="1">
        <v>16</v>
      </c>
      <c r="IO350" s="1">
        <v>16.2</v>
      </c>
      <c r="IP350" s="1">
        <v>15</v>
      </c>
      <c r="IQ350" s="1">
        <v>15.8</v>
      </c>
      <c r="IR350" s="1">
        <v>17</v>
      </c>
      <c r="IS350" s="1">
        <v>15.6</v>
      </c>
      <c r="IT350" s="1">
        <v>15.6</v>
      </c>
      <c r="IU350" s="1">
        <v>16.2</v>
      </c>
      <c r="IV350" s="1">
        <v>16.100000000000001</v>
      </c>
      <c r="IW350" s="1">
        <v>15.2</v>
      </c>
      <c r="IX350" s="1">
        <v>15.5</v>
      </c>
      <c r="IY350" s="1">
        <v>15.9</v>
      </c>
      <c r="IZ350" s="1">
        <v>16.399999999999999</v>
      </c>
      <c r="JA350" s="1">
        <v>16.100000000000001</v>
      </c>
      <c r="JB350" s="1">
        <v>15.7</v>
      </c>
      <c r="JC350" s="1">
        <v>15.7</v>
      </c>
      <c r="JD350" s="1">
        <v>16</v>
      </c>
      <c r="JE350" s="1">
        <v>17.2</v>
      </c>
      <c r="JF350" s="1">
        <v>17</v>
      </c>
      <c r="JG350" s="1">
        <v>15.2</v>
      </c>
      <c r="JH350" s="1">
        <v>13.7</v>
      </c>
      <c r="JI350" s="1">
        <v>15.3</v>
      </c>
      <c r="JJ350" s="1">
        <v>14.4</v>
      </c>
      <c r="JK350" s="1">
        <v>14.6</v>
      </c>
      <c r="JL350" s="1">
        <v>14.5</v>
      </c>
      <c r="JM350" s="1">
        <v>15.1</v>
      </c>
      <c r="JN350" s="1">
        <v>15.2</v>
      </c>
      <c r="JO350" s="1">
        <v>16.100000000000001</v>
      </c>
      <c r="JP350" s="1">
        <v>15</v>
      </c>
      <c r="JQ350" s="1">
        <v>15.4</v>
      </c>
      <c r="JR350" s="1">
        <v>15.1</v>
      </c>
      <c r="JS350" s="1">
        <v>15.1</v>
      </c>
      <c r="JT350" s="1">
        <v>14.4</v>
      </c>
      <c r="JU350" s="1">
        <v>14</v>
      </c>
      <c r="JV350" s="1">
        <v>14.1</v>
      </c>
      <c r="JW350" s="1">
        <v>14.8</v>
      </c>
      <c r="JX350" s="1">
        <v>15.1</v>
      </c>
      <c r="JY350" s="1">
        <v>14.5</v>
      </c>
      <c r="JZ350" s="1">
        <v>14.4</v>
      </c>
      <c r="KA350" s="1">
        <v>15.4</v>
      </c>
      <c r="KB350" s="1">
        <v>15</v>
      </c>
      <c r="KC350" s="1">
        <v>15.1</v>
      </c>
      <c r="KD350" s="1">
        <v>14.5</v>
      </c>
      <c r="KE350" s="1">
        <v>14.7</v>
      </c>
      <c r="KF350" s="1">
        <v>15.1</v>
      </c>
      <c r="KG350" s="1">
        <v>15.1</v>
      </c>
      <c r="KH350" s="1">
        <v>15.9</v>
      </c>
      <c r="KI350" s="1">
        <v>14.8</v>
      </c>
      <c r="KJ350" s="1">
        <v>14.8</v>
      </c>
      <c r="KK350" s="1">
        <v>14.9</v>
      </c>
      <c r="KL350" s="1">
        <v>14.8</v>
      </c>
      <c r="KM350" s="1">
        <v>14</v>
      </c>
      <c r="KN350" s="1">
        <v>14.6</v>
      </c>
      <c r="KO350" s="1">
        <v>13.8</v>
      </c>
      <c r="KP350" s="1">
        <v>15.4</v>
      </c>
      <c r="KQ350" s="1">
        <v>14.5</v>
      </c>
      <c r="KR350" s="1">
        <v>14.1</v>
      </c>
      <c r="KS350" s="1">
        <v>14.9</v>
      </c>
      <c r="KT350" s="1">
        <v>14.9</v>
      </c>
      <c r="KU350" s="1">
        <v>15.4</v>
      </c>
      <c r="KV350" s="1">
        <v>16.100000000000001</v>
      </c>
      <c r="KW350" s="1">
        <v>15.4</v>
      </c>
      <c r="KX350" s="1">
        <v>16</v>
      </c>
      <c r="KY350" s="1">
        <v>15.3</v>
      </c>
      <c r="KZ350" s="1">
        <v>15.8</v>
      </c>
      <c r="LA350" s="1">
        <v>15.1</v>
      </c>
      <c r="LB350" s="1">
        <v>13.8</v>
      </c>
      <c r="LC350" s="1">
        <v>15.4</v>
      </c>
      <c r="LD350" s="1">
        <v>15.9</v>
      </c>
      <c r="LE350" s="1">
        <v>15.6</v>
      </c>
      <c r="LF350" s="1">
        <v>15</v>
      </c>
      <c r="LG350" s="1">
        <v>15.9</v>
      </c>
      <c r="LH350" s="1">
        <v>16.7</v>
      </c>
      <c r="LI350" s="1">
        <v>14.7</v>
      </c>
      <c r="LJ350" s="1">
        <v>14.4</v>
      </c>
      <c r="LK350" s="1">
        <v>15.2</v>
      </c>
      <c r="LL350" s="1">
        <v>15.5</v>
      </c>
      <c r="LM350" s="1">
        <v>14.9</v>
      </c>
      <c r="LN350" s="1">
        <v>15</v>
      </c>
      <c r="LO350" s="1">
        <v>14.9</v>
      </c>
      <c r="LP350" s="1">
        <v>14.3</v>
      </c>
      <c r="LQ350" s="1">
        <v>15.2</v>
      </c>
      <c r="LR350" s="1">
        <v>14.6</v>
      </c>
      <c r="LS350" s="1">
        <v>14.2</v>
      </c>
      <c r="LT350" s="1">
        <v>14.6</v>
      </c>
      <c r="LU350" s="1">
        <v>15.3</v>
      </c>
      <c r="LV350" s="1">
        <v>14.4</v>
      </c>
      <c r="LW350" s="1">
        <v>15</v>
      </c>
      <c r="LX350" s="1">
        <v>14.7</v>
      </c>
      <c r="LY350" s="1">
        <v>15.3</v>
      </c>
      <c r="LZ350" s="1">
        <v>16.100000000000001</v>
      </c>
      <c r="MA350" s="1">
        <v>17</v>
      </c>
      <c r="MB350" s="1">
        <v>16.3</v>
      </c>
      <c r="MC350" s="1">
        <v>15.5</v>
      </c>
      <c r="MD350" s="1">
        <v>14.4</v>
      </c>
      <c r="ME350" s="1">
        <v>65535</v>
      </c>
      <c r="MF350" s="1">
        <v>65535</v>
      </c>
      <c r="MG350" s="1">
        <v>65535</v>
      </c>
      <c r="MH350" s="1">
        <v>65535</v>
      </c>
      <c r="MI350" s="1">
        <v>65535</v>
      </c>
      <c r="MJ350" s="1">
        <v>65535</v>
      </c>
      <c r="MK350" s="1">
        <v>65535</v>
      </c>
      <c r="ML350" s="1">
        <v>65535</v>
      </c>
      <c r="MM350" s="1">
        <v>65535</v>
      </c>
      <c r="MN350" s="1">
        <v>65535</v>
      </c>
      <c r="MO350" s="1">
        <v>65535</v>
      </c>
      <c r="MP350" s="1">
        <v>65535</v>
      </c>
      <c r="MQ350" s="1">
        <v>65535</v>
      </c>
      <c r="MR350" s="1">
        <v>65535</v>
      </c>
      <c r="MS350" s="1">
        <v>65535</v>
      </c>
      <c r="MT350" s="1">
        <v>65535</v>
      </c>
      <c r="MU350" s="1">
        <v>65535</v>
      </c>
      <c r="MV350" s="1">
        <v>65535</v>
      </c>
      <c r="MW350" s="1">
        <v>65535</v>
      </c>
      <c r="MX350" s="1">
        <v>65535</v>
      </c>
      <c r="MY350" s="1">
        <v>65535</v>
      </c>
      <c r="MZ350" s="1">
        <v>65535</v>
      </c>
      <c r="NA350" s="1">
        <v>65535</v>
      </c>
      <c r="NB350" s="1">
        <v>65535</v>
      </c>
      <c r="NC350" s="1">
        <v>65535</v>
      </c>
      <c r="ND350" s="1">
        <v>65535</v>
      </c>
      <c r="NE350" s="1">
        <v>65535</v>
      </c>
      <c r="NF350" s="1">
        <v>65535</v>
      </c>
      <c r="NG350" s="1">
        <v>65535</v>
      </c>
      <c r="NH350" s="1">
        <v>65535</v>
      </c>
      <c r="NI350" s="1">
        <v>14.8</v>
      </c>
      <c r="NJ350" s="6">
        <f t="shared" si="270"/>
        <v>0.967741935483871</v>
      </c>
      <c r="NK350" s="3">
        <f t="shared" si="271"/>
        <v>0.9642857142857143</v>
      </c>
      <c r="NL350" s="3">
        <f t="shared" si="272"/>
        <v>1</v>
      </c>
      <c r="NM350" s="3">
        <f t="shared" si="273"/>
        <v>1</v>
      </c>
      <c r="NN350" s="3">
        <f t="shared" si="274"/>
        <v>1</v>
      </c>
      <c r="NO350" s="3">
        <f t="shared" si="275"/>
        <v>1</v>
      </c>
      <c r="NP350" s="3">
        <f t="shared" si="276"/>
        <v>1</v>
      </c>
      <c r="NQ350" s="3">
        <f t="shared" si="277"/>
        <v>1</v>
      </c>
      <c r="NR350" s="3">
        <f t="shared" si="278"/>
        <v>1</v>
      </c>
      <c r="NS350" s="3">
        <f t="shared" si="279"/>
        <v>1</v>
      </c>
      <c r="NT350" s="3">
        <f t="shared" si="280"/>
        <v>1</v>
      </c>
      <c r="NU350" s="3">
        <f t="shared" si="281"/>
        <v>3.2258064516129031E-2</v>
      </c>
      <c r="NV350" s="3">
        <f t="shared" si="282"/>
        <v>0.9123287671232877</v>
      </c>
      <c r="NW350" s="5">
        <f t="shared" si="283"/>
        <v>15.463333333333336</v>
      </c>
      <c r="NX350" s="1">
        <f t="shared" si="284"/>
        <v>15.75925925925926</v>
      </c>
      <c r="NY350" s="1">
        <f t="shared" si="285"/>
        <v>16.009677419354837</v>
      </c>
      <c r="NZ350" s="1">
        <f t="shared" si="286"/>
        <v>15.610000000000003</v>
      </c>
      <c r="OA350" s="1">
        <f t="shared" si="287"/>
        <v>15.851612903225806</v>
      </c>
      <c r="OB350" s="1">
        <f t="shared" si="288"/>
        <v>15.97666666666667</v>
      </c>
      <c r="OC350" s="1">
        <f t="shared" si="289"/>
        <v>15.46774193548387</v>
      </c>
      <c r="OD350" s="1">
        <f t="shared" si="290"/>
        <v>15.764516129032256</v>
      </c>
      <c r="OE350" s="1">
        <f t="shared" si="291"/>
        <v>15.476666666666667</v>
      </c>
      <c r="OF350" s="1">
        <f t="shared" si="292"/>
        <v>14.941935483870967</v>
      </c>
      <c r="OG350" s="1">
        <f t="shared" si="293"/>
        <v>15.163333333333334</v>
      </c>
      <c r="OH350" s="1" t="e">
        <f t="shared" si="294"/>
        <v>#N/A</v>
      </c>
      <c r="OI350" s="111" t="e">
        <f>NA()</f>
        <v>#N/A</v>
      </c>
      <c r="OJ350" s="112" t="e">
        <f>NA()</f>
        <v>#N/A</v>
      </c>
      <c r="OK350" s="112" t="e">
        <f>NA()</f>
        <v>#N/A</v>
      </c>
      <c r="OL350" s="112" t="e">
        <f>NA()</f>
        <v>#N/A</v>
      </c>
      <c r="OM350" s="112" t="e">
        <f>NA()</f>
        <v>#N/A</v>
      </c>
      <c r="ON350" s="112" t="e">
        <f>NA()</f>
        <v>#N/A</v>
      </c>
      <c r="OO350" s="112" t="e">
        <f>NA()</f>
        <v>#N/A</v>
      </c>
      <c r="OP350" s="112" t="e">
        <f>NA()</f>
        <v>#N/A</v>
      </c>
      <c r="OQ350" s="112" t="e">
        <f>NA()</f>
        <v>#N/A</v>
      </c>
      <c r="OR350" s="112" t="e">
        <f>NA()</f>
        <v>#N/A</v>
      </c>
      <c r="OS350" s="112" t="e">
        <f>NA()</f>
        <v>#N/A</v>
      </c>
      <c r="OT350" s="112" t="e">
        <f>NA()</f>
        <v>#N/A</v>
      </c>
      <c r="OU350" s="5" t="e">
        <f t="shared" si="246"/>
        <v>#N/A</v>
      </c>
      <c r="OV350" s="1" t="e">
        <f t="shared" si="247"/>
        <v>#N/A</v>
      </c>
      <c r="OW350" s="1" t="e">
        <f t="shared" si="248"/>
        <v>#N/A</v>
      </c>
      <c r="OX350" s="1" t="e">
        <f t="shared" si="249"/>
        <v>#N/A</v>
      </c>
      <c r="OY350" s="1" t="e">
        <f t="shared" si="250"/>
        <v>#N/A</v>
      </c>
      <c r="OZ350" s="1" t="e">
        <f t="shared" si="251"/>
        <v>#N/A</v>
      </c>
      <c r="PA350" s="1" t="e">
        <f t="shared" si="252"/>
        <v>#N/A</v>
      </c>
      <c r="PB350" s="1" t="e">
        <f t="shared" si="253"/>
        <v>#N/A</v>
      </c>
      <c r="PC350" s="1" t="e">
        <f t="shared" si="254"/>
        <v>#N/A</v>
      </c>
      <c r="PD350" s="1" t="e">
        <f t="shared" si="255"/>
        <v>#N/A</v>
      </c>
      <c r="PE350" s="1" t="e">
        <f t="shared" si="256"/>
        <v>#N/A</v>
      </c>
      <c r="PF350" s="1" t="e">
        <f t="shared" si="257"/>
        <v>#N/A</v>
      </c>
      <c r="PG350" s="111" t="e">
        <f>NA()</f>
        <v>#N/A</v>
      </c>
      <c r="PH350" s="112" t="e">
        <f>NA()</f>
        <v>#N/A</v>
      </c>
      <c r="PI350" s="112" t="e">
        <f>NA()</f>
        <v>#N/A</v>
      </c>
      <c r="PJ350" s="112" t="e">
        <f>NA()</f>
        <v>#N/A</v>
      </c>
      <c r="PK350" s="112" t="e">
        <f>NA()</f>
        <v>#N/A</v>
      </c>
      <c r="PL350" s="112" t="e">
        <f>NA()</f>
        <v>#N/A</v>
      </c>
      <c r="PM350" s="112" t="e">
        <f>NA()</f>
        <v>#N/A</v>
      </c>
      <c r="PN350" s="112" t="e">
        <f>NA()</f>
        <v>#N/A</v>
      </c>
      <c r="PO350" s="112" t="e">
        <f>NA()</f>
        <v>#N/A</v>
      </c>
      <c r="PP350" s="112" t="e">
        <f>NA()</f>
        <v>#N/A</v>
      </c>
      <c r="PQ350" s="112" t="e">
        <f>NA()</f>
        <v>#N/A</v>
      </c>
      <c r="PR350" s="137" t="e">
        <f>NA()</f>
        <v>#N/A</v>
      </c>
      <c r="PS350" s="5">
        <f t="array" ref="PS350">+IF(ISERROR($NW350)=FALSE,MIN(IF($H350:$AL350&lt;65534,$H350:$AL350,"")),NA())</f>
        <v>14.1</v>
      </c>
      <c r="PT350" s="1">
        <f t="array" ref="PT350">+IF(ISERROR($NX350)=FALSE,MIN(IF($AM350:$BN350&lt;65534,$AM350:$BN350,"")),NA())</f>
        <v>13.8</v>
      </c>
      <c r="PU350" s="1">
        <f t="array" ref="PU350">+IF(ISERROR($NY350)=FALSE,MIN(IF($BP350:$CT350&lt;65534,$BP350:$CT350,"")),NA())</f>
        <v>14.9</v>
      </c>
      <c r="PV350" s="1">
        <f t="array" ref="PV350">+IF(ISERROR($NZ350)=FALSE,MIN(IF($CU350:$DX350&lt;65534,$CU350:$DX350,"")),NA())</f>
        <v>14.1</v>
      </c>
      <c r="PW350" s="1">
        <f t="array" ref="PW350">+IF(ISERROR($OA350)=FALSE,MIN(IF($DY350:$FC350&lt;65534,$DY350:$FC350,"")),NA())</f>
        <v>14.6</v>
      </c>
      <c r="PX350" s="1">
        <f t="array" ref="PX350">+IF(ISERROR($OB350)=FALSE,MIN(IF($FD350:$GG350&lt;65534,$FD350:$GG350,"")),NA())</f>
        <v>15</v>
      </c>
      <c r="PY350" s="1">
        <f t="array" ref="PY350">+IF(ISERROR($OC350)=FALSE,MIN(IF($GH350:$HL350&lt;65534,$GH350:$HL350,"")),NA())</f>
        <v>14.3</v>
      </c>
      <c r="PZ350" s="1">
        <f t="array" ref="PZ350">+IF(ISERROR($OD350)=FALSE,MIN(IF($HM350:$IQ350&lt;65534,$HM350:$IQ350,"")),NA())</f>
        <v>14.1</v>
      </c>
      <c r="QA350" s="1">
        <f t="array" ref="QA350">+IF(ISERROR($OE350)=FALSE,MIN(IF($IR350:$JU350&lt;65534,$IR350:$JU350,"")),NA())</f>
        <v>13.7</v>
      </c>
      <c r="QB350" s="1">
        <f t="array" ref="QB350">+IF(ISERROR($OF350)=FALSE,MIN(IF($JV350:$KZ350&lt;65534,$JV350:$KZ350,"")),NA())</f>
        <v>13.8</v>
      </c>
      <c r="QC350" s="1">
        <f t="array" ref="QC350">+IF(ISERROR($OG350)=FALSE,MIN(IF($LA350:$MD350&lt;65534,$LA350:$MD350,"")),NA())</f>
        <v>13.8</v>
      </c>
      <c r="QD350" s="1" t="e">
        <f t="array" ref="QD350">+IF(ISERROR($OH350)=FALSE,MIN(IF($ME350:$NI350&lt;65534,$ME350:$NI350,"")),NA())</f>
        <v>#N/A</v>
      </c>
      <c r="QE350" s="5" t="e">
        <f t="shared" si="258"/>
        <v>#N/A</v>
      </c>
      <c r="QF350" s="1" t="e">
        <f t="shared" si="259"/>
        <v>#N/A</v>
      </c>
      <c r="QG350" s="1" t="e">
        <f t="shared" si="260"/>
        <v>#N/A</v>
      </c>
      <c r="QH350" s="1" t="e">
        <f t="shared" si="261"/>
        <v>#N/A</v>
      </c>
      <c r="QI350" s="1" t="e">
        <f t="shared" si="262"/>
        <v>#N/A</v>
      </c>
      <c r="QJ350" s="1" t="e">
        <f t="shared" si="263"/>
        <v>#N/A</v>
      </c>
      <c r="QK350" s="1" t="e">
        <f t="shared" si="264"/>
        <v>#N/A</v>
      </c>
      <c r="QL350" s="1" t="e">
        <f t="shared" si="265"/>
        <v>#N/A</v>
      </c>
      <c r="QM350" s="1" t="e">
        <f t="shared" si="266"/>
        <v>#N/A</v>
      </c>
      <c r="QN350" s="1" t="e">
        <f t="shared" si="267"/>
        <v>#N/A</v>
      </c>
      <c r="QO350" s="1" t="e">
        <f t="shared" si="268"/>
        <v>#N/A</v>
      </c>
      <c r="QP350" s="1" t="e">
        <f t="shared" si="269"/>
        <v>#N/A</v>
      </c>
      <c r="QQ350" s="5" t="s">
        <v>893</v>
      </c>
    </row>
    <row r="351" spans="1:459" s="1" customFormat="1" x14ac:dyDescent="0.2">
      <c r="A351" s="107">
        <v>53045040</v>
      </c>
      <c r="B351" s="108">
        <v>-77.894750000000002</v>
      </c>
      <c r="C351" s="108">
        <v>2.5744166666666666</v>
      </c>
      <c r="D351" s="109">
        <v>42</v>
      </c>
      <c r="E351" s="110" t="s">
        <v>681</v>
      </c>
      <c r="F351" s="110" t="s">
        <v>682</v>
      </c>
      <c r="G351" s="110" t="s">
        <v>29</v>
      </c>
      <c r="H351" s="1">
        <v>65535</v>
      </c>
      <c r="I351" s="1">
        <v>25.1</v>
      </c>
      <c r="J351" s="1">
        <v>25</v>
      </c>
      <c r="K351" s="1">
        <v>24.6</v>
      </c>
      <c r="L351" s="1">
        <v>25.5</v>
      </c>
      <c r="M351" s="1">
        <v>22.9</v>
      </c>
      <c r="N351" s="1">
        <v>23.4</v>
      </c>
      <c r="O351" s="1">
        <v>24</v>
      </c>
      <c r="P351" s="1">
        <v>23.3</v>
      </c>
      <c r="Q351" s="1">
        <v>22.6</v>
      </c>
      <c r="R351" s="1">
        <v>21.7</v>
      </c>
      <c r="S351" s="1">
        <v>23.7</v>
      </c>
      <c r="T351" s="1">
        <v>23.2</v>
      </c>
      <c r="U351" s="1">
        <v>23</v>
      </c>
      <c r="V351" s="1">
        <v>22.1</v>
      </c>
      <c r="W351" s="1">
        <v>23.9</v>
      </c>
      <c r="X351" s="1">
        <v>24</v>
      </c>
      <c r="Y351" s="1">
        <v>24.4</v>
      </c>
      <c r="Z351" s="1">
        <v>24</v>
      </c>
      <c r="AA351" s="1">
        <v>23.9</v>
      </c>
      <c r="AB351" s="1">
        <v>23.9</v>
      </c>
      <c r="AC351" s="1">
        <v>23.9</v>
      </c>
      <c r="AD351" s="1">
        <v>24.5</v>
      </c>
      <c r="AE351" s="1">
        <v>24.3</v>
      </c>
      <c r="AF351" s="1">
        <v>24.3</v>
      </c>
      <c r="AG351" s="1">
        <v>24.7</v>
      </c>
      <c r="AH351" s="1">
        <v>25</v>
      </c>
      <c r="AI351" s="1">
        <v>23.2</v>
      </c>
      <c r="AJ351" s="1">
        <v>22.9</v>
      </c>
      <c r="AK351" s="1">
        <v>24.2</v>
      </c>
      <c r="AL351" s="1">
        <v>23.1</v>
      </c>
      <c r="AM351" s="1">
        <v>65535</v>
      </c>
      <c r="AN351" s="1">
        <v>24.5</v>
      </c>
      <c r="AO351" s="1">
        <v>24</v>
      </c>
      <c r="AP351" s="1">
        <v>24.2</v>
      </c>
      <c r="AQ351" s="1">
        <v>23.9</v>
      </c>
      <c r="AR351" s="1">
        <v>24.7</v>
      </c>
      <c r="AS351" s="1">
        <v>23.9</v>
      </c>
      <c r="AT351" s="1">
        <v>23.7</v>
      </c>
      <c r="AU351" s="1">
        <v>23.8</v>
      </c>
      <c r="AV351" s="1">
        <v>23.1</v>
      </c>
      <c r="AW351" s="1">
        <v>23.8</v>
      </c>
      <c r="AX351" s="1">
        <v>23.9</v>
      </c>
      <c r="AY351" s="1">
        <v>24.4</v>
      </c>
      <c r="AZ351" s="1">
        <v>23.8</v>
      </c>
      <c r="BA351" s="1">
        <v>24.9</v>
      </c>
      <c r="BB351" s="1">
        <v>24.3</v>
      </c>
      <c r="BC351" s="1">
        <v>24.1</v>
      </c>
      <c r="BD351" s="1">
        <v>23.6</v>
      </c>
      <c r="BE351" s="1">
        <v>24</v>
      </c>
      <c r="BF351" s="1">
        <v>24</v>
      </c>
      <c r="BG351" s="1">
        <v>23.7</v>
      </c>
      <c r="BH351" s="1">
        <v>25</v>
      </c>
      <c r="BI351" s="1">
        <v>24.3</v>
      </c>
      <c r="BJ351" s="1">
        <v>24.2</v>
      </c>
      <c r="BK351" s="1">
        <v>22.7</v>
      </c>
      <c r="BL351" s="1">
        <v>23.5</v>
      </c>
      <c r="BM351" s="1">
        <v>24.3</v>
      </c>
      <c r="BN351" s="1">
        <v>23.4</v>
      </c>
      <c r="BO351" s="102"/>
      <c r="BP351" s="1">
        <v>24.3</v>
      </c>
      <c r="BQ351" s="1">
        <v>23.2</v>
      </c>
      <c r="BR351" s="1">
        <v>23.6</v>
      </c>
      <c r="BS351" s="1">
        <v>24.1</v>
      </c>
      <c r="BT351" s="1">
        <v>24</v>
      </c>
      <c r="BU351" s="1">
        <v>24.3</v>
      </c>
      <c r="BV351" s="1">
        <v>24.4</v>
      </c>
      <c r="BW351" s="1">
        <v>24</v>
      </c>
      <c r="BX351" s="1">
        <v>25</v>
      </c>
      <c r="BY351" s="1">
        <v>25</v>
      </c>
      <c r="BZ351" s="1">
        <v>24.2</v>
      </c>
      <c r="CA351" s="1">
        <v>24.9</v>
      </c>
      <c r="CB351" s="1">
        <v>25.2</v>
      </c>
      <c r="CC351" s="1">
        <v>24.2</v>
      </c>
      <c r="CD351" s="1">
        <v>24.5</v>
      </c>
      <c r="CE351" s="1">
        <v>24.8</v>
      </c>
      <c r="CF351" s="1">
        <v>24.5</v>
      </c>
      <c r="CG351" s="1">
        <v>24.7</v>
      </c>
      <c r="CH351" s="1">
        <v>23.7</v>
      </c>
      <c r="CI351" s="1">
        <v>24.3</v>
      </c>
      <c r="CJ351" s="1">
        <v>23.4</v>
      </c>
      <c r="CK351" s="1">
        <v>24.3</v>
      </c>
      <c r="CL351" s="1">
        <v>24.6</v>
      </c>
      <c r="CM351" s="1">
        <v>22.4</v>
      </c>
      <c r="CN351" s="1">
        <v>23.8</v>
      </c>
      <c r="CO351" s="1">
        <v>24.4</v>
      </c>
      <c r="CP351" s="1">
        <v>23.7</v>
      </c>
      <c r="CQ351" s="1">
        <v>24.7</v>
      </c>
      <c r="CR351" s="1">
        <v>23.9</v>
      </c>
      <c r="CS351" s="1">
        <v>24.4</v>
      </c>
      <c r="CT351" s="1">
        <v>25</v>
      </c>
      <c r="CU351" s="1">
        <v>23.8</v>
      </c>
      <c r="CV351" s="1">
        <v>23.4</v>
      </c>
      <c r="CW351" s="1">
        <v>24.2</v>
      </c>
      <c r="CX351" s="1">
        <v>23.7</v>
      </c>
      <c r="CY351" s="1">
        <v>23.4</v>
      </c>
      <c r="CZ351" s="1">
        <v>24</v>
      </c>
      <c r="DA351" s="1">
        <v>24.1</v>
      </c>
      <c r="DB351" s="1">
        <v>24.3</v>
      </c>
      <c r="DC351" s="1">
        <v>23.5</v>
      </c>
      <c r="DD351" s="1">
        <v>23.2</v>
      </c>
      <c r="DE351" s="1">
        <v>24.2</v>
      </c>
      <c r="DF351" s="1">
        <v>24.6</v>
      </c>
      <c r="DG351" s="1">
        <v>24.3</v>
      </c>
      <c r="DH351" s="1">
        <v>23.7</v>
      </c>
      <c r="DI351" s="1">
        <v>24.1</v>
      </c>
      <c r="DJ351" s="1">
        <v>24</v>
      </c>
      <c r="DK351" s="1">
        <v>23.6</v>
      </c>
      <c r="DL351" s="1">
        <v>23.9</v>
      </c>
      <c r="DM351" s="1">
        <v>24.3</v>
      </c>
      <c r="DN351" s="1">
        <v>24.1</v>
      </c>
      <c r="DO351" s="1">
        <v>23.6</v>
      </c>
      <c r="DP351" s="1">
        <v>23.9</v>
      </c>
      <c r="DQ351" s="1">
        <v>24.3</v>
      </c>
      <c r="DR351" s="1">
        <v>23.8</v>
      </c>
      <c r="DS351" s="1">
        <v>24.8</v>
      </c>
      <c r="DT351" s="1">
        <v>23.9</v>
      </c>
      <c r="DU351" s="1">
        <v>25.2</v>
      </c>
      <c r="DV351" s="1">
        <v>25.8</v>
      </c>
      <c r="DW351" s="1">
        <v>25.5</v>
      </c>
      <c r="DX351" s="1">
        <v>24.9</v>
      </c>
      <c r="DY351" s="1">
        <v>25.5</v>
      </c>
      <c r="DZ351" s="1">
        <v>25.5</v>
      </c>
      <c r="EA351" s="1">
        <v>24.6</v>
      </c>
      <c r="EB351" s="1">
        <v>24.7</v>
      </c>
      <c r="EC351" s="1">
        <v>24.2</v>
      </c>
      <c r="ED351" s="1">
        <v>25.7</v>
      </c>
      <c r="EE351" s="1">
        <v>24.9</v>
      </c>
      <c r="EF351" s="1">
        <v>24.3</v>
      </c>
      <c r="EG351" s="1">
        <v>23.9</v>
      </c>
      <c r="EH351" s="1">
        <v>23.7</v>
      </c>
      <c r="EI351" s="1">
        <v>23.7</v>
      </c>
      <c r="EJ351" s="1">
        <v>24.4</v>
      </c>
      <c r="EK351" s="1">
        <v>24.4</v>
      </c>
      <c r="EL351" s="1">
        <v>22.8</v>
      </c>
      <c r="EM351" s="1">
        <v>24.2</v>
      </c>
      <c r="EN351" s="1">
        <v>23.5</v>
      </c>
      <c r="EO351" s="1">
        <v>23.3</v>
      </c>
      <c r="EP351" s="1">
        <v>23.3</v>
      </c>
      <c r="EQ351" s="1">
        <v>22.8</v>
      </c>
      <c r="ER351" s="1">
        <v>24.8</v>
      </c>
      <c r="ES351" s="1">
        <v>24.6</v>
      </c>
      <c r="ET351" s="1">
        <v>24.1</v>
      </c>
      <c r="EU351" s="1">
        <v>23.7</v>
      </c>
      <c r="EV351" s="1">
        <v>22.2</v>
      </c>
      <c r="EW351" s="1">
        <v>24</v>
      </c>
      <c r="EX351" s="1">
        <v>22.6</v>
      </c>
      <c r="EY351" s="1">
        <v>23.8</v>
      </c>
      <c r="EZ351" s="1">
        <v>24</v>
      </c>
      <c r="FA351" s="1">
        <v>22.4</v>
      </c>
      <c r="FB351" s="1">
        <v>23.7</v>
      </c>
      <c r="FC351" s="1">
        <v>23.7</v>
      </c>
      <c r="FD351" s="1">
        <v>23.2</v>
      </c>
      <c r="FE351" s="1">
        <v>23</v>
      </c>
      <c r="FF351" s="1">
        <v>25</v>
      </c>
      <c r="FG351" s="1">
        <v>24.5</v>
      </c>
      <c r="FH351" s="1">
        <v>25.1</v>
      </c>
      <c r="FI351" s="1">
        <v>23.7</v>
      </c>
      <c r="FJ351" s="1">
        <v>23.2</v>
      </c>
      <c r="FK351" s="1">
        <v>22.8</v>
      </c>
      <c r="FL351" s="1">
        <v>24.5</v>
      </c>
      <c r="FM351" s="1">
        <v>24.3</v>
      </c>
      <c r="FN351" s="1">
        <v>22.9</v>
      </c>
      <c r="FO351" s="1">
        <v>24</v>
      </c>
      <c r="FP351" s="1">
        <v>23.9</v>
      </c>
      <c r="FQ351" s="1">
        <v>23.6</v>
      </c>
      <c r="FR351" s="1">
        <v>24</v>
      </c>
      <c r="FS351" s="1">
        <v>24</v>
      </c>
      <c r="FT351" s="1">
        <v>24.2</v>
      </c>
      <c r="FU351" s="1">
        <v>25.7</v>
      </c>
      <c r="FV351" s="1">
        <v>25.5</v>
      </c>
      <c r="FW351" s="1">
        <v>25.2</v>
      </c>
      <c r="FX351" s="1">
        <v>24.8</v>
      </c>
      <c r="FY351" s="1">
        <v>24.9</v>
      </c>
      <c r="FZ351" s="1">
        <v>24.6</v>
      </c>
      <c r="GA351" s="1">
        <v>24.3</v>
      </c>
      <c r="GB351" s="1">
        <v>23.2</v>
      </c>
      <c r="GC351" s="1">
        <v>23.4</v>
      </c>
      <c r="GD351" s="1">
        <v>24.2</v>
      </c>
      <c r="GE351" s="1">
        <v>24.5</v>
      </c>
      <c r="GF351" s="1">
        <v>24.6</v>
      </c>
      <c r="GG351" s="1">
        <v>23.9</v>
      </c>
      <c r="GH351" s="1">
        <v>24.2</v>
      </c>
      <c r="GI351" s="1">
        <v>23.6</v>
      </c>
      <c r="GJ351" s="1">
        <v>23.6</v>
      </c>
      <c r="GK351" s="1">
        <v>24</v>
      </c>
      <c r="GL351" s="1">
        <v>24.2</v>
      </c>
      <c r="GM351" s="1">
        <v>25.1</v>
      </c>
      <c r="GN351" s="1">
        <v>24.4</v>
      </c>
      <c r="GO351" s="1">
        <v>23.8</v>
      </c>
      <c r="GP351" s="1">
        <v>22.7</v>
      </c>
      <c r="GQ351" s="1">
        <v>24</v>
      </c>
      <c r="GR351" s="1">
        <v>24.2</v>
      </c>
      <c r="GS351" s="1">
        <v>23.9</v>
      </c>
      <c r="GT351" s="1">
        <v>23.4</v>
      </c>
      <c r="GU351" s="1">
        <v>23.7</v>
      </c>
      <c r="GV351" s="1">
        <v>22.7</v>
      </c>
      <c r="GW351" s="1">
        <v>22</v>
      </c>
      <c r="GX351" s="1">
        <v>24.7</v>
      </c>
      <c r="GY351" s="1">
        <v>23.9</v>
      </c>
      <c r="GZ351" s="1">
        <v>24</v>
      </c>
      <c r="HA351" s="1">
        <v>25.2</v>
      </c>
      <c r="HB351" s="1">
        <v>24.5</v>
      </c>
      <c r="HC351" s="1">
        <v>23.2</v>
      </c>
      <c r="HD351" s="1">
        <v>23.8</v>
      </c>
      <c r="HE351" s="1">
        <v>22.7</v>
      </c>
      <c r="HF351" s="1">
        <v>22.8</v>
      </c>
      <c r="HG351" s="1">
        <v>23.3</v>
      </c>
      <c r="HH351" s="1">
        <v>23.8</v>
      </c>
      <c r="HI351" s="1">
        <v>23.4</v>
      </c>
      <c r="HJ351" s="1">
        <v>23.1</v>
      </c>
      <c r="HK351" s="1">
        <v>24.4</v>
      </c>
      <c r="HL351" s="1">
        <v>24.5</v>
      </c>
      <c r="HM351" s="1">
        <v>25</v>
      </c>
      <c r="HN351" s="1">
        <v>23.6</v>
      </c>
      <c r="HO351" s="1">
        <v>23.7</v>
      </c>
      <c r="HP351" s="1">
        <v>24.1</v>
      </c>
      <c r="HQ351" s="1">
        <v>24.5</v>
      </c>
      <c r="HR351" s="1">
        <v>24</v>
      </c>
      <c r="HS351" s="1">
        <v>23.3</v>
      </c>
      <c r="HT351" s="1">
        <v>23.7</v>
      </c>
      <c r="HU351" s="1">
        <v>24.1</v>
      </c>
      <c r="HV351" s="1">
        <v>24</v>
      </c>
      <c r="HW351" s="1">
        <v>24</v>
      </c>
      <c r="HX351" s="1">
        <v>24.3</v>
      </c>
      <c r="HY351" s="1">
        <v>24</v>
      </c>
      <c r="HZ351" s="1">
        <v>24.7</v>
      </c>
      <c r="IA351" s="1">
        <v>23.3</v>
      </c>
      <c r="IB351" s="1">
        <v>22.8</v>
      </c>
      <c r="IC351" s="1">
        <v>23</v>
      </c>
      <c r="ID351" s="1">
        <v>24.4</v>
      </c>
      <c r="IE351" s="1">
        <v>24.3</v>
      </c>
      <c r="IF351" s="1">
        <v>23.2</v>
      </c>
      <c r="IG351" s="1">
        <v>24.4</v>
      </c>
      <c r="IH351" s="1">
        <v>24.1</v>
      </c>
      <c r="II351" s="1">
        <v>24.7</v>
      </c>
      <c r="IJ351" s="1">
        <v>24.2</v>
      </c>
      <c r="IK351" s="1">
        <v>23.6</v>
      </c>
      <c r="IL351" s="1">
        <v>24.5</v>
      </c>
      <c r="IM351" s="1">
        <v>24.7</v>
      </c>
      <c r="IN351" s="1">
        <v>24.5</v>
      </c>
      <c r="IO351" s="1">
        <v>23.8</v>
      </c>
      <c r="IP351" s="1">
        <v>23.8</v>
      </c>
      <c r="IQ351" s="1">
        <v>23.5</v>
      </c>
      <c r="IR351" s="1">
        <v>23.4</v>
      </c>
      <c r="IS351" s="1">
        <v>23.4</v>
      </c>
      <c r="IT351" s="1">
        <v>24.3</v>
      </c>
      <c r="IU351" s="1">
        <v>24</v>
      </c>
      <c r="IV351" s="1">
        <v>23.5</v>
      </c>
      <c r="IW351" s="1">
        <v>23.4</v>
      </c>
      <c r="IX351" s="1">
        <v>24</v>
      </c>
      <c r="IY351" s="1">
        <v>23.6</v>
      </c>
      <c r="IZ351" s="1">
        <v>23.7</v>
      </c>
      <c r="JA351" s="1">
        <v>23.4</v>
      </c>
      <c r="JB351" s="1">
        <v>23.6</v>
      </c>
      <c r="JC351" s="1">
        <v>23.6</v>
      </c>
      <c r="JD351" s="1">
        <v>22.9</v>
      </c>
      <c r="JE351" s="1">
        <v>23.7</v>
      </c>
      <c r="JF351" s="1">
        <v>23.6</v>
      </c>
      <c r="JG351" s="1">
        <v>23.6</v>
      </c>
      <c r="JH351" s="1">
        <v>23.6</v>
      </c>
      <c r="JI351" s="1">
        <v>23.3</v>
      </c>
      <c r="JJ351" s="1">
        <v>23.4</v>
      </c>
      <c r="JK351" s="1">
        <v>24</v>
      </c>
      <c r="JL351" s="1">
        <v>23.8</v>
      </c>
      <c r="JM351" s="1">
        <v>23.5</v>
      </c>
      <c r="JN351" s="1">
        <v>23.7</v>
      </c>
      <c r="JO351" s="1">
        <v>23.5</v>
      </c>
      <c r="JP351" s="1">
        <v>23.9</v>
      </c>
      <c r="JQ351" s="1">
        <v>22.7</v>
      </c>
      <c r="JR351" s="1">
        <v>23</v>
      </c>
      <c r="JS351" s="1">
        <v>23.9</v>
      </c>
      <c r="JT351" s="1">
        <v>23.3</v>
      </c>
      <c r="JU351" s="1">
        <v>23.3</v>
      </c>
      <c r="JV351" s="1">
        <v>23.8</v>
      </c>
      <c r="JW351" s="1">
        <v>23.5</v>
      </c>
      <c r="JX351" s="1">
        <v>23.1</v>
      </c>
      <c r="JY351" s="1">
        <v>21.6</v>
      </c>
      <c r="JZ351" s="1">
        <v>23.8</v>
      </c>
      <c r="KA351" s="1">
        <v>23.5</v>
      </c>
      <c r="KB351" s="1">
        <v>23.4</v>
      </c>
      <c r="KC351" s="1">
        <v>23.9</v>
      </c>
      <c r="KD351" s="1">
        <v>23.7</v>
      </c>
      <c r="KE351" s="1">
        <v>23.5</v>
      </c>
      <c r="KF351" s="1">
        <v>23.2</v>
      </c>
      <c r="KG351" s="1">
        <v>23.5</v>
      </c>
      <c r="KH351" s="1">
        <v>23.3</v>
      </c>
      <c r="KI351" s="1">
        <v>23.4</v>
      </c>
      <c r="KJ351" s="1">
        <v>23.1</v>
      </c>
      <c r="KK351" s="1">
        <v>22.5</v>
      </c>
      <c r="KL351" s="1">
        <v>23</v>
      </c>
      <c r="KM351" s="1">
        <v>22.9</v>
      </c>
      <c r="KN351" s="1">
        <v>22.7</v>
      </c>
      <c r="KO351" s="1">
        <v>23.4</v>
      </c>
      <c r="KP351" s="1">
        <v>23.7</v>
      </c>
      <c r="KQ351" s="1">
        <v>23</v>
      </c>
      <c r="KR351" s="1">
        <v>21.2</v>
      </c>
      <c r="KS351" s="1">
        <v>23.7</v>
      </c>
      <c r="KT351" s="1">
        <v>23.8</v>
      </c>
      <c r="KU351" s="1">
        <v>23.6</v>
      </c>
      <c r="KV351" s="1">
        <v>23.3</v>
      </c>
      <c r="KW351" s="1">
        <v>24.1</v>
      </c>
      <c r="KX351" s="1">
        <v>23.3</v>
      </c>
      <c r="KY351" s="1">
        <v>23.4</v>
      </c>
      <c r="KZ351" s="1">
        <v>23.8</v>
      </c>
      <c r="LA351" s="1">
        <v>23.7</v>
      </c>
      <c r="LB351" s="1">
        <v>22.3</v>
      </c>
      <c r="LC351" s="1">
        <v>24.3</v>
      </c>
      <c r="LD351" s="1">
        <v>23.6</v>
      </c>
      <c r="LE351" s="1">
        <v>23.8</v>
      </c>
      <c r="LF351" s="1">
        <v>23.5</v>
      </c>
      <c r="LG351" s="1">
        <v>24.1</v>
      </c>
      <c r="LH351" s="1">
        <v>24.4</v>
      </c>
      <c r="LI351" s="1">
        <v>24</v>
      </c>
      <c r="LJ351" s="1">
        <v>23</v>
      </c>
      <c r="LK351" s="1">
        <v>23.6</v>
      </c>
      <c r="LL351" s="1">
        <v>23.9</v>
      </c>
      <c r="LM351" s="1">
        <v>23.4</v>
      </c>
      <c r="LN351" s="1">
        <v>23.5</v>
      </c>
      <c r="LO351" s="1">
        <v>23.9</v>
      </c>
      <c r="LP351" s="1">
        <v>23.6</v>
      </c>
      <c r="LQ351" s="1">
        <v>23.7</v>
      </c>
      <c r="LR351" s="1">
        <v>23.9</v>
      </c>
      <c r="LS351" s="1">
        <v>22.5</v>
      </c>
      <c r="LT351" s="1">
        <v>23</v>
      </c>
      <c r="LU351" s="1">
        <v>21.4</v>
      </c>
      <c r="LV351" s="1">
        <v>21.7</v>
      </c>
      <c r="LW351" s="1">
        <v>23.9</v>
      </c>
      <c r="LX351" s="1">
        <v>22.9</v>
      </c>
      <c r="LY351" s="1">
        <v>23.8</v>
      </c>
      <c r="LZ351" s="1">
        <v>24.1</v>
      </c>
      <c r="MA351" s="1">
        <v>24.3</v>
      </c>
      <c r="MB351" s="1">
        <v>24</v>
      </c>
      <c r="MC351" s="1">
        <v>23.9</v>
      </c>
      <c r="MD351" s="1">
        <v>23.1</v>
      </c>
      <c r="ME351" s="1">
        <v>65535</v>
      </c>
      <c r="MF351" s="1">
        <v>65535</v>
      </c>
      <c r="MG351" s="1">
        <v>65535</v>
      </c>
      <c r="MH351" s="1">
        <v>65535</v>
      </c>
      <c r="MI351" s="1">
        <v>65535</v>
      </c>
      <c r="MJ351" s="1">
        <v>65535</v>
      </c>
      <c r="MK351" s="1">
        <v>65535</v>
      </c>
      <c r="ML351" s="1">
        <v>65535</v>
      </c>
      <c r="MM351" s="1">
        <v>65535</v>
      </c>
      <c r="MN351" s="1">
        <v>65535</v>
      </c>
      <c r="MO351" s="1">
        <v>65535</v>
      </c>
      <c r="MP351" s="1">
        <v>65535</v>
      </c>
      <c r="MQ351" s="1">
        <v>65535</v>
      </c>
      <c r="MR351" s="1">
        <v>65535</v>
      </c>
      <c r="MS351" s="1">
        <v>65535</v>
      </c>
      <c r="MT351" s="1">
        <v>65535</v>
      </c>
      <c r="MU351" s="1">
        <v>65535</v>
      </c>
      <c r="MV351" s="1">
        <v>65535</v>
      </c>
      <c r="MW351" s="1">
        <v>65535</v>
      </c>
      <c r="MX351" s="1">
        <v>65535</v>
      </c>
      <c r="MY351" s="1">
        <v>65535</v>
      </c>
      <c r="MZ351" s="1">
        <v>65535</v>
      </c>
      <c r="NA351" s="1">
        <v>65535</v>
      </c>
      <c r="NB351" s="1">
        <v>65535</v>
      </c>
      <c r="NC351" s="1">
        <v>65535</v>
      </c>
      <c r="ND351" s="1">
        <v>65535</v>
      </c>
      <c r="NE351" s="1">
        <v>65535</v>
      </c>
      <c r="NF351" s="1">
        <v>65535</v>
      </c>
      <c r="NG351" s="1">
        <v>65535</v>
      </c>
      <c r="NH351" s="1">
        <v>65535</v>
      </c>
      <c r="NI351" s="1">
        <v>23.7</v>
      </c>
      <c r="NJ351" s="6">
        <f t="shared" si="270"/>
        <v>0.967741935483871</v>
      </c>
      <c r="NK351" s="3">
        <f t="shared" si="271"/>
        <v>0.9642857142857143</v>
      </c>
      <c r="NL351" s="3">
        <f t="shared" si="272"/>
        <v>1</v>
      </c>
      <c r="NM351" s="3">
        <f t="shared" si="273"/>
        <v>1</v>
      </c>
      <c r="NN351" s="3">
        <f t="shared" si="274"/>
        <v>1</v>
      </c>
      <c r="NO351" s="3">
        <f t="shared" si="275"/>
        <v>1</v>
      </c>
      <c r="NP351" s="3">
        <f t="shared" si="276"/>
        <v>1</v>
      </c>
      <c r="NQ351" s="3">
        <f t="shared" si="277"/>
        <v>1</v>
      </c>
      <c r="NR351" s="3">
        <f t="shared" si="278"/>
        <v>1</v>
      </c>
      <c r="NS351" s="3">
        <f t="shared" si="279"/>
        <v>1</v>
      </c>
      <c r="NT351" s="3">
        <f t="shared" si="280"/>
        <v>1</v>
      </c>
      <c r="NU351" s="3">
        <f t="shared" si="281"/>
        <v>3.2258064516129031E-2</v>
      </c>
      <c r="NV351" s="3">
        <f t="shared" si="282"/>
        <v>0.9123287671232877</v>
      </c>
      <c r="NW351" s="5">
        <f t="shared" si="283"/>
        <v>23.81</v>
      </c>
      <c r="NX351" s="1">
        <f t="shared" si="284"/>
        <v>23.988888888888891</v>
      </c>
      <c r="NY351" s="1">
        <f t="shared" si="285"/>
        <v>24.241935483870964</v>
      </c>
      <c r="NZ351" s="1">
        <f t="shared" si="286"/>
        <v>24.136666666666663</v>
      </c>
      <c r="OA351" s="1">
        <f t="shared" si="287"/>
        <v>23.967741935483875</v>
      </c>
      <c r="OB351" s="1">
        <f t="shared" si="288"/>
        <v>24.15666666666667</v>
      </c>
      <c r="OC351" s="1">
        <f t="shared" si="289"/>
        <v>23.767741935483862</v>
      </c>
      <c r="OD351" s="1">
        <f t="shared" si="290"/>
        <v>23.993548387096777</v>
      </c>
      <c r="OE351" s="1">
        <f t="shared" si="291"/>
        <v>23.553333333333335</v>
      </c>
      <c r="OF351" s="1">
        <f t="shared" si="292"/>
        <v>23.280645161290316</v>
      </c>
      <c r="OG351" s="1">
        <f t="shared" si="293"/>
        <v>23.493333333333329</v>
      </c>
      <c r="OH351" s="1" t="e">
        <f t="shared" si="294"/>
        <v>#N/A</v>
      </c>
      <c r="OI351" s="111" t="e">
        <f>NA()</f>
        <v>#N/A</v>
      </c>
      <c r="OJ351" s="112" t="e">
        <f>NA()</f>
        <v>#N/A</v>
      </c>
      <c r="OK351" s="112" t="e">
        <f>NA()</f>
        <v>#N/A</v>
      </c>
      <c r="OL351" s="112" t="e">
        <f>NA()</f>
        <v>#N/A</v>
      </c>
      <c r="OM351" s="112" t="e">
        <f>NA()</f>
        <v>#N/A</v>
      </c>
      <c r="ON351" s="112" t="e">
        <f>NA()</f>
        <v>#N/A</v>
      </c>
      <c r="OO351" s="112" t="e">
        <f>NA()</f>
        <v>#N/A</v>
      </c>
      <c r="OP351" s="112" t="e">
        <f>NA()</f>
        <v>#N/A</v>
      </c>
      <c r="OQ351" s="112" t="e">
        <f>NA()</f>
        <v>#N/A</v>
      </c>
      <c r="OR351" s="112" t="e">
        <f>NA()</f>
        <v>#N/A</v>
      </c>
      <c r="OS351" s="112" t="e">
        <f>NA()</f>
        <v>#N/A</v>
      </c>
      <c r="OT351" s="112" t="e">
        <f>NA()</f>
        <v>#N/A</v>
      </c>
      <c r="OU351" s="5" t="e">
        <f t="shared" si="246"/>
        <v>#N/A</v>
      </c>
      <c r="OV351" s="1" t="e">
        <f t="shared" si="247"/>
        <v>#N/A</v>
      </c>
      <c r="OW351" s="1" t="e">
        <f t="shared" si="248"/>
        <v>#N/A</v>
      </c>
      <c r="OX351" s="1" t="e">
        <f t="shared" si="249"/>
        <v>#N/A</v>
      </c>
      <c r="OY351" s="1" t="e">
        <f t="shared" si="250"/>
        <v>#N/A</v>
      </c>
      <c r="OZ351" s="1" t="e">
        <f t="shared" si="251"/>
        <v>#N/A</v>
      </c>
      <c r="PA351" s="1" t="e">
        <f t="shared" si="252"/>
        <v>#N/A</v>
      </c>
      <c r="PB351" s="1" t="e">
        <f t="shared" si="253"/>
        <v>#N/A</v>
      </c>
      <c r="PC351" s="1" t="e">
        <f t="shared" si="254"/>
        <v>#N/A</v>
      </c>
      <c r="PD351" s="1" t="e">
        <f t="shared" si="255"/>
        <v>#N/A</v>
      </c>
      <c r="PE351" s="1" t="e">
        <f t="shared" si="256"/>
        <v>#N/A</v>
      </c>
      <c r="PF351" s="1" t="e">
        <f t="shared" si="257"/>
        <v>#N/A</v>
      </c>
      <c r="PG351" s="111" t="e">
        <f>NA()</f>
        <v>#N/A</v>
      </c>
      <c r="PH351" s="112" t="e">
        <f>NA()</f>
        <v>#N/A</v>
      </c>
      <c r="PI351" s="112" t="e">
        <f>NA()</f>
        <v>#N/A</v>
      </c>
      <c r="PJ351" s="112" t="e">
        <f>NA()</f>
        <v>#N/A</v>
      </c>
      <c r="PK351" s="112" t="e">
        <f>NA()</f>
        <v>#N/A</v>
      </c>
      <c r="PL351" s="112" t="e">
        <f>NA()</f>
        <v>#N/A</v>
      </c>
      <c r="PM351" s="112" t="e">
        <f>NA()</f>
        <v>#N/A</v>
      </c>
      <c r="PN351" s="112" t="e">
        <f>NA()</f>
        <v>#N/A</v>
      </c>
      <c r="PO351" s="112" t="e">
        <f>NA()</f>
        <v>#N/A</v>
      </c>
      <c r="PP351" s="112" t="e">
        <f>NA()</f>
        <v>#N/A</v>
      </c>
      <c r="PQ351" s="112" t="e">
        <f>NA()</f>
        <v>#N/A</v>
      </c>
      <c r="PR351" s="137" t="e">
        <f>NA()</f>
        <v>#N/A</v>
      </c>
      <c r="PS351" s="5">
        <f t="array" ref="PS351">+IF(ISERROR($NW351)=FALSE,MIN(IF($H351:$AL351&lt;65534,$H351:$AL351,"")),NA())</f>
        <v>21.7</v>
      </c>
      <c r="PT351" s="1">
        <f t="array" ref="PT351">+IF(ISERROR($NX351)=FALSE,MIN(IF($AM351:$BN351&lt;65534,$AM351:$BN351,"")),NA())</f>
        <v>22.7</v>
      </c>
      <c r="PU351" s="1">
        <f t="array" ref="PU351">+IF(ISERROR($NY351)=FALSE,MIN(IF($BP351:$CT351&lt;65534,$BP351:$CT351,"")),NA())</f>
        <v>22.4</v>
      </c>
      <c r="PV351" s="1">
        <f t="array" ref="PV351">+IF(ISERROR($NZ351)=FALSE,MIN(IF($CU351:$DX351&lt;65534,$CU351:$DX351,"")),NA())</f>
        <v>23.2</v>
      </c>
      <c r="PW351" s="1">
        <f t="array" ref="PW351">+IF(ISERROR($OA351)=FALSE,MIN(IF($DY351:$FC351&lt;65534,$DY351:$FC351,"")),NA())</f>
        <v>22.2</v>
      </c>
      <c r="PX351" s="1">
        <f t="array" ref="PX351">+IF(ISERROR($OB351)=FALSE,MIN(IF($FD351:$GG351&lt;65534,$FD351:$GG351,"")),NA())</f>
        <v>22.8</v>
      </c>
      <c r="PY351" s="1">
        <f t="array" ref="PY351">+IF(ISERROR($OC351)=FALSE,MIN(IF($GH351:$HL351&lt;65534,$GH351:$HL351,"")),NA())</f>
        <v>22</v>
      </c>
      <c r="PZ351" s="1">
        <f t="array" ref="PZ351">+IF(ISERROR($OD351)=FALSE,MIN(IF($HM351:$IQ351&lt;65534,$HM351:$IQ351,"")),NA())</f>
        <v>22.8</v>
      </c>
      <c r="QA351" s="1">
        <f t="array" ref="QA351">+IF(ISERROR($OE351)=FALSE,MIN(IF($IR351:$JU351&lt;65534,$IR351:$JU351,"")),NA())</f>
        <v>22.7</v>
      </c>
      <c r="QB351" s="1">
        <f t="array" ref="QB351">+IF(ISERROR($OF351)=FALSE,MIN(IF($JV351:$KZ351&lt;65534,$JV351:$KZ351,"")),NA())</f>
        <v>21.2</v>
      </c>
      <c r="QC351" s="1">
        <f t="array" ref="QC351">+IF(ISERROR($OG351)=FALSE,MIN(IF($LA351:$MD351&lt;65534,$LA351:$MD351,"")),NA())</f>
        <v>21.4</v>
      </c>
      <c r="QD351" s="1" t="e">
        <f t="array" ref="QD351">+IF(ISERROR($OH351)=FALSE,MIN(IF($ME351:$NI351&lt;65534,$ME351:$NI351,"")),NA())</f>
        <v>#N/A</v>
      </c>
      <c r="QE351" s="5" t="e">
        <f t="shared" si="258"/>
        <v>#N/A</v>
      </c>
      <c r="QF351" s="1" t="e">
        <f t="shared" si="259"/>
        <v>#N/A</v>
      </c>
      <c r="QG351" s="1" t="e">
        <f t="shared" si="260"/>
        <v>#N/A</v>
      </c>
      <c r="QH351" s="1" t="e">
        <f t="shared" si="261"/>
        <v>#N/A</v>
      </c>
      <c r="QI351" s="1" t="e">
        <f t="shared" si="262"/>
        <v>#N/A</v>
      </c>
      <c r="QJ351" s="1" t="e">
        <f t="shared" si="263"/>
        <v>#N/A</v>
      </c>
      <c r="QK351" s="1" t="e">
        <f t="shared" si="264"/>
        <v>#N/A</v>
      </c>
      <c r="QL351" s="1" t="e">
        <f t="shared" si="265"/>
        <v>#N/A</v>
      </c>
      <c r="QM351" s="1" t="e">
        <f t="shared" si="266"/>
        <v>#N/A</v>
      </c>
      <c r="QN351" s="1" t="e">
        <f t="shared" si="267"/>
        <v>#N/A</v>
      </c>
      <c r="QO351" s="1" t="e">
        <f t="shared" si="268"/>
        <v>#N/A</v>
      </c>
      <c r="QP351" s="1" t="e">
        <f t="shared" si="269"/>
        <v>#N/A</v>
      </c>
      <c r="QQ351" s="5" t="s">
        <v>893</v>
      </c>
    </row>
    <row r="352" spans="1:459" s="1" customFormat="1" x14ac:dyDescent="0.2">
      <c r="A352" s="107">
        <v>53075020</v>
      </c>
      <c r="B352" s="108">
        <v>-77.25877777777778</v>
      </c>
      <c r="C352" s="108">
        <v>2.3114166666666667</v>
      </c>
      <c r="D352" s="109">
        <v>1750</v>
      </c>
      <c r="E352" s="110" t="s">
        <v>683</v>
      </c>
      <c r="F352" s="110" t="s">
        <v>684</v>
      </c>
      <c r="G352" s="110" t="s">
        <v>29</v>
      </c>
      <c r="H352" s="1">
        <v>65535</v>
      </c>
      <c r="I352" s="1">
        <v>65535</v>
      </c>
      <c r="J352" s="1">
        <v>65535</v>
      </c>
      <c r="K352" s="1">
        <v>65535</v>
      </c>
      <c r="L352" s="1">
        <v>65535</v>
      </c>
      <c r="M352" s="1">
        <v>65535</v>
      </c>
      <c r="N352" s="1">
        <v>65535</v>
      </c>
      <c r="O352" s="1">
        <v>65535</v>
      </c>
      <c r="P352" s="1">
        <v>65535</v>
      </c>
      <c r="Q352" s="1">
        <v>65535</v>
      </c>
      <c r="R352" s="1">
        <v>65535</v>
      </c>
      <c r="S352" s="1">
        <v>65535</v>
      </c>
      <c r="T352" s="1">
        <v>65535</v>
      </c>
      <c r="U352" s="1">
        <v>65535</v>
      </c>
      <c r="V352" s="1">
        <v>65535</v>
      </c>
      <c r="W352" s="1">
        <v>65535</v>
      </c>
      <c r="X352" s="1">
        <v>65535</v>
      </c>
      <c r="Y352" s="1">
        <v>65535</v>
      </c>
      <c r="Z352" s="1">
        <v>65535</v>
      </c>
      <c r="AA352" s="1">
        <v>65535</v>
      </c>
      <c r="AB352" s="1">
        <v>65535</v>
      </c>
      <c r="AC352" s="1">
        <v>65535</v>
      </c>
      <c r="AD352" s="1">
        <v>65535</v>
      </c>
      <c r="AE352" s="1">
        <v>65535</v>
      </c>
      <c r="AF352" s="1">
        <v>65535</v>
      </c>
      <c r="AG352" s="1">
        <v>65535</v>
      </c>
      <c r="AH352" s="1">
        <v>65535</v>
      </c>
      <c r="AI352" s="1">
        <v>65535</v>
      </c>
      <c r="AJ352" s="1">
        <v>65535</v>
      </c>
      <c r="AK352" s="1">
        <v>65535</v>
      </c>
      <c r="AL352" s="1">
        <v>65535</v>
      </c>
      <c r="AM352" s="1">
        <v>65535</v>
      </c>
      <c r="AN352" s="1">
        <v>65535</v>
      </c>
      <c r="AO352" s="1">
        <v>65535</v>
      </c>
      <c r="AP352" s="1">
        <v>65535</v>
      </c>
      <c r="AQ352" s="1">
        <v>65535</v>
      </c>
      <c r="AR352" s="1">
        <v>65535</v>
      </c>
      <c r="AS352" s="1">
        <v>65535</v>
      </c>
      <c r="AT352" s="1">
        <v>65535</v>
      </c>
      <c r="AU352" s="1">
        <v>65535</v>
      </c>
      <c r="AV352" s="1">
        <v>65535</v>
      </c>
      <c r="AW352" s="1">
        <v>65535</v>
      </c>
      <c r="AX352" s="1">
        <v>65535</v>
      </c>
      <c r="AY352" s="1">
        <v>65535</v>
      </c>
      <c r="AZ352" s="1">
        <v>65535</v>
      </c>
      <c r="BA352" s="1">
        <v>65535</v>
      </c>
      <c r="BB352" s="1">
        <v>65535</v>
      </c>
      <c r="BC352" s="1">
        <v>65535</v>
      </c>
      <c r="BD352" s="1">
        <v>65535</v>
      </c>
      <c r="BE352" s="1">
        <v>65535</v>
      </c>
      <c r="BF352" s="1">
        <v>65535</v>
      </c>
      <c r="BG352" s="1">
        <v>65535</v>
      </c>
      <c r="BH352" s="1">
        <v>65535</v>
      </c>
      <c r="BI352" s="1">
        <v>65535</v>
      </c>
      <c r="BJ352" s="1">
        <v>65535</v>
      </c>
      <c r="BK352" s="1">
        <v>65535</v>
      </c>
      <c r="BL352" s="1">
        <v>65535</v>
      </c>
      <c r="BM352" s="1">
        <v>65535</v>
      </c>
      <c r="BN352" s="1">
        <v>65535</v>
      </c>
      <c r="BO352" s="102"/>
      <c r="BP352" s="1">
        <v>65535</v>
      </c>
      <c r="BQ352" s="1">
        <v>65535</v>
      </c>
      <c r="BR352" s="1">
        <v>65535</v>
      </c>
      <c r="BS352" s="1">
        <v>65535</v>
      </c>
      <c r="BT352" s="1">
        <v>65535</v>
      </c>
      <c r="BU352" s="1">
        <v>65535</v>
      </c>
      <c r="BV352" s="1">
        <v>65535</v>
      </c>
      <c r="BW352" s="1">
        <v>65535</v>
      </c>
      <c r="BX352" s="1">
        <v>65535</v>
      </c>
      <c r="BY352" s="1">
        <v>65535</v>
      </c>
      <c r="BZ352" s="1">
        <v>65535</v>
      </c>
      <c r="CA352" s="1">
        <v>65535</v>
      </c>
      <c r="CB352" s="1">
        <v>65535</v>
      </c>
      <c r="CC352" s="1">
        <v>65535</v>
      </c>
      <c r="CD352" s="1">
        <v>65535</v>
      </c>
      <c r="CE352" s="1">
        <v>65535</v>
      </c>
      <c r="CF352" s="1">
        <v>65535</v>
      </c>
      <c r="CG352" s="1">
        <v>65535</v>
      </c>
      <c r="CH352" s="1">
        <v>65535</v>
      </c>
      <c r="CI352" s="1">
        <v>65535</v>
      </c>
      <c r="CJ352" s="1">
        <v>65535</v>
      </c>
      <c r="CK352" s="1">
        <v>65535</v>
      </c>
      <c r="CL352" s="1">
        <v>65535</v>
      </c>
      <c r="CM352" s="1">
        <v>65535</v>
      </c>
      <c r="CN352" s="1">
        <v>65535</v>
      </c>
      <c r="CO352" s="1">
        <v>65535</v>
      </c>
      <c r="CP352" s="1">
        <v>65535</v>
      </c>
      <c r="CQ352" s="1">
        <v>65535</v>
      </c>
      <c r="CR352" s="1">
        <v>65535</v>
      </c>
      <c r="CS352" s="1">
        <v>65535</v>
      </c>
      <c r="CT352" s="1">
        <v>65535</v>
      </c>
      <c r="CU352" s="1">
        <v>23.8</v>
      </c>
      <c r="CV352" s="1">
        <v>23.4</v>
      </c>
      <c r="CW352" s="1">
        <v>24.2</v>
      </c>
      <c r="CX352" s="1">
        <v>23.7</v>
      </c>
      <c r="CY352" s="1">
        <v>23.4</v>
      </c>
      <c r="CZ352" s="1">
        <v>24</v>
      </c>
      <c r="DA352" s="1">
        <v>24.1</v>
      </c>
      <c r="DB352" s="1">
        <v>24.3</v>
      </c>
      <c r="DC352" s="1">
        <v>23.5</v>
      </c>
      <c r="DD352" s="1">
        <v>23.2</v>
      </c>
      <c r="DE352" s="1">
        <v>24.2</v>
      </c>
      <c r="DF352" s="1">
        <v>24.6</v>
      </c>
      <c r="DG352" s="1">
        <v>24.3</v>
      </c>
      <c r="DH352" s="1">
        <v>23.7</v>
      </c>
      <c r="DI352" s="1">
        <v>24.1</v>
      </c>
      <c r="DJ352" s="1">
        <v>24</v>
      </c>
      <c r="DK352" s="1">
        <v>23.6</v>
      </c>
      <c r="DL352" s="1">
        <v>23.9</v>
      </c>
      <c r="DM352" s="1">
        <v>24.3</v>
      </c>
      <c r="DN352" s="1">
        <v>24.1</v>
      </c>
      <c r="DO352" s="1">
        <v>23.6</v>
      </c>
      <c r="DP352" s="1">
        <v>23.9</v>
      </c>
      <c r="DQ352" s="1">
        <v>24.3</v>
      </c>
      <c r="DR352" s="1">
        <v>23.8</v>
      </c>
      <c r="DS352" s="1">
        <v>24.8</v>
      </c>
      <c r="DT352" s="1">
        <v>23.9</v>
      </c>
      <c r="DU352" s="1">
        <v>25.2</v>
      </c>
      <c r="DV352" s="1">
        <v>25.8</v>
      </c>
      <c r="DW352" s="1">
        <v>25.5</v>
      </c>
      <c r="DX352" s="1">
        <v>24.9</v>
      </c>
      <c r="DY352" s="1">
        <v>25.5</v>
      </c>
      <c r="DZ352" s="1">
        <v>25.5</v>
      </c>
      <c r="EA352" s="1">
        <v>24.6</v>
      </c>
      <c r="EB352" s="1">
        <v>24.7</v>
      </c>
      <c r="EC352" s="1">
        <v>24.2</v>
      </c>
      <c r="ED352" s="1">
        <v>25.7</v>
      </c>
      <c r="EE352" s="1">
        <v>24.9</v>
      </c>
      <c r="EF352" s="1">
        <v>24.3</v>
      </c>
      <c r="EG352" s="1">
        <v>23.9</v>
      </c>
      <c r="EH352" s="1">
        <v>23.7</v>
      </c>
      <c r="EI352" s="1">
        <v>23.7</v>
      </c>
      <c r="EJ352" s="1">
        <v>24.4</v>
      </c>
      <c r="EK352" s="1">
        <v>24.4</v>
      </c>
      <c r="EL352" s="1">
        <v>22.8</v>
      </c>
      <c r="EM352" s="1">
        <v>24.2</v>
      </c>
      <c r="EN352" s="1">
        <v>23.5</v>
      </c>
      <c r="EO352" s="1">
        <v>23.3</v>
      </c>
      <c r="EP352" s="1">
        <v>23.3</v>
      </c>
      <c r="EQ352" s="1">
        <v>22.8</v>
      </c>
      <c r="ER352" s="1">
        <v>24.8</v>
      </c>
      <c r="ES352" s="1">
        <v>24.6</v>
      </c>
      <c r="ET352" s="1">
        <v>24.1</v>
      </c>
      <c r="EU352" s="1">
        <v>23.7</v>
      </c>
      <c r="EV352" s="1">
        <v>22.2</v>
      </c>
      <c r="EW352" s="1">
        <v>24</v>
      </c>
      <c r="EX352" s="1">
        <v>22.6</v>
      </c>
      <c r="EY352" s="1">
        <v>23.8</v>
      </c>
      <c r="EZ352" s="1">
        <v>24</v>
      </c>
      <c r="FA352" s="1">
        <v>22.4</v>
      </c>
      <c r="FB352" s="1">
        <v>23.7</v>
      </c>
      <c r="FC352" s="1">
        <v>23.7</v>
      </c>
      <c r="FD352" s="1">
        <v>23.2</v>
      </c>
      <c r="FE352" s="1">
        <v>23</v>
      </c>
      <c r="FF352" s="1">
        <v>25</v>
      </c>
      <c r="FG352" s="1">
        <v>24.5</v>
      </c>
      <c r="FH352" s="1">
        <v>25.1</v>
      </c>
      <c r="FI352" s="1">
        <v>23.7</v>
      </c>
      <c r="FJ352" s="1">
        <v>23.2</v>
      </c>
      <c r="FK352" s="1">
        <v>22.8</v>
      </c>
      <c r="FL352" s="1">
        <v>24.5</v>
      </c>
      <c r="FM352" s="1">
        <v>24.3</v>
      </c>
      <c r="FN352" s="1">
        <v>22.9</v>
      </c>
      <c r="FO352" s="1">
        <v>24</v>
      </c>
      <c r="FP352" s="1">
        <v>23.9</v>
      </c>
      <c r="FQ352" s="1">
        <v>23.6</v>
      </c>
      <c r="FR352" s="1">
        <v>24</v>
      </c>
      <c r="FS352" s="1">
        <v>24</v>
      </c>
      <c r="FT352" s="1">
        <v>24.2</v>
      </c>
      <c r="FU352" s="1">
        <v>25.7</v>
      </c>
      <c r="FV352" s="1">
        <v>25.5</v>
      </c>
      <c r="FW352" s="1">
        <v>25.2</v>
      </c>
      <c r="FX352" s="1">
        <v>24.8</v>
      </c>
      <c r="FY352" s="1">
        <v>24.9</v>
      </c>
      <c r="FZ352" s="1">
        <v>24.6</v>
      </c>
      <c r="GA352" s="1">
        <v>24.3</v>
      </c>
      <c r="GB352" s="1">
        <v>23.2</v>
      </c>
      <c r="GC352" s="1">
        <v>23.4</v>
      </c>
      <c r="GD352" s="1">
        <v>24.2</v>
      </c>
      <c r="GE352" s="1">
        <v>24.5</v>
      </c>
      <c r="GF352" s="1">
        <v>24.6</v>
      </c>
      <c r="GG352" s="1">
        <v>23.9</v>
      </c>
      <c r="GH352" s="1">
        <v>24.2</v>
      </c>
      <c r="GI352" s="1">
        <v>23.6</v>
      </c>
      <c r="GJ352" s="1">
        <v>23.6</v>
      </c>
      <c r="GK352" s="1">
        <v>24</v>
      </c>
      <c r="GL352" s="1">
        <v>24.2</v>
      </c>
      <c r="GM352" s="1">
        <v>25.1</v>
      </c>
      <c r="GN352" s="1">
        <v>24.4</v>
      </c>
      <c r="GO352" s="1">
        <v>23.8</v>
      </c>
      <c r="GP352" s="1">
        <v>22.7</v>
      </c>
      <c r="GQ352" s="1">
        <v>24</v>
      </c>
      <c r="GR352" s="1">
        <v>24.2</v>
      </c>
      <c r="GS352" s="1">
        <v>23.9</v>
      </c>
      <c r="GT352" s="1">
        <v>23.4</v>
      </c>
      <c r="GU352" s="1">
        <v>23.7</v>
      </c>
      <c r="GV352" s="1">
        <v>22.7</v>
      </c>
      <c r="GW352" s="1">
        <v>22</v>
      </c>
      <c r="GX352" s="1">
        <v>24.7</v>
      </c>
      <c r="GY352" s="1">
        <v>23.9</v>
      </c>
      <c r="GZ352" s="1">
        <v>24</v>
      </c>
      <c r="HA352" s="1">
        <v>25.2</v>
      </c>
      <c r="HB352" s="1">
        <v>24.5</v>
      </c>
      <c r="HC352" s="1">
        <v>23.2</v>
      </c>
      <c r="HD352" s="1">
        <v>23.8</v>
      </c>
      <c r="HE352" s="1">
        <v>22.7</v>
      </c>
      <c r="HF352" s="1">
        <v>22.8</v>
      </c>
      <c r="HG352" s="1">
        <v>23.3</v>
      </c>
      <c r="HH352" s="1">
        <v>23.8</v>
      </c>
      <c r="HI352" s="1">
        <v>23.4</v>
      </c>
      <c r="HJ352" s="1">
        <v>23.1</v>
      </c>
      <c r="HK352" s="1">
        <v>24.4</v>
      </c>
      <c r="HL352" s="1">
        <v>24.5</v>
      </c>
      <c r="HM352" s="1">
        <v>25</v>
      </c>
      <c r="HN352" s="1">
        <v>23.6</v>
      </c>
      <c r="HO352" s="1">
        <v>23.7</v>
      </c>
      <c r="HP352" s="1">
        <v>24.1</v>
      </c>
      <c r="HQ352" s="1">
        <v>24.5</v>
      </c>
      <c r="HR352" s="1">
        <v>24</v>
      </c>
      <c r="HS352" s="1">
        <v>23.3</v>
      </c>
      <c r="HT352" s="1">
        <v>23.7</v>
      </c>
      <c r="HU352" s="1">
        <v>24.1</v>
      </c>
      <c r="HV352" s="1">
        <v>24</v>
      </c>
      <c r="HW352" s="1">
        <v>24</v>
      </c>
      <c r="HX352" s="1">
        <v>24.3</v>
      </c>
      <c r="HY352" s="1">
        <v>24</v>
      </c>
      <c r="HZ352" s="1">
        <v>24.7</v>
      </c>
      <c r="IA352" s="1">
        <v>23.3</v>
      </c>
      <c r="IB352" s="1">
        <v>22.8</v>
      </c>
      <c r="IC352" s="1">
        <v>23</v>
      </c>
      <c r="ID352" s="1">
        <v>24.4</v>
      </c>
      <c r="IE352" s="1">
        <v>24.3</v>
      </c>
      <c r="IF352" s="1">
        <v>23.2</v>
      </c>
      <c r="IG352" s="1">
        <v>24.4</v>
      </c>
      <c r="IH352" s="1">
        <v>24.1</v>
      </c>
      <c r="II352" s="1">
        <v>24.7</v>
      </c>
      <c r="IJ352" s="1">
        <v>24.2</v>
      </c>
      <c r="IK352" s="1">
        <v>23.6</v>
      </c>
      <c r="IL352" s="1">
        <v>24.5</v>
      </c>
      <c r="IM352" s="1">
        <v>24.7</v>
      </c>
      <c r="IN352" s="1">
        <v>24.5</v>
      </c>
      <c r="IO352" s="1">
        <v>23.8</v>
      </c>
      <c r="IP352" s="1">
        <v>23.8</v>
      </c>
      <c r="IQ352" s="1">
        <v>23.5</v>
      </c>
      <c r="IR352" s="1">
        <v>23.4</v>
      </c>
      <c r="IS352" s="1">
        <v>23.4</v>
      </c>
      <c r="IT352" s="1">
        <v>24.3</v>
      </c>
      <c r="IU352" s="1">
        <v>24</v>
      </c>
      <c r="IV352" s="1">
        <v>23.5</v>
      </c>
      <c r="IW352" s="1">
        <v>23.4</v>
      </c>
      <c r="IX352" s="1">
        <v>24</v>
      </c>
      <c r="IY352" s="1">
        <v>23.6</v>
      </c>
      <c r="IZ352" s="1">
        <v>23.7</v>
      </c>
      <c r="JA352" s="1">
        <v>23.4</v>
      </c>
      <c r="JB352" s="1">
        <v>23.6</v>
      </c>
      <c r="JC352" s="1">
        <v>23.6</v>
      </c>
      <c r="JD352" s="1">
        <v>22.9</v>
      </c>
      <c r="JE352" s="1">
        <v>23.7</v>
      </c>
      <c r="JF352" s="1">
        <v>23.6</v>
      </c>
      <c r="JG352" s="1">
        <v>23.6</v>
      </c>
      <c r="JH352" s="1">
        <v>23.6</v>
      </c>
      <c r="JI352" s="1">
        <v>23.3</v>
      </c>
      <c r="JJ352" s="1">
        <v>23.4</v>
      </c>
      <c r="JK352" s="1">
        <v>24</v>
      </c>
      <c r="JL352" s="1">
        <v>23.8</v>
      </c>
      <c r="JM352" s="1">
        <v>23.5</v>
      </c>
      <c r="JN352" s="1">
        <v>23.7</v>
      </c>
      <c r="JO352" s="1">
        <v>23.5</v>
      </c>
      <c r="JP352" s="1">
        <v>23.9</v>
      </c>
      <c r="JQ352" s="1">
        <v>22.7</v>
      </c>
      <c r="JR352" s="1">
        <v>23</v>
      </c>
      <c r="JS352" s="1">
        <v>23.9</v>
      </c>
      <c r="JT352" s="1">
        <v>23.3</v>
      </c>
      <c r="JU352" s="1">
        <v>23.3</v>
      </c>
      <c r="JV352" s="1">
        <v>23.8</v>
      </c>
      <c r="JW352" s="1">
        <v>23.5</v>
      </c>
      <c r="JX352" s="1">
        <v>23.1</v>
      </c>
      <c r="JY352" s="1">
        <v>21.6</v>
      </c>
      <c r="JZ352" s="1">
        <v>23.8</v>
      </c>
      <c r="KA352" s="1">
        <v>23.5</v>
      </c>
      <c r="KB352" s="1">
        <v>23.4</v>
      </c>
      <c r="KC352" s="1">
        <v>23.9</v>
      </c>
      <c r="KD352" s="1">
        <v>23.7</v>
      </c>
      <c r="KE352" s="1">
        <v>23.5</v>
      </c>
      <c r="KF352" s="1">
        <v>23.2</v>
      </c>
      <c r="KG352" s="1">
        <v>23.5</v>
      </c>
      <c r="KH352" s="1">
        <v>23.3</v>
      </c>
      <c r="KI352" s="1">
        <v>23.4</v>
      </c>
      <c r="KJ352" s="1">
        <v>23.1</v>
      </c>
      <c r="KK352" s="1">
        <v>22.5</v>
      </c>
      <c r="KL352" s="1">
        <v>23</v>
      </c>
      <c r="KM352" s="1">
        <v>22.9</v>
      </c>
      <c r="KN352" s="1">
        <v>22.7</v>
      </c>
      <c r="KO352" s="1">
        <v>23.4</v>
      </c>
      <c r="KP352" s="1">
        <v>23.7</v>
      </c>
      <c r="KQ352" s="1">
        <v>23</v>
      </c>
      <c r="KR352" s="1">
        <v>21.2</v>
      </c>
      <c r="KS352" s="1">
        <v>65535</v>
      </c>
      <c r="KT352" s="1">
        <v>65535</v>
      </c>
      <c r="KU352" s="1">
        <v>16.399999999999999</v>
      </c>
      <c r="KV352" s="1">
        <v>16.5</v>
      </c>
      <c r="KW352" s="1">
        <v>15.9</v>
      </c>
      <c r="KX352" s="1">
        <v>17.3</v>
      </c>
      <c r="KY352" s="1">
        <v>15.9</v>
      </c>
      <c r="KZ352" s="1">
        <v>16.399999999999999</v>
      </c>
      <c r="LA352" s="1">
        <v>15.8</v>
      </c>
      <c r="LB352" s="1">
        <v>15.9</v>
      </c>
      <c r="LC352" s="1">
        <v>16.7</v>
      </c>
      <c r="LD352" s="1">
        <v>16.8</v>
      </c>
      <c r="LE352" s="1">
        <v>16.600000000000001</v>
      </c>
      <c r="LF352" s="1">
        <v>15.6</v>
      </c>
      <c r="LG352" s="1">
        <v>15.4</v>
      </c>
      <c r="LH352" s="1">
        <v>16.7</v>
      </c>
      <c r="LI352" s="1">
        <v>16</v>
      </c>
      <c r="LJ352" s="1">
        <v>16.2</v>
      </c>
      <c r="LK352" s="1">
        <v>16</v>
      </c>
      <c r="LL352" s="1">
        <v>16.899999999999999</v>
      </c>
      <c r="LM352" s="1">
        <v>16.3</v>
      </c>
      <c r="LN352" s="1">
        <v>16.2</v>
      </c>
      <c r="LO352" s="1">
        <v>16.2</v>
      </c>
      <c r="LP352" s="1">
        <v>16.3</v>
      </c>
      <c r="LQ352" s="1">
        <v>15.8</v>
      </c>
      <c r="LR352" s="1">
        <v>16.2</v>
      </c>
      <c r="LS352" s="1">
        <v>15.6</v>
      </c>
      <c r="LT352" s="1">
        <v>16</v>
      </c>
      <c r="LU352" s="1">
        <v>15.8</v>
      </c>
      <c r="LV352" s="1">
        <v>16</v>
      </c>
      <c r="LW352" s="1">
        <v>16.100000000000001</v>
      </c>
      <c r="LX352" s="1">
        <v>15.5</v>
      </c>
      <c r="LY352" s="1">
        <v>16.600000000000001</v>
      </c>
      <c r="LZ352" s="1">
        <v>16.8</v>
      </c>
      <c r="MA352" s="1">
        <v>17.5</v>
      </c>
      <c r="MB352" s="1">
        <v>16.399999999999999</v>
      </c>
      <c r="MC352" s="1">
        <v>17</v>
      </c>
      <c r="MD352" s="1">
        <v>15.7</v>
      </c>
      <c r="ME352" s="1">
        <v>65535</v>
      </c>
      <c r="MF352" s="1">
        <v>65535</v>
      </c>
      <c r="MG352" s="1">
        <v>65535</v>
      </c>
      <c r="MH352" s="1">
        <v>65535</v>
      </c>
      <c r="MI352" s="1">
        <v>65535</v>
      </c>
      <c r="MJ352" s="1">
        <v>65535</v>
      </c>
      <c r="MK352" s="1">
        <v>65535</v>
      </c>
      <c r="ML352" s="1">
        <v>65535</v>
      </c>
      <c r="MM352" s="1">
        <v>65535</v>
      </c>
      <c r="MN352" s="1">
        <v>65535</v>
      </c>
      <c r="MO352" s="1">
        <v>65535</v>
      </c>
      <c r="MP352" s="1">
        <v>65535</v>
      </c>
      <c r="MQ352" s="1">
        <v>65535</v>
      </c>
      <c r="MR352" s="1">
        <v>65535</v>
      </c>
      <c r="MS352" s="1">
        <v>65535</v>
      </c>
      <c r="MT352" s="1">
        <v>65535</v>
      </c>
      <c r="MU352" s="1">
        <v>65535</v>
      </c>
      <c r="MV352" s="1">
        <v>65535</v>
      </c>
      <c r="MW352" s="1">
        <v>65535</v>
      </c>
      <c r="MX352" s="1">
        <v>65535</v>
      </c>
      <c r="MY352" s="1">
        <v>65535</v>
      </c>
      <c r="MZ352" s="1">
        <v>65535</v>
      </c>
      <c r="NA352" s="1">
        <v>65535</v>
      </c>
      <c r="NB352" s="1">
        <v>65535</v>
      </c>
      <c r="NC352" s="1">
        <v>65535</v>
      </c>
      <c r="ND352" s="1">
        <v>65535</v>
      </c>
      <c r="NE352" s="1">
        <v>65535</v>
      </c>
      <c r="NF352" s="1">
        <v>65535</v>
      </c>
      <c r="NG352" s="1">
        <v>65535</v>
      </c>
      <c r="NH352" s="1">
        <v>65535</v>
      </c>
      <c r="NI352" s="1">
        <v>16.2</v>
      </c>
      <c r="NJ352" s="6">
        <f t="shared" si="270"/>
        <v>0</v>
      </c>
      <c r="NK352" s="3">
        <f t="shared" si="271"/>
        <v>0</v>
      </c>
      <c r="NL352" s="3">
        <f t="shared" si="272"/>
        <v>0</v>
      </c>
      <c r="NM352" s="3">
        <f t="shared" si="273"/>
        <v>1</v>
      </c>
      <c r="NN352" s="3">
        <f t="shared" si="274"/>
        <v>1</v>
      </c>
      <c r="NO352" s="3">
        <f t="shared" si="275"/>
        <v>1</v>
      </c>
      <c r="NP352" s="3">
        <f t="shared" si="276"/>
        <v>1</v>
      </c>
      <c r="NQ352" s="3">
        <f t="shared" si="277"/>
        <v>1</v>
      </c>
      <c r="NR352" s="3">
        <f t="shared" si="278"/>
        <v>1</v>
      </c>
      <c r="NS352" s="3">
        <f t="shared" si="279"/>
        <v>0.93548387096774188</v>
      </c>
      <c r="NT352" s="3">
        <f t="shared" si="280"/>
        <v>1</v>
      </c>
      <c r="NU352" s="3">
        <f t="shared" si="281"/>
        <v>3.2258064516129031E-2</v>
      </c>
      <c r="NV352" s="3">
        <f t="shared" si="282"/>
        <v>0.66575342465753429</v>
      </c>
      <c r="NW352" s="5" t="e">
        <f t="shared" si="283"/>
        <v>#N/A</v>
      </c>
      <c r="NX352" s="1" t="e">
        <f t="shared" si="284"/>
        <v>#N/A</v>
      </c>
      <c r="NY352" s="1" t="e">
        <f t="shared" si="285"/>
        <v>#N/A</v>
      </c>
      <c r="NZ352" s="1">
        <f t="shared" si="286"/>
        <v>24.136666666666663</v>
      </c>
      <c r="OA352" s="1">
        <f t="shared" si="287"/>
        <v>23.967741935483875</v>
      </c>
      <c r="OB352" s="1">
        <f t="shared" si="288"/>
        <v>24.15666666666667</v>
      </c>
      <c r="OC352" s="1">
        <f t="shared" si="289"/>
        <v>23.767741935483862</v>
      </c>
      <c r="OD352" s="1">
        <f t="shared" si="290"/>
        <v>23.993548387096777</v>
      </c>
      <c r="OE352" s="1">
        <f t="shared" si="291"/>
        <v>23.553333333333335</v>
      </c>
      <c r="OF352" s="1">
        <f t="shared" si="292"/>
        <v>21.762068965517233</v>
      </c>
      <c r="OG352" s="1">
        <f t="shared" si="293"/>
        <v>16.220000000000002</v>
      </c>
      <c r="OH352" s="1" t="e">
        <f t="shared" si="294"/>
        <v>#N/A</v>
      </c>
      <c r="OI352" s="111" t="e">
        <f>NA()</f>
        <v>#N/A</v>
      </c>
      <c r="OJ352" s="112" t="e">
        <f>NA()</f>
        <v>#N/A</v>
      </c>
      <c r="OK352" s="112" t="e">
        <f>NA()</f>
        <v>#N/A</v>
      </c>
      <c r="OL352" s="112" t="e">
        <f>NA()</f>
        <v>#N/A</v>
      </c>
      <c r="OM352" s="112" t="e">
        <f>NA()</f>
        <v>#N/A</v>
      </c>
      <c r="ON352" s="112" t="e">
        <f>NA()</f>
        <v>#N/A</v>
      </c>
      <c r="OO352" s="112" t="e">
        <f>NA()</f>
        <v>#N/A</v>
      </c>
      <c r="OP352" s="112" t="e">
        <f>NA()</f>
        <v>#N/A</v>
      </c>
      <c r="OQ352" s="112" t="e">
        <f>NA()</f>
        <v>#N/A</v>
      </c>
      <c r="OR352" s="112" t="e">
        <f>NA()</f>
        <v>#N/A</v>
      </c>
      <c r="OS352" s="112" t="e">
        <f>NA()</f>
        <v>#N/A</v>
      </c>
      <c r="OT352" s="112" t="e">
        <f>NA()</f>
        <v>#N/A</v>
      </c>
      <c r="OU352" s="5" t="e">
        <f t="shared" si="246"/>
        <v>#N/A</v>
      </c>
      <c r="OV352" s="1" t="e">
        <f t="shared" si="247"/>
        <v>#N/A</v>
      </c>
      <c r="OW352" s="1" t="e">
        <f t="shared" si="248"/>
        <v>#N/A</v>
      </c>
      <c r="OX352" s="1" t="e">
        <f t="shared" si="249"/>
        <v>#N/A</v>
      </c>
      <c r="OY352" s="1" t="e">
        <f t="shared" si="250"/>
        <v>#N/A</v>
      </c>
      <c r="OZ352" s="1" t="e">
        <f t="shared" si="251"/>
        <v>#N/A</v>
      </c>
      <c r="PA352" s="1" t="e">
        <f t="shared" si="252"/>
        <v>#N/A</v>
      </c>
      <c r="PB352" s="1" t="e">
        <f t="shared" si="253"/>
        <v>#N/A</v>
      </c>
      <c r="PC352" s="1" t="e">
        <f t="shared" si="254"/>
        <v>#N/A</v>
      </c>
      <c r="PD352" s="1" t="e">
        <f t="shared" si="255"/>
        <v>#N/A</v>
      </c>
      <c r="PE352" s="1" t="e">
        <f t="shared" si="256"/>
        <v>#N/A</v>
      </c>
      <c r="PF352" s="1" t="e">
        <f t="shared" si="257"/>
        <v>#N/A</v>
      </c>
      <c r="PG352" s="111" t="e">
        <f>NA()</f>
        <v>#N/A</v>
      </c>
      <c r="PH352" s="112" t="e">
        <f>NA()</f>
        <v>#N/A</v>
      </c>
      <c r="PI352" s="112" t="e">
        <f>NA()</f>
        <v>#N/A</v>
      </c>
      <c r="PJ352" s="112" t="e">
        <f>NA()</f>
        <v>#N/A</v>
      </c>
      <c r="PK352" s="112" t="e">
        <f>NA()</f>
        <v>#N/A</v>
      </c>
      <c r="PL352" s="112" t="e">
        <f>NA()</f>
        <v>#N/A</v>
      </c>
      <c r="PM352" s="112" t="e">
        <f>NA()</f>
        <v>#N/A</v>
      </c>
      <c r="PN352" s="112" t="e">
        <f>NA()</f>
        <v>#N/A</v>
      </c>
      <c r="PO352" s="112" t="e">
        <f>NA()</f>
        <v>#N/A</v>
      </c>
      <c r="PP352" s="112" t="e">
        <f>NA()</f>
        <v>#N/A</v>
      </c>
      <c r="PQ352" s="112" t="e">
        <f>NA()</f>
        <v>#N/A</v>
      </c>
      <c r="PR352" s="137" t="e">
        <f>NA()</f>
        <v>#N/A</v>
      </c>
      <c r="PS352" s="5" t="e">
        <f t="array" ref="PS352">+IF(ISERROR($NW352)=FALSE,MIN(IF($H352:$AL352&lt;65534,$H352:$AL352,"")),NA())</f>
        <v>#N/A</v>
      </c>
      <c r="PT352" s="1" t="e">
        <f t="array" ref="PT352">+IF(ISERROR($NX352)=FALSE,MIN(IF($AM352:$BN352&lt;65534,$AM352:$BN352,"")),NA())</f>
        <v>#N/A</v>
      </c>
      <c r="PU352" s="1" t="e">
        <f t="array" ref="PU352">+IF(ISERROR($NY352)=FALSE,MIN(IF($BP352:$CT352&lt;65534,$BP352:$CT352,"")),NA())</f>
        <v>#N/A</v>
      </c>
      <c r="PV352" s="1">
        <f t="array" ref="PV352">+IF(ISERROR($NZ352)=FALSE,MIN(IF($CU352:$DX352&lt;65534,$CU352:$DX352,"")),NA())</f>
        <v>23.2</v>
      </c>
      <c r="PW352" s="1">
        <f t="array" ref="PW352">+IF(ISERROR($OA352)=FALSE,MIN(IF($DY352:$FC352&lt;65534,$DY352:$FC352,"")),NA())</f>
        <v>22.2</v>
      </c>
      <c r="PX352" s="1">
        <f t="array" ref="PX352">+IF(ISERROR($OB352)=FALSE,MIN(IF($FD352:$GG352&lt;65534,$FD352:$GG352,"")),NA())</f>
        <v>22.8</v>
      </c>
      <c r="PY352" s="1">
        <f t="array" ref="PY352">+IF(ISERROR($OC352)=FALSE,MIN(IF($GH352:$HL352&lt;65534,$GH352:$HL352,"")),NA())</f>
        <v>22</v>
      </c>
      <c r="PZ352" s="1">
        <f t="array" ref="PZ352">+IF(ISERROR($OD352)=FALSE,MIN(IF($HM352:$IQ352&lt;65534,$HM352:$IQ352,"")),NA())</f>
        <v>22.8</v>
      </c>
      <c r="QA352" s="1">
        <f t="array" ref="QA352">+IF(ISERROR($OE352)=FALSE,MIN(IF($IR352:$JU352&lt;65534,$IR352:$JU352,"")),NA())</f>
        <v>22.7</v>
      </c>
      <c r="QB352" s="1">
        <f t="array" ref="QB352">+IF(ISERROR($OF352)=FALSE,MIN(IF($JV352:$KZ352&lt;65534,$JV352:$KZ352,"")),NA())</f>
        <v>15.9</v>
      </c>
      <c r="QC352" s="1">
        <f t="array" ref="QC352">+IF(ISERROR($OG352)=FALSE,MIN(IF($LA352:$MD352&lt;65534,$LA352:$MD352,"")),NA())</f>
        <v>15.4</v>
      </c>
      <c r="QD352" s="1" t="e">
        <f t="array" ref="QD352">+IF(ISERROR($OH352)=FALSE,MIN(IF($ME352:$NI352&lt;65534,$ME352:$NI352,"")),NA())</f>
        <v>#N/A</v>
      </c>
      <c r="QE352" s="5" t="e">
        <f t="shared" si="258"/>
        <v>#N/A</v>
      </c>
      <c r="QF352" s="1" t="e">
        <f t="shared" si="259"/>
        <v>#N/A</v>
      </c>
      <c r="QG352" s="1" t="e">
        <f t="shared" si="260"/>
        <v>#N/A</v>
      </c>
      <c r="QH352" s="1" t="e">
        <f t="shared" si="261"/>
        <v>#N/A</v>
      </c>
      <c r="QI352" s="1" t="e">
        <f t="shared" si="262"/>
        <v>#N/A</v>
      </c>
      <c r="QJ352" s="1" t="e">
        <f t="shared" si="263"/>
        <v>#N/A</v>
      </c>
      <c r="QK352" s="1" t="e">
        <f t="shared" si="264"/>
        <v>#N/A</v>
      </c>
      <c r="QL352" s="1" t="e">
        <f t="shared" si="265"/>
        <v>#N/A</v>
      </c>
      <c r="QM352" s="1" t="e">
        <f t="shared" si="266"/>
        <v>#N/A</v>
      </c>
      <c r="QN352" s="1" t="e">
        <f t="shared" si="267"/>
        <v>#N/A</v>
      </c>
      <c r="QO352" s="1" t="e">
        <f t="shared" si="268"/>
        <v>#N/A</v>
      </c>
      <c r="QP352" s="1" t="e">
        <f t="shared" si="269"/>
        <v>#N/A</v>
      </c>
      <c r="QQ352" s="5" t="s">
        <v>893</v>
      </c>
    </row>
    <row r="353" spans="1:459" s="1" customFormat="1" x14ac:dyDescent="0.2">
      <c r="A353" s="107">
        <v>57025020</v>
      </c>
      <c r="B353" s="108">
        <v>-78.174361111111111</v>
      </c>
      <c r="C353" s="108">
        <v>2.9629444444444446</v>
      </c>
      <c r="D353" s="109">
        <v>10</v>
      </c>
      <c r="E353" s="110" t="s">
        <v>685</v>
      </c>
      <c r="F353" s="110" t="s">
        <v>682</v>
      </c>
      <c r="G353" s="110" t="s">
        <v>29</v>
      </c>
      <c r="H353" s="1">
        <v>65535</v>
      </c>
      <c r="I353" s="1">
        <v>65535</v>
      </c>
      <c r="J353" s="1">
        <v>65535</v>
      </c>
      <c r="K353" s="1">
        <v>65535</v>
      </c>
      <c r="L353" s="1">
        <v>65535</v>
      </c>
      <c r="M353" s="1">
        <v>65535</v>
      </c>
      <c r="N353" s="1">
        <v>65535</v>
      </c>
      <c r="O353" s="1">
        <v>65535</v>
      </c>
      <c r="P353" s="1">
        <v>65535</v>
      </c>
      <c r="Q353" s="1">
        <v>65535</v>
      </c>
      <c r="R353" s="1">
        <v>65535</v>
      </c>
      <c r="S353" s="1">
        <v>65535</v>
      </c>
      <c r="T353" s="1">
        <v>65535</v>
      </c>
      <c r="U353" s="1">
        <v>65535</v>
      </c>
      <c r="V353" s="1">
        <v>65535</v>
      </c>
      <c r="W353" s="1">
        <v>65535</v>
      </c>
      <c r="X353" s="1">
        <v>65535</v>
      </c>
      <c r="Y353" s="1">
        <v>65535</v>
      </c>
      <c r="Z353" s="1">
        <v>65535</v>
      </c>
      <c r="AA353" s="1">
        <v>65535</v>
      </c>
      <c r="AB353" s="1">
        <v>65535</v>
      </c>
      <c r="AC353" s="1">
        <v>65535</v>
      </c>
      <c r="AD353" s="1">
        <v>65535</v>
      </c>
      <c r="AE353" s="1">
        <v>65535</v>
      </c>
      <c r="AF353" s="1">
        <v>65535</v>
      </c>
      <c r="AG353" s="1">
        <v>65535</v>
      </c>
      <c r="AH353" s="1">
        <v>65535</v>
      </c>
      <c r="AI353" s="1">
        <v>65535</v>
      </c>
      <c r="AJ353" s="1">
        <v>65535</v>
      </c>
      <c r="AK353" s="1">
        <v>65535</v>
      </c>
      <c r="AL353" s="1">
        <v>65535</v>
      </c>
      <c r="AM353" s="1">
        <v>65535</v>
      </c>
      <c r="AN353" s="1">
        <v>65535</v>
      </c>
      <c r="AO353" s="1">
        <v>65535</v>
      </c>
      <c r="AP353" s="1">
        <v>65535</v>
      </c>
      <c r="AQ353" s="1">
        <v>65535</v>
      </c>
      <c r="AR353" s="1">
        <v>65535</v>
      </c>
      <c r="AS353" s="1">
        <v>65535</v>
      </c>
      <c r="AT353" s="1">
        <v>65535</v>
      </c>
      <c r="AU353" s="1">
        <v>65535</v>
      </c>
      <c r="AV353" s="1">
        <v>65535</v>
      </c>
      <c r="AW353" s="1">
        <v>65535</v>
      </c>
      <c r="AX353" s="1">
        <v>65535</v>
      </c>
      <c r="AY353" s="1">
        <v>65535</v>
      </c>
      <c r="AZ353" s="1">
        <v>65535</v>
      </c>
      <c r="BA353" s="1">
        <v>65535</v>
      </c>
      <c r="BB353" s="1">
        <v>65535</v>
      </c>
      <c r="BC353" s="1">
        <v>65535</v>
      </c>
      <c r="BD353" s="1">
        <v>65535</v>
      </c>
      <c r="BE353" s="1">
        <v>65535</v>
      </c>
      <c r="BF353" s="1">
        <v>65535</v>
      </c>
      <c r="BG353" s="1">
        <v>65535</v>
      </c>
      <c r="BH353" s="1">
        <v>65535</v>
      </c>
      <c r="BI353" s="1">
        <v>65535</v>
      </c>
      <c r="BJ353" s="1">
        <v>65535</v>
      </c>
      <c r="BK353" s="1">
        <v>65535</v>
      </c>
      <c r="BL353" s="1">
        <v>65535</v>
      </c>
      <c r="BM353" s="1">
        <v>65535</v>
      </c>
      <c r="BN353" s="1">
        <v>65535</v>
      </c>
      <c r="BO353" s="102"/>
      <c r="BP353" s="1">
        <v>65535</v>
      </c>
      <c r="BQ353" s="1">
        <v>65535</v>
      </c>
      <c r="BR353" s="1">
        <v>65535</v>
      </c>
      <c r="BS353" s="1">
        <v>65535</v>
      </c>
      <c r="BT353" s="1">
        <v>65535</v>
      </c>
      <c r="BU353" s="1">
        <v>65535</v>
      </c>
      <c r="BV353" s="1">
        <v>65535</v>
      </c>
      <c r="BW353" s="1">
        <v>65535</v>
      </c>
      <c r="BX353" s="1">
        <v>65535</v>
      </c>
      <c r="BY353" s="1">
        <v>65535</v>
      </c>
      <c r="BZ353" s="1">
        <v>65535</v>
      </c>
      <c r="CA353" s="1">
        <v>65535</v>
      </c>
      <c r="CB353" s="1">
        <v>65535</v>
      </c>
      <c r="CC353" s="1">
        <v>65535</v>
      </c>
      <c r="CD353" s="1">
        <v>65535</v>
      </c>
      <c r="CE353" s="1">
        <v>65535</v>
      </c>
      <c r="CF353" s="1">
        <v>65535</v>
      </c>
      <c r="CG353" s="1">
        <v>65535</v>
      </c>
      <c r="CH353" s="1">
        <v>65535</v>
      </c>
      <c r="CI353" s="1">
        <v>65535</v>
      </c>
      <c r="CJ353" s="1">
        <v>65535</v>
      </c>
      <c r="CK353" s="1">
        <v>65535</v>
      </c>
      <c r="CL353" s="1">
        <v>65535</v>
      </c>
      <c r="CM353" s="1">
        <v>65535</v>
      </c>
      <c r="CN353" s="1">
        <v>65535</v>
      </c>
      <c r="CO353" s="1">
        <v>65535</v>
      </c>
      <c r="CP353" s="1">
        <v>65535</v>
      </c>
      <c r="CQ353" s="1">
        <v>65535</v>
      </c>
      <c r="CR353" s="1">
        <v>65535</v>
      </c>
      <c r="CS353" s="1">
        <v>65535</v>
      </c>
      <c r="CT353" s="1">
        <v>65535</v>
      </c>
      <c r="CU353" s="1">
        <v>65535</v>
      </c>
      <c r="CV353" s="1">
        <v>65535</v>
      </c>
      <c r="CW353" s="1">
        <v>65535</v>
      </c>
      <c r="CX353" s="1">
        <v>65535</v>
      </c>
      <c r="CY353" s="1">
        <v>65535</v>
      </c>
      <c r="CZ353" s="1">
        <v>65535</v>
      </c>
      <c r="DA353" s="1">
        <v>65535</v>
      </c>
      <c r="DB353" s="1">
        <v>65535</v>
      </c>
      <c r="DC353" s="1">
        <v>65535</v>
      </c>
      <c r="DD353" s="1">
        <v>65535</v>
      </c>
      <c r="DE353" s="1">
        <v>65535</v>
      </c>
      <c r="DF353" s="1">
        <v>65535</v>
      </c>
      <c r="DG353" s="1">
        <v>65535</v>
      </c>
      <c r="DH353" s="1">
        <v>65535</v>
      </c>
      <c r="DI353" s="1">
        <v>65535</v>
      </c>
      <c r="DJ353" s="1">
        <v>65535</v>
      </c>
      <c r="DK353" s="1">
        <v>65535</v>
      </c>
      <c r="DL353" s="1">
        <v>65535</v>
      </c>
      <c r="DM353" s="1">
        <v>65535</v>
      </c>
      <c r="DN353" s="1">
        <v>65535</v>
      </c>
      <c r="DO353" s="1">
        <v>65535</v>
      </c>
      <c r="DP353" s="1">
        <v>65535</v>
      </c>
      <c r="DQ353" s="1">
        <v>65535</v>
      </c>
      <c r="DR353" s="1">
        <v>65535</v>
      </c>
      <c r="DS353" s="1">
        <v>65535</v>
      </c>
      <c r="DT353" s="1">
        <v>65535</v>
      </c>
      <c r="DU353" s="1">
        <v>65535</v>
      </c>
      <c r="DV353" s="1">
        <v>65535</v>
      </c>
      <c r="DW353" s="1">
        <v>65535</v>
      </c>
      <c r="DX353" s="1">
        <v>65535</v>
      </c>
      <c r="DY353" s="1">
        <v>65535</v>
      </c>
      <c r="DZ353" s="1">
        <v>65535</v>
      </c>
      <c r="EA353" s="1">
        <v>65535</v>
      </c>
      <c r="EB353" s="1">
        <v>65535</v>
      </c>
      <c r="EC353" s="1">
        <v>65535</v>
      </c>
      <c r="ED353" s="1">
        <v>65535</v>
      </c>
      <c r="EE353" s="1">
        <v>65535</v>
      </c>
      <c r="EF353" s="1">
        <v>65535</v>
      </c>
      <c r="EG353" s="1">
        <v>65535</v>
      </c>
      <c r="EH353" s="1">
        <v>65535</v>
      </c>
      <c r="EI353" s="1">
        <v>65535</v>
      </c>
      <c r="EJ353" s="1">
        <v>65535</v>
      </c>
      <c r="EK353" s="1">
        <v>65535</v>
      </c>
      <c r="EL353" s="1">
        <v>65535</v>
      </c>
      <c r="EM353" s="1">
        <v>65535</v>
      </c>
      <c r="EN353" s="1">
        <v>65535</v>
      </c>
      <c r="EO353" s="1">
        <v>65535</v>
      </c>
      <c r="EP353" s="1">
        <v>65535</v>
      </c>
      <c r="EQ353" s="1">
        <v>65535</v>
      </c>
      <c r="ER353" s="1">
        <v>65535</v>
      </c>
      <c r="ES353" s="1">
        <v>65535</v>
      </c>
      <c r="ET353" s="1">
        <v>65535</v>
      </c>
      <c r="EU353" s="1">
        <v>65535</v>
      </c>
      <c r="EV353" s="1">
        <v>65535</v>
      </c>
      <c r="EW353" s="1">
        <v>65535</v>
      </c>
      <c r="EX353" s="1">
        <v>65535</v>
      </c>
      <c r="EY353" s="1">
        <v>65535</v>
      </c>
      <c r="EZ353" s="1">
        <v>65535</v>
      </c>
      <c r="FA353" s="1">
        <v>65535</v>
      </c>
      <c r="FB353" s="1">
        <v>65535</v>
      </c>
      <c r="FC353" s="1">
        <v>65535</v>
      </c>
      <c r="FD353" s="1">
        <v>65535</v>
      </c>
      <c r="FE353" s="1">
        <v>65535</v>
      </c>
      <c r="FF353" s="1">
        <v>65535</v>
      </c>
      <c r="FG353" s="1">
        <v>65535</v>
      </c>
      <c r="FH353" s="1">
        <v>65535</v>
      </c>
      <c r="FI353" s="1">
        <v>65535</v>
      </c>
      <c r="FJ353" s="1">
        <v>65535</v>
      </c>
      <c r="FK353" s="1">
        <v>65535</v>
      </c>
      <c r="FL353" s="1">
        <v>65535</v>
      </c>
      <c r="FM353" s="1">
        <v>65535</v>
      </c>
      <c r="FN353" s="1">
        <v>65535</v>
      </c>
      <c r="FO353" s="1">
        <v>65535</v>
      </c>
      <c r="FP353" s="1">
        <v>65535</v>
      </c>
      <c r="FQ353" s="1">
        <v>65535</v>
      </c>
      <c r="FR353" s="1">
        <v>65535</v>
      </c>
      <c r="FS353" s="1">
        <v>65535</v>
      </c>
      <c r="FT353" s="1">
        <v>65535</v>
      </c>
      <c r="FU353" s="1">
        <v>65535</v>
      </c>
      <c r="FV353" s="1">
        <v>65535</v>
      </c>
      <c r="FW353" s="1">
        <v>65535</v>
      </c>
      <c r="FX353" s="1">
        <v>65535</v>
      </c>
      <c r="FY353" s="1">
        <v>65535</v>
      </c>
      <c r="FZ353" s="1">
        <v>65535</v>
      </c>
      <c r="GA353" s="1">
        <v>65535</v>
      </c>
      <c r="GB353" s="1">
        <v>65535</v>
      </c>
      <c r="GC353" s="1">
        <v>65535</v>
      </c>
      <c r="GD353" s="1">
        <v>65535</v>
      </c>
      <c r="GE353" s="1">
        <v>65535</v>
      </c>
      <c r="GF353" s="1">
        <v>65535</v>
      </c>
      <c r="GG353" s="1">
        <v>65535</v>
      </c>
      <c r="GH353" s="1">
        <v>65535</v>
      </c>
      <c r="GI353" s="1">
        <v>65535</v>
      </c>
      <c r="GJ353" s="1">
        <v>65535</v>
      </c>
      <c r="GK353" s="1">
        <v>65535</v>
      </c>
      <c r="GL353" s="1">
        <v>65535</v>
      </c>
      <c r="GM353" s="1">
        <v>65535</v>
      </c>
      <c r="GN353" s="1">
        <v>65535</v>
      </c>
      <c r="GO353" s="1">
        <v>65535</v>
      </c>
      <c r="GP353" s="1">
        <v>65535</v>
      </c>
      <c r="GQ353" s="1">
        <v>65535</v>
      </c>
      <c r="GR353" s="1">
        <v>65535</v>
      </c>
      <c r="GS353" s="1">
        <v>65535</v>
      </c>
      <c r="GT353" s="1">
        <v>65535</v>
      </c>
      <c r="GU353" s="1">
        <v>22</v>
      </c>
      <c r="GV353" s="1">
        <v>65535</v>
      </c>
      <c r="GW353" s="1">
        <v>65535</v>
      </c>
      <c r="GX353" s="1">
        <v>65535</v>
      </c>
      <c r="GY353" s="1">
        <v>65535</v>
      </c>
      <c r="GZ353" s="1">
        <v>65535</v>
      </c>
      <c r="HA353" s="1">
        <v>65535</v>
      </c>
      <c r="HB353" s="1">
        <v>65535</v>
      </c>
      <c r="HC353" s="1">
        <v>65535</v>
      </c>
      <c r="HD353" s="1">
        <v>20.7</v>
      </c>
      <c r="HE353" s="1">
        <v>65535</v>
      </c>
      <c r="HF353" s="1">
        <v>65535</v>
      </c>
      <c r="HG353" s="1">
        <v>65535</v>
      </c>
      <c r="HH353" s="1">
        <v>65535</v>
      </c>
      <c r="HI353" s="1">
        <v>65535</v>
      </c>
      <c r="HJ353" s="1">
        <v>22.7</v>
      </c>
      <c r="HK353" s="1">
        <v>65535</v>
      </c>
      <c r="HL353" s="1">
        <v>65535</v>
      </c>
      <c r="HM353" s="1">
        <v>65535</v>
      </c>
      <c r="HN353" s="1">
        <v>65535</v>
      </c>
      <c r="HO353" s="1">
        <v>65535</v>
      </c>
      <c r="HP353" s="1">
        <v>65535</v>
      </c>
      <c r="HQ353" s="1">
        <v>65535</v>
      </c>
      <c r="HR353" s="1">
        <v>65535</v>
      </c>
      <c r="HS353" s="1">
        <v>65535</v>
      </c>
      <c r="HT353" s="1">
        <v>65535</v>
      </c>
      <c r="HU353" s="1">
        <v>65535</v>
      </c>
      <c r="HV353" s="1">
        <v>65535</v>
      </c>
      <c r="HW353" s="1">
        <v>65535</v>
      </c>
      <c r="HX353" s="1">
        <v>65535</v>
      </c>
      <c r="HY353" s="1">
        <v>65535</v>
      </c>
      <c r="HZ353" s="1">
        <v>65535</v>
      </c>
      <c r="IA353" s="1">
        <v>65535</v>
      </c>
      <c r="IB353" s="1">
        <v>65535</v>
      </c>
      <c r="IC353" s="1">
        <v>65535</v>
      </c>
      <c r="ID353" s="1">
        <v>65535</v>
      </c>
      <c r="IE353" s="1">
        <v>65535</v>
      </c>
      <c r="IF353" s="1">
        <v>65535</v>
      </c>
      <c r="IG353" s="1">
        <v>65535</v>
      </c>
      <c r="IH353" s="1">
        <v>65535</v>
      </c>
      <c r="II353" s="1">
        <v>65535</v>
      </c>
      <c r="IJ353" s="1">
        <v>65535</v>
      </c>
      <c r="IK353" s="1">
        <v>65535</v>
      </c>
      <c r="IL353" s="1">
        <v>65535</v>
      </c>
      <c r="IM353" s="1">
        <v>65535</v>
      </c>
      <c r="IN353" s="1">
        <v>65535</v>
      </c>
      <c r="IO353" s="1">
        <v>65535</v>
      </c>
      <c r="IP353" s="1">
        <v>65535</v>
      </c>
      <c r="IQ353" s="1">
        <v>65535</v>
      </c>
      <c r="IR353" s="1">
        <v>65535</v>
      </c>
      <c r="IS353" s="1">
        <v>65535</v>
      </c>
      <c r="IT353" s="1">
        <v>65535</v>
      </c>
      <c r="IU353" s="1">
        <v>65535</v>
      </c>
      <c r="IV353" s="1">
        <v>65535</v>
      </c>
      <c r="IW353" s="1">
        <v>65535</v>
      </c>
      <c r="IX353" s="1">
        <v>65535</v>
      </c>
      <c r="IY353" s="1">
        <v>65535</v>
      </c>
      <c r="IZ353" s="1">
        <v>65535</v>
      </c>
      <c r="JA353" s="1">
        <v>65535</v>
      </c>
      <c r="JB353" s="1">
        <v>65535</v>
      </c>
      <c r="JC353" s="1">
        <v>65535</v>
      </c>
      <c r="JD353" s="1">
        <v>65535</v>
      </c>
      <c r="JE353" s="1">
        <v>65535</v>
      </c>
      <c r="JF353" s="1">
        <v>65535</v>
      </c>
      <c r="JG353" s="1">
        <v>65535</v>
      </c>
      <c r="JH353" s="1">
        <v>65535</v>
      </c>
      <c r="JI353" s="1">
        <v>65535</v>
      </c>
      <c r="JJ353" s="1">
        <v>65535</v>
      </c>
      <c r="JK353" s="1">
        <v>65535</v>
      </c>
      <c r="JL353" s="1">
        <v>65535</v>
      </c>
      <c r="JM353" s="1">
        <v>65535</v>
      </c>
      <c r="JN353" s="1">
        <v>65535</v>
      </c>
      <c r="JO353" s="1">
        <v>22.4</v>
      </c>
      <c r="JP353" s="1">
        <v>65535</v>
      </c>
      <c r="JQ353" s="1">
        <v>65535</v>
      </c>
      <c r="JR353" s="1">
        <v>65535</v>
      </c>
      <c r="JS353" s="1">
        <v>65535</v>
      </c>
      <c r="JT353" s="1">
        <v>65535</v>
      </c>
      <c r="JU353" s="1">
        <v>65535</v>
      </c>
      <c r="JV353" s="1">
        <v>65535</v>
      </c>
      <c r="JW353" s="1">
        <v>65535</v>
      </c>
      <c r="JX353" s="1">
        <v>65535</v>
      </c>
      <c r="JY353" s="1">
        <v>65535</v>
      </c>
      <c r="JZ353" s="1">
        <v>65535</v>
      </c>
      <c r="KA353" s="1">
        <v>65535</v>
      </c>
      <c r="KB353" s="1">
        <v>65535</v>
      </c>
      <c r="KC353" s="1">
        <v>65535</v>
      </c>
      <c r="KD353" s="1">
        <v>65535</v>
      </c>
      <c r="KE353" s="1">
        <v>65535</v>
      </c>
      <c r="KF353" s="1">
        <v>65535</v>
      </c>
      <c r="KG353" s="1">
        <v>65535</v>
      </c>
      <c r="KH353" s="1">
        <v>65535</v>
      </c>
      <c r="KI353" s="1">
        <v>65535</v>
      </c>
      <c r="KJ353" s="1">
        <v>65535</v>
      </c>
      <c r="KK353" s="1">
        <v>65535</v>
      </c>
      <c r="KL353" s="1">
        <v>65535</v>
      </c>
      <c r="KM353" s="1">
        <v>65535</v>
      </c>
      <c r="KN353" s="1">
        <v>65535</v>
      </c>
      <c r="KO353" s="1">
        <v>65535</v>
      </c>
      <c r="KP353" s="1">
        <v>65535</v>
      </c>
      <c r="KQ353" s="1">
        <v>65535</v>
      </c>
      <c r="KR353" s="1">
        <v>65535</v>
      </c>
      <c r="KS353" s="1">
        <v>65535</v>
      </c>
      <c r="KT353" s="1">
        <v>65535</v>
      </c>
      <c r="KU353" s="1">
        <v>65535</v>
      </c>
      <c r="KV353" s="1">
        <v>65535</v>
      </c>
      <c r="KW353" s="1">
        <v>65535</v>
      </c>
      <c r="KX353" s="1">
        <v>65535</v>
      </c>
      <c r="KY353" s="1">
        <v>65535</v>
      </c>
      <c r="KZ353" s="1">
        <v>65535</v>
      </c>
      <c r="LA353" s="1">
        <v>65535</v>
      </c>
      <c r="LB353" s="1">
        <v>65535</v>
      </c>
      <c r="LC353" s="1">
        <v>65535</v>
      </c>
      <c r="LD353" s="1">
        <v>65535</v>
      </c>
      <c r="LE353" s="1">
        <v>65535</v>
      </c>
      <c r="LF353" s="1">
        <v>65535</v>
      </c>
      <c r="LG353" s="1">
        <v>65535</v>
      </c>
      <c r="LH353" s="1">
        <v>65535</v>
      </c>
      <c r="LI353" s="1">
        <v>65535</v>
      </c>
      <c r="LJ353" s="1">
        <v>65535</v>
      </c>
      <c r="LK353" s="1">
        <v>65535</v>
      </c>
      <c r="LL353" s="1">
        <v>65535</v>
      </c>
      <c r="LM353" s="1">
        <v>65535</v>
      </c>
      <c r="LN353" s="1">
        <v>65535</v>
      </c>
      <c r="LO353" s="1">
        <v>65535</v>
      </c>
      <c r="LP353" s="1">
        <v>65535</v>
      </c>
      <c r="LQ353" s="1">
        <v>65535</v>
      </c>
      <c r="LR353" s="1">
        <v>65535</v>
      </c>
      <c r="LS353" s="1">
        <v>65535</v>
      </c>
      <c r="LT353" s="1">
        <v>65535</v>
      </c>
      <c r="LU353" s="1">
        <v>65535</v>
      </c>
      <c r="LV353" s="1">
        <v>65535</v>
      </c>
      <c r="LW353" s="1">
        <v>65535</v>
      </c>
      <c r="LX353" s="1">
        <v>65535</v>
      </c>
      <c r="LY353" s="1">
        <v>65535</v>
      </c>
      <c r="LZ353" s="1">
        <v>65535</v>
      </c>
      <c r="MA353" s="1">
        <v>65535</v>
      </c>
      <c r="MB353" s="1">
        <v>65535</v>
      </c>
      <c r="MC353" s="1">
        <v>65535</v>
      </c>
      <c r="MD353" s="1">
        <v>65535</v>
      </c>
      <c r="ME353" s="1">
        <v>65535</v>
      </c>
      <c r="MF353" s="1">
        <v>65535</v>
      </c>
      <c r="MG353" s="1">
        <v>65535</v>
      </c>
      <c r="MH353" s="1">
        <v>65535</v>
      </c>
      <c r="MI353" s="1">
        <v>65535</v>
      </c>
      <c r="MJ353" s="1">
        <v>65535</v>
      </c>
      <c r="MK353" s="1">
        <v>65535</v>
      </c>
      <c r="ML353" s="1">
        <v>65535</v>
      </c>
      <c r="MM353" s="1">
        <v>65535</v>
      </c>
      <c r="MN353" s="1">
        <v>65535</v>
      </c>
      <c r="MO353" s="1">
        <v>65535</v>
      </c>
      <c r="MP353" s="1">
        <v>65535</v>
      </c>
      <c r="MQ353" s="1">
        <v>65535</v>
      </c>
      <c r="MR353" s="1">
        <v>65535</v>
      </c>
      <c r="MS353" s="1">
        <v>65535</v>
      </c>
      <c r="MT353" s="1">
        <v>65535</v>
      </c>
      <c r="MU353" s="1">
        <v>65535</v>
      </c>
      <c r="MV353" s="1">
        <v>65535</v>
      </c>
      <c r="MW353" s="1">
        <v>65535</v>
      </c>
      <c r="MX353" s="1">
        <v>65535</v>
      </c>
      <c r="MY353" s="1">
        <v>65535</v>
      </c>
      <c r="MZ353" s="1">
        <v>65535</v>
      </c>
      <c r="NA353" s="1">
        <v>65535</v>
      </c>
      <c r="NB353" s="1">
        <v>65535</v>
      </c>
      <c r="NC353" s="1">
        <v>65535</v>
      </c>
      <c r="ND353" s="1">
        <v>65535</v>
      </c>
      <c r="NE353" s="1">
        <v>65535</v>
      </c>
      <c r="NF353" s="1">
        <v>65535</v>
      </c>
      <c r="NG353" s="1">
        <v>65535</v>
      </c>
      <c r="NH353" s="1">
        <v>65535</v>
      </c>
      <c r="NI353" s="1">
        <v>65535</v>
      </c>
      <c r="NJ353" s="6">
        <f t="shared" si="270"/>
        <v>0</v>
      </c>
      <c r="NK353" s="3">
        <f t="shared" si="271"/>
        <v>0</v>
      </c>
      <c r="NL353" s="3">
        <f t="shared" si="272"/>
        <v>0</v>
      </c>
      <c r="NM353" s="3">
        <f t="shared" si="273"/>
        <v>0</v>
      </c>
      <c r="NN353" s="3">
        <f t="shared" si="274"/>
        <v>0</v>
      </c>
      <c r="NO353" s="3">
        <f t="shared" si="275"/>
        <v>0</v>
      </c>
      <c r="NP353" s="3">
        <f t="shared" si="276"/>
        <v>9.6774193548387094E-2</v>
      </c>
      <c r="NQ353" s="3">
        <f t="shared" si="277"/>
        <v>0</v>
      </c>
      <c r="NR353" s="3">
        <f t="shared" si="278"/>
        <v>3.3333333333333333E-2</v>
      </c>
      <c r="NS353" s="3">
        <f t="shared" si="279"/>
        <v>0</v>
      </c>
      <c r="NT353" s="3">
        <f t="shared" si="280"/>
        <v>0</v>
      </c>
      <c r="NU353" s="3">
        <f t="shared" si="281"/>
        <v>0</v>
      </c>
      <c r="NV353" s="3">
        <f t="shared" si="282"/>
        <v>1.0958904109589041E-2</v>
      </c>
      <c r="NW353" s="5" t="e">
        <f t="shared" si="283"/>
        <v>#N/A</v>
      </c>
      <c r="NX353" s="1" t="e">
        <f t="shared" si="284"/>
        <v>#N/A</v>
      </c>
      <c r="NY353" s="1" t="e">
        <f t="shared" si="285"/>
        <v>#N/A</v>
      </c>
      <c r="NZ353" s="1" t="e">
        <f t="shared" si="286"/>
        <v>#N/A</v>
      </c>
      <c r="OA353" s="1" t="e">
        <f t="shared" si="287"/>
        <v>#N/A</v>
      </c>
      <c r="OB353" s="1" t="e">
        <f t="shared" si="288"/>
        <v>#N/A</v>
      </c>
      <c r="OC353" s="1" t="e">
        <f t="shared" si="289"/>
        <v>#N/A</v>
      </c>
      <c r="OD353" s="1" t="e">
        <f t="shared" si="290"/>
        <v>#N/A</v>
      </c>
      <c r="OE353" s="1" t="e">
        <f t="shared" si="291"/>
        <v>#N/A</v>
      </c>
      <c r="OF353" s="1" t="e">
        <f t="shared" si="292"/>
        <v>#N/A</v>
      </c>
      <c r="OG353" s="1" t="e">
        <f t="shared" si="293"/>
        <v>#N/A</v>
      </c>
      <c r="OH353" s="1" t="e">
        <f t="shared" si="294"/>
        <v>#N/A</v>
      </c>
      <c r="OI353" s="111" t="e">
        <f>NA()</f>
        <v>#N/A</v>
      </c>
      <c r="OJ353" s="112" t="e">
        <f>NA()</f>
        <v>#N/A</v>
      </c>
      <c r="OK353" s="112" t="e">
        <f>NA()</f>
        <v>#N/A</v>
      </c>
      <c r="OL353" s="112" t="e">
        <f>NA()</f>
        <v>#N/A</v>
      </c>
      <c r="OM353" s="112" t="e">
        <f>NA()</f>
        <v>#N/A</v>
      </c>
      <c r="ON353" s="112" t="e">
        <f>NA()</f>
        <v>#N/A</v>
      </c>
      <c r="OO353" s="112" t="e">
        <f>NA()</f>
        <v>#N/A</v>
      </c>
      <c r="OP353" s="112" t="e">
        <f>NA()</f>
        <v>#N/A</v>
      </c>
      <c r="OQ353" s="112" t="e">
        <f>NA()</f>
        <v>#N/A</v>
      </c>
      <c r="OR353" s="112" t="e">
        <f>NA()</f>
        <v>#N/A</v>
      </c>
      <c r="OS353" s="112" t="e">
        <f>NA()</f>
        <v>#N/A</v>
      </c>
      <c r="OT353" s="112" t="e">
        <f>NA()</f>
        <v>#N/A</v>
      </c>
      <c r="OU353" s="5" t="e">
        <f t="shared" si="246"/>
        <v>#N/A</v>
      </c>
      <c r="OV353" s="1" t="e">
        <f t="shared" si="247"/>
        <v>#N/A</v>
      </c>
      <c r="OW353" s="1" t="e">
        <f t="shared" si="248"/>
        <v>#N/A</v>
      </c>
      <c r="OX353" s="1" t="e">
        <f t="shared" si="249"/>
        <v>#N/A</v>
      </c>
      <c r="OY353" s="1" t="e">
        <f t="shared" si="250"/>
        <v>#N/A</v>
      </c>
      <c r="OZ353" s="1" t="e">
        <f t="shared" si="251"/>
        <v>#N/A</v>
      </c>
      <c r="PA353" s="1" t="e">
        <f t="shared" si="252"/>
        <v>#N/A</v>
      </c>
      <c r="PB353" s="1" t="e">
        <f t="shared" si="253"/>
        <v>#N/A</v>
      </c>
      <c r="PC353" s="1" t="e">
        <f t="shared" si="254"/>
        <v>#N/A</v>
      </c>
      <c r="PD353" s="1" t="e">
        <f t="shared" si="255"/>
        <v>#N/A</v>
      </c>
      <c r="PE353" s="1" t="e">
        <f t="shared" si="256"/>
        <v>#N/A</v>
      </c>
      <c r="PF353" s="1" t="e">
        <f t="shared" si="257"/>
        <v>#N/A</v>
      </c>
      <c r="PG353" s="111" t="e">
        <f>NA()</f>
        <v>#N/A</v>
      </c>
      <c r="PH353" s="112" t="e">
        <f>NA()</f>
        <v>#N/A</v>
      </c>
      <c r="PI353" s="112" t="e">
        <f>NA()</f>
        <v>#N/A</v>
      </c>
      <c r="PJ353" s="112" t="e">
        <f>NA()</f>
        <v>#N/A</v>
      </c>
      <c r="PK353" s="112" t="e">
        <f>NA()</f>
        <v>#N/A</v>
      </c>
      <c r="PL353" s="112" t="e">
        <f>NA()</f>
        <v>#N/A</v>
      </c>
      <c r="PM353" s="112" t="e">
        <f>NA()</f>
        <v>#N/A</v>
      </c>
      <c r="PN353" s="112" t="e">
        <f>NA()</f>
        <v>#N/A</v>
      </c>
      <c r="PO353" s="112" t="e">
        <f>NA()</f>
        <v>#N/A</v>
      </c>
      <c r="PP353" s="112" t="e">
        <f>NA()</f>
        <v>#N/A</v>
      </c>
      <c r="PQ353" s="112" t="e">
        <f>NA()</f>
        <v>#N/A</v>
      </c>
      <c r="PR353" s="137" t="e">
        <f>NA()</f>
        <v>#N/A</v>
      </c>
      <c r="PS353" s="5" t="e">
        <f t="array" ref="PS353">+IF(ISERROR($NW353)=FALSE,MIN(IF($H353:$AL353&lt;65534,$H353:$AL353,"")),NA())</f>
        <v>#N/A</v>
      </c>
      <c r="PT353" s="1" t="e">
        <f t="array" ref="PT353">+IF(ISERROR($NX353)=FALSE,MIN(IF($AM353:$BN353&lt;65534,$AM353:$BN353,"")),NA())</f>
        <v>#N/A</v>
      </c>
      <c r="PU353" s="1" t="e">
        <f t="array" ref="PU353">+IF(ISERROR($NY353)=FALSE,MIN(IF($BP353:$CT353&lt;65534,$BP353:$CT353,"")),NA())</f>
        <v>#N/A</v>
      </c>
      <c r="PV353" s="1" t="e">
        <f t="array" ref="PV353">+IF(ISERROR($NZ353)=FALSE,MIN(IF($CU353:$DX353&lt;65534,$CU353:$DX353,"")),NA())</f>
        <v>#N/A</v>
      </c>
      <c r="PW353" s="1" t="e">
        <f t="array" ref="PW353">+IF(ISERROR($OA353)=FALSE,MIN(IF($DY353:$FC353&lt;65534,$DY353:$FC353,"")),NA())</f>
        <v>#N/A</v>
      </c>
      <c r="PX353" s="1" t="e">
        <f t="array" ref="PX353">+IF(ISERROR($OB353)=FALSE,MIN(IF($FD353:$GG353&lt;65534,$FD353:$GG353,"")),NA())</f>
        <v>#N/A</v>
      </c>
      <c r="PY353" s="1" t="e">
        <f t="array" ref="PY353">+IF(ISERROR($OC353)=FALSE,MIN(IF($GH353:$HL353&lt;65534,$GH353:$HL353,"")),NA())</f>
        <v>#N/A</v>
      </c>
      <c r="PZ353" s="1" t="e">
        <f t="array" ref="PZ353">+IF(ISERROR($OD353)=FALSE,MIN(IF($HM353:$IQ353&lt;65534,$HM353:$IQ353,"")),NA())</f>
        <v>#N/A</v>
      </c>
      <c r="QA353" s="1" t="e">
        <f t="array" ref="QA353">+IF(ISERROR($OE353)=FALSE,MIN(IF($IR353:$JU353&lt;65534,$IR353:$JU353,"")),NA())</f>
        <v>#N/A</v>
      </c>
      <c r="QB353" s="1" t="e">
        <f t="array" ref="QB353">+IF(ISERROR($OF353)=FALSE,MIN(IF($JV353:$KZ353&lt;65534,$JV353:$KZ353,"")),NA())</f>
        <v>#N/A</v>
      </c>
      <c r="QC353" s="1" t="e">
        <f t="array" ref="QC353">+IF(ISERROR($OG353)=FALSE,MIN(IF($LA353:$MD353&lt;65534,$LA353:$MD353,"")),NA())</f>
        <v>#N/A</v>
      </c>
      <c r="QD353" s="1" t="e">
        <f t="array" ref="QD353">+IF(ISERROR($OH353)=FALSE,MIN(IF($ME353:$NI353&lt;65534,$ME353:$NI353,"")),NA())</f>
        <v>#N/A</v>
      </c>
      <c r="QE353" s="5" t="e">
        <f t="shared" si="258"/>
        <v>#N/A</v>
      </c>
      <c r="QF353" s="1" t="e">
        <f t="shared" si="259"/>
        <v>#N/A</v>
      </c>
      <c r="QG353" s="1" t="e">
        <f t="shared" si="260"/>
        <v>#N/A</v>
      </c>
      <c r="QH353" s="1" t="e">
        <f t="shared" si="261"/>
        <v>#N/A</v>
      </c>
      <c r="QI353" s="1" t="e">
        <f t="shared" si="262"/>
        <v>#N/A</v>
      </c>
      <c r="QJ353" s="1" t="e">
        <f t="shared" si="263"/>
        <v>#N/A</v>
      </c>
      <c r="QK353" s="1" t="e">
        <f t="shared" si="264"/>
        <v>#N/A</v>
      </c>
      <c r="QL353" s="1" t="e">
        <f t="shared" si="265"/>
        <v>#N/A</v>
      </c>
      <c r="QM353" s="1" t="e">
        <f t="shared" si="266"/>
        <v>#N/A</v>
      </c>
      <c r="QN353" s="1" t="e">
        <f t="shared" si="267"/>
        <v>#N/A</v>
      </c>
      <c r="QO353" s="1" t="e">
        <f t="shared" si="268"/>
        <v>#N/A</v>
      </c>
      <c r="QP353" s="1" t="e">
        <f t="shared" si="269"/>
        <v>#N/A</v>
      </c>
      <c r="QQ353" s="5" t="s">
        <v>893</v>
      </c>
    </row>
    <row r="354" spans="1:459" s="1" customFormat="1" x14ac:dyDescent="0.2">
      <c r="A354" s="107">
        <v>23195240</v>
      </c>
      <c r="B354" s="108">
        <v>-73.579861111111114</v>
      </c>
      <c r="C354" s="108">
        <v>8.1234166666666674</v>
      </c>
      <c r="D354" s="109">
        <v>103</v>
      </c>
      <c r="E354" s="110" t="s">
        <v>686</v>
      </c>
      <c r="F354" s="110" t="s">
        <v>686</v>
      </c>
      <c r="G354" s="110" t="s">
        <v>7</v>
      </c>
      <c r="H354" s="1">
        <v>65535</v>
      </c>
      <c r="I354" s="1">
        <v>24.4</v>
      </c>
      <c r="J354" s="1">
        <v>23.1</v>
      </c>
      <c r="K354" s="1">
        <v>23.4</v>
      </c>
      <c r="L354" s="1">
        <v>23.2</v>
      </c>
      <c r="M354" s="1">
        <v>25.6</v>
      </c>
      <c r="N354" s="1">
        <v>25.4</v>
      </c>
      <c r="O354" s="1">
        <v>24</v>
      </c>
      <c r="P354" s="1">
        <v>24.8</v>
      </c>
      <c r="Q354" s="1">
        <v>23</v>
      </c>
      <c r="R354" s="1">
        <v>23.7</v>
      </c>
      <c r="S354" s="1">
        <v>23.5</v>
      </c>
      <c r="T354" s="1">
        <v>21.6</v>
      </c>
      <c r="U354" s="1">
        <v>21.3</v>
      </c>
      <c r="V354" s="1">
        <v>21.4</v>
      </c>
      <c r="W354" s="1">
        <v>23.9</v>
      </c>
      <c r="X354" s="1">
        <v>24.8</v>
      </c>
      <c r="Y354" s="1">
        <v>23.7</v>
      </c>
      <c r="Z354" s="1">
        <v>23.6</v>
      </c>
      <c r="AA354" s="1">
        <v>23.4</v>
      </c>
      <c r="AB354" s="1">
        <v>24.7</v>
      </c>
      <c r="AC354" s="1">
        <v>23.3</v>
      </c>
      <c r="AD354" s="1">
        <v>24.2</v>
      </c>
      <c r="AE354" s="1">
        <v>26.6</v>
      </c>
      <c r="AF354" s="1">
        <v>26.8</v>
      </c>
      <c r="AG354" s="1">
        <v>26</v>
      </c>
      <c r="AH354" s="1">
        <v>25.8</v>
      </c>
      <c r="AI354" s="1">
        <v>25.5</v>
      </c>
      <c r="AJ354" s="1">
        <v>22.7</v>
      </c>
      <c r="AK354" s="1">
        <v>25.1</v>
      </c>
      <c r="AL354" s="1">
        <v>25.1</v>
      </c>
      <c r="AM354" s="1">
        <v>65535</v>
      </c>
      <c r="AN354" s="1">
        <v>23.9</v>
      </c>
      <c r="AO354" s="1">
        <v>22.5</v>
      </c>
      <c r="AP354" s="1">
        <v>23.7</v>
      </c>
      <c r="AQ354" s="1">
        <v>26</v>
      </c>
      <c r="AR354" s="1">
        <v>25.1</v>
      </c>
      <c r="AS354" s="1">
        <v>24.3</v>
      </c>
      <c r="AT354" s="1">
        <v>22.5</v>
      </c>
      <c r="AU354" s="1">
        <v>24.5</v>
      </c>
      <c r="AV354" s="1">
        <v>23.6</v>
      </c>
      <c r="AW354" s="1">
        <v>23.4</v>
      </c>
      <c r="AX354" s="1">
        <v>24.8</v>
      </c>
      <c r="AY354" s="1">
        <v>26.6</v>
      </c>
      <c r="AZ354" s="1">
        <v>25.4</v>
      </c>
      <c r="BA354" s="1">
        <v>25.4</v>
      </c>
      <c r="BB354" s="1">
        <v>26</v>
      </c>
      <c r="BC354" s="1">
        <v>25.5</v>
      </c>
      <c r="BD354" s="1">
        <v>25.6</v>
      </c>
      <c r="BE354" s="1">
        <v>24.4</v>
      </c>
      <c r="BF354" s="1">
        <v>24.5</v>
      </c>
      <c r="BG354" s="1">
        <v>23.1</v>
      </c>
      <c r="BH354" s="1">
        <v>25.9</v>
      </c>
      <c r="BI354" s="1">
        <v>26.5</v>
      </c>
      <c r="BJ354" s="1">
        <v>25.5</v>
      </c>
      <c r="BK354" s="1">
        <v>22.6</v>
      </c>
      <c r="BL354" s="1">
        <v>25</v>
      </c>
      <c r="BM354" s="1">
        <v>25.1</v>
      </c>
      <c r="BN354" s="1">
        <v>25.6</v>
      </c>
      <c r="BO354" s="102"/>
      <c r="BP354" s="1">
        <v>24.8</v>
      </c>
      <c r="BQ354" s="1">
        <v>26</v>
      </c>
      <c r="BR354" s="1">
        <v>23.8</v>
      </c>
      <c r="BS354" s="1">
        <v>25.7</v>
      </c>
      <c r="BT354" s="1">
        <v>25.9</v>
      </c>
      <c r="BU354" s="1">
        <v>25.7</v>
      </c>
      <c r="BV354" s="1">
        <v>26.4</v>
      </c>
      <c r="BW354" s="1">
        <v>26.3</v>
      </c>
      <c r="BX354" s="1">
        <v>25.8</v>
      </c>
      <c r="BY354" s="1">
        <v>26.3</v>
      </c>
      <c r="BZ354" s="1">
        <v>24.8</v>
      </c>
      <c r="CA354" s="1">
        <v>24.2</v>
      </c>
      <c r="CB354" s="1">
        <v>25.5</v>
      </c>
      <c r="CC354" s="1">
        <v>26</v>
      </c>
      <c r="CD354" s="1">
        <v>25.2</v>
      </c>
      <c r="CE354" s="1">
        <v>25.2</v>
      </c>
      <c r="CF354" s="1">
        <v>25.1</v>
      </c>
      <c r="CG354" s="1">
        <v>26.5</v>
      </c>
      <c r="CH354" s="1">
        <v>25.7</v>
      </c>
      <c r="CI354" s="1">
        <v>24.7</v>
      </c>
      <c r="CJ354" s="1">
        <v>23.9</v>
      </c>
      <c r="CK354" s="1">
        <v>24.6</v>
      </c>
      <c r="CL354" s="1">
        <v>24.7</v>
      </c>
      <c r="CM354" s="1">
        <v>24.5</v>
      </c>
      <c r="CN354" s="1">
        <v>24.2</v>
      </c>
      <c r="CO354" s="1">
        <v>26</v>
      </c>
      <c r="CP354" s="1">
        <v>24.9</v>
      </c>
      <c r="CQ354" s="1">
        <v>25.4</v>
      </c>
      <c r="CR354" s="1">
        <v>25.1</v>
      </c>
      <c r="CS354" s="1">
        <v>24.7</v>
      </c>
      <c r="CT354" s="1">
        <v>25.3</v>
      </c>
      <c r="CU354" s="1">
        <v>24.7</v>
      </c>
      <c r="CV354" s="1">
        <v>24.3</v>
      </c>
      <c r="CW354" s="1">
        <v>22.9</v>
      </c>
      <c r="CX354" s="1">
        <v>22.5</v>
      </c>
      <c r="CY354" s="1">
        <v>25.9</v>
      </c>
      <c r="CZ354" s="1">
        <v>26.3</v>
      </c>
      <c r="DA354" s="1">
        <v>25.8</v>
      </c>
      <c r="DB354" s="1">
        <v>25.6</v>
      </c>
      <c r="DC354" s="1">
        <v>24.6</v>
      </c>
      <c r="DD354" s="1">
        <v>24.1</v>
      </c>
      <c r="DE354" s="1">
        <v>23.6</v>
      </c>
      <c r="DF354" s="1">
        <v>24.5</v>
      </c>
      <c r="DG354" s="1">
        <v>26.1</v>
      </c>
      <c r="DH354" s="1">
        <v>24.8</v>
      </c>
      <c r="DI354" s="1">
        <v>24.6</v>
      </c>
      <c r="DJ354" s="1">
        <v>25.3</v>
      </c>
      <c r="DK354" s="1">
        <v>26.1</v>
      </c>
      <c r="DL354" s="1">
        <v>25.4</v>
      </c>
      <c r="DM354" s="1">
        <v>23.6</v>
      </c>
      <c r="DN354" s="1">
        <v>23</v>
      </c>
      <c r="DO354" s="1">
        <v>24.2</v>
      </c>
      <c r="DP354" s="1">
        <v>22.7</v>
      </c>
      <c r="DQ354" s="1">
        <v>22.1</v>
      </c>
      <c r="DR354" s="1">
        <v>24.1</v>
      </c>
      <c r="DS354" s="1">
        <v>23.5</v>
      </c>
      <c r="DT354" s="1">
        <v>26.2</v>
      </c>
      <c r="DU354" s="1">
        <v>25.4</v>
      </c>
      <c r="DV354" s="1">
        <v>25.2</v>
      </c>
      <c r="DW354" s="1">
        <v>25.2</v>
      </c>
      <c r="DX354" s="1">
        <v>25.6</v>
      </c>
      <c r="DY354" s="1">
        <v>25.5</v>
      </c>
      <c r="DZ354" s="1">
        <v>24</v>
      </c>
      <c r="EA354" s="1">
        <v>26.1</v>
      </c>
      <c r="EB354" s="1">
        <v>25.6</v>
      </c>
      <c r="EC354" s="1">
        <v>25.8</v>
      </c>
      <c r="ED354" s="1">
        <v>25.4</v>
      </c>
      <c r="EE354" s="1">
        <v>26.8</v>
      </c>
      <c r="EF354" s="1">
        <v>24.4</v>
      </c>
      <c r="EG354" s="1">
        <v>24</v>
      </c>
      <c r="EH354" s="1">
        <v>23.4</v>
      </c>
      <c r="EI354" s="1">
        <v>24.4</v>
      </c>
      <c r="EJ354" s="1">
        <v>24.7</v>
      </c>
      <c r="EK354" s="1">
        <v>25.9</v>
      </c>
      <c r="EL354" s="1">
        <v>24.5</v>
      </c>
      <c r="EM354" s="1">
        <v>23.5</v>
      </c>
      <c r="EN354" s="1">
        <v>25.7</v>
      </c>
      <c r="EO354" s="1">
        <v>22.4</v>
      </c>
      <c r="EP354" s="1">
        <v>24.8</v>
      </c>
      <c r="EQ354" s="1">
        <v>22.4</v>
      </c>
      <c r="ER354" s="1">
        <v>24.4</v>
      </c>
      <c r="ES354" s="1">
        <v>23.4</v>
      </c>
      <c r="ET354" s="1">
        <v>24.8</v>
      </c>
      <c r="EU354" s="1">
        <v>23.7</v>
      </c>
      <c r="EV354" s="1">
        <v>23.4</v>
      </c>
      <c r="EW354" s="1">
        <v>25.3</v>
      </c>
      <c r="EX354" s="1">
        <v>24.3</v>
      </c>
      <c r="EY354" s="1">
        <v>24.5</v>
      </c>
      <c r="EZ354" s="1">
        <v>25</v>
      </c>
      <c r="FA354" s="1">
        <v>24</v>
      </c>
      <c r="FB354" s="1">
        <v>23</v>
      </c>
      <c r="FC354" s="1">
        <v>24.8</v>
      </c>
      <c r="FD354" s="1">
        <v>23.7</v>
      </c>
      <c r="FE354" s="1">
        <v>24.2</v>
      </c>
      <c r="FF354" s="1">
        <v>23.8</v>
      </c>
      <c r="FG354" s="1">
        <v>23.9</v>
      </c>
      <c r="FH354" s="1">
        <v>24.8</v>
      </c>
      <c r="FI354" s="1">
        <v>23.1</v>
      </c>
      <c r="FJ354" s="1">
        <v>24.5</v>
      </c>
      <c r="FK354" s="1">
        <v>23.2</v>
      </c>
      <c r="FL354" s="1">
        <v>24.4</v>
      </c>
      <c r="FM354" s="1">
        <v>23.3</v>
      </c>
      <c r="FN354" s="1">
        <v>24.4</v>
      </c>
      <c r="FO354" s="1">
        <v>24.2</v>
      </c>
      <c r="FP354" s="1">
        <v>24.2</v>
      </c>
      <c r="FQ354" s="1">
        <v>26.2</v>
      </c>
      <c r="FR354" s="1">
        <v>24.8</v>
      </c>
      <c r="FS354" s="1">
        <v>24.8</v>
      </c>
      <c r="FT354" s="1">
        <v>23</v>
      </c>
      <c r="FU354" s="1">
        <v>24.2</v>
      </c>
      <c r="FV354" s="1">
        <v>24.7</v>
      </c>
      <c r="FW354" s="1">
        <v>23.9</v>
      </c>
      <c r="FX354" s="1">
        <v>24.7</v>
      </c>
      <c r="FY354" s="1">
        <v>24.7</v>
      </c>
      <c r="FZ354" s="1">
        <v>24.2</v>
      </c>
      <c r="GA354" s="1">
        <v>24</v>
      </c>
      <c r="GB354" s="1">
        <v>23.2</v>
      </c>
      <c r="GC354" s="1">
        <v>24</v>
      </c>
      <c r="GD354" s="1">
        <v>22.8</v>
      </c>
      <c r="GE354" s="1">
        <v>23.6</v>
      </c>
      <c r="GF354" s="1">
        <v>23.7</v>
      </c>
      <c r="GG354" s="1">
        <v>24.5</v>
      </c>
      <c r="GH354" s="1">
        <v>23.9</v>
      </c>
      <c r="GI354" s="1">
        <v>24</v>
      </c>
      <c r="GJ354" s="1">
        <v>25.9</v>
      </c>
      <c r="GK354" s="1">
        <v>23.7</v>
      </c>
      <c r="GL354" s="1">
        <v>24.4</v>
      </c>
      <c r="GM354" s="1">
        <v>22.9</v>
      </c>
      <c r="GN354" s="1">
        <v>23.2</v>
      </c>
      <c r="GO354" s="1">
        <v>24.9</v>
      </c>
      <c r="GP354" s="1">
        <v>23.2</v>
      </c>
      <c r="GQ354" s="1">
        <v>23.3</v>
      </c>
      <c r="GR354" s="1">
        <v>23.9</v>
      </c>
      <c r="GS354" s="1">
        <v>24.1</v>
      </c>
      <c r="GT354" s="1">
        <v>23.8</v>
      </c>
      <c r="GU354" s="1">
        <v>24.4</v>
      </c>
      <c r="GV354" s="1">
        <v>22.8</v>
      </c>
      <c r="GW354" s="1">
        <v>24</v>
      </c>
      <c r="GX354" s="1">
        <v>22.7</v>
      </c>
      <c r="GY354" s="1">
        <v>23.6</v>
      </c>
      <c r="GZ354" s="1">
        <v>24.8</v>
      </c>
      <c r="HA354" s="1">
        <v>24.8</v>
      </c>
      <c r="HB354" s="1">
        <v>25</v>
      </c>
      <c r="HC354" s="1">
        <v>25.8</v>
      </c>
      <c r="HD354" s="1">
        <v>23</v>
      </c>
      <c r="HE354" s="1">
        <v>24.1</v>
      </c>
      <c r="HF354" s="1">
        <v>23.1</v>
      </c>
      <c r="HG354" s="1">
        <v>23.3</v>
      </c>
      <c r="HH354" s="1">
        <v>23.1</v>
      </c>
      <c r="HI354" s="1">
        <v>21.7</v>
      </c>
      <c r="HJ354" s="1">
        <v>24.1</v>
      </c>
      <c r="HK354" s="1">
        <v>24.1</v>
      </c>
      <c r="HL354" s="1">
        <v>23.7</v>
      </c>
      <c r="HM354" s="1">
        <v>24.9</v>
      </c>
      <c r="HN354" s="1">
        <v>23.8</v>
      </c>
      <c r="HO354" s="1">
        <v>23.5</v>
      </c>
      <c r="HP354" s="1">
        <v>23.9</v>
      </c>
      <c r="HQ354" s="1">
        <v>23</v>
      </c>
      <c r="HR354" s="1">
        <v>24.3</v>
      </c>
      <c r="HS354" s="1">
        <v>23.8</v>
      </c>
      <c r="HT354" s="1">
        <v>24.1</v>
      </c>
      <c r="HU354" s="1">
        <v>23.6</v>
      </c>
      <c r="HV354" s="1">
        <v>24.9</v>
      </c>
      <c r="HW354" s="1">
        <v>24.7</v>
      </c>
      <c r="HX354" s="1">
        <v>22.8</v>
      </c>
      <c r="HY354" s="1">
        <v>25.3</v>
      </c>
      <c r="HZ354" s="1">
        <v>23.8</v>
      </c>
      <c r="IA354" s="1">
        <v>22.7</v>
      </c>
      <c r="IB354" s="1">
        <v>23.4</v>
      </c>
      <c r="IC354" s="1">
        <v>22.8</v>
      </c>
      <c r="ID354" s="1">
        <v>23.5</v>
      </c>
      <c r="IE354" s="1">
        <v>23.8</v>
      </c>
      <c r="IF354" s="1">
        <v>23.5</v>
      </c>
      <c r="IG354" s="1">
        <v>24.6</v>
      </c>
      <c r="IH354" s="1">
        <v>25.4</v>
      </c>
      <c r="II354" s="1">
        <v>26</v>
      </c>
      <c r="IJ354" s="1">
        <v>24.2</v>
      </c>
      <c r="IK354" s="1">
        <v>23.5</v>
      </c>
      <c r="IL354" s="1">
        <v>23.7</v>
      </c>
      <c r="IM354" s="1">
        <v>24.7</v>
      </c>
      <c r="IN354" s="1">
        <v>23.4</v>
      </c>
      <c r="IO354" s="1">
        <v>22.7</v>
      </c>
      <c r="IP354" s="1">
        <v>25.8</v>
      </c>
      <c r="IQ354" s="1">
        <v>25.3</v>
      </c>
      <c r="IR354" s="1">
        <v>24.2</v>
      </c>
      <c r="IS354" s="1">
        <v>24.9</v>
      </c>
      <c r="IT354" s="1">
        <v>23</v>
      </c>
      <c r="IU354" s="1">
        <v>25.1</v>
      </c>
      <c r="IV354" s="1">
        <v>25.2</v>
      </c>
      <c r="IW354" s="1">
        <v>22.6</v>
      </c>
      <c r="IX354" s="1">
        <v>24.3</v>
      </c>
      <c r="IY354" s="1">
        <v>21.9</v>
      </c>
      <c r="IZ354" s="1">
        <v>23.6</v>
      </c>
      <c r="JA354" s="1">
        <v>23.3</v>
      </c>
      <c r="JB354" s="1">
        <v>26</v>
      </c>
      <c r="JC354" s="1">
        <v>23.3</v>
      </c>
      <c r="JD354" s="1">
        <v>26.1</v>
      </c>
      <c r="JE354" s="1">
        <v>25.2</v>
      </c>
      <c r="JF354" s="1">
        <v>25.4</v>
      </c>
      <c r="JG354" s="1">
        <v>21</v>
      </c>
      <c r="JH354" s="1">
        <v>25</v>
      </c>
      <c r="JI354" s="1">
        <v>23.6</v>
      </c>
      <c r="JJ354" s="1">
        <v>22.7</v>
      </c>
      <c r="JK354" s="1">
        <v>23.7</v>
      </c>
      <c r="JL354" s="1">
        <v>23.2</v>
      </c>
      <c r="JM354" s="1">
        <v>23</v>
      </c>
      <c r="JN354" s="1">
        <v>23.9</v>
      </c>
      <c r="JO354" s="1">
        <v>23.6</v>
      </c>
      <c r="JP354" s="1">
        <v>24.1</v>
      </c>
      <c r="JQ354" s="1">
        <v>21.8</v>
      </c>
      <c r="JR354" s="1">
        <v>23.5</v>
      </c>
      <c r="JS354" s="1">
        <v>24.3</v>
      </c>
      <c r="JT354" s="1">
        <v>24.1</v>
      </c>
      <c r="JU354" s="1">
        <v>21.9</v>
      </c>
      <c r="JV354" s="1">
        <v>23.4</v>
      </c>
      <c r="JW354" s="1">
        <v>25</v>
      </c>
      <c r="JX354" s="1">
        <v>22.2</v>
      </c>
      <c r="JY354" s="1">
        <v>22.5</v>
      </c>
      <c r="JZ354" s="1">
        <v>23.3</v>
      </c>
      <c r="KA354" s="1">
        <v>24.4</v>
      </c>
      <c r="KB354" s="1">
        <v>22.8</v>
      </c>
      <c r="KC354" s="1">
        <v>23</v>
      </c>
      <c r="KD354" s="1">
        <v>23.4</v>
      </c>
      <c r="KE354" s="1">
        <v>22.8</v>
      </c>
      <c r="KF354" s="1">
        <v>23.4</v>
      </c>
      <c r="KG354" s="1">
        <v>23.9</v>
      </c>
      <c r="KH354" s="1">
        <v>21.8</v>
      </c>
      <c r="KI354" s="1">
        <v>24.5</v>
      </c>
      <c r="KJ354" s="1">
        <v>24.3</v>
      </c>
      <c r="KK354" s="1">
        <v>22.8</v>
      </c>
      <c r="KL354" s="1">
        <v>22.6</v>
      </c>
      <c r="KM354" s="1">
        <v>22.7</v>
      </c>
      <c r="KN354" s="1">
        <v>23.1</v>
      </c>
      <c r="KO354" s="1">
        <v>24</v>
      </c>
      <c r="KP354" s="1">
        <v>24.4</v>
      </c>
      <c r="KQ354" s="1">
        <v>23.5</v>
      </c>
      <c r="KR354" s="1">
        <v>23.3</v>
      </c>
      <c r="KS354" s="1">
        <v>23.1</v>
      </c>
      <c r="KT354" s="1">
        <v>23.5</v>
      </c>
      <c r="KU354" s="1">
        <v>24.9</v>
      </c>
      <c r="KV354" s="1">
        <v>23.9</v>
      </c>
      <c r="KW354" s="1">
        <v>23.1</v>
      </c>
      <c r="KX354" s="1">
        <v>24.2</v>
      </c>
      <c r="KY354" s="1">
        <v>22.7</v>
      </c>
      <c r="KZ354" s="1">
        <v>24.5</v>
      </c>
      <c r="LA354" s="1">
        <v>25.4</v>
      </c>
      <c r="LB354" s="1">
        <v>24.1</v>
      </c>
      <c r="LC354" s="1">
        <v>25</v>
      </c>
      <c r="LD354" s="1">
        <v>25.3</v>
      </c>
      <c r="LE354" s="1">
        <v>24</v>
      </c>
      <c r="LF354" s="1">
        <v>24.4</v>
      </c>
      <c r="LG354" s="1">
        <v>25.1</v>
      </c>
      <c r="LH354" s="1">
        <v>24.2</v>
      </c>
      <c r="LI354" s="1">
        <v>25.9</v>
      </c>
      <c r="LJ354" s="1">
        <v>24.1</v>
      </c>
      <c r="LK354" s="1">
        <v>24.5</v>
      </c>
      <c r="LL354" s="1">
        <v>24.5</v>
      </c>
      <c r="LM354" s="1">
        <v>24.3</v>
      </c>
      <c r="LN354" s="1">
        <v>23.2</v>
      </c>
      <c r="LO354" s="1">
        <v>23.9</v>
      </c>
      <c r="LP354" s="1">
        <v>22.9</v>
      </c>
      <c r="LQ354" s="1">
        <v>22.3</v>
      </c>
      <c r="LR354" s="1">
        <v>23.2</v>
      </c>
      <c r="LS354" s="1">
        <v>24.3</v>
      </c>
      <c r="LT354" s="1">
        <v>24.3</v>
      </c>
      <c r="LU354" s="1">
        <v>24.3</v>
      </c>
      <c r="LV354" s="1">
        <v>23.7</v>
      </c>
      <c r="LW354" s="1">
        <v>23.9</v>
      </c>
      <c r="LX354" s="1">
        <v>24.7</v>
      </c>
      <c r="LY354" s="1">
        <v>24.2</v>
      </c>
      <c r="LZ354" s="1">
        <v>24.2</v>
      </c>
      <c r="MA354" s="1">
        <v>24.2</v>
      </c>
      <c r="MB354" s="1">
        <v>24.8</v>
      </c>
      <c r="MC354" s="1">
        <v>25.3</v>
      </c>
      <c r="MD354" s="1">
        <v>24.4</v>
      </c>
      <c r="ME354" s="1">
        <v>65535</v>
      </c>
      <c r="MF354" s="1">
        <v>65535</v>
      </c>
      <c r="MG354" s="1">
        <v>65535</v>
      </c>
      <c r="MH354" s="1">
        <v>65535</v>
      </c>
      <c r="MI354" s="1">
        <v>65535</v>
      </c>
      <c r="MJ354" s="1">
        <v>65535</v>
      </c>
      <c r="MK354" s="1">
        <v>65535</v>
      </c>
      <c r="ML354" s="1">
        <v>65535</v>
      </c>
      <c r="MM354" s="1">
        <v>65535</v>
      </c>
      <c r="MN354" s="1">
        <v>65535</v>
      </c>
      <c r="MO354" s="1">
        <v>65535</v>
      </c>
      <c r="MP354" s="1">
        <v>65535</v>
      </c>
      <c r="MQ354" s="1">
        <v>65535</v>
      </c>
      <c r="MR354" s="1">
        <v>65535</v>
      </c>
      <c r="MS354" s="1">
        <v>65535</v>
      </c>
      <c r="MT354" s="1">
        <v>65535</v>
      </c>
      <c r="MU354" s="1">
        <v>65535</v>
      </c>
      <c r="MV354" s="1">
        <v>65535</v>
      </c>
      <c r="MW354" s="1">
        <v>65535</v>
      </c>
      <c r="MX354" s="1">
        <v>65535</v>
      </c>
      <c r="MY354" s="1">
        <v>65535</v>
      </c>
      <c r="MZ354" s="1">
        <v>65535</v>
      </c>
      <c r="NA354" s="1">
        <v>65535</v>
      </c>
      <c r="NB354" s="1">
        <v>65535</v>
      </c>
      <c r="NC354" s="1">
        <v>65535</v>
      </c>
      <c r="ND354" s="1">
        <v>65535</v>
      </c>
      <c r="NE354" s="1">
        <v>65535</v>
      </c>
      <c r="NF354" s="1">
        <v>65535</v>
      </c>
      <c r="NG354" s="1">
        <v>65535</v>
      </c>
      <c r="NH354" s="1">
        <v>65535</v>
      </c>
      <c r="NI354" s="1">
        <v>26</v>
      </c>
      <c r="NJ354" s="6">
        <f t="shared" si="270"/>
        <v>0.967741935483871</v>
      </c>
      <c r="NK354" s="3">
        <f t="shared" si="271"/>
        <v>0.9642857142857143</v>
      </c>
      <c r="NL354" s="3">
        <f t="shared" si="272"/>
        <v>1</v>
      </c>
      <c r="NM354" s="3">
        <f t="shared" si="273"/>
        <v>1</v>
      </c>
      <c r="NN354" s="3">
        <f t="shared" si="274"/>
        <v>1</v>
      </c>
      <c r="NO354" s="3">
        <f t="shared" si="275"/>
        <v>1</v>
      </c>
      <c r="NP354" s="3">
        <f t="shared" si="276"/>
        <v>1</v>
      </c>
      <c r="NQ354" s="3">
        <f t="shared" si="277"/>
        <v>1</v>
      </c>
      <c r="NR354" s="3">
        <f t="shared" si="278"/>
        <v>1</v>
      </c>
      <c r="NS354" s="3">
        <f t="shared" si="279"/>
        <v>1</v>
      </c>
      <c r="NT354" s="3">
        <f t="shared" si="280"/>
        <v>1</v>
      </c>
      <c r="NU354" s="3">
        <f t="shared" si="281"/>
        <v>3.2258064516129031E-2</v>
      </c>
      <c r="NV354" s="3">
        <f t="shared" si="282"/>
        <v>0.9123287671232877</v>
      </c>
      <c r="NW354" s="5">
        <f t="shared" si="283"/>
        <v>24.12</v>
      </c>
      <c r="NX354" s="1">
        <f t="shared" si="284"/>
        <v>24.703703703703709</v>
      </c>
      <c r="NY354" s="1">
        <f t="shared" si="285"/>
        <v>25.254838709677422</v>
      </c>
      <c r="NZ354" s="1">
        <f t="shared" si="286"/>
        <v>24.596666666666678</v>
      </c>
      <c r="OA354" s="1">
        <f t="shared" si="287"/>
        <v>24.512903225806443</v>
      </c>
      <c r="OB354" s="1">
        <f t="shared" si="288"/>
        <v>24.09</v>
      </c>
      <c r="OC354" s="1">
        <f t="shared" si="289"/>
        <v>23.8483870967742</v>
      </c>
      <c r="OD354" s="1">
        <f t="shared" si="290"/>
        <v>24.045161290322582</v>
      </c>
      <c r="OE354" s="1">
        <f t="shared" si="291"/>
        <v>23.783333333333328</v>
      </c>
      <c r="OF354" s="1">
        <f t="shared" si="292"/>
        <v>23.451612903225808</v>
      </c>
      <c r="OG354" s="1">
        <f t="shared" si="293"/>
        <v>24.286666666666669</v>
      </c>
      <c r="OH354" s="1" t="e">
        <f t="shared" si="294"/>
        <v>#N/A</v>
      </c>
      <c r="OI354" s="111" t="e">
        <f>NA()</f>
        <v>#N/A</v>
      </c>
      <c r="OJ354" s="112" t="e">
        <f>NA()</f>
        <v>#N/A</v>
      </c>
      <c r="OK354" s="112" t="e">
        <f>NA()</f>
        <v>#N/A</v>
      </c>
      <c r="OL354" s="112" t="e">
        <f>NA()</f>
        <v>#N/A</v>
      </c>
      <c r="OM354" s="112" t="e">
        <f>NA()</f>
        <v>#N/A</v>
      </c>
      <c r="ON354" s="112" t="e">
        <f>NA()</f>
        <v>#N/A</v>
      </c>
      <c r="OO354" s="112" t="e">
        <f>NA()</f>
        <v>#N/A</v>
      </c>
      <c r="OP354" s="112" t="e">
        <f>NA()</f>
        <v>#N/A</v>
      </c>
      <c r="OQ354" s="112" t="e">
        <f>NA()</f>
        <v>#N/A</v>
      </c>
      <c r="OR354" s="112" t="e">
        <f>NA()</f>
        <v>#N/A</v>
      </c>
      <c r="OS354" s="112" t="e">
        <f>NA()</f>
        <v>#N/A</v>
      </c>
      <c r="OT354" s="112" t="e">
        <f>NA()</f>
        <v>#N/A</v>
      </c>
      <c r="OU354" s="5" t="e">
        <f t="shared" si="246"/>
        <v>#N/A</v>
      </c>
      <c r="OV354" s="1" t="e">
        <f t="shared" si="247"/>
        <v>#N/A</v>
      </c>
      <c r="OW354" s="1" t="e">
        <f t="shared" si="248"/>
        <v>#N/A</v>
      </c>
      <c r="OX354" s="1" t="e">
        <f t="shared" si="249"/>
        <v>#N/A</v>
      </c>
      <c r="OY354" s="1" t="e">
        <f t="shared" si="250"/>
        <v>#N/A</v>
      </c>
      <c r="OZ354" s="1" t="e">
        <f t="shared" si="251"/>
        <v>#N/A</v>
      </c>
      <c r="PA354" s="1" t="e">
        <f t="shared" si="252"/>
        <v>#N/A</v>
      </c>
      <c r="PB354" s="1" t="e">
        <f t="shared" si="253"/>
        <v>#N/A</v>
      </c>
      <c r="PC354" s="1" t="e">
        <f t="shared" si="254"/>
        <v>#N/A</v>
      </c>
      <c r="PD354" s="1" t="e">
        <f t="shared" si="255"/>
        <v>#N/A</v>
      </c>
      <c r="PE354" s="1" t="e">
        <f t="shared" si="256"/>
        <v>#N/A</v>
      </c>
      <c r="PF354" s="1" t="e">
        <f t="shared" si="257"/>
        <v>#N/A</v>
      </c>
      <c r="PG354" s="111" t="e">
        <f>NA()</f>
        <v>#N/A</v>
      </c>
      <c r="PH354" s="112" t="e">
        <f>NA()</f>
        <v>#N/A</v>
      </c>
      <c r="PI354" s="112" t="e">
        <f>NA()</f>
        <v>#N/A</v>
      </c>
      <c r="PJ354" s="112" t="e">
        <f>NA()</f>
        <v>#N/A</v>
      </c>
      <c r="PK354" s="112" t="e">
        <f>NA()</f>
        <v>#N/A</v>
      </c>
      <c r="PL354" s="112" t="e">
        <f>NA()</f>
        <v>#N/A</v>
      </c>
      <c r="PM354" s="112" t="e">
        <f>NA()</f>
        <v>#N/A</v>
      </c>
      <c r="PN354" s="112" t="e">
        <f>NA()</f>
        <v>#N/A</v>
      </c>
      <c r="PO354" s="112" t="e">
        <f>NA()</f>
        <v>#N/A</v>
      </c>
      <c r="PP354" s="112" t="e">
        <f>NA()</f>
        <v>#N/A</v>
      </c>
      <c r="PQ354" s="112" t="e">
        <f>NA()</f>
        <v>#N/A</v>
      </c>
      <c r="PR354" s="137" t="e">
        <f>NA()</f>
        <v>#N/A</v>
      </c>
      <c r="PS354" s="5">
        <f t="array" ref="PS354">+IF(ISERROR($NW354)=FALSE,MIN(IF($H354:$AL354&lt;65534,$H354:$AL354,"")),NA())</f>
        <v>21.3</v>
      </c>
      <c r="PT354" s="1">
        <f t="array" ref="PT354">+IF(ISERROR($NX354)=FALSE,MIN(IF($AM354:$BN354&lt;65534,$AM354:$BN354,"")),NA())</f>
        <v>22.5</v>
      </c>
      <c r="PU354" s="1">
        <f t="array" ref="PU354">+IF(ISERROR($NY354)=FALSE,MIN(IF($BP354:$CT354&lt;65534,$BP354:$CT354,"")),NA())</f>
        <v>23.8</v>
      </c>
      <c r="PV354" s="1">
        <f t="array" ref="PV354">+IF(ISERROR($NZ354)=FALSE,MIN(IF($CU354:$DX354&lt;65534,$CU354:$DX354,"")),NA())</f>
        <v>22.1</v>
      </c>
      <c r="PW354" s="1">
        <f t="array" ref="PW354">+IF(ISERROR($OA354)=FALSE,MIN(IF($DY354:$FC354&lt;65534,$DY354:$FC354,"")),NA())</f>
        <v>22.4</v>
      </c>
      <c r="PX354" s="1">
        <f t="array" ref="PX354">+IF(ISERROR($OB354)=FALSE,MIN(IF($FD354:$GG354&lt;65534,$FD354:$GG354,"")),NA())</f>
        <v>22.8</v>
      </c>
      <c r="PY354" s="1">
        <f t="array" ref="PY354">+IF(ISERROR($OC354)=FALSE,MIN(IF($GH354:$HL354&lt;65534,$GH354:$HL354,"")),NA())</f>
        <v>21.7</v>
      </c>
      <c r="PZ354" s="1">
        <f t="array" ref="PZ354">+IF(ISERROR($OD354)=FALSE,MIN(IF($HM354:$IQ354&lt;65534,$HM354:$IQ354,"")),NA())</f>
        <v>22.7</v>
      </c>
      <c r="QA354" s="1">
        <f t="array" ref="QA354">+IF(ISERROR($OE354)=FALSE,MIN(IF($IR354:$JU354&lt;65534,$IR354:$JU354,"")),NA())</f>
        <v>21</v>
      </c>
      <c r="QB354" s="1">
        <f t="array" ref="QB354">+IF(ISERROR($OF354)=FALSE,MIN(IF($JV354:$KZ354&lt;65534,$JV354:$KZ354,"")),NA())</f>
        <v>21.8</v>
      </c>
      <c r="QC354" s="1">
        <f t="array" ref="QC354">+IF(ISERROR($OG354)=FALSE,MIN(IF($LA354:$MD354&lt;65534,$LA354:$MD354,"")),NA())</f>
        <v>22.3</v>
      </c>
      <c r="QD354" s="1" t="e">
        <f t="array" ref="QD354">+IF(ISERROR($OH354)=FALSE,MIN(IF($ME354:$NI354&lt;65534,$ME354:$NI354,"")),NA())</f>
        <v>#N/A</v>
      </c>
      <c r="QE354" s="5" t="e">
        <f t="shared" si="258"/>
        <v>#N/A</v>
      </c>
      <c r="QF354" s="1" t="e">
        <f t="shared" si="259"/>
        <v>#N/A</v>
      </c>
      <c r="QG354" s="1" t="e">
        <f t="shared" si="260"/>
        <v>#N/A</v>
      </c>
      <c r="QH354" s="1" t="e">
        <f t="shared" si="261"/>
        <v>#N/A</v>
      </c>
      <c r="QI354" s="1" t="e">
        <f t="shared" si="262"/>
        <v>#N/A</v>
      </c>
      <c r="QJ354" s="1" t="e">
        <f t="shared" si="263"/>
        <v>#N/A</v>
      </c>
      <c r="QK354" s="1" t="e">
        <f t="shared" si="264"/>
        <v>#N/A</v>
      </c>
      <c r="QL354" s="1" t="e">
        <f t="shared" si="265"/>
        <v>#N/A</v>
      </c>
      <c r="QM354" s="1" t="e">
        <f t="shared" si="266"/>
        <v>#N/A</v>
      </c>
      <c r="QN354" s="1" t="e">
        <f t="shared" si="267"/>
        <v>#N/A</v>
      </c>
      <c r="QO354" s="1" t="e">
        <f t="shared" si="268"/>
        <v>#N/A</v>
      </c>
      <c r="QP354" s="1" t="e">
        <f t="shared" si="269"/>
        <v>#N/A</v>
      </c>
      <c r="QQ354" s="5" t="s">
        <v>893</v>
      </c>
    </row>
    <row r="355" spans="1:459" s="1" customFormat="1" x14ac:dyDescent="0.2">
      <c r="A355" s="107">
        <v>28025120</v>
      </c>
      <c r="B355" s="108">
        <v>-73.046194444444438</v>
      </c>
      <c r="C355" s="108">
        <v>10.029083333333334</v>
      </c>
      <c r="D355" s="109">
        <v>2256</v>
      </c>
      <c r="E355" s="110" t="s">
        <v>687</v>
      </c>
      <c r="F355" s="110" t="s">
        <v>688</v>
      </c>
      <c r="G355" s="110" t="s">
        <v>7</v>
      </c>
      <c r="H355" s="1">
        <v>65535</v>
      </c>
      <c r="I355" s="1">
        <v>13.6</v>
      </c>
      <c r="J355" s="1">
        <v>13.6</v>
      </c>
      <c r="K355" s="1">
        <v>13.7</v>
      </c>
      <c r="L355" s="1">
        <v>13.5</v>
      </c>
      <c r="M355" s="1">
        <v>12</v>
      </c>
      <c r="N355" s="1">
        <v>12.3</v>
      </c>
      <c r="O355" s="1">
        <v>12.3</v>
      </c>
      <c r="P355" s="1">
        <v>11.5</v>
      </c>
      <c r="Q355" s="1">
        <v>11</v>
      </c>
      <c r="R355" s="1">
        <v>10.7</v>
      </c>
      <c r="S355" s="1">
        <v>11.1</v>
      </c>
      <c r="T355" s="1">
        <v>11.7</v>
      </c>
      <c r="U355" s="1">
        <v>12.2</v>
      </c>
      <c r="V355" s="1">
        <v>12.8</v>
      </c>
      <c r="W355" s="1">
        <v>12.9</v>
      </c>
      <c r="X355" s="1">
        <v>12.2</v>
      </c>
      <c r="Y355" s="1">
        <v>12.4</v>
      </c>
      <c r="Z355" s="1">
        <v>13.6</v>
      </c>
      <c r="AA355" s="1">
        <v>13.9</v>
      </c>
      <c r="AB355" s="1">
        <v>14</v>
      </c>
      <c r="AC355" s="1">
        <v>14.3</v>
      </c>
      <c r="AD355" s="1">
        <v>13.9</v>
      </c>
      <c r="AE355" s="1">
        <v>14.9</v>
      </c>
      <c r="AF355" s="1">
        <v>14.3</v>
      </c>
      <c r="AG355" s="1">
        <v>12.9</v>
      </c>
      <c r="AH355" s="1">
        <v>12.9</v>
      </c>
      <c r="AI355" s="1">
        <v>13</v>
      </c>
      <c r="AJ355" s="1">
        <v>12.3</v>
      </c>
      <c r="AK355" s="1">
        <v>11.9</v>
      </c>
      <c r="AL355" s="1">
        <v>12</v>
      </c>
      <c r="AM355" s="1">
        <v>65535</v>
      </c>
      <c r="AN355" s="1">
        <v>11.6</v>
      </c>
      <c r="AO355" s="1">
        <v>11.2</v>
      </c>
      <c r="AP355" s="1">
        <v>11</v>
      </c>
      <c r="AQ355" s="1">
        <v>11.7</v>
      </c>
      <c r="AR355" s="1">
        <v>11.6</v>
      </c>
      <c r="AS355" s="1">
        <v>12.3</v>
      </c>
      <c r="AT355" s="1">
        <v>11.7</v>
      </c>
      <c r="AU355" s="1">
        <v>12.4</v>
      </c>
      <c r="AV355" s="1">
        <v>13.1</v>
      </c>
      <c r="AW355" s="1">
        <v>13.1</v>
      </c>
      <c r="AX355" s="1">
        <v>13.2</v>
      </c>
      <c r="AY355" s="1">
        <v>12.4</v>
      </c>
      <c r="AZ355" s="1">
        <v>13.3</v>
      </c>
      <c r="BA355" s="1">
        <v>13.1</v>
      </c>
      <c r="BB355" s="1">
        <v>13.6</v>
      </c>
      <c r="BC355" s="1">
        <v>13.5</v>
      </c>
      <c r="BD355" s="1">
        <v>13.7</v>
      </c>
      <c r="BE355" s="1">
        <v>13.4</v>
      </c>
      <c r="BF355" s="1">
        <v>12.7</v>
      </c>
      <c r="BG355" s="1">
        <v>13.3</v>
      </c>
      <c r="BH355" s="1">
        <v>13.9</v>
      </c>
      <c r="BI355" s="1">
        <v>13.5</v>
      </c>
      <c r="BJ355" s="1">
        <v>11.7</v>
      </c>
      <c r="BK355" s="1">
        <v>13.6</v>
      </c>
      <c r="BL355" s="1">
        <v>12.9</v>
      </c>
      <c r="BM355" s="1">
        <v>12.9</v>
      </c>
      <c r="BN355" s="1">
        <v>12.3</v>
      </c>
      <c r="BO355" s="102"/>
      <c r="BP355" s="1">
        <v>13.4</v>
      </c>
      <c r="BQ355" s="1">
        <v>13.9</v>
      </c>
      <c r="BR355" s="1">
        <v>13.2</v>
      </c>
      <c r="BS355" s="1">
        <v>13.1</v>
      </c>
      <c r="BT355" s="1">
        <v>13.6</v>
      </c>
      <c r="BU355" s="1">
        <v>13.9</v>
      </c>
      <c r="BV355" s="1">
        <v>13.1</v>
      </c>
      <c r="BW355" s="1">
        <v>13.3</v>
      </c>
      <c r="BX355" s="1">
        <v>13.8</v>
      </c>
      <c r="BY355" s="1">
        <v>15.6</v>
      </c>
      <c r="BZ355" s="1">
        <v>13.9</v>
      </c>
      <c r="CA355" s="1">
        <v>13.6</v>
      </c>
      <c r="CB355" s="1">
        <v>13.7</v>
      </c>
      <c r="CC355" s="1">
        <v>13.2</v>
      </c>
      <c r="CD355" s="1">
        <v>12.8</v>
      </c>
      <c r="CE355" s="1">
        <v>14.2</v>
      </c>
      <c r="CF355" s="1">
        <v>14.6</v>
      </c>
      <c r="CG355" s="1">
        <v>14.4</v>
      </c>
      <c r="CH355" s="1">
        <v>14.1</v>
      </c>
      <c r="CI355" s="1">
        <v>13.8</v>
      </c>
      <c r="CJ355" s="1">
        <v>13.6</v>
      </c>
      <c r="CK355" s="1">
        <v>13.9</v>
      </c>
      <c r="CL355" s="1">
        <v>13.4</v>
      </c>
      <c r="CM355" s="1">
        <v>13.9</v>
      </c>
      <c r="CN355" s="1">
        <v>13.5</v>
      </c>
      <c r="CO355" s="1">
        <v>13.5</v>
      </c>
      <c r="CP355" s="1">
        <v>13.2</v>
      </c>
      <c r="CQ355" s="1">
        <v>13.3</v>
      </c>
      <c r="CR355" s="1">
        <v>13.7</v>
      </c>
      <c r="CS355" s="1">
        <v>13.9</v>
      </c>
      <c r="CT355" s="1">
        <v>14.5</v>
      </c>
      <c r="CU355" s="1">
        <v>15.1</v>
      </c>
      <c r="CV355" s="1">
        <v>14.7</v>
      </c>
      <c r="CW355" s="1">
        <v>12.5</v>
      </c>
      <c r="CX355" s="1">
        <v>13</v>
      </c>
      <c r="CY355" s="1">
        <v>12.2</v>
      </c>
      <c r="CZ355" s="1">
        <v>12.9</v>
      </c>
      <c r="DA355" s="1">
        <v>13.3</v>
      </c>
      <c r="DB355" s="1">
        <v>13.1</v>
      </c>
      <c r="DC355" s="1">
        <v>13.7</v>
      </c>
      <c r="DD355" s="1">
        <v>13.9</v>
      </c>
      <c r="DE355" s="1">
        <v>13.6</v>
      </c>
      <c r="DF355" s="1">
        <v>14.4</v>
      </c>
      <c r="DG355" s="1">
        <v>14.3</v>
      </c>
      <c r="DH355" s="1">
        <v>14.5</v>
      </c>
      <c r="DI355" s="1">
        <v>14.9</v>
      </c>
      <c r="DJ355" s="1">
        <v>13.8</v>
      </c>
      <c r="DK355" s="1">
        <v>14</v>
      </c>
      <c r="DL355" s="1">
        <v>13.8</v>
      </c>
      <c r="DM355" s="1">
        <v>14.4</v>
      </c>
      <c r="DN355" s="1">
        <v>14.3</v>
      </c>
      <c r="DO355" s="1">
        <v>13.5</v>
      </c>
      <c r="DP355" s="1">
        <v>14.1</v>
      </c>
      <c r="DQ355" s="1">
        <v>13.6</v>
      </c>
      <c r="DR355" s="1">
        <v>13.6</v>
      </c>
      <c r="DS355" s="1">
        <v>13.9</v>
      </c>
      <c r="DT355" s="1">
        <v>15.1</v>
      </c>
      <c r="DU355" s="1">
        <v>14.2</v>
      </c>
      <c r="DV355" s="1">
        <v>14.6</v>
      </c>
      <c r="DW355" s="1">
        <v>15.6</v>
      </c>
      <c r="DX355" s="1">
        <v>14.3</v>
      </c>
      <c r="DY355" s="1">
        <v>14.3</v>
      </c>
      <c r="DZ355" s="1">
        <v>15.3</v>
      </c>
      <c r="EA355" s="1">
        <v>14.8</v>
      </c>
      <c r="EB355" s="1">
        <v>15.1</v>
      </c>
      <c r="EC355" s="1">
        <v>15.9</v>
      </c>
      <c r="ED355" s="1">
        <v>16</v>
      </c>
      <c r="EE355" s="1">
        <v>15.3</v>
      </c>
      <c r="EF355" s="1">
        <v>15</v>
      </c>
      <c r="EG355" s="1">
        <v>14.1</v>
      </c>
      <c r="EH355" s="1">
        <v>13.7</v>
      </c>
      <c r="EI355" s="1">
        <v>14.6</v>
      </c>
      <c r="EJ355" s="1">
        <v>15.2</v>
      </c>
      <c r="EK355" s="1">
        <v>14.2</v>
      </c>
      <c r="EL355" s="1">
        <v>14.8</v>
      </c>
      <c r="EM355" s="1">
        <v>14.1</v>
      </c>
      <c r="EN355" s="1">
        <v>14.3</v>
      </c>
      <c r="EO355" s="1">
        <v>13.9</v>
      </c>
      <c r="EP355" s="1">
        <v>13.4</v>
      </c>
      <c r="EQ355" s="1">
        <v>13.8</v>
      </c>
      <c r="ER355" s="1">
        <v>13.6</v>
      </c>
      <c r="ES355" s="1">
        <v>13.8</v>
      </c>
      <c r="ET355" s="1">
        <v>13.6</v>
      </c>
      <c r="EU355" s="1">
        <v>14.1</v>
      </c>
      <c r="EV355" s="1">
        <v>13.4</v>
      </c>
      <c r="EW355" s="1">
        <v>14.1</v>
      </c>
      <c r="EX355" s="1">
        <v>13.6</v>
      </c>
      <c r="EY355" s="1">
        <v>14.6</v>
      </c>
      <c r="EZ355" s="1">
        <v>14</v>
      </c>
      <c r="FA355" s="1">
        <v>13.8</v>
      </c>
      <c r="FB355" s="1">
        <v>13.7</v>
      </c>
      <c r="FC355" s="1">
        <v>13.7</v>
      </c>
      <c r="FD355" s="1">
        <v>13.7</v>
      </c>
      <c r="FE355" s="1">
        <v>13.4</v>
      </c>
      <c r="FF355" s="1">
        <v>14.8</v>
      </c>
      <c r="FG355" s="1">
        <v>14.6</v>
      </c>
      <c r="FH355" s="1">
        <v>14.6</v>
      </c>
      <c r="FI355" s="1">
        <v>14.5</v>
      </c>
      <c r="FJ355" s="1">
        <v>14.8</v>
      </c>
      <c r="FK355" s="1">
        <v>13.6</v>
      </c>
      <c r="FL355" s="1">
        <v>14.9</v>
      </c>
      <c r="FM355" s="1">
        <v>14.5</v>
      </c>
      <c r="FN355" s="1">
        <v>14.5</v>
      </c>
      <c r="FO355" s="1">
        <v>15.6</v>
      </c>
      <c r="FP355" s="1">
        <v>15</v>
      </c>
      <c r="FQ355" s="1">
        <v>14.4</v>
      </c>
      <c r="FR355" s="1">
        <v>14.4</v>
      </c>
      <c r="FS355" s="1">
        <v>14.9</v>
      </c>
      <c r="FT355" s="1">
        <v>15</v>
      </c>
      <c r="FU355" s="1">
        <v>15.6</v>
      </c>
      <c r="FV355" s="1">
        <v>16.3</v>
      </c>
      <c r="FW355" s="1">
        <v>16.5</v>
      </c>
      <c r="FX355" s="1">
        <v>15.6</v>
      </c>
      <c r="FY355" s="1">
        <v>15.6</v>
      </c>
      <c r="FZ355" s="1">
        <v>16.600000000000001</v>
      </c>
      <c r="GA355" s="1">
        <v>15.4</v>
      </c>
      <c r="GB355" s="1">
        <v>13.7</v>
      </c>
      <c r="GC355" s="1">
        <v>15.5</v>
      </c>
      <c r="GD355" s="1">
        <v>15</v>
      </c>
      <c r="GE355" s="1">
        <v>15</v>
      </c>
      <c r="GF355" s="1">
        <v>15.7</v>
      </c>
      <c r="GG355" s="1">
        <v>16</v>
      </c>
      <c r="GH355" s="1">
        <v>13.6</v>
      </c>
      <c r="GI355" s="1">
        <v>14.2</v>
      </c>
      <c r="GJ355" s="1">
        <v>13.4</v>
      </c>
      <c r="GK355" s="1">
        <v>14.2</v>
      </c>
      <c r="GL355" s="1">
        <v>13.9</v>
      </c>
      <c r="GM355" s="1">
        <v>14.8</v>
      </c>
      <c r="GN355" s="1">
        <v>14.8</v>
      </c>
      <c r="GO355" s="1">
        <v>14.4</v>
      </c>
      <c r="GP355" s="1">
        <v>12.6</v>
      </c>
      <c r="GQ355" s="1">
        <v>13.2</v>
      </c>
      <c r="GR355" s="1">
        <v>14.6</v>
      </c>
      <c r="GS355" s="1">
        <v>13.7</v>
      </c>
      <c r="GT355" s="1">
        <v>14.1</v>
      </c>
      <c r="GU355" s="1">
        <v>15.6</v>
      </c>
      <c r="GV355" s="1">
        <v>12.2</v>
      </c>
      <c r="GW355" s="1">
        <v>12.8</v>
      </c>
      <c r="GX355" s="1">
        <v>13.3</v>
      </c>
      <c r="GY355" s="1">
        <v>14.5</v>
      </c>
      <c r="GZ355" s="1">
        <v>14.4</v>
      </c>
      <c r="HA355" s="1">
        <v>14.7</v>
      </c>
      <c r="HB355" s="1">
        <v>15.5</v>
      </c>
      <c r="HC355" s="1">
        <v>14.2</v>
      </c>
      <c r="HD355" s="1">
        <v>14.1</v>
      </c>
      <c r="HE355" s="1">
        <v>14.1</v>
      </c>
      <c r="HF355" s="1">
        <v>14.2</v>
      </c>
      <c r="HG355" s="1">
        <v>14.6</v>
      </c>
      <c r="HH355" s="1">
        <v>15.2</v>
      </c>
      <c r="HI355" s="1">
        <v>16.100000000000001</v>
      </c>
      <c r="HJ355" s="1">
        <v>13.3</v>
      </c>
      <c r="HK355" s="1">
        <v>14.1</v>
      </c>
      <c r="HL355" s="1">
        <v>15</v>
      </c>
      <c r="HM355" s="1">
        <v>14.8</v>
      </c>
      <c r="HN355" s="1">
        <v>13.7</v>
      </c>
      <c r="HO355" s="1">
        <v>14.2</v>
      </c>
      <c r="HP355" s="1">
        <v>14</v>
      </c>
      <c r="HQ355" s="1">
        <v>14.7</v>
      </c>
      <c r="HR355" s="1">
        <v>13.9</v>
      </c>
      <c r="HS355" s="1">
        <v>14</v>
      </c>
      <c r="HT355" s="1">
        <v>13.6</v>
      </c>
      <c r="HU355" s="1">
        <v>14.5</v>
      </c>
      <c r="HV355" s="1">
        <v>15.5</v>
      </c>
      <c r="HW355" s="1">
        <v>15</v>
      </c>
      <c r="HX355" s="1">
        <v>14</v>
      </c>
      <c r="HY355" s="1">
        <v>14.6</v>
      </c>
      <c r="HZ355" s="1">
        <v>12.2</v>
      </c>
      <c r="IA355" s="1">
        <v>14.4</v>
      </c>
      <c r="IB355" s="1">
        <v>12.6</v>
      </c>
      <c r="IC355" s="1">
        <v>12.1</v>
      </c>
      <c r="ID355" s="1">
        <v>13.5</v>
      </c>
      <c r="IE355" s="1">
        <v>15.4</v>
      </c>
      <c r="IF355" s="1">
        <v>11.8</v>
      </c>
      <c r="IG355" s="1">
        <v>13.7</v>
      </c>
      <c r="IH355" s="1">
        <v>14.4</v>
      </c>
      <c r="II355" s="1">
        <v>13.7</v>
      </c>
      <c r="IJ355" s="1">
        <v>14.6</v>
      </c>
      <c r="IK355" s="1">
        <v>13.8</v>
      </c>
      <c r="IL355" s="1">
        <v>14.5</v>
      </c>
      <c r="IM355" s="1">
        <v>14.6</v>
      </c>
      <c r="IN355" s="1">
        <v>15</v>
      </c>
      <c r="IO355" s="1">
        <v>13.9</v>
      </c>
      <c r="IP355" s="1">
        <v>15</v>
      </c>
      <c r="IQ355" s="1">
        <v>14.2</v>
      </c>
      <c r="IR355" s="1">
        <v>14.1</v>
      </c>
      <c r="IS355" s="1">
        <v>13.7</v>
      </c>
      <c r="IT355" s="1">
        <v>14.8</v>
      </c>
      <c r="IU355" s="1">
        <v>14.4</v>
      </c>
      <c r="IV355" s="1">
        <v>15</v>
      </c>
      <c r="IW355" s="1">
        <v>14</v>
      </c>
      <c r="IX355" s="1">
        <v>13.9</v>
      </c>
      <c r="IY355" s="1">
        <v>14.1</v>
      </c>
      <c r="IZ355" s="1">
        <v>14.5</v>
      </c>
      <c r="JA355" s="1">
        <v>16</v>
      </c>
      <c r="JB355" s="1">
        <v>14.8</v>
      </c>
      <c r="JC355" s="1">
        <v>15.1</v>
      </c>
      <c r="JD355" s="1">
        <v>14.4</v>
      </c>
      <c r="JE355" s="1">
        <v>14.5</v>
      </c>
      <c r="JF355" s="1">
        <v>15.3</v>
      </c>
      <c r="JG355" s="1">
        <v>14.4</v>
      </c>
      <c r="JH355" s="1">
        <v>13.7</v>
      </c>
      <c r="JI355" s="1">
        <v>13.4</v>
      </c>
      <c r="JJ355" s="1">
        <v>12.8</v>
      </c>
      <c r="JK355" s="1">
        <v>13</v>
      </c>
      <c r="JL355" s="1">
        <v>14</v>
      </c>
      <c r="JM355" s="1">
        <v>13.3</v>
      </c>
      <c r="JN355" s="1">
        <v>12.5</v>
      </c>
      <c r="JO355" s="1">
        <v>12.3</v>
      </c>
      <c r="JP355" s="1">
        <v>13.7</v>
      </c>
      <c r="JQ355" s="1">
        <v>13.3</v>
      </c>
      <c r="JR355" s="1">
        <v>14.1</v>
      </c>
      <c r="JS355" s="1">
        <v>14.1</v>
      </c>
      <c r="JT355" s="1">
        <v>14.2</v>
      </c>
      <c r="JU355" s="1">
        <v>13</v>
      </c>
      <c r="JV355" s="1">
        <v>13.4</v>
      </c>
      <c r="JW355" s="1">
        <v>13.5</v>
      </c>
      <c r="JX355" s="1">
        <v>13</v>
      </c>
      <c r="JY355" s="1">
        <v>13.3</v>
      </c>
      <c r="JZ355" s="1">
        <v>13.5</v>
      </c>
      <c r="KA355" s="1">
        <v>13.2</v>
      </c>
      <c r="KB355" s="1">
        <v>13.3</v>
      </c>
      <c r="KC355" s="1">
        <v>13.9</v>
      </c>
      <c r="KD355" s="1">
        <v>13.6</v>
      </c>
      <c r="KE355" s="1">
        <v>13.7</v>
      </c>
      <c r="KF355" s="1">
        <v>13.1</v>
      </c>
      <c r="KG355" s="1">
        <v>13</v>
      </c>
      <c r="KH355" s="1">
        <v>13.9</v>
      </c>
      <c r="KI355" s="1">
        <v>12.7</v>
      </c>
      <c r="KJ355" s="1">
        <v>13.3</v>
      </c>
      <c r="KK355" s="1">
        <v>12.8</v>
      </c>
      <c r="KL355" s="1">
        <v>14.6</v>
      </c>
      <c r="KM355" s="1">
        <v>13.4</v>
      </c>
      <c r="KN355" s="1">
        <v>13.4</v>
      </c>
      <c r="KO355" s="1">
        <v>12.5</v>
      </c>
      <c r="KP355" s="1">
        <v>12.9</v>
      </c>
      <c r="KQ355" s="1">
        <v>12.8</v>
      </c>
      <c r="KR355" s="1">
        <v>12.2</v>
      </c>
      <c r="KS355" s="1">
        <v>12.5</v>
      </c>
      <c r="KT355" s="1">
        <v>12.9</v>
      </c>
      <c r="KU355" s="1">
        <v>13.2</v>
      </c>
      <c r="KV355" s="1">
        <v>13.5</v>
      </c>
      <c r="KW355" s="1">
        <v>13.3</v>
      </c>
      <c r="KX355" s="1">
        <v>14.4</v>
      </c>
      <c r="KY355" s="1">
        <v>13.9</v>
      </c>
      <c r="KZ355" s="1">
        <v>14</v>
      </c>
      <c r="LA355" s="1">
        <v>13.5</v>
      </c>
      <c r="LB355" s="1">
        <v>13.3</v>
      </c>
      <c r="LC355" s="1">
        <v>12.9</v>
      </c>
      <c r="LD355" s="1">
        <v>13.9</v>
      </c>
      <c r="LE355" s="1">
        <v>14.4</v>
      </c>
      <c r="LF355" s="1">
        <v>15.4</v>
      </c>
      <c r="LG355" s="1">
        <v>14.9</v>
      </c>
      <c r="LH355" s="1">
        <v>15</v>
      </c>
      <c r="LI355" s="1">
        <v>14.7</v>
      </c>
      <c r="LJ355" s="1">
        <v>14.1</v>
      </c>
      <c r="LK355" s="1">
        <v>13.1</v>
      </c>
      <c r="LL355" s="1">
        <v>12.9</v>
      </c>
      <c r="LM355" s="1">
        <v>13.3</v>
      </c>
      <c r="LN355" s="1">
        <v>13</v>
      </c>
      <c r="LO355" s="1">
        <v>13</v>
      </c>
      <c r="LP355" s="1">
        <v>12.4</v>
      </c>
      <c r="LQ355" s="1">
        <v>12.3</v>
      </c>
      <c r="LR355" s="1">
        <v>12.4</v>
      </c>
      <c r="LS355" s="1">
        <v>13</v>
      </c>
      <c r="LT355" s="1">
        <v>12.5</v>
      </c>
      <c r="LU355" s="1">
        <v>12.5</v>
      </c>
      <c r="LV355" s="1">
        <v>12.6</v>
      </c>
      <c r="LW355" s="1">
        <v>12.6</v>
      </c>
      <c r="LX355" s="1">
        <v>12.3</v>
      </c>
      <c r="LY355" s="1">
        <v>13.4</v>
      </c>
      <c r="LZ355" s="1">
        <v>14.8</v>
      </c>
      <c r="MA355" s="1">
        <v>16.600000000000001</v>
      </c>
      <c r="MB355" s="1">
        <v>16.3</v>
      </c>
      <c r="MC355" s="1">
        <v>13.5</v>
      </c>
      <c r="MD355" s="1">
        <v>12.7</v>
      </c>
      <c r="ME355" s="1">
        <v>65535</v>
      </c>
      <c r="MF355" s="1">
        <v>65535</v>
      </c>
      <c r="MG355" s="1">
        <v>65535</v>
      </c>
      <c r="MH355" s="1">
        <v>65535</v>
      </c>
      <c r="MI355" s="1">
        <v>65535</v>
      </c>
      <c r="MJ355" s="1">
        <v>65535</v>
      </c>
      <c r="MK355" s="1">
        <v>65535</v>
      </c>
      <c r="ML355" s="1">
        <v>65535</v>
      </c>
      <c r="MM355" s="1">
        <v>65535</v>
      </c>
      <c r="MN355" s="1">
        <v>65535</v>
      </c>
      <c r="MO355" s="1">
        <v>65535</v>
      </c>
      <c r="MP355" s="1">
        <v>65535</v>
      </c>
      <c r="MQ355" s="1">
        <v>65535</v>
      </c>
      <c r="MR355" s="1">
        <v>65535</v>
      </c>
      <c r="MS355" s="1">
        <v>65535</v>
      </c>
      <c r="MT355" s="1">
        <v>65535</v>
      </c>
      <c r="MU355" s="1">
        <v>65535</v>
      </c>
      <c r="MV355" s="1">
        <v>65535</v>
      </c>
      <c r="MW355" s="1">
        <v>65535</v>
      </c>
      <c r="MX355" s="1">
        <v>65535</v>
      </c>
      <c r="MY355" s="1">
        <v>65535</v>
      </c>
      <c r="MZ355" s="1">
        <v>65535</v>
      </c>
      <c r="NA355" s="1">
        <v>65535</v>
      </c>
      <c r="NB355" s="1">
        <v>65535</v>
      </c>
      <c r="NC355" s="1">
        <v>65535</v>
      </c>
      <c r="ND355" s="1">
        <v>65535</v>
      </c>
      <c r="NE355" s="1">
        <v>65535</v>
      </c>
      <c r="NF355" s="1">
        <v>65535</v>
      </c>
      <c r="NG355" s="1">
        <v>65535</v>
      </c>
      <c r="NH355" s="1">
        <v>65535</v>
      </c>
      <c r="NI355" s="1">
        <v>12.3</v>
      </c>
      <c r="NJ355" s="6">
        <f t="shared" si="270"/>
        <v>0.967741935483871</v>
      </c>
      <c r="NK355" s="3">
        <f t="shared" si="271"/>
        <v>0.9642857142857143</v>
      </c>
      <c r="NL355" s="3">
        <f t="shared" si="272"/>
        <v>1</v>
      </c>
      <c r="NM355" s="3">
        <f t="shared" si="273"/>
        <v>1</v>
      </c>
      <c r="NN355" s="3">
        <f t="shared" si="274"/>
        <v>1</v>
      </c>
      <c r="NO355" s="3">
        <f t="shared" si="275"/>
        <v>1</v>
      </c>
      <c r="NP355" s="3">
        <f t="shared" si="276"/>
        <v>1</v>
      </c>
      <c r="NQ355" s="3">
        <f t="shared" si="277"/>
        <v>1</v>
      </c>
      <c r="NR355" s="3">
        <f t="shared" si="278"/>
        <v>1</v>
      </c>
      <c r="NS355" s="3">
        <f t="shared" si="279"/>
        <v>1</v>
      </c>
      <c r="NT355" s="3">
        <f t="shared" si="280"/>
        <v>1</v>
      </c>
      <c r="NU355" s="3">
        <f t="shared" si="281"/>
        <v>3.2258064516129031E-2</v>
      </c>
      <c r="NV355" s="3">
        <f t="shared" si="282"/>
        <v>0.9123287671232877</v>
      </c>
      <c r="NW355" s="5">
        <f t="shared" si="283"/>
        <v>12.779999999999998</v>
      </c>
      <c r="NX355" s="1">
        <f t="shared" si="284"/>
        <v>12.692592592592591</v>
      </c>
      <c r="NY355" s="1">
        <f t="shared" si="285"/>
        <v>13.729032258064514</v>
      </c>
      <c r="NZ355" s="1">
        <f t="shared" si="286"/>
        <v>13.963333333333338</v>
      </c>
      <c r="OA355" s="1">
        <f t="shared" si="287"/>
        <v>14.316129032258068</v>
      </c>
      <c r="OB355" s="1">
        <f t="shared" si="288"/>
        <v>14.990000000000002</v>
      </c>
      <c r="OC355" s="1">
        <f t="shared" si="289"/>
        <v>14.174193548387098</v>
      </c>
      <c r="OD355" s="1">
        <f t="shared" si="290"/>
        <v>14.061290322580644</v>
      </c>
      <c r="OE355" s="1">
        <f t="shared" si="291"/>
        <v>14.013333333333337</v>
      </c>
      <c r="OF355" s="1">
        <f t="shared" si="292"/>
        <v>13.312903225806449</v>
      </c>
      <c r="OG355" s="1">
        <f t="shared" si="293"/>
        <v>13.57666666666667</v>
      </c>
      <c r="OH355" s="1" t="e">
        <f t="shared" si="294"/>
        <v>#N/A</v>
      </c>
      <c r="OI355" s="111" t="e">
        <f>NA()</f>
        <v>#N/A</v>
      </c>
      <c r="OJ355" s="112" t="e">
        <f>NA()</f>
        <v>#N/A</v>
      </c>
      <c r="OK355" s="112" t="e">
        <f>NA()</f>
        <v>#N/A</v>
      </c>
      <c r="OL355" s="112" t="e">
        <f>NA()</f>
        <v>#N/A</v>
      </c>
      <c r="OM355" s="112" t="e">
        <f>NA()</f>
        <v>#N/A</v>
      </c>
      <c r="ON355" s="112" t="e">
        <f>NA()</f>
        <v>#N/A</v>
      </c>
      <c r="OO355" s="112" t="e">
        <f>NA()</f>
        <v>#N/A</v>
      </c>
      <c r="OP355" s="112" t="e">
        <f>NA()</f>
        <v>#N/A</v>
      </c>
      <c r="OQ355" s="112" t="e">
        <f>NA()</f>
        <v>#N/A</v>
      </c>
      <c r="OR355" s="112" t="e">
        <f>NA()</f>
        <v>#N/A</v>
      </c>
      <c r="OS355" s="112" t="e">
        <f>NA()</f>
        <v>#N/A</v>
      </c>
      <c r="OT355" s="112" t="e">
        <f>NA()</f>
        <v>#N/A</v>
      </c>
      <c r="OU355" s="5" t="e">
        <f t="shared" si="246"/>
        <v>#N/A</v>
      </c>
      <c r="OV355" s="1" t="e">
        <f t="shared" si="247"/>
        <v>#N/A</v>
      </c>
      <c r="OW355" s="1" t="e">
        <f t="shared" si="248"/>
        <v>#N/A</v>
      </c>
      <c r="OX355" s="1" t="e">
        <f t="shared" si="249"/>
        <v>#N/A</v>
      </c>
      <c r="OY355" s="1" t="e">
        <f t="shared" si="250"/>
        <v>#N/A</v>
      </c>
      <c r="OZ355" s="1" t="e">
        <f t="shared" si="251"/>
        <v>#N/A</v>
      </c>
      <c r="PA355" s="1" t="e">
        <f t="shared" si="252"/>
        <v>#N/A</v>
      </c>
      <c r="PB355" s="1" t="e">
        <f t="shared" si="253"/>
        <v>#N/A</v>
      </c>
      <c r="PC355" s="1" t="e">
        <f t="shared" si="254"/>
        <v>#N/A</v>
      </c>
      <c r="PD355" s="1" t="e">
        <f t="shared" si="255"/>
        <v>#N/A</v>
      </c>
      <c r="PE355" s="1" t="e">
        <f t="shared" si="256"/>
        <v>#N/A</v>
      </c>
      <c r="PF355" s="1" t="e">
        <f t="shared" si="257"/>
        <v>#N/A</v>
      </c>
      <c r="PG355" s="111" t="e">
        <f>NA()</f>
        <v>#N/A</v>
      </c>
      <c r="PH355" s="112" t="e">
        <f>NA()</f>
        <v>#N/A</v>
      </c>
      <c r="PI355" s="112" t="e">
        <f>NA()</f>
        <v>#N/A</v>
      </c>
      <c r="PJ355" s="112" t="e">
        <f>NA()</f>
        <v>#N/A</v>
      </c>
      <c r="PK355" s="112" t="e">
        <f>NA()</f>
        <v>#N/A</v>
      </c>
      <c r="PL355" s="112" t="e">
        <f>NA()</f>
        <v>#N/A</v>
      </c>
      <c r="PM355" s="112" t="e">
        <f>NA()</f>
        <v>#N/A</v>
      </c>
      <c r="PN355" s="112" t="e">
        <f>NA()</f>
        <v>#N/A</v>
      </c>
      <c r="PO355" s="112" t="e">
        <f>NA()</f>
        <v>#N/A</v>
      </c>
      <c r="PP355" s="112" t="e">
        <f>NA()</f>
        <v>#N/A</v>
      </c>
      <c r="PQ355" s="112" t="e">
        <f>NA()</f>
        <v>#N/A</v>
      </c>
      <c r="PR355" s="137" t="e">
        <f>NA()</f>
        <v>#N/A</v>
      </c>
      <c r="PS355" s="5">
        <f t="array" ref="PS355">+IF(ISERROR($NW355)=FALSE,MIN(IF($H355:$AL355&lt;65534,$H355:$AL355,"")),NA())</f>
        <v>10.7</v>
      </c>
      <c r="PT355" s="1">
        <f t="array" ref="PT355">+IF(ISERROR($NX355)=FALSE,MIN(IF($AM355:$BN355&lt;65534,$AM355:$BN355,"")),NA())</f>
        <v>11</v>
      </c>
      <c r="PU355" s="1">
        <f t="array" ref="PU355">+IF(ISERROR($NY355)=FALSE,MIN(IF($BP355:$CT355&lt;65534,$BP355:$CT355,"")),NA())</f>
        <v>12.8</v>
      </c>
      <c r="PV355" s="1">
        <f t="array" ref="PV355">+IF(ISERROR($NZ355)=FALSE,MIN(IF($CU355:$DX355&lt;65534,$CU355:$DX355,"")),NA())</f>
        <v>12.2</v>
      </c>
      <c r="PW355" s="1">
        <f t="array" ref="PW355">+IF(ISERROR($OA355)=FALSE,MIN(IF($DY355:$FC355&lt;65534,$DY355:$FC355,"")),NA())</f>
        <v>13.4</v>
      </c>
      <c r="PX355" s="1">
        <f t="array" ref="PX355">+IF(ISERROR($OB355)=FALSE,MIN(IF($FD355:$GG355&lt;65534,$FD355:$GG355,"")),NA())</f>
        <v>13.4</v>
      </c>
      <c r="PY355" s="1">
        <f t="array" ref="PY355">+IF(ISERROR($OC355)=FALSE,MIN(IF($GH355:$HL355&lt;65534,$GH355:$HL355,"")),NA())</f>
        <v>12.2</v>
      </c>
      <c r="PZ355" s="1">
        <f t="array" ref="PZ355">+IF(ISERROR($OD355)=FALSE,MIN(IF($HM355:$IQ355&lt;65534,$HM355:$IQ355,"")),NA())</f>
        <v>11.8</v>
      </c>
      <c r="QA355" s="1">
        <f t="array" ref="QA355">+IF(ISERROR($OE355)=FALSE,MIN(IF($IR355:$JU355&lt;65534,$IR355:$JU355,"")),NA())</f>
        <v>12.3</v>
      </c>
      <c r="QB355" s="1">
        <f t="array" ref="QB355">+IF(ISERROR($OF355)=FALSE,MIN(IF($JV355:$KZ355&lt;65534,$JV355:$KZ355,"")),NA())</f>
        <v>12.2</v>
      </c>
      <c r="QC355" s="1">
        <f t="array" ref="QC355">+IF(ISERROR($OG355)=FALSE,MIN(IF($LA355:$MD355&lt;65534,$LA355:$MD355,"")),NA())</f>
        <v>12.3</v>
      </c>
      <c r="QD355" s="1" t="e">
        <f t="array" ref="QD355">+IF(ISERROR($OH355)=FALSE,MIN(IF($ME355:$NI355&lt;65534,$ME355:$NI355,"")),NA())</f>
        <v>#N/A</v>
      </c>
      <c r="QE355" s="5" t="e">
        <f t="shared" si="258"/>
        <v>#N/A</v>
      </c>
      <c r="QF355" s="1" t="e">
        <f t="shared" si="259"/>
        <v>#N/A</v>
      </c>
      <c r="QG355" s="1" t="e">
        <f t="shared" si="260"/>
        <v>#N/A</v>
      </c>
      <c r="QH355" s="1" t="e">
        <f t="shared" si="261"/>
        <v>#N/A</v>
      </c>
      <c r="QI355" s="1" t="e">
        <f t="shared" si="262"/>
        <v>#N/A</v>
      </c>
      <c r="QJ355" s="1" t="e">
        <f t="shared" si="263"/>
        <v>#N/A</v>
      </c>
      <c r="QK355" s="1" t="e">
        <f t="shared" si="264"/>
        <v>#N/A</v>
      </c>
      <c r="QL355" s="1" t="e">
        <f t="shared" si="265"/>
        <v>#N/A</v>
      </c>
      <c r="QM355" s="1" t="e">
        <f t="shared" si="266"/>
        <v>#N/A</v>
      </c>
      <c r="QN355" s="1" t="e">
        <f t="shared" si="267"/>
        <v>#N/A</v>
      </c>
      <c r="QO355" s="1" t="e">
        <f t="shared" si="268"/>
        <v>#N/A</v>
      </c>
      <c r="QP355" s="1" t="e">
        <f t="shared" si="269"/>
        <v>#N/A</v>
      </c>
      <c r="QQ355" s="5" t="s">
        <v>893</v>
      </c>
    </row>
    <row r="356" spans="1:459" s="1" customFormat="1" x14ac:dyDescent="0.2">
      <c r="A356" s="107">
        <v>28025130</v>
      </c>
      <c r="B356" s="108">
        <v>-73.523944444444439</v>
      </c>
      <c r="C356" s="108">
        <v>9.6406111111111112</v>
      </c>
      <c r="D356" s="109">
        <v>60</v>
      </c>
      <c r="E356" s="110" t="s">
        <v>689</v>
      </c>
      <c r="F356" s="110" t="s">
        <v>690</v>
      </c>
      <c r="G356" s="110" t="s">
        <v>7</v>
      </c>
      <c r="H356" s="1">
        <v>65535</v>
      </c>
      <c r="I356" s="1">
        <v>24.1</v>
      </c>
      <c r="J356" s="1">
        <v>23.5</v>
      </c>
      <c r="K356" s="1">
        <v>21.7</v>
      </c>
      <c r="L356" s="1">
        <v>21.4</v>
      </c>
      <c r="M356" s="1">
        <v>23.6</v>
      </c>
      <c r="N356" s="1">
        <v>24.4</v>
      </c>
      <c r="O356" s="1">
        <v>23.1</v>
      </c>
      <c r="P356" s="1">
        <v>22.9</v>
      </c>
      <c r="Q356" s="1">
        <v>22.8</v>
      </c>
      <c r="R356" s="1">
        <v>22.3</v>
      </c>
      <c r="S356" s="1">
        <v>22.4</v>
      </c>
      <c r="T356" s="1">
        <v>23.5</v>
      </c>
      <c r="U356" s="1">
        <v>24.7</v>
      </c>
      <c r="V356" s="1">
        <v>23.6</v>
      </c>
      <c r="W356" s="1">
        <v>23.8</v>
      </c>
      <c r="X356" s="1">
        <v>25.7</v>
      </c>
      <c r="Y356" s="1">
        <v>24.3</v>
      </c>
      <c r="Z356" s="1">
        <v>26.1</v>
      </c>
      <c r="AA356" s="1">
        <v>24.5</v>
      </c>
      <c r="AB356" s="1">
        <v>23.6</v>
      </c>
      <c r="AC356" s="1">
        <v>25.3</v>
      </c>
      <c r="AD356" s="1">
        <v>25.6</v>
      </c>
      <c r="AE356" s="1">
        <v>24.4</v>
      </c>
      <c r="AF356" s="1">
        <v>23.7</v>
      </c>
      <c r="AG356" s="1">
        <v>25.1</v>
      </c>
      <c r="AH356" s="1">
        <v>23.6</v>
      </c>
      <c r="AI356" s="1">
        <v>24.9</v>
      </c>
      <c r="AJ356" s="1">
        <v>24.1</v>
      </c>
      <c r="AK356" s="1">
        <v>23.3</v>
      </c>
      <c r="AL356" s="1">
        <v>23.6</v>
      </c>
      <c r="AM356" s="1">
        <v>65535</v>
      </c>
      <c r="AN356" s="1">
        <v>22.6</v>
      </c>
      <c r="AO356" s="1">
        <v>22.6</v>
      </c>
      <c r="AP356" s="1">
        <v>24.1</v>
      </c>
      <c r="AQ356" s="1">
        <v>23.4</v>
      </c>
      <c r="AR356" s="1">
        <v>25.9</v>
      </c>
      <c r="AS356" s="1">
        <v>26</v>
      </c>
      <c r="AT356" s="1">
        <v>26</v>
      </c>
      <c r="AU356" s="1">
        <v>26.1</v>
      </c>
      <c r="AV356" s="1">
        <v>25.4</v>
      </c>
      <c r="AW356" s="1">
        <v>24.4</v>
      </c>
      <c r="AX356" s="1">
        <v>24.1</v>
      </c>
      <c r="AY356" s="1">
        <v>22.9</v>
      </c>
      <c r="AZ356" s="1">
        <v>24.9</v>
      </c>
      <c r="BA356" s="1">
        <v>25</v>
      </c>
      <c r="BB356" s="1">
        <v>24.5</v>
      </c>
      <c r="BC356" s="1">
        <v>24.5</v>
      </c>
      <c r="BD356" s="1">
        <v>24.9</v>
      </c>
      <c r="BE356" s="1">
        <v>25.4</v>
      </c>
      <c r="BF356" s="1">
        <v>26.4</v>
      </c>
      <c r="BG356" s="1">
        <v>23.6</v>
      </c>
      <c r="BH356" s="1">
        <v>25.2</v>
      </c>
      <c r="BI356" s="1">
        <v>23.8</v>
      </c>
      <c r="BJ356" s="1">
        <v>25.3</v>
      </c>
      <c r="BK356" s="1">
        <v>25.7</v>
      </c>
      <c r="BL356" s="1">
        <v>25.3</v>
      </c>
      <c r="BM356" s="1">
        <v>24.8</v>
      </c>
      <c r="BN356" s="1">
        <v>25.5</v>
      </c>
      <c r="BO356" s="102"/>
      <c r="BP356" s="1">
        <v>24.7</v>
      </c>
      <c r="BQ356" s="1">
        <v>24</v>
      </c>
      <c r="BR356" s="1">
        <v>24.3</v>
      </c>
      <c r="BS356" s="1">
        <v>25</v>
      </c>
      <c r="BT356" s="1">
        <v>25.3</v>
      </c>
      <c r="BU356" s="1">
        <v>25.8</v>
      </c>
      <c r="BV356" s="1">
        <v>26.6</v>
      </c>
      <c r="BW356" s="1">
        <v>25.9</v>
      </c>
      <c r="BX356" s="1">
        <v>26.1</v>
      </c>
      <c r="BY356" s="1">
        <v>25.6</v>
      </c>
      <c r="BZ356" s="1">
        <v>25</v>
      </c>
      <c r="CA356" s="1">
        <v>26.5</v>
      </c>
      <c r="CB356" s="1">
        <v>25.8</v>
      </c>
      <c r="CC356" s="1">
        <v>25.5</v>
      </c>
      <c r="CD356" s="1">
        <v>26</v>
      </c>
      <c r="CE356" s="1">
        <v>25.8</v>
      </c>
      <c r="CF356" s="1">
        <v>26.1</v>
      </c>
      <c r="CG356" s="1">
        <v>25.8</v>
      </c>
      <c r="CH356" s="1">
        <v>25.9</v>
      </c>
      <c r="CI356" s="1">
        <v>25.3</v>
      </c>
      <c r="CJ356" s="1">
        <v>25.4</v>
      </c>
      <c r="CK356" s="1">
        <v>24.6</v>
      </c>
      <c r="CL356" s="1">
        <v>24.7</v>
      </c>
      <c r="CM356" s="1">
        <v>25.4</v>
      </c>
      <c r="CN356" s="1">
        <v>25.4</v>
      </c>
      <c r="CO356" s="1">
        <v>25.4</v>
      </c>
      <c r="CP356" s="1">
        <v>24.3</v>
      </c>
      <c r="CQ356" s="1">
        <v>25.7</v>
      </c>
      <c r="CR356" s="1">
        <v>23.5</v>
      </c>
      <c r="CS356" s="1">
        <v>24.1</v>
      </c>
      <c r="CT356" s="1">
        <v>25.9</v>
      </c>
      <c r="CU356" s="1">
        <v>26.4</v>
      </c>
      <c r="CV356" s="1">
        <v>24.5</v>
      </c>
      <c r="CW356" s="1">
        <v>25</v>
      </c>
      <c r="CX356" s="1">
        <v>25.3</v>
      </c>
      <c r="CY356" s="1">
        <v>24.5</v>
      </c>
      <c r="CZ356" s="1">
        <v>25</v>
      </c>
      <c r="DA356" s="1">
        <v>26</v>
      </c>
      <c r="DB356" s="1">
        <v>25.6</v>
      </c>
      <c r="DC356" s="1">
        <v>25</v>
      </c>
      <c r="DD356" s="1">
        <v>26</v>
      </c>
      <c r="DE356" s="1">
        <v>23.8</v>
      </c>
      <c r="DF356" s="1">
        <v>25.3</v>
      </c>
      <c r="DG356" s="1">
        <v>25.4</v>
      </c>
      <c r="DH356" s="1">
        <v>26.8</v>
      </c>
      <c r="DI356" s="1">
        <v>25.4</v>
      </c>
      <c r="DJ356" s="1">
        <v>26.1</v>
      </c>
      <c r="DK356" s="1">
        <v>26.7</v>
      </c>
      <c r="DL356" s="1">
        <v>25.5</v>
      </c>
      <c r="DM356" s="1">
        <v>26.5</v>
      </c>
      <c r="DN356" s="1">
        <v>25.6</v>
      </c>
      <c r="DO356" s="1">
        <v>25</v>
      </c>
      <c r="DP356" s="1">
        <v>25</v>
      </c>
      <c r="DQ356" s="1">
        <v>24.4</v>
      </c>
      <c r="DR356" s="1">
        <v>25</v>
      </c>
      <c r="DS356" s="1">
        <v>25.7</v>
      </c>
      <c r="DT356" s="1">
        <v>25.9</v>
      </c>
      <c r="DU356" s="1">
        <v>26.2</v>
      </c>
      <c r="DV356" s="1">
        <v>26.3</v>
      </c>
      <c r="DW356" s="1">
        <v>26.3</v>
      </c>
      <c r="DX356" s="1">
        <v>25.5</v>
      </c>
      <c r="DY356" s="1">
        <v>25</v>
      </c>
      <c r="DZ356" s="1">
        <v>25.7</v>
      </c>
      <c r="EA356" s="1">
        <v>26.6</v>
      </c>
      <c r="EB356" s="1">
        <v>27.4</v>
      </c>
      <c r="EC356" s="1">
        <v>26.8</v>
      </c>
      <c r="ED356" s="1">
        <v>26.6</v>
      </c>
      <c r="EE356" s="1">
        <v>27.1</v>
      </c>
      <c r="EF356" s="1">
        <v>24.7</v>
      </c>
      <c r="EG356" s="1">
        <v>25.3</v>
      </c>
      <c r="EH356" s="1">
        <v>24.9</v>
      </c>
      <c r="EI356" s="1">
        <v>25.1</v>
      </c>
      <c r="EJ356" s="1">
        <v>24.5</v>
      </c>
      <c r="EK356" s="1">
        <v>25.5</v>
      </c>
      <c r="EL356" s="1">
        <v>24.6</v>
      </c>
      <c r="EM356" s="1">
        <v>26.3</v>
      </c>
      <c r="EN356" s="1">
        <v>25.1</v>
      </c>
      <c r="EO356" s="1">
        <v>26.1</v>
      </c>
      <c r="EP356" s="1">
        <v>25.6</v>
      </c>
      <c r="EQ356" s="1">
        <v>24.8</v>
      </c>
      <c r="ER356" s="1">
        <v>25.2</v>
      </c>
      <c r="ES356" s="1">
        <v>24</v>
      </c>
      <c r="ET356" s="1">
        <v>25.2</v>
      </c>
      <c r="EU356" s="1">
        <v>24.3</v>
      </c>
      <c r="EV356" s="1">
        <v>25.8</v>
      </c>
      <c r="EW356" s="1">
        <v>24.7</v>
      </c>
      <c r="EX356" s="1">
        <v>25.8</v>
      </c>
      <c r="EY356" s="1">
        <v>24.9</v>
      </c>
      <c r="EZ356" s="1">
        <v>23.1</v>
      </c>
      <c r="FA356" s="1">
        <v>25.4</v>
      </c>
      <c r="FB356" s="1">
        <v>23.8</v>
      </c>
      <c r="FC356" s="1">
        <v>24.5</v>
      </c>
      <c r="FD356" s="1">
        <v>23.8</v>
      </c>
      <c r="FE356" s="1">
        <v>24.7</v>
      </c>
      <c r="FF356" s="1">
        <v>25.9</v>
      </c>
      <c r="FG356" s="1">
        <v>26.7</v>
      </c>
      <c r="FH356" s="1">
        <v>25.4</v>
      </c>
      <c r="FI356" s="1">
        <v>27</v>
      </c>
      <c r="FJ356" s="1">
        <v>24</v>
      </c>
      <c r="FK356" s="1">
        <v>24.8</v>
      </c>
      <c r="FL356" s="1">
        <v>26</v>
      </c>
      <c r="FM356" s="1">
        <v>26.2</v>
      </c>
      <c r="FN356" s="1">
        <v>25.8</v>
      </c>
      <c r="FO356" s="1">
        <v>25.2</v>
      </c>
      <c r="FP356" s="1">
        <v>24.1</v>
      </c>
      <c r="FQ356" s="1">
        <v>26.4</v>
      </c>
      <c r="FR356" s="1">
        <v>26.2</v>
      </c>
      <c r="FS356" s="1">
        <v>25.5</v>
      </c>
      <c r="FT356" s="1">
        <v>26.1</v>
      </c>
      <c r="FU356" s="1">
        <v>27.6</v>
      </c>
      <c r="FV356" s="1">
        <v>27.8</v>
      </c>
      <c r="FW356" s="1">
        <v>26.6</v>
      </c>
      <c r="FX356" s="1">
        <v>26.7</v>
      </c>
      <c r="FY356" s="1">
        <v>25.6</v>
      </c>
      <c r="FZ356" s="1">
        <v>27.4</v>
      </c>
      <c r="GA356" s="1">
        <v>27</v>
      </c>
      <c r="GB356" s="1">
        <v>24.6</v>
      </c>
      <c r="GC356" s="1">
        <v>25.7</v>
      </c>
      <c r="GD356" s="1">
        <v>24.2</v>
      </c>
      <c r="GE356" s="1">
        <v>25.8</v>
      </c>
      <c r="GF356" s="1">
        <v>25.6</v>
      </c>
      <c r="GG356" s="1">
        <v>25.7</v>
      </c>
      <c r="GH356" s="1">
        <v>26.1</v>
      </c>
      <c r="GI356" s="1">
        <v>24.9</v>
      </c>
      <c r="GJ356" s="1">
        <v>24.8</v>
      </c>
      <c r="GK356" s="1">
        <v>25.3</v>
      </c>
      <c r="GL356" s="1">
        <v>24.3</v>
      </c>
      <c r="GM356" s="1">
        <v>26.3</v>
      </c>
      <c r="GN356" s="1">
        <v>25.6</v>
      </c>
      <c r="GO356" s="1">
        <v>25.4</v>
      </c>
      <c r="GP356" s="1">
        <v>23.7</v>
      </c>
      <c r="GQ356" s="1">
        <v>24.3</v>
      </c>
      <c r="GR356" s="1">
        <v>24.6</v>
      </c>
      <c r="GS356" s="1">
        <v>23.8</v>
      </c>
      <c r="GT356" s="1">
        <v>25.6</v>
      </c>
      <c r="GU356" s="1">
        <v>24.1</v>
      </c>
      <c r="GV356" s="1">
        <v>25.5</v>
      </c>
      <c r="GW356" s="1">
        <v>24.5</v>
      </c>
      <c r="GX356" s="1">
        <v>23.3</v>
      </c>
      <c r="GY356" s="1">
        <v>25.4</v>
      </c>
      <c r="GZ356" s="1">
        <v>25.4</v>
      </c>
      <c r="HA356" s="1">
        <v>25.9</v>
      </c>
      <c r="HB356" s="1">
        <v>26.7</v>
      </c>
      <c r="HC356" s="1">
        <v>24.8</v>
      </c>
      <c r="HD356" s="1">
        <v>24</v>
      </c>
      <c r="HE356" s="1">
        <v>26.1</v>
      </c>
      <c r="HF356" s="1">
        <v>25.5</v>
      </c>
      <c r="HG356" s="1">
        <v>25.9</v>
      </c>
      <c r="HH356" s="1">
        <v>24.3</v>
      </c>
      <c r="HI356" s="1">
        <v>24.6</v>
      </c>
      <c r="HJ356" s="1">
        <v>25.1</v>
      </c>
      <c r="HK356" s="1">
        <v>25.7</v>
      </c>
      <c r="HL356" s="1">
        <v>25.7</v>
      </c>
      <c r="HM356" s="1">
        <v>23.6</v>
      </c>
      <c r="HN356" s="1">
        <v>24</v>
      </c>
      <c r="HO356" s="1">
        <v>24.3</v>
      </c>
      <c r="HP356" s="1">
        <v>25.4</v>
      </c>
      <c r="HQ356" s="1">
        <v>65535</v>
      </c>
      <c r="HR356" s="1">
        <v>65535</v>
      </c>
      <c r="HS356" s="1">
        <v>65535</v>
      </c>
      <c r="HT356" s="1">
        <v>65535</v>
      </c>
      <c r="HU356" s="1">
        <v>65535</v>
      </c>
      <c r="HV356" s="1">
        <v>65535</v>
      </c>
      <c r="HW356" s="1">
        <v>65535</v>
      </c>
      <c r="HX356" s="1">
        <v>65535</v>
      </c>
      <c r="HY356" s="1">
        <v>65535</v>
      </c>
      <c r="HZ356" s="1">
        <v>65535</v>
      </c>
      <c r="IA356" s="1">
        <v>65535</v>
      </c>
      <c r="IB356" s="1">
        <v>65535</v>
      </c>
      <c r="IC356" s="1">
        <v>65535</v>
      </c>
      <c r="ID356" s="1">
        <v>65535</v>
      </c>
      <c r="IE356" s="1">
        <v>65535</v>
      </c>
      <c r="IF356" s="1">
        <v>65535</v>
      </c>
      <c r="IG356" s="1">
        <v>65535</v>
      </c>
      <c r="IH356" s="1">
        <v>65535</v>
      </c>
      <c r="II356" s="1">
        <v>65535</v>
      </c>
      <c r="IJ356" s="1">
        <v>65535</v>
      </c>
      <c r="IK356" s="1">
        <v>65535</v>
      </c>
      <c r="IL356" s="1">
        <v>65535</v>
      </c>
      <c r="IM356" s="1">
        <v>65535</v>
      </c>
      <c r="IN356" s="1">
        <v>65535</v>
      </c>
      <c r="IO356" s="1">
        <v>65535</v>
      </c>
      <c r="IP356" s="1">
        <v>65535</v>
      </c>
      <c r="IQ356" s="1">
        <v>65535</v>
      </c>
      <c r="IR356" s="1">
        <v>65535</v>
      </c>
      <c r="IS356" s="1">
        <v>65535</v>
      </c>
      <c r="IT356" s="1">
        <v>65535</v>
      </c>
      <c r="IU356" s="1">
        <v>65535</v>
      </c>
      <c r="IV356" s="1">
        <v>65535</v>
      </c>
      <c r="IW356" s="1">
        <v>65535</v>
      </c>
      <c r="IX356" s="1">
        <v>65535</v>
      </c>
      <c r="IY356" s="1">
        <v>65535</v>
      </c>
      <c r="IZ356" s="1">
        <v>65535</v>
      </c>
      <c r="JA356" s="1">
        <v>65535</v>
      </c>
      <c r="JB356" s="1">
        <v>65535</v>
      </c>
      <c r="JC356" s="1">
        <v>65535</v>
      </c>
      <c r="JD356" s="1">
        <v>65535</v>
      </c>
      <c r="JE356" s="1">
        <v>65535</v>
      </c>
      <c r="JF356" s="1">
        <v>65535</v>
      </c>
      <c r="JG356" s="1">
        <v>65535</v>
      </c>
      <c r="JH356" s="1">
        <v>65535</v>
      </c>
      <c r="JI356" s="1">
        <v>65535</v>
      </c>
      <c r="JJ356" s="1">
        <v>65535</v>
      </c>
      <c r="JK356" s="1">
        <v>65535</v>
      </c>
      <c r="JL356" s="1">
        <v>65535</v>
      </c>
      <c r="JM356" s="1">
        <v>65535</v>
      </c>
      <c r="JN356" s="1">
        <v>65535</v>
      </c>
      <c r="JO356" s="1">
        <v>65535</v>
      </c>
      <c r="JP356" s="1">
        <v>65535</v>
      </c>
      <c r="JQ356" s="1">
        <v>65535</v>
      </c>
      <c r="JR356" s="1">
        <v>65535</v>
      </c>
      <c r="JS356" s="1">
        <v>25.8</v>
      </c>
      <c r="JT356" s="1">
        <v>23.3</v>
      </c>
      <c r="JU356" s="1">
        <v>25.6</v>
      </c>
      <c r="JV356" s="1">
        <v>23.5</v>
      </c>
      <c r="JW356" s="1">
        <v>25.1</v>
      </c>
      <c r="JX356" s="1">
        <v>23.7</v>
      </c>
      <c r="JY356" s="1">
        <v>23.3</v>
      </c>
      <c r="JZ356" s="1">
        <v>22.3</v>
      </c>
      <c r="KA356" s="1">
        <v>24.8</v>
      </c>
      <c r="KB356" s="1">
        <v>23.7</v>
      </c>
      <c r="KC356" s="1">
        <v>25.9</v>
      </c>
      <c r="KD356" s="1">
        <v>23.8</v>
      </c>
      <c r="KE356" s="1">
        <v>23.9</v>
      </c>
      <c r="KF356" s="1">
        <v>24.4</v>
      </c>
      <c r="KG356" s="1">
        <v>23.1</v>
      </c>
      <c r="KH356" s="1">
        <v>24.1</v>
      </c>
      <c r="KI356" s="1">
        <v>24.1</v>
      </c>
      <c r="KJ356" s="1">
        <v>25.5</v>
      </c>
      <c r="KK356" s="1">
        <v>23.9</v>
      </c>
      <c r="KL356" s="1">
        <v>24.8</v>
      </c>
      <c r="KM356" s="1">
        <v>23.8</v>
      </c>
      <c r="KN356" s="1">
        <v>22.9</v>
      </c>
      <c r="KO356" s="1">
        <v>24.2</v>
      </c>
      <c r="KP356" s="1">
        <v>24.5</v>
      </c>
      <c r="KQ356" s="1">
        <v>24.3</v>
      </c>
      <c r="KR356" s="1">
        <v>24</v>
      </c>
      <c r="KS356" s="1">
        <v>24</v>
      </c>
      <c r="KT356" s="1">
        <v>24.7</v>
      </c>
      <c r="KU356" s="1">
        <v>25.2</v>
      </c>
      <c r="KV356" s="1">
        <v>23.9</v>
      </c>
      <c r="KW356" s="1">
        <v>25.2</v>
      </c>
      <c r="KX356" s="1">
        <v>24.8</v>
      </c>
      <c r="KY356" s="1">
        <v>25.2</v>
      </c>
      <c r="KZ356" s="1">
        <v>24.7</v>
      </c>
      <c r="LA356" s="1">
        <v>24.9</v>
      </c>
      <c r="LB356" s="1">
        <v>24.1</v>
      </c>
      <c r="LC356" s="1">
        <v>23.9</v>
      </c>
      <c r="LD356" s="1">
        <v>25.6</v>
      </c>
      <c r="LE356" s="1">
        <v>25.1</v>
      </c>
      <c r="LF356" s="1">
        <v>24.4</v>
      </c>
      <c r="LG356" s="1">
        <v>25</v>
      </c>
      <c r="LH356" s="1">
        <v>24.9</v>
      </c>
      <c r="LI356" s="1">
        <v>25.4</v>
      </c>
      <c r="LJ356" s="1">
        <v>24.9</v>
      </c>
      <c r="LK356" s="1">
        <v>23.9</v>
      </c>
      <c r="LL356" s="1">
        <v>24.5</v>
      </c>
      <c r="LM356" s="1">
        <v>23.4</v>
      </c>
      <c r="LN356" s="1">
        <v>24.1</v>
      </c>
      <c r="LO356" s="1">
        <v>23.1</v>
      </c>
      <c r="LP356" s="1">
        <v>22.6</v>
      </c>
      <c r="LQ356" s="1">
        <v>24.4</v>
      </c>
      <c r="LR356" s="1">
        <v>24</v>
      </c>
      <c r="LS356" s="1">
        <v>24.1</v>
      </c>
      <c r="LT356" s="1">
        <v>24</v>
      </c>
      <c r="LU356" s="1">
        <v>23.5</v>
      </c>
      <c r="LV356" s="1">
        <v>24.3</v>
      </c>
      <c r="LW356" s="1">
        <v>22.4</v>
      </c>
      <c r="LX356" s="1">
        <v>23.1</v>
      </c>
      <c r="LY356" s="1">
        <v>23.5</v>
      </c>
      <c r="LZ356" s="1">
        <v>25.1</v>
      </c>
      <c r="MA356" s="1">
        <v>26.2</v>
      </c>
      <c r="MB356" s="1">
        <v>26.7</v>
      </c>
      <c r="MC356" s="1">
        <v>26.3</v>
      </c>
      <c r="MD356" s="1">
        <v>23.6</v>
      </c>
      <c r="ME356" s="1">
        <v>65535</v>
      </c>
      <c r="MF356" s="1">
        <v>65535</v>
      </c>
      <c r="MG356" s="1">
        <v>65535</v>
      </c>
      <c r="MH356" s="1">
        <v>65535</v>
      </c>
      <c r="MI356" s="1">
        <v>65535</v>
      </c>
      <c r="MJ356" s="1">
        <v>65535</v>
      </c>
      <c r="MK356" s="1">
        <v>65535</v>
      </c>
      <c r="ML356" s="1">
        <v>65535</v>
      </c>
      <c r="MM356" s="1">
        <v>65535</v>
      </c>
      <c r="MN356" s="1">
        <v>65535</v>
      </c>
      <c r="MO356" s="1">
        <v>65535</v>
      </c>
      <c r="MP356" s="1">
        <v>65535</v>
      </c>
      <c r="MQ356" s="1">
        <v>65535</v>
      </c>
      <c r="MR356" s="1">
        <v>65535</v>
      </c>
      <c r="MS356" s="1">
        <v>65535</v>
      </c>
      <c r="MT356" s="1">
        <v>65535</v>
      </c>
      <c r="MU356" s="1">
        <v>65535</v>
      </c>
      <c r="MV356" s="1">
        <v>65535</v>
      </c>
      <c r="MW356" s="1">
        <v>65535</v>
      </c>
      <c r="MX356" s="1">
        <v>65535</v>
      </c>
      <c r="MY356" s="1">
        <v>65535</v>
      </c>
      <c r="MZ356" s="1">
        <v>65535</v>
      </c>
      <c r="NA356" s="1">
        <v>65535</v>
      </c>
      <c r="NB356" s="1">
        <v>65535</v>
      </c>
      <c r="NC356" s="1">
        <v>65535</v>
      </c>
      <c r="ND356" s="1">
        <v>65535</v>
      </c>
      <c r="NE356" s="1">
        <v>65535</v>
      </c>
      <c r="NF356" s="1">
        <v>65535</v>
      </c>
      <c r="NG356" s="1">
        <v>65535</v>
      </c>
      <c r="NH356" s="1">
        <v>65535</v>
      </c>
      <c r="NI356" s="1">
        <v>24.3</v>
      </c>
      <c r="NJ356" s="6">
        <f t="shared" si="270"/>
        <v>0.967741935483871</v>
      </c>
      <c r="NK356" s="3">
        <f t="shared" si="271"/>
        <v>0.9642857142857143</v>
      </c>
      <c r="NL356" s="3">
        <f t="shared" si="272"/>
        <v>1</v>
      </c>
      <c r="NM356" s="3">
        <f t="shared" si="273"/>
        <v>1</v>
      </c>
      <c r="NN356" s="3">
        <f t="shared" si="274"/>
        <v>1</v>
      </c>
      <c r="NO356" s="3">
        <f t="shared" si="275"/>
        <v>1</v>
      </c>
      <c r="NP356" s="3">
        <f t="shared" si="276"/>
        <v>1</v>
      </c>
      <c r="NQ356" s="3">
        <f t="shared" si="277"/>
        <v>0.12903225806451613</v>
      </c>
      <c r="NR356" s="3">
        <f t="shared" si="278"/>
        <v>0.1</v>
      </c>
      <c r="NS356" s="3">
        <f t="shared" si="279"/>
        <v>1</v>
      </c>
      <c r="NT356" s="3">
        <f t="shared" si="280"/>
        <v>1</v>
      </c>
      <c r="NU356" s="3">
        <f t="shared" si="281"/>
        <v>3.2258064516129031E-2</v>
      </c>
      <c r="NV356" s="3">
        <f t="shared" si="282"/>
        <v>0.76438356164383559</v>
      </c>
      <c r="NW356" s="5">
        <f t="shared" si="283"/>
        <v>23.853333333333339</v>
      </c>
      <c r="NX356" s="1">
        <f t="shared" si="284"/>
        <v>24.751851851851846</v>
      </c>
      <c r="NY356" s="1">
        <f t="shared" si="285"/>
        <v>25.335483870967742</v>
      </c>
      <c r="NZ356" s="1">
        <f t="shared" si="286"/>
        <v>25.52333333333333</v>
      </c>
      <c r="OA356" s="1">
        <f t="shared" si="287"/>
        <v>25.303225806451614</v>
      </c>
      <c r="OB356" s="1">
        <f t="shared" si="288"/>
        <v>25.803333333333342</v>
      </c>
      <c r="OC356" s="1">
        <f t="shared" si="289"/>
        <v>25.070967741935487</v>
      </c>
      <c r="OD356" s="1" t="e">
        <f t="shared" si="290"/>
        <v>#N/A</v>
      </c>
      <c r="OE356" s="1" t="e">
        <f t="shared" si="291"/>
        <v>#N/A</v>
      </c>
      <c r="OF356" s="1">
        <f t="shared" si="292"/>
        <v>24.235483870967748</v>
      </c>
      <c r="OG356" s="1">
        <f t="shared" si="293"/>
        <v>24.366666666666671</v>
      </c>
      <c r="OH356" s="1" t="e">
        <f t="shared" si="294"/>
        <v>#N/A</v>
      </c>
      <c r="OI356" s="111" t="e">
        <f>NA()</f>
        <v>#N/A</v>
      </c>
      <c r="OJ356" s="112" t="e">
        <f>NA()</f>
        <v>#N/A</v>
      </c>
      <c r="OK356" s="112" t="e">
        <f>NA()</f>
        <v>#N/A</v>
      </c>
      <c r="OL356" s="112" t="e">
        <f>NA()</f>
        <v>#N/A</v>
      </c>
      <c r="OM356" s="112" t="e">
        <f>NA()</f>
        <v>#N/A</v>
      </c>
      <c r="ON356" s="112" t="e">
        <f>NA()</f>
        <v>#N/A</v>
      </c>
      <c r="OO356" s="112" t="e">
        <f>NA()</f>
        <v>#N/A</v>
      </c>
      <c r="OP356" s="112" t="e">
        <f>NA()</f>
        <v>#N/A</v>
      </c>
      <c r="OQ356" s="112" t="e">
        <f>NA()</f>
        <v>#N/A</v>
      </c>
      <c r="OR356" s="112" t="e">
        <f>NA()</f>
        <v>#N/A</v>
      </c>
      <c r="OS356" s="112" t="e">
        <f>NA()</f>
        <v>#N/A</v>
      </c>
      <c r="OT356" s="112" t="e">
        <f>NA()</f>
        <v>#N/A</v>
      </c>
      <c r="OU356" s="5" t="e">
        <f t="shared" si="246"/>
        <v>#N/A</v>
      </c>
      <c r="OV356" s="1" t="e">
        <f t="shared" si="247"/>
        <v>#N/A</v>
      </c>
      <c r="OW356" s="1" t="e">
        <f t="shared" si="248"/>
        <v>#N/A</v>
      </c>
      <c r="OX356" s="1" t="e">
        <f t="shared" si="249"/>
        <v>#N/A</v>
      </c>
      <c r="OY356" s="1" t="e">
        <f t="shared" si="250"/>
        <v>#N/A</v>
      </c>
      <c r="OZ356" s="1" t="e">
        <f t="shared" si="251"/>
        <v>#N/A</v>
      </c>
      <c r="PA356" s="1" t="e">
        <f t="shared" si="252"/>
        <v>#N/A</v>
      </c>
      <c r="PB356" s="1" t="e">
        <f t="shared" si="253"/>
        <v>#N/A</v>
      </c>
      <c r="PC356" s="1" t="e">
        <f t="shared" si="254"/>
        <v>#N/A</v>
      </c>
      <c r="PD356" s="1" t="e">
        <f t="shared" si="255"/>
        <v>#N/A</v>
      </c>
      <c r="PE356" s="1" t="e">
        <f t="shared" si="256"/>
        <v>#N/A</v>
      </c>
      <c r="PF356" s="1" t="e">
        <f t="shared" si="257"/>
        <v>#N/A</v>
      </c>
      <c r="PG356" s="111" t="e">
        <f>NA()</f>
        <v>#N/A</v>
      </c>
      <c r="PH356" s="112" t="e">
        <f>NA()</f>
        <v>#N/A</v>
      </c>
      <c r="PI356" s="112" t="e">
        <f>NA()</f>
        <v>#N/A</v>
      </c>
      <c r="PJ356" s="112" t="e">
        <f>NA()</f>
        <v>#N/A</v>
      </c>
      <c r="PK356" s="112" t="e">
        <f>NA()</f>
        <v>#N/A</v>
      </c>
      <c r="PL356" s="112" t="e">
        <f>NA()</f>
        <v>#N/A</v>
      </c>
      <c r="PM356" s="112" t="e">
        <f>NA()</f>
        <v>#N/A</v>
      </c>
      <c r="PN356" s="112" t="e">
        <f>NA()</f>
        <v>#N/A</v>
      </c>
      <c r="PO356" s="112" t="e">
        <f>NA()</f>
        <v>#N/A</v>
      </c>
      <c r="PP356" s="112" t="e">
        <f>NA()</f>
        <v>#N/A</v>
      </c>
      <c r="PQ356" s="112" t="e">
        <f>NA()</f>
        <v>#N/A</v>
      </c>
      <c r="PR356" s="137" t="e">
        <f>NA()</f>
        <v>#N/A</v>
      </c>
      <c r="PS356" s="5">
        <f t="array" ref="PS356">+IF(ISERROR($NW356)=FALSE,MIN(IF($H356:$AL356&lt;65534,$H356:$AL356,"")),NA())</f>
        <v>21.4</v>
      </c>
      <c r="PT356" s="1">
        <f t="array" ref="PT356">+IF(ISERROR($NX356)=FALSE,MIN(IF($AM356:$BN356&lt;65534,$AM356:$BN356,"")),NA())</f>
        <v>22.6</v>
      </c>
      <c r="PU356" s="1">
        <f t="array" ref="PU356">+IF(ISERROR($NY356)=FALSE,MIN(IF($BP356:$CT356&lt;65534,$BP356:$CT356,"")),NA())</f>
        <v>23.5</v>
      </c>
      <c r="PV356" s="1">
        <f t="array" ref="PV356">+IF(ISERROR($NZ356)=FALSE,MIN(IF($CU356:$DX356&lt;65534,$CU356:$DX356,"")),NA())</f>
        <v>23.8</v>
      </c>
      <c r="PW356" s="1">
        <f t="array" ref="PW356">+IF(ISERROR($OA356)=FALSE,MIN(IF($DY356:$FC356&lt;65534,$DY356:$FC356,"")),NA())</f>
        <v>23.1</v>
      </c>
      <c r="PX356" s="1">
        <f t="array" ref="PX356">+IF(ISERROR($OB356)=FALSE,MIN(IF($FD356:$GG356&lt;65534,$FD356:$GG356,"")),NA())</f>
        <v>23.8</v>
      </c>
      <c r="PY356" s="1">
        <f t="array" ref="PY356">+IF(ISERROR($OC356)=FALSE,MIN(IF($GH356:$HL356&lt;65534,$GH356:$HL356,"")),NA())</f>
        <v>23.3</v>
      </c>
      <c r="PZ356" s="1" t="e">
        <f t="array" ref="PZ356">+IF(ISERROR($OD356)=FALSE,MIN(IF($HM356:$IQ356&lt;65534,$HM356:$IQ356,"")),NA())</f>
        <v>#N/A</v>
      </c>
      <c r="QA356" s="1" t="e">
        <f t="array" ref="QA356">+IF(ISERROR($OE356)=FALSE,MIN(IF($IR356:$JU356&lt;65534,$IR356:$JU356,"")),NA())</f>
        <v>#N/A</v>
      </c>
      <c r="QB356" s="1">
        <f t="array" ref="QB356">+IF(ISERROR($OF356)=FALSE,MIN(IF($JV356:$KZ356&lt;65534,$JV356:$KZ356,"")),NA())</f>
        <v>22.3</v>
      </c>
      <c r="QC356" s="1">
        <f t="array" ref="QC356">+IF(ISERROR($OG356)=FALSE,MIN(IF($LA356:$MD356&lt;65534,$LA356:$MD356,"")),NA())</f>
        <v>22.4</v>
      </c>
      <c r="QD356" s="1" t="e">
        <f t="array" ref="QD356">+IF(ISERROR($OH356)=FALSE,MIN(IF($ME356:$NI356&lt;65534,$ME356:$NI356,"")),NA())</f>
        <v>#N/A</v>
      </c>
      <c r="QE356" s="5" t="e">
        <f t="shared" si="258"/>
        <v>#N/A</v>
      </c>
      <c r="QF356" s="1" t="e">
        <f t="shared" si="259"/>
        <v>#N/A</v>
      </c>
      <c r="QG356" s="1" t="e">
        <f t="shared" si="260"/>
        <v>#N/A</v>
      </c>
      <c r="QH356" s="1" t="e">
        <f t="shared" si="261"/>
        <v>#N/A</v>
      </c>
      <c r="QI356" s="1" t="e">
        <f t="shared" si="262"/>
        <v>#N/A</v>
      </c>
      <c r="QJ356" s="1" t="e">
        <f t="shared" si="263"/>
        <v>#N/A</v>
      </c>
      <c r="QK356" s="1" t="e">
        <f t="shared" si="264"/>
        <v>#N/A</v>
      </c>
      <c r="QL356" s="1" t="e">
        <f t="shared" si="265"/>
        <v>#N/A</v>
      </c>
      <c r="QM356" s="1" t="e">
        <f t="shared" si="266"/>
        <v>#N/A</v>
      </c>
      <c r="QN356" s="1" t="e">
        <f t="shared" si="267"/>
        <v>#N/A</v>
      </c>
      <c r="QO356" s="1" t="e">
        <f t="shared" si="268"/>
        <v>#N/A</v>
      </c>
      <c r="QP356" s="1" t="e">
        <f t="shared" si="269"/>
        <v>#N/A</v>
      </c>
      <c r="QQ356" s="5" t="s">
        <v>893</v>
      </c>
    </row>
    <row r="357" spans="1:459" s="1" customFormat="1" x14ac:dyDescent="0.2">
      <c r="A357" s="107">
        <v>28025502</v>
      </c>
      <c r="B357" s="108">
        <v>-73.247666666666674</v>
      </c>
      <c r="C357" s="108">
        <v>10.436166666666667</v>
      </c>
      <c r="D357" s="109">
        <v>138</v>
      </c>
      <c r="E357" s="110" t="s">
        <v>691</v>
      </c>
      <c r="F357" s="110" t="s">
        <v>6</v>
      </c>
      <c r="G357" s="110" t="s">
        <v>7</v>
      </c>
      <c r="H357" s="1">
        <v>65535</v>
      </c>
      <c r="I357" s="1">
        <v>65535</v>
      </c>
      <c r="J357" s="1">
        <v>22.4</v>
      </c>
      <c r="K357" s="1">
        <v>23</v>
      </c>
      <c r="L357" s="1">
        <v>22.5</v>
      </c>
      <c r="M357" s="1">
        <v>23.3</v>
      </c>
      <c r="N357" s="1">
        <v>23.8</v>
      </c>
      <c r="O357" s="1">
        <v>23</v>
      </c>
      <c r="P357" s="1">
        <v>22.8</v>
      </c>
      <c r="Q357" s="1">
        <v>22.5</v>
      </c>
      <c r="R357" s="1">
        <v>23</v>
      </c>
      <c r="S357" s="1">
        <v>22.8</v>
      </c>
      <c r="T357" s="1">
        <v>22.9</v>
      </c>
      <c r="U357" s="1">
        <v>22.2</v>
      </c>
      <c r="V357" s="1">
        <v>22.2</v>
      </c>
      <c r="W357" s="1">
        <v>22.5</v>
      </c>
      <c r="X357" s="1">
        <v>23.3</v>
      </c>
      <c r="Y357" s="1">
        <v>23.7</v>
      </c>
      <c r="Z357" s="1">
        <v>24</v>
      </c>
      <c r="AA357" s="1">
        <v>22.7</v>
      </c>
      <c r="AB357" s="1">
        <v>23.3</v>
      </c>
      <c r="AC357" s="1">
        <v>24.1</v>
      </c>
      <c r="AD357" s="1">
        <v>26</v>
      </c>
      <c r="AE357" s="1">
        <v>22.9</v>
      </c>
      <c r="AF357" s="1">
        <v>23.2</v>
      </c>
      <c r="AG357" s="1">
        <v>23.1</v>
      </c>
      <c r="AH357" s="1">
        <v>22.9</v>
      </c>
      <c r="AI357" s="1">
        <v>24.4</v>
      </c>
      <c r="AJ357" s="1">
        <v>22.3</v>
      </c>
      <c r="AK357" s="1">
        <v>23.4</v>
      </c>
      <c r="AL357" s="1">
        <v>22.8</v>
      </c>
      <c r="AM357" s="1">
        <v>65535</v>
      </c>
      <c r="AN357" s="1">
        <v>22.7</v>
      </c>
      <c r="AO357" s="1">
        <v>22.3</v>
      </c>
      <c r="AP357" s="1">
        <v>22.8</v>
      </c>
      <c r="AQ357" s="1">
        <v>23.3</v>
      </c>
      <c r="AR357" s="1">
        <v>22.9</v>
      </c>
      <c r="AS357" s="1">
        <v>24.5</v>
      </c>
      <c r="AT357" s="1">
        <v>23.1</v>
      </c>
      <c r="AU357" s="1">
        <v>24</v>
      </c>
      <c r="AV357" s="1">
        <v>25.6</v>
      </c>
      <c r="AW357" s="1">
        <v>23.4</v>
      </c>
      <c r="AX357" s="1">
        <v>24</v>
      </c>
      <c r="AY357" s="1">
        <v>23.5</v>
      </c>
      <c r="AZ357" s="1">
        <v>24.7</v>
      </c>
      <c r="BA357" s="1">
        <v>25.5</v>
      </c>
      <c r="BB357" s="1">
        <v>24.7</v>
      </c>
      <c r="BC357" s="1">
        <v>24.4</v>
      </c>
      <c r="BD357" s="1">
        <v>24.1</v>
      </c>
      <c r="BE357" s="1">
        <v>23.7</v>
      </c>
      <c r="BF357" s="1">
        <v>24.5</v>
      </c>
      <c r="BG357" s="1">
        <v>23.6</v>
      </c>
      <c r="BH357" s="1">
        <v>23.9</v>
      </c>
      <c r="BI357" s="1">
        <v>24.4</v>
      </c>
      <c r="BJ357" s="1">
        <v>25.2</v>
      </c>
      <c r="BK357" s="1">
        <v>26</v>
      </c>
      <c r="BL357" s="1">
        <v>25.7</v>
      </c>
      <c r="BM357" s="1">
        <v>23.4</v>
      </c>
      <c r="BN357" s="1">
        <v>23.8</v>
      </c>
      <c r="BO357" s="102"/>
      <c r="BP357" s="1">
        <v>24.4</v>
      </c>
      <c r="BQ357" s="1">
        <v>24.3</v>
      </c>
      <c r="BR357" s="1">
        <v>23.4</v>
      </c>
      <c r="BS357" s="1">
        <v>24.2</v>
      </c>
      <c r="BT357" s="1">
        <v>24.2</v>
      </c>
      <c r="BU357" s="1">
        <v>24.8</v>
      </c>
      <c r="BV357" s="1">
        <v>24.5</v>
      </c>
      <c r="BW357" s="1">
        <v>25.2</v>
      </c>
      <c r="BX357" s="1">
        <v>25.4</v>
      </c>
      <c r="BY357" s="1">
        <v>25</v>
      </c>
      <c r="BZ357" s="1">
        <v>25.2</v>
      </c>
      <c r="CA357" s="1">
        <v>25</v>
      </c>
      <c r="CB357" s="1">
        <v>24.3</v>
      </c>
      <c r="CC357" s="1">
        <v>24.9</v>
      </c>
      <c r="CD357" s="1">
        <v>25.7</v>
      </c>
      <c r="CE357" s="1">
        <v>24.6</v>
      </c>
      <c r="CF357" s="1">
        <v>25.1</v>
      </c>
      <c r="CG357" s="1">
        <v>25.4</v>
      </c>
      <c r="CH357" s="1">
        <v>24.7</v>
      </c>
      <c r="CI357" s="1">
        <v>25.3</v>
      </c>
      <c r="CJ357" s="1">
        <v>24.4</v>
      </c>
      <c r="CK357" s="1">
        <v>24.5</v>
      </c>
      <c r="CL357" s="1">
        <v>24.8</v>
      </c>
      <c r="CM357" s="1">
        <v>24.8</v>
      </c>
      <c r="CN357" s="1">
        <v>24.2</v>
      </c>
      <c r="CO357" s="1">
        <v>24.4</v>
      </c>
      <c r="CP357" s="1">
        <v>24</v>
      </c>
      <c r="CQ357" s="1">
        <v>24.5</v>
      </c>
      <c r="CR357" s="1">
        <v>25.1</v>
      </c>
      <c r="CS357" s="1">
        <v>65535</v>
      </c>
      <c r="CT357" s="1">
        <v>65535</v>
      </c>
      <c r="CU357" s="1">
        <v>65535</v>
      </c>
      <c r="CV357" s="1">
        <v>65535</v>
      </c>
      <c r="CW357" s="1">
        <v>65535</v>
      </c>
      <c r="CX357" s="1">
        <v>65535</v>
      </c>
      <c r="CY357" s="1">
        <v>65535</v>
      </c>
      <c r="CZ357" s="1">
        <v>65535</v>
      </c>
      <c r="DA357" s="1">
        <v>65535</v>
      </c>
      <c r="DB357" s="1">
        <v>65535</v>
      </c>
      <c r="DC357" s="1">
        <v>65535</v>
      </c>
      <c r="DD357" s="1">
        <v>65535</v>
      </c>
      <c r="DE357" s="1">
        <v>65535</v>
      </c>
      <c r="DF357" s="1">
        <v>65535</v>
      </c>
      <c r="DG357" s="1">
        <v>65535</v>
      </c>
      <c r="DH357" s="1">
        <v>65535</v>
      </c>
      <c r="DI357" s="1">
        <v>65535</v>
      </c>
      <c r="DJ357" s="1">
        <v>65535</v>
      </c>
      <c r="DK357" s="1">
        <v>65535</v>
      </c>
      <c r="DL357" s="1">
        <v>65535</v>
      </c>
      <c r="DM357" s="1">
        <v>65535</v>
      </c>
      <c r="DN357" s="1">
        <v>65535</v>
      </c>
      <c r="DO357" s="1">
        <v>65535</v>
      </c>
      <c r="DP357" s="1">
        <v>65535</v>
      </c>
      <c r="DQ357" s="1">
        <v>65535</v>
      </c>
      <c r="DR357" s="1">
        <v>65535</v>
      </c>
      <c r="DS357" s="1">
        <v>65535</v>
      </c>
      <c r="DT357" s="1">
        <v>65535</v>
      </c>
      <c r="DU357" s="1">
        <v>65535</v>
      </c>
      <c r="DV357" s="1">
        <v>65535</v>
      </c>
      <c r="DW357" s="1">
        <v>65535</v>
      </c>
      <c r="DX357" s="1">
        <v>65535</v>
      </c>
      <c r="DY357" s="1">
        <v>65535</v>
      </c>
      <c r="DZ357" s="1">
        <v>65535</v>
      </c>
      <c r="EA357" s="1">
        <v>65535</v>
      </c>
      <c r="EB357" s="1">
        <v>65535</v>
      </c>
      <c r="EC357" s="1">
        <v>65535</v>
      </c>
      <c r="ED357" s="1">
        <v>65535</v>
      </c>
      <c r="EE357" s="1">
        <v>65535</v>
      </c>
      <c r="EF357" s="1">
        <v>65535</v>
      </c>
      <c r="EG357" s="1">
        <v>65535</v>
      </c>
      <c r="EH357" s="1">
        <v>65535</v>
      </c>
      <c r="EI357" s="1">
        <v>65535</v>
      </c>
      <c r="EJ357" s="1">
        <v>65535</v>
      </c>
      <c r="EK357" s="1">
        <v>65535</v>
      </c>
      <c r="EL357" s="1">
        <v>65535</v>
      </c>
      <c r="EM357" s="1">
        <v>65535</v>
      </c>
      <c r="EN357" s="1">
        <v>65535</v>
      </c>
      <c r="EO357" s="1">
        <v>65535</v>
      </c>
      <c r="EP357" s="1">
        <v>65535</v>
      </c>
      <c r="EQ357" s="1">
        <v>65535</v>
      </c>
      <c r="ER357" s="1">
        <v>65535</v>
      </c>
      <c r="ES357" s="1">
        <v>65535</v>
      </c>
      <c r="ET357" s="1">
        <v>65535</v>
      </c>
      <c r="EU357" s="1">
        <v>65535</v>
      </c>
      <c r="EV357" s="1">
        <v>65535</v>
      </c>
      <c r="EW357" s="1">
        <v>65535</v>
      </c>
      <c r="EX357" s="1">
        <v>65535</v>
      </c>
      <c r="EY357" s="1">
        <v>65535</v>
      </c>
      <c r="EZ357" s="1">
        <v>65535</v>
      </c>
      <c r="FA357" s="1">
        <v>65535</v>
      </c>
      <c r="FB357" s="1">
        <v>65535</v>
      </c>
      <c r="FC357" s="1">
        <v>65535</v>
      </c>
      <c r="FD357" s="1">
        <v>65535</v>
      </c>
      <c r="FE357" s="1">
        <v>65535</v>
      </c>
      <c r="FF357" s="1">
        <v>65535</v>
      </c>
      <c r="FG357" s="1">
        <v>65535</v>
      </c>
      <c r="FH357" s="1">
        <v>65535</v>
      </c>
      <c r="FI357" s="1">
        <v>65535</v>
      </c>
      <c r="FJ357" s="1">
        <v>65535</v>
      </c>
      <c r="FK357" s="1">
        <v>65535</v>
      </c>
      <c r="FL357" s="1">
        <v>65535</v>
      </c>
      <c r="FM357" s="1">
        <v>65535</v>
      </c>
      <c r="FN357" s="1">
        <v>65535</v>
      </c>
      <c r="FO357" s="1">
        <v>65535</v>
      </c>
      <c r="FP357" s="1">
        <v>65535</v>
      </c>
      <c r="FQ357" s="1">
        <v>65535</v>
      </c>
      <c r="FR357" s="1">
        <v>65535</v>
      </c>
      <c r="FS357" s="1">
        <v>65535</v>
      </c>
      <c r="FT357" s="1">
        <v>65535</v>
      </c>
      <c r="FU357" s="1">
        <v>65535</v>
      </c>
      <c r="FV357" s="1">
        <v>65535</v>
      </c>
      <c r="FW357" s="1">
        <v>65535</v>
      </c>
      <c r="FX357" s="1">
        <v>65535</v>
      </c>
      <c r="FY357" s="1">
        <v>65535</v>
      </c>
      <c r="FZ357" s="1">
        <v>27.9</v>
      </c>
      <c r="GA357" s="1">
        <v>26.1</v>
      </c>
      <c r="GB357" s="1">
        <v>23.8</v>
      </c>
      <c r="GC357" s="1">
        <v>25.9</v>
      </c>
      <c r="GD357" s="1">
        <v>24.9</v>
      </c>
      <c r="GE357" s="1">
        <v>25.3</v>
      </c>
      <c r="GF357" s="1">
        <v>25.9</v>
      </c>
      <c r="GG357" s="1">
        <v>28</v>
      </c>
      <c r="GH357" s="1">
        <v>26.3</v>
      </c>
      <c r="GI357" s="1">
        <v>26.3</v>
      </c>
      <c r="GJ357" s="1">
        <v>24.9</v>
      </c>
      <c r="GK357" s="1">
        <v>24.9</v>
      </c>
      <c r="GL357" s="1">
        <v>24.2</v>
      </c>
      <c r="GM357" s="1">
        <v>24.9</v>
      </c>
      <c r="GN357" s="1">
        <v>25.5</v>
      </c>
      <c r="GO357" s="1">
        <v>25.3</v>
      </c>
      <c r="GP357" s="1">
        <v>23.2</v>
      </c>
      <c r="GQ357" s="1">
        <v>23.1</v>
      </c>
      <c r="GR357" s="1">
        <v>26.1</v>
      </c>
      <c r="GS357" s="1">
        <v>24.6</v>
      </c>
      <c r="GT357" s="1">
        <v>25.4</v>
      </c>
      <c r="GU357" s="1">
        <v>25.8</v>
      </c>
      <c r="GV357" s="1">
        <v>25.9</v>
      </c>
      <c r="GW357" s="1">
        <v>25.3</v>
      </c>
      <c r="GX357" s="1">
        <v>24.5</v>
      </c>
      <c r="GY357" s="1">
        <v>25.6</v>
      </c>
      <c r="GZ357" s="1">
        <v>25.8</v>
      </c>
      <c r="HA357" s="1">
        <v>27.4</v>
      </c>
      <c r="HB357" s="1">
        <v>25.4</v>
      </c>
      <c r="HC357" s="1">
        <v>25.3</v>
      </c>
      <c r="HD357" s="1">
        <v>24.1</v>
      </c>
      <c r="HE357" s="1">
        <v>25.6</v>
      </c>
      <c r="HF357" s="1">
        <v>26.3</v>
      </c>
      <c r="HG357" s="1">
        <v>25.8</v>
      </c>
      <c r="HH357" s="1">
        <v>27</v>
      </c>
      <c r="HI357" s="1">
        <v>27.2</v>
      </c>
      <c r="HJ357" s="1">
        <v>25.5</v>
      </c>
      <c r="HK357" s="1">
        <v>25.5</v>
      </c>
      <c r="HL357" s="1">
        <v>25.3</v>
      </c>
      <c r="HM357" s="1">
        <v>24.9</v>
      </c>
      <c r="HN357" s="1">
        <v>23.6</v>
      </c>
      <c r="HO357" s="1">
        <v>25.4</v>
      </c>
      <c r="HP357" s="1">
        <v>25.3</v>
      </c>
      <c r="HQ357" s="1">
        <v>24.7</v>
      </c>
      <c r="HR357" s="1">
        <v>25.7</v>
      </c>
      <c r="HS357" s="1">
        <v>23.9</v>
      </c>
      <c r="HT357" s="1">
        <v>23.6</v>
      </c>
      <c r="HU357" s="1">
        <v>26</v>
      </c>
      <c r="HV357" s="1">
        <v>25.7</v>
      </c>
      <c r="HW357" s="1">
        <v>26.1</v>
      </c>
      <c r="HX357" s="1">
        <v>26.5</v>
      </c>
      <c r="HY357" s="1">
        <v>26.4</v>
      </c>
      <c r="HZ357" s="1">
        <v>25.7</v>
      </c>
      <c r="IA357" s="1">
        <v>23.9</v>
      </c>
      <c r="IB357" s="1">
        <v>22.5</v>
      </c>
      <c r="IC357" s="1">
        <v>23.6</v>
      </c>
      <c r="ID357" s="1">
        <v>25</v>
      </c>
      <c r="IE357" s="1">
        <v>25.2</v>
      </c>
      <c r="IF357" s="1">
        <v>22.8</v>
      </c>
      <c r="IG357" s="1">
        <v>26.3</v>
      </c>
      <c r="IH357" s="1">
        <v>25.5</v>
      </c>
      <c r="II357" s="1">
        <v>26</v>
      </c>
      <c r="IJ357" s="1">
        <v>25.6</v>
      </c>
      <c r="IK357" s="1">
        <v>65535</v>
      </c>
      <c r="IL357" s="1">
        <v>24.5</v>
      </c>
      <c r="IM357" s="1">
        <v>26.2</v>
      </c>
      <c r="IN357" s="1">
        <v>26.7</v>
      </c>
      <c r="IO357" s="1">
        <v>24.4</v>
      </c>
      <c r="IP357" s="1">
        <v>24.2</v>
      </c>
      <c r="IQ357" s="1">
        <v>65535</v>
      </c>
      <c r="IR357" s="1">
        <v>26.4</v>
      </c>
      <c r="IS357" s="1">
        <v>24.6</v>
      </c>
      <c r="IT357" s="1">
        <v>23.2</v>
      </c>
      <c r="IU357" s="1">
        <v>24.7</v>
      </c>
      <c r="IV357" s="1">
        <v>25.9</v>
      </c>
      <c r="IW357" s="1">
        <v>23.4</v>
      </c>
      <c r="IX357" s="1">
        <v>25</v>
      </c>
      <c r="IY357" s="1">
        <v>24</v>
      </c>
      <c r="IZ357" s="1">
        <v>24.1</v>
      </c>
      <c r="JA357" s="1">
        <v>25.7</v>
      </c>
      <c r="JB357" s="1">
        <v>26.2</v>
      </c>
      <c r="JC357" s="1">
        <v>25.1</v>
      </c>
      <c r="JD357" s="1">
        <v>25.4</v>
      </c>
      <c r="JE357" s="1">
        <v>26.1</v>
      </c>
      <c r="JF357" s="1">
        <v>25.3</v>
      </c>
      <c r="JG357" s="1">
        <v>23.2</v>
      </c>
      <c r="JH357" s="1">
        <v>24.8</v>
      </c>
      <c r="JI357" s="1">
        <v>23.9</v>
      </c>
      <c r="JJ357" s="1">
        <v>23.7</v>
      </c>
      <c r="JK357" s="1">
        <v>23.9</v>
      </c>
      <c r="JL357" s="1">
        <v>24.7</v>
      </c>
      <c r="JM357" s="1">
        <v>23.6</v>
      </c>
      <c r="JN357" s="1">
        <v>23</v>
      </c>
      <c r="JO357" s="1">
        <v>23.6</v>
      </c>
      <c r="JP357" s="1">
        <v>23.2</v>
      </c>
      <c r="JQ357" s="1">
        <v>23.5</v>
      </c>
      <c r="JR357" s="1">
        <v>65535</v>
      </c>
      <c r="JS357" s="1">
        <v>24.8</v>
      </c>
      <c r="JT357" s="1">
        <v>25.6</v>
      </c>
      <c r="JU357" s="1">
        <v>24.3</v>
      </c>
      <c r="JV357" s="1">
        <v>23.6</v>
      </c>
      <c r="JW357" s="1">
        <v>25.9</v>
      </c>
      <c r="JX357" s="1">
        <v>23.3</v>
      </c>
      <c r="JY357" s="1">
        <v>65535</v>
      </c>
      <c r="JZ357" s="1">
        <v>65535</v>
      </c>
      <c r="KA357" s="1">
        <v>65535</v>
      </c>
      <c r="KB357" s="1">
        <v>65535</v>
      </c>
      <c r="KC357" s="1">
        <v>65535</v>
      </c>
      <c r="KD357" s="1">
        <v>65535</v>
      </c>
      <c r="KE357" s="1">
        <v>65535</v>
      </c>
      <c r="KF357" s="1">
        <v>65535</v>
      </c>
      <c r="KG357" s="1">
        <v>65535</v>
      </c>
      <c r="KH357" s="1">
        <v>65535</v>
      </c>
      <c r="KI357" s="1">
        <v>65535</v>
      </c>
      <c r="KJ357" s="1">
        <v>65535</v>
      </c>
      <c r="KK357" s="1">
        <v>65535</v>
      </c>
      <c r="KL357" s="1">
        <v>65535</v>
      </c>
      <c r="KM357" s="1">
        <v>65535</v>
      </c>
      <c r="KN357" s="1">
        <v>65535</v>
      </c>
      <c r="KO357" s="1">
        <v>65535</v>
      </c>
      <c r="KP357" s="1">
        <v>65535</v>
      </c>
      <c r="KQ357" s="1">
        <v>65535</v>
      </c>
      <c r="KR357" s="1">
        <v>65535</v>
      </c>
      <c r="KS357" s="1">
        <v>65535</v>
      </c>
      <c r="KT357" s="1">
        <v>65535</v>
      </c>
      <c r="KU357" s="1">
        <v>65535</v>
      </c>
      <c r="KV357" s="1">
        <v>65535</v>
      </c>
      <c r="KW357" s="1">
        <v>65535</v>
      </c>
      <c r="KX357" s="1">
        <v>65535</v>
      </c>
      <c r="KY357" s="1">
        <v>65535</v>
      </c>
      <c r="KZ357" s="1">
        <v>65535</v>
      </c>
      <c r="LA357" s="1">
        <v>65535</v>
      </c>
      <c r="LB357" s="1">
        <v>65535</v>
      </c>
      <c r="LC357" s="1">
        <v>65535</v>
      </c>
      <c r="LD357" s="1">
        <v>65535</v>
      </c>
      <c r="LE357" s="1">
        <v>65535</v>
      </c>
      <c r="LF357" s="1">
        <v>65535</v>
      </c>
      <c r="LG357" s="1">
        <v>65535</v>
      </c>
      <c r="LH357" s="1">
        <v>65535</v>
      </c>
      <c r="LI357" s="1">
        <v>65535</v>
      </c>
      <c r="LJ357" s="1">
        <v>65535</v>
      </c>
      <c r="LK357" s="1">
        <v>65535</v>
      </c>
      <c r="LL357" s="1">
        <v>65535</v>
      </c>
      <c r="LM357" s="1">
        <v>65535</v>
      </c>
      <c r="LN357" s="1">
        <v>65535</v>
      </c>
      <c r="LO357" s="1">
        <v>65535</v>
      </c>
      <c r="LP357" s="1">
        <v>65535</v>
      </c>
      <c r="LQ357" s="1">
        <v>65535</v>
      </c>
      <c r="LR357" s="1">
        <v>65535</v>
      </c>
      <c r="LS357" s="1">
        <v>65535</v>
      </c>
      <c r="LT357" s="1">
        <v>65535</v>
      </c>
      <c r="LU357" s="1">
        <v>65535</v>
      </c>
      <c r="LV357" s="1">
        <v>65535</v>
      </c>
      <c r="LW357" s="1">
        <v>65535</v>
      </c>
      <c r="LX357" s="1">
        <v>65535</v>
      </c>
      <c r="LY357" s="1">
        <v>65535</v>
      </c>
      <c r="LZ357" s="1">
        <v>65535</v>
      </c>
      <c r="MA357" s="1">
        <v>26.95</v>
      </c>
      <c r="MB357" s="1">
        <v>26.3</v>
      </c>
      <c r="MC357" s="1">
        <v>24.2</v>
      </c>
      <c r="MD357" s="1">
        <v>23.5</v>
      </c>
      <c r="ME357" s="1">
        <v>65535</v>
      </c>
      <c r="MF357" s="1">
        <v>65535</v>
      </c>
      <c r="MG357" s="1">
        <v>65535</v>
      </c>
      <c r="MH357" s="1">
        <v>65535</v>
      </c>
      <c r="MI357" s="1">
        <v>65535</v>
      </c>
      <c r="MJ357" s="1">
        <v>65535</v>
      </c>
      <c r="MK357" s="1">
        <v>65535</v>
      </c>
      <c r="ML357" s="1">
        <v>65535</v>
      </c>
      <c r="MM357" s="1">
        <v>65535</v>
      </c>
      <c r="MN357" s="1">
        <v>65535</v>
      </c>
      <c r="MO357" s="1">
        <v>65535</v>
      </c>
      <c r="MP357" s="1">
        <v>65535</v>
      </c>
      <c r="MQ357" s="1">
        <v>65535</v>
      </c>
      <c r="MR357" s="1">
        <v>65535</v>
      </c>
      <c r="MS357" s="1">
        <v>65535</v>
      </c>
      <c r="MT357" s="1">
        <v>65535</v>
      </c>
      <c r="MU357" s="1">
        <v>65535</v>
      </c>
      <c r="MV357" s="1">
        <v>65535</v>
      </c>
      <c r="MW357" s="1">
        <v>65535</v>
      </c>
      <c r="MX357" s="1">
        <v>65535</v>
      </c>
      <c r="MY357" s="1">
        <v>65535</v>
      </c>
      <c r="MZ357" s="1">
        <v>65535</v>
      </c>
      <c r="NA357" s="1">
        <v>65535</v>
      </c>
      <c r="NB357" s="1">
        <v>65535</v>
      </c>
      <c r="NC357" s="1">
        <v>65535</v>
      </c>
      <c r="ND357" s="1">
        <v>65535</v>
      </c>
      <c r="NE357" s="1">
        <v>65535</v>
      </c>
      <c r="NF357" s="1">
        <v>65535</v>
      </c>
      <c r="NG357" s="1">
        <v>65535</v>
      </c>
      <c r="NH357" s="1">
        <v>65535</v>
      </c>
      <c r="NI357" s="1">
        <v>65535</v>
      </c>
      <c r="NJ357" s="6">
        <f t="shared" si="270"/>
        <v>0.93548387096774188</v>
      </c>
      <c r="NK357" s="3">
        <f t="shared" si="271"/>
        <v>0.9642857142857143</v>
      </c>
      <c r="NL357" s="3">
        <f t="shared" si="272"/>
        <v>0.93548387096774188</v>
      </c>
      <c r="NM357" s="3">
        <f t="shared" si="273"/>
        <v>0</v>
      </c>
      <c r="NN357" s="3">
        <f t="shared" si="274"/>
        <v>0</v>
      </c>
      <c r="NO357" s="3">
        <f t="shared" si="275"/>
        <v>0.26666666666666666</v>
      </c>
      <c r="NP357" s="3">
        <f t="shared" si="276"/>
        <v>1</v>
      </c>
      <c r="NQ357" s="3">
        <f t="shared" si="277"/>
        <v>0.93548387096774188</v>
      </c>
      <c r="NR357" s="3">
        <f t="shared" si="278"/>
        <v>0.96666666666666667</v>
      </c>
      <c r="NS357" s="3">
        <f t="shared" si="279"/>
        <v>9.6774193548387094E-2</v>
      </c>
      <c r="NT357" s="3">
        <f t="shared" si="280"/>
        <v>0.13333333333333333</v>
      </c>
      <c r="NU357" s="3">
        <f t="shared" si="281"/>
        <v>0</v>
      </c>
      <c r="NV357" s="3">
        <f t="shared" si="282"/>
        <v>0.51780821917808217</v>
      </c>
      <c r="NW357" s="5">
        <f t="shared" si="283"/>
        <v>23.137931034482754</v>
      </c>
      <c r="NX357" s="1">
        <f t="shared" si="284"/>
        <v>24.062962962962963</v>
      </c>
      <c r="NY357" s="1">
        <f t="shared" si="285"/>
        <v>24.7</v>
      </c>
      <c r="NZ357" s="1" t="e">
        <f t="shared" si="286"/>
        <v>#N/A</v>
      </c>
      <c r="OA357" s="1" t="e">
        <f t="shared" si="287"/>
        <v>#N/A</v>
      </c>
      <c r="OB357" s="1" t="e">
        <f t="shared" si="288"/>
        <v>#N/A</v>
      </c>
      <c r="OC357" s="1">
        <f t="shared" si="289"/>
        <v>25.419354838709673</v>
      </c>
      <c r="OD357" s="1">
        <f t="shared" si="290"/>
        <v>25.031034482758624</v>
      </c>
      <c r="OE357" s="1">
        <f t="shared" si="291"/>
        <v>24.513793103448275</v>
      </c>
      <c r="OF357" s="1" t="e">
        <f t="shared" si="292"/>
        <v>#N/A</v>
      </c>
      <c r="OG357" s="1" t="e">
        <f t="shared" si="293"/>
        <v>#N/A</v>
      </c>
      <c r="OH357" s="1" t="e">
        <f t="shared" si="294"/>
        <v>#N/A</v>
      </c>
      <c r="OI357" s="111" t="e">
        <f>NA()</f>
        <v>#N/A</v>
      </c>
      <c r="OJ357" s="112" t="e">
        <f>NA()</f>
        <v>#N/A</v>
      </c>
      <c r="OK357" s="112" t="e">
        <f>NA()</f>
        <v>#N/A</v>
      </c>
      <c r="OL357" s="112" t="e">
        <f>NA()</f>
        <v>#N/A</v>
      </c>
      <c r="OM357" s="112" t="e">
        <f>NA()</f>
        <v>#N/A</v>
      </c>
      <c r="ON357" s="112" t="e">
        <f>NA()</f>
        <v>#N/A</v>
      </c>
      <c r="OO357" s="112" t="e">
        <f>NA()</f>
        <v>#N/A</v>
      </c>
      <c r="OP357" s="112" t="e">
        <f>NA()</f>
        <v>#N/A</v>
      </c>
      <c r="OQ357" s="112" t="e">
        <f>NA()</f>
        <v>#N/A</v>
      </c>
      <c r="OR357" s="112" t="e">
        <f>NA()</f>
        <v>#N/A</v>
      </c>
      <c r="OS357" s="112" t="e">
        <f>NA()</f>
        <v>#N/A</v>
      </c>
      <c r="OT357" s="112" t="e">
        <f>NA()</f>
        <v>#N/A</v>
      </c>
      <c r="OU357" s="5" t="e">
        <f t="shared" si="246"/>
        <v>#N/A</v>
      </c>
      <c r="OV357" s="1" t="e">
        <f t="shared" si="247"/>
        <v>#N/A</v>
      </c>
      <c r="OW357" s="1" t="e">
        <f t="shared" si="248"/>
        <v>#N/A</v>
      </c>
      <c r="OX357" s="1" t="e">
        <f t="shared" si="249"/>
        <v>#N/A</v>
      </c>
      <c r="OY357" s="1" t="e">
        <f t="shared" si="250"/>
        <v>#N/A</v>
      </c>
      <c r="OZ357" s="1" t="e">
        <f t="shared" si="251"/>
        <v>#N/A</v>
      </c>
      <c r="PA357" s="1" t="e">
        <f t="shared" si="252"/>
        <v>#N/A</v>
      </c>
      <c r="PB357" s="1" t="e">
        <f t="shared" si="253"/>
        <v>#N/A</v>
      </c>
      <c r="PC357" s="1" t="e">
        <f t="shared" si="254"/>
        <v>#N/A</v>
      </c>
      <c r="PD357" s="1" t="e">
        <f t="shared" si="255"/>
        <v>#N/A</v>
      </c>
      <c r="PE357" s="1" t="e">
        <f t="shared" si="256"/>
        <v>#N/A</v>
      </c>
      <c r="PF357" s="1" t="e">
        <f t="shared" si="257"/>
        <v>#N/A</v>
      </c>
      <c r="PG357" s="111" t="e">
        <f>NA()</f>
        <v>#N/A</v>
      </c>
      <c r="PH357" s="112" t="e">
        <f>NA()</f>
        <v>#N/A</v>
      </c>
      <c r="PI357" s="112" t="e">
        <f>NA()</f>
        <v>#N/A</v>
      </c>
      <c r="PJ357" s="112" t="e">
        <f>NA()</f>
        <v>#N/A</v>
      </c>
      <c r="PK357" s="112" t="e">
        <f>NA()</f>
        <v>#N/A</v>
      </c>
      <c r="PL357" s="112" t="e">
        <f>NA()</f>
        <v>#N/A</v>
      </c>
      <c r="PM357" s="112" t="e">
        <f>NA()</f>
        <v>#N/A</v>
      </c>
      <c r="PN357" s="112" t="e">
        <f>NA()</f>
        <v>#N/A</v>
      </c>
      <c r="PO357" s="112" t="e">
        <f>NA()</f>
        <v>#N/A</v>
      </c>
      <c r="PP357" s="112" t="e">
        <f>NA()</f>
        <v>#N/A</v>
      </c>
      <c r="PQ357" s="112" t="e">
        <f>NA()</f>
        <v>#N/A</v>
      </c>
      <c r="PR357" s="137" t="e">
        <f>NA()</f>
        <v>#N/A</v>
      </c>
      <c r="PS357" s="5">
        <f t="array" ref="PS357">+IF(ISERROR($NW357)=FALSE,MIN(IF($H357:$AL357&lt;65534,$H357:$AL357,"")),NA())</f>
        <v>22.2</v>
      </c>
      <c r="PT357" s="1">
        <f t="array" ref="PT357">+IF(ISERROR($NX357)=FALSE,MIN(IF($AM357:$BN357&lt;65534,$AM357:$BN357,"")),NA())</f>
        <v>22.3</v>
      </c>
      <c r="PU357" s="1">
        <f t="array" ref="PU357">+IF(ISERROR($NY357)=FALSE,MIN(IF($BP357:$CT357&lt;65534,$BP357:$CT357,"")),NA())</f>
        <v>23.4</v>
      </c>
      <c r="PV357" s="1" t="e">
        <f t="array" ref="PV357">+IF(ISERROR($NZ357)=FALSE,MIN(IF($CU357:$DX357&lt;65534,$CU357:$DX357,"")),NA())</f>
        <v>#N/A</v>
      </c>
      <c r="PW357" s="1" t="e">
        <f t="array" ref="PW357">+IF(ISERROR($OA357)=FALSE,MIN(IF($DY357:$FC357&lt;65534,$DY357:$FC357,"")),NA())</f>
        <v>#N/A</v>
      </c>
      <c r="PX357" s="1" t="e">
        <f t="array" ref="PX357">+IF(ISERROR($OB357)=FALSE,MIN(IF($FD357:$GG357&lt;65534,$FD357:$GG357,"")),NA())</f>
        <v>#N/A</v>
      </c>
      <c r="PY357" s="1">
        <f t="array" ref="PY357">+IF(ISERROR($OC357)=FALSE,MIN(IF($GH357:$HL357&lt;65534,$GH357:$HL357,"")),NA())</f>
        <v>23.1</v>
      </c>
      <c r="PZ357" s="1">
        <f t="array" ref="PZ357">+IF(ISERROR($OD357)=FALSE,MIN(IF($HM357:$IQ357&lt;65534,$HM357:$IQ357,"")),NA())</f>
        <v>22.5</v>
      </c>
      <c r="QA357" s="1">
        <f t="array" ref="QA357">+IF(ISERROR($OE357)=FALSE,MIN(IF($IR357:$JU357&lt;65534,$IR357:$JU357,"")),NA())</f>
        <v>23</v>
      </c>
      <c r="QB357" s="1" t="e">
        <f t="array" ref="QB357">+IF(ISERROR($OF357)=FALSE,MIN(IF($JV357:$KZ357&lt;65534,$JV357:$KZ357,"")),NA())</f>
        <v>#N/A</v>
      </c>
      <c r="QC357" s="1" t="e">
        <f t="array" ref="QC357">+IF(ISERROR($OG357)=FALSE,MIN(IF($LA357:$MD357&lt;65534,$LA357:$MD357,"")),NA())</f>
        <v>#N/A</v>
      </c>
      <c r="QD357" s="1" t="e">
        <f t="array" ref="QD357">+IF(ISERROR($OH357)=FALSE,MIN(IF($ME357:$NI357&lt;65534,$ME357:$NI357,"")),NA())</f>
        <v>#N/A</v>
      </c>
      <c r="QE357" s="5" t="e">
        <f t="shared" si="258"/>
        <v>#N/A</v>
      </c>
      <c r="QF357" s="1" t="e">
        <f t="shared" si="259"/>
        <v>#N/A</v>
      </c>
      <c r="QG357" s="1" t="e">
        <f t="shared" si="260"/>
        <v>#N/A</v>
      </c>
      <c r="QH357" s="1" t="e">
        <f t="shared" si="261"/>
        <v>#N/A</v>
      </c>
      <c r="QI357" s="1" t="e">
        <f t="shared" si="262"/>
        <v>#N/A</v>
      </c>
      <c r="QJ357" s="1" t="e">
        <f t="shared" si="263"/>
        <v>#N/A</v>
      </c>
      <c r="QK357" s="1" t="e">
        <f t="shared" si="264"/>
        <v>#N/A</v>
      </c>
      <c r="QL357" s="1" t="e">
        <f t="shared" si="265"/>
        <v>#N/A</v>
      </c>
      <c r="QM357" s="1" t="e">
        <f t="shared" si="266"/>
        <v>#N/A</v>
      </c>
      <c r="QN357" s="1" t="e">
        <f t="shared" si="267"/>
        <v>#N/A</v>
      </c>
      <c r="QO357" s="1" t="e">
        <f t="shared" si="268"/>
        <v>#N/A</v>
      </c>
      <c r="QP357" s="1" t="e">
        <f t="shared" si="269"/>
        <v>#N/A</v>
      </c>
      <c r="QQ357" s="5" t="s">
        <v>893</v>
      </c>
    </row>
    <row r="358" spans="1:459" s="1" customFormat="1" x14ac:dyDescent="0.2">
      <c r="A358" s="107">
        <v>28035060</v>
      </c>
      <c r="B358" s="108">
        <v>-73.248055555555553</v>
      </c>
      <c r="C358" s="108">
        <v>10.46361111111111</v>
      </c>
      <c r="D358" s="109">
        <v>184</v>
      </c>
      <c r="E358" s="110" t="s">
        <v>692</v>
      </c>
      <c r="F358" s="110" t="s">
        <v>6</v>
      </c>
      <c r="G358" s="110" t="s">
        <v>7</v>
      </c>
      <c r="H358" s="1">
        <v>65535</v>
      </c>
      <c r="I358" s="1">
        <v>23.3</v>
      </c>
      <c r="J358" s="1">
        <v>22.5</v>
      </c>
      <c r="K358" s="1">
        <v>23</v>
      </c>
      <c r="L358" s="1">
        <v>22.9</v>
      </c>
      <c r="M358" s="1">
        <v>23.3</v>
      </c>
      <c r="N358" s="1">
        <v>24.2</v>
      </c>
      <c r="O358" s="1">
        <v>23.3</v>
      </c>
      <c r="P358" s="1">
        <v>23</v>
      </c>
      <c r="Q358" s="1">
        <v>22.8</v>
      </c>
      <c r="R358" s="1">
        <v>23.7</v>
      </c>
      <c r="S358" s="1">
        <v>22.7</v>
      </c>
      <c r="T358" s="1">
        <v>22.8</v>
      </c>
      <c r="U358" s="1">
        <v>22.3</v>
      </c>
      <c r="V358" s="1">
        <v>22.6</v>
      </c>
      <c r="W358" s="1">
        <v>22.8</v>
      </c>
      <c r="X358" s="1">
        <v>23.4</v>
      </c>
      <c r="Y358" s="1">
        <v>23.7</v>
      </c>
      <c r="Z358" s="1">
        <v>23.7</v>
      </c>
      <c r="AA358" s="1">
        <v>23.4</v>
      </c>
      <c r="AB358" s="1">
        <v>23.5</v>
      </c>
      <c r="AC358" s="1">
        <v>24.1</v>
      </c>
      <c r="AD358" s="1">
        <v>25.5</v>
      </c>
      <c r="AE358" s="1">
        <v>23.3</v>
      </c>
      <c r="AF358" s="1">
        <v>23.6</v>
      </c>
      <c r="AG358" s="1">
        <v>23.3</v>
      </c>
      <c r="AH358" s="1">
        <v>23.5</v>
      </c>
      <c r="AI358" s="1">
        <v>25.1</v>
      </c>
      <c r="AJ358" s="1">
        <v>23.1</v>
      </c>
      <c r="AK358" s="1">
        <v>23.7</v>
      </c>
      <c r="AL358" s="1">
        <v>23.1</v>
      </c>
      <c r="AM358" s="1">
        <v>65535</v>
      </c>
      <c r="AN358" s="1">
        <v>22.8</v>
      </c>
      <c r="AO358" s="1">
        <v>22.4</v>
      </c>
      <c r="AP358" s="1">
        <v>23.2</v>
      </c>
      <c r="AQ358" s="1">
        <v>23.7</v>
      </c>
      <c r="AR358" s="1">
        <v>23</v>
      </c>
      <c r="AS358" s="1">
        <v>25.1</v>
      </c>
      <c r="AT358" s="1">
        <v>24</v>
      </c>
      <c r="AU358" s="1">
        <v>26</v>
      </c>
      <c r="AV358" s="1">
        <v>25.7</v>
      </c>
      <c r="AW358" s="1">
        <v>23.2</v>
      </c>
      <c r="AX358" s="1">
        <v>23.8</v>
      </c>
      <c r="AY358" s="1">
        <v>23.5</v>
      </c>
      <c r="AZ358" s="1">
        <v>25.5</v>
      </c>
      <c r="BA358" s="1">
        <v>25.7</v>
      </c>
      <c r="BB358" s="1">
        <v>24.7</v>
      </c>
      <c r="BC358" s="1">
        <v>24.4</v>
      </c>
      <c r="BD358" s="1">
        <v>24.3</v>
      </c>
      <c r="BE358" s="1">
        <v>23.5</v>
      </c>
      <c r="BF358" s="1">
        <v>24.6</v>
      </c>
      <c r="BG358" s="1">
        <v>23.6</v>
      </c>
      <c r="BH358" s="1">
        <v>24.1</v>
      </c>
      <c r="BI358" s="1">
        <v>24.3</v>
      </c>
      <c r="BJ358" s="1">
        <v>25.4</v>
      </c>
      <c r="BK358" s="1">
        <v>26</v>
      </c>
      <c r="BL358" s="1">
        <v>26</v>
      </c>
      <c r="BM358" s="1">
        <v>23.7</v>
      </c>
      <c r="BN358" s="1">
        <v>23.9</v>
      </c>
      <c r="BO358" s="102"/>
      <c r="BP358" s="1">
        <v>24.6</v>
      </c>
      <c r="BQ358" s="1">
        <v>24.5</v>
      </c>
      <c r="BR358" s="1">
        <v>23.5</v>
      </c>
      <c r="BS358" s="1">
        <v>24.4</v>
      </c>
      <c r="BT358" s="1">
        <v>24.4</v>
      </c>
      <c r="BU358" s="1">
        <v>24.9</v>
      </c>
      <c r="BV358" s="1">
        <v>24.8</v>
      </c>
      <c r="BW358" s="1">
        <v>25.4</v>
      </c>
      <c r="BX358" s="1">
        <v>25.4</v>
      </c>
      <c r="BY358" s="1">
        <v>25.1</v>
      </c>
      <c r="BZ358" s="1">
        <v>25.9</v>
      </c>
      <c r="CA358" s="1">
        <v>25.2</v>
      </c>
      <c r="CB358" s="1">
        <v>24.2</v>
      </c>
      <c r="CC358" s="1">
        <v>25.1</v>
      </c>
      <c r="CD358" s="1">
        <v>25.7</v>
      </c>
      <c r="CE358" s="1">
        <v>24.7</v>
      </c>
      <c r="CF358" s="1">
        <v>25.1</v>
      </c>
      <c r="CG358" s="1">
        <v>25.5</v>
      </c>
      <c r="CH358" s="1">
        <v>24.8</v>
      </c>
      <c r="CI358" s="1">
        <v>25.3</v>
      </c>
      <c r="CJ358" s="1">
        <v>24.5</v>
      </c>
      <c r="CK358" s="1">
        <v>24.7</v>
      </c>
      <c r="CL358" s="1">
        <v>24.5</v>
      </c>
      <c r="CM358" s="1">
        <v>25.1</v>
      </c>
      <c r="CN358" s="1">
        <v>24.5</v>
      </c>
      <c r="CO358" s="1">
        <v>24.7</v>
      </c>
      <c r="CP358" s="1">
        <v>24.3</v>
      </c>
      <c r="CQ358" s="1">
        <v>24.8</v>
      </c>
      <c r="CR358" s="1">
        <v>25.5</v>
      </c>
      <c r="CS358" s="1">
        <v>25.7</v>
      </c>
      <c r="CT358" s="1">
        <v>26.3</v>
      </c>
      <c r="CU358" s="1">
        <v>26.5</v>
      </c>
      <c r="CV358" s="1">
        <v>24.7</v>
      </c>
      <c r="CW358" s="1">
        <v>24.2</v>
      </c>
      <c r="CX358" s="1">
        <v>24.6</v>
      </c>
      <c r="CY358" s="1">
        <v>24.4</v>
      </c>
      <c r="CZ358" s="1">
        <v>24.1</v>
      </c>
      <c r="DA358" s="1">
        <v>25</v>
      </c>
      <c r="DB358" s="1">
        <v>25.1</v>
      </c>
      <c r="DC358" s="1">
        <v>24.9</v>
      </c>
      <c r="DD358" s="1">
        <v>26.6</v>
      </c>
      <c r="DE358" s="1">
        <v>24.6</v>
      </c>
      <c r="DF358" s="1">
        <v>24.8</v>
      </c>
      <c r="DG358" s="1">
        <v>25.1</v>
      </c>
      <c r="DH358" s="1">
        <v>25.9</v>
      </c>
      <c r="DI358" s="1">
        <v>25.5</v>
      </c>
      <c r="DJ358" s="1">
        <v>25.5</v>
      </c>
      <c r="DK358" s="1">
        <v>25.3</v>
      </c>
      <c r="DL358" s="1">
        <v>25.6</v>
      </c>
      <c r="DM358" s="1">
        <v>26</v>
      </c>
      <c r="DN358" s="1">
        <v>26.5</v>
      </c>
      <c r="DO358" s="1">
        <v>25.6</v>
      </c>
      <c r="DP358" s="1">
        <v>25.2</v>
      </c>
      <c r="DQ358" s="1">
        <v>24.6</v>
      </c>
      <c r="DR358" s="1">
        <v>24.9</v>
      </c>
      <c r="DS358" s="1">
        <v>25.2</v>
      </c>
      <c r="DT358" s="1">
        <v>25.5</v>
      </c>
      <c r="DU358" s="1">
        <v>26.3</v>
      </c>
      <c r="DV358" s="1">
        <v>26.6</v>
      </c>
      <c r="DW358" s="1">
        <v>25.7</v>
      </c>
      <c r="DX358" s="1">
        <v>25.5</v>
      </c>
      <c r="DY358" s="1">
        <v>25.5</v>
      </c>
      <c r="DZ358" s="1">
        <v>25.9</v>
      </c>
      <c r="EA358" s="1">
        <v>26.6</v>
      </c>
      <c r="EB358" s="1">
        <v>26.9</v>
      </c>
      <c r="EC358" s="1">
        <v>25.9</v>
      </c>
      <c r="ED358" s="1">
        <v>26</v>
      </c>
      <c r="EE358" s="1">
        <v>26.2</v>
      </c>
      <c r="EF358" s="1">
        <v>26.6</v>
      </c>
      <c r="EG358" s="1">
        <v>24</v>
      </c>
      <c r="EH358" s="1">
        <v>25</v>
      </c>
      <c r="EI358" s="1">
        <v>25.4</v>
      </c>
      <c r="EJ358" s="1">
        <v>23.6</v>
      </c>
      <c r="EK358" s="1">
        <v>25.6</v>
      </c>
      <c r="EL358" s="1">
        <v>24.5</v>
      </c>
      <c r="EM358" s="1">
        <v>25.3</v>
      </c>
      <c r="EN358" s="1">
        <v>25.8</v>
      </c>
      <c r="EO358" s="1">
        <v>25.9</v>
      </c>
      <c r="EP358" s="1">
        <v>25.1</v>
      </c>
      <c r="EQ358" s="1">
        <v>24.3</v>
      </c>
      <c r="ER358" s="1">
        <v>24.3</v>
      </c>
      <c r="ES358" s="1">
        <v>26.1</v>
      </c>
      <c r="ET358" s="1">
        <v>25.5</v>
      </c>
      <c r="EU358" s="1">
        <v>24.5</v>
      </c>
      <c r="EV358" s="1">
        <v>25.6</v>
      </c>
      <c r="EW358" s="1">
        <v>24.6</v>
      </c>
      <c r="EX358" s="1">
        <v>25.2</v>
      </c>
      <c r="EY358" s="1">
        <v>23.4</v>
      </c>
      <c r="EZ358" s="1">
        <v>22.6</v>
      </c>
      <c r="FA358" s="1">
        <v>24.7</v>
      </c>
      <c r="FB358" s="1">
        <v>23.6</v>
      </c>
      <c r="FC358" s="1">
        <v>24.9</v>
      </c>
      <c r="FD358" s="1">
        <v>23.6</v>
      </c>
      <c r="FE358" s="1">
        <v>24.5</v>
      </c>
      <c r="FF358" s="1">
        <v>24.2</v>
      </c>
      <c r="FG358" s="1">
        <v>25.9</v>
      </c>
      <c r="FH358" s="1">
        <v>25.6</v>
      </c>
      <c r="FI358" s="1">
        <v>25.5</v>
      </c>
      <c r="FJ358" s="1">
        <v>23.5</v>
      </c>
      <c r="FK358" s="1">
        <v>24.8</v>
      </c>
      <c r="FL358" s="1">
        <v>25.5</v>
      </c>
      <c r="FM358" s="1">
        <v>26.1</v>
      </c>
      <c r="FN358" s="1">
        <v>26.2</v>
      </c>
      <c r="FO358" s="1">
        <v>25.1</v>
      </c>
      <c r="FP358" s="1">
        <v>25.2</v>
      </c>
      <c r="FQ358" s="1">
        <v>25.4</v>
      </c>
      <c r="FR358" s="1">
        <v>25.8</v>
      </c>
      <c r="FS358" s="1">
        <v>25.6</v>
      </c>
      <c r="FT358" s="1">
        <v>26.6</v>
      </c>
      <c r="FU358" s="1">
        <v>26.9</v>
      </c>
      <c r="FV358" s="1">
        <v>28.2</v>
      </c>
      <c r="FW358" s="1">
        <v>26.8</v>
      </c>
      <c r="FX358" s="1">
        <v>26.9</v>
      </c>
      <c r="FY358" s="1">
        <v>28.2</v>
      </c>
      <c r="FZ358" s="1">
        <v>28.5</v>
      </c>
      <c r="GA358" s="1">
        <v>26.4</v>
      </c>
      <c r="GB358" s="1">
        <v>24.4</v>
      </c>
      <c r="GC358" s="1">
        <v>26.3</v>
      </c>
      <c r="GD358" s="1">
        <v>26</v>
      </c>
      <c r="GE358" s="1">
        <v>25.1</v>
      </c>
      <c r="GF358" s="1">
        <v>25.9</v>
      </c>
      <c r="GG358" s="1">
        <v>27.8</v>
      </c>
      <c r="GH358" s="1">
        <v>26.2</v>
      </c>
      <c r="GI358" s="1">
        <v>26.6</v>
      </c>
      <c r="GJ358" s="1">
        <v>24.9</v>
      </c>
      <c r="GK358" s="1">
        <v>25</v>
      </c>
      <c r="GL358" s="1">
        <v>25.6</v>
      </c>
      <c r="GM358" s="1">
        <v>25.5</v>
      </c>
      <c r="GN358" s="1">
        <v>25.8</v>
      </c>
      <c r="GO358" s="1">
        <v>25.5</v>
      </c>
      <c r="GP358" s="1">
        <v>23.3</v>
      </c>
      <c r="GQ358" s="1">
        <v>24.6</v>
      </c>
      <c r="GR358" s="1">
        <v>26</v>
      </c>
      <c r="GS358" s="1">
        <v>25.1</v>
      </c>
      <c r="GT358" s="1">
        <v>25.4</v>
      </c>
      <c r="GU358" s="1">
        <v>25.8</v>
      </c>
      <c r="GV358" s="1">
        <v>26.3</v>
      </c>
      <c r="GW358" s="1">
        <v>25.9</v>
      </c>
      <c r="GX358" s="1">
        <v>25.1</v>
      </c>
      <c r="GY358" s="1">
        <v>25.5</v>
      </c>
      <c r="GZ358" s="1">
        <v>25.7</v>
      </c>
      <c r="HA358" s="1">
        <v>27.4</v>
      </c>
      <c r="HB358" s="1">
        <v>25.5</v>
      </c>
      <c r="HC358" s="1">
        <v>25.4</v>
      </c>
      <c r="HD358" s="1">
        <v>25.2</v>
      </c>
      <c r="HE358" s="1">
        <v>26.7</v>
      </c>
      <c r="HF358" s="1">
        <v>26.3</v>
      </c>
      <c r="HG358" s="1">
        <v>25.9</v>
      </c>
      <c r="HH358" s="1">
        <v>27.1</v>
      </c>
      <c r="HI358" s="1">
        <v>27.4</v>
      </c>
      <c r="HJ358" s="1">
        <v>25.5</v>
      </c>
      <c r="HK358" s="1">
        <v>25.9</v>
      </c>
      <c r="HL358" s="1">
        <v>25.5</v>
      </c>
      <c r="HM358" s="1">
        <v>25.4</v>
      </c>
      <c r="HN358" s="1">
        <v>24.7</v>
      </c>
      <c r="HO358" s="1">
        <v>25.9</v>
      </c>
      <c r="HP358" s="1">
        <v>26.5</v>
      </c>
      <c r="HQ358" s="1">
        <v>25.6</v>
      </c>
      <c r="HR358" s="1">
        <v>26.3</v>
      </c>
      <c r="HS358" s="1">
        <v>24.6</v>
      </c>
      <c r="HT358" s="1">
        <v>24.3</v>
      </c>
      <c r="HU358" s="1">
        <v>26.4</v>
      </c>
      <c r="HV358" s="1">
        <v>25.8</v>
      </c>
      <c r="HW358" s="1">
        <v>26.4</v>
      </c>
      <c r="HX358" s="1">
        <v>26.8</v>
      </c>
      <c r="HY358" s="1">
        <v>26.8</v>
      </c>
      <c r="HZ358" s="1">
        <v>26.2</v>
      </c>
      <c r="IA358" s="1">
        <v>24.2</v>
      </c>
      <c r="IB358" s="1">
        <v>22.7</v>
      </c>
      <c r="IC358" s="1">
        <v>23.9</v>
      </c>
      <c r="ID358" s="1">
        <v>25.1</v>
      </c>
      <c r="IE358" s="1">
        <v>25.7</v>
      </c>
      <c r="IF358" s="1">
        <v>23.1</v>
      </c>
      <c r="IG358" s="1">
        <v>26.3</v>
      </c>
      <c r="IH358" s="1">
        <v>25.6</v>
      </c>
      <c r="II358" s="1">
        <v>26.3</v>
      </c>
      <c r="IJ358" s="1">
        <v>26.3</v>
      </c>
      <c r="IK358" s="1">
        <v>25.1</v>
      </c>
      <c r="IL358" s="1">
        <v>25.3</v>
      </c>
      <c r="IM358" s="1">
        <v>26.2</v>
      </c>
      <c r="IN358" s="1">
        <v>26.6</v>
      </c>
      <c r="IO358" s="1">
        <v>25.6</v>
      </c>
      <c r="IP358" s="1">
        <v>24.3</v>
      </c>
      <c r="IQ358" s="1">
        <v>26.2</v>
      </c>
      <c r="IR358" s="1">
        <v>26.8</v>
      </c>
      <c r="IS358" s="1">
        <v>24.3</v>
      </c>
      <c r="IT358" s="1">
        <v>23.1</v>
      </c>
      <c r="IU358" s="1">
        <v>25.6</v>
      </c>
      <c r="IV358" s="1">
        <v>26</v>
      </c>
      <c r="IW358" s="1">
        <v>23.7</v>
      </c>
      <c r="IX358" s="1">
        <v>25.1</v>
      </c>
      <c r="IY358" s="1">
        <v>24.8</v>
      </c>
      <c r="IZ358" s="1">
        <v>25.7</v>
      </c>
      <c r="JA358" s="1">
        <v>25.6</v>
      </c>
      <c r="JB358" s="1">
        <v>26.2</v>
      </c>
      <c r="JC358" s="1">
        <v>25.1</v>
      </c>
      <c r="JD358" s="1">
        <v>26.3</v>
      </c>
      <c r="JE358" s="1">
        <v>26.2</v>
      </c>
      <c r="JF358" s="1">
        <v>25.4</v>
      </c>
      <c r="JG358" s="1">
        <v>22.9</v>
      </c>
      <c r="JH358" s="1">
        <v>25.3</v>
      </c>
      <c r="JI358" s="1">
        <v>24.2</v>
      </c>
      <c r="JJ358" s="1">
        <v>24.1</v>
      </c>
      <c r="JK358" s="1">
        <v>23.8</v>
      </c>
      <c r="JL358" s="1">
        <v>24.9</v>
      </c>
      <c r="JM358" s="1">
        <v>23.9</v>
      </c>
      <c r="JN358" s="1">
        <v>23.5</v>
      </c>
      <c r="JO358" s="1">
        <v>23.8</v>
      </c>
      <c r="JP358" s="1">
        <v>23.6</v>
      </c>
      <c r="JQ358" s="1">
        <v>24</v>
      </c>
      <c r="JR358" s="1">
        <v>25.1</v>
      </c>
      <c r="JS358" s="1">
        <v>25.4</v>
      </c>
      <c r="JT358" s="1">
        <v>25.8</v>
      </c>
      <c r="JU358" s="1">
        <v>25.1</v>
      </c>
      <c r="JV358" s="1">
        <v>23.9</v>
      </c>
      <c r="JW358" s="1">
        <v>25.9</v>
      </c>
      <c r="JX358" s="1">
        <v>23.5</v>
      </c>
      <c r="JY358" s="1">
        <v>22.3</v>
      </c>
      <c r="JZ358" s="1">
        <v>22.6</v>
      </c>
      <c r="KA358" s="1">
        <v>24.4</v>
      </c>
      <c r="KB358" s="1">
        <v>23.7</v>
      </c>
      <c r="KC358" s="1">
        <v>25.4</v>
      </c>
      <c r="KD358" s="1">
        <v>24.5</v>
      </c>
      <c r="KE358" s="1">
        <v>23.6</v>
      </c>
      <c r="KF358" s="1">
        <v>24.4</v>
      </c>
      <c r="KG358" s="1">
        <v>23.2</v>
      </c>
      <c r="KH358" s="1">
        <v>25</v>
      </c>
      <c r="KI358" s="1">
        <v>24.2</v>
      </c>
      <c r="KJ358" s="1">
        <v>24.6</v>
      </c>
      <c r="KK358" s="1">
        <v>24.7</v>
      </c>
      <c r="KL358" s="1">
        <v>24.4</v>
      </c>
      <c r="KM358" s="1">
        <v>23.8</v>
      </c>
      <c r="KN358" s="1">
        <v>23.7</v>
      </c>
      <c r="KO358" s="1">
        <v>24.7</v>
      </c>
      <c r="KP358" s="1">
        <v>25.1</v>
      </c>
      <c r="KQ358" s="1">
        <v>23.3</v>
      </c>
      <c r="KR358" s="1">
        <v>22</v>
      </c>
      <c r="KS358" s="1">
        <v>23.3</v>
      </c>
      <c r="KT358" s="1">
        <v>23.6</v>
      </c>
      <c r="KU358" s="1">
        <v>23.5</v>
      </c>
      <c r="KV358" s="1">
        <v>24.7</v>
      </c>
      <c r="KW358" s="1">
        <v>25.1</v>
      </c>
      <c r="KX358" s="1">
        <v>25.8</v>
      </c>
      <c r="KY358" s="1">
        <v>24.8</v>
      </c>
      <c r="KZ358" s="1">
        <v>25.2</v>
      </c>
      <c r="LA358" s="1">
        <v>25.2</v>
      </c>
      <c r="LB358" s="1">
        <v>25</v>
      </c>
      <c r="LC358" s="1">
        <v>24.3</v>
      </c>
      <c r="LD358" s="1">
        <v>24.3</v>
      </c>
      <c r="LE358" s="1">
        <v>26.2</v>
      </c>
      <c r="LF358" s="1">
        <v>25.7</v>
      </c>
      <c r="LG358" s="1">
        <v>25.4</v>
      </c>
      <c r="LH358" s="1">
        <v>25.6</v>
      </c>
      <c r="LI358" s="1">
        <v>25.9</v>
      </c>
      <c r="LJ358" s="1">
        <v>24.6</v>
      </c>
      <c r="LK358" s="1">
        <v>24.2</v>
      </c>
      <c r="LL358" s="1">
        <v>24.5</v>
      </c>
      <c r="LM358" s="1">
        <v>24</v>
      </c>
      <c r="LN358" s="1">
        <v>23.9</v>
      </c>
      <c r="LO358" s="1">
        <v>23.3</v>
      </c>
      <c r="LP358" s="1">
        <v>24.6</v>
      </c>
      <c r="LQ358" s="1">
        <v>25.3</v>
      </c>
      <c r="LR358" s="1">
        <v>23.6</v>
      </c>
      <c r="LS358" s="1">
        <v>24.1</v>
      </c>
      <c r="LT358" s="1">
        <v>23.7</v>
      </c>
      <c r="LU358" s="1">
        <v>24</v>
      </c>
      <c r="LV358" s="1">
        <v>24.4</v>
      </c>
      <c r="LW358" s="1">
        <v>22.2</v>
      </c>
      <c r="LX358" s="1">
        <v>22.8</v>
      </c>
      <c r="LY358" s="1">
        <v>24.5</v>
      </c>
      <c r="LZ358" s="1">
        <v>25.8</v>
      </c>
      <c r="MA358" s="1">
        <v>29</v>
      </c>
      <c r="MB358" s="1">
        <v>27</v>
      </c>
      <c r="MC358" s="1">
        <v>24.6</v>
      </c>
      <c r="MD358" s="1">
        <v>24</v>
      </c>
      <c r="ME358" s="1">
        <v>65535</v>
      </c>
      <c r="MF358" s="1">
        <v>65535</v>
      </c>
      <c r="MG358" s="1">
        <v>65535</v>
      </c>
      <c r="MH358" s="1">
        <v>65535</v>
      </c>
      <c r="MI358" s="1">
        <v>65535</v>
      </c>
      <c r="MJ358" s="1">
        <v>65535</v>
      </c>
      <c r="MK358" s="1">
        <v>65535</v>
      </c>
      <c r="ML358" s="1">
        <v>65535</v>
      </c>
      <c r="MM358" s="1">
        <v>65535</v>
      </c>
      <c r="MN358" s="1">
        <v>65535</v>
      </c>
      <c r="MO358" s="1">
        <v>65535</v>
      </c>
      <c r="MP358" s="1">
        <v>65535</v>
      </c>
      <c r="MQ358" s="1">
        <v>65535</v>
      </c>
      <c r="MR358" s="1">
        <v>65535</v>
      </c>
      <c r="MS358" s="1">
        <v>65535</v>
      </c>
      <c r="MT358" s="1">
        <v>65535</v>
      </c>
      <c r="MU358" s="1">
        <v>65535</v>
      </c>
      <c r="MV358" s="1">
        <v>65535</v>
      </c>
      <c r="MW358" s="1">
        <v>65535</v>
      </c>
      <c r="MX358" s="1">
        <v>65535</v>
      </c>
      <c r="MY358" s="1">
        <v>65535</v>
      </c>
      <c r="MZ358" s="1">
        <v>65535</v>
      </c>
      <c r="NA358" s="1">
        <v>65535</v>
      </c>
      <c r="NB358" s="1">
        <v>65535</v>
      </c>
      <c r="NC358" s="1">
        <v>65535</v>
      </c>
      <c r="ND358" s="1">
        <v>65535</v>
      </c>
      <c r="NE358" s="1">
        <v>65535</v>
      </c>
      <c r="NF358" s="1">
        <v>65535</v>
      </c>
      <c r="NG358" s="1">
        <v>65535</v>
      </c>
      <c r="NH358" s="1">
        <v>65535</v>
      </c>
      <c r="NI358" s="1">
        <v>24.7</v>
      </c>
      <c r="NJ358" s="6">
        <f t="shared" si="270"/>
        <v>0.967741935483871</v>
      </c>
      <c r="NK358" s="3">
        <f t="shared" si="271"/>
        <v>0.9642857142857143</v>
      </c>
      <c r="NL358" s="3">
        <f t="shared" si="272"/>
        <v>1</v>
      </c>
      <c r="NM358" s="3">
        <f t="shared" si="273"/>
        <v>1</v>
      </c>
      <c r="NN358" s="3">
        <f t="shared" si="274"/>
        <v>1</v>
      </c>
      <c r="NO358" s="3">
        <f t="shared" si="275"/>
        <v>1</v>
      </c>
      <c r="NP358" s="3">
        <f t="shared" si="276"/>
        <v>1</v>
      </c>
      <c r="NQ358" s="3">
        <f t="shared" si="277"/>
        <v>1</v>
      </c>
      <c r="NR358" s="3">
        <f t="shared" si="278"/>
        <v>1</v>
      </c>
      <c r="NS358" s="3">
        <f t="shared" si="279"/>
        <v>1</v>
      </c>
      <c r="NT358" s="3">
        <f t="shared" si="280"/>
        <v>1</v>
      </c>
      <c r="NU358" s="3">
        <f t="shared" si="281"/>
        <v>3.2258064516129031E-2</v>
      </c>
      <c r="NV358" s="3">
        <f t="shared" si="282"/>
        <v>0.9123287671232877</v>
      </c>
      <c r="NW358" s="5">
        <f t="shared" si="283"/>
        <v>23.373333333333335</v>
      </c>
      <c r="NX358" s="1">
        <f t="shared" si="284"/>
        <v>24.3</v>
      </c>
      <c r="NY358" s="1">
        <f t="shared" si="285"/>
        <v>24.938709677419357</v>
      </c>
      <c r="NZ358" s="1">
        <f t="shared" si="286"/>
        <v>25.333333333333336</v>
      </c>
      <c r="OA358" s="1">
        <f t="shared" si="287"/>
        <v>25.132258064516137</v>
      </c>
      <c r="OB358" s="1">
        <f t="shared" si="288"/>
        <v>25.883333333333329</v>
      </c>
      <c r="OC358" s="1">
        <f t="shared" si="289"/>
        <v>25.729032258064517</v>
      </c>
      <c r="OD358" s="1">
        <f t="shared" si="290"/>
        <v>25.490322580645163</v>
      </c>
      <c r="OE358" s="1">
        <f t="shared" si="291"/>
        <v>24.84333333333333</v>
      </c>
      <c r="OF358" s="1">
        <f t="shared" si="292"/>
        <v>24.158064516129031</v>
      </c>
      <c r="OG358" s="1">
        <f t="shared" si="293"/>
        <v>24.723333333333336</v>
      </c>
      <c r="OH358" s="1" t="e">
        <f t="shared" si="294"/>
        <v>#N/A</v>
      </c>
      <c r="OI358" s="111" t="e">
        <f>NA()</f>
        <v>#N/A</v>
      </c>
      <c r="OJ358" s="112" t="e">
        <f>NA()</f>
        <v>#N/A</v>
      </c>
      <c r="OK358" s="112" t="e">
        <f>NA()</f>
        <v>#N/A</v>
      </c>
      <c r="OL358" s="112" t="e">
        <f>NA()</f>
        <v>#N/A</v>
      </c>
      <c r="OM358" s="112" t="e">
        <f>NA()</f>
        <v>#N/A</v>
      </c>
      <c r="ON358" s="112" t="e">
        <f>NA()</f>
        <v>#N/A</v>
      </c>
      <c r="OO358" s="112" t="e">
        <f>NA()</f>
        <v>#N/A</v>
      </c>
      <c r="OP358" s="112" t="e">
        <f>NA()</f>
        <v>#N/A</v>
      </c>
      <c r="OQ358" s="112" t="e">
        <f>NA()</f>
        <v>#N/A</v>
      </c>
      <c r="OR358" s="112" t="e">
        <f>NA()</f>
        <v>#N/A</v>
      </c>
      <c r="OS358" s="112" t="e">
        <f>NA()</f>
        <v>#N/A</v>
      </c>
      <c r="OT358" s="112" t="e">
        <f>NA()</f>
        <v>#N/A</v>
      </c>
      <c r="OU358" s="5" t="e">
        <f t="shared" si="246"/>
        <v>#N/A</v>
      </c>
      <c r="OV358" s="1" t="e">
        <f t="shared" si="247"/>
        <v>#N/A</v>
      </c>
      <c r="OW358" s="1" t="e">
        <f t="shared" si="248"/>
        <v>#N/A</v>
      </c>
      <c r="OX358" s="1" t="e">
        <f t="shared" si="249"/>
        <v>#N/A</v>
      </c>
      <c r="OY358" s="1" t="e">
        <f t="shared" si="250"/>
        <v>#N/A</v>
      </c>
      <c r="OZ358" s="1" t="e">
        <f t="shared" si="251"/>
        <v>#N/A</v>
      </c>
      <c r="PA358" s="1" t="e">
        <f t="shared" si="252"/>
        <v>#N/A</v>
      </c>
      <c r="PB358" s="1" t="e">
        <f t="shared" si="253"/>
        <v>#N/A</v>
      </c>
      <c r="PC358" s="1" t="e">
        <f t="shared" si="254"/>
        <v>#N/A</v>
      </c>
      <c r="PD358" s="1" t="e">
        <f t="shared" si="255"/>
        <v>#N/A</v>
      </c>
      <c r="PE358" s="1" t="e">
        <f t="shared" si="256"/>
        <v>#N/A</v>
      </c>
      <c r="PF358" s="1" t="e">
        <f t="shared" si="257"/>
        <v>#N/A</v>
      </c>
      <c r="PG358" s="111" t="e">
        <f>NA()</f>
        <v>#N/A</v>
      </c>
      <c r="PH358" s="112" t="e">
        <f>NA()</f>
        <v>#N/A</v>
      </c>
      <c r="PI358" s="112" t="e">
        <f>NA()</f>
        <v>#N/A</v>
      </c>
      <c r="PJ358" s="112" t="e">
        <f>NA()</f>
        <v>#N/A</v>
      </c>
      <c r="PK358" s="112" t="e">
        <f>NA()</f>
        <v>#N/A</v>
      </c>
      <c r="PL358" s="112" t="e">
        <f>NA()</f>
        <v>#N/A</v>
      </c>
      <c r="PM358" s="112" t="e">
        <f>NA()</f>
        <v>#N/A</v>
      </c>
      <c r="PN358" s="112" t="e">
        <f>NA()</f>
        <v>#N/A</v>
      </c>
      <c r="PO358" s="112" t="e">
        <f>NA()</f>
        <v>#N/A</v>
      </c>
      <c r="PP358" s="112" t="e">
        <f>NA()</f>
        <v>#N/A</v>
      </c>
      <c r="PQ358" s="112" t="e">
        <f>NA()</f>
        <v>#N/A</v>
      </c>
      <c r="PR358" s="137" t="e">
        <f>NA()</f>
        <v>#N/A</v>
      </c>
      <c r="PS358" s="5">
        <f t="array" ref="PS358">+IF(ISERROR($NW358)=FALSE,MIN(IF($H358:$AL358&lt;65534,$H358:$AL358,"")),NA())</f>
        <v>22.3</v>
      </c>
      <c r="PT358" s="1">
        <f t="array" ref="PT358">+IF(ISERROR($NX358)=FALSE,MIN(IF($AM358:$BN358&lt;65534,$AM358:$BN358,"")),NA())</f>
        <v>22.4</v>
      </c>
      <c r="PU358" s="1">
        <f t="array" ref="PU358">+IF(ISERROR($NY358)=FALSE,MIN(IF($BP358:$CT358&lt;65534,$BP358:$CT358,"")),NA())</f>
        <v>23.5</v>
      </c>
      <c r="PV358" s="1">
        <f t="array" ref="PV358">+IF(ISERROR($NZ358)=FALSE,MIN(IF($CU358:$DX358&lt;65534,$CU358:$DX358,"")),NA())</f>
        <v>24.1</v>
      </c>
      <c r="PW358" s="1">
        <f t="array" ref="PW358">+IF(ISERROR($OA358)=FALSE,MIN(IF($DY358:$FC358&lt;65534,$DY358:$FC358,"")),NA())</f>
        <v>22.6</v>
      </c>
      <c r="PX358" s="1">
        <f t="array" ref="PX358">+IF(ISERROR($OB358)=FALSE,MIN(IF($FD358:$GG358&lt;65534,$FD358:$GG358,"")),NA())</f>
        <v>23.5</v>
      </c>
      <c r="PY358" s="1">
        <f t="array" ref="PY358">+IF(ISERROR($OC358)=FALSE,MIN(IF($GH358:$HL358&lt;65534,$GH358:$HL358,"")),NA())</f>
        <v>23.3</v>
      </c>
      <c r="PZ358" s="1">
        <f t="array" ref="PZ358">+IF(ISERROR($OD358)=FALSE,MIN(IF($HM358:$IQ358&lt;65534,$HM358:$IQ358,"")),NA())</f>
        <v>22.7</v>
      </c>
      <c r="QA358" s="1">
        <f t="array" ref="QA358">+IF(ISERROR($OE358)=FALSE,MIN(IF($IR358:$JU358&lt;65534,$IR358:$JU358,"")),NA())</f>
        <v>22.9</v>
      </c>
      <c r="QB358" s="1">
        <f t="array" ref="QB358">+IF(ISERROR($OF358)=FALSE,MIN(IF($JV358:$KZ358&lt;65534,$JV358:$KZ358,"")),NA())</f>
        <v>22</v>
      </c>
      <c r="QC358" s="1">
        <f t="array" ref="QC358">+IF(ISERROR($OG358)=FALSE,MIN(IF($LA358:$MD358&lt;65534,$LA358:$MD358,"")),NA())</f>
        <v>22.2</v>
      </c>
      <c r="QD358" s="1" t="e">
        <f t="array" ref="QD358">+IF(ISERROR($OH358)=FALSE,MIN(IF($ME358:$NI358&lt;65534,$ME358:$NI358,"")),NA())</f>
        <v>#N/A</v>
      </c>
      <c r="QE358" s="5" t="e">
        <f t="shared" si="258"/>
        <v>#N/A</v>
      </c>
      <c r="QF358" s="1" t="e">
        <f t="shared" si="259"/>
        <v>#N/A</v>
      </c>
      <c r="QG358" s="1" t="e">
        <f t="shared" si="260"/>
        <v>#N/A</v>
      </c>
      <c r="QH358" s="1" t="e">
        <f t="shared" si="261"/>
        <v>#N/A</v>
      </c>
      <c r="QI358" s="1" t="e">
        <f t="shared" si="262"/>
        <v>#N/A</v>
      </c>
      <c r="QJ358" s="1" t="e">
        <f t="shared" si="263"/>
        <v>#N/A</v>
      </c>
      <c r="QK358" s="1" t="e">
        <f t="shared" si="264"/>
        <v>#N/A</v>
      </c>
      <c r="QL358" s="1" t="e">
        <f t="shared" si="265"/>
        <v>#N/A</v>
      </c>
      <c r="QM358" s="1" t="e">
        <f t="shared" si="266"/>
        <v>#N/A</v>
      </c>
      <c r="QN358" s="1" t="e">
        <f t="shared" si="267"/>
        <v>#N/A</v>
      </c>
      <c r="QO358" s="1" t="e">
        <f t="shared" si="268"/>
        <v>#N/A</v>
      </c>
      <c r="QP358" s="1" t="e">
        <f t="shared" si="269"/>
        <v>#N/A</v>
      </c>
      <c r="QQ358" s="5" t="s">
        <v>893</v>
      </c>
    </row>
    <row r="359" spans="1:459" s="1" customFormat="1" x14ac:dyDescent="0.2">
      <c r="A359" s="107">
        <v>28035070</v>
      </c>
      <c r="B359" s="108">
        <v>-73.392416666666676</v>
      </c>
      <c r="C359" s="108">
        <v>10.732138888888889</v>
      </c>
      <c r="D359" s="109">
        <v>1315</v>
      </c>
      <c r="E359" s="110" t="s">
        <v>693</v>
      </c>
      <c r="F359" s="110" t="s">
        <v>6</v>
      </c>
      <c r="G359" s="110" t="s">
        <v>7</v>
      </c>
      <c r="H359" s="1">
        <v>65535</v>
      </c>
      <c r="I359" s="1">
        <v>65535</v>
      </c>
      <c r="J359" s="1">
        <v>65535</v>
      </c>
      <c r="K359" s="1">
        <v>65535</v>
      </c>
      <c r="L359" s="1">
        <v>65535</v>
      </c>
      <c r="M359" s="1">
        <v>65535</v>
      </c>
      <c r="N359" s="1">
        <v>65535</v>
      </c>
      <c r="O359" s="1">
        <v>65535</v>
      </c>
      <c r="P359" s="1">
        <v>65535</v>
      </c>
      <c r="Q359" s="1">
        <v>65535</v>
      </c>
      <c r="R359" s="1">
        <v>65535</v>
      </c>
      <c r="S359" s="1">
        <v>65535</v>
      </c>
      <c r="T359" s="1">
        <v>65535</v>
      </c>
      <c r="U359" s="1">
        <v>65535</v>
      </c>
      <c r="V359" s="1">
        <v>65535</v>
      </c>
      <c r="W359" s="1">
        <v>65535</v>
      </c>
      <c r="X359" s="1">
        <v>65535</v>
      </c>
      <c r="Y359" s="1">
        <v>65535</v>
      </c>
      <c r="Z359" s="1">
        <v>65535</v>
      </c>
      <c r="AA359" s="1">
        <v>65535</v>
      </c>
      <c r="AB359" s="1">
        <v>65535</v>
      </c>
      <c r="AC359" s="1">
        <v>65535</v>
      </c>
      <c r="AD359" s="1">
        <v>65535</v>
      </c>
      <c r="AE359" s="1">
        <v>65535</v>
      </c>
      <c r="AF359" s="1">
        <v>65535</v>
      </c>
      <c r="AG359" s="1">
        <v>65535</v>
      </c>
      <c r="AH359" s="1">
        <v>65535</v>
      </c>
      <c r="AI359" s="1">
        <v>65535</v>
      </c>
      <c r="AJ359" s="1">
        <v>65535</v>
      </c>
      <c r="AK359" s="1">
        <v>65535</v>
      </c>
      <c r="AL359" s="1">
        <v>65535</v>
      </c>
      <c r="AM359" s="1">
        <v>65535</v>
      </c>
      <c r="AN359" s="1">
        <v>65535</v>
      </c>
      <c r="AO359" s="1">
        <v>65535</v>
      </c>
      <c r="AP359" s="1">
        <v>65535</v>
      </c>
      <c r="AQ359" s="1">
        <v>65535</v>
      </c>
      <c r="AR359" s="1">
        <v>65535</v>
      </c>
      <c r="AS359" s="1">
        <v>65535</v>
      </c>
      <c r="AT359" s="1">
        <v>65535</v>
      </c>
      <c r="AU359" s="1">
        <v>65535</v>
      </c>
      <c r="AV359" s="1">
        <v>65535</v>
      </c>
      <c r="AW359" s="1">
        <v>65535</v>
      </c>
      <c r="AX359" s="1">
        <v>65535</v>
      </c>
      <c r="AY359" s="1">
        <v>65535</v>
      </c>
      <c r="AZ359" s="1">
        <v>65535</v>
      </c>
      <c r="BA359" s="1">
        <v>65535</v>
      </c>
      <c r="BB359" s="1">
        <v>65535</v>
      </c>
      <c r="BC359" s="1">
        <v>65535</v>
      </c>
      <c r="BD359" s="1">
        <v>65535</v>
      </c>
      <c r="BE359" s="1">
        <v>65535</v>
      </c>
      <c r="BF359" s="1">
        <v>65535</v>
      </c>
      <c r="BG359" s="1">
        <v>65535</v>
      </c>
      <c r="BH359" s="1">
        <v>65535</v>
      </c>
      <c r="BI359" s="1">
        <v>65535</v>
      </c>
      <c r="BJ359" s="1">
        <v>65535</v>
      </c>
      <c r="BK359" s="1">
        <v>65535</v>
      </c>
      <c r="BL359" s="1">
        <v>65535</v>
      </c>
      <c r="BM359" s="1">
        <v>65535</v>
      </c>
      <c r="BN359" s="1">
        <v>65535</v>
      </c>
      <c r="BO359" s="102"/>
      <c r="BP359" s="1">
        <v>65535</v>
      </c>
      <c r="BQ359" s="1">
        <v>65535</v>
      </c>
      <c r="BR359" s="1">
        <v>65535</v>
      </c>
      <c r="BS359" s="1">
        <v>65535</v>
      </c>
      <c r="BT359" s="1">
        <v>65535</v>
      </c>
      <c r="BU359" s="1">
        <v>16.600000000000001</v>
      </c>
      <c r="BV359" s="1">
        <v>15.8</v>
      </c>
      <c r="BW359" s="1">
        <v>16</v>
      </c>
      <c r="BX359" s="1">
        <v>15.3</v>
      </c>
      <c r="BY359" s="1">
        <v>16.5</v>
      </c>
      <c r="BZ359" s="1">
        <v>15.3</v>
      </c>
      <c r="CA359" s="1">
        <v>15.3</v>
      </c>
      <c r="CB359" s="1">
        <v>14.6</v>
      </c>
      <c r="CC359" s="1">
        <v>16</v>
      </c>
      <c r="CD359" s="1">
        <v>16.600000000000001</v>
      </c>
      <c r="CE359" s="1">
        <v>16.3</v>
      </c>
      <c r="CF359" s="1">
        <v>15.2</v>
      </c>
      <c r="CG359" s="1">
        <v>65535</v>
      </c>
      <c r="CH359" s="1">
        <v>65535</v>
      </c>
      <c r="CI359" s="1">
        <v>65535</v>
      </c>
      <c r="CJ359" s="1">
        <v>65535</v>
      </c>
      <c r="CK359" s="1">
        <v>65535</v>
      </c>
      <c r="CL359" s="1">
        <v>65535</v>
      </c>
      <c r="CM359" s="1">
        <v>65535</v>
      </c>
      <c r="CN359" s="1">
        <v>65535</v>
      </c>
      <c r="CO359" s="1">
        <v>65535</v>
      </c>
      <c r="CP359" s="1">
        <v>65535</v>
      </c>
      <c r="CQ359" s="1">
        <v>65535</v>
      </c>
      <c r="CR359" s="1">
        <v>65535</v>
      </c>
      <c r="CS359" s="1">
        <v>65535</v>
      </c>
      <c r="CT359" s="1">
        <v>65535</v>
      </c>
      <c r="CU359" s="1">
        <v>18.8</v>
      </c>
      <c r="CV359" s="1">
        <v>16.7</v>
      </c>
      <c r="CW359" s="1">
        <v>14.2</v>
      </c>
      <c r="CX359" s="1">
        <v>13.4</v>
      </c>
      <c r="CY359" s="1">
        <v>15.1</v>
      </c>
      <c r="CZ359" s="1">
        <v>15.2</v>
      </c>
      <c r="DA359" s="1">
        <v>15.1</v>
      </c>
      <c r="DB359" s="1">
        <v>16.3</v>
      </c>
      <c r="DC359" s="1">
        <v>16.399999999999999</v>
      </c>
      <c r="DD359" s="1">
        <v>18.399999999999999</v>
      </c>
      <c r="DE359" s="1">
        <v>17.899999999999999</v>
      </c>
      <c r="DF359" s="1">
        <v>16.100000000000001</v>
      </c>
      <c r="DG359" s="1">
        <v>15.8</v>
      </c>
      <c r="DH359" s="1">
        <v>17.5</v>
      </c>
      <c r="DI359" s="1">
        <v>19.100000000000001</v>
      </c>
      <c r="DJ359" s="1">
        <v>16</v>
      </c>
      <c r="DK359" s="1">
        <v>16.2</v>
      </c>
      <c r="DL359" s="1">
        <v>18.100000000000001</v>
      </c>
      <c r="DM359" s="1">
        <v>16.7</v>
      </c>
      <c r="DN359" s="1">
        <v>16.600000000000001</v>
      </c>
      <c r="DO359" s="1">
        <v>17.8</v>
      </c>
      <c r="DP359" s="1">
        <v>18</v>
      </c>
      <c r="DQ359" s="1">
        <v>17.399999999999999</v>
      </c>
      <c r="DR359" s="1">
        <v>16.8</v>
      </c>
      <c r="DS359" s="1">
        <v>16.8</v>
      </c>
      <c r="DT359" s="1">
        <v>18.3</v>
      </c>
      <c r="DU359" s="1">
        <v>19.3</v>
      </c>
      <c r="DV359" s="1">
        <v>18.2</v>
      </c>
      <c r="DW359" s="1">
        <v>17.899999999999999</v>
      </c>
      <c r="DX359" s="1">
        <v>17.600000000000001</v>
      </c>
      <c r="DY359" s="1">
        <v>17.899999999999999</v>
      </c>
      <c r="DZ359" s="1">
        <v>17.100000000000001</v>
      </c>
      <c r="EA359" s="1">
        <v>17.600000000000001</v>
      </c>
      <c r="EB359" s="1">
        <v>18.2</v>
      </c>
      <c r="EC359" s="1">
        <v>17.600000000000001</v>
      </c>
      <c r="ED359" s="1">
        <v>18.5</v>
      </c>
      <c r="EE359" s="1">
        <v>18.7</v>
      </c>
      <c r="EF359" s="1">
        <v>17.7</v>
      </c>
      <c r="EG359" s="1">
        <v>17.600000000000001</v>
      </c>
      <c r="EH359" s="1">
        <v>18.2</v>
      </c>
      <c r="EI359" s="1">
        <v>18.2</v>
      </c>
      <c r="EJ359" s="1">
        <v>18.5</v>
      </c>
      <c r="EK359" s="1">
        <v>17.399999999999999</v>
      </c>
      <c r="EL359" s="1">
        <v>17.5</v>
      </c>
      <c r="EM359" s="1">
        <v>17.899999999999999</v>
      </c>
      <c r="EN359" s="1">
        <v>16</v>
      </c>
      <c r="EO359" s="1">
        <v>16.3</v>
      </c>
      <c r="EP359" s="1">
        <v>16.8</v>
      </c>
      <c r="EQ359" s="1">
        <v>18.2</v>
      </c>
      <c r="ER359" s="1">
        <v>15.9</v>
      </c>
      <c r="ES359" s="1">
        <v>17</v>
      </c>
      <c r="ET359" s="1">
        <v>16.3</v>
      </c>
      <c r="EU359" s="1">
        <v>17.5</v>
      </c>
      <c r="EV359" s="1">
        <v>17.3</v>
      </c>
      <c r="EW359" s="1">
        <v>16.8</v>
      </c>
      <c r="EX359" s="1">
        <v>17</v>
      </c>
      <c r="EY359" s="1">
        <v>17.100000000000001</v>
      </c>
      <c r="EZ359" s="1">
        <v>16.5</v>
      </c>
      <c r="FA359" s="1">
        <v>16.7</v>
      </c>
      <c r="FB359" s="1">
        <v>17.2</v>
      </c>
      <c r="FC359" s="1">
        <v>16.2</v>
      </c>
      <c r="FD359" s="1">
        <v>17</v>
      </c>
      <c r="FE359" s="1">
        <v>16.600000000000001</v>
      </c>
      <c r="FF359" s="1">
        <v>16.8</v>
      </c>
      <c r="FG359" s="1">
        <v>17.600000000000001</v>
      </c>
      <c r="FH359" s="1">
        <v>17.600000000000001</v>
      </c>
      <c r="FI359" s="1">
        <v>16.899999999999999</v>
      </c>
      <c r="FJ359" s="1">
        <v>17.8</v>
      </c>
      <c r="FK359" s="1">
        <v>16.100000000000001</v>
      </c>
      <c r="FL359" s="1">
        <v>15.9</v>
      </c>
      <c r="FM359" s="1">
        <v>18.5</v>
      </c>
      <c r="FN359" s="1">
        <v>17.600000000000001</v>
      </c>
      <c r="FO359" s="1">
        <v>16.600000000000001</v>
      </c>
      <c r="FP359" s="1">
        <v>16.2</v>
      </c>
      <c r="FQ359" s="1">
        <v>15.9</v>
      </c>
      <c r="FR359" s="1">
        <v>16.8</v>
      </c>
      <c r="FS359" s="1">
        <v>16.5</v>
      </c>
      <c r="FT359" s="1">
        <v>17.3</v>
      </c>
      <c r="FU359" s="1">
        <v>17.899999999999999</v>
      </c>
      <c r="FV359" s="1">
        <v>17.600000000000001</v>
      </c>
      <c r="FW359" s="1">
        <v>17.8</v>
      </c>
      <c r="FX359" s="1">
        <v>18.7</v>
      </c>
      <c r="FY359" s="1">
        <v>17.7</v>
      </c>
      <c r="FZ359" s="1">
        <v>17.2</v>
      </c>
      <c r="GA359" s="1">
        <v>17.5</v>
      </c>
      <c r="GB359" s="1">
        <v>17.3</v>
      </c>
      <c r="GC359" s="1">
        <v>15.4</v>
      </c>
      <c r="GD359" s="1">
        <v>17.8</v>
      </c>
      <c r="GE359" s="1">
        <v>15.4</v>
      </c>
      <c r="GF359" s="1">
        <v>17.2</v>
      </c>
      <c r="GG359" s="1">
        <v>17.8</v>
      </c>
      <c r="GH359" s="1">
        <v>16.5</v>
      </c>
      <c r="GI359" s="1">
        <v>18.600000000000001</v>
      </c>
      <c r="GJ359" s="1">
        <v>15.7</v>
      </c>
      <c r="GK359" s="1">
        <v>16.600000000000001</v>
      </c>
      <c r="GL359" s="1">
        <v>16.100000000000001</v>
      </c>
      <c r="GM359" s="1">
        <v>18.399999999999999</v>
      </c>
      <c r="GN359" s="1">
        <v>16.7</v>
      </c>
      <c r="GO359" s="1">
        <v>18</v>
      </c>
      <c r="GP359" s="1">
        <v>15.1</v>
      </c>
      <c r="GQ359" s="1">
        <v>16</v>
      </c>
      <c r="GR359" s="1">
        <v>17.3</v>
      </c>
      <c r="GS359" s="1">
        <v>14.5</v>
      </c>
      <c r="GT359" s="1">
        <v>16.5</v>
      </c>
      <c r="GU359" s="1">
        <v>17.5</v>
      </c>
      <c r="GV359" s="1">
        <v>15.1</v>
      </c>
      <c r="GW359" s="1">
        <v>14.9</v>
      </c>
      <c r="GX359" s="1">
        <v>18.100000000000001</v>
      </c>
      <c r="GY359" s="1">
        <v>16.399999999999999</v>
      </c>
      <c r="GZ359" s="1">
        <v>17.5</v>
      </c>
      <c r="HA359" s="1">
        <v>16.399999999999999</v>
      </c>
      <c r="HB359" s="1">
        <v>17.2</v>
      </c>
      <c r="HC359" s="1">
        <v>16.3</v>
      </c>
      <c r="HD359" s="1">
        <v>18.2</v>
      </c>
      <c r="HE359" s="1">
        <v>17.3</v>
      </c>
      <c r="HF359" s="1">
        <v>16.3</v>
      </c>
      <c r="HG359" s="1">
        <v>15.8</v>
      </c>
      <c r="HH359" s="1">
        <v>18.3</v>
      </c>
      <c r="HI359" s="1">
        <v>19.3</v>
      </c>
      <c r="HJ359" s="1">
        <v>15.6</v>
      </c>
      <c r="HK359" s="1">
        <v>16.7</v>
      </c>
      <c r="HL359" s="1">
        <v>17.899999999999999</v>
      </c>
      <c r="HM359" s="1">
        <v>17.100000000000001</v>
      </c>
      <c r="HN359" s="1">
        <v>16.2</v>
      </c>
      <c r="HO359" s="1">
        <v>14.5</v>
      </c>
      <c r="HP359" s="1">
        <v>17.5</v>
      </c>
      <c r="HQ359" s="1">
        <v>17.8</v>
      </c>
      <c r="HR359" s="1">
        <v>17.100000000000001</v>
      </c>
      <c r="HS359" s="1">
        <v>16.899999999999999</v>
      </c>
      <c r="HT359" s="1">
        <v>17.399999999999999</v>
      </c>
      <c r="HU359" s="1">
        <v>17.7</v>
      </c>
      <c r="HV359" s="1">
        <v>17.5</v>
      </c>
      <c r="HW359" s="1">
        <v>16.3</v>
      </c>
      <c r="HX359" s="1">
        <v>17.5</v>
      </c>
      <c r="HY359" s="1">
        <v>18.2</v>
      </c>
      <c r="HZ359" s="1">
        <v>18.5</v>
      </c>
      <c r="IA359" s="1">
        <v>18.600000000000001</v>
      </c>
      <c r="IB359" s="1">
        <v>16.7</v>
      </c>
      <c r="IC359" s="1">
        <v>16.2</v>
      </c>
      <c r="ID359" s="1">
        <v>17.3</v>
      </c>
      <c r="IE359" s="1">
        <v>16.600000000000001</v>
      </c>
      <c r="IF359" s="1">
        <v>16.899999999999999</v>
      </c>
      <c r="IG359" s="1">
        <v>16.8</v>
      </c>
      <c r="IH359" s="1">
        <v>17.5</v>
      </c>
      <c r="II359" s="1">
        <v>16.8</v>
      </c>
      <c r="IJ359" s="1">
        <v>17.2</v>
      </c>
      <c r="IK359" s="1">
        <v>16.2</v>
      </c>
      <c r="IL359" s="1">
        <v>17.100000000000001</v>
      </c>
      <c r="IM359" s="1">
        <v>18.2</v>
      </c>
      <c r="IN359" s="1">
        <v>16.899999999999999</v>
      </c>
      <c r="IO359" s="1">
        <v>16.8</v>
      </c>
      <c r="IP359" s="1">
        <v>16.100000000000001</v>
      </c>
      <c r="IQ359" s="1">
        <v>17</v>
      </c>
      <c r="IR359" s="1">
        <v>15.9</v>
      </c>
      <c r="IS359" s="1">
        <v>16.2</v>
      </c>
      <c r="IT359" s="1">
        <v>16.3</v>
      </c>
      <c r="IU359" s="1">
        <v>17.899999999999999</v>
      </c>
      <c r="IV359" s="1">
        <v>17</v>
      </c>
      <c r="IW359" s="1">
        <v>17.899999999999999</v>
      </c>
      <c r="IX359" s="1">
        <v>17.100000000000001</v>
      </c>
      <c r="IY359" s="1">
        <v>17.399999999999999</v>
      </c>
      <c r="IZ359" s="1">
        <v>16.600000000000001</v>
      </c>
      <c r="JA359" s="1">
        <v>17.3</v>
      </c>
      <c r="JB359" s="1">
        <v>17.3</v>
      </c>
      <c r="JC359" s="1">
        <v>18.600000000000001</v>
      </c>
      <c r="JD359" s="1">
        <v>18.2</v>
      </c>
      <c r="JE359" s="1">
        <v>18.399999999999999</v>
      </c>
      <c r="JF359" s="1">
        <v>17.2</v>
      </c>
      <c r="JG359" s="1">
        <v>16.399999999999999</v>
      </c>
      <c r="JH359" s="1">
        <v>17</v>
      </c>
      <c r="JI359" s="1">
        <v>16.8</v>
      </c>
      <c r="JJ359" s="1">
        <v>15.4</v>
      </c>
      <c r="JK359" s="1">
        <v>65535</v>
      </c>
      <c r="JL359" s="1">
        <v>65535</v>
      </c>
      <c r="JM359" s="1">
        <v>65535</v>
      </c>
      <c r="JN359" s="1">
        <v>65535</v>
      </c>
      <c r="JO359" s="1">
        <v>65535</v>
      </c>
      <c r="JP359" s="1">
        <v>65535</v>
      </c>
      <c r="JQ359" s="1">
        <v>65535</v>
      </c>
      <c r="JR359" s="1">
        <v>17.100000000000001</v>
      </c>
      <c r="JS359" s="1">
        <v>16.7</v>
      </c>
      <c r="JT359" s="1">
        <v>15.6</v>
      </c>
      <c r="JU359" s="1">
        <v>16.5</v>
      </c>
      <c r="JV359" s="1">
        <v>17.3</v>
      </c>
      <c r="JW359" s="1">
        <v>17.8</v>
      </c>
      <c r="JX359" s="1">
        <v>15.9</v>
      </c>
      <c r="JY359" s="1">
        <v>16.3</v>
      </c>
      <c r="JZ359" s="1">
        <v>16</v>
      </c>
      <c r="KA359" s="1">
        <v>65535</v>
      </c>
      <c r="KB359" s="1">
        <v>17</v>
      </c>
      <c r="KC359" s="1">
        <v>17.100000000000001</v>
      </c>
      <c r="KD359" s="1">
        <v>16.8</v>
      </c>
      <c r="KE359" s="1">
        <v>16.600000000000001</v>
      </c>
      <c r="KF359" s="1">
        <v>17</v>
      </c>
      <c r="KG359" s="1">
        <v>16.399999999999999</v>
      </c>
      <c r="KH359" s="1">
        <v>17.3</v>
      </c>
      <c r="KI359" s="1">
        <v>16.2</v>
      </c>
      <c r="KJ359" s="1">
        <v>14.9</v>
      </c>
      <c r="KK359" s="1">
        <v>15.9</v>
      </c>
      <c r="KL359" s="1">
        <v>15.4</v>
      </c>
      <c r="KM359" s="1">
        <v>16</v>
      </c>
      <c r="KN359" s="1">
        <v>15.7</v>
      </c>
      <c r="KO359" s="1">
        <v>15.3</v>
      </c>
      <c r="KP359" s="1">
        <v>15.7</v>
      </c>
      <c r="KQ359" s="1">
        <v>15.5</v>
      </c>
      <c r="KR359" s="1">
        <v>14.4</v>
      </c>
      <c r="KS359" s="1">
        <v>65535</v>
      </c>
      <c r="KT359" s="1">
        <v>65535</v>
      </c>
      <c r="KU359" s="1">
        <v>15.7</v>
      </c>
      <c r="KV359" s="1">
        <v>16</v>
      </c>
      <c r="KW359" s="1">
        <v>15</v>
      </c>
      <c r="KX359" s="1">
        <v>16.399999999999999</v>
      </c>
      <c r="KY359" s="1">
        <v>15.3</v>
      </c>
      <c r="KZ359" s="1">
        <v>16.100000000000001</v>
      </c>
      <c r="LA359" s="1">
        <v>17</v>
      </c>
      <c r="LB359" s="1">
        <v>15.6</v>
      </c>
      <c r="LC359" s="1">
        <v>15.1</v>
      </c>
      <c r="LD359" s="1">
        <v>16</v>
      </c>
      <c r="LE359" s="1">
        <v>16.3</v>
      </c>
      <c r="LF359" s="1">
        <v>16</v>
      </c>
      <c r="LG359" s="1">
        <v>16.8</v>
      </c>
      <c r="LH359" s="1">
        <v>17.3</v>
      </c>
      <c r="LI359" s="1">
        <v>17</v>
      </c>
      <c r="LJ359" s="1">
        <v>16.5</v>
      </c>
      <c r="LK359" s="1">
        <v>16.399999999999999</v>
      </c>
      <c r="LL359" s="1">
        <v>14.4</v>
      </c>
      <c r="LM359" s="1">
        <v>16</v>
      </c>
      <c r="LN359" s="1">
        <v>17.2</v>
      </c>
      <c r="LO359" s="1">
        <v>15.5</v>
      </c>
      <c r="LP359" s="1">
        <v>65535</v>
      </c>
      <c r="LQ359" s="1">
        <v>65535</v>
      </c>
      <c r="LR359" s="1">
        <v>65535</v>
      </c>
      <c r="LS359" s="1">
        <v>65535</v>
      </c>
      <c r="LT359" s="1">
        <v>15.6</v>
      </c>
      <c r="LU359" s="1">
        <v>15.1</v>
      </c>
      <c r="LV359" s="1">
        <v>14.6</v>
      </c>
      <c r="LW359" s="1">
        <v>15</v>
      </c>
      <c r="LX359" s="1">
        <v>14.4</v>
      </c>
      <c r="LY359" s="1">
        <v>15.4</v>
      </c>
      <c r="LZ359" s="1">
        <v>16.3</v>
      </c>
      <c r="MA359" s="1">
        <v>16.5</v>
      </c>
      <c r="MB359" s="1">
        <v>16.8</v>
      </c>
      <c r="MC359" s="1">
        <v>14.5</v>
      </c>
      <c r="MD359" s="1">
        <v>14.9</v>
      </c>
      <c r="ME359" s="1">
        <v>65535</v>
      </c>
      <c r="MF359" s="1">
        <v>65535</v>
      </c>
      <c r="MG359" s="1">
        <v>65535</v>
      </c>
      <c r="MH359" s="1">
        <v>65535</v>
      </c>
      <c r="MI359" s="1">
        <v>65535</v>
      </c>
      <c r="MJ359" s="1">
        <v>65535</v>
      </c>
      <c r="MK359" s="1">
        <v>65535</v>
      </c>
      <c r="ML359" s="1">
        <v>65535</v>
      </c>
      <c r="MM359" s="1">
        <v>65535</v>
      </c>
      <c r="MN359" s="1">
        <v>65535</v>
      </c>
      <c r="MO359" s="1">
        <v>65535</v>
      </c>
      <c r="MP359" s="1">
        <v>65535</v>
      </c>
      <c r="MQ359" s="1">
        <v>65535</v>
      </c>
      <c r="MR359" s="1">
        <v>65535</v>
      </c>
      <c r="MS359" s="1">
        <v>65535</v>
      </c>
      <c r="MT359" s="1">
        <v>65535</v>
      </c>
      <c r="MU359" s="1">
        <v>65535</v>
      </c>
      <c r="MV359" s="1">
        <v>65535</v>
      </c>
      <c r="MW359" s="1">
        <v>65535</v>
      </c>
      <c r="MX359" s="1">
        <v>65535</v>
      </c>
      <c r="MY359" s="1">
        <v>65535</v>
      </c>
      <c r="MZ359" s="1">
        <v>65535</v>
      </c>
      <c r="NA359" s="1">
        <v>65535</v>
      </c>
      <c r="NB359" s="1">
        <v>65535</v>
      </c>
      <c r="NC359" s="1">
        <v>65535</v>
      </c>
      <c r="ND359" s="1">
        <v>65535</v>
      </c>
      <c r="NE359" s="1">
        <v>65535</v>
      </c>
      <c r="NF359" s="1">
        <v>65535</v>
      </c>
      <c r="NG359" s="1">
        <v>65535</v>
      </c>
      <c r="NH359" s="1">
        <v>65535</v>
      </c>
      <c r="NI359" s="1">
        <v>14.9</v>
      </c>
      <c r="NJ359" s="6">
        <f t="shared" si="270"/>
        <v>0</v>
      </c>
      <c r="NK359" s="3">
        <f t="shared" si="271"/>
        <v>0</v>
      </c>
      <c r="NL359" s="3">
        <f t="shared" si="272"/>
        <v>0.38709677419354838</v>
      </c>
      <c r="NM359" s="3">
        <f t="shared" si="273"/>
        <v>1</v>
      </c>
      <c r="NN359" s="3">
        <f t="shared" si="274"/>
        <v>1</v>
      </c>
      <c r="NO359" s="3">
        <f t="shared" si="275"/>
        <v>1</v>
      </c>
      <c r="NP359" s="3">
        <f t="shared" si="276"/>
        <v>1</v>
      </c>
      <c r="NQ359" s="3">
        <f t="shared" si="277"/>
        <v>1</v>
      </c>
      <c r="NR359" s="3">
        <f t="shared" si="278"/>
        <v>0.76666666666666672</v>
      </c>
      <c r="NS359" s="3">
        <f t="shared" si="279"/>
        <v>0.90322580645161288</v>
      </c>
      <c r="NT359" s="3">
        <f t="shared" si="280"/>
        <v>0.8666666666666667</v>
      </c>
      <c r="NU359" s="3">
        <f t="shared" si="281"/>
        <v>3.2258064516129031E-2</v>
      </c>
      <c r="NV359" s="3">
        <f t="shared" si="282"/>
        <v>0.66575342465753429</v>
      </c>
      <c r="NW359" s="5" t="e">
        <f t="shared" si="283"/>
        <v>#N/A</v>
      </c>
      <c r="NX359" s="1" t="e">
        <f t="shared" si="284"/>
        <v>#N/A</v>
      </c>
      <c r="NY359" s="1" t="e">
        <f t="shared" si="285"/>
        <v>#N/A</v>
      </c>
      <c r="NZ359" s="1">
        <f t="shared" si="286"/>
        <v>16.923333333333336</v>
      </c>
      <c r="OA359" s="1">
        <f t="shared" si="287"/>
        <v>17.335483870967746</v>
      </c>
      <c r="OB359" s="1">
        <f t="shared" si="288"/>
        <v>17.099999999999998</v>
      </c>
      <c r="OC359" s="1">
        <f t="shared" si="289"/>
        <v>16.8</v>
      </c>
      <c r="OD359" s="1">
        <f t="shared" si="290"/>
        <v>17.067741935483873</v>
      </c>
      <c r="OE359" s="1">
        <f t="shared" si="291"/>
        <v>16.991304347826087</v>
      </c>
      <c r="OF359" s="1">
        <f t="shared" si="292"/>
        <v>16.107142857142858</v>
      </c>
      <c r="OG359" s="1">
        <f t="shared" si="293"/>
        <v>15.853846153846153</v>
      </c>
      <c r="OH359" s="1" t="e">
        <f t="shared" si="294"/>
        <v>#N/A</v>
      </c>
      <c r="OI359" s="111" t="e">
        <f>NA()</f>
        <v>#N/A</v>
      </c>
      <c r="OJ359" s="112" t="e">
        <f>NA()</f>
        <v>#N/A</v>
      </c>
      <c r="OK359" s="112" t="e">
        <f>NA()</f>
        <v>#N/A</v>
      </c>
      <c r="OL359" s="112" t="e">
        <f>NA()</f>
        <v>#N/A</v>
      </c>
      <c r="OM359" s="112" t="e">
        <f>NA()</f>
        <v>#N/A</v>
      </c>
      <c r="ON359" s="112" t="e">
        <f>NA()</f>
        <v>#N/A</v>
      </c>
      <c r="OO359" s="112" t="e">
        <f>NA()</f>
        <v>#N/A</v>
      </c>
      <c r="OP359" s="112" t="e">
        <f>NA()</f>
        <v>#N/A</v>
      </c>
      <c r="OQ359" s="112" t="e">
        <f>NA()</f>
        <v>#N/A</v>
      </c>
      <c r="OR359" s="112" t="e">
        <f>NA()</f>
        <v>#N/A</v>
      </c>
      <c r="OS359" s="112" t="e">
        <f>NA()</f>
        <v>#N/A</v>
      </c>
      <c r="OT359" s="112" t="e">
        <f>NA()</f>
        <v>#N/A</v>
      </c>
      <c r="OU359" s="5" t="e">
        <f t="shared" si="246"/>
        <v>#N/A</v>
      </c>
      <c r="OV359" s="1" t="e">
        <f t="shared" si="247"/>
        <v>#N/A</v>
      </c>
      <c r="OW359" s="1" t="e">
        <f t="shared" si="248"/>
        <v>#N/A</v>
      </c>
      <c r="OX359" s="1" t="e">
        <f t="shared" si="249"/>
        <v>#N/A</v>
      </c>
      <c r="OY359" s="1" t="e">
        <f t="shared" si="250"/>
        <v>#N/A</v>
      </c>
      <c r="OZ359" s="1" t="e">
        <f t="shared" si="251"/>
        <v>#N/A</v>
      </c>
      <c r="PA359" s="1" t="e">
        <f t="shared" si="252"/>
        <v>#N/A</v>
      </c>
      <c r="PB359" s="1" t="e">
        <f t="shared" si="253"/>
        <v>#N/A</v>
      </c>
      <c r="PC359" s="1" t="e">
        <f t="shared" si="254"/>
        <v>#N/A</v>
      </c>
      <c r="PD359" s="1" t="e">
        <f t="shared" si="255"/>
        <v>#N/A</v>
      </c>
      <c r="PE359" s="1" t="e">
        <f t="shared" si="256"/>
        <v>#N/A</v>
      </c>
      <c r="PF359" s="1" t="e">
        <f t="shared" si="257"/>
        <v>#N/A</v>
      </c>
      <c r="PG359" s="111" t="e">
        <f>NA()</f>
        <v>#N/A</v>
      </c>
      <c r="PH359" s="112" t="e">
        <f>NA()</f>
        <v>#N/A</v>
      </c>
      <c r="PI359" s="112" t="e">
        <f>NA()</f>
        <v>#N/A</v>
      </c>
      <c r="PJ359" s="112" t="e">
        <f>NA()</f>
        <v>#N/A</v>
      </c>
      <c r="PK359" s="112" t="e">
        <f>NA()</f>
        <v>#N/A</v>
      </c>
      <c r="PL359" s="112" t="e">
        <f>NA()</f>
        <v>#N/A</v>
      </c>
      <c r="PM359" s="112" t="e">
        <f>NA()</f>
        <v>#N/A</v>
      </c>
      <c r="PN359" s="112" t="e">
        <f>NA()</f>
        <v>#N/A</v>
      </c>
      <c r="PO359" s="112" t="e">
        <f>NA()</f>
        <v>#N/A</v>
      </c>
      <c r="PP359" s="112" t="e">
        <f>NA()</f>
        <v>#N/A</v>
      </c>
      <c r="PQ359" s="112" t="e">
        <f>NA()</f>
        <v>#N/A</v>
      </c>
      <c r="PR359" s="137" t="e">
        <f>NA()</f>
        <v>#N/A</v>
      </c>
      <c r="PS359" s="5" t="e">
        <f t="array" ref="PS359">+IF(ISERROR($NW359)=FALSE,MIN(IF($H359:$AL359&lt;65534,$H359:$AL359,"")),NA())</f>
        <v>#N/A</v>
      </c>
      <c r="PT359" s="1" t="e">
        <f t="array" ref="PT359">+IF(ISERROR($NX359)=FALSE,MIN(IF($AM359:$BN359&lt;65534,$AM359:$BN359,"")),NA())</f>
        <v>#N/A</v>
      </c>
      <c r="PU359" s="1" t="e">
        <f t="array" ref="PU359">+IF(ISERROR($NY359)=FALSE,MIN(IF($BP359:$CT359&lt;65534,$BP359:$CT359,"")),NA())</f>
        <v>#N/A</v>
      </c>
      <c r="PV359" s="1">
        <f t="array" ref="PV359">+IF(ISERROR($NZ359)=FALSE,MIN(IF($CU359:$DX359&lt;65534,$CU359:$DX359,"")),NA())</f>
        <v>13.4</v>
      </c>
      <c r="PW359" s="1">
        <f t="array" ref="PW359">+IF(ISERROR($OA359)=FALSE,MIN(IF($DY359:$FC359&lt;65534,$DY359:$FC359,"")),NA())</f>
        <v>15.9</v>
      </c>
      <c r="PX359" s="1">
        <f t="array" ref="PX359">+IF(ISERROR($OB359)=FALSE,MIN(IF($FD359:$GG359&lt;65534,$FD359:$GG359,"")),NA())</f>
        <v>15.4</v>
      </c>
      <c r="PY359" s="1">
        <f t="array" ref="PY359">+IF(ISERROR($OC359)=FALSE,MIN(IF($GH359:$HL359&lt;65534,$GH359:$HL359,"")),NA())</f>
        <v>14.5</v>
      </c>
      <c r="PZ359" s="1">
        <f t="array" ref="PZ359">+IF(ISERROR($OD359)=FALSE,MIN(IF($HM359:$IQ359&lt;65534,$HM359:$IQ359,"")),NA())</f>
        <v>14.5</v>
      </c>
      <c r="QA359" s="1">
        <f t="array" ref="QA359">+IF(ISERROR($OE359)=FALSE,MIN(IF($IR359:$JU359&lt;65534,$IR359:$JU359,"")),NA())</f>
        <v>15.4</v>
      </c>
      <c r="QB359" s="1">
        <f t="array" ref="QB359">+IF(ISERROR($OF359)=FALSE,MIN(IF($JV359:$KZ359&lt;65534,$JV359:$KZ359,"")),NA())</f>
        <v>14.4</v>
      </c>
      <c r="QC359" s="1">
        <f t="array" ref="QC359">+IF(ISERROR($OG359)=FALSE,MIN(IF($LA359:$MD359&lt;65534,$LA359:$MD359,"")),NA())</f>
        <v>14.4</v>
      </c>
      <c r="QD359" s="1" t="e">
        <f t="array" ref="QD359">+IF(ISERROR($OH359)=FALSE,MIN(IF($ME359:$NI359&lt;65534,$ME359:$NI359,"")),NA())</f>
        <v>#N/A</v>
      </c>
      <c r="QE359" s="5" t="e">
        <f t="shared" si="258"/>
        <v>#N/A</v>
      </c>
      <c r="QF359" s="1" t="e">
        <f t="shared" si="259"/>
        <v>#N/A</v>
      </c>
      <c r="QG359" s="1" t="e">
        <f t="shared" si="260"/>
        <v>#N/A</v>
      </c>
      <c r="QH359" s="1" t="e">
        <f t="shared" si="261"/>
        <v>#N/A</v>
      </c>
      <c r="QI359" s="1" t="e">
        <f t="shared" si="262"/>
        <v>#N/A</v>
      </c>
      <c r="QJ359" s="1" t="e">
        <f t="shared" si="263"/>
        <v>#N/A</v>
      </c>
      <c r="QK359" s="1" t="e">
        <f t="shared" si="264"/>
        <v>#N/A</v>
      </c>
      <c r="QL359" s="1" t="e">
        <f t="shared" si="265"/>
        <v>#N/A</v>
      </c>
      <c r="QM359" s="1" t="e">
        <f t="shared" si="266"/>
        <v>#N/A</v>
      </c>
      <c r="QN359" s="1" t="e">
        <f t="shared" si="267"/>
        <v>#N/A</v>
      </c>
      <c r="QO359" s="1" t="e">
        <f t="shared" si="268"/>
        <v>#N/A</v>
      </c>
      <c r="QP359" s="1" t="e">
        <f t="shared" si="269"/>
        <v>#N/A</v>
      </c>
      <c r="QQ359" s="5" t="s">
        <v>893</v>
      </c>
    </row>
    <row r="360" spans="1:459" s="1" customFormat="1" x14ac:dyDescent="0.2">
      <c r="A360" s="107">
        <v>11105020</v>
      </c>
      <c r="B360" s="108">
        <v>-76.97719444444445</v>
      </c>
      <c r="C360" s="108">
        <v>7.1543333333333337</v>
      </c>
      <c r="D360" s="109">
        <v>18</v>
      </c>
      <c r="E360" s="110" t="s">
        <v>694</v>
      </c>
      <c r="F360" s="110" t="s">
        <v>695</v>
      </c>
      <c r="G360" s="110" t="s">
        <v>310</v>
      </c>
      <c r="H360" s="1">
        <v>65535</v>
      </c>
      <c r="I360" s="1">
        <v>23.9</v>
      </c>
      <c r="J360" s="1">
        <v>0.2</v>
      </c>
      <c r="K360" s="1">
        <v>0.1</v>
      </c>
      <c r="L360" s="1">
        <v>0.1</v>
      </c>
      <c r="M360" s="1">
        <v>0.2</v>
      </c>
      <c r="N360" s="1">
        <v>23.9</v>
      </c>
      <c r="O360" s="1">
        <v>1.6</v>
      </c>
      <c r="P360" s="1">
        <v>0.1</v>
      </c>
      <c r="Q360" s="1">
        <v>1.3</v>
      </c>
      <c r="R360" s="1">
        <v>0.2</v>
      </c>
      <c r="S360" s="1">
        <v>0.8</v>
      </c>
      <c r="T360" s="1">
        <v>0.2</v>
      </c>
      <c r="U360" s="1">
        <v>0.5</v>
      </c>
      <c r="V360" s="1">
        <v>0.2</v>
      </c>
      <c r="W360" s="1">
        <v>0.1</v>
      </c>
      <c r="X360" s="1">
        <v>0.1</v>
      </c>
      <c r="Y360" s="1">
        <v>0.5</v>
      </c>
      <c r="Z360" s="1">
        <v>0.1</v>
      </c>
      <c r="AA360" s="1">
        <v>1.6</v>
      </c>
      <c r="AB360" s="1">
        <v>0.2</v>
      </c>
      <c r="AC360" s="1">
        <v>0.4</v>
      </c>
      <c r="AD360" s="1">
        <v>1.6</v>
      </c>
      <c r="AE360" s="1">
        <v>0.1</v>
      </c>
      <c r="AF360" s="1">
        <v>0.2</v>
      </c>
      <c r="AG360" s="1">
        <v>0.2</v>
      </c>
      <c r="AH360" s="1">
        <v>0.2</v>
      </c>
      <c r="AI360" s="1">
        <v>0.9</v>
      </c>
      <c r="AJ360" s="1">
        <v>0.1</v>
      </c>
      <c r="AK360" s="1">
        <v>4.2</v>
      </c>
      <c r="AL360" s="1">
        <v>0.1</v>
      </c>
      <c r="AM360" s="1">
        <v>65535</v>
      </c>
      <c r="AN360" s="1">
        <v>0.4</v>
      </c>
      <c r="AO360" s="1">
        <v>0.1</v>
      </c>
      <c r="AP360" s="1">
        <v>0.1</v>
      </c>
      <c r="AQ360" s="1">
        <v>1.7</v>
      </c>
      <c r="AR360" s="1">
        <v>0.9</v>
      </c>
      <c r="AS360" s="1">
        <v>0.4</v>
      </c>
      <c r="AT360" s="1">
        <v>2</v>
      </c>
      <c r="AU360" s="1">
        <v>0.1</v>
      </c>
      <c r="AV360" s="1">
        <v>0.2</v>
      </c>
      <c r="AW360" s="1">
        <v>0.3</v>
      </c>
      <c r="AX360" s="1">
        <v>0.8</v>
      </c>
      <c r="AY360" s="1">
        <v>0.2</v>
      </c>
      <c r="AZ360" s="1">
        <v>1.2</v>
      </c>
      <c r="BA360" s="1">
        <v>0.1</v>
      </c>
      <c r="BB360" s="1">
        <v>0.2</v>
      </c>
      <c r="BC360" s="1">
        <v>0.3</v>
      </c>
      <c r="BD360" s="1">
        <v>0.7</v>
      </c>
      <c r="BE360" s="1">
        <v>0.2</v>
      </c>
      <c r="BF360" s="1">
        <v>1.1000000000000001</v>
      </c>
      <c r="BG360" s="1">
        <v>1.3</v>
      </c>
      <c r="BH360" s="1">
        <v>1</v>
      </c>
      <c r="BI360" s="1">
        <v>2.6</v>
      </c>
      <c r="BJ360" s="1">
        <v>1</v>
      </c>
      <c r="BK360" s="1">
        <v>3.2</v>
      </c>
      <c r="BL360" s="1">
        <v>1.2</v>
      </c>
      <c r="BM360" s="1">
        <v>1.1000000000000001</v>
      </c>
      <c r="BN360" s="1">
        <v>1.6</v>
      </c>
      <c r="BO360" s="102"/>
      <c r="BP360" s="1">
        <v>0.6</v>
      </c>
      <c r="BQ360" s="1">
        <v>0.8</v>
      </c>
      <c r="BR360" s="1">
        <v>2.2999999999999998</v>
      </c>
      <c r="BS360" s="1">
        <v>0.2</v>
      </c>
      <c r="BT360" s="1">
        <v>0.1</v>
      </c>
      <c r="BU360" s="1">
        <v>0.1</v>
      </c>
      <c r="BV360" s="1">
        <v>0.9</v>
      </c>
      <c r="BW360" s="1">
        <v>0.1</v>
      </c>
      <c r="BX360" s="1">
        <v>0.1</v>
      </c>
      <c r="BY360" s="1">
        <v>0.1</v>
      </c>
      <c r="BZ360" s="1">
        <v>0.7</v>
      </c>
      <c r="CA360" s="1">
        <v>0.1</v>
      </c>
      <c r="CB360" s="1">
        <v>4.3</v>
      </c>
      <c r="CC360" s="1">
        <v>0.2</v>
      </c>
      <c r="CD360" s="1">
        <v>1.7</v>
      </c>
      <c r="CE360" s="1">
        <v>0.1</v>
      </c>
      <c r="CF360" s="1">
        <v>0.1</v>
      </c>
      <c r="CG360" s="1">
        <v>1.3</v>
      </c>
      <c r="CH360" s="1">
        <v>1.3</v>
      </c>
      <c r="CI360" s="1">
        <v>0.1</v>
      </c>
      <c r="CJ360" s="1">
        <v>0.2</v>
      </c>
      <c r="CK360" s="1">
        <v>0.1</v>
      </c>
      <c r="CL360" s="1">
        <v>2.2999999999999998</v>
      </c>
      <c r="CM360" s="1">
        <v>0.2</v>
      </c>
      <c r="CN360" s="1">
        <v>0.1</v>
      </c>
      <c r="CO360" s="1">
        <v>0.2</v>
      </c>
      <c r="CP360" s="1">
        <v>0.2</v>
      </c>
      <c r="CQ360" s="1">
        <v>0.3</v>
      </c>
      <c r="CR360" s="1">
        <v>0.1</v>
      </c>
      <c r="CS360" s="1">
        <v>0.1</v>
      </c>
      <c r="CT360" s="1">
        <v>1.1000000000000001</v>
      </c>
      <c r="CU360" s="1">
        <v>6.1</v>
      </c>
      <c r="CV360" s="1">
        <v>2.8</v>
      </c>
      <c r="CW360" s="1">
        <v>1.3</v>
      </c>
      <c r="CX360" s="1">
        <v>0.7</v>
      </c>
      <c r="CY360" s="1">
        <v>1.1000000000000001</v>
      </c>
      <c r="CZ360" s="1">
        <v>23.9</v>
      </c>
      <c r="DA360" s="1">
        <v>24.8</v>
      </c>
      <c r="DB360" s="1">
        <v>25</v>
      </c>
      <c r="DC360" s="1">
        <v>25.2</v>
      </c>
      <c r="DD360" s="1">
        <v>24.7</v>
      </c>
      <c r="DE360" s="1">
        <v>24.3</v>
      </c>
      <c r="DF360" s="1">
        <v>25.8</v>
      </c>
      <c r="DG360" s="1">
        <v>25.9</v>
      </c>
      <c r="DH360" s="1">
        <v>23.8</v>
      </c>
      <c r="DI360" s="1">
        <v>25.7</v>
      </c>
      <c r="DJ360" s="1">
        <v>25.7</v>
      </c>
      <c r="DK360" s="1">
        <v>25.1</v>
      </c>
      <c r="DL360" s="1">
        <v>24</v>
      </c>
      <c r="DM360" s="1">
        <v>25.5</v>
      </c>
      <c r="DN360" s="1">
        <v>23.8</v>
      </c>
      <c r="DO360" s="1">
        <v>24.1</v>
      </c>
      <c r="DP360" s="1">
        <v>23.7</v>
      </c>
      <c r="DQ360" s="1">
        <v>23.8</v>
      </c>
      <c r="DR360" s="1">
        <v>24.1</v>
      </c>
      <c r="DS360" s="1">
        <v>24.5</v>
      </c>
      <c r="DT360" s="1">
        <v>25.7</v>
      </c>
      <c r="DU360" s="1">
        <v>25.9</v>
      </c>
      <c r="DV360" s="1">
        <v>26.4</v>
      </c>
      <c r="DW360" s="1">
        <v>24.1</v>
      </c>
      <c r="DX360" s="1">
        <v>25.4</v>
      </c>
      <c r="DY360" s="1">
        <v>25.3</v>
      </c>
      <c r="DZ360" s="1">
        <v>26.2</v>
      </c>
      <c r="EA360" s="1">
        <v>26.3</v>
      </c>
      <c r="EB360" s="1">
        <v>23.1</v>
      </c>
      <c r="EC360" s="1">
        <v>26.1</v>
      </c>
      <c r="ED360" s="1">
        <v>25.6</v>
      </c>
      <c r="EE360" s="1">
        <v>23.5</v>
      </c>
      <c r="EF360" s="1">
        <v>24.4</v>
      </c>
      <c r="EG360" s="1">
        <v>25</v>
      </c>
      <c r="EH360" s="1">
        <v>22.5</v>
      </c>
      <c r="EI360" s="1">
        <v>23.8</v>
      </c>
      <c r="EJ360" s="1">
        <v>25.3</v>
      </c>
      <c r="EK360" s="1">
        <v>24.3</v>
      </c>
      <c r="EL360" s="1">
        <v>24.2</v>
      </c>
      <c r="EM360" s="1">
        <v>23.4</v>
      </c>
      <c r="EN360" s="1">
        <v>25.3</v>
      </c>
      <c r="EO360" s="1">
        <v>24.1</v>
      </c>
      <c r="EP360" s="1">
        <v>24.7</v>
      </c>
      <c r="EQ360" s="1">
        <v>24.6</v>
      </c>
      <c r="ER360" s="1">
        <v>24.4</v>
      </c>
      <c r="ES360" s="1">
        <v>24.6</v>
      </c>
      <c r="ET360" s="1">
        <v>24.7</v>
      </c>
      <c r="EU360" s="1">
        <v>24.5</v>
      </c>
      <c r="EV360" s="1">
        <v>24.5</v>
      </c>
      <c r="EW360" s="1">
        <v>24.5</v>
      </c>
      <c r="EX360" s="1">
        <v>25.3</v>
      </c>
      <c r="EY360" s="1">
        <v>24.7</v>
      </c>
      <c r="EZ360" s="1">
        <v>2.4</v>
      </c>
      <c r="FA360" s="1">
        <v>24.2</v>
      </c>
      <c r="FB360" s="1">
        <v>24.5</v>
      </c>
      <c r="FC360" s="1">
        <v>23.4</v>
      </c>
      <c r="FD360" s="1">
        <v>24.4</v>
      </c>
      <c r="FE360" s="1">
        <v>24.8</v>
      </c>
      <c r="FF360" s="1">
        <v>25.4</v>
      </c>
      <c r="FG360" s="1">
        <v>25</v>
      </c>
      <c r="FH360" s="1">
        <v>25</v>
      </c>
      <c r="FI360" s="1">
        <v>24.1</v>
      </c>
      <c r="FJ360" s="1">
        <v>23.3</v>
      </c>
      <c r="FK360" s="1">
        <v>24</v>
      </c>
      <c r="FL360" s="1">
        <v>24.9</v>
      </c>
      <c r="FM360" s="1">
        <v>25.1</v>
      </c>
      <c r="FN360" s="1">
        <v>3.1</v>
      </c>
      <c r="FO360" s="1">
        <v>23.6</v>
      </c>
      <c r="FP360" s="1">
        <v>25.1</v>
      </c>
      <c r="FQ360" s="1">
        <v>23.2</v>
      </c>
      <c r="FR360" s="1">
        <v>25</v>
      </c>
      <c r="FS360" s="1">
        <v>25.4</v>
      </c>
      <c r="FT360" s="1">
        <v>26</v>
      </c>
      <c r="FU360" s="1">
        <v>0.9</v>
      </c>
      <c r="FV360" s="1">
        <v>1.5</v>
      </c>
      <c r="FW360" s="1">
        <v>2.2999999999999998</v>
      </c>
      <c r="FX360" s="1">
        <v>1.4</v>
      </c>
      <c r="FY360" s="1">
        <v>1</v>
      </c>
      <c r="FZ360" s="1">
        <v>1.7</v>
      </c>
      <c r="GA360" s="1">
        <v>2.2999999999999998</v>
      </c>
      <c r="GB360" s="1">
        <v>1.6</v>
      </c>
      <c r="GC360" s="1">
        <v>1.3</v>
      </c>
      <c r="GD360" s="1">
        <v>1.9</v>
      </c>
      <c r="GE360" s="1">
        <v>1.5</v>
      </c>
      <c r="GF360" s="1">
        <v>1.3</v>
      </c>
      <c r="GG360" s="1">
        <v>0.9</v>
      </c>
      <c r="GH360" s="1">
        <v>3.2</v>
      </c>
      <c r="GI360" s="1">
        <v>2.4</v>
      </c>
      <c r="GJ360" s="1">
        <v>1.2</v>
      </c>
      <c r="GK360" s="1">
        <v>1.5</v>
      </c>
      <c r="GL360" s="1">
        <v>2</v>
      </c>
      <c r="GM360" s="1">
        <v>1.3</v>
      </c>
      <c r="GN360" s="1">
        <v>1.5</v>
      </c>
      <c r="GO360" s="1">
        <v>2.5</v>
      </c>
      <c r="GP360" s="1">
        <v>1.8</v>
      </c>
      <c r="GQ360" s="1">
        <v>1.2</v>
      </c>
      <c r="GR360" s="1">
        <v>1</v>
      </c>
      <c r="GS360" s="1">
        <v>2</v>
      </c>
      <c r="GT360" s="1">
        <v>1.3</v>
      </c>
      <c r="GU360" s="1">
        <v>1.3</v>
      </c>
      <c r="GV360" s="1">
        <v>3.9</v>
      </c>
      <c r="GW360" s="1">
        <v>1.1000000000000001</v>
      </c>
      <c r="GX360" s="1">
        <v>1.5</v>
      </c>
      <c r="GY360" s="1">
        <v>1.6</v>
      </c>
      <c r="GZ360" s="1">
        <v>1.2</v>
      </c>
      <c r="HA360" s="1">
        <v>1.2</v>
      </c>
      <c r="HB360" s="1">
        <v>1.1000000000000001</v>
      </c>
      <c r="HC360" s="1">
        <v>1.4</v>
      </c>
      <c r="HD360" s="1">
        <v>2.9</v>
      </c>
      <c r="HE360" s="1">
        <v>2.5</v>
      </c>
      <c r="HF360" s="1">
        <v>2.5</v>
      </c>
      <c r="HG360" s="1">
        <v>3.1</v>
      </c>
      <c r="HH360" s="1">
        <v>0.8</v>
      </c>
      <c r="HI360" s="1">
        <v>1</v>
      </c>
      <c r="HJ360" s="1">
        <v>2</v>
      </c>
      <c r="HK360" s="1">
        <v>65535</v>
      </c>
      <c r="HL360" s="1">
        <v>65535</v>
      </c>
      <c r="HM360" s="1">
        <v>65535</v>
      </c>
      <c r="HN360" s="1">
        <v>65535</v>
      </c>
      <c r="HO360" s="1">
        <v>65535</v>
      </c>
      <c r="HP360" s="1">
        <v>65535</v>
      </c>
      <c r="HQ360" s="1">
        <v>65535</v>
      </c>
      <c r="HR360" s="1">
        <v>65535</v>
      </c>
      <c r="HS360" s="1">
        <v>65535</v>
      </c>
      <c r="HT360" s="1">
        <v>65535</v>
      </c>
      <c r="HU360" s="1">
        <v>65535</v>
      </c>
      <c r="HV360" s="1">
        <v>65535</v>
      </c>
      <c r="HW360" s="1">
        <v>65535</v>
      </c>
      <c r="HX360" s="1">
        <v>65535</v>
      </c>
      <c r="HY360" s="1">
        <v>65535</v>
      </c>
      <c r="HZ360" s="1">
        <v>65535</v>
      </c>
      <c r="IA360" s="1">
        <v>65535</v>
      </c>
      <c r="IB360" s="1">
        <v>65535</v>
      </c>
      <c r="IC360" s="1">
        <v>65535</v>
      </c>
      <c r="ID360" s="1">
        <v>65535</v>
      </c>
      <c r="IE360" s="1">
        <v>65535</v>
      </c>
      <c r="IF360" s="1">
        <v>65535</v>
      </c>
      <c r="IG360" s="1">
        <v>65535</v>
      </c>
      <c r="IH360" s="1">
        <v>65535</v>
      </c>
      <c r="II360" s="1">
        <v>65535</v>
      </c>
      <c r="IJ360" s="1">
        <v>65535</v>
      </c>
      <c r="IK360" s="1">
        <v>65535</v>
      </c>
      <c r="IL360" s="1">
        <v>65535</v>
      </c>
      <c r="IM360" s="1">
        <v>65535</v>
      </c>
      <c r="IN360" s="1">
        <v>65535</v>
      </c>
      <c r="IO360" s="1">
        <v>65535</v>
      </c>
      <c r="IP360" s="1">
        <v>65535</v>
      </c>
      <c r="IQ360" s="1">
        <v>65535</v>
      </c>
      <c r="IR360" s="1">
        <v>65535</v>
      </c>
      <c r="IS360" s="1">
        <v>65535</v>
      </c>
      <c r="IT360" s="1">
        <v>65535</v>
      </c>
      <c r="IU360" s="1">
        <v>65535</v>
      </c>
      <c r="IV360" s="1">
        <v>65535</v>
      </c>
      <c r="IW360" s="1">
        <v>65535</v>
      </c>
      <c r="IX360" s="1">
        <v>65535</v>
      </c>
      <c r="IY360" s="1">
        <v>65535</v>
      </c>
      <c r="IZ360" s="1">
        <v>65535</v>
      </c>
      <c r="JA360" s="1">
        <v>65535</v>
      </c>
      <c r="JB360" s="1">
        <v>65535</v>
      </c>
      <c r="JC360" s="1">
        <v>65535</v>
      </c>
      <c r="JD360" s="1">
        <v>65535</v>
      </c>
      <c r="JE360" s="1">
        <v>65535</v>
      </c>
      <c r="JF360" s="1">
        <v>65535</v>
      </c>
      <c r="JG360" s="1">
        <v>65535</v>
      </c>
      <c r="JH360" s="1">
        <v>65535</v>
      </c>
      <c r="JI360" s="1">
        <v>65535</v>
      </c>
      <c r="JJ360" s="1">
        <v>65535</v>
      </c>
      <c r="JK360" s="1">
        <v>65535</v>
      </c>
      <c r="JL360" s="1">
        <v>65535</v>
      </c>
      <c r="JM360" s="1">
        <v>65535</v>
      </c>
      <c r="JN360" s="1">
        <v>65535</v>
      </c>
      <c r="JO360" s="1">
        <v>65535</v>
      </c>
      <c r="JP360" s="1">
        <v>65535</v>
      </c>
      <c r="JQ360" s="1">
        <v>65535</v>
      </c>
      <c r="JR360" s="1">
        <v>65535</v>
      </c>
      <c r="JS360" s="1">
        <v>65535</v>
      </c>
      <c r="JT360" s="1">
        <v>65535</v>
      </c>
      <c r="JU360" s="1">
        <v>65535</v>
      </c>
      <c r="JV360" s="1">
        <v>65535</v>
      </c>
      <c r="JW360" s="1">
        <v>65535</v>
      </c>
      <c r="JX360" s="1">
        <v>65535</v>
      </c>
      <c r="JY360" s="1">
        <v>65535</v>
      </c>
      <c r="JZ360" s="1">
        <v>65535</v>
      </c>
      <c r="KA360" s="1">
        <v>65535</v>
      </c>
      <c r="KB360" s="1">
        <v>65535</v>
      </c>
      <c r="KC360" s="1">
        <v>65535</v>
      </c>
      <c r="KD360" s="1">
        <v>65535</v>
      </c>
      <c r="KE360" s="1">
        <v>65535</v>
      </c>
      <c r="KF360" s="1">
        <v>65535</v>
      </c>
      <c r="KG360" s="1">
        <v>65535</v>
      </c>
      <c r="KH360" s="1">
        <v>65535</v>
      </c>
      <c r="KI360" s="1">
        <v>65535</v>
      </c>
      <c r="KJ360" s="1">
        <v>65535</v>
      </c>
      <c r="KK360" s="1">
        <v>65535</v>
      </c>
      <c r="KL360" s="1">
        <v>65535</v>
      </c>
      <c r="KM360" s="1">
        <v>65535</v>
      </c>
      <c r="KN360" s="1">
        <v>65535</v>
      </c>
      <c r="KO360" s="1">
        <v>65535</v>
      </c>
      <c r="KP360" s="1">
        <v>65535</v>
      </c>
      <c r="KQ360" s="1">
        <v>65535</v>
      </c>
      <c r="KR360" s="1">
        <v>65535</v>
      </c>
      <c r="KS360" s="1">
        <v>65535</v>
      </c>
      <c r="KT360" s="1">
        <v>65535</v>
      </c>
      <c r="KU360" s="1">
        <v>65535</v>
      </c>
      <c r="KV360" s="1">
        <v>65535</v>
      </c>
      <c r="KW360" s="1">
        <v>65535</v>
      </c>
      <c r="KX360" s="1">
        <v>65535</v>
      </c>
      <c r="KY360" s="1">
        <v>65535</v>
      </c>
      <c r="KZ360" s="1">
        <v>65535</v>
      </c>
      <c r="LA360" s="1">
        <v>65535</v>
      </c>
      <c r="LB360" s="1">
        <v>65535</v>
      </c>
      <c r="LC360" s="1">
        <v>65535</v>
      </c>
      <c r="LD360" s="1">
        <v>65535</v>
      </c>
      <c r="LE360" s="1">
        <v>65535</v>
      </c>
      <c r="LF360" s="1">
        <v>65535</v>
      </c>
      <c r="LG360" s="1">
        <v>65535</v>
      </c>
      <c r="LH360" s="1">
        <v>65535</v>
      </c>
      <c r="LI360" s="1">
        <v>65535</v>
      </c>
      <c r="LJ360" s="1">
        <v>65535</v>
      </c>
      <c r="LK360" s="1">
        <v>65535</v>
      </c>
      <c r="LL360" s="1">
        <v>65535</v>
      </c>
      <c r="LM360" s="1">
        <v>65535</v>
      </c>
      <c r="LN360" s="1">
        <v>65535</v>
      </c>
      <c r="LO360" s="1">
        <v>65535</v>
      </c>
      <c r="LP360" s="1">
        <v>65535</v>
      </c>
      <c r="LQ360" s="1">
        <v>65535</v>
      </c>
      <c r="LR360" s="1">
        <v>65535</v>
      </c>
      <c r="LS360" s="1">
        <v>65535</v>
      </c>
      <c r="LT360" s="1">
        <v>65535</v>
      </c>
      <c r="LU360" s="1">
        <v>65535</v>
      </c>
      <c r="LV360" s="1">
        <v>65535</v>
      </c>
      <c r="LW360" s="1">
        <v>65535</v>
      </c>
      <c r="LX360" s="1">
        <v>65535</v>
      </c>
      <c r="LY360" s="1">
        <v>65535</v>
      </c>
      <c r="LZ360" s="1">
        <v>65535</v>
      </c>
      <c r="MA360" s="1">
        <v>65535</v>
      </c>
      <c r="MB360" s="1">
        <v>65535</v>
      </c>
      <c r="MC360" s="1">
        <v>65535</v>
      </c>
      <c r="MD360" s="1">
        <v>65535</v>
      </c>
      <c r="ME360" s="1">
        <v>65535</v>
      </c>
      <c r="MF360" s="1">
        <v>65535</v>
      </c>
      <c r="MG360" s="1">
        <v>65535</v>
      </c>
      <c r="MH360" s="1">
        <v>65535</v>
      </c>
      <c r="MI360" s="1">
        <v>65535</v>
      </c>
      <c r="MJ360" s="1">
        <v>65535</v>
      </c>
      <c r="MK360" s="1">
        <v>65535</v>
      </c>
      <c r="ML360" s="1">
        <v>65535</v>
      </c>
      <c r="MM360" s="1">
        <v>65535</v>
      </c>
      <c r="MN360" s="1">
        <v>65535</v>
      </c>
      <c r="MO360" s="1">
        <v>65535</v>
      </c>
      <c r="MP360" s="1">
        <v>65535</v>
      </c>
      <c r="MQ360" s="1">
        <v>65535</v>
      </c>
      <c r="MR360" s="1">
        <v>65535</v>
      </c>
      <c r="MS360" s="1">
        <v>65535</v>
      </c>
      <c r="MT360" s="1">
        <v>65535</v>
      </c>
      <c r="MU360" s="1">
        <v>65535</v>
      </c>
      <c r="MV360" s="1">
        <v>65535</v>
      </c>
      <c r="MW360" s="1">
        <v>65535</v>
      </c>
      <c r="MX360" s="1">
        <v>65535</v>
      </c>
      <c r="MY360" s="1">
        <v>65535</v>
      </c>
      <c r="MZ360" s="1">
        <v>65535</v>
      </c>
      <c r="NA360" s="1">
        <v>65535</v>
      </c>
      <c r="NB360" s="1">
        <v>65535</v>
      </c>
      <c r="NC360" s="1">
        <v>65535</v>
      </c>
      <c r="ND360" s="1">
        <v>65535</v>
      </c>
      <c r="NE360" s="1">
        <v>65535</v>
      </c>
      <c r="NF360" s="1">
        <v>65535</v>
      </c>
      <c r="NG360" s="1">
        <v>65535</v>
      </c>
      <c r="NH360" s="1">
        <v>65535</v>
      </c>
      <c r="NI360" s="1">
        <v>65535</v>
      </c>
      <c r="NJ360" s="6">
        <f t="shared" si="270"/>
        <v>0.967741935483871</v>
      </c>
      <c r="NK360" s="3">
        <f t="shared" si="271"/>
        <v>0.9642857142857143</v>
      </c>
      <c r="NL360" s="3">
        <f t="shared" si="272"/>
        <v>1</v>
      </c>
      <c r="NM360" s="3">
        <f t="shared" si="273"/>
        <v>1</v>
      </c>
      <c r="NN360" s="3">
        <f t="shared" si="274"/>
        <v>1</v>
      </c>
      <c r="NO360" s="3">
        <f t="shared" si="275"/>
        <v>1</v>
      </c>
      <c r="NP360" s="3">
        <f t="shared" si="276"/>
        <v>0.93548387096774188</v>
      </c>
      <c r="NQ360" s="3">
        <f t="shared" si="277"/>
        <v>0</v>
      </c>
      <c r="NR360" s="3">
        <f t="shared" si="278"/>
        <v>0</v>
      </c>
      <c r="NS360" s="3">
        <f t="shared" si="279"/>
        <v>0</v>
      </c>
      <c r="NT360" s="3">
        <f t="shared" si="280"/>
        <v>0</v>
      </c>
      <c r="NU360" s="3">
        <f t="shared" si="281"/>
        <v>0</v>
      </c>
      <c r="NV360" s="3">
        <f t="shared" si="282"/>
        <v>0.56986301369863013</v>
      </c>
      <c r="NW360" s="5">
        <f t="shared" si="283"/>
        <v>2.1300000000000008</v>
      </c>
      <c r="NX360" s="1">
        <f t="shared" si="284"/>
        <v>0.88888888888888884</v>
      </c>
      <c r="NY360" s="1">
        <f t="shared" si="285"/>
        <v>0.64838709677419359</v>
      </c>
      <c r="NZ360" s="1">
        <f t="shared" si="286"/>
        <v>21.096666666666671</v>
      </c>
      <c r="OA360" s="1">
        <f t="shared" si="287"/>
        <v>23.85161290322581</v>
      </c>
      <c r="OB360" s="1">
        <f t="shared" si="288"/>
        <v>13.899999999999999</v>
      </c>
      <c r="OC360" s="1">
        <f t="shared" si="289"/>
        <v>1.7931034482758623</v>
      </c>
      <c r="OD360" s="1" t="e">
        <f t="shared" si="290"/>
        <v>#N/A</v>
      </c>
      <c r="OE360" s="1" t="e">
        <f t="shared" si="291"/>
        <v>#N/A</v>
      </c>
      <c r="OF360" s="1" t="e">
        <f t="shared" si="292"/>
        <v>#N/A</v>
      </c>
      <c r="OG360" s="1" t="e">
        <f t="shared" si="293"/>
        <v>#N/A</v>
      </c>
      <c r="OH360" s="1" t="e">
        <f t="shared" si="294"/>
        <v>#N/A</v>
      </c>
      <c r="OI360" s="111" t="e">
        <f>NA()</f>
        <v>#N/A</v>
      </c>
      <c r="OJ360" s="112" t="e">
        <f>NA()</f>
        <v>#N/A</v>
      </c>
      <c r="OK360" s="112" t="e">
        <f>NA()</f>
        <v>#N/A</v>
      </c>
      <c r="OL360" s="112" t="e">
        <f>NA()</f>
        <v>#N/A</v>
      </c>
      <c r="OM360" s="112" t="e">
        <f>NA()</f>
        <v>#N/A</v>
      </c>
      <c r="ON360" s="112" t="e">
        <f>NA()</f>
        <v>#N/A</v>
      </c>
      <c r="OO360" s="112" t="e">
        <f>NA()</f>
        <v>#N/A</v>
      </c>
      <c r="OP360" s="112" t="e">
        <f>NA()</f>
        <v>#N/A</v>
      </c>
      <c r="OQ360" s="112" t="e">
        <f>NA()</f>
        <v>#N/A</v>
      </c>
      <c r="OR360" s="112" t="e">
        <f>NA()</f>
        <v>#N/A</v>
      </c>
      <c r="OS360" s="112" t="e">
        <f>NA()</f>
        <v>#N/A</v>
      </c>
      <c r="OT360" s="112" t="e">
        <f>NA()</f>
        <v>#N/A</v>
      </c>
      <c r="OU360" s="5" t="e">
        <f t="shared" si="246"/>
        <v>#N/A</v>
      </c>
      <c r="OV360" s="1" t="e">
        <f t="shared" si="247"/>
        <v>#N/A</v>
      </c>
      <c r="OW360" s="1" t="e">
        <f t="shared" si="248"/>
        <v>#N/A</v>
      </c>
      <c r="OX360" s="1" t="e">
        <f t="shared" si="249"/>
        <v>#N/A</v>
      </c>
      <c r="OY360" s="1" t="e">
        <f t="shared" si="250"/>
        <v>#N/A</v>
      </c>
      <c r="OZ360" s="1" t="e">
        <f t="shared" si="251"/>
        <v>#N/A</v>
      </c>
      <c r="PA360" s="1" t="e">
        <f t="shared" si="252"/>
        <v>#N/A</v>
      </c>
      <c r="PB360" s="1" t="e">
        <f t="shared" si="253"/>
        <v>#N/A</v>
      </c>
      <c r="PC360" s="1" t="e">
        <f t="shared" si="254"/>
        <v>#N/A</v>
      </c>
      <c r="PD360" s="1" t="e">
        <f t="shared" si="255"/>
        <v>#N/A</v>
      </c>
      <c r="PE360" s="1" t="e">
        <f t="shared" si="256"/>
        <v>#N/A</v>
      </c>
      <c r="PF360" s="1" t="e">
        <f t="shared" si="257"/>
        <v>#N/A</v>
      </c>
      <c r="PG360" s="111" t="e">
        <f>NA()</f>
        <v>#N/A</v>
      </c>
      <c r="PH360" s="112" t="e">
        <f>NA()</f>
        <v>#N/A</v>
      </c>
      <c r="PI360" s="112" t="e">
        <f>NA()</f>
        <v>#N/A</v>
      </c>
      <c r="PJ360" s="112" t="e">
        <f>NA()</f>
        <v>#N/A</v>
      </c>
      <c r="PK360" s="112" t="e">
        <f>NA()</f>
        <v>#N/A</v>
      </c>
      <c r="PL360" s="112" t="e">
        <f>NA()</f>
        <v>#N/A</v>
      </c>
      <c r="PM360" s="112" t="e">
        <f>NA()</f>
        <v>#N/A</v>
      </c>
      <c r="PN360" s="112" t="e">
        <f>NA()</f>
        <v>#N/A</v>
      </c>
      <c r="PO360" s="112" t="e">
        <f>NA()</f>
        <v>#N/A</v>
      </c>
      <c r="PP360" s="112" t="e">
        <f>NA()</f>
        <v>#N/A</v>
      </c>
      <c r="PQ360" s="112" t="e">
        <f>NA()</f>
        <v>#N/A</v>
      </c>
      <c r="PR360" s="137" t="e">
        <f>NA()</f>
        <v>#N/A</v>
      </c>
      <c r="PS360" s="5">
        <f t="array" ref="PS360">+IF(ISERROR($NW360)=FALSE,MIN(IF($H360:$AL360&lt;65534,$H360:$AL360,"")),NA())</f>
        <v>0.1</v>
      </c>
      <c r="PT360" s="1">
        <f t="array" ref="PT360">+IF(ISERROR($NX360)=FALSE,MIN(IF($AM360:$BN360&lt;65534,$AM360:$BN360,"")),NA())</f>
        <v>0.1</v>
      </c>
      <c r="PU360" s="1">
        <f t="array" ref="PU360">+IF(ISERROR($NY360)=FALSE,MIN(IF($BP360:$CT360&lt;65534,$BP360:$CT360,"")),NA())</f>
        <v>0.1</v>
      </c>
      <c r="PV360" s="1">
        <f t="array" ref="PV360">+IF(ISERROR($NZ360)=FALSE,MIN(IF($CU360:$DX360&lt;65534,$CU360:$DX360,"")),NA())</f>
        <v>0.7</v>
      </c>
      <c r="PW360" s="1">
        <f t="array" ref="PW360">+IF(ISERROR($OA360)=FALSE,MIN(IF($DY360:$FC360&lt;65534,$DY360:$FC360,"")),NA())</f>
        <v>2.4</v>
      </c>
      <c r="PX360" s="1">
        <f t="array" ref="PX360">+IF(ISERROR($OB360)=FALSE,MIN(IF($FD360:$GG360&lt;65534,$FD360:$GG360,"")),NA())</f>
        <v>0.9</v>
      </c>
      <c r="PY360" s="1">
        <f t="array" ref="PY360">+IF(ISERROR($OC360)=FALSE,MIN(IF($GH360:$HL360&lt;65534,$GH360:$HL360,"")),NA())</f>
        <v>0.8</v>
      </c>
      <c r="PZ360" s="1" t="e">
        <f t="array" ref="PZ360">+IF(ISERROR($OD360)=FALSE,MIN(IF($HM360:$IQ360&lt;65534,$HM360:$IQ360,"")),NA())</f>
        <v>#N/A</v>
      </c>
      <c r="QA360" s="1" t="e">
        <f t="array" ref="QA360">+IF(ISERROR($OE360)=FALSE,MIN(IF($IR360:$JU360&lt;65534,$IR360:$JU360,"")),NA())</f>
        <v>#N/A</v>
      </c>
      <c r="QB360" s="1" t="e">
        <f t="array" ref="QB360">+IF(ISERROR($OF360)=FALSE,MIN(IF($JV360:$KZ360&lt;65534,$JV360:$KZ360,"")),NA())</f>
        <v>#N/A</v>
      </c>
      <c r="QC360" s="1" t="e">
        <f t="array" ref="QC360">+IF(ISERROR($OG360)=FALSE,MIN(IF($LA360:$MD360&lt;65534,$LA360:$MD360,"")),NA())</f>
        <v>#N/A</v>
      </c>
      <c r="QD360" s="1" t="e">
        <f t="array" ref="QD360">+IF(ISERROR($OH360)=FALSE,MIN(IF($ME360:$NI360&lt;65534,$ME360:$NI360,"")),NA())</f>
        <v>#N/A</v>
      </c>
      <c r="QE360" s="5" t="e">
        <f t="shared" si="258"/>
        <v>#N/A</v>
      </c>
      <c r="QF360" s="1" t="e">
        <f t="shared" si="259"/>
        <v>#N/A</v>
      </c>
      <c r="QG360" s="1" t="e">
        <f t="shared" si="260"/>
        <v>#N/A</v>
      </c>
      <c r="QH360" s="1" t="e">
        <f t="shared" si="261"/>
        <v>#N/A</v>
      </c>
      <c r="QI360" s="1" t="e">
        <f t="shared" si="262"/>
        <v>#N/A</v>
      </c>
      <c r="QJ360" s="1" t="e">
        <f t="shared" si="263"/>
        <v>#N/A</v>
      </c>
      <c r="QK360" s="1" t="e">
        <f t="shared" si="264"/>
        <v>#N/A</v>
      </c>
      <c r="QL360" s="1" t="e">
        <f t="shared" si="265"/>
        <v>#N/A</v>
      </c>
      <c r="QM360" s="1" t="e">
        <f t="shared" si="266"/>
        <v>#N/A</v>
      </c>
      <c r="QN360" s="1" t="e">
        <f t="shared" si="267"/>
        <v>#N/A</v>
      </c>
      <c r="QO360" s="1" t="e">
        <f t="shared" si="268"/>
        <v>#N/A</v>
      </c>
      <c r="QP360" s="1" t="e">
        <f t="shared" si="269"/>
        <v>#N/A</v>
      </c>
      <c r="QQ360" s="5" t="s">
        <v>893</v>
      </c>
    </row>
    <row r="361" spans="1:459" s="1" customFormat="1" x14ac:dyDescent="0.2">
      <c r="A361" s="107">
        <v>11135030</v>
      </c>
      <c r="B361" s="108">
        <v>-77.08786111111111</v>
      </c>
      <c r="C361" s="108">
        <v>8.0367222222222221</v>
      </c>
      <c r="D361" s="109">
        <v>14</v>
      </c>
      <c r="E361" s="110" t="s">
        <v>696</v>
      </c>
      <c r="F361" s="110" t="s">
        <v>696</v>
      </c>
      <c r="G361" s="110" t="s">
        <v>310</v>
      </c>
      <c r="H361" s="1">
        <v>65535</v>
      </c>
      <c r="I361" s="1">
        <v>20.7</v>
      </c>
      <c r="J361" s="1">
        <v>20.7</v>
      </c>
      <c r="K361" s="1">
        <v>20.9</v>
      </c>
      <c r="L361" s="1">
        <v>22.1</v>
      </c>
      <c r="M361" s="1">
        <v>21.8</v>
      </c>
      <c r="N361" s="1">
        <v>21.5</v>
      </c>
      <c r="O361" s="1">
        <v>22.5</v>
      </c>
      <c r="P361" s="1">
        <v>22.6</v>
      </c>
      <c r="Q361" s="1">
        <v>20.3</v>
      </c>
      <c r="R361" s="1">
        <v>19.899999999999999</v>
      </c>
      <c r="S361" s="1">
        <v>23</v>
      </c>
      <c r="T361" s="1">
        <v>23.8</v>
      </c>
      <c r="U361" s="1">
        <v>21.1</v>
      </c>
      <c r="V361" s="1">
        <v>22.1</v>
      </c>
      <c r="W361" s="1">
        <v>22.8</v>
      </c>
      <c r="X361" s="1">
        <v>25.6</v>
      </c>
      <c r="Y361" s="1">
        <v>25.8</v>
      </c>
      <c r="Z361" s="1">
        <v>26</v>
      </c>
      <c r="AA361" s="1">
        <v>23.3</v>
      </c>
      <c r="AB361" s="1">
        <v>20.8</v>
      </c>
      <c r="AC361" s="1">
        <v>26.1</v>
      </c>
      <c r="AD361" s="1">
        <v>23.4</v>
      </c>
      <c r="AE361" s="1">
        <v>21.2</v>
      </c>
      <c r="AF361" s="1">
        <v>21.9</v>
      </c>
      <c r="AG361" s="1">
        <v>22.2</v>
      </c>
      <c r="AH361" s="1">
        <v>23.9</v>
      </c>
      <c r="AI361" s="1">
        <v>22.6</v>
      </c>
      <c r="AJ361" s="1">
        <v>21.1</v>
      </c>
      <c r="AK361" s="1">
        <v>25</v>
      </c>
      <c r="AL361" s="1">
        <v>23</v>
      </c>
      <c r="AM361" s="1">
        <v>20.8</v>
      </c>
      <c r="AN361" s="1">
        <v>22.1</v>
      </c>
      <c r="AO361" s="1">
        <v>20</v>
      </c>
      <c r="AP361" s="1">
        <v>23.6</v>
      </c>
      <c r="AQ361" s="1">
        <v>21.5</v>
      </c>
      <c r="AR361" s="1">
        <v>25.8</v>
      </c>
      <c r="AS361" s="1">
        <v>25.7</v>
      </c>
      <c r="AT361" s="1">
        <v>26.1</v>
      </c>
      <c r="AU361" s="1">
        <v>25.9</v>
      </c>
      <c r="AV361" s="1">
        <v>25.9</v>
      </c>
      <c r="AW361" s="1">
        <v>65535</v>
      </c>
      <c r="AX361" s="1">
        <v>65535</v>
      </c>
      <c r="AY361" s="1">
        <v>65535</v>
      </c>
      <c r="AZ361" s="1">
        <v>65535</v>
      </c>
      <c r="BA361" s="1">
        <v>65535</v>
      </c>
      <c r="BB361" s="1">
        <v>65535</v>
      </c>
      <c r="BC361" s="1">
        <v>65535</v>
      </c>
      <c r="BD361" s="1">
        <v>65535</v>
      </c>
      <c r="BE361" s="1">
        <v>65535</v>
      </c>
      <c r="BF361" s="1">
        <v>65535</v>
      </c>
      <c r="BG361" s="1">
        <v>65535</v>
      </c>
      <c r="BH361" s="1">
        <v>65535</v>
      </c>
      <c r="BI361" s="1">
        <v>65535</v>
      </c>
      <c r="BJ361" s="1">
        <v>65535</v>
      </c>
      <c r="BK361" s="1">
        <v>65535</v>
      </c>
      <c r="BL361" s="1">
        <v>65535</v>
      </c>
      <c r="BM361" s="1">
        <v>65535</v>
      </c>
      <c r="BN361" s="1">
        <v>65535</v>
      </c>
      <c r="BO361" s="102"/>
      <c r="BP361" s="1">
        <v>65535</v>
      </c>
      <c r="BQ361" s="1">
        <v>65535</v>
      </c>
      <c r="BR361" s="1">
        <v>65535</v>
      </c>
      <c r="BS361" s="1">
        <v>65535</v>
      </c>
      <c r="BT361" s="1">
        <v>65535</v>
      </c>
      <c r="BU361" s="1">
        <v>65535</v>
      </c>
      <c r="BV361" s="1">
        <v>65535</v>
      </c>
      <c r="BW361" s="1">
        <v>65535</v>
      </c>
      <c r="BX361" s="1">
        <v>65535</v>
      </c>
      <c r="BY361" s="1">
        <v>65535</v>
      </c>
      <c r="BZ361" s="1">
        <v>65535</v>
      </c>
      <c r="CA361" s="1">
        <v>65535</v>
      </c>
      <c r="CB361" s="1">
        <v>65535</v>
      </c>
      <c r="CC361" s="1">
        <v>65535</v>
      </c>
      <c r="CD361" s="1">
        <v>65535</v>
      </c>
      <c r="CE361" s="1">
        <v>65535</v>
      </c>
      <c r="CF361" s="1">
        <v>65535</v>
      </c>
      <c r="CG361" s="1">
        <v>65535</v>
      </c>
      <c r="CH361" s="1">
        <v>65535</v>
      </c>
      <c r="CI361" s="1">
        <v>65535</v>
      </c>
      <c r="CJ361" s="1">
        <v>65535</v>
      </c>
      <c r="CK361" s="1">
        <v>65535</v>
      </c>
      <c r="CL361" s="1">
        <v>65535</v>
      </c>
      <c r="CM361" s="1">
        <v>65535</v>
      </c>
      <c r="CN361" s="1">
        <v>65535</v>
      </c>
      <c r="CO361" s="1">
        <v>65535</v>
      </c>
      <c r="CP361" s="1">
        <v>65535</v>
      </c>
      <c r="CQ361" s="1">
        <v>65535</v>
      </c>
      <c r="CR361" s="1">
        <v>65535</v>
      </c>
      <c r="CS361" s="1">
        <v>65535</v>
      </c>
      <c r="CT361" s="1">
        <v>65535</v>
      </c>
      <c r="CU361" s="1">
        <v>65535</v>
      </c>
      <c r="CV361" s="1">
        <v>65535</v>
      </c>
      <c r="CW361" s="1">
        <v>65535</v>
      </c>
      <c r="CX361" s="1">
        <v>65535</v>
      </c>
      <c r="CY361" s="1">
        <v>65535</v>
      </c>
      <c r="CZ361" s="1">
        <v>65535</v>
      </c>
      <c r="DA361" s="1">
        <v>65535</v>
      </c>
      <c r="DB361" s="1">
        <v>65535</v>
      </c>
      <c r="DC361" s="1">
        <v>65535</v>
      </c>
      <c r="DD361" s="1">
        <v>65535</v>
      </c>
      <c r="DE361" s="1">
        <v>65535</v>
      </c>
      <c r="DF361" s="1">
        <v>65535</v>
      </c>
      <c r="DG361" s="1">
        <v>65535</v>
      </c>
      <c r="DH361" s="1">
        <v>65535</v>
      </c>
      <c r="DI361" s="1">
        <v>65535</v>
      </c>
      <c r="DJ361" s="1">
        <v>65535</v>
      </c>
      <c r="DK361" s="1">
        <v>65535</v>
      </c>
      <c r="DL361" s="1">
        <v>65535</v>
      </c>
      <c r="DM361" s="1">
        <v>65535</v>
      </c>
      <c r="DN361" s="1">
        <v>65535</v>
      </c>
      <c r="DO361" s="1">
        <v>65535</v>
      </c>
      <c r="DP361" s="1">
        <v>65535</v>
      </c>
      <c r="DQ361" s="1">
        <v>65535</v>
      </c>
      <c r="DR361" s="1">
        <v>65535</v>
      </c>
      <c r="DS361" s="1">
        <v>65535</v>
      </c>
      <c r="DT361" s="1">
        <v>65535</v>
      </c>
      <c r="DU361" s="1">
        <v>65535</v>
      </c>
      <c r="DV361" s="1">
        <v>65535</v>
      </c>
      <c r="DW361" s="1">
        <v>65535</v>
      </c>
      <c r="DX361" s="1">
        <v>65535</v>
      </c>
      <c r="DY361" s="1">
        <v>65535</v>
      </c>
      <c r="DZ361" s="1">
        <v>65535</v>
      </c>
      <c r="EA361" s="1">
        <v>65535</v>
      </c>
      <c r="EB361" s="1">
        <v>65535</v>
      </c>
      <c r="EC361" s="1">
        <v>65535</v>
      </c>
      <c r="ED361" s="1">
        <v>65535</v>
      </c>
      <c r="EE361" s="1">
        <v>65535</v>
      </c>
      <c r="EF361" s="1">
        <v>65535</v>
      </c>
      <c r="EG361" s="1">
        <v>65535</v>
      </c>
      <c r="EH361" s="1">
        <v>65535</v>
      </c>
      <c r="EI361" s="1">
        <v>65535</v>
      </c>
      <c r="EJ361" s="1">
        <v>65535</v>
      </c>
      <c r="EK361" s="1">
        <v>65535</v>
      </c>
      <c r="EL361" s="1">
        <v>65535</v>
      </c>
      <c r="EM361" s="1">
        <v>65535</v>
      </c>
      <c r="EN361" s="1">
        <v>65535</v>
      </c>
      <c r="EO361" s="1">
        <v>65535</v>
      </c>
      <c r="EP361" s="1">
        <v>65535</v>
      </c>
      <c r="EQ361" s="1">
        <v>65535</v>
      </c>
      <c r="ER361" s="1">
        <v>65535</v>
      </c>
      <c r="ES361" s="1">
        <v>65535</v>
      </c>
      <c r="ET361" s="1">
        <v>65535</v>
      </c>
      <c r="EU361" s="1">
        <v>65535</v>
      </c>
      <c r="EV361" s="1">
        <v>65535</v>
      </c>
      <c r="EW361" s="1">
        <v>65535</v>
      </c>
      <c r="EX361" s="1">
        <v>65535</v>
      </c>
      <c r="EY361" s="1">
        <v>65535</v>
      </c>
      <c r="EZ361" s="1">
        <v>65535</v>
      </c>
      <c r="FA361" s="1">
        <v>65535</v>
      </c>
      <c r="FB361" s="1">
        <v>65535</v>
      </c>
      <c r="FC361" s="1">
        <v>65535</v>
      </c>
      <c r="FD361" s="1">
        <v>65535</v>
      </c>
      <c r="FE361" s="1">
        <v>65535</v>
      </c>
      <c r="FF361" s="1">
        <v>65535</v>
      </c>
      <c r="FG361" s="1">
        <v>65535</v>
      </c>
      <c r="FH361" s="1">
        <v>65535</v>
      </c>
      <c r="FI361" s="1">
        <v>65535</v>
      </c>
      <c r="FJ361" s="1">
        <v>65535</v>
      </c>
      <c r="FK361" s="1">
        <v>65535</v>
      </c>
      <c r="FL361" s="1">
        <v>65535</v>
      </c>
      <c r="FM361" s="1">
        <v>65535</v>
      </c>
      <c r="FN361" s="1">
        <v>65535</v>
      </c>
      <c r="FO361" s="1">
        <v>65535</v>
      </c>
      <c r="FP361" s="1">
        <v>65535</v>
      </c>
      <c r="FQ361" s="1">
        <v>65535</v>
      </c>
      <c r="FR361" s="1">
        <v>65535</v>
      </c>
      <c r="FS361" s="1">
        <v>65535</v>
      </c>
      <c r="FT361" s="1">
        <v>65535</v>
      </c>
      <c r="FU361" s="1">
        <v>65535</v>
      </c>
      <c r="FV361" s="1">
        <v>65535</v>
      </c>
      <c r="FW361" s="1">
        <v>65535</v>
      </c>
      <c r="FX361" s="1">
        <v>65535</v>
      </c>
      <c r="FY361" s="1">
        <v>65535</v>
      </c>
      <c r="FZ361" s="1">
        <v>65535</v>
      </c>
      <c r="GA361" s="1">
        <v>65535</v>
      </c>
      <c r="GB361" s="1">
        <v>65535</v>
      </c>
      <c r="GC361" s="1">
        <v>65535</v>
      </c>
      <c r="GD361" s="1">
        <v>65535</v>
      </c>
      <c r="GE361" s="1">
        <v>65535</v>
      </c>
      <c r="GF361" s="1">
        <v>65535</v>
      </c>
      <c r="GG361" s="1">
        <v>65535</v>
      </c>
      <c r="GH361" s="1">
        <v>65535</v>
      </c>
      <c r="GI361" s="1">
        <v>65535</v>
      </c>
      <c r="GJ361" s="1">
        <v>65535</v>
      </c>
      <c r="GK361" s="1">
        <v>65535</v>
      </c>
      <c r="GL361" s="1">
        <v>65535</v>
      </c>
      <c r="GM361" s="1">
        <v>65535</v>
      </c>
      <c r="GN361" s="1">
        <v>65535</v>
      </c>
      <c r="GO361" s="1">
        <v>65535</v>
      </c>
      <c r="GP361" s="1">
        <v>65535</v>
      </c>
      <c r="GQ361" s="1">
        <v>65535</v>
      </c>
      <c r="GR361" s="1">
        <v>65535</v>
      </c>
      <c r="GS361" s="1">
        <v>65535</v>
      </c>
      <c r="GT361" s="1">
        <v>65535</v>
      </c>
      <c r="GU361" s="1">
        <v>65535</v>
      </c>
      <c r="GV361" s="1">
        <v>65535</v>
      </c>
      <c r="GW361" s="1">
        <v>65535</v>
      </c>
      <c r="GX361" s="1">
        <v>65535</v>
      </c>
      <c r="GY361" s="1">
        <v>65535</v>
      </c>
      <c r="GZ361" s="1">
        <v>65535</v>
      </c>
      <c r="HA361" s="1">
        <v>65535</v>
      </c>
      <c r="HB361" s="1">
        <v>65535</v>
      </c>
      <c r="HC361" s="1">
        <v>65535</v>
      </c>
      <c r="HD361" s="1">
        <v>65535</v>
      </c>
      <c r="HE361" s="1">
        <v>65535</v>
      </c>
      <c r="HF361" s="1">
        <v>65535</v>
      </c>
      <c r="HG361" s="1">
        <v>65535</v>
      </c>
      <c r="HH361" s="1">
        <v>65535</v>
      </c>
      <c r="HI361" s="1">
        <v>65535</v>
      </c>
      <c r="HJ361" s="1">
        <v>65535</v>
      </c>
      <c r="HK361" s="1">
        <v>65535</v>
      </c>
      <c r="HL361" s="1">
        <v>65535</v>
      </c>
      <c r="HM361" s="1">
        <v>65535</v>
      </c>
      <c r="HN361" s="1">
        <v>65535</v>
      </c>
      <c r="HO361" s="1">
        <v>65535</v>
      </c>
      <c r="HP361" s="1">
        <v>65535</v>
      </c>
      <c r="HQ361" s="1">
        <v>65535</v>
      </c>
      <c r="HR361" s="1">
        <v>65535</v>
      </c>
      <c r="HS361" s="1">
        <v>65535</v>
      </c>
      <c r="HT361" s="1">
        <v>65535</v>
      </c>
      <c r="HU361" s="1">
        <v>65535</v>
      </c>
      <c r="HV361" s="1">
        <v>65535</v>
      </c>
      <c r="HW361" s="1">
        <v>65535</v>
      </c>
      <c r="HX361" s="1">
        <v>65535</v>
      </c>
      <c r="HY361" s="1">
        <v>65535</v>
      </c>
      <c r="HZ361" s="1">
        <v>65535</v>
      </c>
      <c r="IA361" s="1">
        <v>65535</v>
      </c>
      <c r="IB361" s="1">
        <v>65535</v>
      </c>
      <c r="IC361" s="1">
        <v>65535</v>
      </c>
      <c r="ID361" s="1">
        <v>65535</v>
      </c>
      <c r="IE361" s="1">
        <v>65535</v>
      </c>
      <c r="IF361" s="1">
        <v>65535</v>
      </c>
      <c r="IG361" s="1">
        <v>65535</v>
      </c>
      <c r="IH361" s="1">
        <v>65535</v>
      </c>
      <c r="II361" s="1">
        <v>65535</v>
      </c>
      <c r="IJ361" s="1">
        <v>65535</v>
      </c>
      <c r="IK361" s="1">
        <v>65535</v>
      </c>
      <c r="IL361" s="1">
        <v>65535</v>
      </c>
      <c r="IM361" s="1">
        <v>65535</v>
      </c>
      <c r="IN361" s="1">
        <v>65535</v>
      </c>
      <c r="IO361" s="1">
        <v>65535</v>
      </c>
      <c r="IP361" s="1">
        <v>65535</v>
      </c>
      <c r="IQ361" s="1">
        <v>65535</v>
      </c>
      <c r="IR361" s="1">
        <v>65535</v>
      </c>
      <c r="IS361" s="1">
        <v>65535</v>
      </c>
      <c r="IT361" s="1">
        <v>65535</v>
      </c>
      <c r="IU361" s="1">
        <v>65535</v>
      </c>
      <c r="IV361" s="1">
        <v>65535</v>
      </c>
      <c r="IW361" s="1">
        <v>65535</v>
      </c>
      <c r="IX361" s="1">
        <v>65535</v>
      </c>
      <c r="IY361" s="1">
        <v>65535</v>
      </c>
      <c r="IZ361" s="1">
        <v>65535</v>
      </c>
      <c r="JA361" s="1">
        <v>65535</v>
      </c>
      <c r="JB361" s="1">
        <v>65535</v>
      </c>
      <c r="JC361" s="1">
        <v>65535</v>
      </c>
      <c r="JD361" s="1">
        <v>65535</v>
      </c>
      <c r="JE361" s="1">
        <v>65535</v>
      </c>
      <c r="JF361" s="1">
        <v>65535</v>
      </c>
      <c r="JG361" s="1">
        <v>65535</v>
      </c>
      <c r="JH361" s="1">
        <v>65535</v>
      </c>
      <c r="JI361" s="1">
        <v>65535</v>
      </c>
      <c r="JJ361" s="1">
        <v>65535</v>
      </c>
      <c r="JK361" s="1">
        <v>65535</v>
      </c>
      <c r="JL361" s="1">
        <v>65535</v>
      </c>
      <c r="JM361" s="1">
        <v>65535</v>
      </c>
      <c r="JN361" s="1">
        <v>65535</v>
      </c>
      <c r="JO361" s="1">
        <v>65535</v>
      </c>
      <c r="JP361" s="1">
        <v>65535</v>
      </c>
      <c r="JQ361" s="1">
        <v>65535</v>
      </c>
      <c r="JR361" s="1">
        <v>65535</v>
      </c>
      <c r="JS361" s="1">
        <v>65535</v>
      </c>
      <c r="JT361" s="1">
        <v>65535</v>
      </c>
      <c r="JU361" s="1">
        <v>65535</v>
      </c>
      <c r="JV361" s="1">
        <v>65535</v>
      </c>
      <c r="JW361" s="1">
        <v>65535</v>
      </c>
      <c r="JX361" s="1">
        <v>65535</v>
      </c>
      <c r="JY361" s="1">
        <v>65535</v>
      </c>
      <c r="JZ361" s="1">
        <v>65535</v>
      </c>
      <c r="KA361" s="1">
        <v>65535</v>
      </c>
      <c r="KB361" s="1">
        <v>65535</v>
      </c>
      <c r="KC361" s="1">
        <v>65535</v>
      </c>
      <c r="KD361" s="1">
        <v>65535</v>
      </c>
      <c r="KE361" s="1">
        <v>65535</v>
      </c>
      <c r="KF361" s="1">
        <v>65535</v>
      </c>
      <c r="KG361" s="1">
        <v>65535</v>
      </c>
      <c r="KH361" s="1">
        <v>65535</v>
      </c>
      <c r="KI361" s="1">
        <v>65535</v>
      </c>
      <c r="KJ361" s="1">
        <v>65535</v>
      </c>
      <c r="KK361" s="1">
        <v>65535</v>
      </c>
      <c r="KL361" s="1">
        <v>65535</v>
      </c>
      <c r="KM361" s="1">
        <v>65535</v>
      </c>
      <c r="KN361" s="1">
        <v>65535</v>
      </c>
      <c r="KO361" s="1">
        <v>65535</v>
      </c>
      <c r="KP361" s="1">
        <v>65535</v>
      </c>
      <c r="KQ361" s="1">
        <v>65535</v>
      </c>
      <c r="KR361" s="1">
        <v>65535</v>
      </c>
      <c r="KS361" s="1">
        <v>65535</v>
      </c>
      <c r="KT361" s="1">
        <v>65535</v>
      </c>
      <c r="KU361" s="1">
        <v>65535</v>
      </c>
      <c r="KV361" s="1">
        <v>65535</v>
      </c>
      <c r="KW361" s="1">
        <v>65535</v>
      </c>
      <c r="KX361" s="1">
        <v>65535</v>
      </c>
      <c r="KY361" s="1">
        <v>65535</v>
      </c>
      <c r="KZ361" s="1">
        <v>65535</v>
      </c>
      <c r="LA361" s="1">
        <v>65535</v>
      </c>
      <c r="LB361" s="1">
        <v>65535</v>
      </c>
      <c r="LC361" s="1">
        <v>65535</v>
      </c>
      <c r="LD361" s="1">
        <v>65535</v>
      </c>
      <c r="LE361" s="1">
        <v>65535</v>
      </c>
      <c r="LF361" s="1">
        <v>65535</v>
      </c>
      <c r="LG361" s="1">
        <v>65535</v>
      </c>
      <c r="LH361" s="1">
        <v>65535</v>
      </c>
      <c r="LI361" s="1">
        <v>65535</v>
      </c>
      <c r="LJ361" s="1">
        <v>65535</v>
      </c>
      <c r="LK361" s="1">
        <v>65535</v>
      </c>
      <c r="LL361" s="1">
        <v>65535</v>
      </c>
      <c r="LM361" s="1">
        <v>65535</v>
      </c>
      <c r="LN361" s="1">
        <v>65535</v>
      </c>
      <c r="LO361" s="1">
        <v>65535</v>
      </c>
      <c r="LP361" s="1">
        <v>65535</v>
      </c>
      <c r="LQ361" s="1">
        <v>65535</v>
      </c>
      <c r="LR361" s="1">
        <v>65535</v>
      </c>
      <c r="LS361" s="1">
        <v>65535</v>
      </c>
      <c r="LT361" s="1">
        <v>65535</v>
      </c>
      <c r="LU361" s="1">
        <v>65535</v>
      </c>
      <c r="LV361" s="1">
        <v>65535</v>
      </c>
      <c r="LW361" s="1">
        <v>65535</v>
      </c>
      <c r="LX361" s="1">
        <v>65535</v>
      </c>
      <c r="LY361" s="1">
        <v>65535</v>
      </c>
      <c r="LZ361" s="1">
        <v>65535</v>
      </c>
      <c r="MA361" s="1">
        <v>65535</v>
      </c>
      <c r="MB361" s="1">
        <v>65535</v>
      </c>
      <c r="MC361" s="1">
        <v>65535</v>
      </c>
      <c r="MD361" s="1">
        <v>65535</v>
      </c>
      <c r="ME361" s="1">
        <v>65535</v>
      </c>
      <c r="MF361" s="1">
        <v>65535</v>
      </c>
      <c r="MG361" s="1">
        <v>65535</v>
      </c>
      <c r="MH361" s="1">
        <v>65535</v>
      </c>
      <c r="MI361" s="1">
        <v>65535</v>
      </c>
      <c r="MJ361" s="1">
        <v>65535</v>
      </c>
      <c r="MK361" s="1">
        <v>65535</v>
      </c>
      <c r="ML361" s="1">
        <v>65535</v>
      </c>
      <c r="MM361" s="1">
        <v>65535</v>
      </c>
      <c r="MN361" s="1">
        <v>65535</v>
      </c>
      <c r="MO361" s="1">
        <v>65535</v>
      </c>
      <c r="MP361" s="1">
        <v>65535</v>
      </c>
      <c r="MQ361" s="1">
        <v>65535</v>
      </c>
      <c r="MR361" s="1">
        <v>65535</v>
      </c>
      <c r="MS361" s="1">
        <v>65535</v>
      </c>
      <c r="MT361" s="1">
        <v>65535</v>
      </c>
      <c r="MU361" s="1">
        <v>65535</v>
      </c>
      <c r="MV361" s="1">
        <v>65535</v>
      </c>
      <c r="MW361" s="1">
        <v>65535</v>
      </c>
      <c r="MX361" s="1">
        <v>65535</v>
      </c>
      <c r="MY361" s="1">
        <v>65535</v>
      </c>
      <c r="MZ361" s="1">
        <v>65535</v>
      </c>
      <c r="NA361" s="1">
        <v>65535</v>
      </c>
      <c r="NB361" s="1">
        <v>65535</v>
      </c>
      <c r="NC361" s="1">
        <v>65535</v>
      </c>
      <c r="ND361" s="1">
        <v>65535</v>
      </c>
      <c r="NE361" s="1">
        <v>65535</v>
      </c>
      <c r="NF361" s="1">
        <v>65535</v>
      </c>
      <c r="NG361" s="1">
        <v>65535</v>
      </c>
      <c r="NH361" s="1">
        <v>65535</v>
      </c>
      <c r="NI361" s="1">
        <v>65535</v>
      </c>
      <c r="NJ361" s="6">
        <f t="shared" si="270"/>
        <v>0.967741935483871</v>
      </c>
      <c r="NK361" s="3">
        <f t="shared" si="271"/>
        <v>0.35714285714285715</v>
      </c>
      <c r="NL361" s="3">
        <f t="shared" si="272"/>
        <v>0</v>
      </c>
      <c r="NM361" s="3">
        <f t="shared" si="273"/>
        <v>0</v>
      </c>
      <c r="NN361" s="3">
        <f t="shared" si="274"/>
        <v>0</v>
      </c>
      <c r="NO361" s="3">
        <f t="shared" si="275"/>
        <v>0</v>
      </c>
      <c r="NP361" s="3">
        <f t="shared" si="276"/>
        <v>0</v>
      </c>
      <c r="NQ361" s="3">
        <f t="shared" si="277"/>
        <v>0</v>
      </c>
      <c r="NR361" s="3">
        <f t="shared" si="278"/>
        <v>0</v>
      </c>
      <c r="NS361" s="3">
        <f t="shared" si="279"/>
        <v>0</v>
      </c>
      <c r="NT361" s="3">
        <f t="shared" si="280"/>
        <v>0</v>
      </c>
      <c r="NU361" s="3">
        <f t="shared" si="281"/>
        <v>0</v>
      </c>
      <c r="NV361" s="3">
        <f t="shared" si="282"/>
        <v>0.1095890410958904</v>
      </c>
      <c r="NW361" s="5">
        <f t="shared" si="283"/>
        <v>22.590000000000007</v>
      </c>
      <c r="NX361" s="1" t="e">
        <f t="shared" si="284"/>
        <v>#N/A</v>
      </c>
      <c r="NY361" s="1" t="e">
        <f t="shared" si="285"/>
        <v>#N/A</v>
      </c>
      <c r="NZ361" s="1" t="e">
        <f t="shared" si="286"/>
        <v>#N/A</v>
      </c>
      <c r="OA361" s="1" t="e">
        <f t="shared" si="287"/>
        <v>#N/A</v>
      </c>
      <c r="OB361" s="1" t="e">
        <f t="shared" si="288"/>
        <v>#N/A</v>
      </c>
      <c r="OC361" s="1" t="e">
        <f t="shared" si="289"/>
        <v>#N/A</v>
      </c>
      <c r="OD361" s="1" t="e">
        <f t="shared" si="290"/>
        <v>#N/A</v>
      </c>
      <c r="OE361" s="1" t="e">
        <f t="shared" si="291"/>
        <v>#N/A</v>
      </c>
      <c r="OF361" s="1" t="e">
        <f t="shared" si="292"/>
        <v>#N/A</v>
      </c>
      <c r="OG361" s="1" t="e">
        <f t="shared" si="293"/>
        <v>#N/A</v>
      </c>
      <c r="OH361" s="1" t="e">
        <f t="shared" si="294"/>
        <v>#N/A</v>
      </c>
      <c r="OI361" s="111" t="e">
        <f>NA()</f>
        <v>#N/A</v>
      </c>
      <c r="OJ361" s="112" t="e">
        <f>NA()</f>
        <v>#N/A</v>
      </c>
      <c r="OK361" s="112" t="e">
        <f>NA()</f>
        <v>#N/A</v>
      </c>
      <c r="OL361" s="112" t="e">
        <f>NA()</f>
        <v>#N/A</v>
      </c>
      <c r="OM361" s="112" t="e">
        <f>NA()</f>
        <v>#N/A</v>
      </c>
      <c r="ON361" s="112" t="e">
        <f>NA()</f>
        <v>#N/A</v>
      </c>
      <c r="OO361" s="112" t="e">
        <f>NA()</f>
        <v>#N/A</v>
      </c>
      <c r="OP361" s="112" t="e">
        <f>NA()</f>
        <v>#N/A</v>
      </c>
      <c r="OQ361" s="112" t="e">
        <f>NA()</f>
        <v>#N/A</v>
      </c>
      <c r="OR361" s="112" t="e">
        <f>NA()</f>
        <v>#N/A</v>
      </c>
      <c r="OS361" s="112" t="e">
        <f>NA()</f>
        <v>#N/A</v>
      </c>
      <c r="OT361" s="112" t="e">
        <f>NA()</f>
        <v>#N/A</v>
      </c>
      <c r="OU361" s="5" t="e">
        <f t="shared" si="246"/>
        <v>#N/A</v>
      </c>
      <c r="OV361" s="1" t="e">
        <f t="shared" si="247"/>
        <v>#N/A</v>
      </c>
      <c r="OW361" s="1" t="e">
        <f t="shared" si="248"/>
        <v>#N/A</v>
      </c>
      <c r="OX361" s="1" t="e">
        <f t="shared" si="249"/>
        <v>#N/A</v>
      </c>
      <c r="OY361" s="1" t="e">
        <f t="shared" si="250"/>
        <v>#N/A</v>
      </c>
      <c r="OZ361" s="1" t="e">
        <f t="shared" si="251"/>
        <v>#N/A</v>
      </c>
      <c r="PA361" s="1" t="e">
        <f t="shared" si="252"/>
        <v>#N/A</v>
      </c>
      <c r="PB361" s="1" t="e">
        <f t="shared" si="253"/>
        <v>#N/A</v>
      </c>
      <c r="PC361" s="1" t="e">
        <f t="shared" si="254"/>
        <v>#N/A</v>
      </c>
      <c r="PD361" s="1" t="e">
        <f t="shared" si="255"/>
        <v>#N/A</v>
      </c>
      <c r="PE361" s="1" t="e">
        <f t="shared" si="256"/>
        <v>#N/A</v>
      </c>
      <c r="PF361" s="1" t="e">
        <f t="shared" si="257"/>
        <v>#N/A</v>
      </c>
      <c r="PG361" s="111" t="e">
        <f>NA()</f>
        <v>#N/A</v>
      </c>
      <c r="PH361" s="112" t="e">
        <f>NA()</f>
        <v>#N/A</v>
      </c>
      <c r="PI361" s="112" t="e">
        <f>NA()</f>
        <v>#N/A</v>
      </c>
      <c r="PJ361" s="112" t="e">
        <f>NA()</f>
        <v>#N/A</v>
      </c>
      <c r="PK361" s="112" t="e">
        <f>NA()</f>
        <v>#N/A</v>
      </c>
      <c r="PL361" s="112" t="e">
        <f>NA()</f>
        <v>#N/A</v>
      </c>
      <c r="PM361" s="112" t="e">
        <f>NA()</f>
        <v>#N/A</v>
      </c>
      <c r="PN361" s="112" t="e">
        <f>NA()</f>
        <v>#N/A</v>
      </c>
      <c r="PO361" s="112" t="e">
        <f>NA()</f>
        <v>#N/A</v>
      </c>
      <c r="PP361" s="112" t="e">
        <f>NA()</f>
        <v>#N/A</v>
      </c>
      <c r="PQ361" s="112" t="e">
        <f>NA()</f>
        <v>#N/A</v>
      </c>
      <c r="PR361" s="137" t="e">
        <f>NA()</f>
        <v>#N/A</v>
      </c>
      <c r="PS361" s="5">
        <f t="array" ref="PS361">+IF(ISERROR($NW361)=FALSE,MIN(IF($H361:$AL361&lt;65534,$H361:$AL361,"")),NA())</f>
        <v>19.899999999999999</v>
      </c>
      <c r="PT361" s="1" t="e">
        <f t="array" ref="PT361">+IF(ISERROR($NX361)=FALSE,MIN(IF($AM361:$BN361&lt;65534,$AM361:$BN361,"")),NA())</f>
        <v>#N/A</v>
      </c>
      <c r="PU361" s="1" t="e">
        <f t="array" ref="PU361">+IF(ISERROR($NY361)=FALSE,MIN(IF($BP361:$CT361&lt;65534,$BP361:$CT361,"")),NA())</f>
        <v>#N/A</v>
      </c>
      <c r="PV361" s="1" t="e">
        <f t="array" ref="PV361">+IF(ISERROR($NZ361)=FALSE,MIN(IF($CU361:$DX361&lt;65534,$CU361:$DX361,"")),NA())</f>
        <v>#N/A</v>
      </c>
      <c r="PW361" s="1" t="e">
        <f t="array" ref="PW361">+IF(ISERROR($OA361)=FALSE,MIN(IF($DY361:$FC361&lt;65534,$DY361:$FC361,"")),NA())</f>
        <v>#N/A</v>
      </c>
      <c r="PX361" s="1" t="e">
        <f t="array" ref="PX361">+IF(ISERROR($OB361)=FALSE,MIN(IF($FD361:$GG361&lt;65534,$FD361:$GG361,"")),NA())</f>
        <v>#N/A</v>
      </c>
      <c r="PY361" s="1" t="e">
        <f t="array" ref="PY361">+IF(ISERROR($OC361)=FALSE,MIN(IF($GH361:$HL361&lt;65534,$GH361:$HL361,"")),NA())</f>
        <v>#N/A</v>
      </c>
      <c r="PZ361" s="1" t="e">
        <f t="array" ref="PZ361">+IF(ISERROR($OD361)=FALSE,MIN(IF($HM361:$IQ361&lt;65534,$HM361:$IQ361,"")),NA())</f>
        <v>#N/A</v>
      </c>
      <c r="QA361" s="1" t="e">
        <f t="array" ref="QA361">+IF(ISERROR($OE361)=FALSE,MIN(IF($IR361:$JU361&lt;65534,$IR361:$JU361,"")),NA())</f>
        <v>#N/A</v>
      </c>
      <c r="QB361" s="1" t="e">
        <f t="array" ref="QB361">+IF(ISERROR($OF361)=FALSE,MIN(IF($JV361:$KZ361&lt;65534,$JV361:$KZ361,"")),NA())</f>
        <v>#N/A</v>
      </c>
      <c r="QC361" s="1" t="e">
        <f t="array" ref="QC361">+IF(ISERROR($OG361)=FALSE,MIN(IF($LA361:$MD361&lt;65534,$LA361:$MD361,"")),NA())</f>
        <v>#N/A</v>
      </c>
      <c r="QD361" s="1" t="e">
        <f t="array" ref="QD361">+IF(ISERROR($OH361)=FALSE,MIN(IF($ME361:$NI361&lt;65534,$ME361:$NI361,"")),NA())</f>
        <v>#N/A</v>
      </c>
      <c r="QE361" s="5" t="e">
        <f t="shared" si="258"/>
        <v>#N/A</v>
      </c>
      <c r="QF361" s="1" t="e">
        <f t="shared" si="259"/>
        <v>#N/A</v>
      </c>
      <c r="QG361" s="1" t="e">
        <f t="shared" si="260"/>
        <v>#N/A</v>
      </c>
      <c r="QH361" s="1" t="e">
        <f t="shared" si="261"/>
        <v>#N/A</v>
      </c>
      <c r="QI361" s="1" t="e">
        <f t="shared" si="262"/>
        <v>#N/A</v>
      </c>
      <c r="QJ361" s="1" t="e">
        <f t="shared" si="263"/>
        <v>#N/A</v>
      </c>
      <c r="QK361" s="1" t="e">
        <f t="shared" si="264"/>
        <v>#N/A</v>
      </c>
      <c r="QL361" s="1" t="e">
        <f t="shared" si="265"/>
        <v>#N/A</v>
      </c>
      <c r="QM361" s="1" t="e">
        <f t="shared" si="266"/>
        <v>#N/A</v>
      </c>
      <c r="QN361" s="1" t="e">
        <f t="shared" si="267"/>
        <v>#N/A</v>
      </c>
      <c r="QO361" s="1" t="e">
        <f t="shared" si="268"/>
        <v>#N/A</v>
      </c>
      <c r="QP361" s="1" t="e">
        <f t="shared" si="269"/>
        <v>#N/A</v>
      </c>
      <c r="QQ361" s="5" t="s">
        <v>893</v>
      </c>
    </row>
    <row r="362" spans="1:459" s="1" customFormat="1" x14ac:dyDescent="0.2">
      <c r="A362" s="107">
        <v>11159010</v>
      </c>
      <c r="B362" s="108">
        <v>-77.328194444444435</v>
      </c>
      <c r="C362" s="108">
        <v>8.6162499999999991</v>
      </c>
      <c r="D362" s="109">
        <v>19</v>
      </c>
      <c r="E362" s="110" t="s">
        <v>697</v>
      </c>
      <c r="F362" s="110" t="s">
        <v>698</v>
      </c>
      <c r="G362" s="110" t="s">
        <v>310</v>
      </c>
      <c r="H362" s="1">
        <v>65535</v>
      </c>
      <c r="I362" s="1">
        <v>65535</v>
      </c>
      <c r="J362" s="1">
        <v>25.4</v>
      </c>
      <c r="K362" s="1">
        <v>24.9</v>
      </c>
      <c r="L362" s="1">
        <v>26.9</v>
      </c>
      <c r="M362" s="1">
        <v>26.2</v>
      </c>
      <c r="N362" s="1">
        <v>65535</v>
      </c>
      <c r="O362" s="1">
        <v>65535</v>
      </c>
      <c r="P362" s="1">
        <v>25.1</v>
      </c>
      <c r="Q362" s="1">
        <v>24</v>
      </c>
      <c r="R362" s="1">
        <v>24.3</v>
      </c>
      <c r="S362" s="1">
        <v>24.6</v>
      </c>
      <c r="T362" s="1">
        <v>25.1</v>
      </c>
      <c r="U362" s="1">
        <v>25.1</v>
      </c>
      <c r="V362" s="1">
        <v>25.5</v>
      </c>
      <c r="W362" s="1">
        <v>27</v>
      </c>
      <c r="X362" s="1">
        <v>26.6</v>
      </c>
      <c r="Y362" s="1">
        <v>26.4</v>
      </c>
      <c r="Z362" s="1">
        <v>26.8</v>
      </c>
      <c r="AA362" s="1">
        <v>26.6</v>
      </c>
      <c r="AB362" s="1">
        <v>27</v>
      </c>
      <c r="AC362" s="1">
        <v>26.8</v>
      </c>
      <c r="AD362" s="1">
        <v>26.1</v>
      </c>
      <c r="AE362" s="1">
        <v>25.5</v>
      </c>
      <c r="AF362" s="1">
        <v>26.2</v>
      </c>
      <c r="AG362" s="1">
        <v>26.2</v>
      </c>
      <c r="AH362" s="1">
        <v>25.9</v>
      </c>
      <c r="AI362" s="1">
        <v>24.7</v>
      </c>
      <c r="AJ362" s="1">
        <v>25.2</v>
      </c>
      <c r="AK362" s="1">
        <v>25.3</v>
      </c>
      <c r="AL362" s="1">
        <v>25.6</v>
      </c>
      <c r="AM362" s="1">
        <v>65535</v>
      </c>
      <c r="AN362" s="1">
        <v>25.3</v>
      </c>
      <c r="AO362" s="1">
        <v>25.6</v>
      </c>
      <c r="AP362" s="1">
        <v>25.2</v>
      </c>
      <c r="AQ362" s="1">
        <v>26.4</v>
      </c>
      <c r="AR362" s="1">
        <v>26.9</v>
      </c>
      <c r="AS362" s="1">
        <v>26.6</v>
      </c>
      <c r="AT362" s="1">
        <v>26.9</v>
      </c>
      <c r="AU362" s="1">
        <v>26.1</v>
      </c>
      <c r="AV362" s="1">
        <v>26.8</v>
      </c>
      <c r="AW362" s="1">
        <v>65535</v>
      </c>
      <c r="AX362" s="1">
        <v>26.3</v>
      </c>
      <c r="AY362" s="1">
        <v>26.5</v>
      </c>
      <c r="AZ362" s="1">
        <v>26.3</v>
      </c>
      <c r="BA362" s="1">
        <v>25.3</v>
      </c>
      <c r="BB362" s="1">
        <v>25.4</v>
      </c>
      <c r="BC362" s="1">
        <v>25.1</v>
      </c>
      <c r="BD362" s="1">
        <v>25.7</v>
      </c>
      <c r="BE362" s="1">
        <v>26.4</v>
      </c>
      <c r="BF362" s="1">
        <v>25</v>
      </c>
      <c r="BG362" s="1">
        <v>25.9</v>
      </c>
      <c r="BH362" s="1">
        <v>26.5</v>
      </c>
      <c r="BI362" s="1">
        <v>26.7</v>
      </c>
      <c r="BJ362" s="1">
        <v>25.7</v>
      </c>
      <c r="BK362" s="1">
        <v>26</v>
      </c>
      <c r="BL362" s="1">
        <v>26.6</v>
      </c>
      <c r="BM362" s="1">
        <v>24.9</v>
      </c>
      <c r="BN362" s="1">
        <v>25.9</v>
      </c>
      <c r="BO362" s="102"/>
      <c r="BP362" s="1">
        <v>26.5</v>
      </c>
      <c r="BQ362" s="1">
        <v>65535</v>
      </c>
      <c r="BR362" s="1">
        <v>26.3</v>
      </c>
      <c r="BS362" s="1">
        <v>24.8</v>
      </c>
      <c r="BT362" s="1">
        <v>25.9</v>
      </c>
      <c r="BU362" s="1">
        <v>26.5</v>
      </c>
      <c r="BV362" s="1">
        <v>26.5</v>
      </c>
      <c r="BW362" s="1">
        <v>25.9</v>
      </c>
      <c r="BX362" s="1">
        <v>25.9</v>
      </c>
      <c r="BY362" s="1">
        <v>26.3</v>
      </c>
      <c r="BZ362" s="1">
        <v>26.5</v>
      </c>
      <c r="CA362" s="1">
        <v>26.4</v>
      </c>
      <c r="CB362" s="1">
        <v>25.6</v>
      </c>
      <c r="CC362" s="1">
        <v>25.9</v>
      </c>
      <c r="CD362" s="1">
        <v>26.4</v>
      </c>
      <c r="CE362" s="1">
        <v>26.6</v>
      </c>
      <c r="CF362" s="1">
        <v>26.5</v>
      </c>
      <c r="CG362" s="1">
        <v>26.7</v>
      </c>
      <c r="CH362" s="1">
        <v>26.7</v>
      </c>
      <c r="CI362" s="1">
        <v>25.3</v>
      </c>
      <c r="CJ362" s="1">
        <v>26.1</v>
      </c>
      <c r="CK362" s="1">
        <v>26.1</v>
      </c>
      <c r="CL362" s="1">
        <v>25.5</v>
      </c>
      <c r="CM362" s="1">
        <v>26.2</v>
      </c>
      <c r="CN362" s="1">
        <v>26.5</v>
      </c>
      <c r="CO362" s="1">
        <v>25.7</v>
      </c>
      <c r="CP362" s="1">
        <v>26.7</v>
      </c>
      <c r="CQ362" s="1">
        <v>25.8</v>
      </c>
      <c r="CR362" s="1">
        <v>26.3</v>
      </c>
      <c r="CS362" s="1">
        <v>24.9</v>
      </c>
      <c r="CT362" s="1">
        <v>26.8</v>
      </c>
      <c r="CU362" s="1">
        <v>65535</v>
      </c>
      <c r="CV362" s="1">
        <v>65535</v>
      </c>
      <c r="CW362" s="1">
        <v>27.1</v>
      </c>
      <c r="CX362" s="1">
        <v>25.5</v>
      </c>
      <c r="CY362" s="1">
        <v>25.6</v>
      </c>
      <c r="CZ362" s="1">
        <v>25.3</v>
      </c>
      <c r="DA362" s="1">
        <v>26.7</v>
      </c>
      <c r="DB362" s="1">
        <v>25.5</v>
      </c>
      <c r="DC362" s="1">
        <v>25.6</v>
      </c>
      <c r="DD362" s="1">
        <v>25.8</v>
      </c>
      <c r="DE362" s="1">
        <v>25.1</v>
      </c>
      <c r="DF362" s="1">
        <v>25.9</v>
      </c>
      <c r="DG362" s="1">
        <v>26.4</v>
      </c>
      <c r="DH362" s="1">
        <v>26.2</v>
      </c>
      <c r="DI362" s="1">
        <v>26.2</v>
      </c>
      <c r="DJ362" s="1">
        <v>27.5</v>
      </c>
      <c r="DK362" s="1">
        <v>65535</v>
      </c>
      <c r="DL362" s="1">
        <v>27.6</v>
      </c>
      <c r="DM362" s="1">
        <v>27.2</v>
      </c>
      <c r="DN362" s="1">
        <v>26.8</v>
      </c>
      <c r="DO362" s="1">
        <v>26.3</v>
      </c>
      <c r="DP362" s="1">
        <v>27.6</v>
      </c>
      <c r="DQ362" s="1">
        <v>24.7</v>
      </c>
      <c r="DR362" s="1">
        <v>24.7</v>
      </c>
      <c r="DS362" s="1">
        <v>25.8</v>
      </c>
      <c r="DT362" s="1">
        <v>27.3</v>
      </c>
      <c r="DU362" s="1">
        <v>26.4</v>
      </c>
      <c r="DV362" s="1">
        <v>26.9</v>
      </c>
      <c r="DW362" s="1">
        <v>27.2</v>
      </c>
      <c r="DX362" s="1">
        <v>27.9</v>
      </c>
      <c r="DY362" s="1">
        <v>27.6</v>
      </c>
      <c r="DZ362" s="1">
        <v>28</v>
      </c>
      <c r="EA362" s="1">
        <v>27.5</v>
      </c>
      <c r="EB362" s="1">
        <v>27</v>
      </c>
      <c r="EC362" s="1">
        <v>26.3</v>
      </c>
      <c r="ED362" s="1">
        <v>27.3</v>
      </c>
      <c r="EE362" s="1">
        <v>27.1</v>
      </c>
      <c r="EF362" s="1">
        <v>27.2</v>
      </c>
      <c r="EG362" s="1">
        <v>25.5</v>
      </c>
      <c r="EH362" s="1">
        <v>23.6</v>
      </c>
      <c r="EI362" s="1">
        <v>24.7</v>
      </c>
      <c r="EJ362" s="1">
        <v>25.6</v>
      </c>
      <c r="EK362" s="1">
        <v>25.4</v>
      </c>
      <c r="EL362" s="1">
        <v>25.4</v>
      </c>
      <c r="EM362" s="1">
        <v>65535</v>
      </c>
      <c r="EN362" s="1">
        <v>25.4</v>
      </c>
      <c r="EO362" s="1">
        <v>25.2</v>
      </c>
      <c r="EP362" s="1">
        <v>24.9</v>
      </c>
      <c r="EQ362" s="1">
        <v>23.7</v>
      </c>
      <c r="ER362" s="1">
        <v>24.5</v>
      </c>
      <c r="ES362" s="1">
        <v>25.3</v>
      </c>
      <c r="ET362" s="1">
        <v>24</v>
      </c>
      <c r="EU362" s="1">
        <v>24.4</v>
      </c>
      <c r="EV362" s="1">
        <v>25.2</v>
      </c>
      <c r="EW362" s="1">
        <v>24</v>
      </c>
      <c r="EX362" s="1">
        <v>25</v>
      </c>
      <c r="EY362" s="1">
        <v>25.2</v>
      </c>
      <c r="EZ362" s="1">
        <v>25.8</v>
      </c>
      <c r="FA362" s="1">
        <v>24.7</v>
      </c>
      <c r="FB362" s="1">
        <v>24.7</v>
      </c>
      <c r="FC362" s="1">
        <v>24.8</v>
      </c>
      <c r="FD362" s="1">
        <v>24.2</v>
      </c>
      <c r="FE362" s="1">
        <v>25</v>
      </c>
      <c r="FF362" s="1">
        <v>25.2</v>
      </c>
      <c r="FG362" s="1">
        <v>25.7</v>
      </c>
      <c r="FH362" s="1">
        <v>65535</v>
      </c>
      <c r="FI362" s="1">
        <v>65535</v>
      </c>
      <c r="FJ362" s="1">
        <v>65535</v>
      </c>
      <c r="FK362" s="1">
        <v>25.1</v>
      </c>
      <c r="FL362" s="1">
        <v>26.3</v>
      </c>
      <c r="FM362" s="1">
        <v>24.2</v>
      </c>
      <c r="FN362" s="1">
        <v>65535</v>
      </c>
      <c r="FO362" s="1">
        <v>23.7</v>
      </c>
      <c r="FP362" s="1">
        <v>25.6</v>
      </c>
      <c r="FQ362" s="1">
        <v>25.7</v>
      </c>
      <c r="FR362" s="1">
        <v>24.3</v>
      </c>
      <c r="FS362" s="1">
        <v>24.4</v>
      </c>
      <c r="FT362" s="1">
        <v>65535</v>
      </c>
      <c r="FU362" s="1">
        <v>27.8</v>
      </c>
      <c r="FV362" s="1">
        <v>27</v>
      </c>
      <c r="FW362" s="1">
        <v>65535</v>
      </c>
      <c r="FX362" s="1">
        <v>65535</v>
      </c>
      <c r="FY362" s="1">
        <v>65535</v>
      </c>
      <c r="FZ362" s="1">
        <v>65535</v>
      </c>
      <c r="GA362" s="1">
        <v>65535</v>
      </c>
      <c r="GB362" s="1">
        <v>65535</v>
      </c>
      <c r="GC362" s="1">
        <v>26.5</v>
      </c>
      <c r="GD362" s="1">
        <v>65535</v>
      </c>
      <c r="GE362" s="1">
        <v>65535</v>
      </c>
      <c r="GF362" s="1">
        <v>65535</v>
      </c>
      <c r="GG362" s="1">
        <v>65535</v>
      </c>
      <c r="GH362" s="1">
        <v>25.7</v>
      </c>
      <c r="GI362" s="1">
        <v>23.3</v>
      </c>
      <c r="GJ362" s="1">
        <v>25.1</v>
      </c>
      <c r="GK362" s="1">
        <v>26.6</v>
      </c>
      <c r="GL362" s="1">
        <v>25.9</v>
      </c>
      <c r="GM362" s="1">
        <v>26.2</v>
      </c>
      <c r="GN362" s="1">
        <v>27.2</v>
      </c>
      <c r="GO362" s="1">
        <v>25.2</v>
      </c>
      <c r="GP362" s="1">
        <v>24.7</v>
      </c>
      <c r="GQ362" s="1">
        <v>24.7</v>
      </c>
      <c r="GR362" s="1">
        <v>25.1</v>
      </c>
      <c r="GS362" s="1">
        <v>25.9</v>
      </c>
      <c r="GT362" s="1">
        <v>24.1</v>
      </c>
      <c r="GU362" s="1">
        <v>23.4</v>
      </c>
      <c r="GV362" s="1">
        <v>23.6</v>
      </c>
      <c r="GW362" s="1">
        <v>24.6</v>
      </c>
      <c r="GX362" s="1">
        <v>25</v>
      </c>
      <c r="GY362" s="1">
        <v>26.3</v>
      </c>
      <c r="GZ362" s="1">
        <v>22.5</v>
      </c>
      <c r="HA362" s="1">
        <v>26.8</v>
      </c>
      <c r="HB362" s="1">
        <v>27.4</v>
      </c>
      <c r="HC362" s="1">
        <v>24.1</v>
      </c>
      <c r="HD362" s="1">
        <v>23.6</v>
      </c>
      <c r="HE362" s="1">
        <v>24</v>
      </c>
      <c r="HF362" s="1">
        <v>24.1</v>
      </c>
      <c r="HG362" s="1">
        <v>24.4</v>
      </c>
      <c r="HH362" s="1">
        <v>22.1</v>
      </c>
      <c r="HI362" s="1">
        <v>25.6</v>
      </c>
      <c r="HJ362" s="1">
        <v>27.3</v>
      </c>
      <c r="HK362" s="1">
        <v>26</v>
      </c>
      <c r="HL362" s="1">
        <v>26.7</v>
      </c>
      <c r="HM362" s="1">
        <v>27</v>
      </c>
      <c r="HN362" s="1">
        <v>23.5</v>
      </c>
      <c r="HO362" s="1">
        <v>25.7</v>
      </c>
      <c r="HP362" s="1">
        <v>23.2</v>
      </c>
      <c r="HQ362" s="1">
        <v>25.5</v>
      </c>
      <c r="HR362" s="1">
        <v>23</v>
      </c>
      <c r="HS362" s="1">
        <v>24.2</v>
      </c>
      <c r="HT362" s="1">
        <v>24.9</v>
      </c>
      <c r="HU362" s="1">
        <v>23.8</v>
      </c>
      <c r="HV362" s="1">
        <v>27.1</v>
      </c>
      <c r="HW362" s="1">
        <v>27.1</v>
      </c>
      <c r="HX362" s="1">
        <v>26.7</v>
      </c>
      <c r="HY362" s="1">
        <v>25.6</v>
      </c>
      <c r="HZ362" s="1">
        <v>24.3</v>
      </c>
      <c r="IA362" s="1">
        <v>22.8</v>
      </c>
      <c r="IB362" s="1">
        <v>24</v>
      </c>
      <c r="IC362" s="1">
        <v>23.8</v>
      </c>
      <c r="ID362" s="1">
        <v>25.4</v>
      </c>
      <c r="IE362" s="1">
        <v>26.2</v>
      </c>
      <c r="IF362" s="1">
        <v>25</v>
      </c>
      <c r="IG362" s="1">
        <v>22.6</v>
      </c>
      <c r="IH362" s="1">
        <v>25</v>
      </c>
      <c r="II362" s="1">
        <v>65535</v>
      </c>
      <c r="IJ362" s="1">
        <v>23.3</v>
      </c>
      <c r="IK362" s="1">
        <v>23.4</v>
      </c>
      <c r="IL362" s="1">
        <v>25.3</v>
      </c>
      <c r="IM362" s="1">
        <v>27.3</v>
      </c>
      <c r="IN362" s="1">
        <v>23.3</v>
      </c>
      <c r="IO362" s="1">
        <v>24.6</v>
      </c>
      <c r="IP362" s="1">
        <v>25.1</v>
      </c>
      <c r="IQ362" s="1">
        <v>26.8</v>
      </c>
      <c r="IR362" s="1">
        <v>25.7</v>
      </c>
      <c r="IS362" s="1">
        <v>23.8</v>
      </c>
      <c r="IT362" s="1">
        <v>23.8</v>
      </c>
      <c r="IU362" s="1">
        <v>25.7</v>
      </c>
      <c r="IV362" s="1">
        <v>25.2</v>
      </c>
      <c r="IW362" s="1">
        <v>26.2</v>
      </c>
      <c r="IX362" s="1">
        <v>25.6</v>
      </c>
      <c r="IY362" s="1">
        <v>22.1</v>
      </c>
      <c r="IZ362" s="1">
        <v>25.6</v>
      </c>
      <c r="JA362" s="1">
        <v>26.8</v>
      </c>
      <c r="JB362" s="1">
        <v>26.6</v>
      </c>
      <c r="JC362" s="1">
        <v>25.5</v>
      </c>
      <c r="JD362" s="1">
        <v>25.1</v>
      </c>
      <c r="JE362" s="1">
        <v>25.8</v>
      </c>
      <c r="JF362" s="1">
        <v>65535</v>
      </c>
      <c r="JG362" s="1">
        <v>23.7</v>
      </c>
      <c r="JH362" s="1">
        <v>25</v>
      </c>
      <c r="JI362" s="1">
        <v>23.2</v>
      </c>
      <c r="JJ362" s="1">
        <v>24.4</v>
      </c>
      <c r="JK362" s="1">
        <v>24</v>
      </c>
      <c r="JL362" s="1">
        <v>24.6</v>
      </c>
      <c r="JM362" s="1">
        <v>24</v>
      </c>
      <c r="JN362" s="1">
        <v>25.1</v>
      </c>
      <c r="JO362" s="1">
        <v>23.9</v>
      </c>
      <c r="JP362" s="1">
        <v>23.1</v>
      </c>
      <c r="JQ362" s="1">
        <v>25.2</v>
      </c>
      <c r="JR362" s="1">
        <v>25</v>
      </c>
      <c r="JS362" s="1">
        <v>24.3</v>
      </c>
      <c r="JT362" s="1">
        <v>22.9</v>
      </c>
      <c r="JU362" s="1">
        <v>24.8</v>
      </c>
      <c r="JV362" s="1">
        <v>24.7</v>
      </c>
      <c r="JW362" s="1">
        <v>24.4</v>
      </c>
      <c r="JX362" s="1">
        <v>23.9</v>
      </c>
      <c r="JY362" s="1">
        <v>24.4</v>
      </c>
      <c r="JZ362" s="1">
        <v>25.6</v>
      </c>
      <c r="KA362" s="1">
        <v>24.6</v>
      </c>
      <c r="KB362" s="1">
        <v>24.6</v>
      </c>
      <c r="KC362" s="1">
        <v>25</v>
      </c>
      <c r="KD362" s="1">
        <v>23.5</v>
      </c>
      <c r="KE362" s="1">
        <v>23.3</v>
      </c>
      <c r="KF362" s="1">
        <v>25.2</v>
      </c>
      <c r="KG362" s="1">
        <v>24.2</v>
      </c>
      <c r="KH362" s="1">
        <v>24.3</v>
      </c>
      <c r="KI362" s="1">
        <v>23.7</v>
      </c>
      <c r="KJ362" s="1">
        <v>24.6</v>
      </c>
      <c r="KK362" s="1">
        <v>24.8</v>
      </c>
      <c r="KL362" s="1">
        <v>23.3</v>
      </c>
      <c r="KM362" s="1">
        <v>24.3</v>
      </c>
      <c r="KN362" s="1">
        <v>23.5</v>
      </c>
      <c r="KO362" s="1">
        <v>24.2</v>
      </c>
      <c r="KP362" s="1">
        <v>24</v>
      </c>
      <c r="KQ362" s="1">
        <v>24.4</v>
      </c>
      <c r="KR362" s="1">
        <v>24.1</v>
      </c>
      <c r="KS362" s="1">
        <v>65535</v>
      </c>
      <c r="KT362" s="1">
        <v>65535</v>
      </c>
      <c r="KU362" s="1">
        <v>24.7</v>
      </c>
      <c r="KV362" s="1">
        <v>25.2</v>
      </c>
      <c r="KW362" s="1">
        <v>25.5</v>
      </c>
      <c r="KX362" s="1">
        <v>25.7</v>
      </c>
      <c r="KY362" s="1">
        <v>25.2</v>
      </c>
      <c r="KZ362" s="1">
        <v>25.3</v>
      </c>
      <c r="LA362" s="1">
        <v>25.7</v>
      </c>
      <c r="LB362" s="1">
        <v>23.7</v>
      </c>
      <c r="LC362" s="1">
        <v>25.1</v>
      </c>
      <c r="LD362" s="1">
        <v>26.1</v>
      </c>
      <c r="LE362" s="1">
        <v>23</v>
      </c>
      <c r="LF362" s="1">
        <v>25</v>
      </c>
      <c r="LG362" s="1">
        <v>25.2</v>
      </c>
      <c r="LH362" s="1">
        <v>26.9</v>
      </c>
      <c r="LI362" s="1">
        <v>24.4</v>
      </c>
      <c r="LJ362" s="1">
        <v>23.7</v>
      </c>
      <c r="LK362" s="1">
        <v>24.9</v>
      </c>
      <c r="LL362" s="1">
        <v>25.1</v>
      </c>
      <c r="LM362" s="1">
        <v>24.7</v>
      </c>
      <c r="LN362" s="1">
        <v>24.3</v>
      </c>
      <c r="LO362" s="1">
        <v>24.6</v>
      </c>
      <c r="LP362" s="1">
        <v>24.3</v>
      </c>
      <c r="LQ362" s="1">
        <v>25</v>
      </c>
      <c r="LR362" s="1">
        <v>24.9</v>
      </c>
      <c r="LS362" s="1">
        <v>24.5</v>
      </c>
      <c r="LT362" s="1">
        <v>24.4</v>
      </c>
      <c r="LU362" s="1">
        <v>25.1</v>
      </c>
      <c r="LV362" s="1">
        <v>25.1</v>
      </c>
      <c r="LW362" s="1">
        <v>24.7</v>
      </c>
      <c r="LX362" s="1">
        <v>24.2</v>
      </c>
      <c r="LY362" s="1">
        <v>26.2</v>
      </c>
      <c r="LZ362" s="1">
        <v>26.9</v>
      </c>
      <c r="MA362" s="1">
        <v>65535</v>
      </c>
      <c r="MB362" s="1">
        <v>25.3</v>
      </c>
      <c r="MC362" s="1">
        <v>25.3</v>
      </c>
      <c r="MD362" s="1">
        <v>24.9</v>
      </c>
      <c r="ME362" s="1">
        <v>65535</v>
      </c>
      <c r="MF362" s="1">
        <v>65535</v>
      </c>
      <c r="MG362" s="1">
        <v>65535</v>
      </c>
      <c r="MH362" s="1">
        <v>65535</v>
      </c>
      <c r="MI362" s="1">
        <v>65535</v>
      </c>
      <c r="MJ362" s="1">
        <v>65535</v>
      </c>
      <c r="MK362" s="1">
        <v>65535</v>
      </c>
      <c r="ML362" s="1">
        <v>65535</v>
      </c>
      <c r="MM362" s="1">
        <v>65535</v>
      </c>
      <c r="MN362" s="1">
        <v>65535</v>
      </c>
      <c r="MO362" s="1">
        <v>65535</v>
      </c>
      <c r="MP362" s="1">
        <v>65535</v>
      </c>
      <c r="MQ362" s="1">
        <v>65535</v>
      </c>
      <c r="MR362" s="1">
        <v>65535</v>
      </c>
      <c r="MS362" s="1">
        <v>65535</v>
      </c>
      <c r="MT362" s="1">
        <v>65535</v>
      </c>
      <c r="MU362" s="1">
        <v>65535</v>
      </c>
      <c r="MV362" s="1">
        <v>65535</v>
      </c>
      <c r="MW362" s="1">
        <v>65535</v>
      </c>
      <c r="MX362" s="1">
        <v>65535</v>
      </c>
      <c r="MY362" s="1">
        <v>65535</v>
      </c>
      <c r="MZ362" s="1">
        <v>65535</v>
      </c>
      <c r="NA362" s="1">
        <v>65535</v>
      </c>
      <c r="NB362" s="1">
        <v>65535</v>
      </c>
      <c r="NC362" s="1">
        <v>65535</v>
      </c>
      <c r="ND362" s="1">
        <v>65535</v>
      </c>
      <c r="NE362" s="1">
        <v>65535</v>
      </c>
      <c r="NF362" s="1">
        <v>65535</v>
      </c>
      <c r="NG362" s="1">
        <v>65535</v>
      </c>
      <c r="NH362" s="1">
        <v>65535</v>
      </c>
      <c r="NI362" s="1">
        <v>65535</v>
      </c>
      <c r="NJ362" s="6">
        <f t="shared" si="270"/>
        <v>0.87096774193548387</v>
      </c>
      <c r="NK362" s="3">
        <f t="shared" si="271"/>
        <v>0.9285714285714286</v>
      </c>
      <c r="NL362" s="3">
        <f t="shared" si="272"/>
        <v>0.967741935483871</v>
      </c>
      <c r="NM362" s="3">
        <f t="shared" si="273"/>
        <v>0.9</v>
      </c>
      <c r="NN362" s="3">
        <f t="shared" si="274"/>
        <v>0.967741935483871</v>
      </c>
      <c r="NO362" s="3">
        <f t="shared" si="275"/>
        <v>0.5</v>
      </c>
      <c r="NP362" s="3">
        <f t="shared" si="276"/>
        <v>1</v>
      </c>
      <c r="NQ362" s="3">
        <f t="shared" si="277"/>
        <v>0.967741935483871</v>
      </c>
      <c r="NR362" s="3">
        <f t="shared" si="278"/>
        <v>0.96666666666666667</v>
      </c>
      <c r="NS362" s="3">
        <f t="shared" si="279"/>
        <v>0.93548387096774188</v>
      </c>
      <c r="NT362" s="3">
        <f t="shared" si="280"/>
        <v>0.96666666666666667</v>
      </c>
      <c r="NU362" s="3">
        <f t="shared" si="281"/>
        <v>0</v>
      </c>
      <c r="NV362" s="3">
        <f t="shared" si="282"/>
        <v>0.83013698630136989</v>
      </c>
      <c r="NW362" s="5">
        <f t="shared" si="283"/>
        <v>25.740740740740748</v>
      </c>
      <c r="NX362" s="1">
        <f t="shared" si="284"/>
        <v>26.000000000000004</v>
      </c>
      <c r="NY362" s="1">
        <f t="shared" si="285"/>
        <v>26.126666666666665</v>
      </c>
      <c r="NZ362" s="1">
        <f t="shared" si="286"/>
        <v>26.325925925925926</v>
      </c>
      <c r="OA362" s="1">
        <f t="shared" si="287"/>
        <v>25.5</v>
      </c>
      <c r="OB362" s="1">
        <f t="shared" si="288"/>
        <v>25.38</v>
      </c>
      <c r="OC362" s="1">
        <f t="shared" si="289"/>
        <v>25.070967741935487</v>
      </c>
      <c r="OD362" s="1">
        <f t="shared" si="290"/>
        <v>24.849999999999991</v>
      </c>
      <c r="OE362" s="1">
        <f t="shared" si="291"/>
        <v>24.713793103448278</v>
      </c>
      <c r="OF362" s="1">
        <f t="shared" si="292"/>
        <v>24.489655172413798</v>
      </c>
      <c r="OG362" s="1">
        <f t="shared" si="293"/>
        <v>24.937931034482759</v>
      </c>
      <c r="OH362" s="1" t="e">
        <f t="shared" si="294"/>
        <v>#N/A</v>
      </c>
      <c r="OI362" s="111" t="e">
        <f>NA()</f>
        <v>#N/A</v>
      </c>
      <c r="OJ362" s="112" t="e">
        <f>NA()</f>
        <v>#N/A</v>
      </c>
      <c r="OK362" s="112" t="e">
        <f>NA()</f>
        <v>#N/A</v>
      </c>
      <c r="OL362" s="112" t="e">
        <f>NA()</f>
        <v>#N/A</v>
      </c>
      <c r="OM362" s="112" t="e">
        <f>NA()</f>
        <v>#N/A</v>
      </c>
      <c r="ON362" s="112" t="e">
        <f>NA()</f>
        <v>#N/A</v>
      </c>
      <c r="OO362" s="112" t="e">
        <f>NA()</f>
        <v>#N/A</v>
      </c>
      <c r="OP362" s="112" t="e">
        <f>NA()</f>
        <v>#N/A</v>
      </c>
      <c r="OQ362" s="112" t="e">
        <f>NA()</f>
        <v>#N/A</v>
      </c>
      <c r="OR362" s="112" t="e">
        <f>NA()</f>
        <v>#N/A</v>
      </c>
      <c r="OS362" s="112" t="e">
        <f>NA()</f>
        <v>#N/A</v>
      </c>
      <c r="OT362" s="112" t="e">
        <f>NA()</f>
        <v>#N/A</v>
      </c>
      <c r="OU362" s="5" t="e">
        <f t="shared" si="246"/>
        <v>#N/A</v>
      </c>
      <c r="OV362" s="1" t="e">
        <f t="shared" si="247"/>
        <v>#N/A</v>
      </c>
      <c r="OW362" s="1" t="e">
        <f t="shared" si="248"/>
        <v>#N/A</v>
      </c>
      <c r="OX362" s="1" t="e">
        <f t="shared" si="249"/>
        <v>#N/A</v>
      </c>
      <c r="OY362" s="1" t="e">
        <f t="shared" si="250"/>
        <v>#N/A</v>
      </c>
      <c r="OZ362" s="1" t="e">
        <f t="shared" si="251"/>
        <v>#N/A</v>
      </c>
      <c r="PA362" s="1" t="e">
        <f t="shared" si="252"/>
        <v>#N/A</v>
      </c>
      <c r="PB362" s="1" t="e">
        <f t="shared" si="253"/>
        <v>#N/A</v>
      </c>
      <c r="PC362" s="1" t="e">
        <f t="shared" si="254"/>
        <v>#N/A</v>
      </c>
      <c r="PD362" s="1" t="e">
        <f t="shared" si="255"/>
        <v>#N/A</v>
      </c>
      <c r="PE362" s="1" t="e">
        <f t="shared" si="256"/>
        <v>#N/A</v>
      </c>
      <c r="PF362" s="1" t="e">
        <f t="shared" si="257"/>
        <v>#N/A</v>
      </c>
      <c r="PG362" s="111" t="e">
        <f>NA()</f>
        <v>#N/A</v>
      </c>
      <c r="PH362" s="112" t="e">
        <f>NA()</f>
        <v>#N/A</v>
      </c>
      <c r="PI362" s="112" t="e">
        <f>NA()</f>
        <v>#N/A</v>
      </c>
      <c r="PJ362" s="112" t="e">
        <f>NA()</f>
        <v>#N/A</v>
      </c>
      <c r="PK362" s="112" t="e">
        <f>NA()</f>
        <v>#N/A</v>
      </c>
      <c r="PL362" s="112" t="e">
        <f>NA()</f>
        <v>#N/A</v>
      </c>
      <c r="PM362" s="112" t="e">
        <f>NA()</f>
        <v>#N/A</v>
      </c>
      <c r="PN362" s="112" t="e">
        <f>NA()</f>
        <v>#N/A</v>
      </c>
      <c r="PO362" s="112" t="e">
        <f>NA()</f>
        <v>#N/A</v>
      </c>
      <c r="PP362" s="112" t="e">
        <f>NA()</f>
        <v>#N/A</v>
      </c>
      <c r="PQ362" s="112" t="e">
        <f>NA()</f>
        <v>#N/A</v>
      </c>
      <c r="PR362" s="137" t="e">
        <f>NA()</f>
        <v>#N/A</v>
      </c>
      <c r="PS362" s="5">
        <f t="array" ref="PS362">+IF(ISERROR($NW362)=FALSE,MIN(IF($H362:$AL362&lt;65534,$H362:$AL362,"")),NA())</f>
        <v>24</v>
      </c>
      <c r="PT362" s="1">
        <f t="array" ref="PT362">+IF(ISERROR($NX362)=FALSE,MIN(IF($AM362:$BN362&lt;65534,$AM362:$BN362,"")),NA())</f>
        <v>24.9</v>
      </c>
      <c r="PU362" s="1">
        <f t="array" ref="PU362">+IF(ISERROR($NY362)=FALSE,MIN(IF($BP362:$CT362&lt;65534,$BP362:$CT362,"")),NA())</f>
        <v>24.8</v>
      </c>
      <c r="PV362" s="1">
        <f t="array" ref="PV362">+IF(ISERROR($NZ362)=FALSE,MIN(IF($CU362:$DX362&lt;65534,$CU362:$DX362,"")),NA())</f>
        <v>24.7</v>
      </c>
      <c r="PW362" s="1">
        <f t="array" ref="PW362">+IF(ISERROR($OA362)=FALSE,MIN(IF($DY362:$FC362&lt;65534,$DY362:$FC362,"")),NA())</f>
        <v>23.6</v>
      </c>
      <c r="PX362" s="1">
        <f t="array" ref="PX362">+IF(ISERROR($OB362)=FALSE,MIN(IF($FD362:$GG362&lt;65534,$FD362:$GG362,"")),NA())</f>
        <v>23.7</v>
      </c>
      <c r="PY362" s="1">
        <f t="array" ref="PY362">+IF(ISERROR($OC362)=FALSE,MIN(IF($GH362:$HL362&lt;65534,$GH362:$HL362,"")),NA())</f>
        <v>22.1</v>
      </c>
      <c r="PZ362" s="1">
        <f t="array" ref="PZ362">+IF(ISERROR($OD362)=FALSE,MIN(IF($HM362:$IQ362&lt;65534,$HM362:$IQ362,"")),NA())</f>
        <v>22.6</v>
      </c>
      <c r="QA362" s="1">
        <f t="array" ref="QA362">+IF(ISERROR($OE362)=FALSE,MIN(IF($IR362:$JU362&lt;65534,$IR362:$JU362,"")),NA())</f>
        <v>22.1</v>
      </c>
      <c r="QB362" s="1">
        <f t="array" ref="QB362">+IF(ISERROR($OF362)=FALSE,MIN(IF($JV362:$KZ362&lt;65534,$JV362:$KZ362,"")),NA())</f>
        <v>23.3</v>
      </c>
      <c r="QC362" s="1">
        <f t="array" ref="QC362">+IF(ISERROR($OG362)=FALSE,MIN(IF($LA362:$MD362&lt;65534,$LA362:$MD362,"")),NA())</f>
        <v>23</v>
      </c>
      <c r="QD362" s="1" t="e">
        <f t="array" ref="QD362">+IF(ISERROR($OH362)=FALSE,MIN(IF($ME362:$NI362&lt;65534,$ME362:$NI362,"")),NA())</f>
        <v>#N/A</v>
      </c>
      <c r="QE362" s="5" t="e">
        <f t="shared" si="258"/>
        <v>#N/A</v>
      </c>
      <c r="QF362" s="1" t="e">
        <f t="shared" si="259"/>
        <v>#N/A</v>
      </c>
      <c r="QG362" s="1" t="e">
        <f t="shared" si="260"/>
        <v>#N/A</v>
      </c>
      <c r="QH362" s="1" t="e">
        <f t="shared" si="261"/>
        <v>#N/A</v>
      </c>
      <c r="QI362" s="1" t="e">
        <f t="shared" si="262"/>
        <v>#N/A</v>
      </c>
      <c r="QJ362" s="1" t="e">
        <f t="shared" si="263"/>
        <v>#N/A</v>
      </c>
      <c r="QK362" s="1" t="e">
        <f t="shared" si="264"/>
        <v>#N/A</v>
      </c>
      <c r="QL362" s="1" t="e">
        <f t="shared" si="265"/>
        <v>#N/A</v>
      </c>
      <c r="QM362" s="1" t="e">
        <f t="shared" si="266"/>
        <v>#N/A</v>
      </c>
      <c r="QN362" s="1" t="e">
        <f t="shared" si="267"/>
        <v>#N/A</v>
      </c>
      <c r="QO362" s="1" t="e">
        <f t="shared" si="268"/>
        <v>#N/A</v>
      </c>
      <c r="QP362" s="1" t="e">
        <f t="shared" si="269"/>
        <v>#N/A</v>
      </c>
      <c r="QQ362" s="5" t="s">
        <v>893</v>
      </c>
    </row>
    <row r="363" spans="1:459" s="1" customFormat="1" x14ac:dyDescent="0.2">
      <c r="A363" s="107">
        <v>55015010</v>
      </c>
      <c r="B363" s="108">
        <v>-76.973166666666671</v>
      </c>
      <c r="C363" s="108">
        <v>5.5210833333333333</v>
      </c>
      <c r="D363" s="109">
        <v>40</v>
      </c>
      <c r="E363" s="110" t="s">
        <v>699</v>
      </c>
      <c r="F363" s="110" t="s">
        <v>700</v>
      </c>
      <c r="G363" s="110" t="s">
        <v>310</v>
      </c>
      <c r="H363" s="1">
        <v>65535</v>
      </c>
      <c r="I363" s="1">
        <v>24.2</v>
      </c>
      <c r="J363" s="1">
        <v>24.2</v>
      </c>
      <c r="K363" s="1">
        <v>23.6</v>
      </c>
      <c r="L363" s="1">
        <v>24.1</v>
      </c>
      <c r="M363" s="1">
        <v>23.6</v>
      </c>
      <c r="N363" s="1">
        <v>23.8</v>
      </c>
      <c r="O363" s="1">
        <v>24.2</v>
      </c>
      <c r="P363" s="1">
        <v>23.5</v>
      </c>
      <c r="Q363" s="1">
        <v>22.7</v>
      </c>
      <c r="R363" s="1">
        <v>21.8</v>
      </c>
      <c r="S363" s="1">
        <v>21.8</v>
      </c>
      <c r="T363" s="1">
        <v>22.6</v>
      </c>
      <c r="U363" s="1">
        <v>23.6</v>
      </c>
      <c r="V363" s="1">
        <v>24.5</v>
      </c>
      <c r="W363" s="1">
        <v>23.6</v>
      </c>
      <c r="X363" s="1">
        <v>23.6</v>
      </c>
      <c r="Y363" s="1">
        <v>24.5</v>
      </c>
      <c r="Z363" s="1">
        <v>25</v>
      </c>
      <c r="AA363" s="1">
        <v>24.4</v>
      </c>
      <c r="AB363" s="1">
        <v>24.1</v>
      </c>
      <c r="AC363" s="1">
        <v>25.2</v>
      </c>
      <c r="AD363" s="1">
        <v>24.6</v>
      </c>
      <c r="AE363" s="1">
        <v>24.7</v>
      </c>
      <c r="AF363" s="1">
        <v>24.5</v>
      </c>
      <c r="AG363" s="1">
        <v>23.9</v>
      </c>
      <c r="AH363" s="1">
        <v>25.1</v>
      </c>
      <c r="AI363" s="1">
        <v>23.5</v>
      </c>
      <c r="AJ363" s="1">
        <v>23.7</v>
      </c>
      <c r="AK363" s="1">
        <v>23.9</v>
      </c>
      <c r="AL363" s="1">
        <v>23.4</v>
      </c>
      <c r="AM363" s="1">
        <v>65535</v>
      </c>
      <c r="AN363" s="1">
        <v>24.3</v>
      </c>
      <c r="AO363" s="1">
        <v>24.6</v>
      </c>
      <c r="AP363" s="1">
        <v>24</v>
      </c>
      <c r="AQ363" s="1">
        <v>24.2</v>
      </c>
      <c r="AR363" s="1">
        <v>23.4</v>
      </c>
      <c r="AS363" s="1">
        <v>23.9</v>
      </c>
      <c r="AT363" s="1">
        <v>23.6</v>
      </c>
      <c r="AU363" s="1">
        <v>23.7</v>
      </c>
      <c r="AV363" s="1">
        <v>23.7</v>
      </c>
      <c r="AW363" s="1">
        <v>23.6</v>
      </c>
      <c r="AX363" s="1">
        <v>24</v>
      </c>
      <c r="AY363" s="1">
        <v>24.1</v>
      </c>
      <c r="AZ363" s="1">
        <v>23.2</v>
      </c>
      <c r="BA363" s="1">
        <v>23.6</v>
      </c>
      <c r="BB363" s="1">
        <v>24.5</v>
      </c>
      <c r="BC363" s="1">
        <v>24.6</v>
      </c>
      <c r="BD363" s="1">
        <v>24</v>
      </c>
      <c r="BE363" s="1">
        <v>23.9</v>
      </c>
      <c r="BF363" s="1">
        <v>23.6</v>
      </c>
      <c r="BG363" s="1">
        <v>24.2</v>
      </c>
      <c r="BH363" s="1">
        <v>24.7</v>
      </c>
      <c r="BI363" s="1">
        <v>24</v>
      </c>
      <c r="BJ363" s="1">
        <v>24.9</v>
      </c>
      <c r="BK363" s="1">
        <v>23.5</v>
      </c>
      <c r="BL363" s="1">
        <v>24.5</v>
      </c>
      <c r="BM363" s="1">
        <v>23.9</v>
      </c>
      <c r="BN363" s="1">
        <v>23.4</v>
      </c>
      <c r="BO363" s="102"/>
      <c r="BP363" s="1">
        <v>23.6</v>
      </c>
      <c r="BQ363" s="1">
        <v>24.5</v>
      </c>
      <c r="BR363" s="1">
        <v>24</v>
      </c>
      <c r="BS363" s="1">
        <v>24.1</v>
      </c>
      <c r="BT363" s="1">
        <v>23.8</v>
      </c>
      <c r="BU363" s="1">
        <v>22.3</v>
      </c>
      <c r="BV363" s="1">
        <v>24.1</v>
      </c>
      <c r="BW363" s="1">
        <v>22.7</v>
      </c>
      <c r="BX363" s="1">
        <v>24.3</v>
      </c>
      <c r="BY363" s="1">
        <v>24.1</v>
      </c>
      <c r="BZ363" s="1">
        <v>24.5</v>
      </c>
      <c r="CA363" s="1">
        <v>24.5</v>
      </c>
      <c r="CB363" s="1">
        <v>23.2</v>
      </c>
      <c r="CC363" s="1">
        <v>23.7</v>
      </c>
      <c r="CD363" s="1">
        <v>24.4</v>
      </c>
      <c r="CE363" s="1">
        <v>24.2</v>
      </c>
      <c r="CF363" s="1">
        <v>25</v>
      </c>
      <c r="CG363" s="1">
        <v>23.9</v>
      </c>
      <c r="CH363" s="1">
        <v>24.3</v>
      </c>
      <c r="CI363" s="1">
        <v>23.5</v>
      </c>
      <c r="CJ363" s="1">
        <v>24.5</v>
      </c>
      <c r="CK363" s="1">
        <v>23.7</v>
      </c>
      <c r="CL363" s="1">
        <v>23</v>
      </c>
      <c r="CM363" s="1">
        <v>24</v>
      </c>
      <c r="CN363" s="1">
        <v>24.9</v>
      </c>
      <c r="CO363" s="1">
        <v>24.7</v>
      </c>
      <c r="CP363" s="1">
        <v>24.5</v>
      </c>
      <c r="CQ363" s="1">
        <v>23.9</v>
      </c>
      <c r="CR363" s="1">
        <v>24</v>
      </c>
      <c r="CS363" s="1">
        <v>23.6</v>
      </c>
      <c r="CT363" s="1">
        <v>24.8</v>
      </c>
      <c r="CU363" s="1">
        <v>23.7</v>
      </c>
      <c r="CV363" s="1">
        <v>24.2</v>
      </c>
      <c r="CW363" s="1">
        <v>24.4</v>
      </c>
      <c r="CX363" s="1">
        <v>23.8</v>
      </c>
      <c r="CY363" s="1">
        <v>24</v>
      </c>
      <c r="CZ363" s="1">
        <v>24.6</v>
      </c>
      <c r="DA363" s="1">
        <v>24.1</v>
      </c>
      <c r="DB363" s="1">
        <v>24.2</v>
      </c>
      <c r="DC363" s="1">
        <v>24.2</v>
      </c>
      <c r="DD363" s="1">
        <v>24.7</v>
      </c>
      <c r="DE363" s="1">
        <v>24.3</v>
      </c>
      <c r="DF363" s="1">
        <v>24.2</v>
      </c>
      <c r="DG363" s="1">
        <v>24.1</v>
      </c>
      <c r="DH363" s="1">
        <v>24.6</v>
      </c>
      <c r="DI363" s="1">
        <v>24.9</v>
      </c>
      <c r="DJ363" s="1">
        <v>24.3</v>
      </c>
      <c r="DK363" s="1">
        <v>24.6</v>
      </c>
      <c r="DL363" s="1">
        <v>24.6</v>
      </c>
      <c r="DM363" s="1">
        <v>23.4</v>
      </c>
      <c r="DN363" s="1">
        <v>24.8</v>
      </c>
      <c r="DO363" s="1">
        <v>23.2</v>
      </c>
      <c r="DP363" s="1">
        <v>24.2</v>
      </c>
      <c r="DQ363" s="1">
        <v>23.6</v>
      </c>
      <c r="DR363" s="1">
        <v>24.7</v>
      </c>
      <c r="DS363" s="1">
        <v>24.3</v>
      </c>
      <c r="DT363" s="1">
        <v>23.9</v>
      </c>
      <c r="DU363" s="1">
        <v>25.2</v>
      </c>
      <c r="DV363" s="1">
        <v>25.4</v>
      </c>
      <c r="DW363" s="1">
        <v>24.8</v>
      </c>
      <c r="DX363" s="1">
        <v>25.3</v>
      </c>
      <c r="DY363" s="1">
        <v>24.7</v>
      </c>
      <c r="DZ363" s="1">
        <v>25.7</v>
      </c>
      <c r="EA363" s="1">
        <v>24.2</v>
      </c>
      <c r="EB363" s="1">
        <v>24.8</v>
      </c>
      <c r="EC363" s="1">
        <v>25.7</v>
      </c>
      <c r="ED363" s="1">
        <v>26</v>
      </c>
      <c r="EE363" s="1">
        <v>25.7</v>
      </c>
      <c r="EF363" s="1">
        <v>24.8</v>
      </c>
      <c r="EG363" s="1">
        <v>65535</v>
      </c>
      <c r="EH363" s="1">
        <v>65535</v>
      </c>
      <c r="EI363" s="1">
        <v>65535</v>
      </c>
      <c r="EJ363" s="1">
        <v>65535</v>
      </c>
      <c r="EK363" s="1">
        <v>65535</v>
      </c>
      <c r="EL363" s="1">
        <v>65535</v>
      </c>
      <c r="EM363" s="1">
        <v>65535</v>
      </c>
      <c r="EN363" s="1">
        <v>65535</v>
      </c>
      <c r="EO363" s="1">
        <v>65535</v>
      </c>
      <c r="EP363" s="1">
        <v>65535</v>
      </c>
      <c r="EQ363" s="1">
        <v>65535</v>
      </c>
      <c r="ER363" s="1">
        <v>65535</v>
      </c>
      <c r="ES363" s="1">
        <v>65535</v>
      </c>
      <c r="ET363" s="1">
        <v>65535</v>
      </c>
      <c r="EU363" s="1">
        <v>65535</v>
      </c>
      <c r="EV363" s="1">
        <v>65535</v>
      </c>
      <c r="EW363" s="1">
        <v>65535</v>
      </c>
      <c r="EX363" s="1">
        <v>65535</v>
      </c>
      <c r="EY363" s="1">
        <v>65535</v>
      </c>
      <c r="EZ363" s="1">
        <v>65535</v>
      </c>
      <c r="FA363" s="1">
        <v>65535</v>
      </c>
      <c r="FB363" s="1">
        <v>65535</v>
      </c>
      <c r="FC363" s="1">
        <v>65535</v>
      </c>
      <c r="FD363" s="1">
        <v>65535</v>
      </c>
      <c r="FE363" s="1">
        <v>65535</v>
      </c>
      <c r="FF363" s="1">
        <v>65535</v>
      </c>
      <c r="FG363" s="1">
        <v>65535</v>
      </c>
      <c r="FH363" s="1">
        <v>65535</v>
      </c>
      <c r="FI363" s="1">
        <v>65535</v>
      </c>
      <c r="FJ363" s="1">
        <v>65535</v>
      </c>
      <c r="FK363" s="1">
        <v>65535</v>
      </c>
      <c r="FL363" s="1">
        <v>65535</v>
      </c>
      <c r="FM363" s="1">
        <v>65535</v>
      </c>
      <c r="FN363" s="1">
        <v>65535</v>
      </c>
      <c r="FO363" s="1">
        <v>65535</v>
      </c>
      <c r="FP363" s="1">
        <v>65535</v>
      </c>
      <c r="FQ363" s="1">
        <v>65535</v>
      </c>
      <c r="FR363" s="1">
        <v>65535</v>
      </c>
      <c r="FS363" s="1">
        <v>65535</v>
      </c>
      <c r="FT363" s="1">
        <v>65535</v>
      </c>
      <c r="FU363" s="1">
        <v>65535</v>
      </c>
      <c r="FV363" s="1">
        <v>65535</v>
      </c>
      <c r="FW363" s="1">
        <v>65535</v>
      </c>
      <c r="FX363" s="1">
        <v>65535</v>
      </c>
      <c r="FY363" s="1">
        <v>65535</v>
      </c>
      <c r="FZ363" s="1">
        <v>65535</v>
      </c>
      <c r="GA363" s="1">
        <v>65535</v>
      </c>
      <c r="GB363" s="1">
        <v>65535</v>
      </c>
      <c r="GC363" s="1">
        <v>65535</v>
      </c>
      <c r="GD363" s="1">
        <v>65535</v>
      </c>
      <c r="GE363" s="1">
        <v>65535</v>
      </c>
      <c r="GF363" s="1">
        <v>65535</v>
      </c>
      <c r="GG363" s="1">
        <v>65535</v>
      </c>
      <c r="GH363" s="1">
        <v>65535</v>
      </c>
      <c r="GI363" s="1">
        <v>65535</v>
      </c>
      <c r="GJ363" s="1">
        <v>65535</v>
      </c>
      <c r="GK363" s="1">
        <v>65535</v>
      </c>
      <c r="GL363" s="1">
        <v>65535</v>
      </c>
      <c r="GM363" s="1">
        <v>65535</v>
      </c>
      <c r="GN363" s="1">
        <v>65535</v>
      </c>
      <c r="GO363" s="1">
        <v>65535</v>
      </c>
      <c r="GP363" s="1">
        <v>65535</v>
      </c>
      <c r="GQ363" s="1">
        <v>65535</v>
      </c>
      <c r="GR363" s="1">
        <v>65535</v>
      </c>
      <c r="GS363" s="1">
        <v>65535</v>
      </c>
      <c r="GT363" s="1">
        <v>65535</v>
      </c>
      <c r="GU363" s="1">
        <v>65535</v>
      </c>
      <c r="GV363" s="1">
        <v>65535</v>
      </c>
      <c r="GW363" s="1">
        <v>65535</v>
      </c>
      <c r="GX363" s="1">
        <v>65535</v>
      </c>
      <c r="GY363" s="1">
        <v>65535</v>
      </c>
      <c r="GZ363" s="1">
        <v>65535</v>
      </c>
      <c r="HA363" s="1">
        <v>65535</v>
      </c>
      <c r="HB363" s="1">
        <v>65535</v>
      </c>
      <c r="HC363" s="1">
        <v>65535</v>
      </c>
      <c r="HD363" s="1">
        <v>65535</v>
      </c>
      <c r="HE363" s="1">
        <v>65535</v>
      </c>
      <c r="HF363" s="1">
        <v>65535</v>
      </c>
      <c r="HG363" s="1">
        <v>65535</v>
      </c>
      <c r="HH363" s="1">
        <v>65535</v>
      </c>
      <c r="HI363" s="1">
        <v>65535</v>
      </c>
      <c r="HJ363" s="1">
        <v>65535</v>
      </c>
      <c r="HK363" s="1">
        <v>65535</v>
      </c>
      <c r="HL363" s="1">
        <v>65535</v>
      </c>
      <c r="HM363" s="1">
        <v>65535</v>
      </c>
      <c r="HN363" s="1">
        <v>65535</v>
      </c>
      <c r="HO363" s="1">
        <v>65535</v>
      </c>
      <c r="HP363" s="1">
        <v>65535</v>
      </c>
      <c r="HQ363" s="1">
        <v>65535</v>
      </c>
      <c r="HR363" s="1">
        <v>65535</v>
      </c>
      <c r="HS363" s="1">
        <v>65535</v>
      </c>
      <c r="HT363" s="1">
        <v>65535</v>
      </c>
      <c r="HU363" s="1">
        <v>65535</v>
      </c>
      <c r="HV363" s="1">
        <v>65535</v>
      </c>
      <c r="HW363" s="1">
        <v>65535</v>
      </c>
      <c r="HX363" s="1">
        <v>65535</v>
      </c>
      <c r="HY363" s="1">
        <v>65535</v>
      </c>
      <c r="HZ363" s="1">
        <v>65535</v>
      </c>
      <c r="IA363" s="1">
        <v>65535</v>
      </c>
      <c r="IB363" s="1">
        <v>65535</v>
      </c>
      <c r="IC363" s="1">
        <v>65535</v>
      </c>
      <c r="ID363" s="1">
        <v>65535</v>
      </c>
      <c r="IE363" s="1">
        <v>65535</v>
      </c>
      <c r="IF363" s="1">
        <v>65535</v>
      </c>
      <c r="IG363" s="1">
        <v>65535</v>
      </c>
      <c r="IH363" s="1">
        <v>65535</v>
      </c>
      <c r="II363" s="1">
        <v>65535</v>
      </c>
      <c r="IJ363" s="1">
        <v>65535</v>
      </c>
      <c r="IK363" s="1">
        <v>65535</v>
      </c>
      <c r="IL363" s="1">
        <v>65535</v>
      </c>
      <c r="IM363" s="1">
        <v>65535</v>
      </c>
      <c r="IN363" s="1">
        <v>65535</v>
      </c>
      <c r="IO363" s="1">
        <v>65535</v>
      </c>
      <c r="IP363" s="1">
        <v>65535</v>
      </c>
      <c r="IQ363" s="1">
        <v>65535</v>
      </c>
      <c r="IR363" s="1">
        <v>65535</v>
      </c>
      <c r="IS363" s="1">
        <v>65535</v>
      </c>
      <c r="IT363" s="1">
        <v>65535</v>
      </c>
      <c r="IU363" s="1">
        <v>65535</v>
      </c>
      <c r="IV363" s="1">
        <v>65535</v>
      </c>
      <c r="IW363" s="1">
        <v>65535</v>
      </c>
      <c r="IX363" s="1">
        <v>65535</v>
      </c>
      <c r="IY363" s="1">
        <v>65535</v>
      </c>
      <c r="IZ363" s="1">
        <v>65535</v>
      </c>
      <c r="JA363" s="1">
        <v>65535</v>
      </c>
      <c r="JB363" s="1">
        <v>65535</v>
      </c>
      <c r="JC363" s="1">
        <v>65535</v>
      </c>
      <c r="JD363" s="1">
        <v>65535</v>
      </c>
      <c r="JE363" s="1">
        <v>65535</v>
      </c>
      <c r="JF363" s="1">
        <v>65535</v>
      </c>
      <c r="JG363" s="1">
        <v>65535</v>
      </c>
      <c r="JH363" s="1">
        <v>65535</v>
      </c>
      <c r="JI363" s="1">
        <v>65535</v>
      </c>
      <c r="JJ363" s="1">
        <v>65535</v>
      </c>
      <c r="JK363" s="1">
        <v>65535</v>
      </c>
      <c r="JL363" s="1">
        <v>65535</v>
      </c>
      <c r="JM363" s="1">
        <v>65535</v>
      </c>
      <c r="JN363" s="1">
        <v>65535</v>
      </c>
      <c r="JO363" s="1">
        <v>65535</v>
      </c>
      <c r="JP363" s="1">
        <v>65535</v>
      </c>
      <c r="JQ363" s="1">
        <v>65535</v>
      </c>
      <c r="JR363" s="1">
        <v>65535</v>
      </c>
      <c r="JS363" s="1">
        <v>65535</v>
      </c>
      <c r="JT363" s="1">
        <v>65535</v>
      </c>
      <c r="JU363" s="1">
        <v>65535</v>
      </c>
      <c r="JV363" s="1">
        <v>65535</v>
      </c>
      <c r="JW363" s="1">
        <v>65535</v>
      </c>
      <c r="JX363" s="1">
        <v>65535</v>
      </c>
      <c r="JY363" s="1">
        <v>65535</v>
      </c>
      <c r="JZ363" s="1">
        <v>65535</v>
      </c>
      <c r="KA363" s="1">
        <v>65535</v>
      </c>
      <c r="KB363" s="1">
        <v>65535</v>
      </c>
      <c r="KC363" s="1">
        <v>65535</v>
      </c>
      <c r="KD363" s="1">
        <v>65535</v>
      </c>
      <c r="KE363" s="1">
        <v>65535</v>
      </c>
      <c r="KF363" s="1">
        <v>65535</v>
      </c>
      <c r="KG363" s="1">
        <v>65535</v>
      </c>
      <c r="KH363" s="1">
        <v>65535</v>
      </c>
      <c r="KI363" s="1">
        <v>65535</v>
      </c>
      <c r="KJ363" s="1">
        <v>65535</v>
      </c>
      <c r="KK363" s="1">
        <v>65535</v>
      </c>
      <c r="KL363" s="1">
        <v>65535</v>
      </c>
      <c r="KM363" s="1">
        <v>65535</v>
      </c>
      <c r="KN363" s="1">
        <v>65535</v>
      </c>
      <c r="KO363" s="1">
        <v>65535</v>
      </c>
      <c r="KP363" s="1">
        <v>65535</v>
      </c>
      <c r="KQ363" s="1">
        <v>65535</v>
      </c>
      <c r="KR363" s="1">
        <v>65535</v>
      </c>
      <c r="KS363" s="1">
        <v>65535</v>
      </c>
      <c r="KT363" s="1">
        <v>65535</v>
      </c>
      <c r="KU363" s="1">
        <v>65535</v>
      </c>
      <c r="KV363" s="1">
        <v>65535</v>
      </c>
      <c r="KW363" s="1">
        <v>65535</v>
      </c>
      <c r="KX363" s="1">
        <v>65535</v>
      </c>
      <c r="KY363" s="1">
        <v>65535</v>
      </c>
      <c r="KZ363" s="1">
        <v>65535</v>
      </c>
      <c r="LA363" s="1">
        <v>65535</v>
      </c>
      <c r="LB363" s="1">
        <v>65535</v>
      </c>
      <c r="LC363" s="1">
        <v>65535</v>
      </c>
      <c r="LD363" s="1">
        <v>65535</v>
      </c>
      <c r="LE363" s="1">
        <v>65535</v>
      </c>
      <c r="LF363" s="1">
        <v>65535</v>
      </c>
      <c r="LG363" s="1">
        <v>65535</v>
      </c>
      <c r="LH363" s="1">
        <v>65535</v>
      </c>
      <c r="LI363" s="1">
        <v>65535</v>
      </c>
      <c r="LJ363" s="1">
        <v>65535</v>
      </c>
      <c r="LK363" s="1">
        <v>65535</v>
      </c>
      <c r="LL363" s="1">
        <v>65535</v>
      </c>
      <c r="LM363" s="1">
        <v>65535</v>
      </c>
      <c r="LN363" s="1">
        <v>65535</v>
      </c>
      <c r="LO363" s="1">
        <v>65535</v>
      </c>
      <c r="LP363" s="1">
        <v>65535</v>
      </c>
      <c r="LQ363" s="1">
        <v>65535</v>
      </c>
      <c r="LR363" s="1">
        <v>65535</v>
      </c>
      <c r="LS363" s="1">
        <v>65535</v>
      </c>
      <c r="LT363" s="1">
        <v>65535</v>
      </c>
      <c r="LU363" s="1">
        <v>65535</v>
      </c>
      <c r="LV363" s="1">
        <v>65535</v>
      </c>
      <c r="LW363" s="1">
        <v>65535</v>
      </c>
      <c r="LX363" s="1">
        <v>65535</v>
      </c>
      <c r="LY363" s="1">
        <v>65535</v>
      </c>
      <c r="LZ363" s="1">
        <v>65535</v>
      </c>
      <c r="MA363" s="1">
        <v>65535</v>
      </c>
      <c r="MB363" s="1">
        <v>65535</v>
      </c>
      <c r="MC363" s="1">
        <v>65535</v>
      </c>
      <c r="MD363" s="1">
        <v>65535</v>
      </c>
      <c r="ME363" s="1">
        <v>65535</v>
      </c>
      <c r="MF363" s="1">
        <v>65535</v>
      </c>
      <c r="MG363" s="1">
        <v>65535</v>
      </c>
      <c r="MH363" s="1">
        <v>65535</v>
      </c>
      <c r="MI363" s="1">
        <v>65535</v>
      </c>
      <c r="MJ363" s="1">
        <v>65535</v>
      </c>
      <c r="MK363" s="1">
        <v>65535</v>
      </c>
      <c r="ML363" s="1">
        <v>65535</v>
      </c>
      <c r="MM363" s="1">
        <v>65535</v>
      </c>
      <c r="MN363" s="1">
        <v>65535</v>
      </c>
      <c r="MO363" s="1">
        <v>65535</v>
      </c>
      <c r="MP363" s="1">
        <v>65535</v>
      </c>
      <c r="MQ363" s="1">
        <v>65535</v>
      </c>
      <c r="MR363" s="1">
        <v>65535</v>
      </c>
      <c r="MS363" s="1">
        <v>65535</v>
      </c>
      <c r="MT363" s="1">
        <v>65535</v>
      </c>
      <c r="MU363" s="1">
        <v>65535</v>
      </c>
      <c r="MV363" s="1">
        <v>65535</v>
      </c>
      <c r="MW363" s="1">
        <v>65535</v>
      </c>
      <c r="MX363" s="1">
        <v>65535</v>
      </c>
      <c r="MY363" s="1">
        <v>65535</v>
      </c>
      <c r="MZ363" s="1">
        <v>65535</v>
      </c>
      <c r="NA363" s="1">
        <v>65535</v>
      </c>
      <c r="NB363" s="1">
        <v>65535</v>
      </c>
      <c r="NC363" s="1">
        <v>65535</v>
      </c>
      <c r="ND363" s="1">
        <v>65535</v>
      </c>
      <c r="NE363" s="1">
        <v>65535</v>
      </c>
      <c r="NF363" s="1">
        <v>65535</v>
      </c>
      <c r="NG363" s="1">
        <v>65535</v>
      </c>
      <c r="NH363" s="1">
        <v>65535</v>
      </c>
      <c r="NI363" s="1">
        <v>65535</v>
      </c>
      <c r="NJ363" s="6">
        <f t="shared" si="270"/>
        <v>0.967741935483871</v>
      </c>
      <c r="NK363" s="3">
        <f t="shared" si="271"/>
        <v>0.9642857142857143</v>
      </c>
      <c r="NL363" s="3">
        <f t="shared" si="272"/>
        <v>1</v>
      </c>
      <c r="NM363" s="3">
        <f t="shared" si="273"/>
        <v>1</v>
      </c>
      <c r="NN363" s="3">
        <f t="shared" si="274"/>
        <v>0.25806451612903225</v>
      </c>
      <c r="NO363" s="3">
        <f t="shared" si="275"/>
        <v>0</v>
      </c>
      <c r="NP363" s="3">
        <f t="shared" si="276"/>
        <v>0</v>
      </c>
      <c r="NQ363" s="3">
        <f t="shared" si="277"/>
        <v>0</v>
      </c>
      <c r="NR363" s="3">
        <f t="shared" si="278"/>
        <v>0</v>
      </c>
      <c r="NS363" s="3">
        <f t="shared" si="279"/>
        <v>0</v>
      </c>
      <c r="NT363" s="3">
        <f t="shared" si="280"/>
        <v>0</v>
      </c>
      <c r="NU363" s="3">
        <f t="shared" si="281"/>
        <v>0</v>
      </c>
      <c r="NV363" s="3">
        <f t="shared" si="282"/>
        <v>0.34520547945205482</v>
      </c>
      <c r="NW363" s="5">
        <f t="shared" si="283"/>
        <v>23.863333333333337</v>
      </c>
      <c r="NX363" s="1">
        <f t="shared" si="284"/>
        <v>23.985185185185188</v>
      </c>
      <c r="NY363" s="1">
        <f t="shared" si="285"/>
        <v>24.009677419354837</v>
      </c>
      <c r="NZ363" s="1">
        <f t="shared" si="286"/>
        <v>24.34333333333333</v>
      </c>
      <c r="OA363" s="1" t="e">
        <f t="shared" si="287"/>
        <v>#N/A</v>
      </c>
      <c r="OB363" s="1" t="e">
        <f t="shared" si="288"/>
        <v>#N/A</v>
      </c>
      <c r="OC363" s="1" t="e">
        <f t="shared" si="289"/>
        <v>#N/A</v>
      </c>
      <c r="OD363" s="1" t="e">
        <f t="shared" si="290"/>
        <v>#N/A</v>
      </c>
      <c r="OE363" s="1" t="e">
        <f t="shared" si="291"/>
        <v>#N/A</v>
      </c>
      <c r="OF363" s="1" t="e">
        <f t="shared" si="292"/>
        <v>#N/A</v>
      </c>
      <c r="OG363" s="1" t="e">
        <f t="shared" si="293"/>
        <v>#N/A</v>
      </c>
      <c r="OH363" s="1" t="e">
        <f t="shared" si="294"/>
        <v>#N/A</v>
      </c>
      <c r="OI363" s="111" t="e">
        <f>NA()</f>
        <v>#N/A</v>
      </c>
      <c r="OJ363" s="112" t="e">
        <f>NA()</f>
        <v>#N/A</v>
      </c>
      <c r="OK363" s="112" t="e">
        <f>NA()</f>
        <v>#N/A</v>
      </c>
      <c r="OL363" s="112" t="e">
        <f>NA()</f>
        <v>#N/A</v>
      </c>
      <c r="OM363" s="112" t="e">
        <f>NA()</f>
        <v>#N/A</v>
      </c>
      <c r="ON363" s="112" t="e">
        <f>NA()</f>
        <v>#N/A</v>
      </c>
      <c r="OO363" s="112" t="e">
        <f>NA()</f>
        <v>#N/A</v>
      </c>
      <c r="OP363" s="112" t="e">
        <f>NA()</f>
        <v>#N/A</v>
      </c>
      <c r="OQ363" s="112" t="e">
        <f>NA()</f>
        <v>#N/A</v>
      </c>
      <c r="OR363" s="112" t="e">
        <f>NA()</f>
        <v>#N/A</v>
      </c>
      <c r="OS363" s="112" t="e">
        <f>NA()</f>
        <v>#N/A</v>
      </c>
      <c r="OT363" s="112" t="e">
        <f>NA()</f>
        <v>#N/A</v>
      </c>
      <c r="OU363" s="5" t="e">
        <f t="shared" si="246"/>
        <v>#N/A</v>
      </c>
      <c r="OV363" s="1" t="e">
        <f t="shared" si="247"/>
        <v>#N/A</v>
      </c>
      <c r="OW363" s="1" t="e">
        <f t="shared" si="248"/>
        <v>#N/A</v>
      </c>
      <c r="OX363" s="1" t="e">
        <f t="shared" si="249"/>
        <v>#N/A</v>
      </c>
      <c r="OY363" s="1" t="e">
        <f t="shared" si="250"/>
        <v>#N/A</v>
      </c>
      <c r="OZ363" s="1" t="e">
        <f t="shared" si="251"/>
        <v>#N/A</v>
      </c>
      <c r="PA363" s="1" t="e">
        <f t="shared" si="252"/>
        <v>#N/A</v>
      </c>
      <c r="PB363" s="1" t="e">
        <f t="shared" si="253"/>
        <v>#N/A</v>
      </c>
      <c r="PC363" s="1" t="e">
        <f t="shared" si="254"/>
        <v>#N/A</v>
      </c>
      <c r="PD363" s="1" t="e">
        <f t="shared" si="255"/>
        <v>#N/A</v>
      </c>
      <c r="PE363" s="1" t="e">
        <f t="shared" si="256"/>
        <v>#N/A</v>
      </c>
      <c r="PF363" s="1" t="e">
        <f t="shared" si="257"/>
        <v>#N/A</v>
      </c>
      <c r="PG363" s="111" t="e">
        <f>NA()</f>
        <v>#N/A</v>
      </c>
      <c r="PH363" s="112" t="e">
        <f>NA()</f>
        <v>#N/A</v>
      </c>
      <c r="PI363" s="112" t="e">
        <f>NA()</f>
        <v>#N/A</v>
      </c>
      <c r="PJ363" s="112" t="e">
        <f>NA()</f>
        <v>#N/A</v>
      </c>
      <c r="PK363" s="112" t="e">
        <f>NA()</f>
        <v>#N/A</v>
      </c>
      <c r="PL363" s="112" t="e">
        <f>NA()</f>
        <v>#N/A</v>
      </c>
      <c r="PM363" s="112" t="e">
        <f>NA()</f>
        <v>#N/A</v>
      </c>
      <c r="PN363" s="112" t="e">
        <f>NA()</f>
        <v>#N/A</v>
      </c>
      <c r="PO363" s="112" t="e">
        <f>NA()</f>
        <v>#N/A</v>
      </c>
      <c r="PP363" s="112" t="e">
        <f>NA()</f>
        <v>#N/A</v>
      </c>
      <c r="PQ363" s="112" t="e">
        <f>NA()</f>
        <v>#N/A</v>
      </c>
      <c r="PR363" s="137" t="e">
        <f>NA()</f>
        <v>#N/A</v>
      </c>
      <c r="PS363" s="5">
        <f t="array" ref="PS363">+IF(ISERROR($NW363)=FALSE,MIN(IF($H363:$AL363&lt;65534,$H363:$AL363,"")),NA())</f>
        <v>21.8</v>
      </c>
      <c r="PT363" s="1">
        <f t="array" ref="PT363">+IF(ISERROR($NX363)=FALSE,MIN(IF($AM363:$BN363&lt;65534,$AM363:$BN363,"")),NA())</f>
        <v>23.2</v>
      </c>
      <c r="PU363" s="1">
        <f t="array" ref="PU363">+IF(ISERROR($NY363)=FALSE,MIN(IF($BP363:$CT363&lt;65534,$BP363:$CT363,"")),NA())</f>
        <v>22.3</v>
      </c>
      <c r="PV363" s="1">
        <f t="array" ref="PV363">+IF(ISERROR($NZ363)=FALSE,MIN(IF($CU363:$DX363&lt;65534,$CU363:$DX363,"")),NA())</f>
        <v>23.2</v>
      </c>
      <c r="PW363" s="1" t="e">
        <f t="array" ref="PW363">+IF(ISERROR($OA363)=FALSE,MIN(IF($DY363:$FC363&lt;65534,$DY363:$FC363,"")),NA())</f>
        <v>#N/A</v>
      </c>
      <c r="PX363" s="1" t="e">
        <f t="array" ref="PX363">+IF(ISERROR($OB363)=FALSE,MIN(IF($FD363:$GG363&lt;65534,$FD363:$GG363,"")),NA())</f>
        <v>#N/A</v>
      </c>
      <c r="PY363" s="1" t="e">
        <f t="array" ref="PY363">+IF(ISERROR($OC363)=FALSE,MIN(IF($GH363:$HL363&lt;65534,$GH363:$HL363,"")),NA())</f>
        <v>#N/A</v>
      </c>
      <c r="PZ363" s="1" t="e">
        <f t="array" ref="PZ363">+IF(ISERROR($OD363)=FALSE,MIN(IF($HM363:$IQ363&lt;65534,$HM363:$IQ363,"")),NA())</f>
        <v>#N/A</v>
      </c>
      <c r="QA363" s="1" t="e">
        <f t="array" ref="QA363">+IF(ISERROR($OE363)=FALSE,MIN(IF($IR363:$JU363&lt;65534,$IR363:$JU363,"")),NA())</f>
        <v>#N/A</v>
      </c>
      <c r="QB363" s="1" t="e">
        <f t="array" ref="QB363">+IF(ISERROR($OF363)=FALSE,MIN(IF($JV363:$KZ363&lt;65534,$JV363:$KZ363,"")),NA())</f>
        <v>#N/A</v>
      </c>
      <c r="QC363" s="1" t="e">
        <f t="array" ref="QC363">+IF(ISERROR($OG363)=FALSE,MIN(IF($LA363:$MD363&lt;65534,$LA363:$MD363,"")),NA())</f>
        <v>#N/A</v>
      </c>
      <c r="QD363" s="1" t="e">
        <f t="array" ref="QD363">+IF(ISERROR($OH363)=FALSE,MIN(IF($ME363:$NI363&lt;65534,$ME363:$NI363,"")),NA())</f>
        <v>#N/A</v>
      </c>
      <c r="QE363" s="5" t="e">
        <f t="shared" si="258"/>
        <v>#N/A</v>
      </c>
      <c r="QF363" s="1" t="e">
        <f t="shared" si="259"/>
        <v>#N/A</v>
      </c>
      <c r="QG363" s="1" t="e">
        <f t="shared" si="260"/>
        <v>#N/A</v>
      </c>
      <c r="QH363" s="1" t="e">
        <f t="shared" si="261"/>
        <v>#N/A</v>
      </c>
      <c r="QI363" s="1" t="e">
        <f t="shared" si="262"/>
        <v>#N/A</v>
      </c>
      <c r="QJ363" s="1" t="e">
        <f t="shared" si="263"/>
        <v>#N/A</v>
      </c>
      <c r="QK363" s="1" t="e">
        <f t="shared" si="264"/>
        <v>#N/A</v>
      </c>
      <c r="QL363" s="1" t="e">
        <f t="shared" si="265"/>
        <v>#N/A</v>
      </c>
      <c r="QM363" s="1" t="e">
        <f t="shared" si="266"/>
        <v>#N/A</v>
      </c>
      <c r="QN363" s="1" t="e">
        <f t="shared" si="267"/>
        <v>#N/A</v>
      </c>
      <c r="QO363" s="1" t="e">
        <f t="shared" si="268"/>
        <v>#N/A</v>
      </c>
      <c r="QP363" s="1" t="e">
        <f t="shared" si="269"/>
        <v>#N/A</v>
      </c>
      <c r="QQ363" s="5" t="s">
        <v>893</v>
      </c>
    </row>
    <row r="364" spans="1:459" s="1" customFormat="1" x14ac:dyDescent="0.2">
      <c r="A364" s="107">
        <v>56019010</v>
      </c>
      <c r="B364" s="108">
        <v>-77.433166666666665</v>
      </c>
      <c r="C364" s="108">
        <v>6.2686388888888889</v>
      </c>
      <c r="D364" s="109">
        <v>21</v>
      </c>
      <c r="E364" s="110" t="s">
        <v>341</v>
      </c>
      <c r="F364" s="110" t="s">
        <v>701</v>
      </c>
      <c r="G364" s="110" t="s">
        <v>310</v>
      </c>
      <c r="H364" s="1">
        <v>65535</v>
      </c>
      <c r="I364" s="1">
        <v>65535</v>
      </c>
      <c r="J364" s="1">
        <v>65535</v>
      </c>
      <c r="K364" s="1">
        <v>65535</v>
      </c>
      <c r="L364" s="1">
        <v>65535</v>
      </c>
      <c r="M364" s="1">
        <v>65535</v>
      </c>
      <c r="N364" s="1">
        <v>65535</v>
      </c>
      <c r="O364" s="1">
        <v>65535</v>
      </c>
      <c r="P364" s="1">
        <v>65535</v>
      </c>
      <c r="Q364" s="1">
        <v>65535</v>
      </c>
      <c r="R364" s="1">
        <v>65535</v>
      </c>
      <c r="S364" s="1">
        <v>65535</v>
      </c>
      <c r="T364" s="1">
        <v>65535</v>
      </c>
      <c r="U364" s="1">
        <v>65535</v>
      </c>
      <c r="V364" s="1">
        <v>65535</v>
      </c>
      <c r="W364" s="1">
        <v>65535</v>
      </c>
      <c r="X364" s="1">
        <v>65535</v>
      </c>
      <c r="Y364" s="1">
        <v>65535</v>
      </c>
      <c r="Z364" s="1">
        <v>65535</v>
      </c>
      <c r="AA364" s="1">
        <v>65535</v>
      </c>
      <c r="AB364" s="1">
        <v>65535</v>
      </c>
      <c r="AC364" s="1">
        <v>65535</v>
      </c>
      <c r="AD364" s="1">
        <v>65535</v>
      </c>
      <c r="AE364" s="1">
        <v>65535</v>
      </c>
      <c r="AF364" s="1">
        <v>65535</v>
      </c>
      <c r="AG364" s="1">
        <v>65535</v>
      </c>
      <c r="AH364" s="1">
        <v>65535</v>
      </c>
      <c r="AI364" s="1">
        <v>65535</v>
      </c>
      <c r="AJ364" s="1">
        <v>65535</v>
      </c>
      <c r="AK364" s="1">
        <v>65535</v>
      </c>
      <c r="AL364" s="1">
        <v>65535</v>
      </c>
      <c r="AM364" s="1">
        <v>65535</v>
      </c>
      <c r="AN364" s="1">
        <v>65535</v>
      </c>
      <c r="AO364" s="1">
        <v>65535</v>
      </c>
      <c r="AP364" s="1">
        <v>65535</v>
      </c>
      <c r="AQ364" s="1">
        <v>65535</v>
      </c>
      <c r="AR364" s="1">
        <v>65535</v>
      </c>
      <c r="AS364" s="1">
        <v>65535</v>
      </c>
      <c r="AT364" s="1">
        <v>65535</v>
      </c>
      <c r="AU364" s="1">
        <v>65535</v>
      </c>
      <c r="AV364" s="1">
        <v>65535</v>
      </c>
      <c r="AW364" s="1">
        <v>65535</v>
      </c>
      <c r="AX364" s="1">
        <v>65535</v>
      </c>
      <c r="AY364" s="1">
        <v>65535</v>
      </c>
      <c r="AZ364" s="1">
        <v>65535</v>
      </c>
      <c r="BA364" s="1">
        <v>65535</v>
      </c>
      <c r="BB364" s="1">
        <v>65535</v>
      </c>
      <c r="BC364" s="1">
        <v>65535</v>
      </c>
      <c r="BD364" s="1">
        <v>65535</v>
      </c>
      <c r="BE364" s="1">
        <v>65535</v>
      </c>
      <c r="BF364" s="1">
        <v>65535</v>
      </c>
      <c r="BG364" s="1">
        <v>65535</v>
      </c>
      <c r="BH364" s="1">
        <v>65535</v>
      </c>
      <c r="BI364" s="1">
        <v>65535</v>
      </c>
      <c r="BJ364" s="1">
        <v>65535</v>
      </c>
      <c r="BK364" s="1">
        <v>65535</v>
      </c>
      <c r="BL364" s="1">
        <v>65535</v>
      </c>
      <c r="BM364" s="1">
        <v>65535</v>
      </c>
      <c r="BN364" s="1">
        <v>65535</v>
      </c>
      <c r="BO364" s="102"/>
      <c r="BP364" s="1">
        <v>65535</v>
      </c>
      <c r="BQ364" s="1">
        <v>65535</v>
      </c>
      <c r="BR364" s="1">
        <v>65535</v>
      </c>
      <c r="BS364" s="1">
        <v>65535</v>
      </c>
      <c r="BT364" s="1">
        <v>65535</v>
      </c>
      <c r="BU364" s="1">
        <v>65535</v>
      </c>
      <c r="BV364" s="1">
        <v>65535</v>
      </c>
      <c r="BW364" s="1">
        <v>65535</v>
      </c>
      <c r="BX364" s="1">
        <v>65535</v>
      </c>
      <c r="BY364" s="1">
        <v>65535</v>
      </c>
      <c r="BZ364" s="1">
        <v>65535</v>
      </c>
      <c r="CA364" s="1">
        <v>65535</v>
      </c>
      <c r="CB364" s="1">
        <v>65535</v>
      </c>
      <c r="CC364" s="1">
        <v>65535</v>
      </c>
      <c r="CD364" s="1">
        <v>65535</v>
      </c>
      <c r="CE364" s="1">
        <v>65535</v>
      </c>
      <c r="CF364" s="1">
        <v>65535</v>
      </c>
      <c r="CG364" s="1">
        <v>65535</v>
      </c>
      <c r="CH364" s="1">
        <v>65535</v>
      </c>
      <c r="CI364" s="1">
        <v>65535</v>
      </c>
      <c r="CJ364" s="1">
        <v>65535</v>
      </c>
      <c r="CK364" s="1">
        <v>65535</v>
      </c>
      <c r="CL364" s="1">
        <v>65535</v>
      </c>
      <c r="CM364" s="1">
        <v>65535</v>
      </c>
      <c r="CN364" s="1">
        <v>65535</v>
      </c>
      <c r="CO364" s="1">
        <v>65535</v>
      </c>
      <c r="CP364" s="1">
        <v>65535</v>
      </c>
      <c r="CQ364" s="1">
        <v>65535</v>
      </c>
      <c r="CR364" s="1">
        <v>65535</v>
      </c>
      <c r="CS364" s="1">
        <v>65535</v>
      </c>
      <c r="CT364" s="1">
        <v>65535</v>
      </c>
      <c r="CU364" s="1">
        <v>25.5</v>
      </c>
      <c r="CV364" s="1">
        <v>24.2</v>
      </c>
      <c r="CW364" s="1">
        <v>23.9</v>
      </c>
      <c r="CX364" s="1">
        <v>23.7</v>
      </c>
      <c r="CY364" s="1">
        <v>24.1</v>
      </c>
      <c r="CZ364" s="1">
        <v>23.4</v>
      </c>
      <c r="DA364" s="1">
        <v>25.1</v>
      </c>
      <c r="DB364" s="1">
        <v>24.7</v>
      </c>
      <c r="DC364" s="1">
        <v>24.8</v>
      </c>
      <c r="DD364" s="1">
        <v>24.5</v>
      </c>
      <c r="DE364" s="1">
        <v>25</v>
      </c>
      <c r="DF364" s="1">
        <v>25.6</v>
      </c>
      <c r="DG364" s="1">
        <v>25.6</v>
      </c>
      <c r="DH364" s="1">
        <v>25.4</v>
      </c>
      <c r="DI364" s="1">
        <v>25</v>
      </c>
      <c r="DJ364" s="1">
        <v>24.5</v>
      </c>
      <c r="DK364" s="1">
        <v>24.9</v>
      </c>
      <c r="DL364" s="1">
        <v>25</v>
      </c>
      <c r="DM364" s="1">
        <v>25.1</v>
      </c>
      <c r="DN364" s="1">
        <v>25</v>
      </c>
      <c r="DO364" s="1">
        <v>23.9</v>
      </c>
      <c r="DP364" s="1">
        <v>24.2</v>
      </c>
      <c r="DQ364" s="1">
        <v>24.6</v>
      </c>
      <c r="DR364" s="1">
        <v>23.2</v>
      </c>
      <c r="DS364" s="1">
        <v>23.7</v>
      </c>
      <c r="DT364" s="1">
        <v>25</v>
      </c>
      <c r="DU364" s="1">
        <v>25.2</v>
      </c>
      <c r="DV364" s="1">
        <v>26.2</v>
      </c>
      <c r="DW364" s="1">
        <v>23.7</v>
      </c>
      <c r="DX364" s="1">
        <v>25</v>
      </c>
      <c r="DY364" s="1">
        <v>24</v>
      </c>
      <c r="DZ364" s="1">
        <v>25.1</v>
      </c>
      <c r="EA364" s="1">
        <v>25.2</v>
      </c>
      <c r="EB364" s="1">
        <v>23.5</v>
      </c>
      <c r="EC364" s="1">
        <v>24.8</v>
      </c>
      <c r="ED364" s="1">
        <v>25.7</v>
      </c>
      <c r="EE364" s="1">
        <v>24.3</v>
      </c>
      <c r="EF364" s="1">
        <v>24.1</v>
      </c>
      <c r="EG364" s="1">
        <v>23.9</v>
      </c>
      <c r="EH364" s="1">
        <v>22.5</v>
      </c>
      <c r="EI364" s="1">
        <v>22.8</v>
      </c>
      <c r="EJ364" s="1">
        <v>24</v>
      </c>
      <c r="EK364" s="1">
        <v>24.9</v>
      </c>
      <c r="EL364" s="1">
        <v>23.4</v>
      </c>
      <c r="EM364" s="1">
        <v>23.9</v>
      </c>
      <c r="EN364" s="1">
        <v>24.1</v>
      </c>
      <c r="EO364" s="1">
        <v>24</v>
      </c>
      <c r="EP364" s="1">
        <v>23.9</v>
      </c>
      <c r="EQ364" s="1">
        <v>23.1</v>
      </c>
      <c r="ER364" s="1">
        <v>23.3</v>
      </c>
      <c r="ES364" s="1">
        <v>23.7</v>
      </c>
      <c r="ET364" s="1">
        <v>23.1</v>
      </c>
      <c r="EU364" s="1">
        <v>24</v>
      </c>
      <c r="EV364" s="1">
        <v>23.8</v>
      </c>
      <c r="EW364" s="1">
        <v>23.2</v>
      </c>
      <c r="EX364" s="1">
        <v>23.7</v>
      </c>
      <c r="EY364" s="1">
        <v>23.2</v>
      </c>
      <c r="EZ364" s="1">
        <v>65535</v>
      </c>
      <c r="FA364" s="1">
        <v>65535</v>
      </c>
      <c r="FB364" s="1">
        <v>65535</v>
      </c>
      <c r="FC364" s="1">
        <v>65535</v>
      </c>
      <c r="FD364" s="1">
        <v>65535</v>
      </c>
      <c r="FE364" s="1">
        <v>65535</v>
      </c>
      <c r="FF364" s="1">
        <v>65535</v>
      </c>
      <c r="FG364" s="1">
        <v>65535</v>
      </c>
      <c r="FH364" s="1">
        <v>65535</v>
      </c>
      <c r="FI364" s="1">
        <v>65535</v>
      </c>
      <c r="FJ364" s="1">
        <v>65535</v>
      </c>
      <c r="FK364" s="1">
        <v>65535</v>
      </c>
      <c r="FL364" s="1">
        <v>65535</v>
      </c>
      <c r="FM364" s="1">
        <v>65535</v>
      </c>
      <c r="FN364" s="1">
        <v>65535</v>
      </c>
      <c r="FO364" s="1">
        <v>65535</v>
      </c>
      <c r="FP364" s="1">
        <v>65535</v>
      </c>
      <c r="FQ364" s="1">
        <v>65535</v>
      </c>
      <c r="FR364" s="1">
        <v>65535</v>
      </c>
      <c r="FS364" s="1">
        <v>65535</v>
      </c>
      <c r="FT364" s="1">
        <v>65535</v>
      </c>
      <c r="FU364" s="1">
        <v>65535</v>
      </c>
      <c r="FV364" s="1">
        <v>65535</v>
      </c>
      <c r="FW364" s="1">
        <v>65535</v>
      </c>
      <c r="FX364" s="1">
        <v>65535</v>
      </c>
      <c r="FY364" s="1">
        <v>65535</v>
      </c>
      <c r="FZ364" s="1">
        <v>65535</v>
      </c>
      <c r="GA364" s="1">
        <v>65535</v>
      </c>
      <c r="GB364" s="1">
        <v>65535</v>
      </c>
      <c r="GC364" s="1">
        <v>65535</v>
      </c>
      <c r="GD364" s="1">
        <v>65535</v>
      </c>
      <c r="GE364" s="1">
        <v>65535</v>
      </c>
      <c r="GF364" s="1">
        <v>65535</v>
      </c>
      <c r="GG364" s="1">
        <v>65535</v>
      </c>
      <c r="GH364" s="1">
        <v>65535</v>
      </c>
      <c r="GI364" s="1">
        <v>65535</v>
      </c>
      <c r="GJ364" s="1">
        <v>65535</v>
      </c>
      <c r="GK364" s="1">
        <v>65535</v>
      </c>
      <c r="GL364" s="1">
        <v>65535</v>
      </c>
      <c r="GM364" s="1">
        <v>65535</v>
      </c>
      <c r="GN364" s="1">
        <v>65535</v>
      </c>
      <c r="GO364" s="1">
        <v>65535</v>
      </c>
      <c r="GP364" s="1">
        <v>65535</v>
      </c>
      <c r="GQ364" s="1">
        <v>65535</v>
      </c>
      <c r="GR364" s="1">
        <v>65535</v>
      </c>
      <c r="GS364" s="1">
        <v>65535</v>
      </c>
      <c r="GT364" s="1">
        <v>65535</v>
      </c>
      <c r="GU364" s="1">
        <v>65535</v>
      </c>
      <c r="GV364" s="1">
        <v>65535</v>
      </c>
      <c r="GW364" s="1">
        <v>65535</v>
      </c>
      <c r="GX364" s="1">
        <v>65535</v>
      </c>
      <c r="GY364" s="1">
        <v>65535</v>
      </c>
      <c r="GZ364" s="1">
        <v>65535</v>
      </c>
      <c r="HA364" s="1">
        <v>65535</v>
      </c>
      <c r="HB364" s="1">
        <v>65535</v>
      </c>
      <c r="HC364" s="1">
        <v>65535</v>
      </c>
      <c r="HD364" s="1">
        <v>65535</v>
      </c>
      <c r="HE364" s="1">
        <v>65535</v>
      </c>
      <c r="HF364" s="1">
        <v>65535</v>
      </c>
      <c r="HG364" s="1">
        <v>65535</v>
      </c>
      <c r="HH364" s="1">
        <v>65535</v>
      </c>
      <c r="HI364" s="1">
        <v>65535</v>
      </c>
      <c r="HJ364" s="1">
        <v>65535</v>
      </c>
      <c r="HK364" s="1">
        <v>65535</v>
      </c>
      <c r="HL364" s="1">
        <v>65535</v>
      </c>
      <c r="HM364" s="1">
        <v>65535</v>
      </c>
      <c r="HN364" s="1">
        <v>65535</v>
      </c>
      <c r="HO364" s="1">
        <v>65535</v>
      </c>
      <c r="HP364" s="1">
        <v>65535</v>
      </c>
      <c r="HQ364" s="1">
        <v>65535</v>
      </c>
      <c r="HR364" s="1">
        <v>65535</v>
      </c>
      <c r="HS364" s="1">
        <v>65535</v>
      </c>
      <c r="HT364" s="1">
        <v>65535</v>
      </c>
      <c r="HU364" s="1">
        <v>65535</v>
      </c>
      <c r="HV364" s="1">
        <v>65535</v>
      </c>
      <c r="HW364" s="1">
        <v>65535</v>
      </c>
      <c r="HX364" s="1">
        <v>65535</v>
      </c>
      <c r="HY364" s="1">
        <v>65535</v>
      </c>
      <c r="HZ364" s="1">
        <v>65535</v>
      </c>
      <c r="IA364" s="1">
        <v>65535</v>
      </c>
      <c r="IB364" s="1">
        <v>65535</v>
      </c>
      <c r="IC364" s="1">
        <v>65535</v>
      </c>
      <c r="ID364" s="1">
        <v>65535</v>
      </c>
      <c r="IE364" s="1">
        <v>65535</v>
      </c>
      <c r="IF364" s="1">
        <v>65535</v>
      </c>
      <c r="IG364" s="1">
        <v>65535</v>
      </c>
      <c r="IH364" s="1">
        <v>65535</v>
      </c>
      <c r="II364" s="1">
        <v>65535</v>
      </c>
      <c r="IJ364" s="1">
        <v>65535</v>
      </c>
      <c r="IK364" s="1">
        <v>65535</v>
      </c>
      <c r="IL364" s="1">
        <v>65535</v>
      </c>
      <c r="IM364" s="1">
        <v>65535</v>
      </c>
      <c r="IN364" s="1">
        <v>65535</v>
      </c>
      <c r="IO364" s="1">
        <v>65535</v>
      </c>
      <c r="IP364" s="1">
        <v>65535</v>
      </c>
      <c r="IQ364" s="1">
        <v>65535</v>
      </c>
      <c r="IR364" s="1">
        <v>65535</v>
      </c>
      <c r="IS364" s="1">
        <v>65535</v>
      </c>
      <c r="IT364" s="1">
        <v>65535</v>
      </c>
      <c r="IU364" s="1">
        <v>65535</v>
      </c>
      <c r="IV364" s="1">
        <v>65535</v>
      </c>
      <c r="IW364" s="1">
        <v>65535</v>
      </c>
      <c r="IX364" s="1">
        <v>65535</v>
      </c>
      <c r="IY364" s="1">
        <v>65535</v>
      </c>
      <c r="IZ364" s="1">
        <v>65535</v>
      </c>
      <c r="JA364" s="1">
        <v>65535</v>
      </c>
      <c r="JB364" s="1">
        <v>65535</v>
      </c>
      <c r="JC364" s="1">
        <v>65535</v>
      </c>
      <c r="JD364" s="1">
        <v>65535</v>
      </c>
      <c r="JE364" s="1">
        <v>65535</v>
      </c>
      <c r="JF364" s="1">
        <v>65535</v>
      </c>
      <c r="JG364" s="1">
        <v>65535</v>
      </c>
      <c r="JH364" s="1">
        <v>65535</v>
      </c>
      <c r="JI364" s="1">
        <v>65535</v>
      </c>
      <c r="JJ364" s="1">
        <v>65535</v>
      </c>
      <c r="JK364" s="1">
        <v>65535</v>
      </c>
      <c r="JL364" s="1">
        <v>65535</v>
      </c>
      <c r="JM364" s="1">
        <v>65535</v>
      </c>
      <c r="JN364" s="1">
        <v>65535</v>
      </c>
      <c r="JO364" s="1">
        <v>65535</v>
      </c>
      <c r="JP364" s="1">
        <v>65535</v>
      </c>
      <c r="JQ364" s="1">
        <v>65535</v>
      </c>
      <c r="JR364" s="1">
        <v>65535</v>
      </c>
      <c r="JS364" s="1">
        <v>65535</v>
      </c>
      <c r="JT364" s="1">
        <v>65535</v>
      </c>
      <c r="JU364" s="1">
        <v>65535</v>
      </c>
      <c r="JV364" s="1">
        <v>65535</v>
      </c>
      <c r="JW364" s="1">
        <v>65535</v>
      </c>
      <c r="JX364" s="1">
        <v>65535</v>
      </c>
      <c r="JY364" s="1">
        <v>65535</v>
      </c>
      <c r="JZ364" s="1">
        <v>65535</v>
      </c>
      <c r="KA364" s="1">
        <v>65535</v>
      </c>
      <c r="KB364" s="1">
        <v>65535</v>
      </c>
      <c r="KC364" s="1">
        <v>65535</v>
      </c>
      <c r="KD364" s="1">
        <v>65535</v>
      </c>
      <c r="KE364" s="1">
        <v>65535</v>
      </c>
      <c r="KF364" s="1">
        <v>65535</v>
      </c>
      <c r="KG364" s="1">
        <v>65535</v>
      </c>
      <c r="KH364" s="1">
        <v>65535</v>
      </c>
      <c r="KI364" s="1">
        <v>65535</v>
      </c>
      <c r="KJ364" s="1">
        <v>65535</v>
      </c>
      <c r="KK364" s="1">
        <v>65535</v>
      </c>
      <c r="KL364" s="1">
        <v>65535</v>
      </c>
      <c r="KM364" s="1">
        <v>65535</v>
      </c>
      <c r="KN364" s="1">
        <v>65535</v>
      </c>
      <c r="KO364" s="1">
        <v>65535</v>
      </c>
      <c r="KP364" s="1">
        <v>65535</v>
      </c>
      <c r="KQ364" s="1">
        <v>65535</v>
      </c>
      <c r="KR364" s="1">
        <v>65535</v>
      </c>
      <c r="KS364" s="1">
        <v>65535</v>
      </c>
      <c r="KT364" s="1">
        <v>65535</v>
      </c>
      <c r="KU364" s="1">
        <v>65535</v>
      </c>
      <c r="KV364" s="1">
        <v>65535</v>
      </c>
      <c r="KW364" s="1">
        <v>65535</v>
      </c>
      <c r="KX364" s="1">
        <v>65535</v>
      </c>
      <c r="KY364" s="1">
        <v>65535</v>
      </c>
      <c r="KZ364" s="1">
        <v>65535</v>
      </c>
      <c r="LA364" s="1">
        <v>65535</v>
      </c>
      <c r="LB364" s="1">
        <v>65535</v>
      </c>
      <c r="LC364" s="1">
        <v>65535</v>
      </c>
      <c r="LD364" s="1">
        <v>65535</v>
      </c>
      <c r="LE364" s="1">
        <v>65535</v>
      </c>
      <c r="LF364" s="1">
        <v>65535</v>
      </c>
      <c r="LG364" s="1">
        <v>65535</v>
      </c>
      <c r="LH364" s="1">
        <v>65535</v>
      </c>
      <c r="LI364" s="1">
        <v>65535</v>
      </c>
      <c r="LJ364" s="1">
        <v>65535</v>
      </c>
      <c r="LK364" s="1">
        <v>65535</v>
      </c>
      <c r="LL364" s="1">
        <v>65535</v>
      </c>
      <c r="LM364" s="1">
        <v>65535</v>
      </c>
      <c r="LN364" s="1">
        <v>65535</v>
      </c>
      <c r="LO364" s="1">
        <v>65535</v>
      </c>
      <c r="LP364" s="1">
        <v>65535</v>
      </c>
      <c r="LQ364" s="1">
        <v>65535</v>
      </c>
      <c r="LR364" s="1">
        <v>65535</v>
      </c>
      <c r="LS364" s="1">
        <v>65535</v>
      </c>
      <c r="LT364" s="1">
        <v>65535</v>
      </c>
      <c r="LU364" s="1">
        <v>65535</v>
      </c>
      <c r="LV364" s="1">
        <v>65535</v>
      </c>
      <c r="LW364" s="1">
        <v>65535</v>
      </c>
      <c r="LX364" s="1">
        <v>65535</v>
      </c>
      <c r="LY364" s="1">
        <v>65535</v>
      </c>
      <c r="LZ364" s="1">
        <v>65535</v>
      </c>
      <c r="MA364" s="1">
        <v>65535</v>
      </c>
      <c r="MB364" s="1">
        <v>65535</v>
      </c>
      <c r="MC364" s="1">
        <v>65535</v>
      </c>
      <c r="MD364" s="1">
        <v>65535</v>
      </c>
      <c r="ME364" s="1">
        <v>65535</v>
      </c>
      <c r="MF364" s="1">
        <v>65535</v>
      </c>
      <c r="MG364" s="1">
        <v>65535</v>
      </c>
      <c r="MH364" s="1">
        <v>65535</v>
      </c>
      <c r="MI364" s="1">
        <v>65535</v>
      </c>
      <c r="MJ364" s="1">
        <v>65535</v>
      </c>
      <c r="MK364" s="1">
        <v>65535</v>
      </c>
      <c r="ML364" s="1">
        <v>65535</v>
      </c>
      <c r="MM364" s="1">
        <v>65535</v>
      </c>
      <c r="MN364" s="1">
        <v>65535</v>
      </c>
      <c r="MO364" s="1">
        <v>65535</v>
      </c>
      <c r="MP364" s="1">
        <v>65535</v>
      </c>
      <c r="MQ364" s="1">
        <v>65535</v>
      </c>
      <c r="MR364" s="1">
        <v>65535</v>
      </c>
      <c r="MS364" s="1">
        <v>65535</v>
      </c>
      <c r="MT364" s="1">
        <v>65535</v>
      </c>
      <c r="MU364" s="1">
        <v>65535</v>
      </c>
      <c r="MV364" s="1">
        <v>65535</v>
      </c>
      <c r="MW364" s="1">
        <v>65535</v>
      </c>
      <c r="MX364" s="1">
        <v>65535</v>
      </c>
      <c r="MY364" s="1">
        <v>65535</v>
      </c>
      <c r="MZ364" s="1">
        <v>65535</v>
      </c>
      <c r="NA364" s="1">
        <v>65535</v>
      </c>
      <c r="NB364" s="1">
        <v>65535</v>
      </c>
      <c r="NC364" s="1">
        <v>65535</v>
      </c>
      <c r="ND364" s="1">
        <v>65535</v>
      </c>
      <c r="NE364" s="1">
        <v>65535</v>
      </c>
      <c r="NF364" s="1">
        <v>65535</v>
      </c>
      <c r="NG364" s="1">
        <v>65535</v>
      </c>
      <c r="NH364" s="1">
        <v>65535</v>
      </c>
      <c r="NI364" s="1">
        <v>65535</v>
      </c>
      <c r="NJ364" s="6">
        <f t="shared" si="270"/>
        <v>0</v>
      </c>
      <c r="NK364" s="3">
        <f t="shared" si="271"/>
        <v>0</v>
      </c>
      <c r="NL364" s="3">
        <f t="shared" si="272"/>
        <v>0</v>
      </c>
      <c r="NM364" s="3">
        <f t="shared" si="273"/>
        <v>1</v>
      </c>
      <c r="NN364" s="3">
        <f t="shared" si="274"/>
        <v>0.87096774193548387</v>
      </c>
      <c r="NO364" s="3">
        <f t="shared" si="275"/>
        <v>0</v>
      </c>
      <c r="NP364" s="3">
        <f t="shared" si="276"/>
        <v>0</v>
      </c>
      <c r="NQ364" s="3">
        <f t="shared" si="277"/>
        <v>0</v>
      </c>
      <c r="NR364" s="3">
        <f t="shared" si="278"/>
        <v>0</v>
      </c>
      <c r="NS364" s="3">
        <f t="shared" si="279"/>
        <v>0</v>
      </c>
      <c r="NT364" s="3">
        <f t="shared" si="280"/>
        <v>0</v>
      </c>
      <c r="NU364" s="3">
        <f t="shared" si="281"/>
        <v>0</v>
      </c>
      <c r="NV364" s="3">
        <f t="shared" si="282"/>
        <v>0.15616438356164383</v>
      </c>
      <c r="NW364" s="5" t="e">
        <f t="shared" si="283"/>
        <v>#N/A</v>
      </c>
      <c r="NX364" s="1" t="e">
        <f t="shared" si="284"/>
        <v>#N/A</v>
      </c>
      <c r="NY364" s="1" t="e">
        <f t="shared" si="285"/>
        <v>#N/A</v>
      </c>
      <c r="NZ364" s="1">
        <f t="shared" si="286"/>
        <v>24.656666666666677</v>
      </c>
      <c r="OA364" s="1">
        <f t="shared" si="287"/>
        <v>23.896296296296299</v>
      </c>
      <c r="OB364" s="1" t="e">
        <f t="shared" si="288"/>
        <v>#N/A</v>
      </c>
      <c r="OC364" s="1" t="e">
        <f t="shared" si="289"/>
        <v>#N/A</v>
      </c>
      <c r="OD364" s="1" t="e">
        <f t="shared" si="290"/>
        <v>#N/A</v>
      </c>
      <c r="OE364" s="1" t="e">
        <f t="shared" si="291"/>
        <v>#N/A</v>
      </c>
      <c r="OF364" s="1" t="e">
        <f t="shared" si="292"/>
        <v>#N/A</v>
      </c>
      <c r="OG364" s="1" t="e">
        <f t="shared" si="293"/>
        <v>#N/A</v>
      </c>
      <c r="OH364" s="1" t="e">
        <f t="shared" si="294"/>
        <v>#N/A</v>
      </c>
      <c r="OI364" s="111" t="e">
        <f>NA()</f>
        <v>#N/A</v>
      </c>
      <c r="OJ364" s="112" t="e">
        <f>NA()</f>
        <v>#N/A</v>
      </c>
      <c r="OK364" s="112" t="e">
        <f>NA()</f>
        <v>#N/A</v>
      </c>
      <c r="OL364" s="112" t="e">
        <f>NA()</f>
        <v>#N/A</v>
      </c>
      <c r="OM364" s="112" t="e">
        <f>NA()</f>
        <v>#N/A</v>
      </c>
      <c r="ON364" s="112" t="e">
        <f>NA()</f>
        <v>#N/A</v>
      </c>
      <c r="OO364" s="112" t="e">
        <f>NA()</f>
        <v>#N/A</v>
      </c>
      <c r="OP364" s="112" t="e">
        <f>NA()</f>
        <v>#N/A</v>
      </c>
      <c r="OQ364" s="112" t="e">
        <f>NA()</f>
        <v>#N/A</v>
      </c>
      <c r="OR364" s="112" t="e">
        <f>NA()</f>
        <v>#N/A</v>
      </c>
      <c r="OS364" s="112" t="e">
        <f>NA()</f>
        <v>#N/A</v>
      </c>
      <c r="OT364" s="112" t="e">
        <f>NA()</f>
        <v>#N/A</v>
      </c>
      <c r="OU364" s="5" t="e">
        <f t="shared" si="246"/>
        <v>#N/A</v>
      </c>
      <c r="OV364" s="1" t="e">
        <f t="shared" si="247"/>
        <v>#N/A</v>
      </c>
      <c r="OW364" s="1" t="e">
        <f t="shared" si="248"/>
        <v>#N/A</v>
      </c>
      <c r="OX364" s="1" t="e">
        <f t="shared" si="249"/>
        <v>#N/A</v>
      </c>
      <c r="OY364" s="1" t="e">
        <f t="shared" si="250"/>
        <v>#N/A</v>
      </c>
      <c r="OZ364" s="1" t="e">
        <f t="shared" si="251"/>
        <v>#N/A</v>
      </c>
      <c r="PA364" s="1" t="e">
        <f t="shared" si="252"/>
        <v>#N/A</v>
      </c>
      <c r="PB364" s="1" t="e">
        <f t="shared" si="253"/>
        <v>#N/A</v>
      </c>
      <c r="PC364" s="1" t="e">
        <f t="shared" si="254"/>
        <v>#N/A</v>
      </c>
      <c r="PD364" s="1" t="e">
        <f t="shared" si="255"/>
        <v>#N/A</v>
      </c>
      <c r="PE364" s="1" t="e">
        <f t="shared" si="256"/>
        <v>#N/A</v>
      </c>
      <c r="PF364" s="1" t="e">
        <f t="shared" si="257"/>
        <v>#N/A</v>
      </c>
      <c r="PG364" s="111" t="e">
        <f>NA()</f>
        <v>#N/A</v>
      </c>
      <c r="PH364" s="112" t="e">
        <f>NA()</f>
        <v>#N/A</v>
      </c>
      <c r="PI364" s="112" t="e">
        <f>NA()</f>
        <v>#N/A</v>
      </c>
      <c r="PJ364" s="112" t="e">
        <f>NA()</f>
        <v>#N/A</v>
      </c>
      <c r="PK364" s="112" t="e">
        <f>NA()</f>
        <v>#N/A</v>
      </c>
      <c r="PL364" s="112" t="e">
        <f>NA()</f>
        <v>#N/A</v>
      </c>
      <c r="PM364" s="112" t="e">
        <f>NA()</f>
        <v>#N/A</v>
      </c>
      <c r="PN364" s="112" t="e">
        <f>NA()</f>
        <v>#N/A</v>
      </c>
      <c r="PO364" s="112" t="e">
        <f>NA()</f>
        <v>#N/A</v>
      </c>
      <c r="PP364" s="112" t="e">
        <f>NA()</f>
        <v>#N/A</v>
      </c>
      <c r="PQ364" s="112" t="e">
        <f>NA()</f>
        <v>#N/A</v>
      </c>
      <c r="PR364" s="137" t="e">
        <f>NA()</f>
        <v>#N/A</v>
      </c>
      <c r="PS364" s="5" t="e">
        <f t="array" ref="PS364">+IF(ISERROR($NW364)=FALSE,MIN(IF($H364:$AL364&lt;65534,$H364:$AL364,"")),NA())</f>
        <v>#N/A</v>
      </c>
      <c r="PT364" s="1" t="e">
        <f t="array" ref="PT364">+IF(ISERROR($NX364)=FALSE,MIN(IF($AM364:$BN364&lt;65534,$AM364:$BN364,"")),NA())</f>
        <v>#N/A</v>
      </c>
      <c r="PU364" s="1" t="e">
        <f t="array" ref="PU364">+IF(ISERROR($NY364)=FALSE,MIN(IF($BP364:$CT364&lt;65534,$BP364:$CT364,"")),NA())</f>
        <v>#N/A</v>
      </c>
      <c r="PV364" s="1">
        <f t="array" ref="PV364">+IF(ISERROR($NZ364)=FALSE,MIN(IF($CU364:$DX364&lt;65534,$CU364:$DX364,"")),NA())</f>
        <v>23.2</v>
      </c>
      <c r="PW364" s="1">
        <f t="array" ref="PW364">+IF(ISERROR($OA364)=FALSE,MIN(IF($DY364:$FC364&lt;65534,$DY364:$FC364,"")),NA())</f>
        <v>22.5</v>
      </c>
      <c r="PX364" s="1" t="e">
        <f t="array" ref="PX364">+IF(ISERROR($OB364)=FALSE,MIN(IF($FD364:$GG364&lt;65534,$FD364:$GG364,"")),NA())</f>
        <v>#N/A</v>
      </c>
      <c r="PY364" s="1" t="e">
        <f t="array" ref="PY364">+IF(ISERROR($OC364)=FALSE,MIN(IF($GH364:$HL364&lt;65534,$GH364:$HL364,"")),NA())</f>
        <v>#N/A</v>
      </c>
      <c r="PZ364" s="1" t="e">
        <f t="array" ref="PZ364">+IF(ISERROR($OD364)=FALSE,MIN(IF($HM364:$IQ364&lt;65534,$HM364:$IQ364,"")),NA())</f>
        <v>#N/A</v>
      </c>
      <c r="QA364" s="1" t="e">
        <f t="array" ref="QA364">+IF(ISERROR($OE364)=FALSE,MIN(IF($IR364:$JU364&lt;65534,$IR364:$JU364,"")),NA())</f>
        <v>#N/A</v>
      </c>
      <c r="QB364" s="1" t="e">
        <f t="array" ref="QB364">+IF(ISERROR($OF364)=FALSE,MIN(IF($JV364:$KZ364&lt;65534,$JV364:$KZ364,"")),NA())</f>
        <v>#N/A</v>
      </c>
      <c r="QC364" s="1" t="e">
        <f t="array" ref="QC364">+IF(ISERROR($OG364)=FALSE,MIN(IF($LA364:$MD364&lt;65534,$LA364:$MD364,"")),NA())</f>
        <v>#N/A</v>
      </c>
      <c r="QD364" s="1" t="e">
        <f t="array" ref="QD364">+IF(ISERROR($OH364)=FALSE,MIN(IF($ME364:$NI364&lt;65534,$ME364:$NI364,"")),NA())</f>
        <v>#N/A</v>
      </c>
      <c r="QE364" s="5" t="e">
        <f t="shared" si="258"/>
        <v>#N/A</v>
      </c>
      <c r="QF364" s="1" t="e">
        <f t="shared" si="259"/>
        <v>#N/A</v>
      </c>
      <c r="QG364" s="1" t="e">
        <f t="shared" si="260"/>
        <v>#N/A</v>
      </c>
      <c r="QH364" s="1" t="e">
        <f t="shared" si="261"/>
        <v>#N/A</v>
      </c>
      <c r="QI364" s="1" t="e">
        <f t="shared" si="262"/>
        <v>#N/A</v>
      </c>
      <c r="QJ364" s="1" t="e">
        <f t="shared" si="263"/>
        <v>#N/A</v>
      </c>
      <c r="QK364" s="1" t="e">
        <f t="shared" si="264"/>
        <v>#N/A</v>
      </c>
      <c r="QL364" s="1" t="e">
        <f t="shared" si="265"/>
        <v>#N/A</v>
      </c>
      <c r="QM364" s="1" t="e">
        <f t="shared" si="266"/>
        <v>#N/A</v>
      </c>
      <c r="QN364" s="1" t="e">
        <f t="shared" si="267"/>
        <v>#N/A</v>
      </c>
      <c r="QO364" s="1" t="e">
        <f t="shared" si="268"/>
        <v>#N/A</v>
      </c>
      <c r="QP364" s="1" t="e">
        <f t="shared" si="269"/>
        <v>#N/A</v>
      </c>
      <c r="QQ364" s="5" t="s">
        <v>893</v>
      </c>
    </row>
    <row r="365" spans="1:459" s="1" customFormat="1" x14ac:dyDescent="0.2">
      <c r="A365" s="107">
        <v>13035501</v>
      </c>
      <c r="B365" s="108">
        <v>-75.825138888888887</v>
      </c>
      <c r="C365" s="108">
        <v>8.8258333333333336</v>
      </c>
      <c r="D365" s="109">
        <v>20</v>
      </c>
      <c r="E365" s="110" t="s">
        <v>11</v>
      </c>
      <c r="F365" s="110" t="s">
        <v>344</v>
      </c>
      <c r="G365" s="110" t="s">
        <v>311</v>
      </c>
      <c r="H365" s="1">
        <v>65535</v>
      </c>
      <c r="I365" s="1">
        <v>65535</v>
      </c>
      <c r="J365" s="1">
        <v>21.5</v>
      </c>
      <c r="K365" s="1">
        <v>21.6</v>
      </c>
      <c r="L365" s="1">
        <v>22.3</v>
      </c>
      <c r="M365" s="1">
        <v>21.9</v>
      </c>
      <c r="N365" s="1">
        <v>22.3</v>
      </c>
      <c r="O365" s="1">
        <v>65535</v>
      </c>
      <c r="P365" s="1">
        <v>22.3</v>
      </c>
      <c r="Q365" s="1">
        <v>20.399999999999999</v>
      </c>
      <c r="R365" s="1">
        <v>20.2</v>
      </c>
      <c r="S365" s="1">
        <v>19.7</v>
      </c>
      <c r="T365" s="1">
        <v>20.7</v>
      </c>
      <c r="U365" s="1">
        <v>21.8</v>
      </c>
      <c r="V365" s="1">
        <v>21.2</v>
      </c>
      <c r="W365" s="1">
        <v>22.3</v>
      </c>
      <c r="X365" s="1">
        <v>21.4</v>
      </c>
      <c r="Y365" s="1">
        <v>22.7</v>
      </c>
      <c r="Z365" s="1">
        <v>23.1</v>
      </c>
      <c r="AA365" s="1">
        <v>22.5</v>
      </c>
      <c r="AB365" s="1">
        <v>22.8</v>
      </c>
      <c r="AC365" s="1">
        <v>22</v>
      </c>
      <c r="AD365" s="1">
        <v>20.6</v>
      </c>
      <c r="AE365" s="1">
        <v>21.3</v>
      </c>
      <c r="AF365" s="1">
        <v>22.4</v>
      </c>
      <c r="AG365" s="1">
        <v>21.3</v>
      </c>
      <c r="AH365" s="1">
        <v>22.8</v>
      </c>
      <c r="AI365" s="1">
        <v>22.3</v>
      </c>
      <c r="AJ365" s="1">
        <v>21.5</v>
      </c>
      <c r="AK365" s="1">
        <v>21.8</v>
      </c>
      <c r="AL365" s="1">
        <v>21.3</v>
      </c>
      <c r="AM365" s="1">
        <v>65535</v>
      </c>
      <c r="AN365" s="1">
        <v>22.3</v>
      </c>
      <c r="AO365" s="1">
        <v>21.3</v>
      </c>
      <c r="AP365" s="1">
        <v>22.5</v>
      </c>
      <c r="AQ365" s="1">
        <v>22.8</v>
      </c>
      <c r="AR365" s="1">
        <v>22.3</v>
      </c>
      <c r="AS365" s="1">
        <v>21.9</v>
      </c>
      <c r="AT365" s="1">
        <v>21.9</v>
      </c>
      <c r="AU365" s="1">
        <v>22.2</v>
      </c>
      <c r="AV365" s="1">
        <v>22.4</v>
      </c>
      <c r="AW365" s="1">
        <v>22.2</v>
      </c>
      <c r="AX365" s="1">
        <v>23.3</v>
      </c>
      <c r="AY365" s="1">
        <v>23</v>
      </c>
      <c r="AZ365" s="1">
        <v>22.6</v>
      </c>
      <c r="BA365" s="1">
        <v>22.5</v>
      </c>
      <c r="BB365" s="1">
        <v>22.6</v>
      </c>
      <c r="BC365" s="1">
        <v>22.1</v>
      </c>
      <c r="BD365" s="1">
        <v>23.5</v>
      </c>
      <c r="BE365" s="1">
        <v>23.3</v>
      </c>
      <c r="BF365" s="1">
        <v>23.1</v>
      </c>
      <c r="BG365" s="1">
        <v>22.6</v>
      </c>
      <c r="BH365" s="1">
        <v>23.3</v>
      </c>
      <c r="BI365" s="1">
        <v>23.5</v>
      </c>
      <c r="BJ365" s="1">
        <v>22.6</v>
      </c>
      <c r="BK365" s="1">
        <v>22.3</v>
      </c>
      <c r="BL365" s="1">
        <v>21.9</v>
      </c>
      <c r="BM365" s="1">
        <v>21.8</v>
      </c>
      <c r="BN365" s="1">
        <v>22.8</v>
      </c>
      <c r="BO365" s="102"/>
      <c r="BP365" s="1">
        <v>23.2</v>
      </c>
      <c r="BQ365" s="1">
        <v>22.7</v>
      </c>
      <c r="BR365" s="1">
        <v>22.6</v>
      </c>
      <c r="BS365" s="1">
        <v>23.1</v>
      </c>
      <c r="BT365" s="1">
        <v>22.4</v>
      </c>
      <c r="BU365" s="1">
        <v>22</v>
      </c>
      <c r="BV365" s="1">
        <v>23.3</v>
      </c>
      <c r="BW365" s="1">
        <v>65535</v>
      </c>
      <c r="BX365" s="1">
        <v>65535</v>
      </c>
      <c r="BY365" s="1">
        <v>65535</v>
      </c>
      <c r="BZ365" s="1">
        <v>65535</v>
      </c>
      <c r="CA365" s="1">
        <v>65535</v>
      </c>
      <c r="CB365" s="1">
        <v>65535</v>
      </c>
      <c r="CC365" s="1">
        <v>65535</v>
      </c>
      <c r="CD365" s="1">
        <v>65535</v>
      </c>
      <c r="CE365" s="1">
        <v>65535</v>
      </c>
      <c r="CF365" s="1">
        <v>65535</v>
      </c>
      <c r="CG365" s="1">
        <v>65535</v>
      </c>
      <c r="CH365" s="1">
        <v>65535</v>
      </c>
      <c r="CI365" s="1">
        <v>65535</v>
      </c>
      <c r="CJ365" s="1">
        <v>65535</v>
      </c>
      <c r="CK365" s="1">
        <v>65535</v>
      </c>
      <c r="CL365" s="1">
        <v>65535</v>
      </c>
      <c r="CM365" s="1">
        <v>65535</v>
      </c>
      <c r="CN365" s="1">
        <v>65535</v>
      </c>
      <c r="CO365" s="1">
        <v>65535</v>
      </c>
      <c r="CP365" s="1">
        <v>65535</v>
      </c>
      <c r="CQ365" s="1">
        <v>65535</v>
      </c>
      <c r="CR365" s="1">
        <v>65535</v>
      </c>
      <c r="CS365" s="1">
        <v>65535</v>
      </c>
      <c r="CT365" s="1">
        <v>65535</v>
      </c>
      <c r="CU365" s="1">
        <v>65535</v>
      </c>
      <c r="CV365" s="1">
        <v>65535</v>
      </c>
      <c r="CW365" s="1">
        <v>65535</v>
      </c>
      <c r="CX365" s="1">
        <v>65535</v>
      </c>
      <c r="CY365" s="1">
        <v>65535</v>
      </c>
      <c r="CZ365" s="1">
        <v>65535</v>
      </c>
      <c r="DA365" s="1">
        <v>65535</v>
      </c>
      <c r="DB365" s="1">
        <v>65535</v>
      </c>
      <c r="DC365" s="1">
        <v>65535</v>
      </c>
      <c r="DD365" s="1">
        <v>65535</v>
      </c>
      <c r="DE365" s="1">
        <v>65535</v>
      </c>
      <c r="DF365" s="1">
        <v>65535</v>
      </c>
      <c r="DG365" s="1">
        <v>65535</v>
      </c>
      <c r="DH365" s="1">
        <v>65535</v>
      </c>
      <c r="DI365" s="1">
        <v>65535</v>
      </c>
      <c r="DJ365" s="1">
        <v>65535</v>
      </c>
      <c r="DK365" s="1">
        <v>65535</v>
      </c>
      <c r="DL365" s="1">
        <v>65535</v>
      </c>
      <c r="DM365" s="1">
        <v>65535</v>
      </c>
      <c r="DN365" s="1">
        <v>65535</v>
      </c>
      <c r="DO365" s="1">
        <v>65535</v>
      </c>
      <c r="DP365" s="1">
        <v>65535</v>
      </c>
      <c r="DQ365" s="1">
        <v>65535</v>
      </c>
      <c r="DR365" s="1">
        <v>65535</v>
      </c>
      <c r="DS365" s="1">
        <v>65535</v>
      </c>
      <c r="DT365" s="1">
        <v>65535</v>
      </c>
      <c r="DU365" s="1">
        <v>65535</v>
      </c>
      <c r="DV365" s="1">
        <v>65535</v>
      </c>
      <c r="DW365" s="1">
        <v>65535</v>
      </c>
      <c r="DX365" s="1">
        <v>65535</v>
      </c>
      <c r="DY365" s="1">
        <v>65535</v>
      </c>
      <c r="DZ365" s="1">
        <v>65535</v>
      </c>
      <c r="EA365" s="1">
        <v>65535</v>
      </c>
      <c r="EB365" s="1">
        <v>65535</v>
      </c>
      <c r="EC365" s="1">
        <v>65535</v>
      </c>
      <c r="ED365" s="1">
        <v>65535</v>
      </c>
      <c r="EE365" s="1">
        <v>65535</v>
      </c>
      <c r="EF365" s="1">
        <v>65535</v>
      </c>
      <c r="EG365" s="1">
        <v>65535</v>
      </c>
      <c r="EH365" s="1">
        <v>65535</v>
      </c>
      <c r="EI365" s="1">
        <v>65535</v>
      </c>
      <c r="EJ365" s="1">
        <v>65535</v>
      </c>
      <c r="EK365" s="1">
        <v>65535</v>
      </c>
      <c r="EL365" s="1">
        <v>65535</v>
      </c>
      <c r="EM365" s="1">
        <v>65535</v>
      </c>
      <c r="EN365" s="1">
        <v>65535</v>
      </c>
      <c r="EO365" s="1">
        <v>65535</v>
      </c>
      <c r="EP365" s="1">
        <v>65535</v>
      </c>
      <c r="EQ365" s="1">
        <v>65535</v>
      </c>
      <c r="ER365" s="1">
        <v>65535</v>
      </c>
      <c r="ES365" s="1">
        <v>65535</v>
      </c>
      <c r="ET365" s="1">
        <v>23.9</v>
      </c>
      <c r="EU365" s="1">
        <v>22.7</v>
      </c>
      <c r="EV365" s="1">
        <v>23</v>
      </c>
      <c r="EW365" s="1">
        <v>22</v>
      </c>
      <c r="EX365" s="1">
        <v>22.8</v>
      </c>
      <c r="EY365" s="1">
        <v>24</v>
      </c>
      <c r="EZ365" s="1">
        <v>22.8</v>
      </c>
      <c r="FA365" s="1">
        <v>20.9</v>
      </c>
      <c r="FB365" s="1">
        <v>22.5</v>
      </c>
      <c r="FC365" s="1">
        <v>21.4</v>
      </c>
      <c r="FD365" s="1">
        <v>22.2</v>
      </c>
      <c r="FE365" s="1">
        <v>22</v>
      </c>
      <c r="FF365" s="1">
        <v>21.8</v>
      </c>
      <c r="FG365" s="1">
        <v>23.3</v>
      </c>
      <c r="FH365" s="1">
        <v>23.2</v>
      </c>
      <c r="FI365" s="1">
        <v>23</v>
      </c>
      <c r="FJ365" s="1">
        <v>21.8</v>
      </c>
      <c r="FK365" s="1">
        <v>22</v>
      </c>
      <c r="FL365" s="1">
        <v>23.5</v>
      </c>
      <c r="FM365" s="1">
        <v>20.3</v>
      </c>
      <c r="FN365" s="1">
        <v>22.9</v>
      </c>
      <c r="FO365" s="1">
        <v>21.4</v>
      </c>
      <c r="FP365" s="1">
        <v>24.1</v>
      </c>
      <c r="FQ365" s="1">
        <v>22.6</v>
      </c>
      <c r="FR365" s="1">
        <v>22</v>
      </c>
      <c r="FS365" s="1">
        <v>23.9</v>
      </c>
      <c r="FT365" s="1">
        <v>23.1</v>
      </c>
      <c r="FU365" s="1">
        <v>24.5</v>
      </c>
      <c r="FV365" s="1">
        <v>24.8</v>
      </c>
      <c r="FW365" s="1">
        <v>24.8</v>
      </c>
      <c r="FX365" s="1">
        <v>23.4</v>
      </c>
      <c r="FY365" s="1">
        <v>23</v>
      </c>
      <c r="FZ365" s="1">
        <v>23.9</v>
      </c>
      <c r="GA365" s="1">
        <v>23.3</v>
      </c>
      <c r="GB365" s="1">
        <v>20.2</v>
      </c>
      <c r="GC365" s="1">
        <v>23.1</v>
      </c>
      <c r="GD365" s="1">
        <v>23.2</v>
      </c>
      <c r="GE365" s="1">
        <v>22.7</v>
      </c>
      <c r="GF365" s="1">
        <v>23.3</v>
      </c>
      <c r="GG365" s="1">
        <v>20.7</v>
      </c>
      <c r="GH365" s="1">
        <v>21.5</v>
      </c>
      <c r="GI365" s="1">
        <v>19.2</v>
      </c>
      <c r="GJ365" s="1">
        <v>22.4</v>
      </c>
      <c r="GK365" s="1">
        <v>22</v>
      </c>
      <c r="GL365" s="1">
        <v>22.7</v>
      </c>
      <c r="GM365" s="1">
        <v>23.5</v>
      </c>
      <c r="GN365" s="1">
        <v>24.4</v>
      </c>
      <c r="GO365" s="1">
        <v>22.8</v>
      </c>
      <c r="GP365" s="1">
        <v>22.3</v>
      </c>
      <c r="GQ365" s="1">
        <v>22.5</v>
      </c>
      <c r="GR365" s="1">
        <v>22.4</v>
      </c>
      <c r="GS365" s="1">
        <v>23</v>
      </c>
      <c r="GT365" s="1">
        <v>21.7</v>
      </c>
      <c r="GU365" s="1">
        <v>21.1</v>
      </c>
      <c r="GV365" s="1">
        <v>21.7</v>
      </c>
      <c r="GW365" s="1">
        <v>19.8</v>
      </c>
      <c r="GX365" s="1">
        <v>21.1</v>
      </c>
      <c r="GY365" s="1">
        <v>22.9</v>
      </c>
      <c r="GZ365" s="1">
        <v>21</v>
      </c>
      <c r="HA365" s="1">
        <v>23.6</v>
      </c>
      <c r="HB365" s="1">
        <v>23.5</v>
      </c>
      <c r="HC365" s="1">
        <v>23.5</v>
      </c>
      <c r="HD365" s="1">
        <v>20.2</v>
      </c>
      <c r="HE365" s="1">
        <v>22.4</v>
      </c>
      <c r="HF365" s="1">
        <v>22</v>
      </c>
      <c r="HG365" s="1">
        <v>21.7</v>
      </c>
      <c r="HH365" s="1">
        <v>19</v>
      </c>
      <c r="HI365" s="1">
        <v>22</v>
      </c>
      <c r="HJ365" s="1">
        <v>22.8</v>
      </c>
      <c r="HK365" s="1">
        <v>23.7</v>
      </c>
      <c r="HL365" s="1">
        <v>20.5</v>
      </c>
      <c r="HM365" s="1">
        <v>23.1</v>
      </c>
      <c r="HN365" s="1">
        <v>16.7</v>
      </c>
      <c r="HO365" s="1">
        <v>22.4</v>
      </c>
      <c r="HP365" s="1">
        <v>19</v>
      </c>
      <c r="HQ365" s="1">
        <v>23.4</v>
      </c>
      <c r="HR365" s="1">
        <v>21.6</v>
      </c>
      <c r="HS365" s="1">
        <v>21.7</v>
      </c>
      <c r="HT365" s="1">
        <v>22.6</v>
      </c>
      <c r="HU365" s="1">
        <v>20.8</v>
      </c>
      <c r="HV365" s="1">
        <v>23.2</v>
      </c>
      <c r="HW365" s="1">
        <v>21.8</v>
      </c>
      <c r="HX365" s="1">
        <v>15.4</v>
      </c>
      <c r="HY365" s="1">
        <v>23.2</v>
      </c>
      <c r="HZ365" s="1">
        <v>18.399999999999999</v>
      </c>
      <c r="IA365" s="1">
        <v>17.2</v>
      </c>
      <c r="IB365" s="1">
        <v>15.7</v>
      </c>
      <c r="IC365" s="1">
        <v>19.3</v>
      </c>
      <c r="ID365" s="1">
        <v>21.9</v>
      </c>
      <c r="IE365" s="1">
        <v>22.6</v>
      </c>
      <c r="IF365" s="1">
        <v>20.8</v>
      </c>
      <c r="IG365" s="1">
        <v>11.1</v>
      </c>
      <c r="IH365" s="1">
        <v>14.8</v>
      </c>
      <c r="II365" s="1">
        <v>16.2</v>
      </c>
      <c r="IJ365" s="1">
        <v>16.2</v>
      </c>
      <c r="IK365" s="1">
        <v>20.100000000000001</v>
      </c>
      <c r="IL365" s="1">
        <v>19.100000000000001</v>
      </c>
      <c r="IM365" s="1">
        <v>15</v>
      </c>
      <c r="IN365" s="1">
        <v>15.4</v>
      </c>
      <c r="IO365" s="1">
        <v>12.9</v>
      </c>
      <c r="IP365" s="1">
        <v>15.3</v>
      </c>
      <c r="IQ365" s="1">
        <v>16</v>
      </c>
      <c r="IR365" s="1">
        <v>20.100000000000001</v>
      </c>
      <c r="IS365" s="1">
        <v>20.8</v>
      </c>
      <c r="IT365" s="1">
        <v>21.1</v>
      </c>
      <c r="IU365" s="1">
        <v>22.3</v>
      </c>
      <c r="IV365" s="1">
        <v>15.2</v>
      </c>
      <c r="IW365" s="1">
        <v>11.6</v>
      </c>
      <c r="IX365" s="1">
        <v>15.5</v>
      </c>
      <c r="IY365" s="1">
        <v>16.7</v>
      </c>
      <c r="IZ365" s="1">
        <v>15</v>
      </c>
      <c r="JA365" s="1">
        <v>16.600000000000001</v>
      </c>
      <c r="JB365" s="1">
        <v>17.5</v>
      </c>
      <c r="JC365" s="1">
        <v>14.5</v>
      </c>
      <c r="JD365" s="1">
        <v>18.3</v>
      </c>
      <c r="JE365" s="1">
        <v>16.600000000000001</v>
      </c>
      <c r="JF365" s="1">
        <v>13.2</v>
      </c>
      <c r="JG365" s="1">
        <v>15.6</v>
      </c>
      <c r="JH365" s="1">
        <v>15.8</v>
      </c>
      <c r="JI365" s="1">
        <v>18.2</v>
      </c>
      <c r="JJ365" s="1">
        <v>19</v>
      </c>
      <c r="JK365" s="1">
        <v>18</v>
      </c>
      <c r="JL365" s="1">
        <v>12.5</v>
      </c>
      <c r="JM365" s="1">
        <v>13.7</v>
      </c>
      <c r="JN365" s="1">
        <v>14.2</v>
      </c>
      <c r="JO365" s="1">
        <v>15</v>
      </c>
      <c r="JP365" s="1">
        <v>15.5</v>
      </c>
      <c r="JQ365" s="1">
        <v>20.7</v>
      </c>
      <c r="JR365" s="1">
        <v>20.5</v>
      </c>
      <c r="JS365" s="1">
        <v>15.8</v>
      </c>
      <c r="JT365" s="1">
        <v>13.5</v>
      </c>
      <c r="JU365" s="1">
        <v>15.1</v>
      </c>
      <c r="JV365" s="1">
        <v>15.6</v>
      </c>
      <c r="JW365" s="1">
        <v>15.2</v>
      </c>
      <c r="JX365" s="1">
        <v>15.1</v>
      </c>
      <c r="JY365" s="1">
        <v>21.3</v>
      </c>
      <c r="JZ365" s="1">
        <v>22.7</v>
      </c>
      <c r="KA365" s="1">
        <v>15.1</v>
      </c>
      <c r="KB365" s="1">
        <v>14.3</v>
      </c>
      <c r="KC365" s="1">
        <v>13.9</v>
      </c>
      <c r="KD365" s="1">
        <v>14</v>
      </c>
      <c r="KE365" s="1">
        <v>20.2</v>
      </c>
      <c r="KF365" s="1">
        <v>20.6</v>
      </c>
      <c r="KG365" s="1">
        <v>19.2</v>
      </c>
      <c r="KH365" s="1">
        <v>22.7</v>
      </c>
      <c r="KI365" s="1">
        <v>23.3</v>
      </c>
      <c r="KJ365" s="1">
        <v>23.8</v>
      </c>
      <c r="KK365" s="1">
        <v>24.5</v>
      </c>
      <c r="KL365" s="1">
        <v>24.3</v>
      </c>
      <c r="KM365" s="1">
        <v>22.2</v>
      </c>
      <c r="KN365" s="1">
        <v>23.8</v>
      </c>
      <c r="KO365" s="1">
        <v>23.8</v>
      </c>
      <c r="KP365" s="1">
        <v>23.3</v>
      </c>
      <c r="KQ365" s="1">
        <v>23.3</v>
      </c>
      <c r="KR365" s="1">
        <v>23.2</v>
      </c>
      <c r="KS365" s="1">
        <v>65535</v>
      </c>
      <c r="KT365" s="1">
        <v>65535</v>
      </c>
      <c r="KU365" s="1">
        <v>24.6</v>
      </c>
      <c r="KV365" s="1">
        <v>24.7</v>
      </c>
      <c r="KW365" s="1">
        <v>24.5</v>
      </c>
      <c r="KX365" s="1">
        <v>23.2</v>
      </c>
      <c r="KY365" s="1">
        <v>25.2</v>
      </c>
      <c r="KZ365" s="1">
        <v>24.5</v>
      </c>
      <c r="LA365" s="1">
        <v>24.8</v>
      </c>
      <c r="LB365" s="1">
        <v>23.5</v>
      </c>
      <c r="LC365" s="1">
        <v>24.1</v>
      </c>
      <c r="LD365" s="1">
        <v>25</v>
      </c>
      <c r="LE365" s="1">
        <v>23.5</v>
      </c>
      <c r="LF365" s="1">
        <v>24.3</v>
      </c>
      <c r="LG365" s="1">
        <v>25.5</v>
      </c>
      <c r="LH365" s="1">
        <v>25.6</v>
      </c>
      <c r="LI365" s="1">
        <v>26</v>
      </c>
      <c r="LJ365" s="1">
        <v>23.1</v>
      </c>
      <c r="LK365" s="1">
        <v>22.4</v>
      </c>
      <c r="LL365" s="1">
        <v>24.8</v>
      </c>
      <c r="LM365" s="1">
        <v>23.7</v>
      </c>
      <c r="LN365" s="1">
        <v>24.4</v>
      </c>
      <c r="LO365" s="1">
        <v>24.4</v>
      </c>
      <c r="LP365" s="1">
        <v>24.6</v>
      </c>
      <c r="LQ365" s="1">
        <v>24.2</v>
      </c>
      <c r="LR365" s="1">
        <v>23</v>
      </c>
      <c r="LS365" s="1">
        <v>24</v>
      </c>
      <c r="LT365" s="1">
        <v>23.5</v>
      </c>
      <c r="LU365" s="1">
        <v>24.1</v>
      </c>
      <c r="LV365" s="1">
        <v>23.6</v>
      </c>
      <c r="LW365" s="1">
        <v>23.8</v>
      </c>
      <c r="LX365" s="1">
        <v>24.3</v>
      </c>
      <c r="LY365" s="1">
        <v>24.1</v>
      </c>
      <c r="LZ365" s="1">
        <v>24.7</v>
      </c>
      <c r="MA365" s="1">
        <v>25.5</v>
      </c>
      <c r="MB365" s="1">
        <v>26.3</v>
      </c>
      <c r="MC365" s="1">
        <v>24.8</v>
      </c>
      <c r="MD365" s="1">
        <v>23.8</v>
      </c>
      <c r="ME365" s="1">
        <v>65535</v>
      </c>
      <c r="MF365" s="1">
        <v>65535</v>
      </c>
      <c r="MG365" s="1">
        <v>65535</v>
      </c>
      <c r="MH365" s="1">
        <v>65535</v>
      </c>
      <c r="MI365" s="1">
        <v>65535</v>
      </c>
      <c r="MJ365" s="1">
        <v>65535</v>
      </c>
      <c r="MK365" s="1">
        <v>65535</v>
      </c>
      <c r="ML365" s="1">
        <v>65535</v>
      </c>
      <c r="MM365" s="1">
        <v>65535</v>
      </c>
      <c r="MN365" s="1">
        <v>65535</v>
      </c>
      <c r="MO365" s="1">
        <v>65535</v>
      </c>
      <c r="MP365" s="1">
        <v>65535</v>
      </c>
      <c r="MQ365" s="1">
        <v>65535</v>
      </c>
      <c r="MR365" s="1">
        <v>65535</v>
      </c>
      <c r="MS365" s="1">
        <v>65535</v>
      </c>
      <c r="MT365" s="1">
        <v>65535</v>
      </c>
      <c r="MU365" s="1">
        <v>65535</v>
      </c>
      <c r="MV365" s="1">
        <v>65535</v>
      </c>
      <c r="MW365" s="1">
        <v>65535</v>
      </c>
      <c r="MX365" s="1">
        <v>65535</v>
      </c>
      <c r="MY365" s="1">
        <v>65535</v>
      </c>
      <c r="MZ365" s="1">
        <v>65535</v>
      </c>
      <c r="NA365" s="1">
        <v>65535</v>
      </c>
      <c r="NB365" s="1">
        <v>65535</v>
      </c>
      <c r="NC365" s="1">
        <v>65535</v>
      </c>
      <c r="ND365" s="1">
        <v>65535</v>
      </c>
      <c r="NE365" s="1">
        <v>65535</v>
      </c>
      <c r="NF365" s="1">
        <v>65535</v>
      </c>
      <c r="NG365" s="1">
        <v>65535</v>
      </c>
      <c r="NH365" s="1">
        <v>65535</v>
      </c>
      <c r="NI365" s="1">
        <v>24</v>
      </c>
      <c r="NJ365" s="6">
        <f t="shared" si="270"/>
        <v>0.90322580645161288</v>
      </c>
      <c r="NK365" s="3">
        <f t="shared" si="271"/>
        <v>0.9642857142857143</v>
      </c>
      <c r="NL365" s="3">
        <f t="shared" si="272"/>
        <v>0.22580645161290322</v>
      </c>
      <c r="NM365" s="3">
        <f t="shared" si="273"/>
        <v>0</v>
      </c>
      <c r="NN365" s="3">
        <f t="shared" si="274"/>
        <v>0.32258064516129031</v>
      </c>
      <c r="NO365" s="3">
        <f t="shared" si="275"/>
        <v>1</v>
      </c>
      <c r="NP365" s="3">
        <f t="shared" si="276"/>
        <v>1</v>
      </c>
      <c r="NQ365" s="3">
        <f t="shared" si="277"/>
        <v>1</v>
      </c>
      <c r="NR365" s="3">
        <f t="shared" si="278"/>
        <v>1</v>
      </c>
      <c r="NS365" s="3">
        <f t="shared" si="279"/>
        <v>0.93548387096774188</v>
      </c>
      <c r="NT365" s="3">
        <f t="shared" si="280"/>
        <v>1</v>
      </c>
      <c r="NU365" s="3">
        <f t="shared" si="281"/>
        <v>3.2258064516129031E-2</v>
      </c>
      <c r="NV365" s="3">
        <f t="shared" si="282"/>
        <v>0.69589041095890414</v>
      </c>
      <c r="NW365" s="5">
        <f t="shared" si="283"/>
        <v>21.714285714285712</v>
      </c>
      <c r="NX365" s="1">
        <f t="shared" si="284"/>
        <v>22.540740740740741</v>
      </c>
      <c r="NY365" s="1" t="e">
        <f t="shared" si="285"/>
        <v>#N/A</v>
      </c>
      <c r="NZ365" s="1" t="e">
        <f t="shared" si="286"/>
        <v>#N/A</v>
      </c>
      <c r="OA365" s="1" t="e">
        <f t="shared" si="287"/>
        <v>#N/A</v>
      </c>
      <c r="OB365" s="1">
        <f t="shared" si="288"/>
        <v>22.800000000000008</v>
      </c>
      <c r="OC365" s="1">
        <f t="shared" si="289"/>
        <v>22.029032258064518</v>
      </c>
      <c r="OD365" s="1">
        <f t="shared" si="290"/>
        <v>18.803225806451607</v>
      </c>
      <c r="OE365" s="1">
        <f t="shared" si="291"/>
        <v>16.603333333333335</v>
      </c>
      <c r="OF365" s="1">
        <f t="shared" si="292"/>
        <v>21.106896551724141</v>
      </c>
      <c r="OG365" s="1">
        <f t="shared" si="293"/>
        <v>24.313333333333329</v>
      </c>
      <c r="OH365" s="1" t="e">
        <f t="shared" si="294"/>
        <v>#N/A</v>
      </c>
      <c r="OI365" s="111" t="e">
        <f>NA()</f>
        <v>#N/A</v>
      </c>
      <c r="OJ365" s="112" t="e">
        <f>NA()</f>
        <v>#N/A</v>
      </c>
      <c r="OK365" s="112" t="e">
        <f>NA()</f>
        <v>#N/A</v>
      </c>
      <c r="OL365" s="112" t="e">
        <f>NA()</f>
        <v>#N/A</v>
      </c>
      <c r="OM365" s="112" t="e">
        <f>NA()</f>
        <v>#N/A</v>
      </c>
      <c r="ON365" s="112" t="e">
        <f>NA()</f>
        <v>#N/A</v>
      </c>
      <c r="OO365" s="112" t="e">
        <f>NA()</f>
        <v>#N/A</v>
      </c>
      <c r="OP365" s="112" t="e">
        <f>NA()</f>
        <v>#N/A</v>
      </c>
      <c r="OQ365" s="112" t="e">
        <f>NA()</f>
        <v>#N/A</v>
      </c>
      <c r="OR365" s="112" t="e">
        <f>NA()</f>
        <v>#N/A</v>
      </c>
      <c r="OS365" s="112" t="e">
        <f>NA()</f>
        <v>#N/A</v>
      </c>
      <c r="OT365" s="112" t="e">
        <f>NA()</f>
        <v>#N/A</v>
      </c>
      <c r="OU365" s="5" t="e">
        <f t="shared" si="246"/>
        <v>#N/A</v>
      </c>
      <c r="OV365" s="1" t="e">
        <f t="shared" si="247"/>
        <v>#N/A</v>
      </c>
      <c r="OW365" s="1" t="e">
        <f t="shared" si="248"/>
        <v>#N/A</v>
      </c>
      <c r="OX365" s="1" t="e">
        <f t="shared" si="249"/>
        <v>#N/A</v>
      </c>
      <c r="OY365" s="1" t="e">
        <f t="shared" si="250"/>
        <v>#N/A</v>
      </c>
      <c r="OZ365" s="1" t="e">
        <f t="shared" si="251"/>
        <v>#N/A</v>
      </c>
      <c r="PA365" s="1" t="e">
        <f t="shared" si="252"/>
        <v>#N/A</v>
      </c>
      <c r="PB365" s="1" t="e">
        <f t="shared" si="253"/>
        <v>#N/A</v>
      </c>
      <c r="PC365" s="1" t="e">
        <f t="shared" si="254"/>
        <v>#N/A</v>
      </c>
      <c r="PD365" s="1" t="e">
        <f t="shared" si="255"/>
        <v>#N/A</v>
      </c>
      <c r="PE365" s="1" t="e">
        <f t="shared" si="256"/>
        <v>#N/A</v>
      </c>
      <c r="PF365" s="1" t="e">
        <f t="shared" si="257"/>
        <v>#N/A</v>
      </c>
      <c r="PG365" s="111" t="e">
        <f>NA()</f>
        <v>#N/A</v>
      </c>
      <c r="PH365" s="112" t="e">
        <f>NA()</f>
        <v>#N/A</v>
      </c>
      <c r="PI365" s="112" t="e">
        <f>NA()</f>
        <v>#N/A</v>
      </c>
      <c r="PJ365" s="112" t="e">
        <f>NA()</f>
        <v>#N/A</v>
      </c>
      <c r="PK365" s="112" t="e">
        <f>NA()</f>
        <v>#N/A</v>
      </c>
      <c r="PL365" s="112" t="e">
        <f>NA()</f>
        <v>#N/A</v>
      </c>
      <c r="PM365" s="112" t="e">
        <f>NA()</f>
        <v>#N/A</v>
      </c>
      <c r="PN365" s="112" t="e">
        <f>NA()</f>
        <v>#N/A</v>
      </c>
      <c r="PO365" s="112" t="e">
        <f>NA()</f>
        <v>#N/A</v>
      </c>
      <c r="PP365" s="112" t="e">
        <f>NA()</f>
        <v>#N/A</v>
      </c>
      <c r="PQ365" s="112" t="e">
        <f>NA()</f>
        <v>#N/A</v>
      </c>
      <c r="PR365" s="137" t="e">
        <f>NA()</f>
        <v>#N/A</v>
      </c>
      <c r="PS365" s="5">
        <f t="array" ref="PS365">+IF(ISERROR($NW365)=FALSE,MIN(IF($H365:$AL365&lt;65534,$H365:$AL365,"")),NA())</f>
        <v>19.7</v>
      </c>
      <c r="PT365" s="1">
        <f t="array" ref="PT365">+IF(ISERROR($NX365)=FALSE,MIN(IF($AM365:$BN365&lt;65534,$AM365:$BN365,"")),NA())</f>
        <v>21.3</v>
      </c>
      <c r="PU365" s="1" t="e">
        <f t="array" ref="PU365">+IF(ISERROR($NY365)=FALSE,MIN(IF($BP365:$CT365&lt;65534,$BP365:$CT365,"")),NA())</f>
        <v>#N/A</v>
      </c>
      <c r="PV365" s="1" t="e">
        <f t="array" ref="PV365">+IF(ISERROR($NZ365)=FALSE,MIN(IF($CU365:$DX365&lt;65534,$CU365:$DX365,"")),NA())</f>
        <v>#N/A</v>
      </c>
      <c r="PW365" s="1" t="e">
        <f t="array" ref="PW365">+IF(ISERROR($OA365)=FALSE,MIN(IF($DY365:$FC365&lt;65534,$DY365:$FC365,"")),NA())</f>
        <v>#N/A</v>
      </c>
      <c r="PX365" s="1">
        <f t="array" ref="PX365">+IF(ISERROR($OB365)=FALSE,MIN(IF($FD365:$GG365&lt;65534,$FD365:$GG365,"")),NA())</f>
        <v>20.2</v>
      </c>
      <c r="PY365" s="1">
        <f t="array" ref="PY365">+IF(ISERROR($OC365)=FALSE,MIN(IF($GH365:$HL365&lt;65534,$GH365:$HL365,"")),NA())</f>
        <v>19</v>
      </c>
      <c r="PZ365" s="1">
        <f t="array" ref="PZ365">+IF(ISERROR($OD365)=FALSE,MIN(IF($HM365:$IQ365&lt;65534,$HM365:$IQ365,"")),NA())</f>
        <v>11.1</v>
      </c>
      <c r="QA365" s="1">
        <f t="array" ref="QA365">+IF(ISERROR($OE365)=FALSE,MIN(IF($IR365:$JU365&lt;65534,$IR365:$JU365,"")),NA())</f>
        <v>11.6</v>
      </c>
      <c r="QB365" s="1">
        <f t="array" ref="QB365">+IF(ISERROR($OF365)=FALSE,MIN(IF($JV365:$KZ365&lt;65534,$JV365:$KZ365,"")),NA())</f>
        <v>13.9</v>
      </c>
      <c r="QC365" s="1">
        <f t="array" ref="QC365">+IF(ISERROR($OG365)=FALSE,MIN(IF($LA365:$MD365&lt;65534,$LA365:$MD365,"")),NA())</f>
        <v>22.4</v>
      </c>
      <c r="QD365" s="1" t="e">
        <f t="array" ref="QD365">+IF(ISERROR($OH365)=FALSE,MIN(IF($ME365:$NI365&lt;65534,$ME365:$NI365,"")),NA())</f>
        <v>#N/A</v>
      </c>
      <c r="QE365" s="5" t="e">
        <f t="shared" si="258"/>
        <v>#N/A</v>
      </c>
      <c r="QF365" s="1" t="e">
        <f t="shared" si="259"/>
        <v>#N/A</v>
      </c>
      <c r="QG365" s="1" t="e">
        <f t="shared" si="260"/>
        <v>#N/A</v>
      </c>
      <c r="QH365" s="1" t="e">
        <f t="shared" si="261"/>
        <v>#N/A</v>
      </c>
      <c r="QI365" s="1" t="e">
        <f t="shared" si="262"/>
        <v>#N/A</v>
      </c>
      <c r="QJ365" s="1" t="e">
        <f t="shared" si="263"/>
        <v>#N/A</v>
      </c>
      <c r="QK365" s="1" t="e">
        <f t="shared" si="264"/>
        <v>#N/A</v>
      </c>
      <c r="QL365" s="1" t="e">
        <f t="shared" si="265"/>
        <v>#N/A</v>
      </c>
      <c r="QM365" s="1" t="e">
        <f t="shared" si="266"/>
        <v>#N/A</v>
      </c>
      <c r="QN365" s="1" t="e">
        <f t="shared" si="267"/>
        <v>#N/A</v>
      </c>
      <c r="QO365" s="1" t="e">
        <f t="shared" si="268"/>
        <v>#N/A</v>
      </c>
      <c r="QP365" s="1" t="e">
        <f t="shared" si="269"/>
        <v>#N/A</v>
      </c>
      <c r="QQ365" s="5" t="s">
        <v>893</v>
      </c>
    </row>
    <row r="366" spans="1:459" s="1" customFormat="1" x14ac:dyDescent="0.2">
      <c r="A366" s="107">
        <v>13055040</v>
      </c>
      <c r="B366" s="108">
        <v>-75.913888888888891</v>
      </c>
      <c r="C366" s="108">
        <v>8.7469444444444431</v>
      </c>
      <c r="D366" s="109">
        <v>37</v>
      </c>
      <c r="E366" s="110" t="s">
        <v>702</v>
      </c>
      <c r="F366" s="110" t="s">
        <v>344</v>
      </c>
      <c r="G366" s="110" t="s">
        <v>311</v>
      </c>
      <c r="H366" s="1">
        <v>65535</v>
      </c>
      <c r="I366" s="1">
        <v>65535</v>
      </c>
      <c r="J366" s="1">
        <v>65535</v>
      </c>
      <c r="K366" s="1">
        <v>65535</v>
      </c>
      <c r="L366" s="1">
        <v>65535</v>
      </c>
      <c r="M366" s="1">
        <v>65535</v>
      </c>
      <c r="N366" s="1">
        <v>65535</v>
      </c>
      <c r="O366" s="1">
        <v>65535</v>
      </c>
      <c r="P366" s="1">
        <v>65535</v>
      </c>
      <c r="Q366" s="1">
        <v>65535</v>
      </c>
      <c r="R366" s="1">
        <v>65535</v>
      </c>
      <c r="S366" s="1">
        <v>65535</v>
      </c>
      <c r="T366" s="1">
        <v>65535</v>
      </c>
      <c r="U366" s="1">
        <v>65535</v>
      </c>
      <c r="V366" s="1">
        <v>65535</v>
      </c>
      <c r="W366" s="1">
        <v>65535</v>
      </c>
      <c r="X366" s="1">
        <v>65535</v>
      </c>
      <c r="Y366" s="1">
        <v>65535</v>
      </c>
      <c r="Z366" s="1">
        <v>65535</v>
      </c>
      <c r="AA366" s="1">
        <v>65535</v>
      </c>
      <c r="AB366" s="1">
        <v>65535</v>
      </c>
      <c r="AC366" s="1">
        <v>65535</v>
      </c>
      <c r="AD366" s="1">
        <v>65535</v>
      </c>
      <c r="AE366" s="1">
        <v>65535</v>
      </c>
      <c r="AF366" s="1">
        <v>65535</v>
      </c>
      <c r="AG366" s="1">
        <v>65535</v>
      </c>
      <c r="AH366" s="1">
        <v>65535</v>
      </c>
      <c r="AI366" s="1">
        <v>65535</v>
      </c>
      <c r="AJ366" s="1">
        <v>65535</v>
      </c>
      <c r="AK366" s="1">
        <v>65535</v>
      </c>
      <c r="AL366" s="1">
        <v>65535</v>
      </c>
      <c r="AM366" s="1">
        <v>65535</v>
      </c>
      <c r="AN366" s="1">
        <v>65535</v>
      </c>
      <c r="AO366" s="1">
        <v>65535</v>
      </c>
      <c r="AP366" s="1">
        <v>65535</v>
      </c>
      <c r="AQ366" s="1">
        <v>65535</v>
      </c>
      <c r="AR366" s="1">
        <v>65535</v>
      </c>
      <c r="AS366" s="1">
        <v>65535</v>
      </c>
      <c r="AT366" s="1">
        <v>65535</v>
      </c>
      <c r="AU366" s="1">
        <v>65535</v>
      </c>
      <c r="AV366" s="1">
        <v>65535</v>
      </c>
      <c r="AW366" s="1">
        <v>65535</v>
      </c>
      <c r="AX366" s="1">
        <v>65535</v>
      </c>
      <c r="AY366" s="1">
        <v>65535</v>
      </c>
      <c r="AZ366" s="1">
        <v>65535</v>
      </c>
      <c r="BA366" s="1">
        <v>65535</v>
      </c>
      <c r="BB366" s="1">
        <v>65535</v>
      </c>
      <c r="BC366" s="1">
        <v>65535</v>
      </c>
      <c r="BD366" s="1">
        <v>65535</v>
      </c>
      <c r="BE366" s="1">
        <v>65535</v>
      </c>
      <c r="BF366" s="1">
        <v>65535</v>
      </c>
      <c r="BG366" s="1">
        <v>65535</v>
      </c>
      <c r="BH366" s="1">
        <v>65535</v>
      </c>
      <c r="BI366" s="1">
        <v>65535</v>
      </c>
      <c r="BJ366" s="1">
        <v>65535</v>
      </c>
      <c r="BK366" s="1">
        <v>65535</v>
      </c>
      <c r="BL366" s="1">
        <v>65535</v>
      </c>
      <c r="BM366" s="1">
        <v>65535</v>
      </c>
      <c r="BN366" s="1">
        <v>65535</v>
      </c>
      <c r="BO366" s="102"/>
      <c r="BP366" s="1">
        <v>65535</v>
      </c>
      <c r="BQ366" s="1">
        <v>65535</v>
      </c>
      <c r="BR366" s="1">
        <v>65535</v>
      </c>
      <c r="BS366" s="1">
        <v>65535</v>
      </c>
      <c r="BT366" s="1">
        <v>65535</v>
      </c>
      <c r="BU366" s="1">
        <v>65535</v>
      </c>
      <c r="BV366" s="1">
        <v>65535</v>
      </c>
      <c r="BW366" s="1">
        <v>65535</v>
      </c>
      <c r="BX366" s="1">
        <v>65535</v>
      </c>
      <c r="BY366" s="1">
        <v>65535</v>
      </c>
      <c r="BZ366" s="1">
        <v>65535</v>
      </c>
      <c r="CA366" s="1">
        <v>65535</v>
      </c>
      <c r="CB366" s="1">
        <v>65535</v>
      </c>
      <c r="CC366" s="1">
        <v>65535</v>
      </c>
      <c r="CD366" s="1">
        <v>65535</v>
      </c>
      <c r="CE366" s="1">
        <v>65535</v>
      </c>
      <c r="CF366" s="1">
        <v>65535</v>
      </c>
      <c r="CG366" s="1">
        <v>65535</v>
      </c>
      <c r="CH366" s="1">
        <v>65535</v>
      </c>
      <c r="CI366" s="1">
        <v>65535</v>
      </c>
      <c r="CJ366" s="1">
        <v>65535</v>
      </c>
      <c r="CK366" s="1">
        <v>65535</v>
      </c>
      <c r="CL366" s="1">
        <v>65535</v>
      </c>
      <c r="CM366" s="1">
        <v>65535</v>
      </c>
      <c r="CN366" s="1">
        <v>65535</v>
      </c>
      <c r="CO366" s="1">
        <v>65535</v>
      </c>
      <c r="CP366" s="1">
        <v>65535</v>
      </c>
      <c r="CQ366" s="1">
        <v>65535</v>
      </c>
      <c r="CR366" s="1">
        <v>65535</v>
      </c>
      <c r="CS366" s="1">
        <v>65535</v>
      </c>
      <c r="CT366" s="1">
        <v>65535</v>
      </c>
      <c r="CU366" s="1">
        <v>65535</v>
      </c>
      <c r="CV366" s="1">
        <v>65535</v>
      </c>
      <c r="CW366" s="1">
        <v>65535</v>
      </c>
      <c r="CX366" s="1">
        <v>65535</v>
      </c>
      <c r="CY366" s="1">
        <v>65535</v>
      </c>
      <c r="CZ366" s="1">
        <v>65535</v>
      </c>
      <c r="DA366" s="1">
        <v>65535</v>
      </c>
      <c r="DB366" s="1">
        <v>65535</v>
      </c>
      <c r="DC366" s="1">
        <v>65535</v>
      </c>
      <c r="DD366" s="1">
        <v>65535</v>
      </c>
      <c r="DE366" s="1">
        <v>65535</v>
      </c>
      <c r="DF366" s="1">
        <v>65535</v>
      </c>
      <c r="DG366" s="1">
        <v>65535</v>
      </c>
      <c r="DH366" s="1">
        <v>65535</v>
      </c>
      <c r="DI366" s="1">
        <v>65535</v>
      </c>
      <c r="DJ366" s="1">
        <v>65535</v>
      </c>
      <c r="DK366" s="1">
        <v>65535</v>
      </c>
      <c r="DL366" s="1">
        <v>65535</v>
      </c>
      <c r="DM366" s="1">
        <v>65535</v>
      </c>
      <c r="DN366" s="1">
        <v>65535</v>
      </c>
      <c r="DO366" s="1">
        <v>65535</v>
      </c>
      <c r="DP366" s="1">
        <v>65535</v>
      </c>
      <c r="DQ366" s="1">
        <v>65535</v>
      </c>
      <c r="DR366" s="1">
        <v>65535</v>
      </c>
      <c r="DS366" s="1">
        <v>65535</v>
      </c>
      <c r="DT366" s="1">
        <v>65535</v>
      </c>
      <c r="DU366" s="1">
        <v>65535</v>
      </c>
      <c r="DV366" s="1">
        <v>65535</v>
      </c>
      <c r="DW366" s="1">
        <v>65535</v>
      </c>
      <c r="DX366" s="1">
        <v>65535</v>
      </c>
      <c r="DY366" s="1">
        <v>65535</v>
      </c>
      <c r="DZ366" s="1">
        <v>65535</v>
      </c>
      <c r="EA366" s="1">
        <v>65535</v>
      </c>
      <c r="EB366" s="1">
        <v>65535</v>
      </c>
      <c r="EC366" s="1">
        <v>65535</v>
      </c>
      <c r="ED366" s="1">
        <v>65535</v>
      </c>
      <c r="EE366" s="1">
        <v>65535</v>
      </c>
      <c r="EF366" s="1">
        <v>65535</v>
      </c>
      <c r="EG366" s="1">
        <v>65535</v>
      </c>
      <c r="EH366" s="1">
        <v>65535</v>
      </c>
      <c r="EI366" s="1">
        <v>65535</v>
      </c>
      <c r="EJ366" s="1">
        <v>65535</v>
      </c>
      <c r="EK366" s="1">
        <v>65535</v>
      </c>
      <c r="EL366" s="1">
        <v>65535</v>
      </c>
      <c r="EM366" s="1">
        <v>65535</v>
      </c>
      <c r="EN366" s="1">
        <v>65535</v>
      </c>
      <c r="EO366" s="1">
        <v>65535</v>
      </c>
      <c r="EP366" s="1">
        <v>65535</v>
      </c>
      <c r="EQ366" s="1">
        <v>65535</v>
      </c>
      <c r="ER366" s="1">
        <v>65535</v>
      </c>
      <c r="ES366" s="1">
        <v>65535</v>
      </c>
      <c r="ET366" s="1">
        <v>23.9</v>
      </c>
      <c r="EU366" s="1">
        <v>22.7</v>
      </c>
      <c r="EV366" s="1">
        <v>23</v>
      </c>
      <c r="EW366" s="1">
        <v>22</v>
      </c>
      <c r="EX366" s="1">
        <v>22.8</v>
      </c>
      <c r="EY366" s="1">
        <v>24</v>
      </c>
      <c r="EZ366" s="1">
        <v>22.8</v>
      </c>
      <c r="FA366" s="1">
        <v>20.9</v>
      </c>
      <c r="FB366" s="1">
        <v>22.5</v>
      </c>
      <c r="FC366" s="1">
        <v>21.4</v>
      </c>
      <c r="FD366" s="1">
        <v>22.2</v>
      </c>
      <c r="FE366" s="1">
        <v>22</v>
      </c>
      <c r="FF366" s="1">
        <v>21.8</v>
      </c>
      <c r="FG366" s="1">
        <v>23.3</v>
      </c>
      <c r="FH366" s="1">
        <v>23.2</v>
      </c>
      <c r="FI366" s="1">
        <v>23</v>
      </c>
      <c r="FJ366" s="1">
        <v>21.8</v>
      </c>
      <c r="FK366" s="1">
        <v>22</v>
      </c>
      <c r="FL366" s="1">
        <v>23.5</v>
      </c>
      <c r="FM366" s="1">
        <v>20.3</v>
      </c>
      <c r="FN366" s="1">
        <v>22.9</v>
      </c>
      <c r="FO366" s="1">
        <v>21.4</v>
      </c>
      <c r="FP366" s="1">
        <v>24.1</v>
      </c>
      <c r="FQ366" s="1">
        <v>22.6</v>
      </c>
      <c r="FR366" s="1">
        <v>22</v>
      </c>
      <c r="FS366" s="1">
        <v>23.9</v>
      </c>
      <c r="FT366" s="1">
        <v>23.1</v>
      </c>
      <c r="FU366" s="1">
        <v>24.5</v>
      </c>
      <c r="FV366" s="1">
        <v>24.8</v>
      </c>
      <c r="FW366" s="1">
        <v>24.8</v>
      </c>
      <c r="FX366" s="1">
        <v>23.4</v>
      </c>
      <c r="FY366" s="1">
        <v>23</v>
      </c>
      <c r="FZ366" s="1">
        <v>23.9</v>
      </c>
      <c r="GA366" s="1">
        <v>23.3</v>
      </c>
      <c r="GB366" s="1">
        <v>20.2</v>
      </c>
      <c r="GC366" s="1">
        <v>23.1</v>
      </c>
      <c r="GD366" s="1">
        <v>23.2</v>
      </c>
      <c r="GE366" s="1">
        <v>22.7</v>
      </c>
      <c r="GF366" s="1">
        <v>23.3</v>
      </c>
      <c r="GG366" s="1">
        <v>20.7</v>
      </c>
      <c r="GH366" s="1">
        <v>21.5</v>
      </c>
      <c r="GI366" s="1">
        <v>19.2</v>
      </c>
      <c r="GJ366" s="1">
        <v>22.4</v>
      </c>
      <c r="GK366" s="1">
        <v>22</v>
      </c>
      <c r="GL366" s="1">
        <v>22.7</v>
      </c>
      <c r="GM366" s="1">
        <v>23.5</v>
      </c>
      <c r="GN366" s="1">
        <v>24.4</v>
      </c>
      <c r="GO366" s="1">
        <v>22.8</v>
      </c>
      <c r="GP366" s="1">
        <v>22.3</v>
      </c>
      <c r="GQ366" s="1">
        <v>22.5</v>
      </c>
      <c r="GR366" s="1">
        <v>22.4</v>
      </c>
      <c r="GS366" s="1">
        <v>23</v>
      </c>
      <c r="GT366" s="1">
        <v>21.7</v>
      </c>
      <c r="GU366" s="1">
        <v>21.1</v>
      </c>
      <c r="GV366" s="1">
        <v>21.7</v>
      </c>
      <c r="GW366" s="1">
        <v>19.8</v>
      </c>
      <c r="GX366" s="1">
        <v>21.1</v>
      </c>
      <c r="GY366" s="1">
        <v>22.9</v>
      </c>
      <c r="GZ366" s="1">
        <v>21</v>
      </c>
      <c r="HA366" s="1">
        <v>23.6</v>
      </c>
      <c r="HB366" s="1">
        <v>23.5</v>
      </c>
      <c r="HC366" s="1">
        <v>23.5</v>
      </c>
      <c r="HD366" s="1">
        <v>20.2</v>
      </c>
      <c r="HE366" s="1">
        <v>22.4</v>
      </c>
      <c r="HF366" s="1">
        <v>22</v>
      </c>
      <c r="HG366" s="1">
        <v>21.7</v>
      </c>
      <c r="HH366" s="1">
        <v>19</v>
      </c>
      <c r="HI366" s="1">
        <v>22</v>
      </c>
      <c r="HJ366" s="1">
        <v>22.8</v>
      </c>
      <c r="HK366" s="1">
        <v>23.7</v>
      </c>
      <c r="HL366" s="1">
        <v>20.5</v>
      </c>
      <c r="HM366" s="1">
        <v>23.1</v>
      </c>
      <c r="HN366" s="1">
        <v>16.7</v>
      </c>
      <c r="HO366" s="1">
        <v>22.4</v>
      </c>
      <c r="HP366" s="1">
        <v>19</v>
      </c>
      <c r="HQ366" s="1">
        <v>23.4</v>
      </c>
      <c r="HR366" s="1">
        <v>21.6</v>
      </c>
      <c r="HS366" s="1">
        <v>21.7</v>
      </c>
      <c r="HT366" s="1">
        <v>22.6</v>
      </c>
      <c r="HU366" s="1">
        <v>20.8</v>
      </c>
      <c r="HV366" s="1">
        <v>23.2</v>
      </c>
      <c r="HW366" s="1">
        <v>21.8</v>
      </c>
      <c r="HX366" s="1">
        <v>15.4</v>
      </c>
      <c r="HY366" s="1">
        <v>23.2</v>
      </c>
      <c r="HZ366" s="1">
        <v>18.399999999999999</v>
      </c>
      <c r="IA366" s="1">
        <v>17.2</v>
      </c>
      <c r="IB366" s="1">
        <v>15.7</v>
      </c>
      <c r="IC366" s="1">
        <v>19.3</v>
      </c>
      <c r="ID366" s="1">
        <v>21.9</v>
      </c>
      <c r="IE366" s="1">
        <v>22.6</v>
      </c>
      <c r="IF366" s="1">
        <v>20.8</v>
      </c>
      <c r="IG366" s="1">
        <v>11.1</v>
      </c>
      <c r="IH366" s="1">
        <v>14.8</v>
      </c>
      <c r="II366" s="1">
        <v>16.2</v>
      </c>
      <c r="IJ366" s="1">
        <v>16.2</v>
      </c>
      <c r="IK366" s="1">
        <v>20.100000000000001</v>
      </c>
      <c r="IL366" s="1">
        <v>19.100000000000001</v>
      </c>
      <c r="IM366" s="1">
        <v>15</v>
      </c>
      <c r="IN366" s="1">
        <v>15.4</v>
      </c>
      <c r="IO366" s="1">
        <v>12.9</v>
      </c>
      <c r="IP366" s="1">
        <v>15.3</v>
      </c>
      <c r="IQ366" s="1">
        <v>16</v>
      </c>
      <c r="IR366" s="1">
        <v>20.100000000000001</v>
      </c>
      <c r="IS366" s="1">
        <v>20.8</v>
      </c>
      <c r="IT366" s="1">
        <v>21.1</v>
      </c>
      <c r="IU366" s="1">
        <v>22.3</v>
      </c>
      <c r="IV366" s="1">
        <v>15.2</v>
      </c>
      <c r="IW366" s="1">
        <v>11.6</v>
      </c>
      <c r="IX366" s="1">
        <v>15.5</v>
      </c>
      <c r="IY366" s="1">
        <v>16.7</v>
      </c>
      <c r="IZ366" s="1">
        <v>15</v>
      </c>
      <c r="JA366" s="1">
        <v>16.600000000000001</v>
      </c>
      <c r="JB366" s="1">
        <v>17.5</v>
      </c>
      <c r="JC366" s="1">
        <v>14.5</v>
      </c>
      <c r="JD366" s="1">
        <v>18.3</v>
      </c>
      <c r="JE366" s="1">
        <v>16.600000000000001</v>
      </c>
      <c r="JF366" s="1">
        <v>13.2</v>
      </c>
      <c r="JG366" s="1">
        <v>15.6</v>
      </c>
      <c r="JH366" s="1">
        <v>15.8</v>
      </c>
      <c r="JI366" s="1">
        <v>18.2</v>
      </c>
      <c r="JJ366" s="1">
        <v>19</v>
      </c>
      <c r="JK366" s="1">
        <v>18</v>
      </c>
      <c r="JL366" s="1">
        <v>12.5</v>
      </c>
      <c r="JM366" s="1">
        <v>13.7</v>
      </c>
      <c r="JN366" s="1">
        <v>14.2</v>
      </c>
      <c r="JO366" s="1">
        <v>15</v>
      </c>
      <c r="JP366" s="1">
        <v>15.5</v>
      </c>
      <c r="JQ366" s="1">
        <v>20.7</v>
      </c>
      <c r="JR366" s="1">
        <v>20.5</v>
      </c>
      <c r="JS366" s="1">
        <v>15.8</v>
      </c>
      <c r="JT366" s="1">
        <v>13.5</v>
      </c>
      <c r="JU366" s="1">
        <v>15.1</v>
      </c>
      <c r="JV366" s="1">
        <v>15.6</v>
      </c>
      <c r="JW366" s="1">
        <v>15.2</v>
      </c>
      <c r="JX366" s="1">
        <v>15.1</v>
      </c>
      <c r="JY366" s="1">
        <v>21.3</v>
      </c>
      <c r="JZ366" s="1">
        <v>22.7</v>
      </c>
      <c r="KA366" s="1">
        <v>15.1</v>
      </c>
      <c r="KB366" s="1">
        <v>14.3</v>
      </c>
      <c r="KC366" s="1">
        <v>13.9</v>
      </c>
      <c r="KD366" s="1">
        <v>14</v>
      </c>
      <c r="KE366" s="1">
        <v>20.2</v>
      </c>
      <c r="KF366" s="1">
        <v>20.6</v>
      </c>
      <c r="KG366" s="1">
        <v>19.2</v>
      </c>
      <c r="KH366" s="1">
        <v>22.7</v>
      </c>
      <c r="KI366" s="1">
        <v>23.3</v>
      </c>
      <c r="KJ366" s="1">
        <v>23.8</v>
      </c>
      <c r="KK366" s="1">
        <v>24.5</v>
      </c>
      <c r="KL366" s="1">
        <v>24.3</v>
      </c>
      <c r="KM366" s="1">
        <v>22.2</v>
      </c>
      <c r="KN366" s="1">
        <v>23.8</v>
      </c>
      <c r="KO366" s="1">
        <v>23.8</v>
      </c>
      <c r="KP366" s="1">
        <v>23.3</v>
      </c>
      <c r="KQ366" s="1">
        <v>23.3</v>
      </c>
      <c r="KR366" s="1">
        <v>23.2</v>
      </c>
      <c r="KS366" s="1">
        <v>65535</v>
      </c>
      <c r="KT366" s="1">
        <v>65535</v>
      </c>
      <c r="KU366" s="1">
        <v>65535</v>
      </c>
      <c r="KV366" s="1">
        <v>65535</v>
      </c>
      <c r="KW366" s="1">
        <v>65535</v>
      </c>
      <c r="KX366" s="1">
        <v>65535</v>
      </c>
      <c r="KY366" s="1">
        <v>65535</v>
      </c>
      <c r="KZ366" s="1">
        <v>65535</v>
      </c>
      <c r="LA366" s="1">
        <v>65535</v>
      </c>
      <c r="LB366" s="1">
        <v>65535</v>
      </c>
      <c r="LC366" s="1">
        <v>65535</v>
      </c>
      <c r="LD366" s="1">
        <v>65535</v>
      </c>
      <c r="LE366" s="1">
        <v>65535</v>
      </c>
      <c r="LF366" s="1">
        <v>65535</v>
      </c>
      <c r="LG366" s="1">
        <v>65535</v>
      </c>
      <c r="LH366" s="1">
        <v>65535</v>
      </c>
      <c r="LI366" s="1">
        <v>65535</v>
      </c>
      <c r="LJ366" s="1">
        <v>65535</v>
      </c>
      <c r="LK366" s="1">
        <v>65535</v>
      </c>
      <c r="LL366" s="1">
        <v>65535</v>
      </c>
      <c r="LM366" s="1">
        <v>65535</v>
      </c>
      <c r="LN366" s="1">
        <v>65535</v>
      </c>
      <c r="LO366" s="1">
        <v>65535</v>
      </c>
      <c r="LP366" s="1">
        <v>65535</v>
      </c>
      <c r="LQ366" s="1">
        <v>65535</v>
      </c>
      <c r="LR366" s="1">
        <v>65535</v>
      </c>
      <c r="LS366" s="1">
        <v>65535</v>
      </c>
      <c r="LT366" s="1">
        <v>65535</v>
      </c>
      <c r="LU366" s="1">
        <v>65535</v>
      </c>
      <c r="LV366" s="1">
        <v>65535</v>
      </c>
      <c r="LW366" s="1">
        <v>65535</v>
      </c>
      <c r="LX366" s="1">
        <v>65535</v>
      </c>
      <c r="LY366" s="1">
        <v>65535</v>
      </c>
      <c r="LZ366" s="1">
        <v>65535</v>
      </c>
      <c r="MA366" s="1">
        <v>65535</v>
      </c>
      <c r="MB366" s="1">
        <v>65535</v>
      </c>
      <c r="MC366" s="1">
        <v>65535</v>
      </c>
      <c r="MD366" s="1">
        <v>65535</v>
      </c>
      <c r="ME366" s="1">
        <v>65535</v>
      </c>
      <c r="MF366" s="1">
        <v>65535</v>
      </c>
      <c r="MG366" s="1">
        <v>65535</v>
      </c>
      <c r="MH366" s="1">
        <v>65535</v>
      </c>
      <c r="MI366" s="1">
        <v>65535</v>
      </c>
      <c r="MJ366" s="1">
        <v>65535</v>
      </c>
      <c r="MK366" s="1">
        <v>65535</v>
      </c>
      <c r="ML366" s="1">
        <v>65535</v>
      </c>
      <c r="MM366" s="1">
        <v>65535</v>
      </c>
      <c r="MN366" s="1">
        <v>65535</v>
      </c>
      <c r="MO366" s="1">
        <v>65535</v>
      </c>
      <c r="MP366" s="1">
        <v>65535</v>
      </c>
      <c r="MQ366" s="1">
        <v>65535</v>
      </c>
      <c r="MR366" s="1">
        <v>65535</v>
      </c>
      <c r="MS366" s="1">
        <v>65535</v>
      </c>
      <c r="MT366" s="1">
        <v>65535</v>
      </c>
      <c r="MU366" s="1">
        <v>65535</v>
      </c>
      <c r="MV366" s="1">
        <v>65535</v>
      </c>
      <c r="MW366" s="1">
        <v>65535</v>
      </c>
      <c r="MX366" s="1">
        <v>65535</v>
      </c>
      <c r="MY366" s="1">
        <v>65535</v>
      </c>
      <c r="MZ366" s="1">
        <v>65535</v>
      </c>
      <c r="NA366" s="1">
        <v>65535</v>
      </c>
      <c r="NB366" s="1">
        <v>65535</v>
      </c>
      <c r="NC366" s="1">
        <v>65535</v>
      </c>
      <c r="ND366" s="1">
        <v>65535</v>
      </c>
      <c r="NE366" s="1">
        <v>65535</v>
      </c>
      <c r="NF366" s="1">
        <v>65535</v>
      </c>
      <c r="NG366" s="1">
        <v>65535</v>
      </c>
      <c r="NH366" s="1">
        <v>65535</v>
      </c>
      <c r="NI366" s="1">
        <v>65535</v>
      </c>
      <c r="NJ366" s="6">
        <f t="shared" si="270"/>
        <v>0</v>
      </c>
      <c r="NK366" s="3">
        <f t="shared" si="271"/>
        <v>0</v>
      </c>
      <c r="NL366" s="3">
        <f t="shared" si="272"/>
        <v>0</v>
      </c>
      <c r="NM366" s="3">
        <f t="shared" si="273"/>
        <v>0</v>
      </c>
      <c r="NN366" s="3">
        <f t="shared" si="274"/>
        <v>0.32258064516129031</v>
      </c>
      <c r="NO366" s="3">
        <f t="shared" si="275"/>
        <v>1</v>
      </c>
      <c r="NP366" s="3">
        <f t="shared" si="276"/>
        <v>1</v>
      </c>
      <c r="NQ366" s="3">
        <f t="shared" si="277"/>
        <v>1</v>
      </c>
      <c r="NR366" s="3">
        <f t="shared" si="278"/>
        <v>1</v>
      </c>
      <c r="NS366" s="3">
        <f t="shared" si="279"/>
        <v>0.74193548387096775</v>
      </c>
      <c r="NT366" s="3">
        <f t="shared" si="280"/>
        <v>0</v>
      </c>
      <c r="NU366" s="3">
        <f t="shared" si="281"/>
        <v>0</v>
      </c>
      <c r="NV366" s="3">
        <f t="shared" si="282"/>
        <v>0.42465753424657532</v>
      </c>
      <c r="NW366" s="5" t="e">
        <f t="shared" si="283"/>
        <v>#N/A</v>
      </c>
      <c r="NX366" s="1" t="e">
        <f t="shared" si="284"/>
        <v>#N/A</v>
      </c>
      <c r="NY366" s="1" t="e">
        <f t="shared" si="285"/>
        <v>#N/A</v>
      </c>
      <c r="NZ366" s="1" t="e">
        <f t="shared" si="286"/>
        <v>#N/A</v>
      </c>
      <c r="OA366" s="1" t="e">
        <f t="shared" si="287"/>
        <v>#N/A</v>
      </c>
      <c r="OB366" s="1">
        <f t="shared" si="288"/>
        <v>22.800000000000008</v>
      </c>
      <c r="OC366" s="1">
        <f t="shared" si="289"/>
        <v>22.029032258064518</v>
      </c>
      <c r="OD366" s="1">
        <f t="shared" si="290"/>
        <v>18.803225806451607</v>
      </c>
      <c r="OE366" s="1">
        <f t="shared" si="291"/>
        <v>16.603333333333335</v>
      </c>
      <c r="OF366" s="1">
        <f t="shared" si="292"/>
        <v>20.234782608695649</v>
      </c>
      <c r="OG366" s="1" t="e">
        <f t="shared" si="293"/>
        <v>#N/A</v>
      </c>
      <c r="OH366" s="1" t="e">
        <f t="shared" si="294"/>
        <v>#N/A</v>
      </c>
      <c r="OI366" s="111" t="e">
        <f>NA()</f>
        <v>#N/A</v>
      </c>
      <c r="OJ366" s="112" t="e">
        <f>NA()</f>
        <v>#N/A</v>
      </c>
      <c r="OK366" s="112" t="e">
        <f>NA()</f>
        <v>#N/A</v>
      </c>
      <c r="OL366" s="112" t="e">
        <f>NA()</f>
        <v>#N/A</v>
      </c>
      <c r="OM366" s="112" t="e">
        <f>NA()</f>
        <v>#N/A</v>
      </c>
      <c r="ON366" s="112" t="e">
        <f>NA()</f>
        <v>#N/A</v>
      </c>
      <c r="OO366" s="112" t="e">
        <f>NA()</f>
        <v>#N/A</v>
      </c>
      <c r="OP366" s="112" t="e">
        <f>NA()</f>
        <v>#N/A</v>
      </c>
      <c r="OQ366" s="112" t="e">
        <f>NA()</f>
        <v>#N/A</v>
      </c>
      <c r="OR366" s="112" t="e">
        <f>NA()</f>
        <v>#N/A</v>
      </c>
      <c r="OS366" s="112" t="e">
        <f>NA()</f>
        <v>#N/A</v>
      </c>
      <c r="OT366" s="112" t="e">
        <f>NA()</f>
        <v>#N/A</v>
      </c>
      <c r="OU366" s="5" t="e">
        <f t="shared" si="246"/>
        <v>#N/A</v>
      </c>
      <c r="OV366" s="1" t="e">
        <f t="shared" si="247"/>
        <v>#N/A</v>
      </c>
      <c r="OW366" s="1" t="e">
        <f t="shared" si="248"/>
        <v>#N/A</v>
      </c>
      <c r="OX366" s="1" t="e">
        <f t="shared" si="249"/>
        <v>#N/A</v>
      </c>
      <c r="OY366" s="1" t="e">
        <f t="shared" si="250"/>
        <v>#N/A</v>
      </c>
      <c r="OZ366" s="1" t="e">
        <f t="shared" si="251"/>
        <v>#N/A</v>
      </c>
      <c r="PA366" s="1" t="e">
        <f t="shared" si="252"/>
        <v>#N/A</v>
      </c>
      <c r="PB366" s="1" t="e">
        <f t="shared" si="253"/>
        <v>#N/A</v>
      </c>
      <c r="PC366" s="1" t="e">
        <f t="shared" si="254"/>
        <v>#N/A</v>
      </c>
      <c r="PD366" s="1" t="e">
        <f t="shared" si="255"/>
        <v>#N/A</v>
      </c>
      <c r="PE366" s="1" t="e">
        <f t="shared" si="256"/>
        <v>#N/A</v>
      </c>
      <c r="PF366" s="1" t="e">
        <f t="shared" si="257"/>
        <v>#N/A</v>
      </c>
      <c r="PG366" s="111" t="e">
        <f>NA()</f>
        <v>#N/A</v>
      </c>
      <c r="PH366" s="112" t="e">
        <f>NA()</f>
        <v>#N/A</v>
      </c>
      <c r="PI366" s="112" t="e">
        <f>NA()</f>
        <v>#N/A</v>
      </c>
      <c r="PJ366" s="112" t="e">
        <f>NA()</f>
        <v>#N/A</v>
      </c>
      <c r="PK366" s="112" t="e">
        <f>NA()</f>
        <v>#N/A</v>
      </c>
      <c r="PL366" s="112" t="e">
        <f>NA()</f>
        <v>#N/A</v>
      </c>
      <c r="PM366" s="112" t="e">
        <f>NA()</f>
        <v>#N/A</v>
      </c>
      <c r="PN366" s="112" t="e">
        <f>NA()</f>
        <v>#N/A</v>
      </c>
      <c r="PO366" s="112" t="e">
        <f>NA()</f>
        <v>#N/A</v>
      </c>
      <c r="PP366" s="112" t="e">
        <f>NA()</f>
        <v>#N/A</v>
      </c>
      <c r="PQ366" s="112" t="e">
        <f>NA()</f>
        <v>#N/A</v>
      </c>
      <c r="PR366" s="137" t="e">
        <f>NA()</f>
        <v>#N/A</v>
      </c>
      <c r="PS366" s="5" t="e">
        <f t="array" ref="PS366">+IF(ISERROR($NW366)=FALSE,MIN(IF($H366:$AL366&lt;65534,$H366:$AL366,"")),NA())</f>
        <v>#N/A</v>
      </c>
      <c r="PT366" s="1" t="e">
        <f t="array" ref="PT366">+IF(ISERROR($NX366)=FALSE,MIN(IF($AM366:$BN366&lt;65534,$AM366:$BN366,"")),NA())</f>
        <v>#N/A</v>
      </c>
      <c r="PU366" s="1" t="e">
        <f t="array" ref="PU366">+IF(ISERROR($NY366)=FALSE,MIN(IF($BP366:$CT366&lt;65534,$BP366:$CT366,"")),NA())</f>
        <v>#N/A</v>
      </c>
      <c r="PV366" s="1" t="e">
        <f t="array" ref="PV366">+IF(ISERROR($NZ366)=FALSE,MIN(IF($CU366:$DX366&lt;65534,$CU366:$DX366,"")),NA())</f>
        <v>#N/A</v>
      </c>
      <c r="PW366" s="1" t="e">
        <f t="array" ref="PW366">+IF(ISERROR($OA366)=FALSE,MIN(IF($DY366:$FC366&lt;65534,$DY366:$FC366,"")),NA())</f>
        <v>#N/A</v>
      </c>
      <c r="PX366" s="1">
        <f t="array" ref="PX366">+IF(ISERROR($OB366)=FALSE,MIN(IF($FD366:$GG366&lt;65534,$FD366:$GG366,"")),NA())</f>
        <v>20.2</v>
      </c>
      <c r="PY366" s="1">
        <f t="array" ref="PY366">+IF(ISERROR($OC366)=FALSE,MIN(IF($GH366:$HL366&lt;65534,$GH366:$HL366,"")),NA())</f>
        <v>19</v>
      </c>
      <c r="PZ366" s="1">
        <f t="array" ref="PZ366">+IF(ISERROR($OD366)=FALSE,MIN(IF($HM366:$IQ366&lt;65534,$HM366:$IQ366,"")),NA())</f>
        <v>11.1</v>
      </c>
      <c r="QA366" s="1">
        <f t="array" ref="QA366">+IF(ISERROR($OE366)=FALSE,MIN(IF($IR366:$JU366&lt;65534,$IR366:$JU366,"")),NA())</f>
        <v>11.6</v>
      </c>
      <c r="QB366" s="1">
        <f t="array" ref="QB366">+IF(ISERROR($OF366)=FALSE,MIN(IF($JV366:$KZ366&lt;65534,$JV366:$KZ366,"")),NA())</f>
        <v>13.9</v>
      </c>
      <c r="QC366" s="1" t="e">
        <f t="array" ref="QC366">+IF(ISERROR($OG366)=FALSE,MIN(IF($LA366:$MD366&lt;65534,$LA366:$MD366,"")),NA())</f>
        <v>#N/A</v>
      </c>
      <c r="QD366" s="1" t="e">
        <f t="array" ref="QD366">+IF(ISERROR($OH366)=FALSE,MIN(IF($ME366:$NI366&lt;65534,$ME366:$NI366,"")),NA())</f>
        <v>#N/A</v>
      </c>
      <c r="QE366" s="5" t="e">
        <f t="shared" si="258"/>
        <v>#N/A</v>
      </c>
      <c r="QF366" s="1" t="e">
        <f t="shared" si="259"/>
        <v>#N/A</v>
      </c>
      <c r="QG366" s="1" t="e">
        <f t="shared" si="260"/>
        <v>#N/A</v>
      </c>
      <c r="QH366" s="1" t="e">
        <f t="shared" si="261"/>
        <v>#N/A</v>
      </c>
      <c r="QI366" s="1" t="e">
        <f t="shared" si="262"/>
        <v>#N/A</v>
      </c>
      <c r="QJ366" s="1" t="e">
        <f t="shared" si="263"/>
        <v>#N/A</v>
      </c>
      <c r="QK366" s="1" t="e">
        <f t="shared" si="264"/>
        <v>#N/A</v>
      </c>
      <c r="QL366" s="1" t="e">
        <f t="shared" si="265"/>
        <v>#N/A</v>
      </c>
      <c r="QM366" s="1" t="e">
        <f t="shared" si="266"/>
        <v>#N/A</v>
      </c>
      <c r="QN366" s="1" t="e">
        <f t="shared" si="267"/>
        <v>#N/A</v>
      </c>
      <c r="QO366" s="1" t="e">
        <f t="shared" si="268"/>
        <v>#N/A</v>
      </c>
      <c r="QP366" s="1" t="e">
        <f t="shared" si="269"/>
        <v>#N/A</v>
      </c>
      <c r="QQ366" s="5" t="s">
        <v>893</v>
      </c>
    </row>
    <row r="367" spans="1:459" s="1" customFormat="1" x14ac:dyDescent="0.2">
      <c r="A367" s="107">
        <v>13085050</v>
      </c>
      <c r="B367" s="108">
        <v>-75.84441666666666</v>
      </c>
      <c r="C367" s="108">
        <v>9.2527222222222214</v>
      </c>
      <c r="D367" s="109">
        <v>30</v>
      </c>
      <c r="E367" s="110" t="s">
        <v>703</v>
      </c>
      <c r="F367" s="110" t="s">
        <v>55</v>
      </c>
      <c r="G367" s="110" t="s">
        <v>311</v>
      </c>
      <c r="H367" s="1">
        <v>65535</v>
      </c>
      <c r="I367" s="1">
        <v>65535</v>
      </c>
      <c r="J367" s="1">
        <v>65535</v>
      </c>
      <c r="K367" s="1">
        <v>65535</v>
      </c>
      <c r="L367" s="1">
        <v>65535</v>
      </c>
      <c r="M367" s="1">
        <v>65535</v>
      </c>
      <c r="N367" s="1">
        <v>65535</v>
      </c>
      <c r="O367" s="1">
        <v>65535</v>
      </c>
      <c r="P367" s="1">
        <v>65535</v>
      </c>
      <c r="Q367" s="1">
        <v>65535</v>
      </c>
      <c r="R367" s="1">
        <v>65535</v>
      </c>
      <c r="S367" s="1">
        <v>65535</v>
      </c>
      <c r="T367" s="1">
        <v>65535</v>
      </c>
      <c r="U367" s="1">
        <v>65535</v>
      </c>
      <c r="V367" s="1">
        <v>65535</v>
      </c>
      <c r="W367" s="1">
        <v>65535</v>
      </c>
      <c r="X367" s="1">
        <v>65535</v>
      </c>
      <c r="Y367" s="1">
        <v>65535</v>
      </c>
      <c r="Z367" s="1">
        <v>65535</v>
      </c>
      <c r="AA367" s="1">
        <v>65535</v>
      </c>
      <c r="AB367" s="1">
        <v>65535</v>
      </c>
      <c r="AC367" s="1">
        <v>65535</v>
      </c>
      <c r="AD367" s="1">
        <v>65535</v>
      </c>
      <c r="AE367" s="1">
        <v>65535</v>
      </c>
      <c r="AF367" s="1">
        <v>65535</v>
      </c>
      <c r="AG367" s="1">
        <v>65535</v>
      </c>
      <c r="AH367" s="1">
        <v>65535</v>
      </c>
      <c r="AI367" s="1">
        <v>65535</v>
      </c>
      <c r="AJ367" s="1">
        <v>65535</v>
      </c>
      <c r="AK367" s="1">
        <v>65535</v>
      </c>
      <c r="AL367" s="1">
        <v>65535</v>
      </c>
      <c r="AM367" s="1">
        <v>65535</v>
      </c>
      <c r="AN367" s="1">
        <v>65535</v>
      </c>
      <c r="AO367" s="1">
        <v>65535</v>
      </c>
      <c r="AP367" s="1">
        <v>65535</v>
      </c>
      <c r="AQ367" s="1">
        <v>65535</v>
      </c>
      <c r="AR367" s="1">
        <v>65535</v>
      </c>
      <c r="AS367" s="1">
        <v>65535</v>
      </c>
      <c r="AT367" s="1">
        <v>65535</v>
      </c>
      <c r="AU367" s="1">
        <v>65535</v>
      </c>
      <c r="AV367" s="1">
        <v>65535</v>
      </c>
      <c r="AW367" s="1">
        <v>65535</v>
      </c>
      <c r="AX367" s="1">
        <v>65535</v>
      </c>
      <c r="AY367" s="1">
        <v>65535</v>
      </c>
      <c r="AZ367" s="1">
        <v>65535</v>
      </c>
      <c r="BA367" s="1">
        <v>65535</v>
      </c>
      <c r="BB367" s="1">
        <v>65535</v>
      </c>
      <c r="BC367" s="1">
        <v>65535</v>
      </c>
      <c r="BD367" s="1">
        <v>65535</v>
      </c>
      <c r="BE367" s="1">
        <v>65535</v>
      </c>
      <c r="BF367" s="1">
        <v>65535</v>
      </c>
      <c r="BG367" s="1">
        <v>65535</v>
      </c>
      <c r="BH367" s="1">
        <v>65535</v>
      </c>
      <c r="BI367" s="1">
        <v>65535</v>
      </c>
      <c r="BJ367" s="1">
        <v>65535</v>
      </c>
      <c r="BK367" s="1">
        <v>65535</v>
      </c>
      <c r="BL367" s="1">
        <v>65535</v>
      </c>
      <c r="BM367" s="1">
        <v>65535</v>
      </c>
      <c r="BN367" s="1">
        <v>65535</v>
      </c>
      <c r="BO367" s="102"/>
      <c r="BP367" s="1">
        <v>65535</v>
      </c>
      <c r="BQ367" s="1">
        <v>65535</v>
      </c>
      <c r="BR367" s="1">
        <v>65535</v>
      </c>
      <c r="BS367" s="1">
        <v>65535</v>
      </c>
      <c r="BT367" s="1">
        <v>65535</v>
      </c>
      <c r="BU367" s="1">
        <v>65535</v>
      </c>
      <c r="BV367" s="1">
        <v>65535</v>
      </c>
      <c r="BW367" s="1">
        <v>65535</v>
      </c>
      <c r="BX367" s="1">
        <v>65535</v>
      </c>
      <c r="BY367" s="1">
        <v>65535</v>
      </c>
      <c r="BZ367" s="1">
        <v>65535</v>
      </c>
      <c r="CA367" s="1">
        <v>65535</v>
      </c>
      <c r="CB367" s="1">
        <v>65535</v>
      </c>
      <c r="CC367" s="1">
        <v>65535</v>
      </c>
      <c r="CD367" s="1">
        <v>65535</v>
      </c>
      <c r="CE367" s="1">
        <v>65535</v>
      </c>
      <c r="CF367" s="1">
        <v>65535</v>
      </c>
      <c r="CG367" s="1">
        <v>65535</v>
      </c>
      <c r="CH367" s="1">
        <v>65535</v>
      </c>
      <c r="CI367" s="1">
        <v>65535</v>
      </c>
      <c r="CJ367" s="1">
        <v>65535</v>
      </c>
      <c r="CK367" s="1">
        <v>65535</v>
      </c>
      <c r="CL367" s="1">
        <v>65535</v>
      </c>
      <c r="CM367" s="1">
        <v>65535</v>
      </c>
      <c r="CN367" s="1">
        <v>65535</v>
      </c>
      <c r="CO367" s="1">
        <v>65535</v>
      </c>
      <c r="CP367" s="1">
        <v>65535</v>
      </c>
      <c r="CQ367" s="1">
        <v>65535</v>
      </c>
      <c r="CR367" s="1">
        <v>65535</v>
      </c>
      <c r="CS367" s="1">
        <v>65535</v>
      </c>
      <c r="CT367" s="1">
        <v>65535</v>
      </c>
      <c r="CU367" s="1">
        <v>26.8</v>
      </c>
      <c r="CV367" s="1">
        <v>26.6</v>
      </c>
      <c r="CW367" s="1">
        <v>25.5</v>
      </c>
      <c r="CX367" s="1">
        <v>24.9</v>
      </c>
      <c r="CY367" s="1">
        <v>25.7</v>
      </c>
      <c r="CZ367" s="1">
        <v>25.7</v>
      </c>
      <c r="DA367" s="1">
        <v>24.9</v>
      </c>
      <c r="DB367" s="1">
        <v>26.8</v>
      </c>
      <c r="DC367" s="1">
        <v>26</v>
      </c>
      <c r="DD367" s="1">
        <v>27.1</v>
      </c>
      <c r="DE367" s="1">
        <v>25.5</v>
      </c>
      <c r="DF367" s="1">
        <v>26.8</v>
      </c>
      <c r="DG367" s="1">
        <v>26.8</v>
      </c>
      <c r="DH367" s="1">
        <v>27.5</v>
      </c>
      <c r="DI367" s="1">
        <v>27.5</v>
      </c>
      <c r="DJ367" s="1">
        <v>27.3</v>
      </c>
      <c r="DK367" s="1">
        <v>27.2</v>
      </c>
      <c r="DL367" s="1">
        <v>25.8</v>
      </c>
      <c r="DM367" s="1">
        <v>25.8</v>
      </c>
      <c r="DN367" s="1">
        <v>27.3</v>
      </c>
      <c r="DO367" s="1">
        <v>24.5</v>
      </c>
      <c r="DP367" s="1">
        <v>23.8</v>
      </c>
      <c r="DQ367" s="1">
        <v>26.3</v>
      </c>
      <c r="DR367" s="1">
        <v>26.4</v>
      </c>
      <c r="DS367" s="1">
        <v>26.1</v>
      </c>
      <c r="DT367" s="1">
        <v>26.8</v>
      </c>
      <c r="DU367" s="1">
        <v>27.4</v>
      </c>
      <c r="DV367" s="1">
        <v>26.9</v>
      </c>
      <c r="DW367" s="1">
        <v>27.5</v>
      </c>
      <c r="DX367" s="1">
        <v>27.7</v>
      </c>
      <c r="DY367" s="1">
        <v>27.4</v>
      </c>
      <c r="DZ367" s="1">
        <v>27.8</v>
      </c>
      <c r="EA367" s="1">
        <v>27.9</v>
      </c>
      <c r="EB367" s="1">
        <v>28.1</v>
      </c>
      <c r="EC367" s="1">
        <v>26.7</v>
      </c>
      <c r="ED367" s="1">
        <v>28.1</v>
      </c>
      <c r="EE367" s="1">
        <v>28.1</v>
      </c>
      <c r="EF367" s="1">
        <v>27.9</v>
      </c>
      <c r="EG367" s="1">
        <v>24</v>
      </c>
      <c r="EH367" s="1">
        <v>22.7</v>
      </c>
      <c r="EI367" s="1">
        <v>25.7</v>
      </c>
      <c r="EJ367" s="1">
        <v>25.5</v>
      </c>
      <c r="EK367" s="1">
        <v>27.2</v>
      </c>
      <c r="EL367" s="1">
        <v>25.8</v>
      </c>
      <c r="EM367" s="1">
        <v>26.2</v>
      </c>
      <c r="EN367" s="1">
        <v>24.1</v>
      </c>
      <c r="EO367" s="1">
        <v>25.6</v>
      </c>
      <c r="EP367" s="1">
        <v>25.8</v>
      </c>
      <c r="EQ367" s="1">
        <v>24.7</v>
      </c>
      <c r="ER367" s="1">
        <v>25.5</v>
      </c>
      <c r="ES367" s="1">
        <v>25</v>
      </c>
      <c r="ET367" s="1">
        <v>24.6</v>
      </c>
      <c r="EU367" s="1">
        <v>23</v>
      </c>
      <c r="EV367" s="1">
        <v>24.7</v>
      </c>
      <c r="EW367" s="1">
        <v>23.9</v>
      </c>
      <c r="EX367" s="1">
        <v>25.3</v>
      </c>
      <c r="EY367" s="1">
        <v>25.6</v>
      </c>
      <c r="EZ367" s="1">
        <v>23.5</v>
      </c>
      <c r="FA367" s="1">
        <v>23.2</v>
      </c>
      <c r="FB367" s="1">
        <v>23.7</v>
      </c>
      <c r="FC367" s="1">
        <v>23.3</v>
      </c>
      <c r="FD367" s="1">
        <v>23.7</v>
      </c>
      <c r="FE367" s="1">
        <v>24.9</v>
      </c>
      <c r="FF367" s="1">
        <v>24.9</v>
      </c>
      <c r="FG367" s="1">
        <v>26.9</v>
      </c>
      <c r="FH367" s="1">
        <v>26.7</v>
      </c>
      <c r="FI367" s="1">
        <v>26.4</v>
      </c>
      <c r="FJ367" s="1">
        <v>24</v>
      </c>
      <c r="FK367" s="1">
        <v>25.2</v>
      </c>
      <c r="FL367" s="1">
        <v>27.1</v>
      </c>
      <c r="FM367" s="1">
        <v>22.4</v>
      </c>
      <c r="FN367" s="1">
        <v>26.1</v>
      </c>
      <c r="FO367" s="1">
        <v>25.4</v>
      </c>
      <c r="FP367" s="1">
        <v>27.1</v>
      </c>
      <c r="FQ367" s="1">
        <v>25.6</v>
      </c>
      <c r="FR367" s="1">
        <v>24</v>
      </c>
      <c r="FS367" s="1">
        <v>27.2</v>
      </c>
      <c r="FT367" s="1">
        <v>26.5</v>
      </c>
      <c r="FU367" s="1">
        <v>27.5</v>
      </c>
      <c r="FV367" s="1">
        <v>28.1</v>
      </c>
      <c r="FW367" s="1">
        <v>27.9</v>
      </c>
      <c r="FX367" s="1">
        <v>27.7</v>
      </c>
      <c r="FY367" s="1">
        <v>27.4</v>
      </c>
      <c r="FZ367" s="1">
        <v>26.6</v>
      </c>
      <c r="GA367" s="1">
        <v>26.1</v>
      </c>
      <c r="GB367" s="1">
        <v>65535</v>
      </c>
      <c r="GC367" s="1">
        <v>65535</v>
      </c>
      <c r="GD367" s="1">
        <v>65535</v>
      </c>
      <c r="GE367" s="1">
        <v>65535</v>
      </c>
      <c r="GF367" s="1">
        <v>65535</v>
      </c>
      <c r="GG367" s="1">
        <v>65535</v>
      </c>
      <c r="GH367" s="1">
        <v>65535</v>
      </c>
      <c r="GI367" s="1">
        <v>65535</v>
      </c>
      <c r="GJ367" s="1">
        <v>65535</v>
      </c>
      <c r="GK367" s="1">
        <v>65535</v>
      </c>
      <c r="GL367" s="1">
        <v>65535</v>
      </c>
      <c r="GM367" s="1">
        <v>65535</v>
      </c>
      <c r="GN367" s="1">
        <v>65535</v>
      </c>
      <c r="GO367" s="1">
        <v>65535</v>
      </c>
      <c r="GP367" s="1">
        <v>65535</v>
      </c>
      <c r="GQ367" s="1">
        <v>65535</v>
      </c>
      <c r="GR367" s="1">
        <v>65535</v>
      </c>
      <c r="GS367" s="1">
        <v>65535</v>
      </c>
      <c r="GT367" s="1">
        <v>65535</v>
      </c>
      <c r="GU367" s="1">
        <v>65535</v>
      </c>
      <c r="GV367" s="1">
        <v>65535</v>
      </c>
      <c r="GW367" s="1">
        <v>65535</v>
      </c>
      <c r="GX367" s="1">
        <v>65535</v>
      </c>
      <c r="GY367" s="1">
        <v>65535</v>
      </c>
      <c r="GZ367" s="1">
        <v>65535</v>
      </c>
      <c r="HA367" s="1">
        <v>65535</v>
      </c>
      <c r="HB367" s="1">
        <v>65535</v>
      </c>
      <c r="HC367" s="1">
        <v>65535</v>
      </c>
      <c r="HD367" s="1">
        <v>65535</v>
      </c>
      <c r="HE367" s="1">
        <v>65535</v>
      </c>
      <c r="HF367" s="1">
        <v>65535</v>
      </c>
      <c r="HG367" s="1">
        <v>65535</v>
      </c>
      <c r="HH367" s="1">
        <v>65535</v>
      </c>
      <c r="HI367" s="1">
        <v>65535</v>
      </c>
      <c r="HJ367" s="1">
        <v>65535</v>
      </c>
      <c r="HK367" s="1">
        <v>65535</v>
      </c>
      <c r="HL367" s="1">
        <v>65535</v>
      </c>
      <c r="HM367" s="1">
        <v>65535</v>
      </c>
      <c r="HN367" s="1">
        <v>65535</v>
      </c>
      <c r="HO367" s="1">
        <v>65535</v>
      </c>
      <c r="HP367" s="1">
        <v>65535</v>
      </c>
      <c r="HQ367" s="1">
        <v>65535</v>
      </c>
      <c r="HR367" s="1">
        <v>65535</v>
      </c>
      <c r="HS367" s="1">
        <v>65535</v>
      </c>
      <c r="HT367" s="1">
        <v>65535</v>
      </c>
      <c r="HU367" s="1">
        <v>65535</v>
      </c>
      <c r="HV367" s="1">
        <v>65535</v>
      </c>
      <c r="HW367" s="1">
        <v>65535</v>
      </c>
      <c r="HX367" s="1">
        <v>65535</v>
      </c>
      <c r="HY367" s="1">
        <v>65535</v>
      </c>
      <c r="HZ367" s="1">
        <v>65535</v>
      </c>
      <c r="IA367" s="1">
        <v>65535</v>
      </c>
      <c r="IB367" s="1">
        <v>65535</v>
      </c>
      <c r="IC367" s="1">
        <v>65535</v>
      </c>
      <c r="ID367" s="1">
        <v>65535</v>
      </c>
      <c r="IE367" s="1">
        <v>65535</v>
      </c>
      <c r="IF367" s="1">
        <v>65535</v>
      </c>
      <c r="IG367" s="1">
        <v>65535</v>
      </c>
      <c r="IH367" s="1">
        <v>65535</v>
      </c>
      <c r="II367" s="1">
        <v>65535</v>
      </c>
      <c r="IJ367" s="1">
        <v>65535</v>
      </c>
      <c r="IK367" s="1">
        <v>65535</v>
      </c>
      <c r="IL367" s="1">
        <v>65535</v>
      </c>
      <c r="IM367" s="1">
        <v>65535</v>
      </c>
      <c r="IN367" s="1">
        <v>65535</v>
      </c>
      <c r="IO367" s="1">
        <v>65535</v>
      </c>
      <c r="IP367" s="1">
        <v>65535</v>
      </c>
      <c r="IQ367" s="1">
        <v>65535</v>
      </c>
      <c r="IR367" s="1">
        <v>65535</v>
      </c>
      <c r="IS367" s="1">
        <v>65535</v>
      </c>
      <c r="IT367" s="1">
        <v>65535</v>
      </c>
      <c r="IU367" s="1">
        <v>65535</v>
      </c>
      <c r="IV367" s="1">
        <v>65535</v>
      </c>
      <c r="IW367" s="1">
        <v>65535</v>
      </c>
      <c r="IX367" s="1">
        <v>65535</v>
      </c>
      <c r="IY367" s="1">
        <v>65535</v>
      </c>
      <c r="IZ367" s="1">
        <v>65535</v>
      </c>
      <c r="JA367" s="1">
        <v>65535</v>
      </c>
      <c r="JB367" s="1">
        <v>65535</v>
      </c>
      <c r="JC367" s="1">
        <v>65535</v>
      </c>
      <c r="JD367" s="1">
        <v>65535</v>
      </c>
      <c r="JE367" s="1">
        <v>65535</v>
      </c>
      <c r="JF367" s="1">
        <v>65535</v>
      </c>
      <c r="JG367" s="1">
        <v>65535</v>
      </c>
      <c r="JH367" s="1">
        <v>65535</v>
      </c>
      <c r="JI367" s="1">
        <v>65535</v>
      </c>
      <c r="JJ367" s="1">
        <v>65535</v>
      </c>
      <c r="JK367" s="1">
        <v>65535</v>
      </c>
      <c r="JL367" s="1">
        <v>65535</v>
      </c>
      <c r="JM367" s="1">
        <v>65535</v>
      </c>
      <c r="JN367" s="1">
        <v>65535</v>
      </c>
      <c r="JO367" s="1">
        <v>65535</v>
      </c>
      <c r="JP367" s="1">
        <v>65535</v>
      </c>
      <c r="JQ367" s="1">
        <v>65535</v>
      </c>
      <c r="JR367" s="1">
        <v>65535</v>
      </c>
      <c r="JS367" s="1">
        <v>65535</v>
      </c>
      <c r="JT367" s="1">
        <v>65535</v>
      </c>
      <c r="JU367" s="1">
        <v>65535</v>
      </c>
      <c r="JV367" s="1">
        <v>65535</v>
      </c>
      <c r="JW367" s="1">
        <v>65535</v>
      </c>
      <c r="JX367" s="1">
        <v>65535</v>
      </c>
      <c r="JY367" s="1">
        <v>65535</v>
      </c>
      <c r="JZ367" s="1">
        <v>65535</v>
      </c>
      <c r="KA367" s="1">
        <v>65535</v>
      </c>
      <c r="KB367" s="1">
        <v>65535</v>
      </c>
      <c r="KC367" s="1">
        <v>65535</v>
      </c>
      <c r="KD367" s="1">
        <v>65535</v>
      </c>
      <c r="KE367" s="1">
        <v>65535</v>
      </c>
      <c r="KF367" s="1">
        <v>65535</v>
      </c>
      <c r="KG367" s="1">
        <v>65535</v>
      </c>
      <c r="KH367" s="1">
        <v>65535</v>
      </c>
      <c r="KI367" s="1">
        <v>65535</v>
      </c>
      <c r="KJ367" s="1">
        <v>65535</v>
      </c>
      <c r="KK367" s="1">
        <v>65535</v>
      </c>
      <c r="KL367" s="1">
        <v>65535</v>
      </c>
      <c r="KM367" s="1">
        <v>65535</v>
      </c>
      <c r="KN367" s="1">
        <v>65535</v>
      </c>
      <c r="KO367" s="1">
        <v>65535</v>
      </c>
      <c r="KP367" s="1">
        <v>65535</v>
      </c>
      <c r="KQ367" s="1">
        <v>65535</v>
      </c>
      <c r="KR367" s="1">
        <v>65535</v>
      </c>
      <c r="KS367" s="1">
        <v>65535</v>
      </c>
      <c r="KT367" s="1">
        <v>65535</v>
      </c>
      <c r="KU367" s="1">
        <v>65535</v>
      </c>
      <c r="KV367" s="1">
        <v>65535</v>
      </c>
      <c r="KW367" s="1">
        <v>65535</v>
      </c>
      <c r="KX367" s="1">
        <v>65535</v>
      </c>
      <c r="KY367" s="1">
        <v>65535</v>
      </c>
      <c r="KZ367" s="1">
        <v>65535</v>
      </c>
      <c r="LA367" s="1">
        <v>65535</v>
      </c>
      <c r="LB367" s="1">
        <v>65535</v>
      </c>
      <c r="LC367" s="1">
        <v>65535</v>
      </c>
      <c r="LD367" s="1">
        <v>65535</v>
      </c>
      <c r="LE367" s="1">
        <v>65535</v>
      </c>
      <c r="LF367" s="1">
        <v>65535</v>
      </c>
      <c r="LG367" s="1">
        <v>65535</v>
      </c>
      <c r="LH367" s="1">
        <v>65535</v>
      </c>
      <c r="LI367" s="1">
        <v>65535</v>
      </c>
      <c r="LJ367" s="1">
        <v>65535</v>
      </c>
      <c r="LK367" s="1">
        <v>65535</v>
      </c>
      <c r="LL367" s="1">
        <v>65535</v>
      </c>
      <c r="LM367" s="1">
        <v>65535</v>
      </c>
      <c r="LN367" s="1">
        <v>65535</v>
      </c>
      <c r="LO367" s="1">
        <v>65535</v>
      </c>
      <c r="LP367" s="1">
        <v>65535</v>
      </c>
      <c r="LQ367" s="1">
        <v>65535</v>
      </c>
      <c r="LR367" s="1">
        <v>65535</v>
      </c>
      <c r="LS367" s="1">
        <v>65535</v>
      </c>
      <c r="LT367" s="1">
        <v>65535</v>
      </c>
      <c r="LU367" s="1">
        <v>65535</v>
      </c>
      <c r="LV367" s="1">
        <v>65535</v>
      </c>
      <c r="LW367" s="1">
        <v>65535</v>
      </c>
      <c r="LX367" s="1">
        <v>65535</v>
      </c>
      <c r="LY367" s="1">
        <v>65535</v>
      </c>
      <c r="LZ367" s="1">
        <v>65535</v>
      </c>
      <c r="MA367" s="1">
        <v>65535</v>
      </c>
      <c r="MB367" s="1">
        <v>65535</v>
      </c>
      <c r="MC367" s="1">
        <v>65535</v>
      </c>
      <c r="MD367" s="1">
        <v>65535</v>
      </c>
      <c r="ME367" s="1">
        <v>65535</v>
      </c>
      <c r="MF367" s="1">
        <v>65535</v>
      </c>
      <c r="MG367" s="1">
        <v>65535</v>
      </c>
      <c r="MH367" s="1">
        <v>65535</v>
      </c>
      <c r="MI367" s="1">
        <v>65535</v>
      </c>
      <c r="MJ367" s="1">
        <v>65535</v>
      </c>
      <c r="MK367" s="1">
        <v>65535</v>
      </c>
      <c r="ML367" s="1">
        <v>65535</v>
      </c>
      <c r="MM367" s="1">
        <v>65535</v>
      </c>
      <c r="MN367" s="1">
        <v>65535</v>
      </c>
      <c r="MO367" s="1">
        <v>65535</v>
      </c>
      <c r="MP367" s="1">
        <v>65535</v>
      </c>
      <c r="MQ367" s="1">
        <v>65535</v>
      </c>
      <c r="MR367" s="1">
        <v>65535</v>
      </c>
      <c r="MS367" s="1">
        <v>65535</v>
      </c>
      <c r="MT367" s="1">
        <v>65535</v>
      </c>
      <c r="MU367" s="1">
        <v>65535</v>
      </c>
      <c r="MV367" s="1">
        <v>65535</v>
      </c>
      <c r="MW367" s="1">
        <v>65535</v>
      </c>
      <c r="MX367" s="1">
        <v>65535</v>
      </c>
      <c r="MY367" s="1">
        <v>65535</v>
      </c>
      <c r="MZ367" s="1">
        <v>65535</v>
      </c>
      <c r="NA367" s="1">
        <v>65535</v>
      </c>
      <c r="NB367" s="1">
        <v>65535</v>
      </c>
      <c r="NC367" s="1">
        <v>65535</v>
      </c>
      <c r="ND367" s="1">
        <v>65535</v>
      </c>
      <c r="NE367" s="1">
        <v>65535</v>
      </c>
      <c r="NF367" s="1">
        <v>65535</v>
      </c>
      <c r="NG367" s="1">
        <v>65535</v>
      </c>
      <c r="NH367" s="1">
        <v>65535</v>
      </c>
      <c r="NI367" s="1">
        <v>65535</v>
      </c>
      <c r="NJ367" s="6">
        <f t="shared" si="270"/>
        <v>0</v>
      </c>
      <c r="NK367" s="3">
        <f t="shared" si="271"/>
        <v>0</v>
      </c>
      <c r="NL367" s="3">
        <f t="shared" si="272"/>
        <v>0</v>
      </c>
      <c r="NM367" s="3">
        <f t="shared" si="273"/>
        <v>1</v>
      </c>
      <c r="NN367" s="3">
        <f t="shared" si="274"/>
        <v>1</v>
      </c>
      <c r="NO367" s="3">
        <f t="shared" si="275"/>
        <v>0.8</v>
      </c>
      <c r="NP367" s="3">
        <f t="shared" si="276"/>
        <v>0</v>
      </c>
      <c r="NQ367" s="3">
        <f t="shared" si="277"/>
        <v>0</v>
      </c>
      <c r="NR367" s="3">
        <f t="shared" si="278"/>
        <v>0</v>
      </c>
      <c r="NS367" s="3">
        <f t="shared" si="279"/>
        <v>0</v>
      </c>
      <c r="NT367" s="3">
        <f t="shared" si="280"/>
        <v>0</v>
      </c>
      <c r="NU367" s="3">
        <f t="shared" si="281"/>
        <v>0</v>
      </c>
      <c r="NV367" s="3">
        <f t="shared" si="282"/>
        <v>0.23287671232876711</v>
      </c>
      <c r="NW367" s="5" t="e">
        <f t="shared" si="283"/>
        <v>#N/A</v>
      </c>
      <c r="NX367" s="1" t="e">
        <f t="shared" si="284"/>
        <v>#N/A</v>
      </c>
      <c r="NY367" s="1" t="e">
        <f t="shared" si="285"/>
        <v>#N/A</v>
      </c>
      <c r="NZ367" s="1">
        <f t="shared" si="286"/>
        <v>26.36333333333333</v>
      </c>
      <c r="OA367" s="1">
        <f t="shared" si="287"/>
        <v>25.503225806451614</v>
      </c>
      <c r="OB367" s="1">
        <f t="shared" si="288"/>
        <v>26.058333333333337</v>
      </c>
      <c r="OC367" s="1" t="e">
        <f t="shared" si="289"/>
        <v>#N/A</v>
      </c>
      <c r="OD367" s="1" t="e">
        <f t="shared" si="290"/>
        <v>#N/A</v>
      </c>
      <c r="OE367" s="1" t="e">
        <f t="shared" si="291"/>
        <v>#N/A</v>
      </c>
      <c r="OF367" s="1" t="e">
        <f t="shared" si="292"/>
        <v>#N/A</v>
      </c>
      <c r="OG367" s="1" t="e">
        <f t="shared" si="293"/>
        <v>#N/A</v>
      </c>
      <c r="OH367" s="1" t="e">
        <f t="shared" si="294"/>
        <v>#N/A</v>
      </c>
      <c r="OI367" s="111" t="e">
        <f>NA()</f>
        <v>#N/A</v>
      </c>
      <c r="OJ367" s="112" t="e">
        <f>NA()</f>
        <v>#N/A</v>
      </c>
      <c r="OK367" s="112" t="e">
        <f>NA()</f>
        <v>#N/A</v>
      </c>
      <c r="OL367" s="112" t="e">
        <f>NA()</f>
        <v>#N/A</v>
      </c>
      <c r="OM367" s="112" t="e">
        <f>NA()</f>
        <v>#N/A</v>
      </c>
      <c r="ON367" s="112" t="e">
        <f>NA()</f>
        <v>#N/A</v>
      </c>
      <c r="OO367" s="112" t="e">
        <f>NA()</f>
        <v>#N/A</v>
      </c>
      <c r="OP367" s="112" t="e">
        <f>NA()</f>
        <v>#N/A</v>
      </c>
      <c r="OQ367" s="112" t="e">
        <f>NA()</f>
        <v>#N/A</v>
      </c>
      <c r="OR367" s="112" t="e">
        <f>NA()</f>
        <v>#N/A</v>
      </c>
      <c r="OS367" s="112" t="e">
        <f>NA()</f>
        <v>#N/A</v>
      </c>
      <c r="OT367" s="112" t="e">
        <f>NA()</f>
        <v>#N/A</v>
      </c>
      <c r="OU367" s="5" t="e">
        <f t="shared" si="246"/>
        <v>#N/A</v>
      </c>
      <c r="OV367" s="1" t="e">
        <f t="shared" si="247"/>
        <v>#N/A</v>
      </c>
      <c r="OW367" s="1" t="e">
        <f t="shared" si="248"/>
        <v>#N/A</v>
      </c>
      <c r="OX367" s="1" t="e">
        <f t="shared" si="249"/>
        <v>#N/A</v>
      </c>
      <c r="OY367" s="1" t="e">
        <f t="shared" si="250"/>
        <v>#N/A</v>
      </c>
      <c r="OZ367" s="1" t="e">
        <f t="shared" si="251"/>
        <v>#N/A</v>
      </c>
      <c r="PA367" s="1" t="e">
        <f t="shared" si="252"/>
        <v>#N/A</v>
      </c>
      <c r="PB367" s="1" t="e">
        <f t="shared" si="253"/>
        <v>#N/A</v>
      </c>
      <c r="PC367" s="1" t="e">
        <f t="shared" si="254"/>
        <v>#N/A</v>
      </c>
      <c r="PD367" s="1" t="e">
        <f t="shared" si="255"/>
        <v>#N/A</v>
      </c>
      <c r="PE367" s="1" t="e">
        <f t="shared" si="256"/>
        <v>#N/A</v>
      </c>
      <c r="PF367" s="1" t="e">
        <f t="shared" si="257"/>
        <v>#N/A</v>
      </c>
      <c r="PG367" s="111" t="e">
        <f>NA()</f>
        <v>#N/A</v>
      </c>
      <c r="PH367" s="112" t="e">
        <f>NA()</f>
        <v>#N/A</v>
      </c>
      <c r="PI367" s="112" t="e">
        <f>NA()</f>
        <v>#N/A</v>
      </c>
      <c r="PJ367" s="112" t="e">
        <f>NA()</f>
        <v>#N/A</v>
      </c>
      <c r="PK367" s="112" t="e">
        <f>NA()</f>
        <v>#N/A</v>
      </c>
      <c r="PL367" s="112" t="e">
        <f>NA()</f>
        <v>#N/A</v>
      </c>
      <c r="PM367" s="112" t="e">
        <f>NA()</f>
        <v>#N/A</v>
      </c>
      <c r="PN367" s="112" t="e">
        <f>NA()</f>
        <v>#N/A</v>
      </c>
      <c r="PO367" s="112" t="e">
        <f>NA()</f>
        <v>#N/A</v>
      </c>
      <c r="PP367" s="112" t="e">
        <f>NA()</f>
        <v>#N/A</v>
      </c>
      <c r="PQ367" s="112" t="e">
        <f>NA()</f>
        <v>#N/A</v>
      </c>
      <c r="PR367" s="137" t="e">
        <f>NA()</f>
        <v>#N/A</v>
      </c>
      <c r="PS367" s="5" t="e">
        <f t="array" ref="PS367">+IF(ISERROR($NW367)=FALSE,MIN(IF($H367:$AL367&lt;65534,$H367:$AL367,"")),NA())</f>
        <v>#N/A</v>
      </c>
      <c r="PT367" s="1" t="e">
        <f t="array" ref="PT367">+IF(ISERROR($NX367)=FALSE,MIN(IF($AM367:$BN367&lt;65534,$AM367:$BN367,"")),NA())</f>
        <v>#N/A</v>
      </c>
      <c r="PU367" s="1" t="e">
        <f t="array" ref="PU367">+IF(ISERROR($NY367)=FALSE,MIN(IF($BP367:$CT367&lt;65534,$BP367:$CT367,"")),NA())</f>
        <v>#N/A</v>
      </c>
      <c r="PV367" s="1">
        <f t="array" ref="PV367">+IF(ISERROR($NZ367)=FALSE,MIN(IF($CU367:$DX367&lt;65534,$CU367:$DX367,"")),NA())</f>
        <v>23.8</v>
      </c>
      <c r="PW367" s="1">
        <f t="array" ref="PW367">+IF(ISERROR($OA367)=FALSE,MIN(IF($DY367:$FC367&lt;65534,$DY367:$FC367,"")),NA())</f>
        <v>22.7</v>
      </c>
      <c r="PX367" s="1">
        <f t="array" ref="PX367">+IF(ISERROR($OB367)=FALSE,MIN(IF($FD367:$GG367&lt;65534,$FD367:$GG367,"")),NA())</f>
        <v>22.4</v>
      </c>
      <c r="PY367" s="1" t="e">
        <f t="array" ref="PY367">+IF(ISERROR($OC367)=FALSE,MIN(IF($GH367:$HL367&lt;65534,$GH367:$HL367,"")),NA())</f>
        <v>#N/A</v>
      </c>
      <c r="PZ367" s="1" t="e">
        <f t="array" ref="PZ367">+IF(ISERROR($OD367)=FALSE,MIN(IF($HM367:$IQ367&lt;65534,$HM367:$IQ367,"")),NA())</f>
        <v>#N/A</v>
      </c>
      <c r="QA367" s="1" t="e">
        <f t="array" ref="QA367">+IF(ISERROR($OE367)=FALSE,MIN(IF($IR367:$JU367&lt;65534,$IR367:$JU367,"")),NA())</f>
        <v>#N/A</v>
      </c>
      <c r="QB367" s="1" t="e">
        <f t="array" ref="QB367">+IF(ISERROR($OF367)=FALSE,MIN(IF($JV367:$KZ367&lt;65534,$JV367:$KZ367,"")),NA())</f>
        <v>#N/A</v>
      </c>
      <c r="QC367" s="1" t="e">
        <f t="array" ref="QC367">+IF(ISERROR($OG367)=FALSE,MIN(IF($LA367:$MD367&lt;65534,$LA367:$MD367,"")),NA())</f>
        <v>#N/A</v>
      </c>
      <c r="QD367" s="1" t="e">
        <f t="array" ref="QD367">+IF(ISERROR($OH367)=FALSE,MIN(IF($ME367:$NI367&lt;65534,$ME367:$NI367,"")),NA())</f>
        <v>#N/A</v>
      </c>
      <c r="QE367" s="5" t="e">
        <f t="shared" si="258"/>
        <v>#N/A</v>
      </c>
      <c r="QF367" s="1" t="e">
        <f t="shared" si="259"/>
        <v>#N/A</v>
      </c>
      <c r="QG367" s="1" t="e">
        <f t="shared" si="260"/>
        <v>#N/A</v>
      </c>
      <c r="QH367" s="1" t="e">
        <f t="shared" si="261"/>
        <v>#N/A</v>
      </c>
      <c r="QI367" s="1" t="e">
        <f t="shared" si="262"/>
        <v>#N/A</v>
      </c>
      <c r="QJ367" s="1" t="e">
        <f t="shared" si="263"/>
        <v>#N/A</v>
      </c>
      <c r="QK367" s="1" t="e">
        <f t="shared" si="264"/>
        <v>#N/A</v>
      </c>
      <c r="QL367" s="1" t="e">
        <f t="shared" si="265"/>
        <v>#N/A</v>
      </c>
      <c r="QM367" s="1" t="e">
        <f t="shared" si="266"/>
        <v>#N/A</v>
      </c>
      <c r="QN367" s="1" t="e">
        <f t="shared" si="267"/>
        <v>#N/A</v>
      </c>
      <c r="QO367" s="1" t="e">
        <f t="shared" si="268"/>
        <v>#N/A</v>
      </c>
      <c r="QP367" s="1" t="e">
        <f t="shared" si="269"/>
        <v>#N/A</v>
      </c>
      <c r="QQ367" s="5" t="s">
        <v>893</v>
      </c>
    </row>
    <row r="368" spans="1:459" s="1" customFormat="1" x14ac:dyDescent="0.2">
      <c r="A368" s="107">
        <v>25015020</v>
      </c>
      <c r="B368" s="108">
        <v>-75.55405555555555</v>
      </c>
      <c r="C368" s="108">
        <v>7.9313333333333338</v>
      </c>
      <c r="D368" s="109">
        <v>50</v>
      </c>
      <c r="E368" s="110" t="s">
        <v>704</v>
      </c>
      <c r="F368" s="110" t="s">
        <v>705</v>
      </c>
      <c r="G368" s="110" t="s">
        <v>311</v>
      </c>
      <c r="H368" s="1">
        <v>65535</v>
      </c>
      <c r="I368" s="1">
        <v>65535</v>
      </c>
      <c r="J368" s="1">
        <v>65535</v>
      </c>
      <c r="K368" s="1">
        <v>65535</v>
      </c>
      <c r="L368" s="1">
        <v>65535</v>
      </c>
      <c r="M368" s="1">
        <v>65535</v>
      </c>
      <c r="N368" s="1">
        <v>65535</v>
      </c>
      <c r="O368" s="1">
        <v>65535</v>
      </c>
      <c r="P368" s="1">
        <v>65535</v>
      </c>
      <c r="Q368" s="1">
        <v>65535</v>
      </c>
      <c r="R368" s="1">
        <v>65535</v>
      </c>
      <c r="S368" s="1">
        <v>65535</v>
      </c>
      <c r="T368" s="1">
        <v>65535</v>
      </c>
      <c r="U368" s="1">
        <v>65535</v>
      </c>
      <c r="V368" s="1">
        <v>65535</v>
      </c>
      <c r="W368" s="1">
        <v>65535</v>
      </c>
      <c r="X368" s="1">
        <v>65535</v>
      </c>
      <c r="Y368" s="1">
        <v>65535</v>
      </c>
      <c r="Z368" s="1">
        <v>65535</v>
      </c>
      <c r="AA368" s="1">
        <v>65535</v>
      </c>
      <c r="AB368" s="1">
        <v>65535</v>
      </c>
      <c r="AC368" s="1">
        <v>65535</v>
      </c>
      <c r="AD368" s="1">
        <v>65535</v>
      </c>
      <c r="AE368" s="1">
        <v>65535</v>
      </c>
      <c r="AF368" s="1">
        <v>65535</v>
      </c>
      <c r="AG368" s="1">
        <v>65535</v>
      </c>
      <c r="AH368" s="1">
        <v>65535</v>
      </c>
      <c r="AI368" s="1">
        <v>65535</v>
      </c>
      <c r="AJ368" s="1">
        <v>65535</v>
      </c>
      <c r="AK368" s="1">
        <v>65535</v>
      </c>
      <c r="AL368" s="1">
        <v>65535</v>
      </c>
      <c r="AM368" s="1">
        <v>65535</v>
      </c>
      <c r="AN368" s="1">
        <v>65535</v>
      </c>
      <c r="AO368" s="1">
        <v>65535</v>
      </c>
      <c r="AP368" s="1">
        <v>65535</v>
      </c>
      <c r="AQ368" s="1">
        <v>65535</v>
      </c>
      <c r="AR368" s="1">
        <v>65535</v>
      </c>
      <c r="AS368" s="1">
        <v>65535</v>
      </c>
      <c r="AT368" s="1">
        <v>65535</v>
      </c>
      <c r="AU368" s="1">
        <v>65535</v>
      </c>
      <c r="AV368" s="1">
        <v>65535</v>
      </c>
      <c r="AW368" s="1">
        <v>65535</v>
      </c>
      <c r="AX368" s="1">
        <v>65535</v>
      </c>
      <c r="AY368" s="1">
        <v>65535</v>
      </c>
      <c r="AZ368" s="1">
        <v>65535</v>
      </c>
      <c r="BA368" s="1">
        <v>65535</v>
      </c>
      <c r="BB368" s="1">
        <v>65535</v>
      </c>
      <c r="BC368" s="1">
        <v>65535</v>
      </c>
      <c r="BD368" s="1">
        <v>65535</v>
      </c>
      <c r="BE368" s="1">
        <v>65535</v>
      </c>
      <c r="BF368" s="1">
        <v>65535</v>
      </c>
      <c r="BG368" s="1">
        <v>65535</v>
      </c>
      <c r="BH368" s="1">
        <v>65535</v>
      </c>
      <c r="BI368" s="1">
        <v>65535</v>
      </c>
      <c r="BJ368" s="1">
        <v>65535</v>
      </c>
      <c r="BK368" s="1">
        <v>65535</v>
      </c>
      <c r="BL368" s="1">
        <v>65535</v>
      </c>
      <c r="BM368" s="1">
        <v>65535</v>
      </c>
      <c r="BN368" s="1">
        <v>65535</v>
      </c>
      <c r="BO368" s="102"/>
      <c r="BP368" s="1">
        <v>65535</v>
      </c>
      <c r="BQ368" s="1">
        <v>65535</v>
      </c>
      <c r="BR368" s="1">
        <v>65535</v>
      </c>
      <c r="BS368" s="1">
        <v>65535</v>
      </c>
      <c r="BT368" s="1">
        <v>65535</v>
      </c>
      <c r="BU368" s="1">
        <v>65535</v>
      </c>
      <c r="BV368" s="1">
        <v>65535</v>
      </c>
      <c r="BW368" s="1">
        <v>65535</v>
      </c>
      <c r="BX368" s="1">
        <v>65535</v>
      </c>
      <c r="BY368" s="1">
        <v>65535</v>
      </c>
      <c r="BZ368" s="1">
        <v>65535</v>
      </c>
      <c r="CA368" s="1">
        <v>65535</v>
      </c>
      <c r="CB368" s="1">
        <v>65535</v>
      </c>
      <c r="CC368" s="1">
        <v>65535</v>
      </c>
      <c r="CD368" s="1">
        <v>65535</v>
      </c>
      <c r="CE368" s="1">
        <v>65535</v>
      </c>
      <c r="CF368" s="1">
        <v>65535</v>
      </c>
      <c r="CG368" s="1">
        <v>65535</v>
      </c>
      <c r="CH368" s="1">
        <v>65535</v>
      </c>
      <c r="CI368" s="1">
        <v>65535</v>
      </c>
      <c r="CJ368" s="1">
        <v>65535</v>
      </c>
      <c r="CK368" s="1">
        <v>65535</v>
      </c>
      <c r="CL368" s="1">
        <v>65535</v>
      </c>
      <c r="CM368" s="1">
        <v>65535</v>
      </c>
      <c r="CN368" s="1">
        <v>65535</v>
      </c>
      <c r="CO368" s="1">
        <v>65535</v>
      </c>
      <c r="CP368" s="1">
        <v>65535</v>
      </c>
      <c r="CQ368" s="1">
        <v>65535</v>
      </c>
      <c r="CR368" s="1">
        <v>65535</v>
      </c>
      <c r="CS368" s="1">
        <v>65535</v>
      </c>
      <c r="CT368" s="1">
        <v>65535</v>
      </c>
      <c r="CU368" s="1">
        <v>23.7</v>
      </c>
      <c r="CV368" s="1">
        <v>23.9</v>
      </c>
      <c r="CW368" s="1">
        <v>23.7</v>
      </c>
      <c r="CX368" s="1">
        <v>23.8</v>
      </c>
      <c r="CY368" s="1">
        <v>22.9</v>
      </c>
      <c r="CZ368" s="1">
        <v>24.2</v>
      </c>
      <c r="DA368" s="1">
        <v>24.5</v>
      </c>
      <c r="DB368" s="1">
        <v>24.3</v>
      </c>
      <c r="DC368" s="1">
        <v>25.2</v>
      </c>
      <c r="DD368" s="1">
        <v>24.1</v>
      </c>
      <c r="DE368" s="1">
        <v>23.5</v>
      </c>
      <c r="DF368" s="1">
        <v>24.2</v>
      </c>
      <c r="DG368" s="1">
        <v>25.4</v>
      </c>
      <c r="DH368" s="1">
        <v>23</v>
      </c>
      <c r="DI368" s="1">
        <v>23.4</v>
      </c>
      <c r="DJ368" s="1">
        <v>23.9</v>
      </c>
      <c r="DK368" s="1">
        <v>25.1</v>
      </c>
      <c r="DL368" s="1">
        <v>24.6</v>
      </c>
      <c r="DM368" s="1">
        <v>24</v>
      </c>
      <c r="DN368" s="1">
        <v>24.3</v>
      </c>
      <c r="DO368" s="1">
        <v>23.5</v>
      </c>
      <c r="DP368" s="1">
        <v>23.3</v>
      </c>
      <c r="DQ368" s="1">
        <v>23.1</v>
      </c>
      <c r="DR368" s="1">
        <v>23.8</v>
      </c>
      <c r="DS368" s="1">
        <v>24.6</v>
      </c>
      <c r="DT368" s="1">
        <v>24.3</v>
      </c>
      <c r="DU368" s="1">
        <v>24.5</v>
      </c>
      <c r="DV368" s="1">
        <v>23.7</v>
      </c>
      <c r="DW368" s="1">
        <v>25</v>
      </c>
      <c r="DX368" s="1">
        <v>25.1</v>
      </c>
      <c r="DY368" s="1">
        <v>24.8</v>
      </c>
      <c r="DZ368" s="1">
        <v>25</v>
      </c>
      <c r="EA368" s="1">
        <v>25</v>
      </c>
      <c r="EB368" s="1">
        <v>22.7</v>
      </c>
      <c r="EC368" s="1">
        <v>24</v>
      </c>
      <c r="ED368" s="1">
        <v>25</v>
      </c>
      <c r="EE368" s="1">
        <v>24</v>
      </c>
      <c r="EF368" s="1">
        <v>24</v>
      </c>
      <c r="EG368" s="1">
        <v>24.5</v>
      </c>
      <c r="EH368" s="1">
        <v>23.7</v>
      </c>
      <c r="EI368" s="1">
        <v>23.4</v>
      </c>
      <c r="EJ368" s="1">
        <v>23.7</v>
      </c>
      <c r="EK368" s="1">
        <v>25</v>
      </c>
      <c r="EL368" s="1">
        <v>23.8</v>
      </c>
      <c r="EM368" s="1">
        <v>24.4</v>
      </c>
      <c r="EN368" s="1">
        <v>23.3</v>
      </c>
      <c r="EO368" s="1">
        <v>22.7</v>
      </c>
      <c r="EP368" s="1">
        <v>23.3</v>
      </c>
      <c r="EQ368" s="1">
        <v>23</v>
      </c>
      <c r="ER368" s="1">
        <v>24</v>
      </c>
      <c r="ES368" s="1">
        <v>24.2</v>
      </c>
      <c r="ET368" s="1">
        <v>23</v>
      </c>
      <c r="EU368" s="1">
        <v>24</v>
      </c>
      <c r="EV368" s="1">
        <v>23.4</v>
      </c>
      <c r="EW368" s="1">
        <v>24.3</v>
      </c>
      <c r="EX368" s="1">
        <v>23.4</v>
      </c>
      <c r="EY368" s="1">
        <v>22.6</v>
      </c>
      <c r="EZ368" s="1">
        <v>23.7</v>
      </c>
      <c r="FA368" s="1">
        <v>23.5</v>
      </c>
      <c r="FB368" s="1">
        <v>22.8</v>
      </c>
      <c r="FC368" s="1">
        <v>24.3</v>
      </c>
      <c r="FD368" s="1">
        <v>23.4</v>
      </c>
      <c r="FE368" s="1">
        <v>23.9</v>
      </c>
      <c r="FF368" s="1">
        <v>24</v>
      </c>
      <c r="FG368" s="1">
        <v>23.8</v>
      </c>
      <c r="FH368" s="1">
        <v>22.7</v>
      </c>
      <c r="FI368" s="1">
        <v>23.4</v>
      </c>
      <c r="FJ368" s="1">
        <v>22.6</v>
      </c>
      <c r="FK368" s="1">
        <v>23.5</v>
      </c>
      <c r="FL368" s="1">
        <v>24.2</v>
      </c>
      <c r="FM368" s="1">
        <v>23.8</v>
      </c>
      <c r="FN368" s="1">
        <v>23.9</v>
      </c>
      <c r="FO368" s="1">
        <v>23.6</v>
      </c>
      <c r="FP368" s="1">
        <v>24.4</v>
      </c>
      <c r="FQ368" s="1">
        <v>24.2</v>
      </c>
      <c r="FR368" s="1">
        <v>24</v>
      </c>
      <c r="FS368" s="1">
        <v>23.9</v>
      </c>
      <c r="FT368" s="1">
        <v>23</v>
      </c>
      <c r="FU368" s="1">
        <v>24.7</v>
      </c>
      <c r="FV368" s="1">
        <v>23.8</v>
      </c>
      <c r="FW368" s="1">
        <v>24.2</v>
      </c>
      <c r="FX368" s="1">
        <v>24.5</v>
      </c>
      <c r="FY368" s="1">
        <v>24.2</v>
      </c>
      <c r="FZ368" s="1">
        <v>24.4</v>
      </c>
      <c r="GA368" s="1">
        <v>22.8</v>
      </c>
      <c r="GB368" s="1">
        <v>22.9</v>
      </c>
      <c r="GC368" s="1">
        <v>24</v>
      </c>
      <c r="GD368" s="1">
        <v>24.2</v>
      </c>
      <c r="GE368" s="1">
        <v>23.7</v>
      </c>
      <c r="GF368" s="1">
        <v>24.2</v>
      </c>
      <c r="GG368" s="1">
        <v>22.4</v>
      </c>
      <c r="GH368" s="1">
        <v>22.9</v>
      </c>
      <c r="GI368" s="1">
        <v>23.3</v>
      </c>
      <c r="GJ368" s="1">
        <v>24.3</v>
      </c>
      <c r="GK368" s="1">
        <v>24.6</v>
      </c>
      <c r="GL368" s="1">
        <v>22.7</v>
      </c>
      <c r="GM368" s="1">
        <v>22.4</v>
      </c>
      <c r="GN368" s="1">
        <v>22.6</v>
      </c>
      <c r="GO368" s="1">
        <v>23.7</v>
      </c>
      <c r="GP368" s="1">
        <v>23.6</v>
      </c>
      <c r="GQ368" s="1">
        <v>23.6</v>
      </c>
      <c r="GR368" s="1">
        <v>23.3</v>
      </c>
      <c r="GS368" s="1">
        <v>24.7</v>
      </c>
      <c r="GT368" s="1">
        <v>22.6</v>
      </c>
      <c r="GU368" s="1">
        <v>23.6</v>
      </c>
      <c r="GV368" s="1">
        <v>23.4</v>
      </c>
      <c r="GW368" s="1">
        <v>23.8</v>
      </c>
      <c r="GX368" s="1">
        <v>21.6</v>
      </c>
      <c r="GY368" s="1">
        <v>23.8</v>
      </c>
      <c r="GZ368" s="1">
        <v>23.6</v>
      </c>
      <c r="HA368" s="1">
        <v>24</v>
      </c>
      <c r="HB368" s="1">
        <v>22.9</v>
      </c>
      <c r="HC368" s="1">
        <v>22.8</v>
      </c>
      <c r="HD368" s="1">
        <v>23</v>
      </c>
      <c r="HE368" s="1">
        <v>23.8</v>
      </c>
      <c r="HF368" s="1">
        <v>22.4</v>
      </c>
      <c r="HG368" s="1">
        <v>22.7</v>
      </c>
      <c r="HH368" s="1">
        <v>22.8</v>
      </c>
      <c r="HI368" s="1">
        <v>23.1</v>
      </c>
      <c r="HJ368" s="1">
        <v>23.1</v>
      </c>
      <c r="HK368" s="1">
        <v>23.9</v>
      </c>
      <c r="HL368" s="1">
        <v>23.5</v>
      </c>
      <c r="HM368" s="1">
        <v>23.3</v>
      </c>
      <c r="HN368" s="1">
        <v>24.4</v>
      </c>
      <c r="HO368" s="1">
        <v>23.9</v>
      </c>
      <c r="HP368" s="1">
        <v>21.9</v>
      </c>
      <c r="HQ368" s="1">
        <v>22.9</v>
      </c>
      <c r="HR368" s="1">
        <v>23.2</v>
      </c>
      <c r="HS368" s="1">
        <v>22.6</v>
      </c>
      <c r="HT368" s="1">
        <v>22.4</v>
      </c>
      <c r="HU368" s="1">
        <v>23.7</v>
      </c>
      <c r="HV368" s="1">
        <v>24.4</v>
      </c>
      <c r="HW368" s="1">
        <v>24</v>
      </c>
      <c r="HX368" s="1">
        <v>22.1</v>
      </c>
      <c r="HY368" s="1">
        <v>24.9</v>
      </c>
      <c r="HZ368" s="1">
        <v>23.1</v>
      </c>
      <c r="IA368" s="1">
        <v>21.1</v>
      </c>
      <c r="IB368" s="1">
        <v>23.4</v>
      </c>
      <c r="IC368" s="1">
        <v>21.9</v>
      </c>
      <c r="ID368" s="1">
        <v>23.5</v>
      </c>
      <c r="IE368" s="1">
        <v>21.5</v>
      </c>
      <c r="IF368" s="1">
        <v>21.6</v>
      </c>
      <c r="IG368" s="1">
        <v>21.4</v>
      </c>
      <c r="IH368" s="1">
        <v>24.3</v>
      </c>
      <c r="II368" s="1">
        <v>25.2</v>
      </c>
      <c r="IJ368" s="1">
        <v>22</v>
      </c>
      <c r="IK368" s="1">
        <v>23.2</v>
      </c>
      <c r="IL368" s="1">
        <v>24</v>
      </c>
      <c r="IM368" s="1">
        <v>23.2</v>
      </c>
      <c r="IN368" s="1">
        <v>23.5</v>
      </c>
      <c r="IO368" s="1">
        <v>23.4</v>
      </c>
      <c r="IP368" s="1">
        <v>24.1</v>
      </c>
      <c r="IQ368" s="1">
        <v>24.6</v>
      </c>
      <c r="IR368" s="1">
        <v>24</v>
      </c>
      <c r="IS368" s="1">
        <v>24.3</v>
      </c>
      <c r="IT368" s="1">
        <v>22.1</v>
      </c>
      <c r="IU368" s="1">
        <v>23.2</v>
      </c>
      <c r="IV368" s="1">
        <v>24.2</v>
      </c>
      <c r="IW368" s="1">
        <v>23.1</v>
      </c>
      <c r="IX368" s="1">
        <v>24.2</v>
      </c>
      <c r="IY368" s="1">
        <v>24</v>
      </c>
      <c r="IZ368" s="1">
        <v>23.3</v>
      </c>
      <c r="JA368" s="1">
        <v>24.1</v>
      </c>
      <c r="JB368" s="1">
        <v>24.9</v>
      </c>
      <c r="JC368" s="1">
        <v>23.5</v>
      </c>
      <c r="JD368" s="1">
        <v>25.1</v>
      </c>
      <c r="JE368" s="1">
        <v>24.5</v>
      </c>
      <c r="JF368" s="1">
        <v>22.3</v>
      </c>
      <c r="JG368" s="1">
        <v>23.4</v>
      </c>
      <c r="JH368" s="1">
        <v>23.3</v>
      </c>
      <c r="JI368" s="1">
        <v>22.8</v>
      </c>
      <c r="JJ368" s="1">
        <v>22.6</v>
      </c>
      <c r="JK368" s="1">
        <v>23.1</v>
      </c>
      <c r="JL368" s="1">
        <v>23.5</v>
      </c>
      <c r="JM368" s="1">
        <v>22.8</v>
      </c>
      <c r="JN368" s="1">
        <v>24.3</v>
      </c>
      <c r="JO368" s="1">
        <v>20.399999999999999</v>
      </c>
      <c r="JP368" s="1">
        <v>23.5</v>
      </c>
      <c r="JQ368" s="1">
        <v>22.4</v>
      </c>
      <c r="JR368" s="1">
        <v>22.5</v>
      </c>
      <c r="JS368" s="1">
        <v>24.2</v>
      </c>
      <c r="JT368" s="1">
        <v>22.6</v>
      </c>
      <c r="JU368" s="1">
        <v>23.3</v>
      </c>
      <c r="JV368" s="1">
        <v>22.5</v>
      </c>
      <c r="JW368" s="1">
        <v>23.4</v>
      </c>
      <c r="JX368" s="1">
        <v>22.5</v>
      </c>
      <c r="JY368" s="1">
        <v>22.7</v>
      </c>
      <c r="JZ368" s="1">
        <v>23.7</v>
      </c>
      <c r="KA368" s="1">
        <v>22</v>
      </c>
      <c r="KB368" s="1">
        <v>21.8</v>
      </c>
      <c r="KC368" s="1">
        <v>23.7</v>
      </c>
      <c r="KD368" s="1">
        <v>22.5</v>
      </c>
      <c r="KE368" s="1">
        <v>23.2</v>
      </c>
      <c r="KF368" s="1">
        <v>23</v>
      </c>
      <c r="KG368" s="1">
        <v>22.4</v>
      </c>
      <c r="KH368" s="1">
        <v>24</v>
      </c>
      <c r="KI368" s="1">
        <v>22</v>
      </c>
      <c r="KJ368" s="1">
        <v>23.4</v>
      </c>
      <c r="KK368" s="1">
        <v>22.6</v>
      </c>
      <c r="KL368" s="1">
        <v>23</v>
      </c>
      <c r="KM368" s="1">
        <v>22.8</v>
      </c>
      <c r="KN368" s="1">
        <v>22.9</v>
      </c>
      <c r="KO368" s="1">
        <v>22.7</v>
      </c>
      <c r="KP368" s="1">
        <v>23.5</v>
      </c>
      <c r="KQ368" s="1">
        <v>22.3</v>
      </c>
      <c r="KR368" s="1">
        <v>22.6</v>
      </c>
      <c r="KS368" s="1">
        <v>65535</v>
      </c>
      <c r="KT368" s="1">
        <v>65535</v>
      </c>
      <c r="KU368" s="1">
        <v>65535</v>
      </c>
      <c r="KV368" s="1">
        <v>65535</v>
      </c>
      <c r="KW368" s="1">
        <v>65535</v>
      </c>
      <c r="KX368" s="1">
        <v>65535</v>
      </c>
      <c r="KY368" s="1">
        <v>65535</v>
      </c>
      <c r="KZ368" s="1">
        <v>65535</v>
      </c>
      <c r="LA368" s="1">
        <v>65535</v>
      </c>
      <c r="LB368" s="1">
        <v>65535</v>
      </c>
      <c r="LC368" s="1">
        <v>65535</v>
      </c>
      <c r="LD368" s="1">
        <v>65535</v>
      </c>
      <c r="LE368" s="1">
        <v>65535</v>
      </c>
      <c r="LF368" s="1">
        <v>65535</v>
      </c>
      <c r="LG368" s="1">
        <v>65535</v>
      </c>
      <c r="LH368" s="1">
        <v>65535</v>
      </c>
      <c r="LI368" s="1">
        <v>65535</v>
      </c>
      <c r="LJ368" s="1">
        <v>65535</v>
      </c>
      <c r="LK368" s="1">
        <v>65535</v>
      </c>
      <c r="LL368" s="1">
        <v>65535</v>
      </c>
      <c r="LM368" s="1">
        <v>65535</v>
      </c>
      <c r="LN368" s="1">
        <v>65535</v>
      </c>
      <c r="LO368" s="1">
        <v>65535</v>
      </c>
      <c r="LP368" s="1">
        <v>65535</v>
      </c>
      <c r="LQ368" s="1">
        <v>65535</v>
      </c>
      <c r="LR368" s="1">
        <v>65535</v>
      </c>
      <c r="LS368" s="1">
        <v>65535</v>
      </c>
      <c r="LT368" s="1">
        <v>65535</v>
      </c>
      <c r="LU368" s="1">
        <v>65535</v>
      </c>
      <c r="LV368" s="1">
        <v>65535</v>
      </c>
      <c r="LW368" s="1">
        <v>65535</v>
      </c>
      <c r="LX368" s="1">
        <v>65535</v>
      </c>
      <c r="LY368" s="1">
        <v>65535</v>
      </c>
      <c r="LZ368" s="1">
        <v>65535</v>
      </c>
      <c r="MA368" s="1">
        <v>65535</v>
      </c>
      <c r="MB368" s="1">
        <v>65535</v>
      </c>
      <c r="MC368" s="1">
        <v>65535</v>
      </c>
      <c r="MD368" s="1">
        <v>65535</v>
      </c>
      <c r="ME368" s="1">
        <v>65535</v>
      </c>
      <c r="MF368" s="1">
        <v>65535</v>
      </c>
      <c r="MG368" s="1">
        <v>65535</v>
      </c>
      <c r="MH368" s="1">
        <v>65535</v>
      </c>
      <c r="MI368" s="1">
        <v>65535</v>
      </c>
      <c r="MJ368" s="1">
        <v>65535</v>
      </c>
      <c r="MK368" s="1">
        <v>65535</v>
      </c>
      <c r="ML368" s="1">
        <v>65535</v>
      </c>
      <c r="MM368" s="1">
        <v>65535</v>
      </c>
      <c r="MN368" s="1">
        <v>65535</v>
      </c>
      <c r="MO368" s="1">
        <v>65535</v>
      </c>
      <c r="MP368" s="1">
        <v>65535</v>
      </c>
      <c r="MQ368" s="1">
        <v>65535</v>
      </c>
      <c r="MR368" s="1">
        <v>65535</v>
      </c>
      <c r="MS368" s="1">
        <v>65535</v>
      </c>
      <c r="MT368" s="1">
        <v>65535</v>
      </c>
      <c r="MU368" s="1">
        <v>65535</v>
      </c>
      <c r="MV368" s="1">
        <v>65535</v>
      </c>
      <c r="MW368" s="1">
        <v>65535</v>
      </c>
      <c r="MX368" s="1">
        <v>65535</v>
      </c>
      <c r="MY368" s="1">
        <v>65535</v>
      </c>
      <c r="MZ368" s="1">
        <v>65535</v>
      </c>
      <c r="NA368" s="1">
        <v>65535</v>
      </c>
      <c r="NB368" s="1">
        <v>65535</v>
      </c>
      <c r="NC368" s="1">
        <v>65535</v>
      </c>
      <c r="ND368" s="1">
        <v>65535</v>
      </c>
      <c r="NE368" s="1">
        <v>65535</v>
      </c>
      <c r="NF368" s="1">
        <v>65535</v>
      </c>
      <c r="NG368" s="1">
        <v>65535</v>
      </c>
      <c r="NH368" s="1">
        <v>65535</v>
      </c>
      <c r="NI368" s="1">
        <v>65535</v>
      </c>
      <c r="NJ368" s="6">
        <f t="shared" si="270"/>
        <v>0</v>
      </c>
      <c r="NK368" s="3">
        <f t="shared" si="271"/>
        <v>0</v>
      </c>
      <c r="NL368" s="3">
        <f t="shared" si="272"/>
        <v>0</v>
      </c>
      <c r="NM368" s="3">
        <f t="shared" si="273"/>
        <v>1</v>
      </c>
      <c r="NN368" s="3">
        <f t="shared" si="274"/>
        <v>1</v>
      </c>
      <c r="NO368" s="3">
        <f t="shared" si="275"/>
        <v>1</v>
      </c>
      <c r="NP368" s="3">
        <f t="shared" si="276"/>
        <v>1</v>
      </c>
      <c r="NQ368" s="3">
        <f t="shared" si="277"/>
        <v>1</v>
      </c>
      <c r="NR368" s="3">
        <f t="shared" si="278"/>
        <v>1</v>
      </c>
      <c r="NS368" s="3">
        <f t="shared" si="279"/>
        <v>0.74193548387096775</v>
      </c>
      <c r="NT368" s="3">
        <f t="shared" si="280"/>
        <v>0</v>
      </c>
      <c r="NU368" s="3">
        <f t="shared" si="281"/>
        <v>0</v>
      </c>
      <c r="NV368" s="3">
        <f t="shared" si="282"/>
        <v>0.56438356164383563</v>
      </c>
      <c r="NW368" s="5" t="e">
        <f t="shared" si="283"/>
        <v>#N/A</v>
      </c>
      <c r="NX368" s="1" t="e">
        <f t="shared" si="284"/>
        <v>#N/A</v>
      </c>
      <c r="NY368" s="1" t="e">
        <f t="shared" si="285"/>
        <v>#N/A</v>
      </c>
      <c r="NZ368" s="1">
        <f t="shared" si="286"/>
        <v>24.086666666666662</v>
      </c>
      <c r="OA368" s="1">
        <f t="shared" si="287"/>
        <v>23.822580645161288</v>
      </c>
      <c r="OB368" s="1">
        <f t="shared" si="288"/>
        <v>23.743333333333332</v>
      </c>
      <c r="OC368" s="1">
        <f t="shared" si="289"/>
        <v>23.29354838709677</v>
      </c>
      <c r="OD368" s="1">
        <f t="shared" si="290"/>
        <v>23.183870967741942</v>
      </c>
      <c r="OE368" s="1">
        <f t="shared" si="291"/>
        <v>23.383333333333333</v>
      </c>
      <c r="OF368" s="1">
        <f t="shared" si="292"/>
        <v>22.834782608695651</v>
      </c>
      <c r="OG368" s="1" t="e">
        <f t="shared" si="293"/>
        <v>#N/A</v>
      </c>
      <c r="OH368" s="1" t="e">
        <f t="shared" si="294"/>
        <v>#N/A</v>
      </c>
      <c r="OI368" s="111" t="e">
        <f>NA()</f>
        <v>#N/A</v>
      </c>
      <c r="OJ368" s="112" t="e">
        <f>NA()</f>
        <v>#N/A</v>
      </c>
      <c r="OK368" s="112" t="e">
        <f>NA()</f>
        <v>#N/A</v>
      </c>
      <c r="OL368" s="112" t="e">
        <f>NA()</f>
        <v>#N/A</v>
      </c>
      <c r="OM368" s="112" t="e">
        <f>NA()</f>
        <v>#N/A</v>
      </c>
      <c r="ON368" s="112" t="e">
        <f>NA()</f>
        <v>#N/A</v>
      </c>
      <c r="OO368" s="112" t="e">
        <f>NA()</f>
        <v>#N/A</v>
      </c>
      <c r="OP368" s="112" t="e">
        <f>NA()</f>
        <v>#N/A</v>
      </c>
      <c r="OQ368" s="112" t="e">
        <f>NA()</f>
        <v>#N/A</v>
      </c>
      <c r="OR368" s="112" t="e">
        <f>NA()</f>
        <v>#N/A</v>
      </c>
      <c r="OS368" s="112" t="e">
        <f>NA()</f>
        <v>#N/A</v>
      </c>
      <c r="OT368" s="112" t="e">
        <f>NA()</f>
        <v>#N/A</v>
      </c>
      <c r="OU368" s="5" t="e">
        <f t="shared" si="246"/>
        <v>#N/A</v>
      </c>
      <c r="OV368" s="1" t="e">
        <f t="shared" si="247"/>
        <v>#N/A</v>
      </c>
      <c r="OW368" s="1" t="e">
        <f t="shared" si="248"/>
        <v>#N/A</v>
      </c>
      <c r="OX368" s="1" t="e">
        <f t="shared" si="249"/>
        <v>#N/A</v>
      </c>
      <c r="OY368" s="1" t="e">
        <f t="shared" si="250"/>
        <v>#N/A</v>
      </c>
      <c r="OZ368" s="1" t="e">
        <f t="shared" si="251"/>
        <v>#N/A</v>
      </c>
      <c r="PA368" s="1" t="e">
        <f t="shared" si="252"/>
        <v>#N/A</v>
      </c>
      <c r="PB368" s="1" t="e">
        <f t="shared" si="253"/>
        <v>#N/A</v>
      </c>
      <c r="PC368" s="1" t="e">
        <f t="shared" si="254"/>
        <v>#N/A</v>
      </c>
      <c r="PD368" s="1" t="e">
        <f t="shared" si="255"/>
        <v>#N/A</v>
      </c>
      <c r="PE368" s="1" t="e">
        <f t="shared" si="256"/>
        <v>#N/A</v>
      </c>
      <c r="PF368" s="1" t="e">
        <f t="shared" si="257"/>
        <v>#N/A</v>
      </c>
      <c r="PG368" s="111" t="e">
        <f>NA()</f>
        <v>#N/A</v>
      </c>
      <c r="PH368" s="112" t="e">
        <f>NA()</f>
        <v>#N/A</v>
      </c>
      <c r="PI368" s="112" t="e">
        <f>NA()</f>
        <v>#N/A</v>
      </c>
      <c r="PJ368" s="112" t="e">
        <f>NA()</f>
        <v>#N/A</v>
      </c>
      <c r="PK368" s="112" t="e">
        <f>NA()</f>
        <v>#N/A</v>
      </c>
      <c r="PL368" s="112" t="e">
        <f>NA()</f>
        <v>#N/A</v>
      </c>
      <c r="PM368" s="112" t="e">
        <f>NA()</f>
        <v>#N/A</v>
      </c>
      <c r="PN368" s="112" t="e">
        <f>NA()</f>
        <v>#N/A</v>
      </c>
      <c r="PO368" s="112" t="e">
        <f>NA()</f>
        <v>#N/A</v>
      </c>
      <c r="PP368" s="112" t="e">
        <f>NA()</f>
        <v>#N/A</v>
      </c>
      <c r="PQ368" s="112" t="e">
        <f>NA()</f>
        <v>#N/A</v>
      </c>
      <c r="PR368" s="137" t="e">
        <f>NA()</f>
        <v>#N/A</v>
      </c>
      <c r="PS368" s="5" t="e">
        <f t="array" ref="PS368">+IF(ISERROR($NW368)=FALSE,MIN(IF($H368:$AL368&lt;65534,$H368:$AL368,"")),NA())</f>
        <v>#N/A</v>
      </c>
      <c r="PT368" s="1" t="e">
        <f t="array" ref="PT368">+IF(ISERROR($NX368)=FALSE,MIN(IF($AM368:$BN368&lt;65534,$AM368:$BN368,"")),NA())</f>
        <v>#N/A</v>
      </c>
      <c r="PU368" s="1" t="e">
        <f t="array" ref="PU368">+IF(ISERROR($NY368)=FALSE,MIN(IF($BP368:$CT368&lt;65534,$BP368:$CT368,"")),NA())</f>
        <v>#N/A</v>
      </c>
      <c r="PV368" s="1">
        <f t="array" ref="PV368">+IF(ISERROR($NZ368)=FALSE,MIN(IF($CU368:$DX368&lt;65534,$CU368:$DX368,"")),NA())</f>
        <v>22.9</v>
      </c>
      <c r="PW368" s="1">
        <f t="array" ref="PW368">+IF(ISERROR($OA368)=FALSE,MIN(IF($DY368:$FC368&lt;65534,$DY368:$FC368,"")),NA())</f>
        <v>22.6</v>
      </c>
      <c r="PX368" s="1">
        <f t="array" ref="PX368">+IF(ISERROR($OB368)=FALSE,MIN(IF($FD368:$GG368&lt;65534,$FD368:$GG368,"")),NA())</f>
        <v>22.4</v>
      </c>
      <c r="PY368" s="1">
        <f t="array" ref="PY368">+IF(ISERROR($OC368)=FALSE,MIN(IF($GH368:$HL368&lt;65534,$GH368:$HL368,"")),NA())</f>
        <v>21.6</v>
      </c>
      <c r="PZ368" s="1">
        <f t="array" ref="PZ368">+IF(ISERROR($OD368)=FALSE,MIN(IF($HM368:$IQ368&lt;65534,$HM368:$IQ368,"")),NA())</f>
        <v>21.1</v>
      </c>
      <c r="QA368" s="1">
        <f t="array" ref="QA368">+IF(ISERROR($OE368)=FALSE,MIN(IF($IR368:$JU368&lt;65534,$IR368:$JU368,"")),NA())</f>
        <v>20.399999999999999</v>
      </c>
      <c r="QB368" s="1">
        <f t="array" ref="QB368">+IF(ISERROR($OF368)=FALSE,MIN(IF($JV368:$KZ368&lt;65534,$JV368:$KZ368,"")),NA())</f>
        <v>21.8</v>
      </c>
      <c r="QC368" s="1" t="e">
        <f t="array" ref="QC368">+IF(ISERROR($OG368)=FALSE,MIN(IF($LA368:$MD368&lt;65534,$LA368:$MD368,"")),NA())</f>
        <v>#N/A</v>
      </c>
      <c r="QD368" s="1" t="e">
        <f t="array" ref="QD368">+IF(ISERROR($OH368)=FALSE,MIN(IF($ME368:$NI368&lt;65534,$ME368:$NI368,"")),NA())</f>
        <v>#N/A</v>
      </c>
      <c r="QE368" s="5" t="e">
        <f t="shared" si="258"/>
        <v>#N/A</v>
      </c>
      <c r="QF368" s="1" t="e">
        <f t="shared" si="259"/>
        <v>#N/A</v>
      </c>
      <c r="QG368" s="1" t="e">
        <f t="shared" si="260"/>
        <v>#N/A</v>
      </c>
      <c r="QH368" s="1" t="e">
        <f t="shared" si="261"/>
        <v>#N/A</v>
      </c>
      <c r="QI368" s="1" t="e">
        <f t="shared" si="262"/>
        <v>#N/A</v>
      </c>
      <c r="QJ368" s="1" t="e">
        <f t="shared" si="263"/>
        <v>#N/A</v>
      </c>
      <c r="QK368" s="1" t="e">
        <f t="shared" si="264"/>
        <v>#N/A</v>
      </c>
      <c r="QL368" s="1" t="e">
        <f t="shared" si="265"/>
        <v>#N/A</v>
      </c>
      <c r="QM368" s="1" t="e">
        <f t="shared" si="266"/>
        <v>#N/A</v>
      </c>
      <c r="QN368" s="1" t="e">
        <f t="shared" si="267"/>
        <v>#N/A</v>
      </c>
      <c r="QO368" s="1" t="e">
        <f t="shared" si="268"/>
        <v>#N/A</v>
      </c>
      <c r="QP368" s="1" t="e">
        <f t="shared" si="269"/>
        <v>#N/A</v>
      </c>
      <c r="QQ368" s="5" t="s">
        <v>893</v>
      </c>
    </row>
    <row r="369" spans="1:459" s="1" customFormat="1" x14ac:dyDescent="0.2">
      <c r="A369" s="163">
        <v>25025030</v>
      </c>
      <c r="B369" s="108">
        <v>-75.164555555555566</v>
      </c>
      <c r="C369" s="108">
        <v>8.2950638888888886</v>
      </c>
      <c r="D369" s="109">
        <v>20</v>
      </c>
      <c r="E369" s="110" t="s">
        <v>894</v>
      </c>
      <c r="F369" s="110" t="s">
        <v>56</v>
      </c>
      <c r="G369" s="110" t="s">
        <v>311</v>
      </c>
      <c r="H369" s="1">
        <v>65535</v>
      </c>
      <c r="I369" s="1">
        <v>65535</v>
      </c>
      <c r="J369" s="1">
        <v>65535</v>
      </c>
      <c r="K369" s="1">
        <v>65535</v>
      </c>
      <c r="L369" s="1">
        <v>65535</v>
      </c>
      <c r="M369" s="1">
        <v>65535</v>
      </c>
      <c r="N369" s="1">
        <v>65535</v>
      </c>
      <c r="O369" s="1">
        <v>65535</v>
      </c>
      <c r="P369" s="1">
        <v>65535</v>
      </c>
      <c r="Q369" s="1">
        <v>65535</v>
      </c>
      <c r="R369" s="1">
        <v>65535</v>
      </c>
      <c r="S369" s="1">
        <v>65535</v>
      </c>
      <c r="T369" s="1">
        <v>65535</v>
      </c>
      <c r="U369" s="1">
        <v>65535</v>
      </c>
      <c r="V369" s="1">
        <v>65535</v>
      </c>
      <c r="W369" s="1">
        <v>65535</v>
      </c>
      <c r="X369" s="1">
        <v>65535</v>
      </c>
      <c r="Y369" s="1">
        <v>65535</v>
      </c>
      <c r="Z369" s="1">
        <v>65535</v>
      </c>
      <c r="AA369" s="1">
        <v>65535</v>
      </c>
      <c r="AB369" s="1">
        <v>65535</v>
      </c>
      <c r="AC369" s="1">
        <v>65535</v>
      </c>
      <c r="AD369" s="1">
        <v>65535</v>
      </c>
      <c r="AE369" s="1">
        <v>65535</v>
      </c>
      <c r="AF369" s="1">
        <v>65535</v>
      </c>
      <c r="AG369" s="1">
        <v>65535</v>
      </c>
      <c r="AH369" s="1">
        <v>65535</v>
      </c>
      <c r="AI369" s="1">
        <v>65535</v>
      </c>
      <c r="AJ369" s="1">
        <v>65535</v>
      </c>
      <c r="AK369" s="1">
        <v>65535</v>
      </c>
      <c r="AL369" s="1">
        <v>65535</v>
      </c>
      <c r="AM369" s="1">
        <v>65535</v>
      </c>
      <c r="AN369" s="1">
        <v>65535</v>
      </c>
      <c r="AO369" s="1">
        <v>65535</v>
      </c>
      <c r="AP369" s="1">
        <v>65535</v>
      </c>
      <c r="AQ369" s="1">
        <v>65535</v>
      </c>
      <c r="AR369" s="1">
        <v>65535</v>
      </c>
      <c r="AS369" s="1">
        <v>65535</v>
      </c>
      <c r="AT369" s="1">
        <v>65535</v>
      </c>
      <c r="AU369" s="1">
        <v>65535</v>
      </c>
      <c r="AV369" s="1">
        <v>65535</v>
      </c>
      <c r="AW369" s="1">
        <v>65535</v>
      </c>
      <c r="AX369" s="1">
        <v>65535</v>
      </c>
      <c r="AY369" s="1">
        <v>65535</v>
      </c>
      <c r="AZ369" s="1">
        <v>65535</v>
      </c>
      <c r="BA369" s="1">
        <v>65535</v>
      </c>
      <c r="BB369" s="1">
        <v>65535</v>
      </c>
      <c r="BC369" s="1">
        <v>65535</v>
      </c>
      <c r="BD369" s="1">
        <v>65535</v>
      </c>
      <c r="BE369" s="1">
        <v>65535</v>
      </c>
      <c r="BF369" s="1">
        <v>65535</v>
      </c>
      <c r="BG369" s="1">
        <v>65535</v>
      </c>
      <c r="BH369" s="1">
        <v>65535</v>
      </c>
      <c r="BI369" s="1">
        <v>65535</v>
      </c>
      <c r="BJ369" s="1">
        <v>65535</v>
      </c>
      <c r="BK369" s="1">
        <v>65535</v>
      </c>
      <c r="BL369" s="1">
        <v>65535</v>
      </c>
      <c r="BM369" s="1">
        <v>65535</v>
      </c>
      <c r="BN369" s="1">
        <v>65535</v>
      </c>
      <c r="BO369" s="102"/>
      <c r="BP369" s="1">
        <v>65535</v>
      </c>
      <c r="BQ369" s="1">
        <v>65535</v>
      </c>
      <c r="BR369" s="1">
        <v>65535</v>
      </c>
      <c r="BS369" s="1">
        <v>65535</v>
      </c>
      <c r="BT369" s="1">
        <v>65535</v>
      </c>
      <c r="BU369" s="1">
        <v>65535</v>
      </c>
      <c r="BV369" s="1">
        <v>65535</v>
      </c>
      <c r="BW369" s="1">
        <v>65535</v>
      </c>
      <c r="BX369" s="1">
        <v>65535</v>
      </c>
      <c r="BY369" s="1">
        <v>65535</v>
      </c>
      <c r="BZ369" s="1">
        <v>65535</v>
      </c>
      <c r="CA369" s="1">
        <v>65535</v>
      </c>
      <c r="CB369" s="1">
        <v>65535</v>
      </c>
      <c r="CC369" s="1">
        <v>65535</v>
      </c>
      <c r="CD369" s="1">
        <v>65535</v>
      </c>
      <c r="CE369" s="1">
        <v>65535</v>
      </c>
      <c r="CF369" s="1">
        <v>65535</v>
      </c>
      <c r="CG369" s="1">
        <v>65535</v>
      </c>
      <c r="CH369" s="1">
        <v>65535</v>
      </c>
      <c r="CI369" s="1">
        <v>65535</v>
      </c>
      <c r="CJ369" s="1">
        <v>65535</v>
      </c>
      <c r="CK369" s="1">
        <v>65535</v>
      </c>
      <c r="CL369" s="1">
        <v>65535</v>
      </c>
      <c r="CM369" s="1">
        <v>65535</v>
      </c>
      <c r="CN369" s="1">
        <v>65535</v>
      </c>
      <c r="CO369" s="1">
        <v>65535</v>
      </c>
      <c r="CP369" s="1">
        <v>65535</v>
      </c>
      <c r="CQ369" s="1">
        <v>65535</v>
      </c>
      <c r="CR369" s="1">
        <v>65535</v>
      </c>
      <c r="CS369" s="1">
        <v>65535</v>
      </c>
      <c r="CT369" s="1">
        <v>65535</v>
      </c>
      <c r="CU369" s="1">
        <v>65535</v>
      </c>
      <c r="CV369" s="1">
        <v>65535</v>
      </c>
      <c r="CW369" s="1">
        <v>65535</v>
      </c>
      <c r="CX369" s="1">
        <v>65535</v>
      </c>
      <c r="CY369" s="1">
        <v>65535</v>
      </c>
      <c r="CZ369" s="1">
        <v>65535</v>
      </c>
      <c r="DA369" s="1">
        <v>65535</v>
      </c>
      <c r="DB369" s="1">
        <v>65535</v>
      </c>
      <c r="DC369" s="1">
        <v>65535</v>
      </c>
      <c r="DD369" s="1">
        <v>65535</v>
      </c>
      <c r="DE369" s="1">
        <v>65535</v>
      </c>
      <c r="DF369" s="1">
        <v>65535</v>
      </c>
      <c r="DG369" s="1">
        <v>65535</v>
      </c>
      <c r="DH369" s="1">
        <v>65535</v>
      </c>
      <c r="DI369" s="1">
        <v>65535</v>
      </c>
      <c r="DJ369" s="1">
        <v>65535</v>
      </c>
      <c r="DK369" s="1">
        <v>65535</v>
      </c>
      <c r="DL369" s="1">
        <v>65535</v>
      </c>
      <c r="DM369" s="1">
        <v>65535</v>
      </c>
      <c r="DN369" s="1">
        <v>65535</v>
      </c>
      <c r="DO369" s="1">
        <v>65535</v>
      </c>
      <c r="DP369" s="1">
        <v>65535</v>
      </c>
      <c r="DQ369" s="1">
        <v>65535</v>
      </c>
      <c r="DR369" s="1">
        <v>65535</v>
      </c>
      <c r="DS369" s="1">
        <v>65535</v>
      </c>
      <c r="DT369" s="1">
        <v>65535</v>
      </c>
      <c r="DU369" s="1">
        <v>65535</v>
      </c>
      <c r="DV369" s="1">
        <v>65535</v>
      </c>
      <c r="DW369" s="1">
        <v>65535</v>
      </c>
      <c r="DX369" s="1">
        <v>65535</v>
      </c>
      <c r="DY369" s="1">
        <v>65535</v>
      </c>
      <c r="DZ369" s="1">
        <v>65535</v>
      </c>
      <c r="EA369" s="1">
        <v>65535</v>
      </c>
      <c r="EB369" s="1">
        <v>65535</v>
      </c>
      <c r="EC369" s="1">
        <v>65535</v>
      </c>
      <c r="ED369" s="1">
        <v>65535</v>
      </c>
      <c r="EE369" s="1">
        <v>65535</v>
      </c>
      <c r="EF369" s="1">
        <v>65535</v>
      </c>
      <c r="EG369" s="1">
        <v>65535</v>
      </c>
      <c r="EH369" s="1">
        <v>65535</v>
      </c>
      <c r="EI369" s="1">
        <v>65535</v>
      </c>
      <c r="EJ369" s="1">
        <v>65535</v>
      </c>
      <c r="EK369" s="1">
        <v>65535</v>
      </c>
      <c r="EL369" s="1">
        <v>65535</v>
      </c>
      <c r="EM369" s="1">
        <v>65535</v>
      </c>
      <c r="EN369" s="1">
        <v>65535</v>
      </c>
      <c r="EO369" s="1">
        <v>65535</v>
      </c>
      <c r="EP369" s="1">
        <v>65535</v>
      </c>
      <c r="EQ369" s="1">
        <v>65535</v>
      </c>
      <c r="ER369" s="1">
        <v>65535</v>
      </c>
      <c r="ES369" s="1">
        <v>65535</v>
      </c>
      <c r="ET369" s="1">
        <v>65535</v>
      </c>
      <c r="EU369" s="1">
        <v>65535</v>
      </c>
      <c r="EV369" s="1">
        <v>65535</v>
      </c>
      <c r="EW369" s="1">
        <v>65535</v>
      </c>
      <c r="EX369" s="1">
        <v>65535</v>
      </c>
      <c r="EY369" s="1">
        <v>65535</v>
      </c>
      <c r="EZ369" s="1">
        <v>65535</v>
      </c>
      <c r="FA369" s="1">
        <v>65535</v>
      </c>
      <c r="FB369" s="1">
        <v>65535</v>
      </c>
      <c r="FC369" s="1">
        <v>65535</v>
      </c>
      <c r="FD369" s="1">
        <v>65535</v>
      </c>
      <c r="FE369" s="1">
        <v>65535</v>
      </c>
      <c r="FF369" s="1">
        <v>65535</v>
      </c>
      <c r="FG369" s="1">
        <v>65535</v>
      </c>
      <c r="FH369" s="1">
        <v>65535</v>
      </c>
      <c r="FI369" s="1">
        <v>65535</v>
      </c>
      <c r="FJ369" s="1">
        <v>65535</v>
      </c>
      <c r="FK369" s="1">
        <v>65535</v>
      </c>
      <c r="FL369" s="1">
        <v>65535</v>
      </c>
      <c r="FM369" s="1">
        <v>65535</v>
      </c>
      <c r="FN369" s="1">
        <v>65535</v>
      </c>
      <c r="FO369" s="1">
        <v>65535</v>
      </c>
      <c r="FP369" s="1">
        <v>65535</v>
      </c>
      <c r="FQ369" s="1">
        <v>65535</v>
      </c>
      <c r="FR369" s="1">
        <v>65535</v>
      </c>
      <c r="FS369" s="1">
        <v>65535</v>
      </c>
      <c r="FT369" s="1">
        <v>65535</v>
      </c>
      <c r="FU369" s="1">
        <v>65535</v>
      </c>
      <c r="FV369" s="1">
        <v>65535</v>
      </c>
      <c r="FW369" s="1">
        <v>65535</v>
      </c>
      <c r="FX369" s="1">
        <v>65535</v>
      </c>
      <c r="FY369" s="1">
        <v>65535</v>
      </c>
      <c r="FZ369" s="1">
        <v>65535</v>
      </c>
      <c r="GA369" s="1">
        <v>65535</v>
      </c>
      <c r="GB369" s="1">
        <v>65535</v>
      </c>
      <c r="GC369" s="1">
        <v>65535</v>
      </c>
      <c r="GD369" s="1">
        <v>65535</v>
      </c>
      <c r="GE369" s="1">
        <v>65535</v>
      </c>
      <c r="GF369" s="1">
        <v>65535</v>
      </c>
      <c r="GG369" s="1">
        <v>65535</v>
      </c>
      <c r="GH369" s="1">
        <v>65535</v>
      </c>
      <c r="GI369" s="1">
        <v>65535</v>
      </c>
      <c r="GJ369" s="1">
        <v>65535</v>
      </c>
      <c r="GK369" s="1">
        <v>65535</v>
      </c>
      <c r="GL369" s="1">
        <v>65535</v>
      </c>
      <c r="GM369" s="1">
        <v>65535</v>
      </c>
      <c r="GN369" s="1">
        <v>65535</v>
      </c>
      <c r="GO369" s="1">
        <v>65535</v>
      </c>
      <c r="GP369" s="1">
        <v>65535</v>
      </c>
      <c r="GQ369" s="1">
        <v>65535</v>
      </c>
      <c r="GR369" s="1">
        <v>65535</v>
      </c>
      <c r="GS369" s="1">
        <v>65535</v>
      </c>
      <c r="GT369" s="1">
        <v>65535</v>
      </c>
      <c r="GU369" s="1">
        <v>65535</v>
      </c>
      <c r="GV369" s="1">
        <v>65535</v>
      </c>
      <c r="GW369" s="1">
        <v>65535</v>
      </c>
      <c r="GX369" s="1">
        <v>65535</v>
      </c>
      <c r="GY369" s="1">
        <v>65535</v>
      </c>
      <c r="GZ369" s="1">
        <v>65535</v>
      </c>
      <c r="HA369" s="1">
        <v>65535</v>
      </c>
      <c r="HB369" s="1">
        <v>65535</v>
      </c>
      <c r="HC369" s="1">
        <v>65535</v>
      </c>
      <c r="HD369" s="1">
        <v>65535</v>
      </c>
      <c r="HE369" s="1">
        <v>65535</v>
      </c>
      <c r="HF369" s="1">
        <v>65535</v>
      </c>
      <c r="HG369" s="1">
        <v>65535</v>
      </c>
      <c r="HH369" s="1">
        <v>65535</v>
      </c>
      <c r="HI369" s="1">
        <v>65535</v>
      </c>
      <c r="HJ369" s="1">
        <v>65535</v>
      </c>
      <c r="HK369" s="1">
        <v>65535</v>
      </c>
      <c r="HL369" s="1">
        <v>65535</v>
      </c>
      <c r="HM369" s="1">
        <v>65535</v>
      </c>
      <c r="HN369" s="1">
        <v>65535</v>
      </c>
      <c r="HO369" s="1">
        <v>65535</v>
      </c>
      <c r="HP369" s="1">
        <v>65535</v>
      </c>
      <c r="HQ369" s="1">
        <v>65535</v>
      </c>
      <c r="HR369" s="1">
        <v>65535</v>
      </c>
      <c r="HS369" s="1">
        <v>65535</v>
      </c>
      <c r="HT369" s="1">
        <v>65535</v>
      </c>
      <c r="HU369" s="1">
        <v>65535</v>
      </c>
      <c r="HV369" s="1">
        <v>65535</v>
      </c>
      <c r="HW369" s="1">
        <v>65535</v>
      </c>
      <c r="HX369" s="1">
        <v>65535</v>
      </c>
      <c r="HY369" s="1">
        <v>65535</v>
      </c>
      <c r="HZ369" s="1">
        <v>65535</v>
      </c>
      <c r="IA369" s="1">
        <v>65535</v>
      </c>
      <c r="IB369" s="1">
        <v>65535</v>
      </c>
      <c r="IC369" s="1">
        <v>65535</v>
      </c>
      <c r="ID369" s="1">
        <v>65535</v>
      </c>
      <c r="IE369" s="1">
        <v>65535</v>
      </c>
      <c r="IF369" s="1">
        <v>65535</v>
      </c>
      <c r="IG369" s="1">
        <v>65535</v>
      </c>
      <c r="IH369" s="1">
        <v>65535</v>
      </c>
      <c r="II369" s="1">
        <v>65535</v>
      </c>
      <c r="IJ369" s="1">
        <v>65535</v>
      </c>
      <c r="IK369" s="1">
        <v>65535</v>
      </c>
      <c r="IL369" s="1">
        <v>65535</v>
      </c>
      <c r="IM369" s="1">
        <v>65535</v>
      </c>
      <c r="IN369" s="1">
        <v>65535</v>
      </c>
      <c r="IO369" s="1">
        <v>65535</v>
      </c>
      <c r="IP369" s="1">
        <v>65535</v>
      </c>
      <c r="IQ369" s="1">
        <v>65535</v>
      </c>
      <c r="IR369" s="1">
        <v>65535</v>
      </c>
      <c r="IS369" s="1">
        <v>65535</v>
      </c>
      <c r="IT369" s="1">
        <v>65535</v>
      </c>
      <c r="IU369" s="1">
        <v>65535</v>
      </c>
      <c r="IV369" s="1">
        <v>65535</v>
      </c>
      <c r="IW369" s="1">
        <v>65535</v>
      </c>
      <c r="IX369" s="1">
        <v>65535</v>
      </c>
      <c r="IY369" s="1">
        <v>65535</v>
      </c>
      <c r="IZ369" s="1">
        <v>65535</v>
      </c>
      <c r="JA369" s="1">
        <v>65535</v>
      </c>
      <c r="JB369" s="1">
        <v>65535</v>
      </c>
      <c r="JC369" s="1">
        <v>65535</v>
      </c>
      <c r="JD369" s="1">
        <v>22.8</v>
      </c>
      <c r="JE369" s="1">
        <v>22.9</v>
      </c>
      <c r="JF369" s="1">
        <v>22</v>
      </c>
      <c r="JG369" s="1">
        <v>21.7</v>
      </c>
      <c r="JH369" s="1">
        <v>65535</v>
      </c>
      <c r="JI369" s="1">
        <v>19</v>
      </c>
      <c r="JJ369" s="1">
        <v>18.2</v>
      </c>
      <c r="JK369" s="1">
        <v>65535</v>
      </c>
      <c r="JL369" s="1">
        <v>65535</v>
      </c>
      <c r="JM369" s="1">
        <v>65535</v>
      </c>
      <c r="JN369" s="1">
        <v>65535</v>
      </c>
      <c r="JO369" s="1">
        <v>65535</v>
      </c>
      <c r="JP369" s="1">
        <v>65535</v>
      </c>
      <c r="JQ369" s="1">
        <v>65535</v>
      </c>
      <c r="JR369" s="1">
        <v>65535</v>
      </c>
      <c r="JS369" s="1">
        <v>65535</v>
      </c>
      <c r="JT369" s="1">
        <v>65535</v>
      </c>
      <c r="JU369" s="1">
        <v>21.5</v>
      </c>
      <c r="JV369" s="1">
        <v>21.5</v>
      </c>
      <c r="JW369" s="1">
        <v>25.3</v>
      </c>
      <c r="JX369" s="1">
        <v>21</v>
      </c>
      <c r="JY369" s="1">
        <v>22.5</v>
      </c>
      <c r="JZ369" s="1">
        <v>22.4</v>
      </c>
      <c r="KA369" s="1">
        <v>23.6</v>
      </c>
      <c r="KB369" s="1">
        <v>24.3</v>
      </c>
      <c r="KC369" s="1">
        <v>23.8</v>
      </c>
      <c r="KD369" s="1">
        <v>21.9</v>
      </c>
      <c r="KE369" s="1">
        <v>22.7</v>
      </c>
      <c r="KF369" s="1">
        <v>21.5</v>
      </c>
      <c r="KG369" s="1">
        <v>21.5</v>
      </c>
      <c r="KH369" s="1">
        <v>23.8</v>
      </c>
      <c r="KI369" s="1">
        <v>22.4</v>
      </c>
      <c r="KJ369" s="1">
        <v>22.7</v>
      </c>
      <c r="KK369" s="1">
        <v>22.7</v>
      </c>
      <c r="KL369" s="1">
        <v>22.4</v>
      </c>
      <c r="KM369" s="1">
        <v>23</v>
      </c>
      <c r="KN369" s="1">
        <v>21.6</v>
      </c>
      <c r="KO369" s="1">
        <v>21.8</v>
      </c>
      <c r="KP369" s="1">
        <v>22.6</v>
      </c>
      <c r="KQ369" s="1">
        <v>22.6</v>
      </c>
      <c r="KR369" s="1">
        <v>22.9</v>
      </c>
      <c r="KS369" s="1">
        <v>65535</v>
      </c>
      <c r="KT369" s="1">
        <v>65535</v>
      </c>
      <c r="KU369" s="1">
        <v>65535</v>
      </c>
      <c r="KV369" s="1">
        <v>65535</v>
      </c>
      <c r="KW369" s="1">
        <v>65535</v>
      </c>
      <c r="KX369" s="1">
        <v>65535</v>
      </c>
      <c r="KY369" s="1">
        <v>65535</v>
      </c>
      <c r="KZ369" s="1">
        <v>65535</v>
      </c>
      <c r="LA369" s="1">
        <v>65535</v>
      </c>
      <c r="LB369" s="1">
        <v>65535</v>
      </c>
      <c r="LC369" s="1">
        <v>65535</v>
      </c>
      <c r="LD369" s="1">
        <v>65535</v>
      </c>
      <c r="LE369" s="1">
        <v>65535</v>
      </c>
      <c r="LF369" s="1">
        <v>65535</v>
      </c>
      <c r="LG369" s="1">
        <v>65535</v>
      </c>
      <c r="LH369" s="1">
        <v>65535</v>
      </c>
      <c r="LI369" s="1">
        <v>65535</v>
      </c>
      <c r="LJ369" s="1">
        <v>65535</v>
      </c>
      <c r="LK369" s="1">
        <v>65535</v>
      </c>
      <c r="LL369" s="1">
        <v>65535</v>
      </c>
      <c r="LM369" s="1">
        <v>65535</v>
      </c>
      <c r="LN369" s="1">
        <v>65535</v>
      </c>
      <c r="LO369" s="1">
        <v>65535</v>
      </c>
      <c r="LP369" s="1">
        <v>65535</v>
      </c>
      <c r="LQ369" s="1">
        <v>65535</v>
      </c>
      <c r="LR369" s="1">
        <v>65535</v>
      </c>
      <c r="LS369" s="1">
        <v>65535</v>
      </c>
      <c r="LT369" s="1">
        <v>65535</v>
      </c>
      <c r="LU369" s="1">
        <v>65535</v>
      </c>
      <c r="LV369" s="1">
        <v>65535</v>
      </c>
      <c r="LW369" s="1">
        <v>65535</v>
      </c>
      <c r="LX369" s="1">
        <v>65535</v>
      </c>
      <c r="LY369" s="1">
        <v>65535</v>
      </c>
      <c r="LZ369" s="1">
        <v>65535</v>
      </c>
      <c r="MA369" s="1">
        <v>65535</v>
      </c>
      <c r="MB369" s="1">
        <v>65535</v>
      </c>
      <c r="MC369" s="1">
        <v>65535</v>
      </c>
      <c r="MD369" s="1">
        <v>65535</v>
      </c>
      <c r="ME369" s="1">
        <v>65535</v>
      </c>
      <c r="MF369" s="1">
        <v>65535</v>
      </c>
      <c r="MG369" s="1">
        <v>65535</v>
      </c>
      <c r="MH369" s="1">
        <v>65535</v>
      </c>
      <c r="MI369" s="1">
        <v>65535</v>
      </c>
      <c r="MJ369" s="1">
        <v>65535</v>
      </c>
      <c r="MK369" s="1">
        <v>65535</v>
      </c>
      <c r="ML369" s="1">
        <v>65535</v>
      </c>
      <c r="MM369" s="1">
        <v>65535</v>
      </c>
      <c r="MN369" s="1">
        <v>65535</v>
      </c>
      <c r="MO369" s="1">
        <v>65535</v>
      </c>
      <c r="MP369" s="1">
        <v>65535</v>
      </c>
      <c r="MQ369" s="1">
        <v>65535</v>
      </c>
      <c r="MR369" s="1">
        <v>65535</v>
      </c>
      <c r="MS369" s="1">
        <v>65535</v>
      </c>
      <c r="MT369" s="1">
        <v>65535</v>
      </c>
      <c r="MU369" s="1">
        <v>65535</v>
      </c>
      <c r="MV369" s="1">
        <v>65535</v>
      </c>
      <c r="MW369" s="1">
        <v>65535</v>
      </c>
      <c r="MX369" s="1">
        <v>65535</v>
      </c>
      <c r="MY369" s="1">
        <v>65535</v>
      </c>
      <c r="MZ369" s="1">
        <v>65535</v>
      </c>
      <c r="NA369" s="1">
        <v>65535</v>
      </c>
      <c r="NB369" s="1">
        <v>65535</v>
      </c>
      <c r="NC369" s="1">
        <v>65535</v>
      </c>
      <c r="ND369" s="1">
        <v>65535</v>
      </c>
      <c r="NE369" s="1">
        <v>65535</v>
      </c>
      <c r="NF369" s="1">
        <v>65535</v>
      </c>
      <c r="NG369" s="1">
        <v>65535</v>
      </c>
      <c r="NH369" s="1">
        <v>65535</v>
      </c>
      <c r="NI369" s="1">
        <v>65535</v>
      </c>
      <c r="NJ369" s="6">
        <f t="shared" si="270"/>
        <v>0</v>
      </c>
      <c r="NK369" s="3">
        <f t="shared" si="271"/>
        <v>0</v>
      </c>
      <c r="NL369" s="3">
        <f t="shared" si="272"/>
        <v>0</v>
      </c>
      <c r="NM369" s="3">
        <f t="shared" si="273"/>
        <v>0</v>
      </c>
      <c r="NN369" s="3">
        <f t="shared" si="274"/>
        <v>0</v>
      </c>
      <c r="NO369" s="3">
        <f t="shared" si="275"/>
        <v>0</v>
      </c>
      <c r="NP369" s="3">
        <f t="shared" si="276"/>
        <v>0</v>
      </c>
      <c r="NQ369" s="3">
        <f t="shared" si="277"/>
        <v>0</v>
      </c>
      <c r="NR369" s="3">
        <f t="shared" si="278"/>
        <v>0.23333333333333334</v>
      </c>
      <c r="NS369" s="3">
        <f t="shared" si="279"/>
        <v>0.74193548387096775</v>
      </c>
      <c r="NT369" s="3">
        <f t="shared" si="280"/>
        <v>0</v>
      </c>
      <c r="NU369" s="3">
        <f t="shared" si="281"/>
        <v>0</v>
      </c>
      <c r="NV369" s="3">
        <f t="shared" si="282"/>
        <v>8.2191780821917804E-2</v>
      </c>
      <c r="NW369" s="5" t="e">
        <f t="shared" si="283"/>
        <v>#N/A</v>
      </c>
      <c r="NX369" s="1" t="e">
        <f t="shared" si="284"/>
        <v>#N/A</v>
      </c>
      <c r="NY369" s="1" t="e">
        <f t="shared" si="285"/>
        <v>#N/A</v>
      </c>
      <c r="NZ369" s="1" t="e">
        <f t="shared" si="286"/>
        <v>#N/A</v>
      </c>
      <c r="OA369" s="1" t="e">
        <f t="shared" si="287"/>
        <v>#N/A</v>
      </c>
      <c r="OB369" s="1" t="e">
        <f t="shared" si="288"/>
        <v>#N/A</v>
      </c>
      <c r="OC369" s="1" t="e">
        <f t="shared" si="289"/>
        <v>#N/A</v>
      </c>
      <c r="OD369" s="1" t="e">
        <f t="shared" si="290"/>
        <v>#N/A</v>
      </c>
      <c r="OE369" s="1" t="e">
        <f t="shared" si="291"/>
        <v>#N/A</v>
      </c>
      <c r="OF369" s="1">
        <f t="shared" si="292"/>
        <v>22.630434782608695</v>
      </c>
      <c r="OG369" s="1" t="e">
        <f t="shared" si="293"/>
        <v>#N/A</v>
      </c>
      <c r="OH369" s="1" t="e">
        <f t="shared" si="294"/>
        <v>#N/A</v>
      </c>
      <c r="OI369" s="111" t="e">
        <f>NA()</f>
        <v>#N/A</v>
      </c>
      <c r="OJ369" s="112" t="e">
        <f>NA()</f>
        <v>#N/A</v>
      </c>
      <c r="OK369" s="112" t="e">
        <f>NA()</f>
        <v>#N/A</v>
      </c>
      <c r="OL369" s="112" t="e">
        <f>NA()</f>
        <v>#N/A</v>
      </c>
      <c r="OM369" s="112" t="e">
        <f>NA()</f>
        <v>#N/A</v>
      </c>
      <c r="ON369" s="112" t="e">
        <f>NA()</f>
        <v>#N/A</v>
      </c>
      <c r="OO369" s="112" t="e">
        <f>NA()</f>
        <v>#N/A</v>
      </c>
      <c r="OP369" s="112" t="e">
        <f>NA()</f>
        <v>#N/A</v>
      </c>
      <c r="OQ369" s="112" t="e">
        <f>NA()</f>
        <v>#N/A</v>
      </c>
      <c r="OR369" s="112" t="e">
        <f>NA()</f>
        <v>#N/A</v>
      </c>
      <c r="OS369" s="112" t="e">
        <f>NA()</f>
        <v>#N/A</v>
      </c>
      <c r="OT369" s="112" t="e">
        <f>NA()</f>
        <v>#N/A</v>
      </c>
      <c r="OU369" s="5" t="e">
        <f t="shared" si="246"/>
        <v>#N/A</v>
      </c>
      <c r="OV369" s="1" t="e">
        <f t="shared" si="247"/>
        <v>#N/A</v>
      </c>
      <c r="OW369" s="1" t="e">
        <f t="shared" si="248"/>
        <v>#N/A</v>
      </c>
      <c r="OX369" s="1" t="e">
        <f t="shared" si="249"/>
        <v>#N/A</v>
      </c>
      <c r="OY369" s="1" t="e">
        <f t="shared" si="250"/>
        <v>#N/A</v>
      </c>
      <c r="OZ369" s="1" t="e">
        <f t="shared" si="251"/>
        <v>#N/A</v>
      </c>
      <c r="PA369" s="1" t="e">
        <f t="shared" si="252"/>
        <v>#N/A</v>
      </c>
      <c r="PB369" s="1" t="e">
        <f t="shared" si="253"/>
        <v>#N/A</v>
      </c>
      <c r="PC369" s="1" t="e">
        <f t="shared" si="254"/>
        <v>#N/A</v>
      </c>
      <c r="PD369" s="1" t="e">
        <f t="shared" si="255"/>
        <v>#N/A</v>
      </c>
      <c r="PE369" s="1" t="e">
        <f t="shared" si="256"/>
        <v>#N/A</v>
      </c>
      <c r="PF369" s="1" t="e">
        <f t="shared" si="257"/>
        <v>#N/A</v>
      </c>
      <c r="PG369" s="111" t="e">
        <f>NA()</f>
        <v>#N/A</v>
      </c>
      <c r="PH369" s="112" t="e">
        <f>NA()</f>
        <v>#N/A</v>
      </c>
      <c r="PI369" s="112" t="e">
        <f>NA()</f>
        <v>#N/A</v>
      </c>
      <c r="PJ369" s="112" t="e">
        <f>NA()</f>
        <v>#N/A</v>
      </c>
      <c r="PK369" s="112" t="e">
        <f>NA()</f>
        <v>#N/A</v>
      </c>
      <c r="PL369" s="112" t="e">
        <f>NA()</f>
        <v>#N/A</v>
      </c>
      <c r="PM369" s="112" t="e">
        <f>NA()</f>
        <v>#N/A</v>
      </c>
      <c r="PN369" s="112" t="e">
        <f>NA()</f>
        <v>#N/A</v>
      </c>
      <c r="PO369" s="112" t="e">
        <f>NA()</f>
        <v>#N/A</v>
      </c>
      <c r="PP369" s="112" t="e">
        <f>NA()</f>
        <v>#N/A</v>
      </c>
      <c r="PQ369" s="112" t="e">
        <f>NA()</f>
        <v>#N/A</v>
      </c>
      <c r="PR369" s="137" t="e">
        <f>NA()</f>
        <v>#N/A</v>
      </c>
      <c r="PS369" s="5" t="e">
        <f t="array" ref="PS369">+IF(ISERROR($NW369)=FALSE,MIN(IF($H369:$AL369&lt;65534,$H369:$AL369,"")),NA())</f>
        <v>#N/A</v>
      </c>
      <c r="PT369" s="1" t="e">
        <f t="array" ref="PT369">+IF(ISERROR($NX369)=FALSE,MIN(IF($AM369:$BN369&lt;65534,$AM369:$BN369,"")),NA())</f>
        <v>#N/A</v>
      </c>
      <c r="PU369" s="1" t="e">
        <f t="array" ref="PU369">+IF(ISERROR($NY369)=FALSE,MIN(IF($BP369:$CT369&lt;65534,$BP369:$CT369,"")),NA())</f>
        <v>#N/A</v>
      </c>
      <c r="PV369" s="1" t="e">
        <f t="array" ref="PV369">+IF(ISERROR($NZ369)=FALSE,MIN(IF($CU369:$DX369&lt;65534,$CU369:$DX369,"")),NA())</f>
        <v>#N/A</v>
      </c>
      <c r="PW369" s="1" t="e">
        <f t="array" ref="PW369">+IF(ISERROR($OA369)=FALSE,MIN(IF($DY369:$FC369&lt;65534,$DY369:$FC369,"")),NA())</f>
        <v>#N/A</v>
      </c>
      <c r="PX369" s="1" t="e">
        <f t="array" ref="PX369">+IF(ISERROR($OB369)=FALSE,MIN(IF($FD369:$GG369&lt;65534,$FD369:$GG369,"")),NA())</f>
        <v>#N/A</v>
      </c>
      <c r="PY369" s="1" t="e">
        <f t="array" ref="PY369">+IF(ISERROR($OC369)=FALSE,MIN(IF($GH369:$HL369&lt;65534,$GH369:$HL369,"")),NA())</f>
        <v>#N/A</v>
      </c>
      <c r="PZ369" s="1" t="e">
        <f t="array" ref="PZ369">+IF(ISERROR($OD369)=FALSE,MIN(IF($HM369:$IQ369&lt;65534,$HM369:$IQ369,"")),NA())</f>
        <v>#N/A</v>
      </c>
      <c r="QA369" s="1" t="e">
        <f t="array" ref="QA369">+IF(ISERROR($OE369)=FALSE,MIN(IF($IR369:$JU369&lt;65534,$IR369:$JU369,"")),NA())</f>
        <v>#N/A</v>
      </c>
      <c r="QB369" s="1">
        <f t="array" ref="QB369">+IF(ISERROR($OF369)=FALSE,MIN(IF($JV369:$KZ369&lt;65534,$JV369:$KZ369,"")),NA())</f>
        <v>21</v>
      </c>
      <c r="QC369" s="1" t="e">
        <f t="array" ref="QC369">+IF(ISERROR($OG369)=FALSE,MIN(IF($LA369:$MD369&lt;65534,$LA369:$MD369,"")),NA())</f>
        <v>#N/A</v>
      </c>
      <c r="QD369" s="1" t="e">
        <f t="array" ref="QD369">+IF(ISERROR($OH369)=FALSE,MIN(IF($ME369:$NI369&lt;65534,$ME369:$NI369,"")),NA())</f>
        <v>#N/A</v>
      </c>
      <c r="QE369" s="5" t="e">
        <f t="shared" si="258"/>
        <v>#N/A</v>
      </c>
      <c r="QF369" s="1" t="e">
        <f t="shared" si="259"/>
        <v>#N/A</v>
      </c>
      <c r="QG369" s="1" t="e">
        <f t="shared" si="260"/>
        <v>#N/A</v>
      </c>
      <c r="QH369" s="1" t="e">
        <f t="shared" si="261"/>
        <v>#N/A</v>
      </c>
      <c r="QI369" s="1" t="e">
        <f t="shared" si="262"/>
        <v>#N/A</v>
      </c>
      <c r="QJ369" s="1" t="e">
        <f t="shared" si="263"/>
        <v>#N/A</v>
      </c>
      <c r="QK369" s="1" t="e">
        <f t="shared" si="264"/>
        <v>#N/A</v>
      </c>
      <c r="QL369" s="1" t="e">
        <f t="shared" si="265"/>
        <v>#N/A</v>
      </c>
      <c r="QM369" s="1" t="e">
        <f t="shared" si="266"/>
        <v>#N/A</v>
      </c>
      <c r="QN369" s="1" t="e">
        <f t="shared" si="267"/>
        <v>#N/A</v>
      </c>
      <c r="QO369" s="1" t="e">
        <f t="shared" si="268"/>
        <v>#N/A</v>
      </c>
      <c r="QP369" s="1" t="e">
        <f t="shared" si="269"/>
        <v>#N/A</v>
      </c>
      <c r="QQ369" s="5" t="s">
        <v>893</v>
      </c>
    </row>
    <row r="370" spans="1:459" s="1" customFormat="1" x14ac:dyDescent="0.2">
      <c r="A370" s="107">
        <v>29045150</v>
      </c>
      <c r="B370" s="108">
        <v>-76.432500000000005</v>
      </c>
      <c r="C370" s="108">
        <v>7.746027777777778</v>
      </c>
      <c r="D370" s="109">
        <v>287</v>
      </c>
      <c r="E370" s="110" t="s">
        <v>706</v>
      </c>
      <c r="F370" s="110" t="s">
        <v>707</v>
      </c>
      <c r="G370" s="110" t="s">
        <v>311</v>
      </c>
      <c r="H370" s="1">
        <v>65535</v>
      </c>
      <c r="I370" s="1">
        <v>65535</v>
      </c>
      <c r="J370" s="1">
        <v>65535</v>
      </c>
      <c r="K370" s="1">
        <v>65535</v>
      </c>
      <c r="L370" s="1">
        <v>65535</v>
      </c>
      <c r="M370" s="1">
        <v>65535</v>
      </c>
      <c r="N370" s="1">
        <v>65535</v>
      </c>
      <c r="O370" s="1">
        <v>65535</v>
      </c>
      <c r="P370" s="1">
        <v>65535</v>
      </c>
      <c r="Q370" s="1">
        <v>65535</v>
      </c>
      <c r="R370" s="1">
        <v>65535</v>
      </c>
      <c r="S370" s="1">
        <v>65535</v>
      </c>
      <c r="T370" s="1">
        <v>65535</v>
      </c>
      <c r="U370" s="1">
        <v>65535</v>
      </c>
      <c r="V370" s="1">
        <v>65535</v>
      </c>
      <c r="W370" s="1">
        <v>65535</v>
      </c>
      <c r="X370" s="1">
        <v>65535</v>
      </c>
      <c r="Y370" s="1">
        <v>65535</v>
      </c>
      <c r="Z370" s="1">
        <v>65535</v>
      </c>
      <c r="AA370" s="1">
        <v>65535</v>
      </c>
      <c r="AB370" s="1">
        <v>65535</v>
      </c>
      <c r="AC370" s="1">
        <v>65535</v>
      </c>
      <c r="AD370" s="1">
        <v>65535</v>
      </c>
      <c r="AE370" s="1">
        <v>65535</v>
      </c>
      <c r="AF370" s="1">
        <v>65535</v>
      </c>
      <c r="AG370" s="1">
        <v>65535</v>
      </c>
      <c r="AH370" s="1">
        <v>65535</v>
      </c>
      <c r="AI370" s="1">
        <v>65535</v>
      </c>
      <c r="AJ370" s="1">
        <v>65535</v>
      </c>
      <c r="AK370" s="1">
        <v>65535</v>
      </c>
      <c r="AL370" s="1">
        <v>65535</v>
      </c>
      <c r="AM370" s="1">
        <v>65535</v>
      </c>
      <c r="AN370" s="1">
        <v>65535</v>
      </c>
      <c r="AO370" s="1">
        <v>65535</v>
      </c>
      <c r="AP370" s="1">
        <v>65535</v>
      </c>
      <c r="AQ370" s="1">
        <v>65535</v>
      </c>
      <c r="AR370" s="1">
        <v>65535</v>
      </c>
      <c r="AS370" s="1">
        <v>65535</v>
      </c>
      <c r="AT370" s="1">
        <v>65535</v>
      </c>
      <c r="AU370" s="1">
        <v>65535</v>
      </c>
      <c r="AV370" s="1">
        <v>65535</v>
      </c>
      <c r="AW370" s="1">
        <v>65535</v>
      </c>
      <c r="AX370" s="1">
        <v>65535</v>
      </c>
      <c r="AY370" s="1">
        <v>65535</v>
      </c>
      <c r="AZ370" s="1">
        <v>65535</v>
      </c>
      <c r="BA370" s="1">
        <v>65535</v>
      </c>
      <c r="BB370" s="1">
        <v>65535</v>
      </c>
      <c r="BC370" s="1">
        <v>65535</v>
      </c>
      <c r="BD370" s="1">
        <v>65535</v>
      </c>
      <c r="BE370" s="1">
        <v>65535</v>
      </c>
      <c r="BF370" s="1">
        <v>65535</v>
      </c>
      <c r="BG370" s="1">
        <v>65535</v>
      </c>
      <c r="BH370" s="1">
        <v>65535</v>
      </c>
      <c r="BI370" s="1">
        <v>65535</v>
      </c>
      <c r="BJ370" s="1">
        <v>65535</v>
      </c>
      <c r="BK370" s="1">
        <v>65535</v>
      </c>
      <c r="BL370" s="1">
        <v>65535</v>
      </c>
      <c r="BM370" s="1">
        <v>65535</v>
      </c>
      <c r="BN370" s="1">
        <v>65535</v>
      </c>
      <c r="BO370" s="102"/>
      <c r="BP370" s="1">
        <v>65535</v>
      </c>
      <c r="BQ370" s="1">
        <v>65535</v>
      </c>
      <c r="BR370" s="1">
        <v>65535</v>
      </c>
      <c r="BS370" s="1">
        <v>65535</v>
      </c>
      <c r="BT370" s="1">
        <v>65535</v>
      </c>
      <c r="BU370" s="1">
        <v>65535</v>
      </c>
      <c r="BV370" s="1">
        <v>65535</v>
      </c>
      <c r="BW370" s="1">
        <v>65535</v>
      </c>
      <c r="BX370" s="1">
        <v>65535</v>
      </c>
      <c r="BY370" s="1">
        <v>65535</v>
      </c>
      <c r="BZ370" s="1">
        <v>65535</v>
      </c>
      <c r="CA370" s="1">
        <v>65535</v>
      </c>
      <c r="CB370" s="1">
        <v>65535</v>
      </c>
      <c r="CC370" s="1">
        <v>65535</v>
      </c>
      <c r="CD370" s="1">
        <v>65535</v>
      </c>
      <c r="CE370" s="1">
        <v>65535</v>
      </c>
      <c r="CF370" s="1">
        <v>65535</v>
      </c>
      <c r="CG370" s="1">
        <v>65535</v>
      </c>
      <c r="CH370" s="1">
        <v>65535</v>
      </c>
      <c r="CI370" s="1">
        <v>65535</v>
      </c>
      <c r="CJ370" s="1">
        <v>65535</v>
      </c>
      <c r="CK370" s="1">
        <v>65535</v>
      </c>
      <c r="CL370" s="1">
        <v>65535</v>
      </c>
      <c r="CM370" s="1">
        <v>65535</v>
      </c>
      <c r="CN370" s="1">
        <v>65535</v>
      </c>
      <c r="CO370" s="1">
        <v>65535</v>
      </c>
      <c r="CP370" s="1">
        <v>65535</v>
      </c>
      <c r="CQ370" s="1">
        <v>65535</v>
      </c>
      <c r="CR370" s="1">
        <v>65535</v>
      </c>
      <c r="CS370" s="1">
        <v>65535</v>
      </c>
      <c r="CT370" s="1">
        <v>65535</v>
      </c>
      <c r="CU370" s="1">
        <v>65535</v>
      </c>
      <c r="CV370" s="1">
        <v>23.2</v>
      </c>
      <c r="CW370" s="1">
        <v>24.8</v>
      </c>
      <c r="CX370" s="1">
        <v>24.1</v>
      </c>
      <c r="CY370" s="1">
        <v>22.3</v>
      </c>
      <c r="CZ370" s="1">
        <v>21.2</v>
      </c>
      <c r="DA370" s="1">
        <v>22.7</v>
      </c>
      <c r="DB370" s="1">
        <v>23.3</v>
      </c>
      <c r="DC370" s="1">
        <v>24.7</v>
      </c>
      <c r="DD370" s="1">
        <v>23.6</v>
      </c>
      <c r="DE370" s="1">
        <v>23.5</v>
      </c>
      <c r="DF370" s="1">
        <v>25.3</v>
      </c>
      <c r="DG370" s="1">
        <v>24.6</v>
      </c>
      <c r="DH370" s="1">
        <v>23.7</v>
      </c>
      <c r="DI370" s="1">
        <v>23.5</v>
      </c>
      <c r="DJ370" s="1">
        <v>25.7</v>
      </c>
      <c r="DK370" s="1">
        <v>25.6</v>
      </c>
      <c r="DL370" s="1">
        <v>23.9</v>
      </c>
      <c r="DM370" s="1">
        <v>24</v>
      </c>
      <c r="DN370" s="1">
        <v>23.7</v>
      </c>
      <c r="DO370" s="1">
        <v>24.2</v>
      </c>
      <c r="DP370" s="1">
        <v>25.4</v>
      </c>
      <c r="DQ370" s="1">
        <v>24.8</v>
      </c>
      <c r="DR370" s="1">
        <v>24.3</v>
      </c>
      <c r="DS370" s="1">
        <v>24.1</v>
      </c>
      <c r="DT370" s="1">
        <v>24.8</v>
      </c>
      <c r="DU370" s="1">
        <v>25.4</v>
      </c>
      <c r="DV370" s="1">
        <v>65535</v>
      </c>
      <c r="DW370" s="1">
        <v>25.6</v>
      </c>
      <c r="DX370" s="1">
        <v>24.5</v>
      </c>
      <c r="DY370" s="1">
        <v>24.8</v>
      </c>
      <c r="DZ370" s="1">
        <v>24.5</v>
      </c>
      <c r="EA370" s="1">
        <v>25.4</v>
      </c>
      <c r="EB370" s="1">
        <v>25.3</v>
      </c>
      <c r="EC370" s="1">
        <v>24.8</v>
      </c>
      <c r="ED370" s="1">
        <v>24.1</v>
      </c>
      <c r="EE370" s="1">
        <v>24.7</v>
      </c>
      <c r="EF370" s="1">
        <v>25.1</v>
      </c>
      <c r="EG370" s="1">
        <v>24.4</v>
      </c>
      <c r="EH370" s="1">
        <v>25.4</v>
      </c>
      <c r="EI370" s="1">
        <v>24.9</v>
      </c>
      <c r="EJ370" s="1">
        <v>24</v>
      </c>
      <c r="EK370" s="1">
        <v>24</v>
      </c>
      <c r="EL370" s="1">
        <v>25.1</v>
      </c>
      <c r="EM370" s="1">
        <v>25.2</v>
      </c>
      <c r="EN370" s="1">
        <v>24.6</v>
      </c>
      <c r="EO370" s="1">
        <v>25.1</v>
      </c>
      <c r="EP370" s="1">
        <v>25.2</v>
      </c>
      <c r="EQ370" s="1">
        <v>25.2</v>
      </c>
      <c r="ER370" s="1">
        <v>24.6</v>
      </c>
      <c r="ES370" s="1">
        <v>24.9</v>
      </c>
      <c r="ET370" s="1">
        <v>24.7</v>
      </c>
      <c r="EU370" s="1">
        <v>25.5</v>
      </c>
      <c r="EV370" s="1">
        <v>25.2</v>
      </c>
      <c r="EW370" s="1">
        <v>25.9</v>
      </c>
      <c r="EX370" s="1">
        <v>24.9</v>
      </c>
      <c r="EY370" s="1">
        <v>25</v>
      </c>
      <c r="EZ370" s="1">
        <v>21.5</v>
      </c>
      <c r="FA370" s="1">
        <v>22.5</v>
      </c>
      <c r="FB370" s="1">
        <v>23.6</v>
      </c>
      <c r="FC370" s="1">
        <v>24.6</v>
      </c>
      <c r="FD370" s="1">
        <v>24.3</v>
      </c>
      <c r="FE370" s="1">
        <v>24.1</v>
      </c>
      <c r="FF370" s="1">
        <v>24</v>
      </c>
      <c r="FG370" s="1">
        <v>25.7</v>
      </c>
      <c r="FH370" s="1">
        <v>25.3</v>
      </c>
      <c r="FI370" s="1">
        <v>25.6</v>
      </c>
      <c r="FJ370" s="1">
        <v>24.3</v>
      </c>
      <c r="FK370" s="1">
        <v>24.4</v>
      </c>
      <c r="FL370" s="1">
        <v>25.1</v>
      </c>
      <c r="FM370" s="1">
        <v>25.7</v>
      </c>
      <c r="FN370" s="1">
        <v>25.4</v>
      </c>
      <c r="FO370" s="1">
        <v>25.2</v>
      </c>
      <c r="FP370" s="1">
        <v>24.1</v>
      </c>
      <c r="FQ370" s="1">
        <v>24.7</v>
      </c>
      <c r="FR370" s="1">
        <v>24.6</v>
      </c>
      <c r="FS370" s="1">
        <v>24.7</v>
      </c>
      <c r="FT370" s="1">
        <v>25.1</v>
      </c>
      <c r="FU370" s="1">
        <v>25.4</v>
      </c>
      <c r="FV370" s="1">
        <v>25.7</v>
      </c>
      <c r="FW370" s="1">
        <v>25.7</v>
      </c>
      <c r="FX370" s="1">
        <v>25.2</v>
      </c>
      <c r="FY370" s="1">
        <v>24.7</v>
      </c>
      <c r="FZ370" s="1">
        <v>24.7</v>
      </c>
      <c r="GA370" s="1">
        <v>24.8</v>
      </c>
      <c r="GB370" s="1">
        <v>24.4</v>
      </c>
      <c r="GC370" s="1">
        <v>23.6</v>
      </c>
      <c r="GD370" s="1">
        <v>24.5</v>
      </c>
      <c r="GE370" s="1">
        <v>24.5</v>
      </c>
      <c r="GF370" s="1">
        <v>23.8</v>
      </c>
      <c r="GG370" s="1">
        <v>24</v>
      </c>
      <c r="GH370" s="1">
        <v>22.7</v>
      </c>
      <c r="GI370" s="1">
        <v>24</v>
      </c>
      <c r="GJ370" s="1">
        <v>23.8</v>
      </c>
      <c r="GK370" s="1">
        <v>23.7</v>
      </c>
      <c r="GL370" s="1">
        <v>22.8</v>
      </c>
      <c r="GM370" s="1">
        <v>24.6</v>
      </c>
      <c r="GN370" s="1">
        <v>24</v>
      </c>
      <c r="GO370" s="1">
        <v>24.9</v>
      </c>
      <c r="GP370" s="1">
        <v>23</v>
      </c>
      <c r="GQ370" s="1">
        <v>23.7</v>
      </c>
      <c r="GR370" s="1">
        <v>24</v>
      </c>
      <c r="GS370" s="1">
        <v>23.9</v>
      </c>
      <c r="GT370" s="1">
        <v>23.4</v>
      </c>
      <c r="GU370" s="1">
        <v>23.5</v>
      </c>
      <c r="GV370" s="1">
        <v>24.3</v>
      </c>
      <c r="GW370" s="1">
        <v>23.5</v>
      </c>
      <c r="GX370" s="1">
        <v>23.5</v>
      </c>
      <c r="GY370" s="1">
        <v>24.5</v>
      </c>
      <c r="GZ370" s="1">
        <v>24.6</v>
      </c>
      <c r="HA370" s="1">
        <v>24.7</v>
      </c>
      <c r="HB370" s="1">
        <v>65535</v>
      </c>
      <c r="HC370" s="1">
        <v>23.3</v>
      </c>
      <c r="HD370" s="1">
        <v>65535</v>
      </c>
      <c r="HE370" s="1">
        <v>65535</v>
      </c>
      <c r="HF370" s="1">
        <v>24.7</v>
      </c>
      <c r="HG370" s="1">
        <v>24</v>
      </c>
      <c r="HH370" s="1">
        <v>23.3</v>
      </c>
      <c r="HI370" s="1">
        <v>24</v>
      </c>
      <c r="HJ370" s="1">
        <v>25.2</v>
      </c>
      <c r="HK370" s="1">
        <v>24.4</v>
      </c>
      <c r="HL370" s="1">
        <v>25.4</v>
      </c>
      <c r="HM370" s="1">
        <v>24.9</v>
      </c>
      <c r="HN370" s="1">
        <v>24.3</v>
      </c>
      <c r="HO370" s="1">
        <v>24.9</v>
      </c>
      <c r="HP370" s="1">
        <v>24.4</v>
      </c>
      <c r="HQ370" s="1">
        <v>25</v>
      </c>
      <c r="HR370" s="1">
        <v>25</v>
      </c>
      <c r="HS370" s="1">
        <v>24.9</v>
      </c>
      <c r="HT370" s="1">
        <v>25.1</v>
      </c>
      <c r="HU370" s="1">
        <v>26.3</v>
      </c>
      <c r="HV370" s="1">
        <v>25.6</v>
      </c>
      <c r="HW370" s="1">
        <v>25.9</v>
      </c>
      <c r="HX370" s="1">
        <v>25.7</v>
      </c>
      <c r="HY370" s="1">
        <v>25.7</v>
      </c>
      <c r="HZ370" s="1">
        <v>24</v>
      </c>
      <c r="IA370" s="1">
        <v>24.8</v>
      </c>
      <c r="IB370" s="1">
        <v>23.6</v>
      </c>
      <c r="IC370" s="1">
        <v>23.7</v>
      </c>
      <c r="ID370" s="1">
        <v>24.6</v>
      </c>
      <c r="IE370" s="1">
        <v>24.4</v>
      </c>
      <c r="IF370" s="1">
        <v>21.7</v>
      </c>
      <c r="IG370" s="1">
        <v>24.8</v>
      </c>
      <c r="IH370" s="1">
        <v>25.3</v>
      </c>
      <c r="II370" s="1">
        <v>26</v>
      </c>
      <c r="IJ370" s="1">
        <v>24.9</v>
      </c>
      <c r="IK370" s="1">
        <v>23.9</v>
      </c>
      <c r="IL370" s="1">
        <v>24.4</v>
      </c>
      <c r="IM370" s="1">
        <v>25.1</v>
      </c>
      <c r="IN370" s="1">
        <v>23.7</v>
      </c>
      <c r="IO370" s="1">
        <v>24.4</v>
      </c>
      <c r="IP370" s="1">
        <v>24.8</v>
      </c>
      <c r="IQ370" s="1">
        <v>25.1</v>
      </c>
      <c r="IR370" s="1">
        <v>24.5</v>
      </c>
      <c r="IS370" s="1">
        <v>25.5</v>
      </c>
      <c r="IT370" s="1">
        <v>22.2</v>
      </c>
      <c r="IU370" s="1">
        <v>24.4</v>
      </c>
      <c r="IV370" s="1">
        <v>25.2</v>
      </c>
      <c r="IW370" s="1">
        <v>22.7</v>
      </c>
      <c r="IX370" s="1">
        <v>24.3</v>
      </c>
      <c r="IY370" s="1">
        <v>24.7</v>
      </c>
      <c r="IZ370" s="1">
        <v>25.1</v>
      </c>
      <c r="JA370" s="1">
        <v>24</v>
      </c>
      <c r="JB370" s="1">
        <v>24.9</v>
      </c>
      <c r="JC370" s="1">
        <v>25.8</v>
      </c>
      <c r="JD370" s="1">
        <v>25.1</v>
      </c>
      <c r="JE370" s="1">
        <v>25.5</v>
      </c>
      <c r="JF370" s="1">
        <v>24.3</v>
      </c>
      <c r="JG370" s="1">
        <v>24.4</v>
      </c>
      <c r="JH370" s="1">
        <v>24.5</v>
      </c>
      <c r="JI370" s="1">
        <v>25.1</v>
      </c>
      <c r="JJ370" s="1">
        <v>23.5</v>
      </c>
      <c r="JK370" s="1">
        <v>22.1</v>
      </c>
      <c r="JL370" s="1">
        <v>24</v>
      </c>
      <c r="JM370" s="1">
        <v>22.7</v>
      </c>
      <c r="JN370" s="1">
        <v>23.9</v>
      </c>
      <c r="JO370" s="1">
        <v>22.6</v>
      </c>
      <c r="JP370" s="1">
        <v>24.4</v>
      </c>
      <c r="JQ370" s="1">
        <v>24.5</v>
      </c>
      <c r="JR370" s="1">
        <v>23.6</v>
      </c>
      <c r="JS370" s="1">
        <v>25.2</v>
      </c>
      <c r="JT370" s="1">
        <v>25.2</v>
      </c>
      <c r="JU370" s="1">
        <v>23.6</v>
      </c>
      <c r="JV370" s="1">
        <v>23.2</v>
      </c>
      <c r="JW370" s="1">
        <v>24.3</v>
      </c>
      <c r="JX370" s="1">
        <v>24.4</v>
      </c>
      <c r="JY370" s="1">
        <v>65535</v>
      </c>
      <c r="JZ370" s="1">
        <v>24.4</v>
      </c>
      <c r="KA370" s="1">
        <v>24.1</v>
      </c>
      <c r="KB370" s="1">
        <v>23.8</v>
      </c>
      <c r="KC370" s="1">
        <v>23.8</v>
      </c>
      <c r="KD370" s="1">
        <v>22.9</v>
      </c>
      <c r="KE370" s="1">
        <v>23.9</v>
      </c>
      <c r="KF370" s="1">
        <v>24.4</v>
      </c>
      <c r="KG370" s="1">
        <v>21.7</v>
      </c>
      <c r="KH370" s="1">
        <v>24.7</v>
      </c>
      <c r="KI370" s="1">
        <v>24.6</v>
      </c>
      <c r="KJ370" s="1">
        <v>24.8</v>
      </c>
      <c r="KK370" s="1">
        <v>24.3</v>
      </c>
      <c r="KL370" s="1">
        <v>23.3</v>
      </c>
      <c r="KM370" s="1">
        <v>24.1</v>
      </c>
      <c r="KN370" s="1">
        <v>23.6</v>
      </c>
      <c r="KO370" s="1">
        <v>22.2</v>
      </c>
      <c r="KP370" s="1">
        <v>23.8</v>
      </c>
      <c r="KQ370" s="1">
        <v>23.1</v>
      </c>
      <c r="KR370" s="1">
        <v>23.4</v>
      </c>
      <c r="KS370" s="1">
        <v>65535</v>
      </c>
      <c r="KT370" s="1">
        <v>65535</v>
      </c>
      <c r="KU370" s="1">
        <v>65535</v>
      </c>
      <c r="KV370" s="1">
        <v>65535</v>
      </c>
      <c r="KW370" s="1">
        <v>65535</v>
      </c>
      <c r="KX370" s="1">
        <v>65535</v>
      </c>
      <c r="KY370" s="1">
        <v>65535</v>
      </c>
      <c r="KZ370" s="1">
        <v>65535</v>
      </c>
      <c r="LA370" s="1">
        <v>65535</v>
      </c>
      <c r="LB370" s="1">
        <v>65535</v>
      </c>
      <c r="LC370" s="1">
        <v>65535</v>
      </c>
      <c r="LD370" s="1">
        <v>65535</v>
      </c>
      <c r="LE370" s="1">
        <v>65535</v>
      </c>
      <c r="LF370" s="1">
        <v>65535</v>
      </c>
      <c r="LG370" s="1">
        <v>65535</v>
      </c>
      <c r="LH370" s="1">
        <v>65535</v>
      </c>
      <c r="LI370" s="1">
        <v>65535</v>
      </c>
      <c r="LJ370" s="1">
        <v>65535</v>
      </c>
      <c r="LK370" s="1">
        <v>65535</v>
      </c>
      <c r="LL370" s="1">
        <v>65535</v>
      </c>
      <c r="LM370" s="1">
        <v>65535</v>
      </c>
      <c r="LN370" s="1">
        <v>65535</v>
      </c>
      <c r="LO370" s="1">
        <v>65535</v>
      </c>
      <c r="LP370" s="1">
        <v>65535</v>
      </c>
      <c r="LQ370" s="1">
        <v>65535</v>
      </c>
      <c r="LR370" s="1">
        <v>65535</v>
      </c>
      <c r="LS370" s="1">
        <v>65535</v>
      </c>
      <c r="LT370" s="1">
        <v>65535</v>
      </c>
      <c r="LU370" s="1">
        <v>65535</v>
      </c>
      <c r="LV370" s="1">
        <v>65535</v>
      </c>
      <c r="LW370" s="1">
        <v>65535</v>
      </c>
      <c r="LX370" s="1">
        <v>65535</v>
      </c>
      <c r="LY370" s="1">
        <v>65535</v>
      </c>
      <c r="LZ370" s="1">
        <v>65535</v>
      </c>
      <c r="MA370" s="1">
        <v>65535</v>
      </c>
      <c r="MB370" s="1">
        <v>65535</v>
      </c>
      <c r="MC370" s="1">
        <v>65535</v>
      </c>
      <c r="MD370" s="1">
        <v>65535</v>
      </c>
      <c r="ME370" s="1">
        <v>65535</v>
      </c>
      <c r="MF370" s="1">
        <v>65535</v>
      </c>
      <c r="MG370" s="1">
        <v>65535</v>
      </c>
      <c r="MH370" s="1">
        <v>65535</v>
      </c>
      <c r="MI370" s="1">
        <v>65535</v>
      </c>
      <c r="MJ370" s="1">
        <v>65535</v>
      </c>
      <c r="MK370" s="1">
        <v>65535</v>
      </c>
      <c r="ML370" s="1">
        <v>65535</v>
      </c>
      <c r="MM370" s="1">
        <v>65535</v>
      </c>
      <c r="MN370" s="1">
        <v>65535</v>
      </c>
      <c r="MO370" s="1">
        <v>65535</v>
      </c>
      <c r="MP370" s="1">
        <v>65535</v>
      </c>
      <c r="MQ370" s="1">
        <v>65535</v>
      </c>
      <c r="MR370" s="1">
        <v>65535</v>
      </c>
      <c r="MS370" s="1">
        <v>65535</v>
      </c>
      <c r="MT370" s="1">
        <v>65535</v>
      </c>
      <c r="MU370" s="1">
        <v>65535</v>
      </c>
      <c r="MV370" s="1">
        <v>65535</v>
      </c>
      <c r="MW370" s="1">
        <v>65535</v>
      </c>
      <c r="MX370" s="1">
        <v>65535</v>
      </c>
      <c r="MY370" s="1">
        <v>65535</v>
      </c>
      <c r="MZ370" s="1">
        <v>65535</v>
      </c>
      <c r="NA370" s="1">
        <v>65535</v>
      </c>
      <c r="NB370" s="1">
        <v>65535</v>
      </c>
      <c r="NC370" s="1">
        <v>65535</v>
      </c>
      <c r="ND370" s="1">
        <v>65535</v>
      </c>
      <c r="NE370" s="1">
        <v>65535</v>
      </c>
      <c r="NF370" s="1">
        <v>65535</v>
      </c>
      <c r="NG370" s="1">
        <v>65535</v>
      </c>
      <c r="NH370" s="1">
        <v>65535</v>
      </c>
      <c r="NI370" s="1">
        <v>65535</v>
      </c>
      <c r="NJ370" s="6">
        <f t="shared" si="270"/>
        <v>0</v>
      </c>
      <c r="NK370" s="3">
        <f t="shared" si="271"/>
        <v>0</v>
      </c>
      <c r="NL370" s="3">
        <f t="shared" si="272"/>
        <v>0</v>
      </c>
      <c r="NM370" s="3">
        <f t="shared" si="273"/>
        <v>0.93333333333333335</v>
      </c>
      <c r="NN370" s="3">
        <f t="shared" si="274"/>
        <v>1</v>
      </c>
      <c r="NO370" s="3">
        <f t="shared" si="275"/>
        <v>1</v>
      </c>
      <c r="NP370" s="3">
        <f t="shared" si="276"/>
        <v>0.90322580645161288</v>
      </c>
      <c r="NQ370" s="3">
        <f t="shared" si="277"/>
        <v>1</v>
      </c>
      <c r="NR370" s="3">
        <f t="shared" si="278"/>
        <v>1</v>
      </c>
      <c r="NS370" s="3">
        <f t="shared" si="279"/>
        <v>0.70967741935483875</v>
      </c>
      <c r="NT370" s="3">
        <f t="shared" si="280"/>
        <v>0</v>
      </c>
      <c r="NU370" s="3">
        <f t="shared" si="281"/>
        <v>0</v>
      </c>
      <c r="NV370" s="3">
        <f t="shared" si="282"/>
        <v>0.54794520547945202</v>
      </c>
      <c r="NW370" s="5" t="e">
        <f t="shared" si="283"/>
        <v>#N/A</v>
      </c>
      <c r="NX370" s="1" t="e">
        <f t="shared" si="284"/>
        <v>#N/A</v>
      </c>
      <c r="NY370" s="1" t="e">
        <f t="shared" si="285"/>
        <v>#N/A</v>
      </c>
      <c r="NZ370" s="1">
        <f t="shared" si="286"/>
        <v>24.160714285714281</v>
      </c>
      <c r="OA370" s="1">
        <f t="shared" si="287"/>
        <v>24.667741935483875</v>
      </c>
      <c r="OB370" s="1">
        <f t="shared" si="288"/>
        <v>24.776666666666664</v>
      </c>
      <c r="OC370" s="1">
        <f t="shared" si="289"/>
        <v>23.978571428571428</v>
      </c>
      <c r="OD370" s="1">
        <f t="shared" si="290"/>
        <v>24.738709677419351</v>
      </c>
      <c r="OE370" s="1">
        <f t="shared" si="291"/>
        <v>24.250000000000007</v>
      </c>
      <c r="OF370" s="1">
        <f t="shared" si="292"/>
        <v>23.763636363636373</v>
      </c>
      <c r="OG370" s="1" t="e">
        <f t="shared" si="293"/>
        <v>#N/A</v>
      </c>
      <c r="OH370" s="1" t="e">
        <f t="shared" si="294"/>
        <v>#N/A</v>
      </c>
      <c r="OI370" s="111" t="e">
        <f>NA()</f>
        <v>#N/A</v>
      </c>
      <c r="OJ370" s="112" t="e">
        <f>NA()</f>
        <v>#N/A</v>
      </c>
      <c r="OK370" s="112" t="e">
        <f>NA()</f>
        <v>#N/A</v>
      </c>
      <c r="OL370" s="112" t="e">
        <f>NA()</f>
        <v>#N/A</v>
      </c>
      <c r="OM370" s="112" t="e">
        <f>NA()</f>
        <v>#N/A</v>
      </c>
      <c r="ON370" s="112" t="e">
        <f>NA()</f>
        <v>#N/A</v>
      </c>
      <c r="OO370" s="112" t="e">
        <f>NA()</f>
        <v>#N/A</v>
      </c>
      <c r="OP370" s="112" t="e">
        <f>NA()</f>
        <v>#N/A</v>
      </c>
      <c r="OQ370" s="112" t="e">
        <f>NA()</f>
        <v>#N/A</v>
      </c>
      <c r="OR370" s="112" t="e">
        <f>NA()</f>
        <v>#N/A</v>
      </c>
      <c r="OS370" s="112" t="e">
        <f>NA()</f>
        <v>#N/A</v>
      </c>
      <c r="OT370" s="112" t="e">
        <f>NA()</f>
        <v>#N/A</v>
      </c>
      <c r="OU370" s="5" t="e">
        <f t="shared" si="246"/>
        <v>#N/A</v>
      </c>
      <c r="OV370" s="1" t="e">
        <f t="shared" si="247"/>
        <v>#N/A</v>
      </c>
      <c r="OW370" s="1" t="e">
        <f t="shared" si="248"/>
        <v>#N/A</v>
      </c>
      <c r="OX370" s="1" t="e">
        <f t="shared" si="249"/>
        <v>#N/A</v>
      </c>
      <c r="OY370" s="1" t="e">
        <f t="shared" si="250"/>
        <v>#N/A</v>
      </c>
      <c r="OZ370" s="1" t="e">
        <f t="shared" si="251"/>
        <v>#N/A</v>
      </c>
      <c r="PA370" s="1" t="e">
        <f t="shared" si="252"/>
        <v>#N/A</v>
      </c>
      <c r="PB370" s="1" t="e">
        <f t="shared" si="253"/>
        <v>#N/A</v>
      </c>
      <c r="PC370" s="1" t="e">
        <f t="shared" si="254"/>
        <v>#N/A</v>
      </c>
      <c r="PD370" s="1" t="e">
        <f t="shared" si="255"/>
        <v>#N/A</v>
      </c>
      <c r="PE370" s="1" t="e">
        <f t="shared" si="256"/>
        <v>#N/A</v>
      </c>
      <c r="PF370" s="1" t="e">
        <f t="shared" si="257"/>
        <v>#N/A</v>
      </c>
      <c r="PG370" s="111" t="e">
        <f>NA()</f>
        <v>#N/A</v>
      </c>
      <c r="PH370" s="112" t="e">
        <f>NA()</f>
        <v>#N/A</v>
      </c>
      <c r="PI370" s="112" t="e">
        <f>NA()</f>
        <v>#N/A</v>
      </c>
      <c r="PJ370" s="112" t="e">
        <f>NA()</f>
        <v>#N/A</v>
      </c>
      <c r="PK370" s="112" t="e">
        <f>NA()</f>
        <v>#N/A</v>
      </c>
      <c r="PL370" s="112" t="e">
        <f>NA()</f>
        <v>#N/A</v>
      </c>
      <c r="PM370" s="112" t="e">
        <f>NA()</f>
        <v>#N/A</v>
      </c>
      <c r="PN370" s="112" t="e">
        <f>NA()</f>
        <v>#N/A</v>
      </c>
      <c r="PO370" s="112" t="e">
        <f>NA()</f>
        <v>#N/A</v>
      </c>
      <c r="PP370" s="112" t="e">
        <f>NA()</f>
        <v>#N/A</v>
      </c>
      <c r="PQ370" s="112" t="e">
        <f>NA()</f>
        <v>#N/A</v>
      </c>
      <c r="PR370" s="137" t="e">
        <f>NA()</f>
        <v>#N/A</v>
      </c>
      <c r="PS370" s="5" t="e">
        <f t="array" ref="PS370">+IF(ISERROR($NW370)=FALSE,MIN(IF($H370:$AL370&lt;65534,$H370:$AL370,"")),NA())</f>
        <v>#N/A</v>
      </c>
      <c r="PT370" s="1" t="e">
        <f t="array" ref="PT370">+IF(ISERROR($NX370)=FALSE,MIN(IF($AM370:$BN370&lt;65534,$AM370:$BN370,"")),NA())</f>
        <v>#N/A</v>
      </c>
      <c r="PU370" s="1" t="e">
        <f t="array" ref="PU370">+IF(ISERROR($NY370)=FALSE,MIN(IF($BP370:$CT370&lt;65534,$BP370:$CT370,"")),NA())</f>
        <v>#N/A</v>
      </c>
      <c r="PV370" s="1">
        <f t="array" ref="PV370">+IF(ISERROR($NZ370)=FALSE,MIN(IF($CU370:$DX370&lt;65534,$CU370:$DX370,"")),NA())</f>
        <v>21.2</v>
      </c>
      <c r="PW370" s="1">
        <f t="array" ref="PW370">+IF(ISERROR($OA370)=FALSE,MIN(IF($DY370:$FC370&lt;65534,$DY370:$FC370,"")),NA())</f>
        <v>21.5</v>
      </c>
      <c r="PX370" s="1">
        <f t="array" ref="PX370">+IF(ISERROR($OB370)=FALSE,MIN(IF($FD370:$GG370&lt;65534,$FD370:$GG370,"")),NA())</f>
        <v>23.6</v>
      </c>
      <c r="PY370" s="1">
        <f t="array" ref="PY370">+IF(ISERROR($OC370)=FALSE,MIN(IF($GH370:$HL370&lt;65534,$GH370:$HL370,"")),NA())</f>
        <v>22.7</v>
      </c>
      <c r="PZ370" s="1">
        <f t="array" ref="PZ370">+IF(ISERROR($OD370)=FALSE,MIN(IF($HM370:$IQ370&lt;65534,$HM370:$IQ370,"")),NA())</f>
        <v>21.7</v>
      </c>
      <c r="QA370" s="1">
        <f t="array" ref="QA370">+IF(ISERROR($OE370)=FALSE,MIN(IF($IR370:$JU370&lt;65534,$IR370:$JU370,"")),NA())</f>
        <v>22.1</v>
      </c>
      <c r="QB370" s="1">
        <f t="array" ref="QB370">+IF(ISERROR($OF370)=FALSE,MIN(IF($JV370:$KZ370&lt;65534,$JV370:$KZ370,"")),NA())</f>
        <v>21.7</v>
      </c>
      <c r="QC370" s="1" t="e">
        <f t="array" ref="QC370">+IF(ISERROR($OG370)=FALSE,MIN(IF($LA370:$MD370&lt;65534,$LA370:$MD370,"")),NA())</f>
        <v>#N/A</v>
      </c>
      <c r="QD370" s="1" t="e">
        <f t="array" ref="QD370">+IF(ISERROR($OH370)=FALSE,MIN(IF($ME370:$NI370&lt;65534,$ME370:$NI370,"")),NA())</f>
        <v>#N/A</v>
      </c>
      <c r="QE370" s="5" t="e">
        <f t="shared" si="258"/>
        <v>#N/A</v>
      </c>
      <c r="QF370" s="1" t="e">
        <f t="shared" si="259"/>
        <v>#N/A</v>
      </c>
      <c r="QG370" s="1" t="e">
        <f t="shared" si="260"/>
        <v>#N/A</v>
      </c>
      <c r="QH370" s="1" t="e">
        <f t="shared" si="261"/>
        <v>#N/A</v>
      </c>
      <c r="QI370" s="1" t="e">
        <f t="shared" si="262"/>
        <v>#N/A</v>
      </c>
      <c r="QJ370" s="1" t="e">
        <f t="shared" si="263"/>
        <v>#N/A</v>
      </c>
      <c r="QK370" s="1" t="e">
        <f t="shared" si="264"/>
        <v>#N/A</v>
      </c>
      <c r="QL370" s="1" t="e">
        <f t="shared" si="265"/>
        <v>#N/A</v>
      </c>
      <c r="QM370" s="1" t="e">
        <f t="shared" si="266"/>
        <v>#N/A</v>
      </c>
      <c r="QN370" s="1" t="e">
        <f t="shared" si="267"/>
        <v>#N/A</v>
      </c>
      <c r="QO370" s="1" t="e">
        <f t="shared" si="268"/>
        <v>#N/A</v>
      </c>
      <c r="QP370" s="1" t="e">
        <f t="shared" si="269"/>
        <v>#N/A</v>
      </c>
      <c r="QQ370" s="5" t="s">
        <v>893</v>
      </c>
    </row>
    <row r="371" spans="1:459" s="1" customFormat="1" x14ac:dyDescent="0.2">
      <c r="A371" s="107">
        <v>21195160</v>
      </c>
      <c r="B371" s="108">
        <v>-74.38388888888889</v>
      </c>
      <c r="C371" s="108">
        <v>4.4766111111111115</v>
      </c>
      <c r="D371" s="109">
        <v>2075</v>
      </c>
      <c r="E371" s="110" t="s">
        <v>708</v>
      </c>
      <c r="F371" s="110" t="s">
        <v>709</v>
      </c>
      <c r="G371" s="110" t="s">
        <v>42</v>
      </c>
      <c r="H371" s="1">
        <v>65535</v>
      </c>
      <c r="I371" s="1">
        <v>65535</v>
      </c>
      <c r="J371" s="1">
        <v>65535</v>
      </c>
      <c r="K371" s="1">
        <v>65535</v>
      </c>
      <c r="L371" s="1">
        <v>65535</v>
      </c>
      <c r="M371" s="1">
        <v>65535</v>
      </c>
      <c r="N371" s="1">
        <v>65535</v>
      </c>
      <c r="O371" s="1">
        <v>65535</v>
      </c>
      <c r="P371" s="1">
        <v>65535</v>
      </c>
      <c r="Q371" s="1">
        <v>65535</v>
      </c>
      <c r="R371" s="1">
        <v>65535</v>
      </c>
      <c r="S371" s="1">
        <v>65535</v>
      </c>
      <c r="T371" s="1">
        <v>65535</v>
      </c>
      <c r="U371" s="1">
        <v>65535</v>
      </c>
      <c r="V371" s="1">
        <v>65535</v>
      </c>
      <c r="W371" s="1">
        <v>65535</v>
      </c>
      <c r="X371" s="1">
        <v>65535</v>
      </c>
      <c r="Y371" s="1">
        <v>65535</v>
      </c>
      <c r="Z371" s="1">
        <v>65535</v>
      </c>
      <c r="AA371" s="1">
        <v>65535</v>
      </c>
      <c r="AB371" s="1">
        <v>65535</v>
      </c>
      <c r="AC371" s="1">
        <v>65535</v>
      </c>
      <c r="AD371" s="1">
        <v>65535</v>
      </c>
      <c r="AE371" s="1">
        <v>65535</v>
      </c>
      <c r="AF371" s="1">
        <v>65535</v>
      </c>
      <c r="AG371" s="1">
        <v>65535</v>
      </c>
      <c r="AH371" s="1">
        <v>65535</v>
      </c>
      <c r="AI371" s="1">
        <v>65535</v>
      </c>
      <c r="AJ371" s="1">
        <v>65535</v>
      </c>
      <c r="AK371" s="1">
        <v>65535</v>
      </c>
      <c r="AL371" s="1">
        <v>65535</v>
      </c>
      <c r="AM371" s="1">
        <v>65535</v>
      </c>
      <c r="AN371" s="1">
        <v>65535</v>
      </c>
      <c r="AO371" s="1">
        <v>65535</v>
      </c>
      <c r="AP371" s="1">
        <v>65535</v>
      </c>
      <c r="AQ371" s="1">
        <v>65535</v>
      </c>
      <c r="AR371" s="1">
        <v>65535</v>
      </c>
      <c r="AS371" s="1">
        <v>65535</v>
      </c>
      <c r="AT371" s="1">
        <v>65535</v>
      </c>
      <c r="AU371" s="1">
        <v>65535</v>
      </c>
      <c r="AV371" s="1">
        <v>65535</v>
      </c>
      <c r="AW371" s="1">
        <v>65535</v>
      </c>
      <c r="AX371" s="1">
        <v>65535</v>
      </c>
      <c r="AY371" s="1">
        <v>65535</v>
      </c>
      <c r="AZ371" s="1">
        <v>65535</v>
      </c>
      <c r="BA371" s="1">
        <v>65535</v>
      </c>
      <c r="BB371" s="1">
        <v>65535</v>
      </c>
      <c r="BC371" s="1">
        <v>65535</v>
      </c>
      <c r="BD371" s="1">
        <v>65535</v>
      </c>
      <c r="BE371" s="1">
        <v>65535</v>
      </c>
      <c r="BF371" s="1">
        <v>65535</v>
      </c>
      <c r="BG371" s="1">
        <v>65535</v>
      </c>
      <c r="BH371" s="1">
        <v>65535</v>
      </c>
      <c r="BI371" s="1">
        <v>65535</v>
      </c>
      <c r="BJ371" s="1">
        <v>65535</v>
      </c>
      <c r="BK371" s="1">
        <v>65535</v>
      </c>
      <c r="BL371" s="1">
        <v>65535</v>
      </c>
      <c r="BM371" s="1">
        <v>65535</v>
      </c>
      <c r="BN371" s="1">
        <v>65535</v>
      </c>
      <c r="BO371" s="102"/>
      <c r="BP371" s="1">
        <v>65535</v>
      </c>
      <c r="BQ371" s="1">
        <v>65535</v>
      </c>
      <c r="BR371" s="1">
        <v>65535</v>
      </c>
      <c r="BS371" s="1">
        <v>65535</v>
      </c>
      <c r="BT371" s="1">
        <v>65535</v>
      </c>
      <c r="BU371" s="1">
        <v>65535</v>
      </c>
      <c r="BV371" s="1">
        <v>65535</v>
      </c>
      <c r="BW371" s="1">
        <v>65535</v>
      </c>
      <c r="BX371" s="1">
        <v>65535</v>
      </c>
      <c r="BY371" s="1">
        <v>65535</v>
      </c>
      <c r="BZ371" s="1">
        <v>65535</v>
      </c>
      <c r="CA371" s="1">
        <v>65535</v>
      </c>
      <c r="CB371" s="1">
        <v>65535</v>
      </c>
      <c r="CC371" s="1">
        <v>65535</v>
      </c>
      <c r="CD371" s="1">
        <v>65535</v>
      </c>
      <c r="CE371" s="1">
        <v>65535</v>
      </c>
      <c r="CF371" s="1">
        <v>65535</v>
      </c>
      <c r="CG371" s="1">
        <v>65535</v>
      </c>
      <c r="CH371" s="1">
        <v>65535</v>
      </c>
      <c r="CI371" s="1">
        <v>65535</v>
      </c>
      <c r="CJ371" s="1">
        <v>65535</v>
      </c>
      <c r="CK371" s="1">
        <v>65535</v>
      </c>
      <c r="CL371" s="1">
        <v>65535</v>
      </c>
      <c r="CM371" s="1">
        <v>65535</v>
      </c>
      <c r="CN371" s="1">
        <v>65535</v>
      </c>
      <c r="CO371" s="1">
        <v>65535</v>
      </c>
      <c r="CP371" s="1">
        <v>65535</v>
      </c>
      <c r="CQ371" s="1">
        <v>65535</v>
      </c>
      <c r="CR371" s="1">
        <v>65535</v>
      </c>
      <c r="CS371" s="1">
        <v>65535</v>
      </c>
      <c r="CT371" s="1">
        <v>65535</v>
      </c>
      <c r="CU371" s="1">
        <v>65535</v>
      </c>
      <c r="CV371" s="1">
        <v>65535</v>
      </c>
      <c r="CW371" s="1">
        <v>65535</v>
      </c>
      <c r="CX371" s="1">
        <v>65535</v>
      </c>
      <c r="CY371" s="1">
        <v>65535</v>
      </c>
      <c r="CZ371" s="1">
        <v>65535</v>
      </c>
      <c r="DA371" s="1">
        <v>65535</v>
      </c>
      <c r="DB371" s="1">
        <v>65535</v>
      </c>
      <c r="DC371" s="1">
        <v>65535</v>
      </c>
      <c r="DD371" s="1">
        <v>65535</v>
      </c>
      <c r="DE371" s="1">
        <v>65535</v>
      </c>
      <c r="DF371" s="1">
        <v>65535</v>
      </c>
      <c r="DG371" s="1">
        <v>65535</v>
      </c>
      <c r="DH371" s="1">
        <v>65535</v>
      </c>
      <c r="DI371" s="1">
        <v>65535</v>
      </c>
      <c r="DJ371" s="1">
        <v>65535</v>
      </c>
      <c r="DK371" s="1">
        <v>65535</v>
      </c>
      <c r="DL371" s="1">
        <v>65535</v>
      </c>
      <c r="DM371" s="1">
        <v>65535</v>
      </c>
      <c r="DN371" s="1">
        <v>65535</v>
      </c>
      <c r="DO371" s="1">
        <v>65535</v>
      </c>
      <c r="DP371" s="1">
        <v>65535</v>
      </c>
      <c r="DQ371" s="1">
        <v>65535</v>
      </c>
      <c r="DR371" s="1">
        <v>65535</v>
      </c>
      <c r="DS371" s="1">
        <v>65535</v>
      </c>
      <c r="DT371" s="1">
        <v>65535</v>
      </c>
      <c r="DU371" s="1">
        <v>65535</v>
      </c>
      <c r="DV371" s="1">
        <v>65535</v>
      </c>
      <c r="DW371" s="1">
        <v>65535</v>
      </c>
      <c r="DX371" s="1">
        <v>65535</v>
      </c>
      <c r="DY371" s="1">
        <v>65535</v>
      </c>
      <c r="DZ371" s="1">
        <v>65535</v>
      </c>
      <c r="EA371" s="1">
        <v>65535</v>
      </c>
      <c r="EB371" s="1">
        <v>65535</v>
      </c>
      <c r="EC371" s="1">
        <v>65535</v>
      </c>
      <c r="ED371" s="1">
        <v>65535</v>
      </c>
      <c r="EE371" s="1">
        <v>65535</v>
      </c>
      <c r="EF371" s="1">
        <v>65535</v>
      </c>
      <c r="EG371" s="1">
        <v>65535</v>
      </c>
      <c r="EH371" s="1">
        <v>65535</v>
      </c>
      <c r="EI371" s="1">
        <v>65535</v>
      </c>
      <c r="EJ371" s="1">
        <v>65535</v>
      </c>
      <c r="EK371" s="1">
        <v>65535</v>
      </c>
      <c r="EL371" s="1">
        <v>65535</v>
      </c>
      <c r="EM371" s="1">
        <v>65535</v>
      </c>
      <c r="EN371" s="1">
        <v>65535</v>
      </c>
      <c r="EO371" s="1">
        <v>65535</v>
      </c>
      <c r="EP371" s="1">
        <v>65535</v>
      </c>
      <c r="EQ371" s="1">
        <v>65535</v>
      </c>
      <c r="ER371" s="1">
        <v>16.899999999999999</v>
      </c>
      <c r="ES371" s="1">
        <v>17.600000000000001</v>
      </c>
      <c r="ET371" s="1">
        <v>18.5</v>
      </c>
      <c r="EU371" s="1">
        <v>18.100000000000001</v>
      </c>
      <c r="EV371" s="1">
        <v>16.899999999999999</v>
      </c>
      <c r="EW371" s="1">
        <v>18.3</v>
      </c>
      <c r="EX371" s="1">
        <v>17.100000000000001</v>
      </c>
      <c r="EY371" s="1">
        <v>17.600000000000001</v>
      </c>
      <c r="EZ371" s="1">
        <v>17.3</v>
      </c>
      <c r="FA371" s="1">
        <v>16.399999999999999</v>
      </c>
      <c r="FB371" s="1">
        <v>16</v>
      </c>
      <c r="FC371" s="1">
        <v>17.3</v>
      </c>
      <c r="FD371" s="1">
        <v>17.5</v>
      </c>
      <c r="FE371" s="1">
        <v>15.6</v>
      </c>
      <c r="FF371" s="1">
        <v>18</v>
      </c>
      <c r="FG371" s="1">
        <v>15.1</v>
      </c>
      <c r="FH371" s="1">
        <v>16.899999999999999</v>
      </c>
      <c r="FI371" s="1">
        <v>17.600000000000001</v>
      </c>
      <c r="FJ371" s="1">
        <v>17.399999999999999</v>
      </c>
      <c r="FK371" s="1">
        <v>16.899999999999999</v>
      </c>
      <c r="FL371" s="1">
        <v>16.600000000000001</v>
      </c>
      <c r="FM371" s="1">
        <v>17</v>
      </c>
      <c r="FN371" s="1">
        <v>17.100000000000001</v>
      </c>
      <c r="FO371" s="1">
        <v>16.399999999999999</v>
      </c>
      <c r="FP371" s="1">
        <v>18</v>
      </c>
      <c r="FQ371" s="1">
        <v>16.899999999999999</v>
      </c>
      <c r="FR371" s="1">
        <v>16.3</v>
      </c>
      <c r="FS371" s="1">
        <v>18.100000000000001</v>
      </c>
      <c r="FT371" s="1">
        <v>17.399999999999999</v>
      </c>
      <c r="FU371" s="1">
        <v>16.3</v>
      </c>
      <c r="FV371" s="1">
        <v>17.8</v>
      </c>
      <c r="FW371" s="1">
        <v>17.5</v>
      </c>
      <c r="FX371" s="1">
        <v>17.3</v>
      </c>
      <c r="FY371" s="1">
        <v>16.399999999999999</v>
      </c>
      <c r="FZ371" s="1">
        <v>15.9</v>
      </c>
      <c r="GA371" s="1">
        <v>17.100000000000001</v>
      </c>
      <c r="GB371" s="1">
        <v>16.3</v>
      </c>
      <c r="GC371" s="1">
        <v>15.9</v>
      </c>
      <c r="GD371" s="1">
        <v>16.399999999999999</v>
      </c>
      <c r="GE371" s="1">
        <v>17.2</v>
      </c>
      <c r="GF371" s="1">
        <v>17.5</v>
      </c>
      <c r="GG371" s="1">
        <v>16.8</v>
      </c>
      <c r="GH371" s="1">
        <v>16.5</v>
      </c>
      <c r="GI371" s="1">
        <v>16.100000000000001</v>
      </c>
      <c r="GJ371" s="1">
        <v>17.399999999999999</v>
      </c>
      <c r="GK371" s="1">
        <v>17.2</v>
      </c>
      <c r="GL371" s="1">
        <v>16.8</v>
      </c>
      <c r="GM371" s="1">
        <v>14.9</v>
      </c>
      <c r="GN371" s="1">
        <v>15.1</v>
      </c>
      <c r="GO371" s="1">
        <v>16.2</v>
      </c>
      <c r="GP371" s="1">
        <v>16.899999999999999</v>
      </c>
      <c r="GQ371" s="1">
        <v>15.7</v>
      </c>
      <c r="GR371" s="1">
        <v>16.5</v>
      </c>
      <c r="GS371" s="1">
        <v>17.399999999999999</v>
      </c>
      <c r="GT371" s="1">
        <v>15.6</v>
      </c>
      <c r="GU371" s="1">
        <v>17.100000000000001</v>
      </c>
      <c r="GV371" s="1">
        <v>16.5</v>
      </c>
      <c r="GW371" s="1">
        <v>16.100000000000001</v>
      </c>
      <c r="GX371" s="1">
        <v>15.3</v>
      </c>
      <c r="GY371" s="1">
        <v>17.5</v>
      </c>
      <c r="GZ371" s="1">
        <v>15.5</v>
      </c>
      <c r="HA371" s="1">
        <v>17.3</v>
      </c>
      <c r="HB371" s="1">
        <v>16.899999999999999</v>
      </c>
      <c r="HC371" s="1">
        <v>17.399999999999999</v>
      </c>
      <c r="HD371" s="1">
        <v>17.8</v>
      </c>
      <c r="HE371" s="1">
        <v>16.100000000000001</v>
      </c>
      <c r="HF371" s="1">
        <v>15.8</v>
      </c>
      <c r="HG371" s="1">
        <v>16.5</v>
      </c>
      <c r="HH371" s="1">
        <v>17.3</v>
      </c>
      <c r="HI371" s="1">
        <v>17.3</v>
      </c>
      <c r="HJ371" s="1">
        <v>15.3</v>
      </c>
      <c r="HK371" s="1">
        <v>16.399999999999999</v>
      </c>
      <c r="HL371" s="1">
        <v>16.8</v>
      </c>
      <c r="HM371" s="1">
        <v>15.7</v>
      </c>
      <c r="HN371" s="1">
        <v>17</v>
      </c>
      <c r="HO371" s="1">
        <v>17.2</v>
      </c>
      <c r="HP371" s="1">
        <v>16.5</v>
      </c>
      <c r="HQ371" s="1">
        <v>16.8</v>
      </c>
      <c r="HR371" s="1">
        <v>15.8</v>
      </c>
      <c r="HS371" s="1">
        <v>16.8</v>
      </c>
      <c r="HT371" s="1">
        <v>16.7</v>
      </c>
      <c r="HU371" s="1">
        <v>16.5</v>
      </c>
      <c r="HV371" s="1">
        <v>17.600000000000001</v>
      </c>
      <c r="HW371" s="1">
        <v>16.600000000000001</v>
      </c>
      <c r="HX371" s="1">
        <v>16.5</v>
      </c>
      <c r="HY371" s="1">
        <v>17.899999999999999</v>
      </c>
      <c r="HZ371" s="1">
        <v>14.9</v>
      </c>
      <c r="IA371" s="1">
        <v>15.2</v>
      </c>
      <c r="IB371" s="1">
        <v>17.3</v>
      </c>
      <c r="IC371" s="1">
        <v>17.100000000000001</v>
      </c>
      <c r="ID371" s="1">
        <v>17.5</v>
      </c>
      <c r="IE371" s="1">
        <v>15.8</v>
      </c>
      <c r="IF371" s="1">
        <v>16.3</v>
      </c>
      <c r="IG371" s="1">
        <v>15.8</v>
      </c>
      <c r="IH371" s="1">
        <v>15.2</v>
      </c>
      <c r="II371" s="1">
        <v>18.2</v>
      </c>
      <c r="IJ371" s="1">
        <v>16.899999999999999</v>
      </c>
      <c r="IK371" s="1">
        <v>16</v>
      </c>
      <c r="IL371" s="1">
        <v>16.399999999999999</v>
      </c>
      <c r="IM371" s="1">
        <v>15.8</v>
      </c>
      <c r="IN371" s="1">
        <v>16.899999999999999</v>
      </c>
      <c r="IO371" s="1">
        <v>16.7</v>
      </c>
      <c r="IP371" s="1">
        <v>15.6</v>
      </c>
      <c r="IQ371" s="1">
        <v>17.5</v>
      </c>
      <c r="IR371" s="1">
        <v>19.100000000000001</v>
      </c>
      <c r="IS371" s="1">
        <v>17.600000000000001</v>
      </c>
      <c r="IT371" s="1">
        <v>16.100000000000001</v>
      </c>
      <c r="IU371" s="1">
        <v>18</v>
      </c>
      <c r="IV371" s="1">
        <v>17.3</v>
      </c>
      <c r="IW371" s="1">
        <v>17.600000000000001</v>
      </c>
      <c r="IX371" s="1">
        <v>17.100000000000001</v>
      </c>
      <c r="IY371" s="1">
        <v>15.9</v>
      </c>
      <c r="IZ371" s="1">
        <v>17.600000000000001</v>
      </c>
      <c r="JA371" s="1">
        <v>16.100000000000001</v>
      </c>
      <c r="JB371" s="1">
        <v>19</v>
      </c>
      <c r="JC371" s="1">
        <v>18.3</v>
      </c>
      <c r="JD371" s="1">
        <v>17.600000000000001</v>
      </c>
      <c r="JE371" s="1">
        <v>17.8</v>
      </c>
      <c r="JF371" s="1">
        <v>17.100000000000001</v>
      </c>
      <c r="JG371" s="1">
        <v>18.5</v>
      </c>
      <c r="JH371" s="1">
        <v>17.399999999999999</v>
      </c>
      <c r="JI371" s="1">
        <v>17.3</v>
      </c>
      <c r="JJ371" s="1">
        <v>17</v>
      </c>
      <c r="JK371" s="1">
        <v>16.899999999999999</v>
      </c>
      <c r="JL371" s="1">
        <v>15.6</v>
      </c>
      <c r="JM371" s="1">
        <v>16.3</v>
      </c>
      <c r="JN371" s="1">
        <v>18.399999999999999</v>
      </c>
      <c r="JO371" s="1">
        <v>18</v>
      </c>
      <c r="JP371" s="1">
        <v>17.8</v>
      </c>
      <c r="JQ371" s="1">
        <v>65535</v>
      </c>
      <c r="JR371" s="1">
        <v>16.7</v>
      </c>
      <c r="JS371" s="1">
        <v>19.100000000000001</v>
      </c>
      <c r="JT371" s="1">
        <v>17.5</v>
      </c>
      <c r="JU371" s="1">
        <v>16.399999999999999</v>
      </c>
      <c r="JV371" s="1">
        <v>16.5</v>
      </c>
      <c r="JW371" s="1">
        <v>17.3</v>
      </c>
      <c r="JX371" s="1">
        <v>16.399999999999999</v>
      </c>
      <c r="JY371" s="1">
        <v>15.6</v>
      </c>
      <c r="JZ371" s="1">
        <v>15.4</v>
      </c>
      <c r="KA371" s="1">
        <v>65535</v>
      </c>
      <c r="KB371" s="1">
        <v>16.899999999999999</v>
      </c>
      <c r="KC371" s="1">
        <v>16.2</v>
      </c>
      <c r="KD371" s="1">
        <v>15.5</v>
      </c>
      <c r="KE371" s="1">
        <v>16.899999999999999</v>
      </c>
      <c r="KF371" s="1">
        <v>16.8</v>
      </c>
      <c r="KG371" s="1">
        <v>17.100000000000001</v>
      </c>
      <c r="KH371" s="1">
        <v>17.399999999999999</v>
      </c>
      <c r="KI371" s="1">
        <v>16.8</v>
      </c>
      <c r="KJ371" s="1">
        <v>15.3</v>
      </c>
      <c r="KK371" s="1">
        <v>16.2</v>
      </c>
      <c r="KL371" s="1">
        <v>14.9</v>
      </c>
      <c r="KM371" s="1">
        <v>16.399999999999999</v>
      </c>
      <c r="KN371" s="1">
        <v>16.100000000000001</v>
      </c>
      <c r="KO371" s="1">
        <v>15.8</v>
      </c>
      <c r="KP371" s="1">
        <v>16.3</v>
      </c>
      <c r="KQ371" s="1">
        <v>16.5</v>
      </c>
      <c r="KR371" s="1">
        <v>15.7</v>
      </c>
      <c r="KS371" s="1">
        <v>65535</v>
      </c>
      <c r="KT371" s="1">
        <v>65535</v>
      </c>
      <c r="KU371" s="1">
        <v>65535</v>
      </c>
      <c r="KV371" s="1">
        <v>65535</v>
      </c>
      <c r="KW371" s="1">
        <v>65535</v>
      </c>
      <c r="KX371" s="1">
        <v>65535</v>
      </c>
      <c r="KY371" s="1">
        <v>65535</v>
      </c>
      <c r="KZ371" s="1">
        <v>65535</v>
      </c>
      <c r="LA371" s="1">
        <v>65535</v>
      </c>
      <c r="LB371" s="1">
        <v>65535</v>
      </c>
      <c r="LC371" s="1">
        <v>65535</v>
      </c>
      <c r="LD371" s="1">
        <v>65535</v>
      </c>
      <c r="LE371" s="1">
        <v>65535</v>
      </c>
      <c r="LF371" s="1">
        <v>65535</v>
      </c>
      <c r="LG371" s="1">
        <v>65535</v>
      </c>
      <c r="LH371" s="1">
        <v>65535</v>
      </c>
      <c r="LI371" s="1">
        <v>65535</v>
      </c>
      <c r="LJ371" s="1">
        <v>65535</v>
      </c>
      <c r="LK371" s="1">
        <v>65535</v>
      </c>
      <c r="LL371" s="1">
        <v>65535</v>
      </c>
      <c r="LM371" s="1">
        <v>65535</v>
      </c>
      <c r="LN371" s="1">
        <v>65535</v>
      </c>
      <c r="LO371" s="1">
        <v>65535</v>
      </c>
      <c r="LP371" s="1">
        <v>65535</v>
      </c>
      <c r="LQ371" s="1">
        <v>65535</v>
      </c>
      <c r="LR371" s="1">
        <v>65535</v>
      </c>
      <c r="LS371" s="1">
        <v>65535</v>
      </c>
      <c r="LT371" s="1">
        <v>65535</v>
      </c>
      <c r="LU371" s="1">
        <v>65535</v>
      </c>
      <c r="LV371" s="1">
        <v>65535</v>
      </c>
      <c r="LW371" s="1">
        <v>65535</v>
      </c>
      <c r="LX371" s="1">
        <v>65535</v>
      </c>
      <c r="LY371" s="1">
        <v>65535</v>
      </c>
      <c r="LZ371" s="1">
        <v>65535</v>
      </c>
      <c r="MA371" s="1">
        <v>65535</v>
      </c>
      <c r="MB371" s="1">
        <v>65535</v>
      </c>
      <c r="MC371" s="1">
        <v>65535</v>
      </c>
      <c r="MD371" s="1">
        <v>65535</v>
      </c>
      <c r="ME371" s="1">
        <v>65535</v>
      </c>
      <c r="MF371" s="1">
        <v>65535</v>
      </c>
      <c r="MG371" s="1">
        <v>65535</v>
      </c>
      <c r="MH371" s="1">
        <v>65535</v>
      </c>
      <c r="MI371" s="1">
        <v>65535</v>
      </c>
      <c r="MJ371" s="1">
        <v>65535</v>
      </c>
      <c r="MK371" s="1">
        <v>65535</v>
      </c>
      <c r="ML371" s="1">
        <v>65535</v>
      </c>
      <c r="MM371" s="1">
        <v>65535</v>
      </c>
      <c r="MN371" s="1">
        <v>65535</v>
      </c>
      <c r="MO371" s="1">
        <v>65535</v>
      </c>
      <c r="MP371" s="1">
        <v>65535</v>
      </c>
      <c r="MQ371" s="1">
        <v>65535</v>
      </c>
      <c r="MR371" s="1">
        <v>65535</v>
      </c>
      <c r="MS371" s="1">
        <v>65535</v>
      </c>
      <c r="MT371" s="1">
        <v>65535</v>
      </c>
      <c r="MU371" s="1">
        <v>65535</v>
      </c>
      <c r="MV371" s="1">
        <v>65535</v>
      </c>
      <c r="MW371" s="1">
        <v>65535</v>
      </c>
      <c r="MX371" s="1">
        <v>65535</v>
      </c>
      <c r="MY371" s="1">
        <v>65535</v>
      </c>
      <c r="MZ371" s="1">
        <v>65535</v>
      </c>
      <c r="NA371" s="1">
        <v>65535</v>
      </c>
      <c r="NB371" s="1">
        <v>65535</v>
      </c>
      <c r="NC371" s="1">
        <v>65535</v>
      </c>
      <c r="ND371" s="1">
        <v>65535</v>
      </c>
      <c r="NE371" s="1">
        <v>65535</v>
      </c>
      <c r="NF371" s="1">
        <v>65535</v>
      </c>
      <c r="NG371" s="1">
        <v>65535</v>
      </c>
      <c r="NH371" s="1">
        <v>65535</v>
      </c>
      <c r="NI371" s="1">
        <v>65535</v>
      </c>
      <c r="NJ371" s="6">
        <f t="shared" si="270"/>
        <v>0</v>
      </c>
      <c r="NK371" s="3">
        <f t="shared" si="271"/>
        <v>0</v>
      </c>
      <c r="NL371" s="3">
        <f t="shared" si="272"/>
        <v>0</v>
      </c>
      <c r="NM371" s="3">
        <f t="shared" si="273"/>
        <v>0</v>
      </c>
      <c r="NN371" s="3">
        <f t="shared" si="274"/>
        <v>0.38709677419354838</v>
      </c>
      <c r="NO371" s="3">
        <f t="shared" si="275"/>
        <v>1</v>
      </c>
      <c r="NP371" s="3">
        <f t="shared" si="276"/>
        <v>1</v>
      </c>
      <c r="NQ371" s="3">
        <f t="shared" si="277"/>
        <v>1</v>
      </c>
      <c r="NR371" s="3">
        <f t="shared" si="278"/>
        <v>0.96666666666666667</v>
      </c>
      <c r="NS371" s="3">
        <f t="shared" si="279"/>
        <v>0.70967741935483875</v>
      </c>
      <c r="NT371" s="3">
        <f t="shared" si="280"/>
        <v>0</v>
      </c>
      <c r="NU371" s="3">
        <f t="shared" si="281"/>
        <v>0</v>
      </c>
      <c r="NV371" s="3">
        <f t="shared" si="282"/>
        <v>0.42465753424657532</v>
      </c>
      <c r="NW371" s="5" t="e">
        <f t="shared" si="283"/>
        <v>#N/A</v>
      </c>
      <c r="NX371" s="1" t="e">
        <f t="shared" si="284"/>
        <v>#N/A</v>
      </c>
      <c r="NY371" s="1" t="e">
        <f t="shared" si="285"/>
        <v>#N/A</v>
      </c>
      <c r="NZ371" s="1" t="e">
        <f t="shared" si="286"/>
        <v>#N/A</v>
      </c>
      <c r="OA371" s="1" t="e">
        <f t="shared" si="287"/>
        <v>#N/A</v>
      </c>
      <c r="OB371" s="1">
        <f t="shared" si="288"/>
        <v>16.906666666666666</v>
      </c>
      <c r="OC371" s="1">
        <f t="shared" si="289"/>
        <v>16.490322580645163</v>
      </c>
      <c r="OD371" s="1">
        <f t="shared" si="290"/>
        <v>16.538709677419355</v>
      </c>
      <c r="OE371" s="1">
        <f t="shared" si="291"/>
        <v>17.417241379310347</v>
      </c>
      <c r="OF371" s="1">
        <f t="shared" si="292"/>
        <v>16.272727272727277</v>
      </c>
      <c r="OG371" s="1" t="e">
        <f t="shared" si="293"/>
        <v>#N/A</v>
      </c>
      <c r="OH371" s="1" t="e">
        <f t="shared" si="294"/>
        <v>#N/A</v>
      </c>
      <c r="OI371" s="111" t="e">
        <f>NA()</f>
        <v>#N/A</v>
      </c>
      <c r="OJ371" s="112" t="e">
        <f>NA()</f>
        <v>#N/A</v>
      </c>
      <c r="OK371" s="112" t="e">
        <f>NA()</f>
        <v>#N/A</v>
      </c>
      <c r="OL371" s="112" t="e">
        <f>NA()</f>
        <v>#N/A</v>
      </c>
      <c r="OM371" s="112" t="e">
        <f>NA()</f>
        <v>#N/A</v>
      </c>
      <c r="ON371" s="112" t="e">
        <f>NA()</f>
        <v>#N/A</v>
      </c>
      <c r="OO371" s="112" t="e">
        <f>NA()</f>
        <v>#N/A</v>
      </c>
      <c r="OP371" s="112" t="e">
        <f>NA()</f>
        <v>#N/A</v>
      </c>
      <c r="OQ371" s="112" t="e">
        <f>NA()</f>
        <v>#N/A</v>
      </c>
      <c r="OR371" s="112" t="e">
        <f>NA()</f>
        <v>#N/A</v>
      </c>
      <c r="OS371" s="112" t="e">
        <f>NA()</f>
        <v>#N/A</v>
      </c>
      <c r="OT371" s="112" t="e">
        <f>NA()</f>
        <v>#N/A</v>
      </c>
      <c r="OU371" s="5" t="e">
        <f t="shared" ref="OU371:OU433" si="295">+IF(ISBLANK(OI371)=FALSE,NW371-OI371,NA())</f>
        <v>#N/A</v>
      </c>
      <c r="OV371" s="1" t="e">
        <f t="shared" ref="OV371:OV433" si="296">+IF(ISBLANK(OJ371)=FALSE,NX371-OJ371,NA())</f>
        <v>#N/A</v>
      </c>
      <c r="OW371" s="1" t="e">
        <f t="shared" ref="OW371:OW433" si="297">+IF(ISBLANK(OK371)=FALSE,NY371-OK371,NA())</f>
        <v>#N/A</v>
      </c>
      <c r="OX371" s="1" t="e">
        <f t="shared" ref="OX371:OX433" si="298">+IF(ISBLANK(OL371)=FALSE,NZ371-OL371,NA())</f>
        <v>#N/A</v>
      </c>
      <c r="OY371" s="1" t="e">
        <f t="shared" ref="OY371:OY433" si="299">+IF(ISBLANK(OM371)=FALSE,OA371-OM371,NA())</f>
        <v>#N/A</v>
      </c>
      <c r="OZ371" s="1" t="e">
        <f t="shared" ref="OZ371:OZ433" si="300">+IF(ISBLANK(ON371)=FALSE,OB371-ON371,NA())</f>
        <v>#N/A</v>
      </c>
      <c r="PA371" s="1" t="e">
        <f t="shared" ref="PA371:PA433" si="301">+IF(ISBLANK(OO371)=FALSE,OC371-OO371,NA())</f>
        <v>#N/A</v>
      </c>
      <c r="PB371" s="1" t="e">
        <f t="shared" ref="PB371:PB433" si="302">+IF(ISBLANK(OP371)=FALSE,OD371-OP371,NA())</f>
        <v>#N/A</v>
      </c>
      <c r="PC371" s="1" t="e">
        <f t="shared" ref="PC371:PC433" si="303">+IF(ISBLANK(OQ371)=FALSE,OE371-OQ371,NA())</f>
        <v>#N/A</v>
      </c>
      <c r="PD371" s="1" t="e">
        <f t="shared" ref="PD371:PD433" si="304">+IF(ISBLANK(OR371)=FALSE,OF371-OR371,NA())</f>
        <v>#N/A</v>
      </c>
      <c r="PE371" s="1" t="e">
        <f t="shared" ref="PE371:PE433" si="305">+IF(ISBLANK(OS371)=FALSE,OG371-OS371,NA())</f>
        <v>#N/A</v>
      </c>
      <c r="PF371" s="1" t="e">
        <f t="shared" ref="PF371:PF433" si="306">+IF(ISBLANK(OT371)=FALSE,OH371-OT371,NA())</f>
        <v>#N/A</v>
      </c>
      <c r="PG371" s="111" t="e">
        <f>NA()</f>
        <v>#N/A</v>
      </c>
      <c r="PH371" s="112" t="e">
        <f>NA()</f>
        <v>#N/A</v>
      </c>
      <c r="PI371" s="112" t="e">
        <f>NA()</f>
        <v>#N/A</v>
      </c>
      <c r="PJ371" s="112" t="e">
        <f>NA()</f>
        <v>#N/A</v>
      </c>
      <c r="PK371" s="112" t="e">
        <f>NA()</f>
        <v>#N/A</v>
      </c>
      <c r="PL371" s="112" t="e">
        <f>NA()</f>
        <v>#N/A</v>
      </c>
      <c r="PM371" s="112" t="e">
        <f>NA()</f>
        <v>#N/A</v>
      </c>
      <c r="PN371" s="112" t="e">
        <f>NA()</f>
        <v>#N/A</v>
      </c>
      <c r="PO371" s="112" t="e">
        <f>NA()</f>
        <v>#N/A</v>
      </c>
      <c r="PP371" s="112" t="e">
        <f>NA()</f>
        <v>#N/A</v>
      </c>
      <c r="PQ371" s="112" t="e">
        <f>NA()</f>
        <v>#N/A</v>
      </c>
      <c r="PR371" s="137" t="e">
        <f>NA()</f>
        <v>#N/A</v>
      </c>
      <c r="PS371" s="5" t="e">
        <f t="array" ref="PS371">+IF(ISERROR($NW371)=FALSE,MIN(IF($H371:$AL371&lt;65534,$H371:$AL371,"")),NA())</f>
        <v>#N/A</v>
      </c>
      <c r="PT371" s="1" t="e">
        <f t="array" ref="PT371">+IF(ISERROR($NX371)=FALSE,MIN(IF($AM371:$BN371&lt;65534,$AM371:$BN371,"")),NA())</f>
        <v>#N/A</v>
      </c>
      <c r="PU371" s="1" t="e">
        <f t="array" ref="PU371">+IF(ISERROR($NY371)=FALSE,MIN(IF($BP371:$CT371&lt;65534,$BP371:$CT371,"")),NA())</f>
        <v>#N/A</v>
      </c>
      <c r="PV371" s="1" t="e">
        <f t="array" ref="PV371">+IF(ISERROR($NZ371)=FALSE,MIN(IF($CU371:$DX371&lt;65534,$CU371:$DX371,"")),NA())</f>
        <v>#N/A</v>
      </c>
      <c r="PW371" s="1" t="e">
        <f t="array" ref="PW371">+IF(ISERROR($OA371)=FALSE,MIN(IF($DY371:$FC371&lt;65534,$DY371:$FC371,"")),NA())</f>
        <v>#N/A</v>
      </c>
      <c r="PX371" s="1">
        <f t="array" ref="PX371">+IF(ISERROR($OB371)=FALSE,MIN(IF($FD371:$GG371&lt;65534,$FD371:$GG371,"")),NA())</f>
        <v>15.1</v>
      </c>
      <c r="PY371" s="1">
        <f t="array" ref="PY371">+IF(ISERROR($OC371)=FALSE,MIN(IF($GH371:$HL371&lt;65534,$GH371:$HL371,"")),NA())</f>
        <v>14.9</v>
      </c>
      <c r="PZ371" s="1">
        <f t="array" ref="PZ371">+IF(ISERROR($OD371)=FALSE,MIN(IF($HM371:$IQ371&lt;65534,$HM371:$IQ371,"")),NA())</f>
        <v>14.9</v>
      </c>
      <c r="QA371" s="1">
        <f t="array" ref="QA371">+IF(ISERROR($OE371)=FALSE,MIN(IF($IR371:$JU371&lt;65534,$IR371:$JU371,"")),NA())</f>
        <v>15.6</v>
      </c>
      <c r="QB371" s="1">
        <f t="array" ref="QB371">+IF(ISERROR($OF371)=FALSE,MIN(IF($JV371:$KZ371&lt;65534,$JV371:$KZ371,"")),NA())</f>
        <v>14.9</v>
      </c>
      <c r="QC371" s="1" t="e">
        <f t="array" ref="QC371">+IF(ISERROR($OG371)=FALSE,MIN(IF($LA371:$MD371&lt;65534,$LA371:$MD371,"")),NA())</f>
        <v>#N/A</v>
      </c>
      <c r="QD371" s="1" t="e">
        <f t="array" ref="QD371">+IF(ISERROR($OH371)=FALSE,MIN(IF($ME371:$NI371&lt;65534,$ME371:$NI371,"")),NA())</f>
        <v>#N/A</v>
      </c>
      <c r="QE371" s="5" t="e">
        <f t="shared" si="258"/>
        <v>#N/A</v>
      </c>
      <c r="QF371" s="1" t="e">
        <f t="shared" si="259"/>
        <v>#N/A</v>
      </c>
      <c r="QG371" s="1" t="e">
        <f t="shared" si="260"/>
        <v>#N/A</v>
      </c>
      <c r="QH371" s="1" t="e">
        <f t="shared" si="261"/>
        <v>#N/A</v>
      </c>
      <c r="QI371" s="1" t="e">
        <f t="shared" si="262"/>
        <v>#N/A</v>
      </c>
      <c r="QJ371" s="1" t="e">
        <f t="shared" si="263"/>
        <v>#N/A</v>
      </c>
      <c r="QK371" s="1" t="e">
        <f t="shared" si="264"/>
        <v>#N/A</v>
      </c>
      <c r="QL371" s="1" t="e">
        <f t="shared" si="265"/>
        <v>#N/A</v>
      </c>
      <c r="QM371" s="1" t="e">
        <f t="shared" si="266"/>
        <v>#N/A</v>
      </c>
      <c r="QN371" s="1" t="e">
        <f t="shared" si="267"/>
        <v>#N/A</v>
      </c>
      <c r="QO371" s="1" t="e">
        <f t="shared" si="268"/>
        <v>#N/A</v>
      </c>
      <c r="QP371" s="1" t="e">
        <f t="shared" si="269"/>
        <v>#N/A</v>
      </c>
      <c r="QQ371" s="5" t="s">
        <v>893</v>
      </c>
    </row>
    <row r="372" spans="1:459" s="1" customFormat="1" x14ac:dyDescent="0.2">
      <c r="A372" s="130">
        <v>21195170</v>
      </c>
      <c r="B372" s="131">
        <v>-74.398055555555558</v>
      </c>
      <c r="C372" s="131">
        <v>3.993611111111111</v>
      </c>
      <c r="D372" s="132">
        <v>2957</v>
      </c>
      <c r="E372" s="133" t="s">
        <v>710</v>
      </c>
      <c r="F372" s="133" t="s">
        <v>711</v>
      </c>
      <c r="G372" s="133" t="s">
        <v>42</v>
      </c>
      <c r="H372" s="1">
        <v>65535</v>
      </c>
      <c r="I372" s="1">
        <v>6.4</v>
      </c>
      <c r="J372" s="1">
        <v>8.8000000000000007</v>
      </c>
      <c r="K372" s="1">
        <v>7.8</v>
      </c>
      <c r="L372" s="1">
        <v>6.9</v>
      </c>
      <c r="M372" s="1">
        <v>7</v>
      </c>
      <c r="N372" s="1">
        <v>7.2</v>
      </c>
      <c r="O372" s="1">
        <v>6.6</v>
      </c>
      <c r="P372" s="1">
        <v>8.3000000000000007</v>
      </c>
      <c r="Q372" s="1">
        <v>8.8000000000000007</v>
      </c>
      <c r="R372" s="1">
        <v>9.1999999999999993</v>
      </c>
      <c r="S372" s="1">
        <v>8</v>
      </c>
      <c r="T372" s="1">
        <v>6.7</v>
      </c>
      <c r="U372" s="1">
        <v>6.4</v>
      </c>
      <c r="V372" s="1">
        <v>6.3</v>
      </c>
      <c r="W372" s="1">
        <v>7.2</v>
      </c>
      <c r="X372" s="1">
        <v>8.1999999999999993</v>
      </c>
      <c r="Y372" s="1">
        <v>8.9</v>
      </c>
      <c r="Z372" s="1">
        <v>9.1</v>
      </c>
      <c r="AA372" s="1">
        <v>9.1999999999999993</v>
      </c>
      <c r="AB372" s="1">
        <v>7.3</v>
      </c>
      <c r="AC372" s="1">
        <v>8.8000000000000007</v>
      </c>
      <c r="AD372" s="1">
        <v>8.6</v>
      </c>
      <c r="AE372" s="1">
        <v>9.3000000000000007</v>
      </c>
      <c r="AF372" s="1">
        <v>9.1999999999999993</v>
      </c>
      <c r="AG372" s="1">
        <v>6.8</v>
      </c>
      <c r="AH372" s="1">
        <v>6.9</v>
      </c>
      <c r="AI372" s="1">
        <v>7.7</v>
      </c>
      <c r="AJ372" s="1">
        <v>8.9</v>
      </c>
      <c r="AK372" s="1">
        <v>8.3000000000000007</v>
      </c>
      <c r="AL372" s="1">
        <v>7.1</v>
      </c>
      <c r="AM372" s="1">
        <v>65535</v>
      </c>
      <c r="AN372" s="1">
        <v>7.8</v>
      </c>
      <c r="AO372" s="1">
        <v>5.6</v>
      </c>
      <c r="AP372" s="1">
        <v>7.5</v>
      </c>
      <c r="AQ372" s="1">
        <v>7.3</v>
      </c>
      <c r="AR372" s="1">
        <v>7.1</v>
      </c>
      <c r="AS372" s="1">
        <v>8.6</v>
      </c>
      <c r="AT372" s="1">
        <v>8.1999999999999993</v>
      </c>
      <c r="AU372" s="1">
        <v>9.5</v>
      </c>
      <c r="AV372" s="1">
        <v>7</v>
      </c>
      <c r="AW372" s="1">
        <v>8.1999999999999993</v>
      </c>
      <c r="AX372" s="1">
        <v>7.3</v>
      </c>
      <c r="AY372" s="1">
        <v>7.8</v>
      </c>
      <c r="AZ372" s="1">
        <v>7.3</v>
      </c>
      <c r="BA372" s="1">
        <v>6.5</v>
      </c>
      <c r="BB372" s="1">
        <v>7.8</v>
      </c>
      <c r="BC372" s="1">
        <v>7.5</v>
      </c>
      <c r="BD372" s="1">
        <v>10</v>
      </c>
      <c r="BE372" s="1">
        <v>8.5</v>
      </c>
      <c r="BF372" s="1">
        <v>8.6</v>
      </c>
      <c r="BG372" s="1">
        <v>8.3000000000000007</v>
      </c>
      <c r="BH372" s="1">
        <v>8</v>
      </c>
      <c r="BI372" s="1">
        <v>8.6</v>
      </c>
      <c r="BJ372" s="1">
        <v>9.1</v>
      </c>
      <c r="BK372" s="1">
        <v>8.9</v>
      </c>
      <c r="BL372" s="1">
        <v>8.6999999999999993</v>
      </c>
      <c r="BM372" s="1">
        <v>8.4</v>
      </c>
      <c r="BN372" s="1">
        <v>8.1</v>
      </c>
      <c r="BO372" s="102"/>
      <c r="BP372" s="1">
        <v>8.1</v>
      </c>
      <c r="BQ372" s="1">
        <v>8</v>
      </c>
      <c r="BR372" s="1">
        <v>6.8</v>
      </c>
      <c r="BS372" s="1">
        <v>8.5</v>
      </c>
      <c r="BT372" s="1">
        <v>7.6</v>
      </c>
      <c r="BU372" s="1">
        <v>7.4</v>
      </c>
      <c r="BV372" s="1">
        <v>7.7</v>
      </c>
      <c r="BW372" s="1">
        <v>8.3000000000000007</v>
      </c>
      <c r="BX372" s="1">
        <v>65535</v>
      </c>
      <c r="BY372" s="1">
        <v>65535</v>
      </c>
      <c r="BZ372" s="1">
        <v>65535</v>
      </c>
      <c r="CA372" s="1">
        <v>65535</v>
      </c>
      <c r="CB372" s="1">
        <v>65535</v>
      </c>
      <c r="CC372" s="1">
        <v>65535</v>
      </c>
      <c r="CD372" s="1">
        <v>65535</v>
      </c>
      <c r="CE372" s="1">
        <v>65535</v>
      </c>
      <c r="CF372" s="1">
        <v>65535</v>
      </c>
      <c r="CG372" s="1">
        <v>65535</v>
      </c>
      <c r="CH372" s="1">
        <v>65535</v>
      </c>
      <c r="CI372" s="1">
        <v>65535</v>
      </c>
      <c r="CJ372" s="1">
        <v>65535</v>
      </c>
      <c r="CK372" s="1">
        <v>65535</v>
      </c>
      <c r="CL372" s="1">
        <v>65535</v>
      </c>
      <c r="CM372" s="1">
        <v>65535</v>
      </c>
      <c r="CN372" s="1">
        <v>65535</v>
      </c>
      <c r="CO372" s="1">
        <v>65535</v>
      </c>
      <c r="CP372" s="1">
        <v>65535</v>
      </c>
      <c r="CQ372" s="1">
        <v>65535</v>
      </c>
      <c r="CR372" s="1">
        <v>65535</v>
      </c>
      <c r="CS372" s="1">
        <v>65535</v>
      </c>
      <c r="CT372" s="1">
        <v>65535</v>
      </c>
      <c r="CU372" s="1">
        <v>65535</v>
      </c>
      <c r="CV372" s="1">
        <v>65535</v>
      </c>
      <c r="CW372" s="1">
        <v>65535</v>
      </c>
      <c r="CX372" s="1">
        <v>65535</v>
      </c>
      <c r="CY372" s="1">
        <v>65535</v>
      </c>
      <c r="CZ372" s="1">
        <v>65535</v>
      </c>
      <c r="DA372" s="1">
        <v>65535</v>
      </c>
      <c r="DB372" s="1">
        <v>65535</v>
      </c>
      <c r="DC372" s="1">
        <v>65535</v>
      </c>
      <c r="DD372" s="1">
        <v>65535</v>
      </c>
      <c r="DE372" s="1">
        <v>65535</v>
      </c>
      <c r="DF372" s="1">
        <v>65535</v>
      </c>
      <c r="DG372" s="1">
        <v>65535</v>
      </c>
      <c r="DH372" s="1">
        <v>65535</v>
      </c>
      <c r="DI372" s="1">
        <v>65535</v>
      </c>
      <c r="DJ372" s="1">
        <v>65535</v>
      </c>
      <c r="DK372" s="1">
        <v>65535</v>
      </c>
      <c r="DL372" s="1">
        <v>65535</v>
      </c>
      <c r="DM372" s="1">
        <v>65535</v>
      </c>
      <c r="DN372" s="1">
        <v>65535</v>
      </c>
      <c r="DO372" s="1">
        <v>65535</v>
      </c>
      <c r="DP372" s="1">
        <v>65535</v>
      </c>
      <c r="DQ372" s="1">
        <v>65535</v>
      </c>
      <c r="DR372" s="1">
        <v>65535</v>
      </c>
      <c r="DS372" s="1">
        <v>65535</v>
      </c>
      <c r="DT372" s="1">
        <v>65535</v>
      </c>
      <c r="DU372" s="1">
        <v>65535</v>
      </c>
      <c r="DV372" s="1">
        <v>65535</v>
      </c>
      <c r="DW372" s="1">
        <v>65535</v>
      </c>
      <c r="DX372" s="1">
        <v>65535</v>
      </c>
      <c r="DY372" s="1">
        <v>65535</v>
      </c>
      <c r="DZ372" s="1">
        <v>65535</v>
      </c>
      <c r="EA372" s="1">
        <v>65535</v>
      </c>
      <c r="EB372" s="1">
        <v>65535</v>
      </c>
      <c r="EC372" s="1">
        <v>65535</v>
      </c>
      <c r="ED372" s="1">
        <v>65535</v>
      </c>
      <c r="EE372" s="1">
        <v>65535</v>
      </c>
      <c r="EF372" s="1">
        <v>65535</v>
      </c>
      <c r="EG372" s="1">
        <v>65535</v>
      </c>
      <c r="EH372" s="1">
        <v>65535</v>
      </c>
      <c r="EI372" s="1">
        <v>65535</v>
      </c>
      <c r="EJ372" s="1">
        <v>65535</v>
      </c>
      <c r="EK372" s="1">
        <v>65535</v>
      </c>
      <c r="EL372" s="1">
        <v>65535</v>
      </c>
      <c r="EM372" s="1">
        <v>65535</v>
      </c>
      <c r="EN372" s="1">
        <v>65535</v>
      </c>
      <c r="EO372" s="1">
        <v>65535</v>
      </c>
      <c r="EP372" s="1">
        <v>65535</v>
      </c>
      <c r="EQ372" s="1">
        <v>65535</v>
      </c>
      <c r="ER372" s="1">
        <v>65535</v>
      </c>
      <c r="ES372" s="1">
        <v>65535</v>
      </c>
      <c r="ET372" s="1">
        <v>65535</v>
      </c>
      <c r="EU372" s="1">
        <v>65535</v>
      </c>
      <c r="EV372" s="1">
        <v>65535</v>
      </c>
      <c r="EW372" s="1">
        <v>65535</v>
      </c>
      <c r="EX372" s="1">
        <v>65535</v>
      </c>
      <c r="EY372" s="1">
        <v>65535</v>
      </c>
      <c r="EZ372" s="1">
        <v>65535</v>
      </c>
      <c r="FA372" s="1">
        <v>65535</v>
      </c>
      <c r="FB372" s="1">
        <v>65535</v>
      </c>
      <c r="FC372" s="1">
        <v>65535</v>
      </c>
      <c r="FD372" s="1">
        <v>65535</v>
      </c>
      <c r="FE372" s="1">
        <v>65535</v>
      </c>
      <c r="FF372" s="1">
        <v>65535</v>
      </c>
      <c r="FG372" s="1">
        <v>65535</v>
      </c>
      <c r="FH372" s="1">
        <v>65535</v>
      </c>
      <c r="FI372" s="1">
        <v>65535</v>
      </c>
      <c r="FJ372" s="1">
        <v>65535</v>
      </c>
      <c r="FK372" s="1">
        <v>65535</v>
      </c>
      <c r="FL372" s="1">
        <v>65535</v>
      </c>
      <c r="FM372" s="1">
        <v>65535</v>
      </c>
      <c r="FN372" s="1">
        <v>65535</v>
      </c>
      <c r="FO372" s="1">
        <v>65535</v>
      </c>
      <c r="FP372" s="1">
        <v>65535</v>
      </c>
      <c r="FQ372" s="1">
        <v>65535</v>
      </c>
      <c r="FR372" s="1">
        <v>65535</v>
      </c>
      <c r="FS372" s="1">
        <v>65535</v>
      </c>
      <c r="FT372" s="1">
        <v>65535</v>
      </c>
      <c r="FU372" s="1">
        <v>65535</v>
      </c>
      <c r="FV372" s="1">
        <v>65535</v>
      </c>
      <c r="FW372" s="1">
        <v>65535</v>
      </c>
      <c r="FX372" s="1">
        <v>65535</v>
      </c>
      <c r="FY372" s="1">
        <v>65535</v>
      </c>
      <c r="FZ372" s="1">
        <v>65535</v>
      </c>
      <c r="GA372" s="1">
        <v>65535</v>
      </c>
      <c r="GB372" s="1">
        <v>65535</v>
      </c>
      <c r="GC372" s="1">
        <v>65535</v>
      </c>
      <c r="GD372" s="1">
        <v>65535</v>
      </c>
      <c r="GE372" s="1">
        <v>65535</v>
      </c>
      <c r="GF372" s="1">
        <v>65535</v>
      </c>
      <c r="GG372" s="1">
        <v>65535</v>
      </c>
      <c r="GH372" s="1">
        <v>65535</v>
      </c>
      <c r="GI372" s="1">
        <v>65535</v>
      </c>
      <c r="GJ372" s="1">
        <v>65535</v>
      </c>
      <c r="GK372" s="1">
        <v>65535</v>
      </c>
      <c r="GL372" s="1">
        <v>65535</v>
      </c>
      <c r="GM372" s="1">
        <v>65535</v>
      </c>
      <c r="GN372" s="1">
        <v>65535</v>
      </c>
      <c r="GO372" s="1">
        <v>65535</v>
      </c>
      <c r="GP372" s="1">
        <v>65535</v>
      </c>
      <c r="GQ372" s="1">
        <v>65535</v>
      </c>
      <c r="GR372" s="1">
        <v>65535</v>
      </c>
      <c r="GS372" s="1">
        <v>65535</v>
      </c>
      <c r="GT372" s="1">
        <v>65535</v>
      </c>
      <c r="GU372" s="1">
        <v>65535</v>
      </c>
      <c r="GV372" s="1">
        <v>65535</v>
      </c>
      <c r="GW372" s="1">
        <v>65535</v>
      </c>
      <c r="GX372" s="1">
        <v>65535</v>
      </c>
      <c r="GY372" s="1">
        <v>65535</v>
      </c>
      <c r="GZ372" s="1">
        <v>65535</v>
      </c>
      <c r="HA372" s="1">
        <v>65535</v>
      </c>
      <c r="HB372" s="1">
        <v>65535</v>
      </c>
      <c r="HC372" s="1">
        <v>65535</v>
      </c>
      <c r="HD372" s="1">
        <v>65535</v>
      </c>
      <c r="HE372" s="1">
        <v>65535</v>
      </c>
      <c r="HF372" s="1">
        <v>65535</v>
      </c>
      <c r="HG372" s="1">
        <v>65535</v>
      </c>
      <c r="HH372" s="1">
        <v>65535</v>
      </c>
      <c r="HI372" s="1">
        <v>65535</v>
      </c>
      <c r="HJ372" s="1">
        <v>65535</v>
      </c>
      <c r="HK372" s="1">
        <v>65535</v>
      </c>
      <c r="HL372" s="1">
        <v>65535</v>
      </c>
      <c r="HM372" s="1">
        <v>65535</v>
      </c>
      <c r="HN372" s="1">
        <v>65535</v>
      </c>
      <c r="HO372" s="1">
        <v>65535</v>
      </c>
      <c r="HP372" s="1">
        <v>65535</v>
      </c>
      <c r="HQ372" s="1">
        <v>65535</v>
      </c>
      <c r="HR372" s="1">
        <v>7.7</v>
      </c>
      <c r="HS372" s="1">
        <v>8.4</v>
      </c>
      <c r="HT372" s="1">
        <v>8.1999999999999993</v>
      </c>
      <c r="HU372" s="1">
        <v>8</v>
      </c>
      <c r="HV372" s="1">
        <v>8.4</v>
      </c>
      <c r="HW372" s="1">
        <v>8.8000000000000007</v>
      </c>
      <c r="HX372" s="1">
        <v>8.6</v>
      </c>
      <c r="HY372" s="1">
        <v>8.8000000000000007</v>
      </c>
      <c r="HZ372" s="1">
        <v>8.5</v>
      </c>
      <c r="IA372" s="1">
        <v>6.7</v>
      </c>
      <c r="IB372" s="1">
        <v>7.6</v>
      </c>
      <c r="IC372" s="1">
        <v>7.1</v>
      </c>
      <c r="ID372" s="1">
        <v>8</v>
      </c>
      <c r="IE372" s="1">
        <v>7.3</v>
      </c>
      <c r="IF372" s="1">
        <v>8.5</v>
      </c>
      <c r="IG372" s="1">
        <v>8.1999999999999993</v>
      </c>
      <c r="IH372" s="1">
        <v>5.4</v>
      </c>
      <c r="II372" s="1">
        <v>7.8</v>
      </c>
      <c r="IJ372" s="1">
        <v>8.8000000000000007</v>
      </c>
      <c r="IK372" s="1">
        <v>6.9</v>
      </c>
      <c r="IL372" s="1">
        <v>5.3</v>
      </c>
      <c r="IM372" s="1">
        <v>6.7</v>
      </c>
      <c r="IN372" s="1">
        <v>8.8000000000000007</v>
      </c>
      <c r="IO372" s="1">
        <v>8.4</v>
      </c>
      <c r="IP372" s="1">
        <v>4.8</v>
      </c>
      <c r="IQ372" s="1">
        <v>7.7</v>
      </c>
      <c r="IR372" s="1">
        <v>8.6</v>
      </c>
      <c r="IS372" s="1">
        <v>8</v>
      </c>
      <c r="IT372" s="1">
        <v>5.9</v>
      </c>
      <c r="IU372" s="1">
        <v>8.5</v>
      </c>
      <c r="IV372" s="1">
        <v>8</v>
      </c>
      <c r="IW372" s="1">
        <v>8.6999999999999993</v>
      </c>
      <c r="IX372" s="1">
        <v>7.9</v>
      </c>
      <c r="IY372" s="1">
        <v>6.4</v>
      </c>
      <c r="IZ372" s="1">
        <v>8</v>
      </c>
      <c r="JA372" s="1">
        <v>5.6</v>
      </c>
      <c r="JB372" s="1">
        <v>8.6999999999999993</v>
      </c>
      <c r="JC372" s="1">
        <v>8.1999999999999993</v>
      </c>
      <c r="JD372" s="1">
        <v>9.3000000000000007</v>
      </c>
      <c r="JE372" s="1">
        <v>9</v>
      </c>
      <c r="JF372" s="1">
        <v>8.1999999999999993</v>
      </c>
      <c r="JG372" s="1">
        <v>8</v>
      </c>
      <c r="JH372" s="1">
        <v>5.8</v>
      </c>
      <c r="JI372" s="1">
        <v>7.9</v>
      </c>
      <c r="JJ372" s="1">
        <v>7.7</v>
      </c>
      <c r="JK372" s="1">
        <v>6.9</v>
      </c>
      <c r="JL372" s="1">
        <v>7.6</v>
      </c>
      <c r="JM372" s="1">
        <v>5.9</v>
      </c>
      <c r="JN372" s="1">
        <v>6.7</v>
      </c>
      <c r="JO372" s="1">
        <v>7.1</v>
      </c>
      <c r="JP372" s="1">
        <v>7.9</v>
      </c>
      <c r="JQ372" s="1">
        <v>8.6999999999999993</v>
      </c>
      <c r="JR372" s="1">
        <v>6.9</v>
      </c>
      <c r="JS372" s="1">
        <v>7.8</v>
      </c>
      <c r="JT372" s="1">
        <v>8.6999999999999993</v>
      </c>
      <c r="JU372" s="1">
        <v>7.9</v>
      </c>
      <c r="JV372" s="1">
        <v>6.5</v>
      </c>
      <c r="JW372" s="1">
        <v>6.1</v>
      </c>
      <c r="JX372" s="1">
        <v>7.3</v>
      </c>
      <c r="JY372" s="1">
        <v>7.7</v>
      </c>
      <c r="JZ372" s="1">
        <v>4.7</v>
      </c>
      <c r="KA372" s="1">
        <v>7</v>
      </c>
      <c r="KB372" s="1">
        <v>7.1</v>
      </c>
      <c r="KC372" s="1">
        <v>7.9</v>
      </c>
      <c r="KD372" s="1">
        <v>7.1</v>
      </c>
      <c r="KE372" s="1">
        <v>6.8</v>
      </c>
      <c r="KF372" s="1">
        <v>9</v>
      </c>
      <c r="KG372" s="1">
        <v>8.5</v>
      </c>
      <c r="KH372" s="1">
        <v>65535</v>
      </c>
      <c r="KI372" s="1">
        <v>8.5</v>
      </c>
      <c r="KJ372" s="1">
        <v>6.6</v>
      </c>
      <c r="KK372" s="1">
        <v>9.6999999999999993</v>
      </c>
      <c r="KL372" s="1">
        <v>7.1</v>
      </c>
      <c r="KM372" s="1">
        <v>9.1999999999999993</v>
      </c>
      <c r="KN372" s="1">
        <v>9.4</v>
      </c>
      <c r="KO372" s="1">
        <v>8.6</v>
      </c>
      <c r="KP372" s="1">
        <v>9</v>
      </c>
      <c r="KQ372" s="1">
        <v>8.1999999999999993</v>
      </c>
      <c r="KR372" s="1">
        <v>9</v>
      </c>
      <c r="KS372" s="1">
        <v>9.6999999999999993</v>
      </c>
      <c r="KT372" s="1">
        <v>9.5</v>
      </c>
      <c r="KU372" s="1">
        <v>9.8000000000000007</v>
      </c>
      <c r="KV372" s="1">
        <v>7.8</v>
      </c>
      <c r="KW372" s="1">
        <v>9.3000000000000007</v>
      </c>
      <c r="KX372" s="1">
        <v>8.9</v>
      </c>
      <c r="KY372" s="1">
        <v>9.3000000000000007</v>
      </c>
      <c r="KZ372" s="1">
        <v>8.3000000000000007</v>
      </c>
      <c r="LA372" s="1">
        <v>7.7</v>
      </c>
      <c r="LB372" s="1">
        <v>8.1999999999999993</v>
      </c>
      <c r="LC372" s="1">
        <v>8.6</v>
      </c>
      <c r="LD372" s="1">
        <v>8.4</v>
      </c>
      <c r="LE372" s="1">
        <v>10.6</v>
      </c>
      <c r="LF372" s="1">
        <v>10.3</v>
      </c>
      <c r="LG372" s="1">
        <v>7.8</v>
      </c>
      <c r="LH372" s="1">
        <v>9.6</v>
      </c>
      <c r="LI372" s="1">
        <v>11</v>
      </c>
      <c r="LJ372" s="1">
        <v>9.6</v>
      </c>
      <c r="LK372" s="1">
        <v>11.3</v>
      </c>
      <c r="LL372" s="1">
        <v>10.9</v>
      </c>
      <c r="LM372" s="1">
        <v>11</v>
      </c>
      <c r="LN372" s="1">
        <v>9.5</v>
      </c>
      <c r="LO372" s="1">
        <v>11.2</v>
      </c>
      <c r="LP372" s="1">
        <v>9.4</v>
      </c>
      <c r="LQ372" s="1">
        <v>10.7</v>
      </c>
      <c r="LR372" s="1">
        <v>10.4</v>
      </c>
      <c r="LS372" s="1">
        <v>9.5</v>
      </c>
      <c r="LT372" s="1">
        <v>10</v>
      </c>
      <c r="LU372" s="1">
        <v>9.6999999999999993</v>
      </c>
      <c r="LV372" s="1">
        <v>9.4</v>
      </c>
      <c r="LW372" s="1">
        <v>9.1</v>
      </c>
      <c r="LX372" s="1">
        <v>8.9</v>
      </c>
      <c r="LY372" s="1">
        <v>8.5</v>
      </c>
      <c r="LZ372" s="1">
        <v>9.9</v>
      </c>
      <c r="MA372" s="1">
        <v>10.6</v>
      </c>
      <c r="MB372" s="1">
        <v>9.1999999999999993</v>
      </c>
      <c r="MC372" s="1">
        <v>7.4</v>
      </c>
      <c r="MD372" s="1">
        <v>10.9</v>
      </c>
      <c r="ME372" s="1">
        <v>65535</v>
      </c>
      <c r="MF372" s="1">
        <v>65535</v>
      </c>
      <c r="MG372" s="1">
        <v>65535</v>
      </c>
      <c r="MH372" s="1">
        <v>65535</v>
      </c>
      <c r="MI372" s="1">
        <v>65535</v>
      </c>
      <c r="MJ372" s="1">
        <v>65535</v>
      </c>
      <c r="MK372" s="1">
        <v>65535</v>
      </c>
      <c r="ML372" s="1">
        <v>65535</v>
      </c>
      <c r="MM372" s="1">
        <v>65535</v>
      </c>
      <c r="MN372" s="1">
        <v>65535</v>
      </c>
      <c r="MO372" s="1">
        <v>65535</v>
      </c>
      <c r="MP372" s="1">
        <v>65535</v>
      </c>
      <c r="MQ372" s="1">
        <v>65535</v>
      </c>
      <c r="MR372" s="1">
        <v>65535</v>
      </c>
      <c r="MS372" s="1">
        <v>65535</v>
      </c>
      <c r="MT372" s="1">
        <v>65535</v>
      </c>
      <c r="MU372" s="1">
        <v>65535</v>
      </c>
      <c r="MV372" s="1">
        <v>65535</v>
      </c>
      <c r="MW372" s="1">
        <v>65535</v>
      </c>
      <c r="MX372" s="1">
        <v>65535</v>
      </c>
      <c r="MY372" s="1">
        <v>65535</v>
      </c>
      <c r="MZ372" s="1">
        <v>65535</v>
      </c>
      <c r="NA372" s="1">
        <v>65535</v>
      </c>
      <c r="NB372" s="1">
        <v>65535</v>
      </c>
      <c r="NC372" s="1">
        <v>65535</v>
      </c>
      <c r="ND372" s="1">
        <v>65535</v>
      </c>
      <c r="NE372" s="1">
        <v>65535</v>
      </c>
      <c r="NF372" s="1">
        <v>65535</v>
      </c>
      <c r="NG372" s="1">
        <v>65535</v>
      </c>
      <c r="NH372" s="1">
        <v>65535</v>
      </c>
      <c r="NI372" s="1">
        <v>9.3000000000000007</v>
      </c>
      <c r="NJ372" s="6">
        <f t="shared" si="270"/>
        <v>0.967741935483871</v>
      </c>
      <c r="NK372" s="3">
        <f t="shared" si="271"/>
        <v>0.9642857142857143</v>
      </c>
      <c r="NL372" s="3">
        <f t="shared" si="272"/>
        <v>0.25806451612903225</v>
      </c>
      <c r="NM372" s="3">
        <f t="shared" si="273"/>
        <v>0</v>
      </c>
      <c r="NN372" s="3">
        <f t="shared" si="274"/>
        <v>0</v>
      </c>
      <c r="NO372" s="3">
        <f t="shared" si="275"/>
        <v>0</v>
      </c>
      <c r="NP372" s="3">
        <f t="shared" si="276"/>
        <v>0</v>
      </c>
      <c r="NQ372" s="3">
        <f t="shared" si="277"/>
        <v>0.83870967741935487</v>
      </c>
      <c r="NR372" s="3">
        <f t="shared" si="278"/>
        <v>1</v>
      </c>
      <c r="NS372" s="3">
        <f t="shared" si="279"/>
        <v>0.967741935483871</v>
      </c>
      <c r="NT372" s="3">
        <f t="shared" si="280"/>
        <v>1</v>
      </c>
      <c r="NU372" s="3">
        <f t="shared" si="281"/>
        <v>3.2258064516129031E-2</v>
      </c>
      <c r="NV372" s="3">
        <f t="shared" si="282"/>
        <v>0.49863013698630138</v>
      </c>
      <c r="NW372" s="5">
        <f t="shared" si="283"/>
        <v>7.8633333333333342</v>
      </c>
      <c r="NX372" s="1">
        <f t="shared" si="284"/>
        <v>8.0074074074074062</v>
      </c>
      <c r="NY372" s="1" t="e">
        <f t="shared" si="285"/>
        <v>#N/A</v>
      </c>
      <c r="NZ372" s="1" t="e">
        <f t="shared" si="286"/>
        <v>#N/A</v>
      </c>
      <c r="OA372" s="1" t="e">
        <f t="shared" si="287"/>
        <v>#N/A</v>
      </c>
      <c r="OB372" s="1" t="e">
        <f t="shared" si="288"/>
        <v>#N/A</v>
      </c>
      <c r="OC372" s="1" t="e">
        <f t="shared" si="289"/>
        <v>#N/A</v>
      </c>
      <c r="OD372" s="1">
        <f t="shared" si="290"/>
        <v>7.6692307692307704</v>
      </c>
      <c r="OE372" s="1">
        <f t="shared" si="291"/>
        <v>7.6833333333333336</v>
      </c>
      <c r="OF372" s="1">
        <f t="shared" si="292"/>
        <v>8.120000000000001</v>
      </c>
      <c r="OG372" s="1">
        <f t="shared" si="293"/>
        <v>9.6433333333333326</v>
      </c>
      <c r="OH372" s="1" t="e">
        <f t="shared" si="294"/>
        <v>#N/A</v>
      </c>
      <c r="OI372" s="111" t="e">
        <f>NA()</f>
        <v>#N/A</v>
      </c>
      <c r="OJ372" s="112" t="e">
        <f>NA()</f>
        <v>#N/A</v>
      </c>
      <c r="OK372" s="112" t="e">
        <f>NA()</f>
        <v>#N/A</v>
      </c>
      <c r="OL372" s="112" t="e">
        <f>NA()</f>
        <v>#N/A</v>
      </c>
      <c r="OM372" s="112" t="e">
        <f>NA()</f>
        <v>#N/A</v>
      </c>
      <c r="ON372" s="112" t="e">
        <f>NA()</f>
        <v>#N/A</v>
      </c>
      <c r="OO372" s="112" t="e">
        <f>NA()</f>
        <v>#N/A</v>
      </c>
      <c r="OP372" s="112" t="e">
        <f>NA()</f>
        <v>#N/A</v>
      </c>
      <c r="OQ372" s="112" t="e">
        <f>NA()</f>
        <v>#N/A</v>
      </c>
      <c r="OR372" s="112" t="e">
        <f>NA()</f>
        <v>#N/A</v>
      </c>
      <c r="OS372" s="112" t="e">
        <f>NA()</f>
        <v>#N/A</v>
      </c>
      <c r="OT372" s="112" t="e">
        <f>NA()</f>
        <v>#N/A</v>
      </c>
      <c r="OU372" s="5" t="e">
        <f t="shared" si="295"/>
        <v>#N/A</v>
      </c>
      <c r="OV372" s="1" t="e">
        <f t="shared" si="296"/>
        <v>#N/A</v>
      </c>
      <c r="OW372" s="1" t="e">
        <f t="shared" si="297"/>
        <v>#N/A</v>
      </c>
      <c r="OX372" s="1" t="e">
        <f t="shared" si="298"/>
        <v>#N/A</v>
      </c>
      <c r="OY372" s="1" t="e">
        <f t="shared" si="299"/>
        <v>#N/A</v>
      </c>
      <c r="OZ372" s="1" t="e">
        <f t="shared" si="300"/>
        <v>#N/A</v>
      </c>
      <c r="PA372" s="1" t="e">
        <f t="shared" si="301"/>
        <v>#N/A</v>
      </c>
      <c r="PB372" s="1" t="e">
        <f t="shared" si="302"/>
        <v>#N/A</v>
      </c>
      <c r="PC372" s="1" t="e">
        <f t="shared" si="303"/>
        <v>#N/A</v>
      </c>
      <c r="PD372" s="1" t="e">
        <f t="shared" si="304"/>
        <v>#N/A</v>
      </c>
      <c r="PE372" s="1" t="e">
        <f t="shared" si="305"/>
        <v>#N/A</v>
      </c>
      <c r="PF372" s="1" t="e">
        <f t="shared" si="306"/>
        <v>#N/A</v>
      </c>
      <c r="PG372" s="111" t="e">
        <f>NA()</f>
        <v>#N/A</v>
      </c>
      <c r="PH372" s="112" t="e">
        <f>NA()</f>
        <v>#N/A</v>
      </c>
      <c r="PI372" s="112" t="e">
        <f>NA()</f>
        <v>#N/A</v>
      </c>
      <c r="PJ372" s="112" t="e">
        <f>NA()</f>
        <v>#N/A</v>
      </c>
      <c r="PK372" s="112" t="e">
        <f>NA()</f>
        <v>#N/A</v>
      </c>
      <c r="PL372" s="112" t="e">
        <f>NA()</f>
        <v>#N/A</v>
      </c>
      <c r="PM372" s="112" t="e">
        <f>NA()</f>
        <v>#N/A</v>
      </c>
      <c r="PN372" s="112" t="e">
        <f>NA()</f>
        <v>#N/A</v>
      </c>
      <c r="PO372" s="112" t="e">
        <f>NA()</f>
        <v>#N/A</v>
      </c>
      <c r="PP372" s="112" t="e">
        <f>NA()</f>
        <v>#N/A</v>
      </c>
      <c r="PQ372" s="112" t="e">
        <f>NA()</f>
        <v>#N/A</v>
      </c>
      <c r="PR372" s="137" t="e">
        <f>NA()</f>
        <v>#N/A</v>
      </c>
      <c r="PS372" s="5">
        <f t="array" ref="PS372">+IF(ISERROR($NW372)=FALSE,MIN(IF($H372:$AL372&lt;65534,$H372:$AL372,"")),NA())</f>
        <v>6.3</v>
      </c>
      <c r="PT372" s="1">
        <f t="array" ref="PT372">+IF(ISERROR($NX372)=FALSE,MIN(IF($AM372:$BN372&lt;65534,$AM372:$BN372,"")),NA())</f>
        <v>5.6</v>
      </c>
      <c r="PU372" s="1" t="e">
        <f t="array" ref="PU372">+IF(ISERROR($NY372)=FALSE,MIN(IF($BP372:$CT372&lt;65534,$BP372:$CT372,"")),NA())</f>
        <v>#N/A</v>
      </c>
      <c r="PV372" s="1" t="e">
        <f t="array" ref="PV372">+IF(ISERROR($NZ372)=FALSE,MIN(IF($CU372:$DX372&lt;65534,$CU372:$DX372,"")),NA())</f>
        <v>#N/A</v>
      </c>
      <c r="PW372" s="1" t="e">
        <f t="array" ref="PW372">+IF(ISERROR($OA372)=FALSE,MIN(IF($DY372:$FC372&lt;65534,$DY372:$FC372,"")),NA())</f>
        <v>#N/A</v>
      </c>
      <c r="PX372" s="1" t="e">
        <f t="array" ref="PX372">+IF(ISERROR($OB372)=FALSE,MIN(IF($FD372:$GG372&lt;65534,$FD372:$GG372,"")),NA())</f>
        <v>#N/A</v>
      </c>
      <c r="PY372" s="1" t="e">
        <f t="array" ref="PY372">+IF(ISERROR($OC372)=FALSE,MIN(IF($GH372:$HL372&lt;65534,$GH372:$HL372,"")),NA())</f>
        <v>#N/A</v>
      </c>
      <c r="PZ372" s="1">
        <f t="array" ref="PZ372">+IF(ISERROR($OD372)=FALSE,MIN(IF($HM372:$IQ372&lt;65534,$HM372:$IQ372,"")),NA())</f>
        <v>4.8</v>
      </c>
      <c r="QA372" s="1">
        <f t="array" ref="QA372">+IF(ISERROR($OE372)=FALSE,MIN(IF($IR372:$JU372&lt;65534,$IR372:$JU372,"")),NA())</f>
        <v>5.6</v>
      </c>
      <c r="QB372" s="1">
        <f t="array" ref="QB372">+IF(ISERROR($OF372)=FALSE,MIN(IF($JV372:$KZ372&lt;65534,$JV372:$KZ372,"")),NA())</f>
        <v>4.7</v>
      </c>
      <c r="QC372" s="1">
        <f t="array" ref="QC372">+IF(ISERROR($OG372)=FALSE,MIN(IF($LA372:$MD372&lt;65534,$LA372:$MD372,"")),NA())</f>
        <v>7.4</v>
      </c>
      <c r="QD372" s="1" t="e">
        <f t="array" ref="QD372">+IF(ISERROR($OH372)=FALSE,MIN(IF($ME372:$NI372&lt;65534,$ME372:$NI372,"")),NA())</f>
        <v>#N/A</v>
      </c>
      <c r="QE372" s="5" t="e">
        <f t="shared" ref="QE372:QE433" si="307">+IF(ISERROR(PG372-PS372)=FALSE,PG372-PS372,NA())</f>
        <v>#N/A</v>
      </c>
      <c r="QF372" s="1" t="e">
        <f t="shared" ref="QF372:QF433" si="308">+IF(ISERROR(PH372-PT372)=FALSE,PH372-PT372,NA())</f>
        <v>#N/A</v>
      </c>
      <c r="QG372" s="1" t="e">
        <f t="shared" ref="QG372:QG433" si="309">+IF(ISERROR(PI372-PU372)=FALSE,PI372-PU372,NA())</f>
        <v>#N/A</v>
      </c>
      <c r="QH372" s="1" t="e">
        <f t="shared" ref="QH372:QH433" si="310">+IF(ISERROR(PJ372-PV372)=FALSE,PJ372-PV372,NA())</f>
        <v>#N/A</v>
      </c>
      <c r="QI372" s="1" t="e">
        <f t="shared" ref="QI372:QI433" si="311">+IF(ISERROR(PK372-PW372)=FALSE,PK372-PW372,NA())</f>
        <v>#N/A</v>
      </c>
      <c r="QJ372" s="1" t="e">
        <f t="shared" ref="QJ372:QJ433" si="312">+IF(ISERROR(PL372-PX372)=FALSE,PL372-PX372,NA())</f>
        <v>#N/A</v>
      </c>
      <c r="QK372" s="1" t="e">
        <f t="shared" ref="QK372:QK433" si="313">+IF(ISERROR(PM372-PY372)=FALSE,PM372-PY372,NA())</f>
        <v>#N/A</v>
      </c>
      <c r="QL372" s="1" t="e">
        <f t="shared" ref="QL372:QL433" si="314">+IF(ISERROR(PN372-PZ372)=FALSE,PN372-PZ372,NA())</f>
        <v>#N/A</v>
      </c>
      <c r="QM372" s="1" t="e">
        <f t="shared" ref="QM372:QM433" si="315">+IF(ISERROR(PO372-QA372)=FALSE,PO372-QA372,NA())</f>
        <v>#N/A</v>
      </c>
      <c r="QN372" s="1" t="e">
        <f t="shared" ref="QN372:QN433" si="316">+IF(ISERROR(PP372-QB372)=FALSE,PP372-QB372,NA())</f>
        <v>#N/A</v>
      </c>
      <c r="QO372" s="1" t="e">
        <f t="shared" ref="QO372:QO433" si="317">+IF(ISERROR(PQ372-QC372)=FALSE,PQ372-QC372,NA())</f>
        <v>#N/A</v>
      </c>
      <c r="QP372" s="1" t="e">
        <f t="shared" ref="QP372:QP433" si="318">+IF(ISERROR(PR372-QD372)=FALSE,PR372-QD372,NA())</f>
        <v>#N/A</v>
      </c>
      <c r="QQ372" s="5" t="s">
        <v>893</v>
      </c>
    </row>
    <row r="373" spans="1:459" s="1" customFormat="1" x14ac:dyDescent="0.2">
      <c r="A373" s="130">
        <v>21195190</v>
      </c>
      <c r="B373" s="131">
        <v>-74.311750000000004</v>
      </c>
      <c r="C373" s="131">
        <v>4.3101111111111106</v>
      </c>
      <c r="D373" s="132">
        <v>2256</v>
      </c>
      <c r="E373" s="133" t="s">
        <v>165</v>
      </c>
      <c r="F373" s="133" t="s">
        <v>165</v>
      </c>
      <c r="G373" s="133" t="s">
        <v>42</v>
      </c>
      <c r="H373" s="1">
        <v>65535</v>
      </c>
      <c r="I373" s="1">
        <v>10.3</v>
      </c>
      <c r="J373" s="1">
        <v>13</v>
      </c>
      <c r="K373" s="1">
        <v>11.9</v>
      </c>
      <c r="L373" s="1">
        <v>11.2</v>
      </c>
      <c r="M373" s="1">
        <v>11.6</v>
      </c>
      <c r="N373" s="1">
        <v>12.7</v>
      </c>
      <c r="O373" s="1">
        <v>10.7</v>
      </c>
      <c r="P373" s="1">
        <v>11.9</v>
      </c>
      <c r="Q373" s="1">
        <v>13</v>
      </c>
      <c r="R373" s="1">
        <v>12.9</v>
      </c>
      <c r="S373" s="1">
        <v>13.1</v>
      </c>
      <c r="T373" s="1">
        <v>10.5</v>
      </c>
      <c r="U373" s="1">
        <v>11</v>
      </c>
      <c r="V373" s="1">
        <v>10.5</v>
      </c>
      <c r="W373" s="1">
        <v>11</v>
      </c>
      <c r="X373" s="1">
        <v>11.4</v>
      </c>
      <c r="Y373" s="1">
        <v>12</v>
      </c>
      <c r="Z373" s="1">
        <v>13.7</v>
      </c>
      <c r="AA373" s="1">
        <v>10.3</v>
      </c>
      <c r="AB373" s="1">
        <v>11.3</v>
      </c>
      <c r="AC373" s="1">
        <v>14</v>
      </c>
      <c r="AD373" s="1">
        <v>12.8</v>
      </c>
      <c r="AE373" s="1">
        <v>13.7</v>
      </c>
      <c r="AF373" s="1">
        <v>12.1</v>
      </c>
      <c r="AG373" s="1">
        <v>10.5</v>
      </c>
      <c r="AH373" s="1">
        <v>12.8</v>
      </c>
      <c r="AI373" s="1">
        <v>13.6</v>
      </c>
      <c r="AJ373" s="1">
        <v>11.8</v>
      </c>
      <c r="AK373" s="1">
        <v>10.5</v>
      </c>
      <c r="AL373" s="1">
        <v>11.1</v>
      </c>
      <c r="AM373" s="1">
        <v>65535</v>
      </c>
      <c r="AN373" s="1">
        <v>12.3</v>
      </c>
      <c r="AO373" s="1">
        <v>9.6999999999999993</v>
      </c>
      <c r="AP373" s="1">
        <v>11.8</v>
      </c>
      <c r="AQ373" s="1">
        <v>12.2</v>
      </c>
      <c r="AR373" s="1">
        <v>11.1</v>
      </c>
      <c r="AS373" s="1">
        <v>13.1</v>
      </c>
      <c r="AT373" s="1">
        <v>12.3</v>
      </c>
      <c r="AU373" s="1">
        <v>13.1</v>
      </c>
      <c r="AV373" s="1">
        <v>11</v>
      </c>
      <c r="AW373" s="1">
        <v>11.7</v>
      </c>
      <c r="AX373" s="1">
        <v>11.1</v>
      </c>
      <c r="AY373" s="1">
        <v>11.4</v>
      </c>
      <c r="AZ373" s="1">
        <v>12.1</v>
      </c>
      <c r="BA373" s="1">
        <v>10.8</v>
      </c>
      <c r="BB373" s="1">
        <v>12.3</v>
      </c>
      <c r="BC373" s="1">
        <v>12.1</v>
      </c>
      <c r="BD373" s="1">
        <v>14.1</v>
      </c>
      <c r="BE373" s="1">
        <v>12.7</v>
      </c>
      <c r="BF373" s="1">
        <v>13.5</v>
      </c>
      <c r="BG373" s="1">
        <v>12.6</v>
      </c>
      <c r="BH373" s="1">
        <v>11.7</v>
      </c>
      <c r="BI373" s="1">
        <v>13.3</v>
      </c>
      <c r="BJ373" s="1">
        <v>14.1</v>
      </c>
      <c r="BK373" s="1">
        <v>13.4</v>
      </c>
      <c r="BL373" s="1">
        <v>13.5</v>
      </c>
      <c r="BM373" s="1">
        <v>13.5</v>
      </c>
      <c r="BN373" s="1">
        <v>12.7</v>
      </c>
      <c r="BO373" s="102"/>
      <c r="BP373" s="1">
        <v>11.5</v>
      </c>
      <c r="BQ373" s="1">
        <v>12.3</v>
      </c>
      <c r="BR373" s="1">
        <v>13.2</v>
      </c>
      <c r="BS373" s="1">
        <v>12.6</v>
      </c>
      <c r="BT373" s="1">
        <v>13.6</v>
      </c>
      <c r="BU373" s="1">
        <v>12</v>
      </c>
      <c r="BV373" s="1">
        <v>12.3</v>
      </c>
      <c r="BW373" s="1">
        <v>12.4</v>
      </c>
      <c r="BX373" s="1">
        <v>13.5</v>
      </c>
      <c r="BY373" s="1">
        <v>14.6</v>
      </c>
      <c r="BZ373" s="1">
        <v>14.4</v>
      </c>
      <c r="CA373" s="1">
        <v>12.8</v>
      </c>
      <c r="CB373" s="1">
        <v>14.5</v>
      </c>
      <c r="CC373" s="1">
        <v>13.5</v>
      </c>
      <c r="CD373" s="1">
        <v>14</v>
      </c>
      <c r="CE373" s="1">
        <v>11.6</v>
      </c>
      <c r="CF373" s="1">
        <v>13.6</v>
      </c>
      <c r="CG373" s="1">
        <v>13.3</v>
      </c>
      <c r="CH373" s="1">
        <v>14.4</v>
      </c>
      <c r="CI373" s="1">
        <v>14.5</v>
      </c>
      <c r="CJ373" s="1">
        <v>12.8</v>
      </c>
      <c r="CK373" s="1">
        <v>14.1</v>
      </c>
      <c r="CL373" s="1">
        <v>14.1</v>
      </c>
      <c r="CM373" s="1">
        <v>12.9</v>
      </c>
      <c r="CN373" s="1">
        <v>11.7</v>
      </c>
      <c r="CO373" s="1">
        <v>11.4</v>
      </c>
      <c r="CP373" s="1">
        <v>11.4</v>
      </c>
      <c r="CQ373" s="1">
        <v>12.6</v>
      </c>
      <c r="CR373" s="1">
        <v>13.3</v>
      </c>
      <c r="CS373" s="1">
        <v>13.7</v>
      </c>
      <c r="CT373" s="1">
        <v>12.3</v>
      </c>
      <c r="CU373" s="1">
        <v>14.4</v>
      </c>
      <c r="CV373" s="1">
        <v>13.3</v>
      </c>
      <c r="CW373" s="1">
        <v>10.8</v>
      </c>
      <c r="CX373" s="1">
        <v>11.8</v>
      </c>
      <c r="CY373" s="1">
        <v>14.3</v>
      </c>
      <c r="CZ373" s="1">
        <v>13.9</v>
      </c>
      <c r="DA373" s="1">
        <v>13.7</v>
      </c>
      <c r="DB373" s="1">
        <v>11.3</v>
      </c>
      <c r="DC373" s="1">
        <v>12.1</v>
      </c>
      <c r="DD373" s="1">
        <v>11.9</v>
      </c>
      <c r="DE373" s="1">
        <v>12.8</v>
      </c>
      <c r="DF373" s="1">
        <v>12.8</v>
      </c>
      <c r="DG373" s="1">
        <v>12.6</v>
      </c>
      <c r="DH373" s="1">
        <v>11.7</v>
      </c>
      <c r="DI373" s="1">
        <v>13.2</v>
      </c>
      <c r="DJ373" s="1">
        <v>13</v>
      </c>
      <c r="DK373" s="1">
        <v>12.8</v>
      </c>
      <c r="DL373" s="1">
        <v>13.9</v>
      </c>
      <c r="DM373" s="1">
        <v>12</v>
      </c>
      <c r="DN373" s="1">
        <v>13.1</v>
      </c>
      <c r="DO373" s="1">
        <v>13.2</v>
      </c>
      <c r="DP373" s="1">
        <v>13.7</v>
      </c>
      <c r="DQ373" s="1">
        <v>13.2</v>
      </c>
      <c r="DR373" s="1">
        <v>13.6</v>
      </c>
      <c r="DS373" s="1">
        <v>11.6</v>
      </c>
      <c r="DT373" s="1">
        <v>14.6</v>
      </c>
      <c r="DU373" s="1">
        <v>13.9</v>
      </c>
      <c r="DV373" s="1">
        <v>12.3</v>
      </c>
      <c r="DW373" s="1">
        <v>14.1</v>
      </c>
      <c r="DX373" s="1">
        <v>12.4</v>
      </c>
      <c r="DY373" s="1">
        <v>11.7</v>
      </c>
      <c r="DZ373" s="1">
        <v>11.6</v>
      </c>
      <c r="EA373" s="1">
        <v>13.1</v>
      </c>
      <c r="EB373" s="1">
        <v>13.8</v>
      </c>
      <c r="EC373" s="1">
        <v>13.4</v>
      </c>
      <c r="ED373" s="1">
        <v>14.6</v>
      </c>
      <c r="EE373" s="1">
        <v>13.4</v>
      </c>
      <c r="EF373" s="1">
        <v>13.8</v>
      </c>
      <c r="EG373" s="1">
        <v>13.6</v>
      </c>
      <c r="EH373" s="1">
        <v>13.7</v>
      </c>
      <c r="EI373" s="1">
        <v>13.6</v>
      </c>
      <c r="EJ373" s="1">
        <v>13.6</v>
      </c>
      <c r="EK373" s="1">
        <v>13</v>
      </c>
      <c r="EL373" s="1">
        <v>13.4</v>
      </c>
      <c r="EM373" s="1">
        <v>13.6</v>
      </c>
      <c r="EN373" s="1">
        <v>13.6</v>
      </c>
      <c r="EO373" s="1">
        <v>13.6</v>
      </c>
      <c r="EP373" s="1">
        <v>12</v>
      </c>
      <c r="EQ373" s="1">
        <v>13.7</v>
      </c>
      <c r="ER373" s="1">
        <v>13.3</v>
      </c>
      <c r="ES373" s="1">
        <v>14.1</v>
      </c>
      <c r="ET373" s="1">
        <v>14.5</v>
      </c>
      <c r="EU373" s="1">
        <v>12.6</v>
      </c>
      <c r="EV373" s="1">
        <v>13.2</v>
      </c>
      <c r="EW373" s="1">
        <v>12.9</v>
      </c>
      <c r="EX373" s="1">
        <v>13</v>
      </c>
      <c r="EY373" s="1">
        <v>65535</v>
      </c>
      <c r="EZ373" s="1">
        <v>65535</v>
      </c>
      <c r="FA373" s="1">
        <v>65535</v>
      </c>
      <c r="FB373" s="1">
        <v>65535</v>
      </c>
      <c r="FC373" s="1">
        <v>65535</v>
      </c>
      <c r="FD373" s="1">
        <v>65535</v>
      </c>
      <c r="FE373" s="1">
        <v>65535</v>
      </c>
      <c r="FF373" s="1">
        <v>65535</v>
      </c>
      <c r="FG373" s="1">
        <v>65535</v>
      </c>
      <c r="FH373" s="1">
        <v>65535</v>
      </c>
      <c r="FI373" s="1">
        <v>65535</v>
      </c>
      <c r="FJ373" s="1">
        <v>65535</v>
      </c>
      <c r="FK373" s="1">
        <v>65535</v>
      </c>
      <c r="FL373" s="1">
        <v>65535</v>
      </c>
      <c r="FM373" s="1">
        <v>65535</v>
      </c>
      <c r="FN373" s="1">
        <v>65535</v>
      </c>
      <c r="FO373" s="1">
        <v>65535</v>
      </c>
      <c r="FP373" s="1">
        <v>65535</v>
      </c>
      <c r="FQ373" s="1">
        <v>65535</v>
      </c>
      <c r="FR373" s="1">
        <v>65535</v>
      </c>
      <c r="FS373" s="1">
        <v>65535</v>
      </c>
      <c r="FT373" s="1">
        <v>65535</v>
      </c>
      <c r="FU373" s="1">
        <v>65535</v>
      </c>
      <c r="FV373" s="1">
        <v>65535</v>
      </c>
      <c r="FW373" s="1">
        <v>65535</v>
      </c>
      <c r="FX373" s="1">
        <v>65535</v>
      </c>
      <c r="FY373" s="1">
        <v>65535</v>
      </c>
      <c r="FZ373" s="1">
        <v>65535</v>
      </c>
      <c r="GA373" s="1">
        <v>65535</v>
      </c>
      <c r="GB373" s="1">
        <v>65535</v>
      </c>
      <c r="GC373" s="1">
        <v>65535</v>
      </c>
      <c r="GD373" s="1">
        <v>65535</v>
      </c>
      <c r="GE373" s="1">
        <v>65535</v>
      </c>
      <c r="GF373" s="1">
        <v>65535</v>
      </c>
      <c r="GG373" s="1">
        <v>65535</v>
      </c>
      <c r="GH373" s="1">
        <v>65535</v>
      </c>
      <c r="GI373" s="1">
        <v>65535</v>
      </c>
      <c r="GJ373" s="1">
        <v>65535</v>
      </c>
      <c r="GK373" s="1">
        <v>65535</v>
      </c>
      <c r="GL373" s="1">
        <v>65535</v>
      </c>
      <c r="GM373" s="1">
        <v>65535</v>
      </c>
      <c r="GN373" s="1">
        <v>65535</v>
      </c>
      <c r="GO373" s="1">
        <v>65535</v>
      </c>
      <c r="GP373" s="1">
        <v>65535</v>
      </c>
      <c r="GQ373" s="1">
        <v>65535</v>
      </c>
      <c r="GR373" s="1">
        <v>65535</v>
      </c>
      <c r="GS373" s="1">
        <v>65535</v>
      </c>
      <c r="GT373" s="1">
        <v>65535</v>
      </c>
      <c r="GU373" s="1">
        <v>65535</v>
      </c>
      <c r="GV373" s="1">
        <v>65535</v>
      </c>
      <c r="GW373" s="1">
        <v>65535</v>
      </c>
      <c r="GX373" s="1">
        <v>65535</v>
      </c>
      <c r="GY373" s="1">
        <v>65535</v>
      </c>
      <c r="GZ373" s="1">
        <v>65535</v>
      </c>
      <c r="HA373" s="1">
        <v>65535</v>
      </c>
      <c r="HB373" s="1">
        <v>65535</v>
      </c>
      <c r="HC373" s="1">
        <v>65535</v>
      </c>
      <c r="HD373" s="1">
        <v>65535</v>
      </c>
      <c r="HE373" s="1">
        <v>65535</v>
      </c>
      <c r="HF373" s="1">
        <v>65535</v>
      </c>
      <c r="HG373" s="1">
        <v>65535</v>
      </c>
      <c r="HH373" s="1">
        <v>65535</v>
      </c>
      <c r="HI373" s="1">
        <v>65535</v>
      </c>
      <c r="HJ373" s="1">
        <v>65535</v>
      </c>
      <c r="HK373" s="1">
        <v>65535</v>
      </c>
      <c r="HL373" s="1">
        <v>65535</v>
      </c>
      <c r="HM373" s="1">
        <v>65535</v>
      </c>
      <c r="HN373" s="1">
        <v>65535</v>
      </c>
      <c r="HO373" s="1">
        <v>65535</v>
      </c>
      <c r="HP373" s="1">
        <v>65535</v>
      </c>
      <c r="HQ373" s="1">
        <v>65535</v>
      </c>
      <c r="HR373" s="1">
        <v>65535</v>
      </c>
      <c r="HS373" s="1">
        <v>65535</v>
      </c>
      <c r="HT373" s="1">
        <v>65535</v>
      </c>
      <c r="HU373" s="1">
        <v>65535</v>
      </c>
      <c r="HV373" s="1">
        <v>65535</v>
      </c>
      <c r="HW373" s="1">
        <v>65535</v>
      </c>
      <c r="HX373" s="1">
        <v>65535</v>
      </c>
      <c r="HY373" s="1">
        <v>65535</v>
      </c>
      <c r="HZ373" s="1">
        <v>65535</v>
      </c>
      <c r="IA373" s="1">
        <v>65535</v>
      </c>
      <c r="IB373" s="1">
        <v>65535</v>
      </c>
      <c r="IC373" s="1">
        <v>65535</v>
      </c>
      <c r="ID373" s="1">
        <v>65535</v>
      </c>
      <c r="IE373" s="1">
        <v>65535</v>
      </c>
      <c r="IF373" s="1">
        <v>65535</v>
      </c>
      <c r="IG373" s="1">
        <v>65535</v>
      </c>
      <c r="IH373" s="1">
        <v>65535</v>
      </c>
      <c r="II373" s="1">
        <v>65535</v>
      </c>
      <c r="IJ373" s="1">
        <v>65535</v>
      </c>
      <c r="IK373" s="1">
        <v>65535</v>
      </c>
      <c r="IL373" s="1">
        <v>65535</v>
      </c>
      <c r="IM373" s="1">
        <v>65535</v>
      </c>
      <c r="IN373" s="1">
        <v>65535</v>
      </c>
      <c r="IO373" s="1">
        <v>65535</v>
      </c>
      <c r="IP373" s="1">
        <v>65535</v>
      </c>
      <c r="IQ373" s="1">
        <v>65535</v>
      </c>
      <c r="IR373" s="1">
        <v>65535</v>
      </c>
      <c r="IS373" s="1">
        <v>65535</v>
      </c>
      <c r="IT373" s="1">
        <v>65535</v>
      </c>
      <c r="IU373" s="1">
        <v>65535</v>
      </c>
      <c r="IV373" s="1">
        <v>65535</v>
      </c>
      <c r="IW373" s="1">
        <v>65535</v>
      </c>
      <c r="IX373" s="1">
        <v>65535</v>
      </c>
      <c r="IY373" s="1">
        <v>65535</v>
      </c>
      <c r="IZ373" s="1">
        <v>65535</v>
      </c>
      <c r="JA373" s="1">
        <v>65535</v>
      </c>
      <c r="JB373" s="1">
        <v>65535</v>
      </c>
      <c r="JC373" s="1">
        <v>65535</v>
      </c>
      <c r="JD373" s="1">
        <v>65535</v>
      </c>
      <c r="JE373" s="1">
        <v>65535</v>
      </c>
      <c r="JF373" s="1">
        <v>65535</v>
      </c>
      <c r="JG373" s="1">
        <v>65535</v>
      </c>
      <c r="JH373" s="1">
        <v>65535</v>
      </c>
      <c r="JI373" s="1">
        <v>65535</v>
      </c>
      <c r="JJ373" s="1">
        <v>65535</v>
      </c>
      <c r="JK373" s="1">
        <v>65535</v>
      </c>
      <c r="JL373" s="1">
        <v>65535</v>
      </c>
      <c r="JM373" s="1">
        <v>65535</v>
      </c>
      <c r="JN373" s="1">
        <v>65535</v>
      </c>
      <c r="JO373" s="1">
        <v>65535</v>
      </c>
      <c r="JP373" s="1">
        <v>65535</v>
      </c>
      <c r="JQ373" s="1">
        <v>12.5</v>
      </c>
      <c r="JR373" s="1">
        <v>11.2</v>
      </c>
      <c r="JS373" s="1">
        <v>13.4</v>
      </c>
      <c r="JT373" s="1">
        <v>13.6</v>
      </c>
      <c r="JU373" s="1">
        <v>11.9</v>
      </c>
      <c r="JV373" s="1">
        <v>11.6</v>
      </c>
      <c r="JW373" s="1">
        <v>11.5</v>
      </c>
      <c r="JX373" s="1">
        <v>12.2</v>
      </c>
      <c r="JY373" s="1">
        <v>12.2</v>
      </c>
      <c r="JZ373" s="1">
        <v>10.4</v>
      </c>
      <c r="KA373" s="1">
        <v>11.2</v>
      </c>
      <c r="KB373" s="1">
        <v>12.1</v>
      </c>
      <c r="KC373" s="1">
        <v>12.2</v>
      </c>
      <c r="KD373" s="1">
        <v>10.8</v>
      </c>
      <c r="KE373" s="1">
        <v>12.5</v>
      </c>
      <c r="KF373" s="1">
        <v>12.8</v>
      </c>
      <c r="KG373" s="1">
        <v>13.6</v>
      </c>
      <c r="KH373" s="1">
        <v>13.4</v>
      </c>
      <c r="KI373" s="1">
        <v>13.1</v>
      </c>
      <c r="KJ373" s="1">
        <v>9.9</v>
      </c>
      <c r="KK373" s="1">
        <v>11.6</v>
      </c>
      <c r="KL373" s="1">
        <v>10.8</v>
      </c>
      <c r="KM373" s="1">
        <v>11.7</v>
      </c>
      <c r="KN373" s="1">
        <v>12.7</v>
      </c>
      <c r="KO373" s="1">
        <v>10.8</v>
      </c>
      <c r="KP373" s="1">
        <v>12.5</v>
      </c>
      <c r="KQ373" s="1">
        <v>10.9</v>
      </c>
      <c r="KR373" s="1">
        <v>11.6</v>
      </c>
      <c r="KS373" s="1">
        <v>13.4</v>
      </c>
      <c r="KT373" s="1">
        <v>13.6</v>
      </c>
      <c r="KU373" s="1">
        <v>14.1</v>
      </c>
      <c r="KV373" s="1">
        <v>11.5</v>
      </c>
      <c r="KW373" s="1">
        <v>12.4</v>
      </c>
      <c r="KX373" s="1">
        <v>13</v>
      </c>
      <c r="KY373" s="1">
        <v>12.8</v>
      </c>
      <c r="KZ373" s="1">
        <v>11.9</v>
      </c>
      <c r="LA373" s="1">
        <v>11.2</v>
      </c>
      <c r="LB373" s="1">
        <v>12.2</v>
      </c>
      <c r="LC373" s="1">
        <v>11.6</v>
      </c>
      <c r="LD373" s="1">
        <v>11.2</v>
      </c>
      <c r="LE373" s="1">
        <v>12.7</v>
      </c>
      <c r="LF373" s="1">
        <v>12.5</v>
      </c>
      <c r="LG373" s="1">
        <v>11.5</v>
      </c>
      <c r="LH373" s="1">
        <v>13.1</v>
      </c>
      <c r="LI373" s="1">
        <v>12.7</v>
      </c>
      <c r="LJ373" s="1">
        <v>13.3</v>
      </c>
      <c r="LK373" s="1">
        <v>14.1</v>
      </c>
      <c r="LL373" s="1">
        <v>13.4</v>
      </c>
      <c r="LM373" s="1">
        <v>14</v>
      </c>
      <c r="LN373" s="1">
        <v>12.4</v>
      </c>
      <c r="LO373" s="1">
        <v>12.8</v>
      </c>
      <c r="LP373" s="1">
        <v>12.6</v>
      </c>
      <c r="LQ373" s="1">
        <v>13.1</v>
      </c>
      <c r="LR373" s="1">
        <v>11.8</v>
      </c>
      <c r="LS373" s="1">
        <v>12.3</v>
      </c>
      <c r="LT373" s="1">
        <v>12.5</v>
      </c>
      <c r="LU373" s="1">
        <v>13.7</v>
      </c>
      <c r="LV373" s="1">
        <v>13.1</v>
      </c>
      <c r="LW373" s="1">
        <v>11.1</v>
      </c>
      <c r="LX373" s="1">
        <v>12.7</v>
      </c>
      <c r="LY373" s="1">
        <v>11.4</v>
      </c>
      <c r="LZ373" s="1">
        <v>12.9</v>
      </c>
      <c r="MA373" s="1">
        <v>14.7</v>
      </c>
      <c r="MB373" s="1">
        <v>14.4</v>
      </c>
      <c r="MC373" s="1">
        <v>11.5</v>
      </c>
      <c r="MD373" s="1">
        <v>12.8</v>
      </c>
      <c r="ME373" s="1">
        <v>65535</v>
      </c>
      <c r="MF373" s="1">
        <v>65535</v>
      </c>
      <c r="MG373" s="1">
        <v>65535</v>
      </c>
      <c r="MH373" s="1">
        <v>65535</v>
      </c>
      <c r="MI373" s="1">
        <v>65535</v>
      </c>
      <c r="MJ373" s="1">
        <v>65535</v>
      </c>
      <c r="MK373" s="1">
        <v>65535</v>
      </c>
      <c r="ML373" s="1">
        <v>65535</v>
      </c>
      <c r="MM373" s="1">
        <v>65535</v>
      </c>
      <c r="MN373" s="1">
        <v>65535</v>
      </c>
      <c r="MO373" s="1">
        <v>65535</v>
      </c>
      <c r="MP373" s="1">
        <v>65535</v>
      </c>
      <c r="MQ373" s="1">
        <v>65535</v>
      </c>
      <c r="MR373" s="1">
        <v>65535</v>
      </c>
      <c r="MS373" s="1">
        <v>65535</v>
      </c>
      <c r="MT373" s="1">
        <v>65535</v>
      </c>
      <c r="MU373" s="1">
        <v>65535</v>
      </c>
      <c r="MV373" s="1">
        <v>65535</v>
      </c>
      <c r="MW373" s="1">
        <v>65535</v>
      </c>
      <c r="MX373" s="1">
        <v>65535</v>
      </c>
      <c r="MY373" s="1">
        <v>65535</v>
      </c>
      <c r="MZ373" s="1">
        <v>65535</v>
      </c>
      <c r="NA373" s="1">
        <v>65535</v>
      </c>
      <c r="NB373" s="1">
        <v>65535</v>
      </c>
      <c r="NC373" s="1">
        <v>65535</v>
      </c>
      <c r="ND373" s="1">
        <v>65535</v>
      </c>
      <c r="NE373" s="1">
        <v>65535</v>
      </c>
      <c r="NF373" s="1">
        <v>65535</v>
      </c>
      <c r="NG373" s="1">
        <v>65535</v>
      </c>
      <c r="NH373" s="1">
        <v>65535</v>
      </c>
      <c r="NI373" s="1">
        <v>12.9</v>
      </c>
      <c r="NJ373" s="6">
        <f t="shared" si="270"/>
        <v>0.967741935483871</v>
      </c>
      <c r="NK373" s="3">
        <f t="shared" si="271"/>
        <v>0.9642857142857143</v>
      </c>
      <c r="NL373" s="3">
        <f t="shared" si="272"/>
        <v>1</v>
      </c>
      <c r="NM373" s="3">
        <f t="shared" si="273"/>
        <v>1</v>
      </c>
      <c r="NN373" s="3">
        <f t="shared" si="274"/>
        <v>0.83870967741935487</v>
      </c>
      <c r="NO373" s="3">
        <f t="shared" si="275"/>
        <v>0</v>
      </c>
      <c r="NP373" s="3">
        <f t="shared" si="276"/>
        <v>0</v>
      </c>
      <c r="NQ373" s="3">
        <f t="shared" si="277"/>
        <v>0</v>
      </c>
      <c r="NR373" s="3">
        <f t="shared" si="278"/>
        <v>0.16666666666666666</v>
      </c>
      <c r="NS373" s="3">
        <f t="shared" si="279"/>
        <v>1</v>
      </c>
      <c r="NT373" s="3">
        <f t="shared" si="280"/>
        <v>1</v>
      </c>
      <c r="NU373" s="3">
        <f t="shared" si="281"/>
        <v>3.2258064516129031E-2</v>
      </c>
      <c r="NV373" s="3">
        <f t="shared" si="282"/>
        <v>0.57808219178082187</v>
      </c>
      <c r="NW373" s="5">
        <f t="shared" si="283"/>
        <v>11.89666666666667</v>
      </c>
      <c r="NX373" s="1">
        <f t="shared" si="284"/>
        <v>12.34074074074074</v>
      </c>
      <c r="NY373" s="1">
        <f t="shared" si="285"/>
        <v>13.061290322580646</v>
      </c>
      <c r="NZ373" s="1">
        <f t="shared" si="286"/>
        <v>12.933333333333335</v>
      </c>
      <c r="OA373" s="1">
        <f t="shared" si="287"/>
        <v>13.323076923076922</v>
      </c>
      <c r="OB373" s="1" t="e">
        <f t="shared" si="288"/>
        <v>#N/A</v>
      </c>
      <c r="OC373" s="1" t="e">
        <f t="shared" si="289"/>
        <v>#N/A</v>
      </c>
      <c r="OD373" s="1" t="e">
        <f t="shared" si="290"/>
        <v>#N/A</v>
      </c>
      <c r="OE373" s="1" t="e">
        <f t="shared" si="291"/>
        <v>#N/A</v>
      </c>
      <c r="OF373" s="1">
        <f t="shared" si="292"/>
        <v>12.090322580645161</v>
      </c>
      <c r="OG373" s="1">
        <f t="shared" si="293"/>
        <v>12.643333333333334</v>
      </c>
      <c r="OH373" s="1" t="e">
        <f t="shared" si="294"/>
        <v>#N/A</v>
      </c>
      <c r="OI373" s="111" t="e">
        <f>NA()</f>
        <v>#N/A</v>
      </c>
      <c r="OJ373" s="112" t="e">
        <f>NA()</f>
        <v>#N/A</v>
      </c>
      <c r="OK373" s="112" t="e">
        <f>NA()</f>
        <v>#N/A</v>
      </c>
      <c r="OL373" s="112" t="e">
        <f>NA()</f>
        <v>#N/A</v>
      </c>
      <c r="OM373" s="112" t="e">
        <f>NA()</f>
        <v>#N/A</v>
      </c>
      <c r="ON373" s="112" t="e">
        <f>NA()</f>
        <v>#N/A</v>
      </c>
      <c r="OO373" s="112" t="e">
        <f>NA()</f>
        <v>#N/A</v>
      </c>
      <c r="OP373" s="112" t="e">
        <f>NA()</f>
        <v>#N/A</v>
      </c>
      <c r="OQ373" s="112" t="e">
        <f>NA()</f>
        <v>#N/A</v>
      </c>
      <c r="OR373" s="112" t="e">
        <f>NA()</f>
        <v>#N/A</v>
      </c>
      <c r="OS373" s="112" t="e">
        <f>NA()</f>
        <v>#N/A</v>
      </c>
      <c r="OT373" s="112" t="e">
        <f>NA()</f>
        <v>#N/A</v>
      </c>
      <c r="OU373" s="5" t="e">
        <f t="shared" si="295"/>
        <v>#N/A</v>
      </c>
      <c r="OV373" s="1" t="e">
        <f t="shared" si="296"/>
        <v>#N/A</v>
      </c>
      <c r="OW373" s="1" t="e">
        <f t="shared" si="297"/>
        <v>#N/A</v>
      </c>
      <c r="OX373" s="1" t="e">
        <f t="shared" si="298"/>
        <v>#N/A</v>
      </c>
      <c r="OY373" s="1" t="e">
        <f t="shared" si="299"/>
        <v>#N/A</v>
      </c>
      <c r="OZ373" s="1" t="e">
        <f t="shared" si="300"/>
        <v>#N/A</v>
      </c>
      <c r="PA373" s="1" t="e">
        <f t="shared" si="301"/>
        <v>#N/A</v>
      </c>
      <c r="PB373" s="1" t="e">
        <f t="shared" si="302"/>
        <v>#N/A</v>
      </c>
      <c r="PC373" s="1" t="e">
        <f t="shared" si="303"/>
        <v>#N/A</v>
      </c>
      <c r="PD373" s="1" t="e">
        <f t="shared" si="304"/>
        <v>#N/A</v>
      </c>
      <c r="PE373" s="1" t="e">
        <f t="shared" si="305"/>
        <v>#N/A</v>
      </c>
      <c r="PF373" s="1" t="e">
        <f t="shared" si="306"/>
        <v>#N/A</v>
      </c>
      <c r="PG373" s="111" t="e">
        <f>NA()</f>
        <v>#N/A</v>
      </c>
      <c r="PH373" s="112" t="e">
        <f>NA()</f>
        <v>#N/A</v>
      </c>
      <c r="PI373" s="112" t="e">
        <f>NA()</f>
        <v>#N/A</v>
      </c>
      <c r="PJ373" s="112" t="e">
        <f>NA()</f>
        <v>#N/A</v>
      </c>
      <c r="PK373" s="112" t="e">
        <f>NA()</f>
        <v>#N/A</v>
      </c>
      <c r="PL373" s="112" t="e">
        <f>NA()</f>
        <v>#N/A</v>
      </c>
      <c r="PM373" s="112" t="e">
        <f>NA()</f>
        <v>#N/A</v>
      </c>
      <c r="PN373" s="112" t="e">
        <f>NA()</f>
        <v>#N/A</v>
      </c>
      <c r="PO373" s="112" t="e">
        <f>NA()</f>
        <v>#N/A</v>
      </c>
      <c r="PP373" s="112" t="e">
        <f>NA()</f>
        <v>#N/A</v>
      </c>
      <c r="PQ373" s="112" t="e">
        <f>NA()</f>
        <v>#N/A</v>
      </c>
      <c r="PR373" s="137" t="e">
        <f>NA()</f>
        <v>#N/A</v>
      </c>
      <c r="PS373" s="5">
        <f t="array" ref="PS373">+IF(ISERROR($NW373)=FALSE,MIN(IF($H373:$AL373&lt;65534,$H373:$AL373,"")),NA())</f>
        <v>10.3</v>
      </c>
      <c r="PT373" s="1">
        <f t="array" ref="PT373">+IF(ISERROR($NX373)=FALSE,MIN(IF($AM373:$BN373&lt;65534,$AM373:$BN373,"")),NA())</f>
        <v>9.6999999999999993</v>
      </c>
      <c r="PU373" s="1">
        <f t="array" ref="PU373">+IF(ISERROR($NY373)=FALSE,MIN(IF($BP373:$CT373&lt;65534,$BP373:$CT373,"")),NA())</f>
        <v>11.4</v>
      </c>
      <c r="PV373" s="1">
        <f t="array" ref="PV373">+IF(ISERROR($NZ373)=FALSE,MIN(IF($CU373:$DX373&lt;65534,$CU373:$DX373,"")),NA())</f>
        <v>10.8</v>
      </c>
      <c r="PW373" s="1">
        <f t="array" ref="PW373">+IF(ISERROR($OA373)=FALSE,MIN(IF($DY373:$FC373&lt;65534,$DY373:$FC373,"")),NA())</f>
        <v>11.6</v>
      </c>
      <c r="PX373" s="1" t="e">
        <f t="array" ref="PX373">+IF(ISERROR($OB373)=FALSE,MIN(IF($FD373:$GG373&lt;65534,$FD373:$GG373,"")),NA())</f>
        <v>#N/A</v>
      </c>
      <c r="PY373" s="1" t="e">
        <f t="array" ref="PY373">+IF(ISERROR($OC373)=FALSE,MIN(IF($GH373:$HL373&lt;65534,$GH373:$HL373,"")),NA())</f>
        <v>#N/A</v>
      </c>
      <c r="PZ373" s="1" t="e">
        <f t="array" ref="PZ373">+IF(ISERROR($OD373)=FALSE,MIN(IF($HM373:$IQ373&lt;65534,$HM373:$IQ373,"")),NA())</f>
        <v>#N/A</v>
      </c>
      <c r="QA373" s="1" t="e">
        <f t="array" ref="QA373">+IF(ISERROR($OE373)=FALSE,MIN(IF($IR373:$JU373&lt;65534,$IR373:$JU373,"")),NA())</f>
        <v>#N/A</v>
      </c>
      <c r="QB373" s="1">
        <f t="array" ref="QB373">+IF(ISERROR($OF373)=FALSE,MIN(IF($JV373:$KZ373&lt;65534,$JV373:$KZ373,"")),NA())</f>
        <v>9.9</v>
      </c>
      <c r="QC373" s="1">
        <f t="array" ref="QC373">+IF(ISERROR($OG373)=FALSE,MIN(IF($LA373:$MD373&lt;65534,$LA373:$MD373,"")),NA())</f>
        <v>11.1</v>
      </c>
      <c r="QD373" s="1" t="e">
        <f t="array" ref="QD373">+IF(ISERROR($OH373)=FALSE,MIN(IF($ME373:$NI373&lt;65534,$ME373:$NI373,"")),NA())</f>
        <v>#N/A</v>
      </c>
      <c r="QE373" s="5" t="e">
        <f t="shared" si="307"/>
        <v>#N/A</v>
      </c>
      <c r="QF373" s="1" t="e">
        <f t="shared" si="308"/>
        <v>#N/A</v>
      </c>
      <c r="QG373" s="1" t="e">
        <f t="shared" si="309"/>
        <v>#N/A</v>
      </c>
      <c r="QH373" s="1" t="e">
        <f t="shared" si="310"/>
        <v>#N/A</v>
      </c>
      <c r="QI373" s="1" t="e">
        <f t="shared" si="311"/>
        <v>#N/A</v>
      </c>
      <c r="QJ373" s="1" t="e">
        <f t="shared" si="312"/>
        <v>#N/A</v>
      </c>
      <c r="QK373" s="1" t="e">
        <f t="shared" si="313"/>
        <v>#N/A</v>
      </c>
      <c r="QL373" s="1" t="e">
        <f t="shared" si="314"/>
        <v>#N/A</v>
      </c>
      <c r="QM373" s="1" t="e">
        <f t="shared" si="315"/>
        <v>#N/A</v>
      </c>
      <c r="QN373" s="1" t="e">
        <f t="shared" si="316"/>
        <v>#N/A</v>
      </c>
      <c r="QO373" s="1" t="e">
        <f t="shared" si="317"/>
        <v>#N/A</v>
      </c>
      <c r="QP373" s="1" t="e">
        <f t="shared" si="318"/>
        <v>#N/A</v>
      </c>
      <c r="QQ373" s="5" t="s">
        <v>893</v>
      </c>
    </row>
    <row r="374" spans="1:459" s="1" customFormat="1" x14ac:dyDescent="0.2">
      <c r="A374" s="130">
        <v>21197430</v>
      </c>
      <c r="B374" s="131">
        <v>-74.3</v>
      </c>
      <c r="C374" s="131">
        <v>4.3666666666666663</v>
      </c>
      <c r="D374" s="132">
        <v>2417</v>
      </c>
      <c r="E374" s="133" t="s">
        <v>1</v>
      </c>
      <c r="F374" s="133" t="s">
        <v>712</v>
      </c>
      <c r="G374" s="133" t="s">
        <v>42</v>
      </c>
      <c r="H374" s="1">
        <v>65535</v>
      </c>
      <c r="I374" s="1">
        <v>65535</v>
      </c>
      <c r="J374" s="1">
        <v>65535</v>
      </c>
      <c r="K374" s="1">
        <v>65535</v>
      </c>
      <c r="L374" s="1">
        <v>65535</v>
      </c>
      <c r="M374" s="1">
        <v>65535</v>
      </c>
      <c r="N374" s="1">
        <v>65535</v>
      </c>
      <c r="O374" s="1">
        <v>65535</v>
      </c>
      <c r="P374" s="1">
        <v>65535</v>
      </c>
      <c r="Q374" s="1">
        <v>65535</v>
      </c>
      <c r="R374" s="1">
        <v>65535</v>
      </c>
      <c r="S374" s="1">
        <v>65535</v>
      </c>
      <c r="T374" s="1">
        <v>65535</v>
      </c>
      <c r="U374" s="1">
        <v>65535</v>
      </c>
      <c r="V374" s="1">
        <v>65535</v>
      </c>
      <c r="W374" s="1">
        <v>65535</v>
      </c>
      <c r="X374" s="1">
        <v>65535</v>
      </c>
      <c r="Y374" s="1">
        <v>65535</v>
      </c>
      <c r="Z374" s="1">
        <v>65535</v>
      </c>
      <c r="AA374" s="1">
        <v>65535</v>
      </c>
      <c r="AB374" s="1">
        <v>65535</v>
      </c>
      <c r="AC374" s="1">
        <v>65535</v>
      </c>
      <c r="AD374" s="1">
        <v>65535</v>
      </c>
      <c r="AE374" s="1">
        <v>65535</v>
      </c>
      <c r="AF374" s="1">
        <v>65535</v>
      </c>
      <c r="AG374" s="1">
        <v>65535</v>
      </c>
      <c r="AH374" s="1">
        <v>65535</v>
      </c>
      <c r="AI374" s="1">
        <v>65535</v>
      </c>
      <c r="AJ374" s="1">
        <v>65535</v>
      </c>
      <c r="AK374" s="1">
        <v>65535</v>
      </c>
      <c r="AL374" s="1">
        <v>65535</v>
      </c>
      <c r="AM374" s="1">
        <v>65535</v>
      </c>
      <c r="AN374" s="1">
        <v>65535</v>
      </c>
      <c r="AO374" s="1">
        <v>65535</v>
      </c>
      <c r="AP374" s="1">
        <v>65535</v>
      </c>
      <c r="AQ374" s="1">
        <v>65535</v>
      </c>
      <c r="AR374" s="1">
        <v>65535</v>
      </c>
      <c r="AS374" s="1">
        <v>65535</v>
      </c>
      <c r="AT374" s="1">
        <v>65535</v>
      </c>
      <c r="AU374" s="1">
        <v>65535</v>
      </c>
      <c r="AV374" s="1">
        <v>65535</v>
      </c>
      <c r="AW374" s="1">
        <v>65535</v>
      </c>
      <c r="AX374" s="1">
        <v>65535</v>
      </c>
      <c r="AY374" s="1">
        <v>65535</v>
      </c>
      <c r="AZ374" s="1">
        <v>65535</v>
      </c>
      <c r="BA374" s="1">
        <v>65535</v>
      </c>
      <c r="BB374" s="1">
        <v>65535</v>
      </c>
      <c r="BC374" s="1">
        <v>65535</v>
      </c>
      <c r="BD374" s="1">
        <v>65535</v>
      </c>
      <c r="BE374" s="1">
        <v>65535</v>
      </c>
      <c r="BF374" s="1">
        <v>65535</v>
      </c>
      <c r="BG374" s="1">
        <v>65535</v>
      </c>
      <c r="BH374" s="1">
        <v>65535</v>
      </c>
      <c r="BI374" s="1">
        <v>65535</v>
      </c>
      <c r="BJ374" s="1">
        <v>65535</v>
      </c>
      <c r="BK374" s="1">
        <v>65535</v>
      </c>
      <c r="BL374" s="1">
        <v>65535</v>
      </c>
      <c r="BM374" s="1">
        <v>65535</v>
      </c>
      <c r="BN374" s="1">
        <v>65535</v>
      </c>
      <c r="BO374" s="102"/>
      <c r="BP374" s="1">
        <v>65535</v>
      </c>
      <c r="BQ374" s="1">
        <v>65535</v>
      </c>
      <c r="BR374" s="1">
        <v>65535</v>
      </c>
      <c r="BS374" s="1">
        <v>65535</v>
      </c>
      <c r="BT374" s="1">
        <v>65535</v>
      </c>
      <c r="BU374" s="1">
        <v>65535</v>
      </c>
      <c r="BV374" s="1">
        <v>65535</v>
      </c>
      <c r="BW374" s="1">
        <v>65535</v>
      </c>
      <c r="BX374" s="1">
        <v>65535</v>
      </c>
      <c r="BY374" s="1">
        <v>65535</v>
      </c>
      <c r="BZ374" s="1">
        <v>65535</v>
      </c>
      <c r="CA374" s="1">
        <v>65535</v>
      </c>
      <c r="CB374" s="1">
        <v>65535</v>
      </c>
      <c r="CC374" s="1">
        <v>65535</v>
      </c>
      <c r="CD374" s="1">
        <v>65535</v>
      </c>
      <c r="CE374" s="1">
        <v>65535</v>
      </c>
      <c r="CF374" s="1">
        <v>65535</v>
      </c>
      <c r="CG374" s="1">
        <v>65535</v>
      </c>
      <c r="CH374" s="1">
        <v>65535</v>
      </c>
      <c r="CI374" s="1">
        <v>65535</v>
      </c>
      <c r="CJ374" s="1">
        <v>65535</v>
      </c>
      <c r="CK374" s="1">
        <v>65535</v>
      </c>
      <c r="CL374" s="1">
        <v>65535</v>
      </c>
      <c r="CM374" s="1">
        <v>65535</v>
      </c>
      <c r="CN374" s="1">
        <v>65535</v>
      </c>
      <c r="CO374" s="1">
        <v>65535</v>
      </c>
      <c r="CP374" s="1">
        <v>65535</v>
      </c>
      <c r="CQ374" s="1">
        <v>65535</v>
      </c>
      <c r="CR374" s="1">
        <v>65535</v>
      </c>
      <c r="CS374" s="1">
        <v>65535</v>
      </c>
      <c r="CT374" s="1">
        <v>65535</v>
      </c>
      <c r="CU374" s="1">
        <v>14.4</v>
      </c>
      <c r="CV374" s="1">
        <v>13.3</v>
      </c>
      <c r="CW374" s="1">
        <v>10.8</v>
      </c>
      <c r="CX374" s="1">
        <v>11.8</v>
      </c>
      <c r="CY374" s="1">
        <v>14.3</v>
      </c>
      <c r="CZ374" s="1">
        <v>13.9</v>
      </c>
      <c r="DA374" s="1">
        <v>13.7</v>
      </c>
      <c r="DB374" s="1">
        <v>11.3</v>
      </c>
      <c r="DC374" s="1">
        <v>12.1</v>
      </c>
      <c r="DD374" s="1">
        <v>11.9</v>
      </c>
      <c r="DE374" s="1">
        <v>12.8</v>
      </c>
      <c r="DF374" s="1">
        <v>12.8</v>
      </c>
      <c r="DG374" s="1">
        <v>12.6</v>
      </c>
      <c r="DH374" s="1">
        <v>11.7</v>
      </c>
      <c r="DI374" s="1">
        <v>13.2</v>
      </c>
      <c r="DJ374" s="1">
        <v>13</v>
      </c>
      <c r="DK374" s="1">
        <v>12.8</v>
      </c>
      <c r="DL374" s="1">
        <v>13.9</v>
      </c>
      <c r="DM374" s="1">
        <v>12</v>
      </c>
      <c r="DN374" s="1">
        <v>13.1</v>
      </c>
      <c r="DO374" s="1">
        <v>13.2</v>
      </c>
      <c r="DP374" s="1">
        <v>13.7</v>
      </c>
      <c r="DQ374" s="1">
        <v>13.2</v>
      </c>
      <c r="DR374" s="1">
        <v>13.6</v>
      </c>
      <c r="DS374" s="1">
        <v>11.6</v>
      </c>
      <c r="DT374" s="1">
        <v>14.6</v>
      </c>
      <c r="DU374" s="1">
        <v>13.9</v>
      </c>
      <c r="DV374" s="1">
        <v>12.3</v>
      </c>
      <c r="DW374" s="1">
        <v>14.1</v>
      </c>
      <c r="DX374" s="1">
        <v>12.4</v>
      </c>
      <c r="DY374" s="1">
        <v>11.7</v>
      </c>
      <c r="DZ374" s="1">
        <v>11.6</v>
      </c>
      <c r="EA374" s="1">
        <v>13.1</v>
      </c>
      <c r="EB374" s="1">
        <v>13.8</v>
      </c>
      <c r="EC374" s="1">
        <v>13.4</v>
      </c>
      <c r="ED374" s="1">
        <v>14.6</v>
      </c>
      <c r="EE374" s="1">
        <v>13.4</v>
      </c>
      <c r="EF374" s="1">
        <v>13.8</v>
      </c>
      <c r="EG374" s="1">
        <v>13.6</v>
      </c>
      <c r="EH374" s="1">
        <v>13.7</v>
      </c>
      <c r="EI374" s="1">
        <v>13.6</v>
      </c>
      <c r="EJ374" s="1">
        <v>13.6</v>
      </c>
      <c r="EK374" s="1">
        <v>13</v>
      </c>
      <c r="EL374" s="1">
        <v>13.4</v>
      </c>
      <c r="EM374" s="1">
        <v>13.6</v>
      </c>
      <c r="EN374" s="1">
        <v>13.6</v>
      </c>
      <c r="EO374" s="1">
        <v>13.6</v>
      </c>
      <c r="EP374" s="1">
        <v>12</v>
      </c>
      <c r="EQ374" s="1">
        <v>13.7</v>
      </c>
      <c r="ER374" s="1">
        <v>13.3</v>
      </c>
      <c r="ES374" s="1">
        <v>14.1</v>
      </c>
      <c r="ET374" s="1">
        <v>14.5</v>
      </c>
      <c r="EU374" s="1">
        <v>12.6</v>
      </c>
      <c r="EV374" s="1">
        <v>13.2</v>
      </c>
      <c r="EW374" s="1">
        <v>12.9</v>
      </c>
      <c r="EX374" s="1">
        <v>13</v>
      </c>
      <c r="EY374" s="1">
        <v>65535</v>
      </c>
      <c r="EZ374" s="1">
        <v>65535</v>
      </c>
      <c r="FA374" s="1">
        <v>65535</v>
      </c>
      <c r="FB374" s="1">
        <v>65535</v>
      </c>
      <c r="FC374" s="1">
        <v>65535</v>
      </c>
      <c r="FD374" s="1">
        <v>65535</v>
      </c>
      <c r="FE374" s="1">
        <v>65535</v>
      </c>
      <c r="FF374" s="1">
        <v>65535</v>
      </c>
      <c r="FG374" s="1">
        <v>65535</v>
      </c>
      <c r="FH374" s="1">
        <v>65535</v>
      </c>
      <c r="FI374" s="1">
        <v>65535</v>
      </c>
      <c r="FJ374" s="1">
        <v>65535</v>
      </c>
      <c r="FK374" s="1">
        <v>65535</v>
      </c>
      <c r="FL374" s="1">
        <v>65535</v>
      </c>
      <c r="FM374" s="1">
        <v>65535</v>
      </c>
      <c r="FN374" s="1">
        <v>65535</v>
      </c>
      <c r="FO374" s="1">
        <v>65535</v>
      </c>
      <c r="FP374" s="1">
        <v>65535</v>
      </c>
      <c r="FQ374" s="1">
        <v>65535</v>
      </c>
      <c r="FR374" s="1">
        <v>65535</v>
      </c>
      <c r="FS374" s="1">
        <v>65535</v>
      </c>
      <c r="FT374" s="1">
        <v>65535</v>
      </c>
      <c r="FU374" s="1">
        <v>65535</v>
      </c>
      <c r="FV374" s="1">
        <v>65535</v>
      </c>
      <c r="FW374" s="1">
        <v>65535</v>
      </c>
      <c r="FX374" s="1">
        <v>65535</v>
      </c>
      <c r="FY374" s="1">
        <v>65535</v>
      </c>
      <c r="FZ374" s="1">
        <v>65535</v>
      </c>
      <c r="GA374" s="1">
        <v>65535</v>
      </c>
      <c r="GB374" s="1">
        <v>65535</v>
      </c>
      <c r="GC374" s="1">
        <v>65535</v>
      </c>
      <c r="GD374" s="1">
        <v>65535</v>
      </c>
      <c r="GE374" s="1">
        <v>65535</v>
      </c>
      <c r="GF374" s="1">
        <v>65535</v>
      </c>
      <c r="GG374" s="1">
        <v>65535</v>
      </c>
      <c r="GH374" s="1">
        <v>65535</v>
      </c>
      <c r="GI374" s="1">
        <v>65535</v>
      </c>
      <c r="GJ374" s="1">
        <v>65535</v>
      </c>
      <c r="GK374" s="1">
        <v>65535</v>
      </c>
      <c r="GL374" s="1">
        <v>65535</v>
      </c>
      <c r="GM374" s="1">
        <v>65535</v>
      </c>
      <c r="GN374" s="1">
        <v>65535</v>
      </c>
      <c r="GO374" s="1">
        <v>65535</v>
      </c>
      <c r="GP374" s="1">
        <v>65535</v>
      </c>
      <c r="GQ374" s="1">
        <v>65535</v>
      </c>
      <c r="GR374" s="1">
        <v>65535</v>
      </c>
      <c r="GS374" s="1">
        <v>65535</v>
      </c>
      <c r="GT374" s="1">
        <v>65535</v>
      </c>
      <c r="GU374" s="1">
        <v>65535</v>
      </c>
      <c r="GV374" s="1">
        <v>65535</v>
      </c>
      <c r="GW374" s="1">
        <v>65535</v>
      </c>
      <c r="GX374" s="1">
        <v>65535</v>
      </c>
      <c r="GY374" s="1">
        <v>65535</v>
      </c>
      <c r="GZ374" s="1">
        <v>65535</v>
      </c>
      <c r="HA374" s="1">
        <v>65535</v>
      </c>
      <c r="HB374" s="1">
        <v>65535</v>
      </c>
      <c r="HC374" s="1">
        <v>65535</v>
      </c>
      <c r="HD374" s="1">
        <v>65535</v>
      </c>
      <c r="HE374" s="1">
        <v>65535</v>
      </c>
      <c r="HF374" s="1">
        <v>65535</v>
      </c>
      <c r="HG374" s="1">
        <v>65535</v>
      </c>
      <c r="HH374" s="1">
        <v>65535</v>
      </c>
      <c r="HI374" s="1">
        <v>65535</v>
      </c>
      <c r="HJ374" s="1">
        <v>65535</v>
      </c>
      <c r="HK374" s="1">
        <v>65535</v>
      </c>
      <c r="HL374" s="1">
        <v>65535</v>
      </c>
      <c r="HM374" s="1">
        <v>65535</v>
      </c>
      <c r="HN374" s="1">
        <v>65535</v>
      </c>
      <c r="HO374" s="1">
        <v>65535</v>
      </c>
      <c r="HP374" s="1">
        <v>65535</v>
      </c>
      <c r="HQ374" s="1">
        <v>65535</v>
      </c>
      <c r="HR374" s="1">
        <v>65535</v>
      </c>
      <c r="HS374" s="1">
        <v>65535</v>
      </c>
      <c r="HT374" s="1">
        <v>65535</v>
      </c>
      <c r="HU374" s="1">
        <v>65535</v>
      </c>
      <c r="HV374" s="1">
        <v>65535</v>
      </c>
      <c r="HW374" s="1">
        <v>65535</v>
      </c>
      <c r="HX374" s="1">
        <v>65535</v>
      </c>
      <c r="HY374" s="1">
        <v>65535</v>
      </c>
      <c r="HZ374" s="1">
        <v>65535</v>
      </c>
      <c r="IA374" s="1">
        <v>65535</v>
      </c>
      <c r="IB374" s="1">
        <v>65535</v>
      </c>
      <c r="IC374" s="1">
        <v>65535</v>
      </c>
      <c r="ID374" s="1">
        <v>65535</v>
      </c>
      <c r="IE374" s="1">
        <v>65535</v>
      </c>
      <c r="IF374" s="1">
        <v>65535</v>
      </c>
      <c r="IG374" s="1">
        <v>65535</v>
      </c>
      <c r="IH374" s="1">
        <v>65535</v>
      </c>
      <c r="II374" s="1">
        <v>65535</v>
      </c>
      <c r="IJ374" s="1">
        <v>65535</v>
      </c>
      <c r="IK374" s="1">
        <v>65535</v>
      </c>
      <c r="IL374" s="1">
        <v>65535</v>
      </c>
      <c r="IM374" s="1">
        <v>65535</v>
      </c>
      <c r="IN374" s="1">
        <v>65535</v>
      </c>
      <c r="IO374" s="1">
        <v>65535</v>
      </c>
      <c r="IP374" s="1">
        <v>65535</v>
      </c>
      <c r="IQ374" s="1">
        <v>65535</v>
      </c>
      <c r="IR374" s="1">
        <v>65535</v>
      </c>
      <c r="IS374" s="1">
        <v>65535</v>
      </c>
      <c r="IT374" s="1">
        <v>65535</v>
      </c>
      <c r="IU374" s="1">
        <v>65535</v>
      </c>
      <c r="IV374" s="1">
        <v>65535</v>
      </c>
      <c r="IW374" s="1">
        <v>65535</v>
      </c>
      <c r="IX374" s="1">
        <v>65535</v>
      </c>
      <c r="IY374" s="1">
        <v>65535</v>
      </c>
      <c r="IZ374" s="1">
        <v>65535</v>
      </c>
      <c r="JA374" s="1">
        <v>65535</v>
      </c>
      <c r="JB374" s="1">
        <v>65535</v>
      </c>
      <c r="JC374" s="1">
        <v>65535</v>
      </c>
      <c r="JD374" s="1">
        <v>65535</v>
      </c>
      <c r="JE374" s="1">
        <v>65535</v>
      </c>
      <c r="JF374" s="1">
        <v>65535</v>
      </c>
      <c r="JG374" s="1">
        <v>65535</v>
      </c>
      <c r="JH374" s="1">
        <v>65535</v>
      </c>
      <c r="JI374" s="1">
        <v>65535</v>
      </c>
      <c r="JJ374" s="1">
        <v>65535</v>
      </c>
      <c r="JK374" s="1">
        <v>65535</v>
      </c>
      <c r="JL374" s="1">
        <v>65535</v>
      </c>
      <c r="JM374" s="1">
        <v>65535</v>
      </c>
      <c r="JN374" s="1">
        <v>65535</v>
      </c>
      <c r="JO374" s="1">
        <v>65535</v>
      </c>
      <c r="JP374" s="1">
        <v>65535</v>
      </c>
      <c r="JQ374" s="1">
        <v>12.5</v>
      </c>
      <c r="JR374" s="1">
        <v>11.2</v>
      </c>
      <c r="JS374" s="1">
        <v>13.4</v>
      </c>
      <c r="JT374" s="1">
        <v>13.6</v>
      </c>
      <c r="JU374" s="1">
        <v>11.9</v>
      </c>
      <c r="JV374" s="1">
        <v>11.6</v>
      </c>
      <c r="JW374" s="1">
        <v>11.5</v>
      </c>
      <c r="JX374" s="1">
        <v>12.2</v>
      </c>
      <c r="JY374" s="1">
        <v>12.2</v>
      </c>
      <c r="JZ374" s="1">
        <v>10.4</v>
      </c>
      <c r="KA374" s="1">
        <v>11.2</v>
      </c>
      <c r="KB374" s="1">
        <v>12.1</v>
      </c>
      <c r="KC374" s="1">
        <v>12.2</v>
      </c>
      <c r="KD374" s="1">
        <v>10.8</v>
      </c>
      <c r="KE374" s="1">
        <v>12.5</v>
      </c>
      <c r="KF374" s="1">
        <v>12.8</v>
      </c>
      <c r="KG374" s="1">
        <v>13.6</v>
      </c>
      <c r="KH374" s="1">
        <v>13.4</v>
      </c>
      <c r="KI374" s="1">
        <v>13.1</v>
      </c>
      <c r="KJ374" s="1">
        <v>9.9</v>
      </c>
      <c r="KK374" s="1">
        <v>11.6</v>
      </c>
      <c r="KL374" s="1">
        <v>10.8</v>
      </c>
      <c r="KM374" s="1">
        <v>11.7</v>
      </c>
      <c r="KN374" s="1">
        <v>12.7</v>
      </c>
      <c r="KO374" s="1">
        <v>10.8</v>
      </c>
      <c r="KP374" s="1">
        <v>12.5</v>
      </c>
      <c r="KQ374" s="1">
        <v>10.9</v>
      </c>
      <c r="KR374" s="1">
        <v>11.6</v>
      </c>
      <c r="KS374" s="1">
        <v>65535</v>
      </c>
      <c r="KT374" s="1">
        <v>65535</v>
      </c>
      <c r="KU374" s="1">
        <v>65535</v>
      </c>
      <c r="KV374" s="1">
        <v>65535</v>
      </c>
      <c r="KW374" s="1">
        <v>65535</v>
      </c>
      <c r="KX374" s="1">
        <v>65535</v>
      </c>
      <c r="KY374" s="1">
        <v>65535</v>
      </c>
      <c r="KZ374" s="1">
        <v>65535</v>
      </c>
      <c r="LA374" s="1">
        <v>65535</v>
      </c>
      <c r="LB374" s="1">
        <v>65535</v>
      </c>
      <c r="LC374" s="1">
        <v>65535</v>
      </c>
      <c r="LD374" s="1">
        <v>65535</v>
      </c>
      <c r="LE374" s="1">
        <v>65535</v>
      </c>
      <c r="LF374" s="1">
        <v>65535</v>
      </c>
      <c r="LG374" s="1">
        <v>65535</v>
      </c>
      <c r="LH374" s="1">
        <v>65535</v>
      </c>
      <c r="LI374" s="1">
        <v>65535</v>
      </c>
      <c r="LJ374" s="1">
        <v>65535</v>
      </c>
      <c r="LK374" s="1">
        <v>65535</v>
      </c>
      <c r="LL374" s="1">
        <v>65535</v>
      </c>
      <c r="LM374" s="1">
        <v>65535</v>
      </c>
      <c r="LN374" s="1">
        <v>65535</v>
      </c>
      <c r="LO374" s="1">
        <v>65535</v>
      </c>
      <c r="LP374" s="1">
        <v>65535</v>
      </c>
      <c r="LQ374" s="1">
        <v>65535</v>
      </c>
      <c r="LR374" s="1">
        <v>65535</v>
      </c>
      <c r="LS374" s="1">
        <v>65535</v>
      </c>
      <c r="LT374" s="1">
        <v>65535</v>
      </c>
      <c r="LU374" s="1">
        <v>65535</v>
      </c>
      <c r="LV374" s="1">
        <v>65535</v>
      </c>
      <c r="LW374" s="1">
        <v>65535</v>
      </c>
      <c r="LX374" s="1">
        <v>65535</v>
      </c>
      <c r="LY374" s="1">
        <v>65535</v>
      </c>
      <c r="LZ374" s="1">
        <v>65535</v>
      </c>
      <c r="MA374" s="1">
        <v>65535</v>
      </c>
      <c r="MB374" s="1">
        <v>65535</v>
      </c>
      <c r="MC374" s="1">
        <v>65535</v>
      </c>
      <c r="MD374" s="1">
        <v>65535</v>
      </c>
      <c r="ME374" s="1">
        <v>65535</v>
      </c>
      <c r="MF374" s="1">
        <v>65535</v>
      </c>
      <c r="MG374" s="1">
        <v>65535</v>
      </c>
      <c r="MH374" s="1">
        <v>65535</v>
      </c>
      <c r="MI374" s="1">
        <v>65535</v>
      </c>
      <c r="MJ374" s="1">
        <v>65535</v>
      </c>
      <c r="MK374" s="1">
        <v>65535</v>
      </c>
      <c r="ML374" s="1">
        <v>65535</v>
      </c>
      <c r="MM374" s="1">
        <v>65535</v>
      </c>
      <c r="MN374" s="1">
        <v>65535</v>
      </c>
      <c r="MO374" s="1">
        <v>65535</v>
      </c>
      <c r="MP374" s="1">
        <v>65535</v>
      </c>
      <c r="MQ374" s="1">
        <v>65535</v>
      </c>
      <c r="MR374" s="1">
        <v>65535</v>
      </c>
      <c r="MS374" s="1">
        <v>65535</v>
      </c>
      <c r="MT374" s="1">
        <v>65535</v>
      </c>
      <c r="MU374" s="1">
        <v>65535</v>
      </c>
      <c r="MV374" s="1">
        <v>65535</v>
      </c>
      <c r="MW374" s="1">
        <v>65535</v>
      </c>
      <c r="MX374" s="1">
        <v>65535</v>
      </c>
      <c r="MY374" s="1">
        <v>65535</v>
      </c>
      <c r="MZ374" s="1">
        <v>65535</v>
      </c>
      <c r="NA374" s="1">
        <v>65535</v>
      </c>
      <c r="NB374" s="1">
        <v>65535</v>
      </c>
      <c r="NC374" s="1">
        <v>65535</v>
      </c>
      <c r="ND374" s="1">
        <v>65535</v>
      </c>
      <c r="NE374" s="1">
        <v>65535</v>
      </c>
      <c r="NF374" s="1">
        <v>65535</v>
      </c>
      <c r="NG374" s="1">
        <v>65535</v>
      </c>
      <c r="NH374" s="1">
        <v>65535</v>
      </c>
      <c r="NI374" s="1">
        <v>65535</v>
      </c>
      <c r="NJ374" s="6">
        <f t="shared" si="270"/>
        <v>0</v>
      </c>
      <c r="NK374" s="3">
        <f t="shared" si="271"/>
        <v>0</v>
      </c>
      <c r="NL374" s="3">
        <f t="shared" si="272"/>
        <v>0</v>
      </c>
      <c r="NM374" s="3">
        <f t="shared" si="273"/>
        <v>1</v>
      </c>
      <c r="NN374" s="3">
        <f t="shared" si="274"/>
        <v>0.83870967741935487</v>
      </c>
      <c r="NO374" s="3">
        <f t="shared" si="275"/>
        <v>0</v>
      </c>
      <c r="NP374" s="3">
        <f t="shared" si="276"/>
        <v>0</v>
      </c>
      <c r="NQ374" s="3">
        <f t="shared" si="277"/>
        <v>0</v>
      </c>
      <c r="NR374" s="3">
        <f t="shared" si="278"/>
        <v>0.16666666666666666</v>
      </c>
      <c r="NS374" s="3">
        <f t="shared" si="279"/>
        <v>0.74193548387096775</v>
      </c>
      <c r="NT374" s="3">
        <f t="shared" si="280"/>
        <v>0</v>
      </c>
      <c r="NU374" s="3">
        <f t="shared" si="281"/>
        <v>0</v>
      </c>
      <c r="NV374" s="3">
        <f t="shared" si="282"/>
        <v>0.23013698630136986</v>
      </c>
      <c r="NW374" s="5" t="e">
        <f t="shared" si="283"/>
        <v>#N/A</v>
      </c>
      <c r="NX374" s="1" t="e">
        <f t="shared" si="284"/>
        <v>#N/A</v>
      </c>
      <c r="NY374" s="1" t="e">
        <f t="shared" si="285"/>
        <v>#N/A</v>
      </c>
      <c r="NZ374" s="1">
        <f t="shared" si="286"/>
        <v>12.933333333333335</v>
      </c>
      <c r="OA374" s="1">
        <f t="shared" si="287"/>
        <v>13.323076923076922</v>
      </c>
      <c r="OB374" s="1" t="e">
        <f t="shared" si="288"/>
        <v>#N/A</v>
      </c>
      <c r="OC374" s="1" t="e">
        <f t="shared" si="289"/>
        <v>#N/A</v>
      </c>
      <c r="OD374" s="1" t="e">
        <f t="shared" si="290"/>
        <v>#N/A</v>
      </c>
      <c r="OE374" s="1" t="e">
        <f t="shared" si="291"/>
        <v>#N/A</v>
      </c>
      <c r="OF374" s="1">
        <f t="shared" si="292"/>
        <v>11.830434782608696</v>
      </c>
      <c r="OG374" s="1" t="e">
        <f t="shared" si="293"/>
        <v>#N/A</v>
      </c>
      <c r="OH374" s="1" t="e">
        <f t="shared" si="294"/>
        <v>#N/A</v>
      </c>
      <c r="OI374" s="111" t="e">
        <f>NA()</f>
        <v>#N/A</v>
      </c>
      <c r="OJ374" s="112" t="e">
        <f>NA()</f>
        <v>#N/A</v>
      </c>
      <c r="OK374" s="112" t="e">
        <f>NA()</f>
        <v>#N/A</v>
      </c>
      <c r="OL374" s="112" t="e">
        <f>NA()</f>
        <v>#N/A</v>
      </c>
      <c r="OM374" s="112" t="e">
        <f>NA()</f>
        <v>#N/A</v>
      </c>
      <c r="ON374" s="112" t="e">
        <f>NA()</f>
        <v>#N/A</v>
      </c>
      <c r="OO374" s="112" t="e">
        <f>NA()</f>
        <v>#N/A</v>
      </c>
      <c r="OP374" s="112" t="e">
        <f>NA()</f>
        <v>#N/A</v>
      </c>
      <c r="OQ374" s="112" t="e">
        <f>NA()</f>
        <v>#N/A</v>
      </c>
      <c r="OR374" s="112" t="e">
        <f>NA()</f>
        <v>#N/A</v>
      </c>
      <c r="OS374" s="112" t="e">
        <f>NA()</f>
        <v>#N/A</v>
      </c>
      <c r="OT374" s="112" t="e">
        <f>NA()</f>
        <v>#N/A</v>
      </c>
      <c r="OU374" s="5" t="e">
        <f t="shared" si="295"/>
        <v>#N/A</v>
      </c>
      <c r="OV374" s="1" t="e">
        <f t="shared" si="296"/>
        <v>#N/A</v>
      </c>
      <c r="OW374" s="1" t="e">
        <f t="shared" si="297"/>
        <v>#N/A</v>
      </c>
      <c r="OX374" s="1" t="e">
        <f t="shared" si="298"/>
        <v>#N/A</v>
      </c>
      <c r="OY374" s="1" t="e">
        <f t="shared" si="299"/>
        <v>#N/A</v>
      </c>
      <c r="OZ374" s="1" t="e">
        <f t="shared" si="300"/>
        <v>#N/A</v>
      </c>
      <c r="PA374" s="1" t="e">
        <f t="shared" si="301"/>
        <v>#N/A</v>
      </c>
      <c r="PB374" s="1" t="e">
        <f t="shared" si="302"/>
        <v>#N/A</v>
      </c>
      <c r="PC374" s="1" t="e">
        <f t="shared" si="303"/>
        <v>#N/A</v>
      </c>
      <c r="PD374" s="1" t="e">
        <f t="shared" si="304"/>
        <v>#N/A</v>
      </c>
      <c r="PE374" s="1" t="e">
        <f t="shared" si="305"/>
        <v>#N/A</v>
      </c>
      <c r="PF374" s="1" t="e">
        <f t="shared" si="306"/>
        <v>#N/A</v>
      </c>
      <c r="PG374" s="111" t="e">
        <f>NA()</f>
        <v>#N/A</v>
      </c>
      <c r="PH374" s="112" t="e">
        <f>NA()</f>
        <v>#N/A</v>
      </c>
      <c r="PI374" s="112" t="e">
        <f>NA()</f>
        <v>#N/A</v>
      </c>
      <c r="PJ374" s="112" t="e">
        <f>NA()</f>
        <v>#N/A</v>
      </c>
      <c r="PK374" s="112" t="e">
        <f>NA()</f>
        <v>#N/A</v>
      </c>
      <c r="PL374" s="112" t="e">
        <f>NA()</f>
        <v>#N/A</v>
      </c>
      <c r="PM374" s="112" t="e">
        <f>NA()</f>
        <v>#N/A</v>
      </c>
      <c r="PN374" s="112" t="e">
        <f>NA()</f>
        <v>#N/A</v>
      </c>
      <c r="PO374" s="112" t="e">
        <f>NA()</f>
        <v>#N/A</v>
      </c>
      <c r="PP374" s="112" t="e">
        <f>NA()</f>
        <v>#N/A</v>
      </c>
      <c r="PQ374" s="112" t="e">
        <f>NA()</f>
        <v>#N/A</v>
      </c>
      <c r="PR374" s="137" t="e">
        <f>NA()</f>
        <v>#N/A</v>
      </c>
      <c r="PS374" s="5" t="e">
        <f t="array" ref="PS374">+IF(ISERROR($NW374)=FALSE,MIN(IF($H374:$AL374&lt;65534,$H374:$AL374,"")),NA())</f>
        <v>#N/A</v>
      </c>
      <c r="PT374" s="1" t="e">
        <f t="array" ref="PT374">+IF(ISERROR($NX374)=FALSE,MIN(IF($AM374:$BN374&lt;65534,$AM374:$BN374,"")),NA())</f>
        <v>#N/A</v>
      </c>
      <c r="PU374" s="1" t="e">
        <f t="array" ref="PU374">+IF(ISERROR($NY374)=FALSE,MIN(IF($BP374:$CT374&lt;65534,$BP374:$CT374,"")),NA())</f>
        <v>#N/A</v>
      </c>
      <c r="PV374" s="1">
        <f t="array" ref="PV374">+IF(ISERROR($NZ374)=FALSE,MIN(IF($CU374:$DX374&lt;65534,$CU374:$DX374,"")),NA())</f>
        <v>10.8</v>
      </c>
      <c r="PW374" s="1">
        <f t="array" ref="PW374">+IF(ISERROR($OA374)=FALSE,MIN(IF($DY374:$FC374&lt;65534,$DY374:$FC374,"")),NA())</f>
        <v>11.6</v>
      </c>
      <c r="PX374" s="1" t="e">
        <f t="array" ref="PX374">+IF(ISERROR($OB374)=FALSE,MIN(IF($FD374:$GG374&lt;65534,$FD374:$GG374,"")),NA())</f>
        <v>#N/A</v>
      </c>
      <c r="PY374" s="1" t="e">
        <f t="array" ref="PY374">+IF(ISERROR($OC374)=FALSE,MIN(IF($GH374:$HL374&lt;65534,$GH374:$HL374,"")),NA())</f>
        <v>#N/A</v>
      </c>
      <c r="PZ374" s="1" t="e">
        <f t="array" ref="PZ374">+IF(ISERROR($OD374)=FALSE,MIN(IF($HM374:$IQ374&lt;65534,$HM374:$IQ374,"")),NA())</f>
        <v>#N/A</v>
      </c>
      <c r="QA374" s="1" t="e">
        <f t="array" ref="QA374">+IF(ISERROR($OE374)=FALSE,MIN(IF($IR374:$JU374&lt;65534,$IR374:$JU374,"")),NA())</f>
        <v>#N/A</v>
      </c>
      <c r="QB374" s="1">
        <f t="array" ref="QB374">+IF(ISERROR($OF374)=FALSE,MIN(IF($JV374:$KZ374&lt;65534,$JV374:$KZ374,"")),NA())</f>
        <v>9.9</v>
      </c>
      <c r="QC374" s="1" t="e">
        <f t="array" ref="QC374">+IF(ISERROR($OG374)=FALSE,MIN(IF($LA374:$MD374&lt;65534,$LA374:$MD374,"")),NA())</f>
        <v>#N/A</v>
      </c>
      <c r="QD374" s="1" t="e">
        <f t="array" ref="QD374">+IF(ISERROR($OH374)=FALSE,MIN(IF($ME374:$NI374&lt;65534,$ME374:$NI374,"")),NA())</f>
        <v>#N/A</v>
      </c>
      <c r="QE374" s="5" t="e">
        <f t="shared" si="307"/>
        <v>#N/A</v>
      </c>
      <c r="QF374" s="1" t="e">
        <f t="shared" si="308"/>
        <v>#N/A</v>
      </c>
      <c r="QG374" s="1" t="e">
        <f t="shared" si="309"/>
        <v>#N/A</v>
      </c>
      <c r="QH374" s="1" t="e">
        <f t="shared" si="310"/>
        <v>#N/A</v>
      </c>
      <c r="QI374" s="1" t="e">
        <f t="shared" si="311"/>
        <v>#N/A</v>
      </c>
      <c r="QJ374" s="1" t="e">
        <f t="shared" si="312"/>
        <v>#N/A</v>
      </c>
      <c r="QK374" s="1" t="e">
        <f t="shared" si="313"/>
        <v>#N/A</v>
      </c>
      <c r="QL374" s="1" t="e">
        <f t="shared" si="314"/>
        <v>#N/A</v>
      </c>
      <c r="QM374" s="1" t="e">
        <f t="shared" si="315"/>
        <v>#N/A</v>
      </c>
      <c r="QN374" s="1" t="e">
        <f t="shared" si="316"/>
        <v>#N/A</v>
      </c>
      <c r="QO374" s="1" t="e">
        <f t="shared" si="317"/>
        <v>#N/A</v>
      </c>
      <c r="QP374" s="1" t="e">
        <f t="shared" si="318"/>
        <v>#N/A</v>
      </c>
      <c r="QQ374" s="5" t="s">
        <v>893</v>
      </c>
    </row>
    <row r="375" spans="1:459" s="1" customFormat="1" x14ac:dyDescent="0.2">
      <c r="A375" s="130">
        <v>21206790</v>
      </c>
      <c r="B375" s="131">
        <v>-73.881249999999994</v>
      </c>
      <c r="C375" s="131">
        <v>5.0904999999999996</v>
      </c>
      <c r="D375" s="132">
        <v>2572</v>
      </c>
      <c r="E375" s="133" t="s">
        <v>713</v>
      </c>
      <c r="F375" s="133" t="s">
        <v>714</v>
      </c>
      <c r="G375" s="133" t="s">
        <v>42</v>
      </c>
      <c r="H375" s="1">
        <v>65535</v>
      </c>
      <c r="I375" s="1">
        <v>-3.5</v>
      </c>
      <c r="J375" s="1">
        <v>0</v>
      </c>
      <c r="K375" s="1">
        <v>-0.2</v>
      </c>
      <c r="L375" s="1">
        <v>-2.2999999999999998</v>
      </c>
      <c r="M375" s="1">
        <v>65535</v>
      </c>
      <c r="N375" s="1">
        <v>4.5</v>
      </c>
      <c r="O375" s="1">
        <v>7.8</v>
      </c>
      <c r="P375" s="1">
        <v>-7</v>
      </c>
      <c r="Q375" s="1">
        <v>6.3</v>
      </c>
      <c r="R375" s="1">
        <v>8.6999999999999993</v>
      </c>
      <c r="S375" s="1">
        <v>8.9</v>
      </c>
      <c r="T375" s="1">
        <v>5.2</v>
      </c>
      <c r="U375" s="1">
        <v>10.5</v>
      </c>
      <c r="V375" s="1">
        <v>-6.8</v>
      </c>
      <c r="W375" s="1">
        <v>-7.8</v>
      </c>
      <c r="X375" s="1">
        <v>-2.5</v>
      </c>
      <c r="Y375" s="1">
        <v>-0.8</v>
      </c>
      <c r="Z375" s="1">
        <v>8.6</v>
      </c>
      <c r="AA375" s="1">
        <v>0.5</v>
      </c>
      <c r="AB375" s="1">
        <v>-8.1</v>
      </c>
      <c r="AC375" s="1">
        <v>5.7</v>
      </c>
      <c r="AD375" s="1">
        <v>10.4</v>
      </c>
      <c r="AE375" s="1">
        <v>-3.8</v>
      </c>
      <c r="AF375" s="1">
        <v>-7.5</v>
      </c>
      <c r="AG375" s="1">
        <v>-7.7</v>
      </c>
      <c r="AH375" s="1">
        <v>-3.6</v>
      </c>
      <c r="AI375" s="1">
        <v>65535</v>
      </c>
      <c r="AJ375" s="1">
        <v>-7.2</v>
      </c>
      <c r="AK375" s="1">
        <v>65535</v>
      </c>
      <c r="AL375" s="1">
        <v>2.5</v>
      </c>
      <c r="AM375" s="1">
        <v>65535</v>
      </c>
      <c r="AN375" s="1">
        <v>65535</v>
      </c>
      <c r="AO375" s="1">
        <v>65535</v>
      </c>
      <c r="AP375" s="1">
        <v>65535</v>
      </c>
      <c r="AQ375" s="1">
        <v>65535</v>
      </c>
      <c r="AR375" s="1">
        <v>65535</v>
      </c>
      <c r="AS375" s="1">
        <v>65535</v>
      </c>
      <c r="AT375" s="1">
        <v>-1.7</v>
      </c>
      <c r="AU375" s="1">
        <v>-9.6999999999999993</v>
      </c>
      <c r="AV375" s="1">
        <v>65535</v>
      </c>
      <c r="AW375" s="1">
        <v>-3.3</v>
      </c>
      <c r="AX375" s="1">
        <v>65535</v>
      </c>
      <c r="AY375" s="1">
        <v>65535</v>
      </c>
      <c r="AZ375" s="1">
        <v>65535</v>
      </c>
      <c r="BA375" s="1">
        <v>65535</v>
      </c>
      <c r="BB375" s="1">
        <v>-9.1999999999999993</v>
      </c>
      <c r="BC375" s="1">
        <v>65535</v>
      </c>
      <c r="BD375" s="1">
        <v>-8</v>
      </c>
      <c r="BE375" s="1">
        <v>-8.5</v>
      </c>
      <c r="BF375" s="1">
        <v>-8.3000000000000007</v>
      </c>
      <c r="BG375" s="1">
        <v>65535</v>
      </c>
      <c r="BH375" s="1">
        <v>65535</v>
      </c>
      <c r="BI375" s="1">
        <v>3.4</v>
      </c>
      <c r="BJ375" s="1">
        <v>10.4</v>
      </c>
      <c r="BK375" s="1">
        <v>7.8</v>
      </c>
      <c r="BL375" s="1">
        <v>2.4</v>
      </c>
      <c r="BM375" s="1">
        <v>9.8000000000000007</v>
      </c>
      <c r="BN375" s="1">
        <v>9.6999999999999993</v>
      </c>
      <c r="BO375" s="102"/>
      <c r="BP375" s="1">
        <v>8.9</v>
      </c>
      <c r="BQ375" s="1">
        <v>10.4</v>
      </c>
      <c r="BR375" s="1">
        <v>11.5</v>
      </c>
      <c r="BS375" s="1">
        <v>3.1</v>
      </c>
      <c r="BT375" s="1">
        <v>11.6</v>
      </c>
      <c r="BU375" s="1">
        <v>10.4</v>
      </c>
      <c r="BV375" s="1">
        <v>5.0999999999999996</v>
      </c>
      <c r="BW375" s="1">
        <v>8.8000000000000007</v>
      </c>
      <c r="BX375" s="1">
        <v>65535</v>
      </c>
      <c r="BY375" s="1">
        <v>65535</v>
      </c>
      <c r="BZ375" s="1">
        <v>65535</v>
      </c>
      <c r="CA375" s="1">
        <v>65535</v>
      </c>
      <c r="CB375" s="1">
        <v>65535</v>
      </c>
      <c r="CC375" s="1">
        <v>65535</v>
      </c>
      <c r="CD375" s="1">
        <v>65535</v>
      </c>
      <c r="CE375" s="1">
        <v>65535</v>
      </c>
      <c r="CF375" s="1">
        <v>65535</v>
      </c>
      <c r="CG375" s="1">
        <v>65535</v>
      </c>
      <c r="CH375" s="1">
        <v>65535</v>
      </c>
      <c r="CI375" s="1">
        <v>65535</v>
      </c>
      <c r="CJ375" s="1">
        <v>65535</v>
      </c>
      <c r="CK375" s="1">
        <v>65535</v>
      </c>
      <c r="CL375" s="1">
        <v>65535</v>
      </c>
      <c r="CM375" s="1">
        <v>65535</v>
      </c>
      <c r="CN375" s="1">
        <v>65535</v>
      </c>
      <c r="CO375" s="1">
        <v>65535</v>
      </c>
      <c r="CP375" s="1">
        <v>65535</v>
      </c>
      <c r="CQ375" s="1">
        <v>65535</v>
      </c>
      <c r="CR375" s="1">
        <v>65535</v>
      </c>
      <c r="CS375" s="1">
        <v>65535</v>
      </c>
      <c r="CT375" s="1">
        <v>65535</v>
      </c>
      <c r="CU375" s="1">
        <v>65535</v>
      </c>
      <c r="CV375" s="1">
        <v>65535</v>
      </c>
      <c r="CW375" s="1">
        <v>65535</v>
      </c>
      <c r="CX375" s="1">
        <v>65535</v>
      </c>
      <c r="CY375" s="1">
        <v>65535</v>
      </c>
      <c r="CZ375" s="1">
        <v>65535</v>
      </c>
      <c r="DA375" s="1">
        <v>65535</v>
      </c>
      <c r="DB375" s="1">
        <v>65535</v>
      </c>
      <c r="DC375" s="1">
        <v>65535</v>
      </c>
      <c r="DD375" s="1">
        <v>65535</v>
      </c>
      <c r="DE375" s="1">
        <v>65535</v>
      </c>
      <c r="DF375" s="1">
        <v>65535</v>
      </c>
      <c r="DG375" s="1">
        <v>65535</v>
      </c>
      <c r="DH375" s="1">
        <v>65535</v>
      </c>
      <c r="DI375" s="1">
        <v>65535</v>
      </c>
      <c r="DJ375" s="1">
        <v>65535</v>
      </c>
      <c r="DK375" s="1">
        <v>65535</v>
      </c>
      <c r="DL375" s="1">
        <v>65535</v>
      </c>
      <c r="DM375" s="1">
        <v>65535</v>
      </c>
      <c r="DN375" s="1">
        <v>65535</v>
      </c>
      <c r="DO375" s="1">
        <v>65535</v>
      </c>
      <c r="DP375" s="1">
        <v>65535</v>
      </c>
      <c r="DQ375" s="1">
        <v>65535</v>
      </c>
      <c r="DR375" s="1">
        <v>65535</v>
      </c>
      <c r="DS375" s="1">
        <v>65535</v>
      </c>
      <c r="DT375" s="1">
        <v>65535</v>
      </c>
      <c r="DU375" s="1">
        <v>65535</v>
      </c>
      <c r="DV375" s="1">
        <v>65535</v>
      </c>
      <c r="DW375" s="1">
        <v>65535</v>
      </c>
      <c r="DX375" s="1">
        <v>65535</v>
      </c>
      <c r="DY375" s="1">
        <v>65535</v>
      </c>
      <c r="DZ375" s="1">
        <v>65535</v>
      </c>
      <c r="EA375" s="1">
        <v>65535</v>
      </c>
      <c r="EB375" s="1">
        <v>65535</v>
      </c>
      <c r="EC375" s="1">
        <v>65535</v>
      </c>
      <c r="ED375" s="1">
        <v>65535</v>
      </c>
      <c r="EE375" s="1">
        <v>65535</v>
      </c>
      <c r="EF375" s="1">
        <v>65535</v>
      </c>
      <c r="EG375" s="1">
        <v>65535</v>
      </c>
      <c r="EH375" s="1">
        <v>65535</v>
      </c>
      <c r="EI375" s="1">
        <v>65535</v>
      </c>
      <c r="EJ375" s="1">
        <v>65535</v>
      </c>
      <c r="EK375" s="1">
        <v>65535</v>
      </c>
      <c r="EL375" s="1">
        <v>65535</v>
      </c>
      <c r="EM375" s="1">
        <v>65535</v>
      </c>
      <c r="EN375" s="1">
        <v>65535</v>
      </c>
      <c r="EO375" s="1">
        <v>65535</v>
      </c>
      <c r="EP375" s="1">
        <v>65535</v>
      </c>
      <c r="EQ375" s="1">
        <v>65535</v>
      </c>
      <c r="ER375" s="1">
        <v>65535</v>
      </c>
      <c r="ES375" s="1">
        <v>65535</v>
      </c>
      <c r="ET375" s="1">
        <v>65535</v>
      </c>
      <c r="EU375" s="1">
        <v>65535</v>
      </c>
      <c r="EV375" s="1">
        <v>65535</v>
      </c>
      <c r="EW375" s="1">
        <v>65535</v>
      </c>
      <c r="EX375" s="1">
        <v>65535</v>
      </c>
      <c r="EY375" s="1">
        <v>65535</v>
      </c>
      <c r="EZ375" s="1">
        <v>65535</v>
      </c>
      <c r="FA375" s="1">
        <v>65535</v>
      </c>
      <c r="FB375" s="1">
        <v>65535</v>
      </c>
      <c r="FC375" s="1">
        <v>65535</v>
      </c>
      <c r="FD375" s="1">
        <v>65535</v>
      </c>
      <c r="FE375" s="1">
        <v>65535</v>
      </c>
      <c r="FF375" s="1">
        <v>65535</v>
      </c>
      <c r="FG375" s="1">
        <v>65535</v>
      </c>
      <c r="FH375" s="1">
        <v>65535</v>
      </c>
      <c r="FI375" s="1">
        <v>65535</v>
      </c>
      <c r="FJ375" s="1">
        <v>65535</v>
      </c>
      <c r="FK375" s="1">
        <v>65535</v>
      </c>
      <c r="FL375" s="1">
        <v>65535</v>
      </c>
      <c r="FM375" s="1">
        <v>65535</v>
      </c>
      <c r="FN375" s="1">
        <v>65535</v>
      </c>
      <c r="FO375" s="1">
        <v>65535</v>
      </c>
      <c r="FP375" s="1">
        <v>65535</v>
      </c>
      <c r="FQ375" s="1">
        <v>65535</v>
      </c>
      <c r="FR375" s="1">
        <v>65535</v>
      </c>
      <c r="FS375" s="1">
        <v>65535</v>
      </c>
      <c r="FT375" s="1">
        <v>65535</v>
      </c>
      <c r="FU375" s="1">
        <v>65535</v>
      </c>
      <c r="FV375" s="1">
        <v>65535</v>
      </c>
      <c r="FW375" s="1">
        <v>65535</v>
      </c>
      <c r="FX375" s="1">
        <v>65535</v>
      </c>
      <c r="FY375" s="1">
        <v>65535</v>
      </c>
      <c r="FZ375" s="1">
        <v>65535</v>
      </c>
      <c r="GA375" s="1">
        <v>65535</v>
      </c>
      <c r="GB375" s="1">
        <v>65535</v>
      </c>
      <c r="GC375" s="1">
        <v>65535</v>
      </c>
      <c r="GD375" s="1">
        <v>65535</v>
      </c>
      <c r="GE375" s="1">
        <v>65535</v>
      </c>
      <c r="GF375" s="1">
        <v>65535</v>
      </c>
      <c r="GG375" s="1">
        <v>65535</v>
      </c>
      <c r="GH375" s="1">
        <v>65535</v>
      </c>
      <c r="GI375" s="1">
        <v>65535</v>
      </c>
      <c r="GJ375" s="1">
        <v>65535</v>
      </c>
      <c r="GK375" s="1">
        <v>65535</v>
      </c>
      <c r="GL375" s="1">
        <v>65535</v>
      </c>
      <c r="GM375" s="1">
        <v>65535</v>
      </c>
      <c r="GN375" s="1">
        <v>65535</v>
      </c>
      <c r="GO375" s="1">
        <v>65535</v>
      </c>
      <c r="GP375" s="1">
        <v>65535</v>
      </c>
      <c r="GQ375" s="1">
        <v>65535</v>
      </c>
      <c r="GR375" s="1">
        <v>65535</v>
      </c>
      <c r="GS375" s="1">
        <v>65535</v>
      </c>
      <c r="GT375" s="1">
        <v>65535</v>
      </c>
      <c r="GU375" s="1">
        <v>65535</v>
      </c>
      <c r="GV375" s="1">
        <v>65535</v>
      </c>
      <c r="GW375" s="1">
        <v>65535</v>
      </c>
      <c r="GX375" s="1">
        <v>65535</v>
      </c>
      <c r="GY375" s="1">
        <v>65535</v>
      </c>
      <c r="GZ375" s="1">
        <v>65535</v>
      </c>
      <c r="HA375" s="1">
        <v>65535</v>
      </c>
      <c r="HB375" s="1">
        <v>65535</v>
      </c>
      <c r="HC375" s="1">
        <v>65535</v>
      </c>
      <c r="HD375" s="1">
        <v>65535</v>
      </c>
      <c r="HE375" s="1">
        <v>65535</v>
      </c>
      <c r="HF375" s="1">
        <v>65535</v>
      </c>
      <c r="HG375" s="1">
        <v>65535</v>
      </c>
      <c r="HH375" s="1">
        <v>65535</v>
      </c>
      <c r="HI375" s="1">
        <v>65535</v>
      </c>
      <c r="HJ375" s="1">
        <v>65535</v>
      </c>
      <c r="HK375" s="1">
        <v>65535</v>
      </c>
      <c r="HL375" s="1">
        <v>65535</v>
      </c>
      <c r="HM375" s="1">
        <v>65535</v>
      </c>
      <c r="HN375" s="1">
        <v>65535</v>
      </c>
      <c r="HO375" s="1">
        <v>65535</v>
      </c>
      <c r="HP375" s="1">
        <v>65535</v>
      </c>
      <c r="HQ375" s="1">
        <v>65535</v>
      </c>
      <c r="HR375" s="1">
        <v>10.4</v>
      </c>
      <c r="HS375" s="1">
        <v>8.1</v>
      </c>
      <c r="HT375" s="1">
        <v>7.5</v>
      </c>
      <c r="HU375" s="1">
        <v>10.1</v>
      </c>
      <c r="HV375" s="1">
        <v>6.5</v>
      </c>
      <c r="HW375" s="1">
        <v>10.4</v>
      </c>
      <c r="HX375" s="1">
        <v>8.5</v>
      </c>
      <c r="HY375" s="1">
        <v>11</v>
      </c>
      <c r="HZ375" s="1">
        <v>10.5</v>
      </c>
      <c r="IA375" s="1">
        <v>7.9</v>
      </c>
      <c r="IB375" s="1">
        <v>6.5</v>
      </c>
      <c r="IC375" s="1">
        <v>10.3</v>
      </c>
      <c r="ID375" s="1">
        <v>8.8000000000000007</v>
      </c>
      <c r="IE375" s="1">
        <v>8.1999999999999993</v>
      </c>
      <c r="IF375" s="1">
        <v>6.8</v>
      </c>
      <c r="IG375" s="1">
        <v>8.3000000000000007</v>
      </c>
      <c r="IH375" s="1">
        <v>1.7</v>
      </c>
      <c r="II375" s="1">
        <v>7.2</v>
      </c>
      <c r="IJ375" s="1">
        <v>11</v>
      </c>
      <c r="IK375" s="1">
        <v>6.9</v>
      </c>
      <c r="IL375" s="1">
        <v>1.8</v>
      </c>
      <c r="IM375" s="1">
        <v>3.3</v>
      </c>
      <c r="IN375" s="1">
        <v>9.6</v>
      </c>
      <c r="IO375" s="1">
        <v>8.4</v>
      </c>
      <c r="IP375" s="1">
        <v>0.2</v>
      </c>
      <c r="IQ375" s="1">
        <v>3.4</v>
      </c>
      <c r="IR375" s="1">
        <v>9.6999999999999993</v>
      </c>
      <c r="IS375" s="1">
        <v>8.1</v>
      </c>
      <c r="IT375" s="1">
        <v>0.6</v>
      </c>
      <c r="IU375" s="1">
        <v>8.9</v>
      </c>
      <c r="IV375" s="1">
        <v>5.8</v>
      </c>
      <c r="IW375" s="1">
        <v>7.7</v>
      </c>
      <c r="IX375" s="1">
        <v>1.3</v>
      </c>
      <c r="IY375" s="1">
        <v>1.2</v>
      </c>
      <c r="IZ375" s="1">
        <v>5.7</v>
      </c>
      <c r="JA375" s="1">
        <v>0.3</v>
      </c>
      <c r="JB375" s="1">
        <v>7.9</v>
      </c>
      <c r="JC375" s="1">
        <v>4.0999999999999996</v>
      </c>
      <c r="JD375" s="1">
        <v>8.6999999999999993</v>
      </c>
      <c r="JE375" s="1">
        <v>11.6</v>
      </c>
      <c r="JF375" s="1">
        <v>6.8</v>
      </c>
      <c r="JG375" s="1">
        <v>7.2</v>
      </c>
      <c r="JH375" s="1">
        <v>5.2</v>
      </c>
      <c r="JI375" s="1">
        <v>7.9</v>
      </c>
      <c r="JJ375" s="1">
        <v>10.8</v>
      </c>
      <c r="JK375" s="1">
        <v>7.8</v>
      </c>
      <c r="JL375" s="1">
        <v>7.3</v>
      </c>
      <c r="JM375" s="1">
        <v>6</v>
      </c>
      <c r="JN375" s="1">
        <v>9.6999999999999993</v>
      </c>
      <c r="JO375" s="1">
        <v>11</v>
      </c>
      <c r="JP375" s="1">
        <v>10.3</v>
      </c>
      <c r="JQ375" s="1">
        <v>10.9</v>
      </c>
      <c r="JR375" s="1">
        <v>4.0999999999999996</v>
      </c>
      <c r="JS375" s="1">
        <v>4.8</v>
      </c>
      <c r="JT375" s="1">
        <v>10.7</v>
      </c>
      <c r="JU375" s="1">
        <v>7.8</v>
      </c>
      <c r="JV375" s="1">
        <v>3.6</v>
      </c>
      <c r="JW375" s="1">
        <v>3.3</v>
      </c>
      <c r="JX375" s="1">
        <v>8.1999999999999993</v>
      </c>
      <c r="JY375" s="1">
        <v>7.5</v>
      </c>
      <c r="JZ375" s="1">
        <v>3.7</v>
      </c>
      <c r="KA375" s="1">
        <v>3.3</v>
      </c>
      <c r="KB375" s="1">
        <v>5.4</v>
      </c>
      <c r="KC375" s="1">
        <v>9.3000000000000007</v>
      </c>
      <c r="KD375" s="1">
        <v>3.4</v>
      </c>
      <c r="KE375" s="1">
        <v>7.2</v>
      </c>
      <c r="KF375" s="1">
        <v>10.5</v>
      </c>
      <c r="KG375" s="1">
        <v>10.8</v>
      </c>
      <c r="KH375" s="1">
        <v>8.6</v>
      </c>
      <c r="KI375" s="1">
        <v>6.8</v>
      </c>
      <c r="KJ375" s="1">
        <v>2.2999999999999998</v>
      </c>
      <c r="KK375" s="1">
        <v>9.1</v>
      </c>
      <c r="KL375" s="1">
        <v>3.2</v>
      </c>
      <c r="KM375" s="1">
        <v>7.4</v>
      </c>
      <c r="KN375" s="1">
        <v>10.199999999999999</v>
      </c>
      <c r="KO375" s="1">
        <v>3.6</v>
      </c>
      <c r="KP375" s="1">
        <v>5.9</v>
      </c>
      <c r="KQ375" s="1">
        <v>9</v>
      </c>
      <c r="KR375" s="1">
        <v>8.6999999999999993</v>
      </c>
      <c r="KS375" s="1">
        <v>11</v>
      </c>
      <c r="KT375" s="1">
        <v>9.1999999999999993</v>
      </c>
      <c r="KU375" s="1">
        <v>10.1</v>
      </c>
      <c r="KV375" s="1">
        <v>4.5999999999999996</v>
      </c>
      <c r="KW375" s="1">
        <v>6.9</v>
      </c>
      <c r="KX375" s="1">
        <v>5.4</v>
      </c>
      <c r="KY375" s="1">
        <v>7</v>
      </c>
      <c r="KZ375" s="1">
        <v>3.8</v>
      </c>
      <c r="LA375" s="1">
        <v>3.9</v>
      </c>
      <c r="LB375" s="1">
        <v>11.1</v>
      </c>
      <c r="LC375" s="1">
        <v>5.7</v>
      </c>
      <c r="LD375" s="1">
        <v>8</v>
      </c>
      <c r="LE375" s="1">
        <v>10.9</v>
      </c>
      <c r="LF375" s="1">
        <v>3.8</v>
      </c>
      <c r="LG375" s="1">
        <v>5.2</v>
      </c>
      <c r="LH375" s="1">
        <v>11.6</v>
      </c>
      <c r="LI375" s="1">
        <v>9.1999999999999993</v>
      </c>
      <c r="LJ375" s="1">
        <v>6.9</v>
      </c>
      <c r="LK375" s="1">
        <v>11.1</v>
      </c>
      <c r="LL375" s="1">
        <v>10.3</v>
      </c>
      <c r="LM375" s="1">
        <v>11.3</v>
      </c>
      <c r="LN375" s="1">
        <v>12.5</v>
      </c>
      <c r="LO375" s="1">
        <v>8.6</v>
      </c>
      <c r="LP375" s="1">
        <v>6.1</v>
      </c>
      <c r="LQ375" s="1">
        <v>3.9</v>
      </c>
      <c r="LR375" s="1">
        <v>3.4</v>
      </c>
      <c r="LS375" s="1">
        <v>7.6</v>
      </c>
      <c r="LT375" s="1">
        <v>10</v>
      </c>
      <c r="LU375" s="1">
        <v>8.1999999999999993</v>
      </c>
      <c r="LV375" s="1">
        <v>65535</v>
      </c>
      <c r="LW375" s="1">
        <v>5.5</v>
      </c>
      <c r="LX375" s="1">
        <v>11.2</v>
      </c>
      <c r="LY375" s="1">
        <v>65535</v>
      </c>
      <c r="LZ375" s="1">
        <v>12.1</v>
      </c>
      <c r="MA375" s="1">
        <v>8.3000000000000007</v>
      </c>
      <c r="MB375" s="1">
        <v>5.2</v>
      </c>
      <c r="MC375" s="1">
        <v>4.5</v>
      </c>
      <c r="MD375" s="1">
        <v>8.6999999999999993</v>
      </c>
      <c r="ME375" s="1">
        <v>65535</v>
      </c>
      <c r="MF375" s="1">
        <v>65535</v>
      </c>
      <c r="MG375" s="1">
        <v>65535</v>
      </c>
      <c r="MH375" s="1">
        <v>65535</v>
      </c>
      <c r="MI375" s="1">
        <v>65535</v>
      </c>
      <c r="MJ375" s="1">
        <v>65535</v>
      </c>
      <c r="MK375" s="1">
        <v>65535</v>
      </c>
      <c r="ML375" s="1">
        <v>65535</v>
      </c>
      <c r="MM375" s="1">
        <v>65535</v>
      </c>
      <c r="MN375" s="1">
        <v>65535</v>
      </c>
      <c r="MO375" s="1">
        <v>65535</v>
      </c>
      <c r="MP375" s="1">
        <v>65535</v>
      </c>
      <c r="MQ375" s="1">
        <v>65535</v>
      </c>
      <c r="MR375" s="1">
        <v>65535</v>
      </c>
      <c r="MS375" s="1">
        <v>65535</v>
      </c>
      <c r="MT375" s="1">
        <v>65535</v>
      </c>
      <c r="MU375" s="1">
        <v>65535</v>
      </c>
      <c r="MV375" s="1">
        <v>65535</v>
      </c>
      <c r="MW375" s="1">
        <v>65535</v>
      </c>
      <c r="MX375" s="1">
        <v>65535</v>
      </c>
      <c r="MY375" s="1">
        <v>65535</v>
      </c>
      <c r="MZ375" s="1">
        <v>65535</v>
      </c>
      <c r="NA375" s="1">
        <v>65535</v>
      </c>
      <c r="NB375" s="1">
        <v>65535</v>
      </c>
      <c r="NC375" s="1">
        <v>65535</v>
      </c>
      <c r="ND375" s="1">
        <v>65535</v>
      </c>
      <c r="NE375" s="1">
        <v>65535</v>
      </c>
      <c r="NF375" s="1">
        <v>65535</v>
      </c>
      <c r="NG375" s="1">
        <v>65535</v>
      </c>
      <c r="NH375" s="1">
        <v>65535</v>
      </c>
      <c r="NI375" s="1">
        <v>11.6</v>
      </c>
      <c r="NJ375" s="6">
        <f t="shared" si="270"/>
        <v>0.87096774193548387</v>
      </c>
      <c r="NK375" s="3">
        <f t="shared" si="271"/>
        <v>0.4642857142857143</v>
      </c>
      <c r="NL375" s="3">
        <f t="shared" si="272"/>
        <v>0.25806451612903225</v>
      </c>
      <c r="NM375" s="3">
        <f t="shared" si="273"/>
        <v>0</v>
      </c>
      <c r="NN375" s="3">
        <f t="shared" si="274"/>
        <v>0</v>
      </c>
      <c r="NO375" s="3">
        <f t="shared" si="275"/>
        <v>0</v>
      </c>
      <c r="NP375" s="3">
        <f t="shared" si="276"/>
        <v>0</v>
      </c>
      <c r="NQ375" s="3">
        <f t="shared" si="277"/>
        <v>0.83870967741935487</v>
      </c>
      <c r="NR375" s="3">
        <f t="shared" si="278"/>
        <v>1</v>
      </c>
      <c r="NS375" s="3">
        <f t="shared" si="279"/>
        <v>1</v>
      </c>
      <c r="NT375" s="3">
        <f t="shared" si="280"/>
        <v>0.93333333333333335</v>
      </c>
      <c r="NU375" s="3">
        <f t="shared" si="281"/>
        <v>3.2258064516129031E-2</v>
      </c>
      <c r="NV375" s="3">
        <f t="shared" si="282"/>
        <v>0.44931506849315067</v>
      </c>
      <c r="NW375" s="5">
        <f t="shared" si="283"/>
        <v>0.40000000000000013</v>
      </c>
      <c r="NX375" s="1" t="e">
        <f t="shared" si="284"/>
        <v>#N/A</v>
      </c>
      <c r="NY375" s="1" t="e">
        <f t="shared" si="285"/>
        <v>#N/A</v>
      </c>
      <c r="NZ375" s="1" t="e">
        <f t="shared" si="286"/>
        <v>#N/A</v>
      </c>
      <c r="OA375" s="1" t="e">
        <f t="shared" si="287"/>
        <v>#N/A</v>
      </c>
      <c r="OB375" s="1" t="e">
        <f t="shared" si="288"/>
        <v>#N/A</v>
      </c>
      <c r="OC375" s="1" t="e">
        <f t="shared" si="289"/>
        <v>#N/A</v>
      </c>
      <c r="OD375" s="1">
        <f t="shared" si="290"/>
        <v>7.4346153846153848</v>
      </c>
      <c r="OE375" s="1">
        <f t="shared" si="291"/>
        <v>6.996666666666667</v>
      </c>
      <c r="OF375" s="1">
        <f t="shared" si="292"/>
        <v>6.7419354838709671</v>
      </c>
      <c r="OG375" s="1">
        <f t="shared" si="293"/>
        <v>8.0285714285714267</v>
      </c>
      <c r="OH375" s="1" t="e">
        <f t="shared" si="294"/>
        <v>#N/A</v>
      </c>
      <c r="OI375" s="111" t="e">
        <f>NA()</f>
        <v>#N/A</v>
      </c>
      <c r="OJ375" s="112" t="e">
        <f>NA()</f>
        <v>#N/A</v>
      </c>
      <c r="OK375" s="112" t="e">
        <f>NA()</f>
        <v>#N/A</v>
      </c>
      <c r="OL375" s="112" t="e">
        <f>NA()</f>
        <v>#N/A</v>
      </c>
      <c r="OM375" s="112" t="e">
        <f>NA()</f>
        <v>#N/A</v>
      </c>
      <c r="ON375" s="112" t="e">
        <f>NA()</f>
        <v>#N/A</v>
      </c>
      <c r="OO375" s="112" t="e">
        <f>NA()</f>
        <v>#N/A</v>
      </c>
      <c r="OP375" s="112" t="e">
        <f>NA()</f>
        <v>#N/A</v>
      </c>
      <c r="OQ375" s="112" t="e">
        <f>NA()</f>
        <v>#N/A</v>
      </c>
      <c r="OR375" s="112" t="e">
        <f>NA()</f>
        <v>#N/A</v>
      </c>
      <c r="OS375" s="112" t="e">
        <f>NA()</f>
        <v>#N/A</v>
      </c>
      <c r="OT375" s="112" t="e">
        <f>NA()</f>
        <v>#N/A</v>
      </c>
      <c r="OU375" s="5" t="e">
        <f t="shared" si="295"/>
        <v>#N/A</v>
      </c>
      <c r="OV375" s="1" t="e">
        <f t="shared" si="296"/>
        <v>#N/A</v>
      </c>
      <c r="OW375" s="1" t="e">
        <f t="shared" si="297"/>
        <v>#N/A</v>
      </c>
      <c r="OX375" s="1" t="e">
        <f t="shared" si="298"/>
        <v>#N/A</v>
      </c>
      <c r="OY375" s="1" t="e">
        <f t="shared" si="299"/>
        <v>#N/A</v>
      </c>
      <c r="OZ375" s="1" t="e">
        <f t="shared" si="300"/>
        <v>#N/A</v>
      </c>
      <c r="PA375" s="1" t="e">
        <f t="shared" si="301"/>
        <v>#N/A</v>
      </c>
      <c r="PB375" s="1" t="e">
        <f t="shared" si="302"/>
        <v>#N/A</v>
      </c>
      <c r="PC375" s="1" t="e">
        <f t="shared" si="303"/>
        <v>#N/A</v>
      </c>
      <c r="PD375" s="1" t="e">
        <f t="shared" si="304"/>
        <v>#N/A</v>
      </c>
      <c r="PE375" s="1" t="e">
        <f t="shared" si="305"/>
        <v>#N/A</v>
      </c>
      <c r="PF375" s="1" t="e">
        <f t="shared" si="306"/>
        <v>#N/A</v>
      </c>
      <c r="PG375" s="111" t="e">
        <f>NA()</f>
        <v>#N/A</v>
      </c>
      <c r="PH375" s="112" t="e">
        <f>NA()</f>
        <v>#N/A</v>
      </c>
      <c r="PI375" s="112" t="e">
        <f>NA()</f>
        <v>#N/A</v>
      </c>
      <c r="PJ375" s="112" t="e">
        <f>NA()</f>
        <v>#N/A</v>
      </c>
      <c r="PK375" s="112" t="e">
        <f>NA()</f>
        <v>#N/A</v>
      </c>
      <c r="PL375" s="112" t="e">
        <f>NA()</f>
        <v>#N/A</v>
      </c>
      <c r="PM375" s="112" t="e">
        <f>NA()</f>
        <v>#N/A</v>
      </c>
      <c r="PN375" s="112" t="e">
        <f>NA()</f>
        <v>#N/A</v>
      </c>
      <c r="PO375" s="112" t="e">
        <f>NA()</f>
        <v>#N/A</v>
      </c>
      <c r="PP375" s="112" t="e">
        <f>NA()</f>
        <v>#N/A</v>
      </c>
      <c r="PQ375" s="112" t="e">
        <f>NA()</f>
        <v>#N/A</v>
      </c>
      <c r="PR375" s="137" t="e">
        <f>NA()</f>
        <v>#N/A</v>
      </c>
      <c r="PS375" s="5">
        <f t="array" ref="PS375">+IF(ISERROR($NW375)=FALSE,MIN(IF($H375:$AL375&lt;65534,$H375:$AL375,"")),NA())</f>
        <v>-8.1</v>
      </c>
      <c r="PT375" s="1" t="e">
        <f t="array" ref="PT375">+IF(ISERROR($NX375)=FALSE,MIN(IF($AM375:$BN375&lt;65534,$AM375:$BN375,"")),NA())</f>
        <v>#N/A</v>
      </c>
      <c r="PU375" s="1" t="e">
        <f t="array" ref="PU375">+IF(ISERROR($NY375)=FALSE,MIN(IF($BP375:$CT375&lt;65534,$BP375:$CT375,"")),NA())</f>
        <v>#N/A</v>
      </c>
      <c r="PV375" s="1" t="e">
        <f t="array" ref="PV375">+IF(ISERROR($NZ375)=FALSE,MIN(IF($CU375:$DX375&lt;65534,$CU375:$DX375,"")),NA())</f>
        <v>#N/A</v>
      </c>
      <c r="PW375" s="1" t="e">
        <f t="array" ref="PW375">+IF(ISERROR($OA375)=FALSE,MIN(IF($DY375:$FC375&lt;65534,$DY375:$FC375,"")),NA())</f>
        <v>#N/A</v>
      </c>
      <c r="PX375" s="1" t="e">
        <f t="array" ref="PX375">+IF(ISERROR($OB375)=FALSE,MIN(IF($FD375:$GG375&lt;65534,$FD375:$GG375,"")),NA())</f>
        <v>#N/A</v>
      </c>
      <c r="PY375" s="1" t="e">
        <f t="array" ref="PY375">+IF(ISERROR($OC375)=FALSE,MIN(IF($GH375:$HL375&lt;65534,$GH375:$HL375,"")),NA())</f>
        <v>#N/A</v>
      </c>
      <c r="PZ375" s="1">
        <f t="array" ref="PZ375">+IF(ISERROR($OD375)=FALSE,MIN(IF($HM375:$IQ375&lt;65534,$HM375:$IQ375,"")),NA())</f>
        <v>0.2</v>
      </c>
      <c r="QA375" s="1">
        <f t="array" ref="QA375">+IF(ISERROR($OE375)=FALSE,MIN(IF($IR375:$JU375&lt;65534,$IR375:$JU375,"")),NA())</f>
        <v>0.3</v>
      </c>
      <c r="QB375" s="1">
        <f t="array" ref="QB375">+IF(ISERROR($OF375)=FALSE,MIN(IF($JV375:$KZ375&lt;65534,$JV375:$KZ375,"")),NA())</f>
        <v>2.2999999999999998</v>
      </c>
      <c r="QC375" s="1">
        <f t="array" ref="QC375">+IF(ISERROR($OG375)=FALSE,MIN(IF($LA375:$MD375&lt;65534,$LA375:$MD375,"")),NA())</f>
        <v>3.4</v>
      </c>
      <c r="QD375" s="1" t="e">
        <f t="array" ref="QD375">+IF(ISERROR($OH375)=FALSE,MIN(IF($ME375:$NI375&lt;65534,$ME375:$NI375,"")),NA())</f>
        <v>#N/A</v>
      </c>
      <c r="QE375" s="5" t="e">
        <f t="shared" si="307"/>
        <v>#N/A</v>
      </c>
      <c r="QF375" s="1" t="e">
        <f t="shared" si="308"/>
        <v>#N/A</v>
      </c>
      <c r="QG375" s="1" t="e">
        <f t="shared" si="309"/>
        <v>#N/A</v>
      </c>
      <c r="QH375" s="1" t="e">
        <f t="shared" si="310"/>
        <v>#N/A</v>
      </c>
      <c r="QI375" s="1" t="e">
        <f t="shared" si="311"/>
        <v>#N/A</v>
      </c>
      <c r="QJ375" s="1" t="e">
        <f t="shared" si="312"/>
        <v>#N/A</v>
      </c>
      <c r="QK375" s="1" t="e">
        <f t="shared" si="313"/>
        <v>#N/A</v>
      </c>
      <c r="QL375" s="1" t="e">
        <f t="shared" si="314"/>
        <v>#N/A</v>
      </c>
      <c r="QM375" s="1" t="e">
        <f t="shared" si="315"/>
        <v>#N/A</v>
      </c>
      <c r="QN375" s="1" t="e">
        <f t="shared" si="316"/>
        <v>#N/A</v>
      </c>
      <c r="QO375" s="1" t="e">
        <f t="shared" si="317"/>
        <v>#N/A</v>
      </c>
      <c r="QP375" s="1" t="e">
        <f t="shared" si="318"/>
        <v>#N/A</v>
      </c>
      <c r="QQ375" s="5" t="s">
        <v>893</v>
      </c>
    </row>
    <row r="376" spans="1:459" s="1" customFormat="1" x14ac:dyDescent="0.2">
      <c r="A376" s="107">
        <v>21206930</v>
      </c>
      <c r="B376" s="108">
        <v>-74.022166666666664</v>
      </c>
      <c r="C376" s="108">
        <v>5.0864444444444441</v>
      </c>
      <c r="D376" s="109">
        <v>3257</v>
      </c>
      <c r="E376" s="110" t="s">
        <v>715</v>
      </c>
      <c r="F376" s="110" t="s">
        <v>599</v>
      </c>
      <c r="G376" s="110" t="s">
        <v>42</v>
      </c>
      <c r="H376" s="1">
        <v>65535</v>
      </c>
      <c r="I376" s="1">
        <v>2.7</v>
      </c>
      <c r="J376" s="1">
        <v>5.3</v>
      </c>
      <c r="K376" s="1">
        <v>5.7</v>
      </c>
      <c r="L376" s="1">
        <v>2.2000000000000002</v>
      </c>
      <c r="M376" s="1">
        <v>4.0999999999999996</v>
      </c>
      <c r="N376" s="1">
        <v>5.6</v>
      </c>
      <c r="O376" s="1">
        <v>2.2999999999999998</v>
      </c>
      <c r="P376" s="1">
        <v>3.5</v>
      </c>
      <c r="Q376" s="1">
        <v>7.3</v>
      </c>
      <c r="R376" s="1">
        <v>6.7</v>
      </c>
      <c r="S376" s="1">
        <v>4.5</v>
      </c>
      <c r="T376" s="1">
        <v>3.4</v>
      </c>
      <c r="U376" s="1">
        <v>6.7</v>
      </c>
      <c r="V376" s="1">
        <v>3.3</v>
      </c>
      <c r="W376" s="1">
        <v>4.3</v>
      </c>
      <c r="X376" s="1">
        <v>3.6</v>
      </c>
      <c r="Y376" s="1">
        <v>4.8</v>
      </c>
      <c r="Z376" s="1">
        <v>7.3</v>
      </c>
      <c r="AA376" s="1">
        <v>3.2</v>
      </c>
      <c r="AB376" s="1">
        <v>3.3</v>
      </c>
      <c r="AC376" s="1">
        <v>7.2</v>
      </c>
      <c r="AD376" s="1">
        <v>7.3</v>
      </c>
      <c r="AE376" s="1">
        <v>7.5</v>
      </c>
      <c r="AF376" s="1">
        <v>4.5</v>
      </c>
      <c r="AG376" s="1">
        <v>2.7</v>
      </c>
      <c r="AH376" s="1">
        <v>3.9</v>
      </c>
      <c r="AI376" s="1">
        <v>5.3</v>
      </c>
      <c r="AJ376" s="1">
        <v>6.4</v>
      </c>
      <c r="AK376" s="1">
        <v>3.9</v>
      </c>
      <c r="AL376" s="1">
        <v>6.7</v>
      </c>
      <c r="AM376" s="1">
        <v>65535</v>
      </c>
      <c r="AN376" s="1">
        <v>3.3</v>
      </c>
      <c r="AO376" s="1">
        <v>2.7</v>
      </c>
      <c r="AP376" s="1">
        <v>1.8</v>
      </c>
      <c r="AQ376" s="1">
        <v>4.5</v>
      </c>
      <c r="AR376" s="1">
        <v>4.8</v>
      </c>
      <c r="AS376" s="1">
        <v>4.8</v>
      </c>
      <c r="AT376" s="1">
        <v>7.8</v>
      </c>
      <c r="AU376" s="1">
        <v>6.6</v>
      </c>
      <c r="AV376" s="1">
        <v>3.7</v>
      </c>
      <c r="AW376" s="1">
        <v>3.5</v>
      </c>
      <c r="AX376" s="1">
        <v>1.7</v>
      </c>
      <c r="AY376" s="1">
        <v>3.3</v>
      </c>
      <c r="AZ376" s="1">
        <v>3.9</v>
      </c>
      <c r="BA376" s="1">
        <v>4.7</v>
      </c>
      <c r="BB376" s="1">
        <v>5.7</v>
      </c>
      <c r="BC376" s="1">
        <v>4.2</v>
      </c>
      <c r="BD376" s="1">
        <v>6.6</v>
      </c>
      <c r="BE376" s="1">
        <v>7.1</v>
      </c>
      <c r="BF376" s="1">
        <v>7.5</v>
      </c>
      <c r="BG376" s="1">
        <v>4.5999999999999996</v>
      </c>
      <c r="BH376" s="1">
        <v>4</v>
      </c>
      <c r="BI376" s="1">
        <v>4.0999999999999996</v>
      </c>
      <c r="BJ376" s="1">
        <v>8.3000000000000007</v>
      </c>
      <c r="BK376" s="1">
        <v>5.4</v>
      </c>
      <c r="BL376" s="1">
        <v>3.3</v>
      </c>
      <c r="BM376" s="1">
        <v>6.5</v>
      </c>
      <c r="BN376" s="1">
        <v>6.5</v>
      </c>
      <c r="BO376" s="102"/>
      <c r="BP376" s="1">
        <v>4.7</v>
      </c>
      <c r="BQ376" s="1">
        <v>7.3</v>
      </c>
      <c r="BR376" s="1">
        <v>8.3000000000000007</v>
      </c>
      <c r="BS376" s="1">
        <v>4.3</v>
      </c>
      <c r="BT376" s="1">
        <v>8.5</v>
      </c>
      <c r="BU376" s="1">
        <v>8</v>
      </c>
      <c r="BV376" s="1">
        <v>5</v>
      </c>
      <c r="BW376" s="1">
        <v>5.8</v>
      </c>
      <c r="BX376" s="1">
        <v>8.4</v>
      </c>
      <c r="BY376" s="1">
        <v>8.8000000000000007</v>
      </c>
      <c r="BZ376" s="1">
        <v>8.6999999999999993</v>
      </c>
      <c r="CA376" s="1">
        <v>65535</v>
      </c>
      <c r="CB376" s="1">
        <v>65535</v>
      </c>
      <c r="CC376" s="1">
        <v>65535</v>
      </c>
      <c r="CD376" s="1">
        <v>65535</v>
      </c>
      <c r="CE376" s="1">
        <v>65535</v>
      </c>
      <c r="CF376" s="1">
        <v>65535</v>
      </c>
      <c r="CG376" s="1">
        <v>65535</v>
      </c>
      <c r="CH376" s="1">
        <v>65535</v>
      </c>
      <c r="CI376" s="1">
        <v>65535</v>
      </c>
      <c r="CJ376" s="1">
        <v>65535</v>
      </c>
      <c r="CK376" s="1">
        <v>65535</v>
      </c>
      <c r="CL376" s="1">
        <v>65535</v>
      </c>
      <c r="CM376" s="1">
        <v>65535</v>
      </c>
      <c r="CN376" s="1">
        <v>65535</v>
      </c>
      <c r="CO376" s="1">
        <v>65535</v>
      </c>
      <c r="CP376" s="1">
        <v>65535</v>
      </c>
      <c r="CQ376" s="1">
        <v>65535</v>
      </c>
      <c r="CR376" s="1">
        <v>65535</v>
      </c>
      <c r="CS376" s="1">
        <v>65535</v>
      </c>
      <c r="CT376" s="1">
        <v>65535</v>
      </c>
      <c r="CU376" s="1">
        <v>65535</v>
      </c>
      <c r="CV376" s="1">
        <v>65535</v>
      </c>
      <c r="CW376" s="1">
        <v>65535</v>
      </c>
      <c r="CX376" s="1">
        <v>65535</v>
      </c>
      <c r="CY376" s="1">
        <v>65535</v>
      </c>
      <c r="CZ376" s="1">
        <v>65535</v>
      </c>
      <c r="DA376" s="1">
        <v>65535</v>
      </c>
      <c r="DB376" s="1">
        <v>65535</v>
      </c>
      <c r="DC376" s="1">
        <v>65535</v>
      </c>
      <c r="DD376" s="1">
        <v>65535</v>
      </c>
      <c r="DE376" s="1">
        <v>65535</v>
      </c>
      <c r="DF376" s="1">
        <v>65535</v>
      </c>
      <c r="DG376" s="1">
        <v>65535</v>
      </c>
      <c r="DH376" s="1">
        <v>65535</v>
      </c>
      <c r="DI376" s="1">
        <v>65535</v>
      </c>
      <c r="DJ376" s="1">
        <v>65535</v>
      </c>
      <c r="DK376" s="1">
        <v>65535</v>
      </c>
      <c r="DL376" s="1">
        <v>65535</v>
      </c>
      <c r="DM376" s="1">
        <v>65535</v>
      </c>
      <c r="DN376" s="1">
        <v>65535</v>
      </c>
      <c r="DO376" s="1">
        <v>65535</v>
      </c>
      <c r="DP376" s="1">
        <v>65535</v>
      </c>
      <c r="DQ376" s="1">
        <v>65535</v>
      </c>
      <c r="DR376" s="1">
        <v>65535</v>
      </c>
      <c r="DS376" s="1">
        <v>65535</v>
      </c>
      <c r="DT376" s="1">
        <v>65535</v>
      </c>
      <c r="DU376" s="1">
        <v>65535</v>
      </c>
      <c r="DV376" s="1">
        <v>65535</v>
      </c>
      <c r="DW376" s="1">
        <v>65535</v>
      </c>
      <c r="DX376" s="1">
        <v>65535</v>
      </c>
      <c r="DY376" s="1">
        <v>65535</v>
      </c>
      <c r="DZ376" s="1">
        <v>65535</v>
      </c>
      <c r="EA376" s="1">
        <v>65535</v>
      </c>
      <c r="EB376" s="1">
        <v>65535</v>
      </c>
      <c r="EC376" s="1">
        <v>65535</v>
      </c>
      <c r="ED376" s="1">
        <v>65535</v>
      </c>
      <c r="EE376" s="1">
        <v>65535</v>
      </c>
      <c r="EF376" s="1">
        <v>65535</v>
      </c>
      <c r="EG376" s="1">
        <v>65535</v>
      </c>
      <c r="EH376" s="1">
        <v>65535</v>
      </c>
      <c r="EI376" s="1">
        <v>65535</v>
      </c>
      <c r="EJ376" s="1">
        <v>65535</v>
      </c>
      <c r="EK376" s="1">
        <v>65535</v>
      </c>
      <c r="EL376" s="1">
        <v>65535</v>
      </c>
      <c r="EM376" s="1">
        <v>65535</v>
      </c>
      <c r="EN376" s="1">
        <v>65535</v>
      </c>
      <c r="EO376" s="1">
        <v>65535</v>
      </c>
      <c r="EP376" s="1">
        <v>65535</v>
      </c>
      <c r="EQ376" s="1">
        <v>65535</v>
      </c>
      <c r="ER376" s="1">
        <v>65535</v>
      </c>
      <c r="ES376" s="1">
        <v>65535</v>
      </c>
      <c r="ET376" s="1">
        <v>65535</v>
      </c>
      <c r="EU376" s="1">
        <v>65535</v>
      </c>
      <c r="EV376" s="1">
        <v>65535</v>
      </c>
      <c r="EW376" s="1">
        <v>65535</v>
      </c>
      <c r="EX376" s="1">
        <v>65535</v>
      </c>
      <c r="EY376" s="1">
        <v>65535</v>
      </c>
      <c r="EZ376" s="1">
        <v>65535</v>
      </c>
      <c r="FA376" s="1">
        <v>65535</v>
      </c>
      <c r="FB376" s="1">
        <v>65535</v>
      </c>
      <c r="FC376" s="1">
        <v>65535</v>
      </c>
      <c r="FD376" s="1">
        <v>65535</v>
      </c>
      <c r="FE376" s="1">
        <v>65535</v>
      </c>
      <c r="FF376" s="1">
        <v>65535</v>
      </c>
      <c r="FG376" s="1">
        <v>65535</v>
      </c>
      <c r="FH376" s="1">
        <v>65535</v>
      </c>
      <c r="FI376" s="1">
        <v>65535</v>
      </c>
      <c r="FJ376" s="1">
        <v>65535</v>
      </c>
      <c r="FK376" s="1">
        <v>65535</v>
      </c>
      <c r="FL376" s="1">
        <v>65535</v>
      </c>
      <c r="FM376" s="1">
        <v>65535</v>
      </c>
      <c r="FN376" s="1">
        <v>65535</v>
      </c>
      <c r="FO376" s="1">
        <v>65535</v>
      </c>
      <c r="FP376" s="1">
        <v>65535</v>
      </c>
      <c r="FQ376" s="1">
        <v>65535</v>
      </c>
      <c r="FR376" s="1">
        <v>65535</v>
      </c>
      <c r="FS376" s="1">
        <v>65535</v>
      </c>
      <c r="FT376" s="1">
        <v>65535</v>
      </c>
      <c r="FU376" s="1">
        <v>65535</v>
      </c>
      <c r="FV376" s="1">
        <v>65535</v>
      </c>
      <c r="FW376" s="1">
        <v>65535</v>
      </c>
      <c r="FX376" s="1">
        <v>65535</v>
      </c>
      <c r="FY376" s="1">
        <v>65535</v>
      </c>
      <c r="FZ376" s="1">
        <v>65535</v>
      </c>
      <c r="GA376" s="1">
        <v>65535</v>
      </c>
      <c r="GB376" s="1">
        <v>65535</v>
      </c>
      <c r="GC376" s="1">
        <v>65535</v>
      </c>
      <c r="GD376" s="1">
        <v>65535</v>
      </c>
      <c r="GE376" s="1">
        <v>65535</v>
      </c>
      <c r="GF376" s="1">
        <v>65535</v>
      </c>
      <c r="GG376" s="1">
        <v>65535</v>
      </c>
      <c r="GH376" s="1">
        <v>65535</v>
      </c>
      <c r="GI376" s="1">
        <v>65535</v>
      </c>
      <c r="GJ376" s="1">
        <v>65535</v>
      </c>
      <c r="GK376" s="1">
        <v>65535</v>
      </c>
      <c r="GL376" s="1">
        <v>65535</v>
      </c>
      <c r="GM376" s="1">
        <v>65535</v>
      </c>
      <c r="GN376" s="1">
        <v>65535</v>
      </c>
      <c r="GO376" s="1">
        <v>65535</v>
      </c>
      <c r="GP376" s="1">
        <v>65535</v>
      </c>
      <c r="GQ376" s="1">
        <v>65535</v>
      </c>
      <c r="GR376" s="1">
        <v>65535</v>
      </c>
      <c r="GS376" s="1">
        <v>65535</v>
      </c>
      <c r="GT376" s="1">
        <v>65535</v>
      </c>
      <c r="GU376" s="1">
        <v>65535</v>
      </c>
      <c r="GV376" s="1">
        <v>65535</v>
      </c>
      <c r="GW376" s="1">
        <v>65535</v>
      </c>
      <c r="GX376" s="1">
        <v>65535</v>
      </c>
      <c r="GY376" s="1">
        <v>65535</v>
      </c>
      <c r="GZ376" s="1">
        <v>65535</v>
      </c>
      <c r="HA376" s="1">
        <v>65535</v>
      </c>
      <c r="HB376" s="1">
        <v>65535</v>
      </c>
      <c r="HC376" s="1">
        <v>65535</v>
      </c>
      <c r="HD376" s="1">
        <v>65535</v>
      </c>
      <c r="HE376" s="1">
        <v>65535</v>
      </c>
      <c r="HF376" s="1">
        <v>65535</v>
      </c>
      <c r="HG376" s="1">
        <v>65535</v>
      </c>
      <c r="HH376" s="1">
        <v>65535</v>
      </c>
      <c r="HI376" s="1">
        <v>65535</v>
      </c>
      <c r="HJ376" s="1">
        <v>65535</v>
      </c>
      <c r="HK376" s="1">
        <v>65535</v>
      </c>
      <c r="HL376" s="1">
        <v>65535</v>
      </c>
      <c r="HM376" s="1">
        <v>65535</v>
      </c>
      <c r="HN376" s="1">
        <v>65535</v>
      </c>
      <c r="HO376" s="1">
        <v>65535</v>
      </c>
      <c r="HP376" s="1">
        <v>65535</v>
      </c>
      <c r="HQ376" s="1">
        <v>65535</v>
      </c>
      <c r="HR376" s="1">
        <v>7.2</v>
      </c>
      <c r="HS376" s="1">
        <v>7</v>
      </c>
      <c r="HT376" s="1">
        <v>6.1</v>
      </c>
      <c r="HU376" s="1">
        <v>6.5</v>
      </c>
      <c r="HV376" s="1">
        <v>6.9</v>
      </c>
      <c r="HW376" s="1">
        <v>7.5</v>
      </c>
      <c r="HX376" s="1">
        <v>7.5</v>
      </c>
      <c r="HY376" s="1">
        <v>7.8</v>
      </c>
      <c r="HZ376" s="1">
        <v>7.1</v>
      </c>
      <c r="IA376" s="1">
        <v>4.4000000000000004</v>
      </c>
      <c r="IB376" s="1">
        <v>3.3</v>
      </c>
      <c r="IC376" s="1">
        <v>6.6</v>
      </c>
      <c r="ID376" s="1">
        <v>6.3</v>
      </c>
      <c r="IE376" s="1">
        <v>5.8</v>
      </c>
      <c r="IF376" s="1">
        <v>6.1</v>
      </c>
      <c r="IG376" s="1">
        <v>6</v>
      </c>
      <c r="IH376" s="1">
        <v>1.9</v>
      </c>
      <c r="II376" s="1">
        <v>4.9000000000000004</v>
      </c>
      <c r="IJ376" s="1">
        <v>7.1</v>
      </c>
      <c r="IK376" s="1">
        <v>6.4</v>
      </c>
      <c r="IL376" s="1">
        <v>3</v>
      </c>
      <c r="IM376" s="1">
        <v>6.7</v>
      </c>
      <c r="IN376" s="1">
        <v>7.2</v>
      </c>
      <c r="IO376" s="1">
        <v>6.3</v>
      </c>
      <c r="IP376" s="1">
        <v>2.1</v>
      </c>
      <c r="IQ376" s="1">
        <v>4.3</v>
      </c>
      <c r="IR376" s="1">
        <v>7.6</v>
      </c>
      <c r="IS376" s="1">
        <v>6.5</v>
      </c>
      <c r="IT376" s="1">
        <v>3.8</v>
      </c>
      <c r="IU376" s="1">
        <v>6</v>
      </c>
      <c r="IV376" s="1">
        <v>6.8</v>
      </c>
      <c r="IW376" s="1">
        <v>6</v>
      </c>
      <c r="IX376" s="1">
        <v>3.6</v>
      </c>
      <c r="IY376" s="1">
        <v>5.8</v>
      </c>
      <c r="IZ376" s="1">
        <v>5.2</v>
      </c>
      <c r="JA376" s="1">
        <v>4.4000000000000004</v>
      </c>
      <c r="JB376" s="1">
        <v>7.2</v>
      </c>
      <c r="JC376" s="1">
        <v>3.7</v>
      </c>
      <c r="JD376" s="1">
        <v>7.7</v>
      </c>
      <c r="JE376" s="1">
        <v>7.7</v>
      </c>
      <c r="JF376" s="1">
        <v>6.4</v>
      </c>
      <c r="JG376" s="1">
        <v>5.2</v>
      </c>
      <c r="JH376" s="1">
        <v>4.5</v>
      </c>
      <c r="JI376" s="1">
        <v>6.2</v>
      </c>
      <c r="JJ376" s="1">
        <v>7.5</v>
      </c>
      <c r="JK376" s="1">
        <v>4.5</v>
      </c>
      <c r="JL376" s="1">
        <v>6.6</v>
      </c>
      <c r="JM376" s="1">
        <v>6.1</v>
      </c>
      <c r="JN376" s="1">
        <v>6.5</v>
      </c>
      <c r="JO376" s="1">
        <v>6.9</v>
      </c>
      <c r="JP376" s="1">
        <v>7.2</v>
      </c>
      <c r="JQ376" s="1">
        <v>6.9</v>
      </c>
      <c r="JR376" s="1">
        <v>3.7</v>
      </c>
      <c r="JS376" s="1">
        <v>4.5</v>
      </c>
      <c r="JT376" s="1">
        <v>7.1</v>
      </c>
      <c r="JU376" s="1">
        <v>4.3</v>
      </c>
      <c r="JV376" s="1">
        <v>4.0999999999999996</v>
      </c>
      <c r="JW376" s="1">
        <v>4.3</v>
      </c>
      <c r="JX376" s="1">
        <v>5.4</v>
      </c>
      <c r="JY376" s="1">
        <v>6.6</v>
      </c>
      <c r="JZ376" s="1">
        <v>2.7</v>
      </c>
      <c r="KA376" s="1">
        <v>3.3</v>
      </c>
      <c r="KB376" s="1">
        <v>4.4000000000000004</v>
      </c>
      <c r="KC376" s="1">
        <v>7.4</v>
      </c>
      <c r="KD376" s="1">
        <v>3.3</v>
      </c>
      <c r="KE376" s="1">
        <v>5.4</v>
      </c>
      <c r="KF376" s="1">
        <v>7.5</v>
      </c>
      <c r="KG376" s="1">
        <v>7.5</v>
      </c>
      <c r="KH376" s="1">
        <v>5.9</v>
      </c>
      <c r="KI376" s="1">
        <v>5.7</v>
      </c>
      <c r="KJ376" s="1">
        <v>5</v>
      </c>
      <c r="KK376" s="1">
        <v>6.1</v>
      </c>
      <c r="KL376" s="1">
        <v>4.2</v>
      </c>
      <c r="KM376" s="1">
        <v>6</v>
      </c>
      <c r="KN376" s="1">
        <v>6.8</v>
      </c>
      <c r="KO376" s="1">
        <v>3.6</v>
      </c>
      <c r="KP376" s="1">
        <v>4.5999999999999996</v>
      </c>
      <c r="KQ376" s="1">
        <v>4.3</v>
      </c>
      <c r="KR376" s="1">
        <v>4.7</v>
      </c>
      <c r="KS376" s="1">
        <v>6.4</v>
      </c>
      <c r="KT376" s="1">
        <v>5.0999999999999996</v>
      </c>
      <c r="KU376" s="1">
        <v>6.9</v>
      </c>
      <c r="KV376" s="1">
        <v>3.2</v>
      </c>
      <c r="KW376" s="1">
        <v>7.3</v>
      </c>
      <c r="KX376" s="1">
        <v>6.4</v>
      </c>
      <c r="KY376" s="1">
        <v>6.1</v>
      </c>
      <c r="KZ376" s="1">
        <v>4</v>
      </c>
      <c r="LA376" s="1">
        <v>3.5</v>
      </c>
      <c r="LB376" s="1">
        <v>7.1</v>
      </c>
      <c r="LC376" s="1">
        <v>5.8</v>
      </c>
      <c r="LD376" s="1">
        <v>7.4</v>
      </c>
      <c r="LE376" s="1">
        <v>7.9</v>
      </c>
      <c r="LF376" s="1">
        <v>7.5</v>
      </c>
      <c r="LG376" s="1">
        <v>5.8</v>
      </c>
      <c r="LH376" s="1">
        <v>8.1</v>
      </c>
      <c r="LI376" s="1">
        <v>7</v>
      </c>
      <c r="LJ376" s="1">
        <v>6.1</v>
      </c>
      <c r="LK376" s="1">
        <v>8.1</v>
      </c>
      <c r="LL376" s="1">
        <v>6.5</v>
      </c>
      <c r="LM376" s="1">
        <v>7.3</v>
      </c>
      <c r="LN376" s="1">
        <v>7.9</v>
      </c>
      <c r="LO376" s="1">
        <v>7.6</v>
      </c>
      <c r="LP376" s="1">
        <v>6.4</v>
      </c>
      <c r="LQ376" s="1">
        <v>4</v>
      </c>
      <c r="LR376" s="1">
        <v>4</v>
      </c>
      <c r="LS376" s="1">
        <v>5.3</v>
      </c>
      <c r="LT376" s="1">
        <v>4.8</v>
      </c>
      <c r="LU376" s="1">
        <v>4.7</v>
      </c>
      <c r="LV376" s="1">
        <v>4.4000000000000004</v>
      </c>
      <c r="LW376" s="1">
        <v>3.3</v>
      </c>
      <c r="LX376" s="1">
        <v>6.8</v>
      </c>
      <c r="LY376" s="1">
        <v>5.8</v>
      </c>
      <c r="LZ376" s="1">
        <v>8.5</v>
      </c>
      <c r="MA376" s="1">
        <v>8</v>
      </c>
      <c r="MB376" s="1">
        <v>7.4</v>
      </c>
      <c r="MC376" s="1">
        <v>4.5999999999999996</v>
      </c>
      <c r="MD376" s="1">
        <v>5.6</v>
      </c>
      <c r="ME376" s="1">
        <v>65535</v>
      </c>
      <c r="MF376" s="1">
        <v>65535</v>
      </c>
      <c r="MG376" s="1">
        <v>65535</v>
      </c>
      <c r="MH376" s="1">
        <v>65535</v>
      </c>
      <c r="MI376" s="1">
        <v>65535</v>
      </c>
      <c r="MJ376" s="1">
        <v>65535</v>
      </c>
      <c r="MK376" s="1">
        <v>65535</v>
      </c>
      <c r="ML376" s="1">
        <v>65535</v>
      </c>
      <c r="MM376" s="1">
        <v>65535</v>
      </c>
      <c r="MN376" s="1">
        <v>65535</v>
      </c>
      <c r="MO376" s="1">
        <v>65535</v>
      </c>
      <c r="MP376" s="1">
        <v>65535</v>
      </c>
      <c r="MQ376" s="1">
        <v>65535</v>
      </c>
      <c r="MR376" s="1">
        <v>65535</v>
      </c>
      <c r="MS376" s="1">
        <v>65535</v>
      </c>
      <c r="MT376" s="1">
        <v>65535</v>
      </c>
      <c r="MU376" s="1">
        <v>65535</v>
      </c>
      <c r="MV376" s="1">
        <v>65535</v>
      </c>
      <c r="MW376" s="1">
        <v>65535</v>
      </c>
      <c r="MX376" s="1">
        <v>65535</v>
      </c>
      <c r="MY376" s="1">
        <v>65535</v>
      </c>
      <c r="MZ376" s="1">
        <v>65535</v>
      </c>
      <c r="NA376" s="1">
        <v>65535</v>
      </c>
      <c r="NB376" s="1">
        <v>65535</v>
      </c>
      <c r="NC376" s="1">
        <v>65535</v>
      </c>
      <c r="ND376" s="1">
        <v>65535</v>
      </c>
      <c r="NE376" s="1">
        <v>65535</v>
      </c>
      <c r="NF376" s="1">
        <v>65535</v>
      </c>
      <c r="NG376" s="1">
        <v>65535</v>
      </c>
      <c r="NH376" s="1">
        <v>65535</v>
      </c>
      <c r="NI376" s="1">
        <v>5.9</v>
      </c>
      <c r="NJ376" s="6">
        <f t="shared" si="270"/>
        <v>0.967741935483871</v>
      </c>
      <c r="NK376" s="3">
        <f t="shared" si="271"/>
        <v>0.9642857142857143</v>
      </c>
      <c r="NL376" s="3">
        <f t="shared" si="272"/>
        <v>0.35483870967741937</v>
      </c>
      <c r="NM376" s="3">
        <f t="shared" si="273"/>
        <v>0</v>
      </c>
      <c r="NN376" s="3">
        <f t="shared" si="274"/>
        <v>0</v>
      </c>
      <c r="NO376" s="3">
        <f t="shared" si="275"/>
        <v>0</v>
      </c>
      <c r="NP376" s="3">
        <f t="shared" si="276"/>
        <v>0</v>
      </c>
      <c r="NQ376" s="3">
        <f t="shared" si="277"/>
        <v>0.83870967741935487</v>
      </c>
      <c r="NR376" s="3">
        <f t="shared" si="278"/>
        <v>1</v>
      </c>
      <c r="NS376" s="3">
        <f t="shared" si="279"/>
        <v>1</v>
      </c>
      <c r="NT376" s="3">
        <f t="shared" si="280"/>
        <v>1</v>
      </c>
      <c r="NU376" s="3">
        <f t="shared" si="281"/>
        <v>3.2258064516129031E-2</v>
      </c>
      <c r="NV376" s="3">
        <f t="shared" si="282"/>
        <v>0.50958904109589043</v>
      </c>
      <c r="NW376" s="5">
        <f t="shared" si="283"/>
        <v>4.8400000000000007</v>
      </c>
      <c r="NX376" s="1">
        <f t="shared" si="284"/>
        <v>4.8481481481481472</v>
      </c>
      <c r="NY376" s="1" t="e">
        <f t="shared" si="285"/>
        <v>#N/A</v>
      </c>
      <c r="NZ376" s="1" t="e">
        <f t="shared" si="286"/>
        <v>#N/A</v>
      </c>
      <c r="OA376" s="1" t="e">
        <f t="shared" si="287"/>
        <v>#N/A</v>
      </c>
      <c r="OB376" s="1" t="e">
        <f t="shared" si="288"/>
        <v>#N/A</v>
      </c>
      <c r="OC376" s="1" t="e">
        <f t="shared" si="289"/>
        <v>#N/A</v>
      </c>
      <c r="OD376" s="1">
        <f t="shared" si="290"/>
        <v>5.8461538461538458</v>
      </c>
      <c r="OE376" s="1">
        <f t="shared" si="291"/>
        <v>5.870000000000001</v>
      </c>
      <c r="OF376" s="1">
        <f t="shared" si="292"/>
        <v>5.2967741935483863</v>
      </c>
      <c r="OG376" s="1">
        <f t="shared" si="293"/>
        <v>6.24</v>
      </c>
      <c r="OH376" s="1" t="e">
        <f t="shared" si="294"/>
        <v>#N/A</v>
      </c>
      <c r="OI376" s="111" t="e">
        <f>NA()</f>
        <v>#N/A</v>
      </c>
      <c r="OJ376" s="112" t="e">
        <f>NA()</f>
        <v>#N/A</v>
      </c>
      <c r="OK376" s="112" t="e">
        <f>NA()</f>
        <v>#N/A</v>
      </c>
      <c r="OL376" s="112" t="e">
        <f>NA()</f>
        <v>#N/A</v>
      </c>
      <c r="OM376" s="112" t="e">
        <f>NA()</f>
        <v>#N/A</v>
      </c>
      <c r="ON376" s="112" t="e">
        <f>NA()</f>
        <v>#N/A</v>
      </c>
      <c r="OO376" s="112" t="e">
        <f>NA()</f>
        <v>#N/A</v>
      </c>
      <c r="OP376" s="112" t="e">
        <f>NA()</f>
        <v>#N/A</v>
      </c>
      <c r="OQ376" s="112" t="e">
        <f>NA()</f>
        <v>#N/A</v>
      </c>
      <c r="OR376" s="112" t="e">
        <f>NA()</f>
        <v>#N/A</v>
      </c>
      <c r="OS376" s="112" t="e">
        <f>NA()</f>
        <v>#N/A</v>
      </c>
      <c r="OT376" s="112" t="e">
        <f>NA()</f>
        <v>#N/A</v>
      </c>
      <c r="OU376" s="5" t="e">
        <f t="shared" si="295"/>
        <v>#N/A</v>
      </c>
      <c r="OV376" s="1" t="e">
        <f t="shared" si="296"/>
        <v>#N/A</v>
      </c>
      <c r="OW376" s="1" t="e">
        <f t="shared" si="297"/>
        <v>#N/A</v>
      </c>
      <c r="OX376" s="1" t="e">
        <f t="shared" si="298"/>
        <v>#N/A</v>
      </c>
      <c r="OY376" s="1" t="e">
        <f t="shared" si="299"/>
        <v>#N/A</v>
      </c>
      <c r="OZ376" s="1" t="e">
        <f t="shared" si="300"/>
        <v>#N/A</v>
      </c>
      <c r="PA376" s="1" t="e">
        <f t="shared" si="301"/>
        <v>#N/A</v>
      </c>
      <c r="PB376" s="1" t="e">
        <f t="shared" si="302"/>
        <v>#N/A</v>
      </c>
      <c r="PC376" s="1" t="e">
        <f t="shared" si="303"/>
        <v>#N/A</v>
      </c>
      <c r="PD376" s="1" t="e">
        <f t="shared" si="304"/>
        <v>#N/A</v>
      </c>
      <c r="PE376" s="1" t="e">
        <f t="shared" si="305"/>
        <v>#N/A</v>
      </c>
      <c r="PF376" s="1" t="e">
        <f t="shared" si="306"/>
        <v>#N/A</v>
      </c>
      <c r="PG376" s="111" t="e">
        <f>NA()</f>
        <v>#N/A</v>
      </c>
      <c r="PH376" s="112" t="e">
        <f>NA()</f>
        <v>#N/A</v>
      </c>
      <c r="PI376" s="112" t="e">
        <f>NA()</f>
        <v>#N/A</v>
      </c>
      <c r="PJ376" s="112" t="e">
        <f>NA()</f>
        <v>#N/A</v>
      </c>
      <c r="PK376" s="112" t="e">
        <f>NA()</f>
        <v>#N/A</v>
      </c>
      <c r="PL376" s="112" t="e">
        <f>NA()</f>
        <v>#N/A</v>
      </c>
      <c r="PM376" s="112" t="e">
        <f>NA()</f>
        <v>#N/A</v>
      </c>
      <c r="PN376" s="112" t="e">
        <f>NA()</f>
        <v>#N/A</v>
      </c>
      <c r="PO376" s="112" t="e">
        <f>NA()</f>
        <v>#N/A</v>
      </c>
      <c r="PP376" s="112" t="e">
        <f>NA()</f>
        <v>#N/A</v>
      </c>
      <c r="PQ376" s="112" t="e">
        <f>NA()</f>
        <v>#N/A</v>
      </c>
      <c r="PR376" s="137" t="e">
        <f>NA()</f>
        <v>#N/A</v>
      </c>
      <c r="PS376" s="5">
        <f t="array" ref="PS376">+IF(ISERROR($NW376)=FALSE,MIN(IF($H376:$AL376&lt;65534,$H376:$AL376,"")),NA())</f>
        <v>2.2000000000000002</v>
      </c>
      <c r="PT376" s="1">
        <f t="array" ref="PT376">+IF(ISERROR($NX376)=FALSE,MIN(IF($AM376:$BN376&lt;65534,$AM376:$BN376,"")),NA())</f>
        <v>1.7</v>
      </c>
      <c r="PU376" s="1" t="e">
        <f t="array" ref="PU376">+IF(ISERROR($NY376)=FALSE,MIN(IF($BP376:$CT376&lt;65534,$BP376:$CT376,"")),NA())</f>
        <v>#N/A</v>
      </c>
      <c r="PV376" s="1" t="e">
        <f t="array" ref="PV376">+IF(ISERROR($NZ376)=FALSE,MIN(IF($CU376:$DX376&lt;65534,$CU376:$DX376,"")),NA())</f>
        <v>#N/A</v>
      </c>
      <c r="PW376" s="1" t="e">
        <f t="array" ref="PW376">+IF(ISERROR($OA376)=FALSE,MIN(IF($DY376:$FC376&lt;65534,$DY376:$FC376,"")),NA())</f>
        <v>#N/A</v>
      </c>
      <c r="PX376" s="1" t="e">
        <f t="array" ref="PX376">+IF(ISERROR($OB376)=FALSE,MIN(IF($FD376:$GG376&lt;65534,$FD376:$GG376,"")),NA())</f>
        <v>#N/A</v>
      </c>
      <c r="PY376" s="1" t="e">
        <f t="array" ref="PY376">+IF(ISERROR($OC376)=FALSE,MIN(IF($GH376:$HL376&lt;65534,$GH376:$HL376,"")),NA())</f>
        <v>#N/A</v>
      </c>
      <c r="PZ376" s="1">
        <f t="array" ref="PZ376">+IF(ISERROR($OD376)=FALSE,MIN(IF($HM376:$IQ376&lt;65534,$HM376:$IQ376,"")),NA())</f>
        <v>1.9</v>
      </c>
      <c r="QA376" s="1">
        <f t="array" ref="QA376">+IF(ISERROR($OE376)=FALSE,MIN(IF($IR376:$JU376&lt;65534,$IR376:$JU376,"")),NA())</f>
        <v>3.6</v>
      </c>
      <c r="QB376" s="1">
        <f t="array" ref="QB376">+IF(ISERROR($OF376)=FALSE,MIN(IF($JV376:$KZ376&lt;65534,$JV376:$KZ376,"")),NA())</f>
        <v>2.7</v>
      </c>
      <c r="QC376" s="1">
        <f t="array" ref="QC376">+IF(ISERROR($OG376)=FALSE,MIN(IF($LA376:$MD376&lt;65534,$LA376:$MD376,"")),NA())</f>
        <v>3.3</v>
      </c>
      <c r="QD376" s="1" t="e">
        <f t="array" ref="QD376">+IF(ISERROR($OH376)=FALSE,MIN(IF($ME376:$NI376&lt;65534,$ME376:$NI376,"")),NA())</f>
        <v>#N/A</v>
      </c>
      <c r="QE376" s="5" t="e">
        <f t="shared" si="307"/>
        <v>#N/A</v>
      </c>
      <c r="QF376" s="1" t="e">
        <f t="shared" si="308"/>
        <v>#N/A</v>
      </c>
      <c r="QG376" s="1" t="e">
        <f t="shared" si="309"/>
        <v>#N/A</v>
      </c>
      <c r="QH376" s="1" t="e">
        <f t="shared" si="310"/>
        <v>#N/A</v>
      </c>
      <c r="QI376" s="1" t="e">
        <f t="shared" si="311"/>
        <v>#N/A</v>
      </c>
      <c r="QJ376" s="1" t="e">
        <f t="shared" si="312"/>
        <v>#N/A</v>
      </c>
      <c r="QK376" s="1" t="e">
        <f t="shared" si="313"/>
        <v>#N/A</v>
      </c>
      <c r="QL376" s="1" t="e">
        <f t="shared" si="314"/>
        <v>#N/A</v>
      </c>
      <c r="QM376" s="1" t="e">
        <f t="shared" si="315"/>
        <v>#N/A</v>
      </c>
      <c r="QN376" s="1" t="e">
        <f t="shared" si="316"/>
        <v>#N/A</v>
      </c>
      <c r="QO376" s="1" t="e">
        <f t="shared" si="317"/>
        <v>#N/A</v>
      </c>
      <c r="QP376" s="1" t="e">
        <f t="shared" si="318"/>
        <v>#N/A</v>
      </c>
      <c r="QQ376" s="5" t="s">
        <v>893</v>
      </c>
    </row>
    <row r="377" spans="1:459" s="1" customFormat="1" x14ac:dyDescent="0.2">
      <c r="A377" s="130">
        <v>21206950</v>
      </c>
      <c r="B377" s="131">
        <v>-73.525083333333328</v>
      </c>
      <c r="C377" s="131">
        <v>5.2360555555555557</v>
      </c>
      <c r="D377" s="132">
        <v>2300</v>
      </c>
      <c r="E377" s="133" t="s">
        <v>716</v>
      </c>
      <c r="F377" s="133" t="s">
        <v>717</v>
      </c>
      <c r="G377" s="133" t="s">
        <v>42</v>
      </c>
      <c r="H377" s="1">
        <v>65535</v>
      </c>
      <c r="I377" s="1">
        <v>2.2999999999999998</v>
      </c>
      <c r="J377" s="1">
        <v>5.5</v>
      </c>
      <c r="K377" s="1">
        <v>6.1</v>
      </c>
      <c r="L377" s="1">
        <v>1.4</v>
      </c>
      <c r="M377" s="1">
        <v>2.2999999999999998</v>
      </c>
      <c r="N377" s="1">
        <v>5.4</v>
      </c>
      <c r="O377" s="1">
        <v>3.2</v>
      </c>
      <c r="P377" s="1">
        <v>1.2</v>
      </c>
      <c r="Q377" s="1">
        <v>6.4</v>
      </c>
      <c r="R377" s="1">
        <v>4</v>
      </c>
      <c r="S377" s="1">
        <v>5.0999999999999996</v>
      </c>
      <c r="T377" s="1">
        <v>6.2</v>
      </c>
      <c r="U377" s="1">
        <v>6.1</v>
      </c>
      <c r="V377" s="1">
        <v>5.8</v>
      </c>
      <c r="W377" s="1">
        <v>3</v>
      </c>
      <c r="X377" s="1">
        <v>6.4</v>
      </c>
      <c r="Y377" s="1">
        <v>6.2</v>
      </c>
      <c r="Z377" s="1">
        <v>6.7</v>
      </c>
      <c r="AA377" s="1">
        <v>6.8</v>
      </c>
      <c r="AB377" s="1">
        <v>5</v>
      </c>
      <c r="AC377" s="1">
        <v>6.3</v>
      </c>
      <c r="AD377" s="1">
        <v>6.1</v>
      </c>
      <c r="AE377" s="1">
        <v>6.5</v>
      </c>
      <c r="AF377" s="1">
        <v>5.0999999999999996</v>
      </c>
      <c r="AG377" s="1">
        <v>3</v>
      </c>
      <c r="AH377" s="1">
        <v>2.6</v>
      </c>
      <c r="AI377" s="1">
        <v>6.4</v>
      </c>
      <c r="AJ377" s="1">
        <v>5.9</v>
      </c>
      <c r="AK377" s="1">
        <v>5.5</v>
      </c>
      <c r="AL377" s="1">
        <v>4.5999999999999996</v>
      </c>
      <c r="AM377" s="1">
        <v>65535</v>
      </c>
      <c r="AN377" s="1">
        <v>3.3</v>
      </c>
      <c r="AO377" s="1">
        <v>2.5</v>
      </c>
      <c r="AP377" s="1">
        <v>0.6</v>
      </c>
      <c r="AQ377" s="1">
        <v>3.8</v>
      </c>
      <c r="AR377" s="1">
        <v>8.1999999999999993</v>
      </c>
      <c r="AS377" s="1">
        <v>6.4</v>
      </c>
      <c r="AT377" s="1">
        <v>5.0999999999999996</v>
      </c>
      <c r="AU377" s="1">
        <v>6.9</v>
      </c>
      <c r="AV377" s="1">
        <v>4.3</v>
      </c>
      <c r="AW377" s="1">
        <v>3.1</v>
      </c>
      <c r="AX377" s="1">
        <v>3.2</v>
      </c>
      <c r="AY377" s="1">
        <v>4.2</v>
      </c>
      <c r="AZ377" s="1">
        <v>5.8</v>
      </c>
      <c r="BA377" s="1">
        <v>3.1</v>
      </c>
      <c r="BB377" s="1">
        <v>4.9000000000000004</v>
      </c>
      <c r="BC377" s="1">
        <v>5.0999999999999996</v>
      </c>
      <c r="BD377" s="1">
        <v>2.9</v>
      </c>
      <c r="BE377" s="1">
        <v>5.4</v>
      </c>
      <c r="BF377" s="1">
        <v>5.7</v>
      </c>
      <c r="BG377" s="1">
        <v>6.6</v>
      </c>
      <c r="BH377" s="1">
        <v>3.2</v>
      </c>
      <c r="BI377" s="1">
        <v>6.1</v>
      </c>
      <c r="BJ377" s="1">
        <v>7.8</v>
      </c>
      <c r="BK377" s="1">
        <v>4.5</v>
      </c>
      <c r="BL377" s="1">
        <v>1.6</v>
      </c>
      <c r="BM377" s="1">
        <v>5.0999999999999996</v>
      </c>
      <c r="BN377" s="1">
        <v>4.8</v>
      </c>
      <c r="BO377" s="102"/>
      <c r="BP377" s="1">
        <v>6.4</v>
      </c>
      <c r="BQ377" s="1">
        <v>5.8</v>
      </c>
      <c r="BR377" s="1">
        <v>5.6</v>
      </c>
      <c r="BS377" s="1">
        <v>1.5</v>
      </c>
      <c r="BT377" s="1">
        <v>5.6</v>
      </c>
      <c r="BU377" s="1">
        <v>7.9</v>
      </c>
      <c r="BV377" s="1">
        <v>3.5</v>
      </c>
      <c r="BW377" s="1">
        <v>7</v>
      </c>
      <c r="BX377" s="1">
        <v>7.5</v>
      </c>
      <c r="BY377" s="1">
        <v>7.9</v>
      </c>
      <c r="BZ377" s="1">
        <v>7.8</v>
      </c>
      <c r="CA377" s="1">
        <v>7.7</v>
      </c>
      <c r="CB377" s="1">
        <v>65535</v>
      </c>
      <c r="CC377" s="1">
        <v>65535</v>
      </c>
      <c r="CD377" s="1">
        <v>65535</v>
      </c>
      <c r="CE377" s="1">
        <v>65535</v>
      </c>
      <c r="CF377" s="1">
        <v>65535</v>
      </c>
      <c r="CG377" s="1">
        <v>65535</v>
      </c>
      <c r="CH377" s="1">
        <v>65535</v>
      </c>
      <c r="CI377" s="1">
        <v>65535</v>
      </c>
      <c r="CJ377" s="1">
        <v>65535</v>
      </c>
      <c r="CK377" s="1">
        <v>65535</v>
      </c>
      <c r="CL377" s="1">
        <v>65535</v>
      </c>
      <c r="CM377" s="1">
        <v>65535</v>
      </c>
      <c r="CN377" s="1">
        <v>65535</v>
      </c>
      <c r="CO377" s="1">
        <v>65535</v>
      </c>
      <c r="CP377" s="1">
        <v>65535</v>
      </c>
      <c r="CQ377" s="1">
        <v>65535</v>
      </c>
      <c r="CR377" s="1">
        <v>65535</v>
      </c>
      <c r="CS377" s="1">
        <v>65535</v>
      </c>
      <c r="CT377" s="1">
        <v>65535</v>
      </c>
      <c r="CU377" s="1">
        <v>65535</v>
      </c>
      <c r="CV377" s="1">
        <v>65535</v>
      </c>
      <c r="CW377" s="1">
        <v>65535</v>
      </c>
      <c r="CX377" s="1">
        <v>65535</v>
      </c>
      <c r="CY377" s="1">
        <v>65535</v>
      </c>
      <c r="CZ377" s="1">
        <v>65535</v>
      </c>
      <c r="DA377" s="1">
        <v>65535</v>
      </c>
      <c r="DB377" s="1">
        <v>65535</v>
      </c>
      <c r="DC377" s="1">
        <v>65535</v>
      </c>
      <c r="DD377" s="1">
        <v>65535</v>
      </c>
      <c r="DE377" s="1">
        <v>65535</v>
      </c>
      <c r="DF377" s="1">
        <v>65535</v>
      </c>
      <c r="DG377" s="1">
        <v>65535</v>
      </c>
      <c r="DH377" s="1">
        <v>65535</v>
      </c>
      <c r="DI377" s="1">
        <v>65535</v>
      </c>
      <c r="DJ377" s="1">
        <v>65535</v>
      </c>
      <c r="DK377" s="1">
        <v>65535</v>
      </c>
      <c r="DL377" s="1">
        <v>65535</v>
      </c>
      <c r="DM377" s="1">
        <v>65535</v>
      </c>
      <c r="DN377" s="1">
        <v>65535</v>
      </c>
      <c r="DO377" s="1">
        <v>65535</v>
      </c>
      <c r="DP377" s="1">
        <v>65535</v>
      </c>
      <c r="DQ377" s="1">
        <v>65535</v>
      </c>
      <c r="DR377" s="1">
        <v>65535</v>
      </c>
      <c r="DS377" s="1">
        <v>65535</v>
      </c>
      <c r="DT377" s="1">
        <v>65535</v>
      </c>
      <c r="DU377" s="1">
        <v>65535</v>
      </c>
      <c r="DV377" s="1">
        <v>65535</v>
      </c>
      <c r="DW377" s="1">
        <v>65535</v>
      </c>
      <c r="DX377" s="1">
        <v>65535</v>
      </c>
      <c r="DY377" s="1">
        <v>65535</v>
      </c>
      <c r="DZ377" s="1">
        <v>65535</v>
      </c>
      <c r="EA377" s="1">
        <v>65535</v>
      </c>
      <c r="EB377" s="1">
        <v>65535</v>
      </c>
      <c r="EC377" s="1">
        <v>65535</v>
      </c>
      <c r="ED377" s="1">
        <v>65535</v>
      </c>
      <c r="EE377" s="1">
        <v>65535</v>
      </c>
      <c r="EF377" s="1">
        <v>65535</v>
      </c>
      <c r="EG377" s="1">
        <v>65535</v>
      </c>
      <c r="EH377" s="1">
        <v>65535</v>
      </c>
      <c r="EI377" s="1">
        <v>65535</v>
      </c>
      <c r="EJ377" s="1">
        <v>65535</v>
      </c>
      <c r="EK377" s="1">
        <v>65535</v>
      </c>
      <c r="EL377" s="1">
        <v>65535</v>
      </c>
      <c r="EM377" s="1">
        <v>65535</v>
      </c>
      <c r="EN377" s="1">
        <v>65535</v>
      </c>
      <c r="EO377" s="1">
        <v>65535</v>
      </c>
      <c r="EP377" s="1">
        <v>65535</v>
      </c>
      <c r="EQ377" s="1">
        <v>65535</v>
      </c>
      <c r="ER377" s="1">
        <v>65535</v>
      </c>
      <c r="ES377" s="1">
        <v>65535</v>
      </c>
      <c r="ET377" s="1">
        <v>65535</v>
      </c>
      <c r="EU377" s="1">
        <v>65535</v>
      </c>
      <c r="EV377" s="1">
        <v>65535</v>
      </c>
      <c r="EW377" s="1">
        <v>65535</v>
      </c>
      <c r="EX377" s="1">
        <v>65535</v>
      </c>
      <c r="EY377" s="1">
        <v>65535</v>
      </c>
      <c r="EZ377" s="1">
        <v>65535</v>
      </c>
      <c r="FA377" s="1">
        <v>65535</v>
      </c>
      <c r="FB377" s="1">
        <v>65535</v>
      </c>
      <c r="FC377" s="1">
        <v>65535</v>
      </c>
      <c r="FD377" s="1">
        <v>65535</v>
      </c>
      <c r="FE377" s="1">
        <v>65535</v>
      </c>
      <c r="FF377" s="1">
        <v>65535</v>
      </c>
      <c r="FG377" s="1">
        <v>65535</v>
      </c>
      <c r="FH377" s="1">
        <v>65535</v>
      </c>
      <c r="FI377" s="1">
        <v>65535</v>
      </c>
      <c r="FJ377" s="1">
        <v>65535</v>
      </c>
      <c r="FK377" s="1">
        <v>65535</v>
      </c>
      <c r="FL377" s="1">
        <v>65535</v>
      </c>
      <c r="FM377" s="1">
        <v>65535</v>
      </c>
      <c r="FN377" s="1">
        <v>65535</v>
      </c>
      <c r="FO377" s="1">
        <v>65535</v>
      </c>
      <c r="FP377" s="1">
        <v>65535</v>
      </c>
      <c r="FQ377" s="1">
        <v>65535</v>
      </c>
      <c r="FR377" s="1">
        <v>65535</v>
      </c>
      <c r="FS377" s="1">
        <v>65535</v>
      </c>
      <c r="FT377" s="1">
        <v>65535</v>
      </c>
      <c r="FU377" s="1">
        <v>65535</v>
      </c>
      <c r="FV377" s="1">
        <v>65535</v>
      </c>
      <c r="FW377" s="1">
        <v>65535</v>
      </c>
      <c r="FX377" s="1">
        <v>65535</v>
      </c>
      <c r="FY377" s="1">
        <v>65535</v>
      </c>
      <c r="FZ377" s="1">
        <v>65535</v>
      </c>
      <c r="GA377" s="1">
        <v>65535</v>
      </c>
      <c r="GB377" s="1">
        <v>65535</v>
      </c>
      <c r="GC377" s="1">
        <v>65535</v>
      </c>
      <c r="GD377" s="1">
        <v>65535</v>
      </c>
      <c r="GE377" s="1">
        <v>65535</v>
      </c>
      <c r="GF377" s="1">
        <v>65535</v>
      </c>
      <c r="GG377" s="1">
        <v>65535</v>
      </c>
      <c r="GH377" s="1">
        <v>65535</v>
      </c>
      <c r="GI377" s="1">
        <v>65535</v>
      </c>
      <c r="GJ377" s="1">
        <v>65535</v>
      </c>
      <c r="GK377" s="1">
        <v>65535</v>
      </c>
      <c r="GL377" s="1">
        <v>65535</v>
      </c>
      <c r="GM377" s="1">
        <v>65535</v>
      </c>
      <c r="GN377" s="1">
        <v>65535</v>
      </c>
      <c r="GO377" s="1">
        <v>65535</v>
      </c>
      <c r="GP377" s="1">
        <v>65535</v>
      </c>
      <c r="GQ377" s="1">
        <v>65535</v>
      </c>
      <c r="GR377" s="1">
        <v>65535</v>
      </c>
      <c r="GS377" s="1">
        <v>65535</v>
      </c>
      <c r="GT377" s="1">
        <v>65535</v>
      </c>
      <c r="GU377" s="1">
        <v>65535</v>
      </c>
      <c r="GV377" s="1">
        <v>65535</v>
      </c>
      <c r="GW377" s="1">
        <v>65535</v>
      </c>
      <c r="GX377" s="1">
        <v>65535</v>
      </c>
      <c r="GY377" s="1">
        <v>65535</v>
      </c>
      <c r="GZ377" s="1">
        <v>65535</v>
      </c>
      <c r="HA377" s="1">
        <v>65535</v>
      </c>
      <c r="HB377" s="1">
        <v>65535</v>
      </c>
      <c r="HC377" s="1">
        <v>65535</v>
      </c>
      <c r="HD377" s="1">
        <v>65535</v>
      </c>
      <c r="HE377" s="1">
        <v>65535</v>
      </c>
      <c r="HF377" s="1">
        <v>65535</v>
      </c>
      <c r="HG377" s="1">
        <v>65535</v>
      </c>
      <c r="HH377" s="1">
        <v>65535</v>
      </c>
      <c r="HI377" s="1">
        <v>65535</v>
      </c>
      <c r="HJ377" s="1">
        <v>65535</v>
      </c>
      <c r="HK377" s="1">
        <v>65535</v>
      </c>
      <c r="HL377" s="1">
        <v>65535</v>
      </c>
      <c r="HM377" s="1">
        <v>65535</v>
      </c>
      <c r="HN377" s="1">
        <v>65535</v>
      </c>
      <c r="HO377" s="1">
        <v>65535</v>
      </c>
      <c r="HP377" s="1">
        <v>65535</v>
      </c>
      <c r="HQ377" s="1">
        <v>65535</v>
      </c>
      <c r="HR377" s="1">
        <v>6.3</v>
      </c>
      <c r="HS377" s="1">
        <v>6</v>
      </c>
      <c r="HT377" s="1">
        <v>6.5</v>
      </c>
      <c r="HU377" s="1">
        <v>5.8</v>
      </c>
      <c r="HV377" s="1">
        <v>6.1</v>
      </c>
      <c r="HW377" s="1">
        <v>6.9</v>
      </c>
      <c r="HX377" s="1">
        <v>6.7</v>
      </c>
      <c r="HY377" s="1">
        <v>7.2</v>
      </c>
      <c r="HZ377" s="1">
        <v>6.7</v>
      </c>
      <c r="IA377" s="1">
        <v>3.5</v>
      </c>
      <c r="IB377" s="1">
        <v>2.2999999999999998</v>
      </c>
      <c r="IC377" s="1">
        <v>5.8</v>
      </c>
      <c r="ID377" s="1">
        <v>6.5</v>
      </c>
      <c r="IE377" s="1">
        <v>5.4</v>
      </c>
      <c r="IF377" s="1">
        <v>5.4</v>
      </c>
      <c r="IG377" s="1">
        <v>4.7</v>
      </c>
      <c r="IH377" s="1">
        <v>3.3</v>
      </c>
      <c r="II377" s="1">
        <v>6.2</v>
      </c>
      <c r="IJ377" s="1">
        <v>6.2</v>
      </c>
      <c r="IK377" s="1">
        <v>6</v>
      </c>
      <c r="IL377" s="1">
        <v>3.9</v>
      </c>
      <c r="IM377" s="1">
        <v>6.6</v>
      </c>
      <c r="IN377" s="1">
        <v>5.9</v>
      </c>
      <c r="IO377" s="1">
        <v>5.7</v>
      </c>
      <c r="IP377" s="1">
        <v>4.3</v>
      </c>
      <c r="IQ377" s="1">
        <v>6</v>
      </c>
      <c r="IR377" s="1">
        <v>6.9</v>
      </c>
      <c r="IS377" s="1">
        <v>6.7</v>
      </c>
      <c r="IT377" s="1">
        <v>4.8</v>
      </c>
      <c r="IU377" s="1">
        <v>5.8</v>
      </c>
      <c r="IV377" s="1">
        <v>5.9</v>
      </c>
      <c r="IW377" s="1">
        <v>5.5</v>
      </c>
      <c r="IX377" s="1">
        <v>5.3</v>
      </c>
      <c r="IY377" s="1">
        <v>5.0999999999999996</v>
      </c>
      <c r="IZ377" s="1">
        <v>5.9</v>
      </c>
      <c r="JA377" s="1">
        <v>6</v>
      </c>
      <c r="JB377" s="1">
        <v>6.6</v>
      </c>
      <c r="JC377" s="1">
        <v>5.6</v>
      </c>
      <c r="JD377" s="1">
        <v>6.7</v>
      </c>
      <c r="JE377" s="1">
        <v>6.6</v>
      </c>
      <c r="JF377" s="1">
        <v>5.9</v>
      </c>
      <c r="JG377" s="1">
        <v>6.5</v>
      </c>
      <c r="JH377" s="1">
        <v>5.2</v>
      </c>
      <c r="JI377" s="1">
        <v>3.5</v>
      </c>
      <c r="JJ377" s="1">
        <v>7.6</v>
      </c>
      <c r="JK377" s="1">
        <v>2.6</v>
      </c>
      <c r="JL377" s="1">
        <v>6.4</v>
      </c>
      <c r="JM377" s="1">
        <v>3.2</v>
      </c>
      <c r="JN377" s="1">
        <v>5.5</v>
      </c>
      <c r="JO377" s="1">
        <v>7</v>
      </c>
      <c r="JP377" s="1">
        <v>6.5</v>
      </c>
      <c r="JQ377" s="1">
        <v>5.2</v>
      </c>
      <c r="JR377" s="1">
        <v>4.9000000000000004</v>
      </c>
      <c r="JS377" s="1">
        <v>4.5</v>
      </c>
      <c r="JT377" s="1">
        <v>5.0999999999999996</v>
      </c>
      <c r="JU377" s="1">
        <v>5</v>
      </c>
      <c r="JV377" s="1">
        <v>1.9</v>
      </c>
      <c r="JW377" s="1">
        <v>4.0999999999999996</v>
      </c>
      <c r="JX377" s="1">
        <v>3.4</v>
      </c>
      <c r="JY377" s="1">
        <v>6.4</v>
      </c>
      <c r="JZ377" s="1">
        <v>3.2</v>
      </c>
      <c r="KA377" s="1">
        <v>1.9</v>
      </c>
      <c r="KB377" s="1">
        <v>5.7</v>
      </c>
      <c r="KC377" s="1">
        <v>6.3</v>
      </c>
      <c r="KD377" s="1">
        <v>4.7</v>
      </c>
      <c r="KE377" s="1">
        <v>5.5</v>
      </c>
      <c r="KF377" s="1">
        <v>5.8</v>
      </c>
      <c r="KG377" s="1">
        <v>6.2</v>
      </c>
      <c r="KH377" s="1">
        <v>5</v>
      </c>
      <c r="KI377" s="1">
        <v>5.7</v>
      </c>
      <c r="KJ377" s="1">
        <v>5</v>
      </c>
      <c r="KK377" s="1">
        <v>5.6</v>
      </c>
      <c r="KL377" s="1">
        <v>3.1</v>
      </c>
      <c r="KM377" s="1">
        <v>6.5</v>
      </c>
      <c r="KN377" s="1">
        <v>6.1</v>
      </c>
      <c r="KO377" s="1">
        <v>4</v>
      </c>
      <c r="KP377" s="1">
        <v>4.8</v>
      </c>
      <c r="KQ377" s="1">
        <v>3.5</v>
      </c>
      <c r="KR377" s="1">
        <v>3.2</v>
      </c>
      <c r="KS377" s="1">
        <v>5.7</v>
      </c>
      <c r="KT377" s="1">
        <v>5.0999999999999996</v>
      </c>
      <c r="KU377" s="1">
        <v>6.4</v>
      </c>
      <c r="KV377" s="1">
        <v>4.5</v>
      </c>
      <c r="KW377" s="1">
        <v>5.8</v>
      </c>
      <c r="KX377" s="1">
        <v>6.7</v>
      </c>
      <c r="KY377" s="1">
        <v>6</v>
      </c>
      <c r="KZ377" s="1">
        <v>5.0999999999999996</v>
      </c>
      <c r="LA377" s="1">
        <v>2.7</v>
      </c>
      <c r="LB377" s="1">
        <v>4.9000000000000004</v>
      </c>
      <c r="LC377" s="1">
        <v>6.3</v>
      </c>
      <c r="LD377" s="1">
        <v>6.9</v>
      </c>
      <c r="LE377" s="1">
        <v>7.2</v>
      </c>
      <c r="LF377" s="1">
        <v>6.4</v>
      </c>
      <c r="LG377" s="1">
        <v>5.8</v>
      </c>
      <c r="LH377" s="1">
        <v>6.6</v>
      </c>
      <c r="LI377" s="1">
        <v>5.5</v>
      </c>
      <c r="LJ377" s="1">
        <v>5.5</v>
      </c>
      <c r="LK377" s="1">
        <v>7.8</v>
      </c>
      <c r="LL377" s="1">
        <v>6.5</v>
      </c>
      <c r="LM377" s="1">
        <v>5.9</v>
      </c>
      <c r="LN377" s="1">
        <v>7.1</v>
      </c>
      <c r="LO377" s="1">
        <v>6.3</v>
      </c>
      <c r="LP377" s="1">
        <v>3.5</v>
      </c>
      <c r="LQ377" s="1">
        <v>3.3</v>
      </c>
      <c r="LR377" s="1">
        <v>2.5</v>
      </c>
      <c r="LS377" s="1">
        <v>2.2000000000000002</v>
      </c>
      <c r="LT377" s="1">
        <v>4.4000000000000004</v>
      </c>
      <c r="LU377" s="1">
        <v>3.5</v>
      </c>
      <c r="LV377" s="1">
        <v>4.8</v>
      </c>
      <c r="LW377" s="1">
        <v>2.8</v>
      </c>
      <c r="LX377" s="1">
        <v>6.4</v>
      </c>
      <c r="LY377" s="1">
        <v>6.2</v>
      </c>
      <c r="LZ377" s="1">
        <v>7.9</v>
      </c>
      <c r="MA377" s="1">
        <v>7</v>
      </c>
      <c r="MB377" s="1">
        <v>6.5</v>
      </c>
      <c r="MC377" s="1">
        <v>2.1</v>
      </c>
      <c r="MD377" s="1">
        <v>4.3</v>
      </c>
      <c r="ME377" s="1">
        <v>65535</v>
      </c>
      <c r="MF377" s="1">
        <v>65535</v>
      </c>
      <c r="MG377" s="1">
        <v>65535</v>
      </c>
      <c r="MH377" s="1">
        <v>65535</v>
      </c>
      <c r="MI377" s="1">
        <v>65535</v>
      </c>
      <c r="MJ377" s="1">
        <v>65535</v>
      </c>
      <c r="MK377" s="1">
        <v>65535</v>
      </c>
      <c r="ML377" s="1">
        <v>65535</v>
      </c>
      <c r="MM377" s="1">
        <v>65535</v>
      </c>
      <c r="MN377" s="1">
        <v>65535</v>
      </c>
      <c r="MO377" s="1">
        <v>65535</v>
      </c>
      <c r="MP377" s="1">
        <v>65535</v>
      </c>
      <c r="MQ377" s="1">
        <v>65535</v>
      </c>
      <c r="MR377" s="1">
        <v>65535</v>
      </c>
      <c r="MS377" s="1">
        <v>65535</v>
      </c>
      <c r="MT377" s="1">
        <v>65535</v>
      </c>
      <c r="MU377" s="1">
        <v>65535</v>
      </c>
      <c r="MV377" s="1">
        <v>65535</v>
      </c>
      <c r="MW377" s="1">
        <v>65535</v>
      </c>
      <c r="MX377" s="1">
        <v>65535</v>
      </c>
      <c r="MY377" s="1">
        <v>65535</v>
      </c>
      <c r="MZ377" s="1">
        <v>65535</v>
      </c>
      <c r="NA377" s="1">
        <v>65535</v>
      </c>
      <c r="NB377" s="1">
        <v>65535</v>
      </c>
      <c r="NC377" s="1">
        <v>65535</v>
      </c>
      <c r="ND377" s="1">
        <v>65535</v>
      </c>
      <c r="NE377" s="1">
        <v>65535</v>
      </c>
      <c r="NF377" s="1">
        <v>65535</v>
      </c>
      <c r="NG377" s="1">
        <v>65535</v>
      </c>
      <c r="NH377" s="1">
        <v>65535</v>
      </c>
      <c r="NI377" s="1">
        <v>7.1</v>
      </c>
      <c r="NJ377" s="6">
        <f t="shared" si="270"/>
        <v>0.967741935483871</v>
      </c>
      <c r="NK377" s="3">
        <f t="shared" si="271"/>
        <v>0.9642857142857143</v>
      </c>
      <c r="NL377" s="3">
        <f t="shared" si="272"/>
        <v>0.38709677419354838</v>
      </c>
      <c r="NM377" s="3">
        <f t="shared" si="273"/>
        <v>0</v>
      </c>
      <c r="NN377" s="3">
        <f t="shared" si="274"/>
        <v>0</v>
      </c>
      <c r="NO377" s="3">
        <f t="shared" si="275"/>
        <v>0</v>
      </c>
      <c r="NP377" s="3">
        <f t="shared" si="276"/>
        <v>0</v>
      </c>
      <c r="NQ377" s="3">
        <f t="shared" si="277"/>
        <v>0.83870967741935487</v>
      </c>
      <c r="NR377" s="3">
        <f t="shared" si="278"/>
        <v>1</v>
      </c>
      <c r="NS377" s="3">
        <f t="shared" si="279"/>
        <v>1</v>
      </c>
      <c r="NT377" s="3">
        <f t="shared" si="280"/>
        <v>1</v>
      </c>
      <c r="NU377" s="3">
        <f t="shared" si="281"/>
        <v>3.2258064516129031E-2</v>
      </c>
      <c r="NV377" s="3">
        <f t="shared" si="282"/>
        <v>0.51232876712328768</v>
      </c>
      <c r="NW377" s="5">
        <f t="shared" si="283"/>
        <v>4.9033333333333333</v>
      </c>
      <c r="NX377" s="1">
        <f t="shared" si="284"/>
        <v>4.5999999999999996</v>
      </c>
      <c r="NY377" s="1" t="e">
        <f t="shared" si="285"/>
        <v>#N/A</v>
      </c>
      <c r="NZ377" s="1" t="e">
        <f t="shared" si="286"/>
        <v>#N/A</v>
      </c>
      <c r="OA377" s="1" t="e">
        <f t="shared" si="287"/>
        <v>#N/A</v>
      </c>
      <c r="OB377" s="1" t="e">
        <f t="shared" si="288"/>
        <v>#N/A</v>
      </c>
      <c r="OC377" s="1" t="e">
        <f t="shared" si="289"/>
        <v>#N/A</v>
      </c>
      <c r="OD377" s="1">
        <f t="shared" si="290"/>
        <v>5.6115384615384629</v>
      </c>
      <c r="OE377" s="1">
        <f t="shared" si="291"/>
        <v>5.6</v>
      </c>
      <c r="OF377" s="1">
        <f t="shared" si="292"/>
        <v>4.9322580645161285</v>
      </c>
      <c r="OG377" s="1">
        <f t="shared" si="293"/>
        <v>5.2933333333333339</v>
      </c>
      <c r="OH377" s="1" t="e">
        <f t="shared" si="294"/>
        <v>#N/A</v>
      </c>
      <c r="OI377" s="111" t="e">
        <f>NA()</f>
        <v>#N/A</v>
      </c>
      <c r="OJ377" s="112" t="e">
        <f>NA()</f>
        <v>#N/A</v>
      </c>
      <c r="OK377" s="112" t="e">
        <f>NA()</f>
        <v>#N/A</v>
      </c>
      <c r="OL377" s="112" t="e">
        <f>NA()</f>
        <v>#N/A</v>
      </c>
      <c r="OM377" s="112" t="e">
        <f>NA()</f>
        <v>#N/A</v>
      </c>
      <c r="ON377" s="112" t="e">
        <f>NA()</f>
        <v>#N/A</v>
      </c>
      <c r="OO377" s="112" t="e">
        <f>NA()</f>
        <v>#N/A</v>
      </c>
      <c r="OP377" s="112" t="e">
        <f>NA()</f>
        <v>#N/A</v>
      </c>
      <c r="OQ377" s="112" t="e">
        <f>NA()</f>
        <v>#N/A</v>
      </c>
      <c r="OR377" s="112" t="e">
        <f>NA()</f>
        <v>#N/A</v>
      </c>
      <c r="OS377" s="112" t="e">
        <f>NA()</f>
        <v>#N/A</v>
      </c>
      <c r="OT377" s="112" t="e">
        <f>NA()</f>
        <v>#N/A</v>
      </c>
      <c r="OU377" s="5" t="e">
        <f t="shared" si="295"/>
        <v>#N/A</v>
      </c>
      <c r="OV377" s="1" t="e">
        <f t="shared" si="296"/>
        <v>#N/A</v>
      </c>
      <c r="OW377" s="1" t="e">
        <f t="shared" si="297"/>
        <v>#N/A</v>
      </c>
      <c r="OX377" s="1" t="e">
        <f t="shared" si="298"/>
        <v>#N/A</v>
      </c>
      <c r="OY377" s="1" t="e">
        <f t="shared" si="299"/>
        <v>#N/A</v>
      </c>
      <c r="OZ377" s="1" t="e">
        <f t="shared" si="300"/>
        <v>#N/A</v>
      </c>
      <c r="PA377" s="1" t="e">
        <f t="shared" si="301"/>
        <v>#N/A</v>
      </c>
      <c r="PB377" s="1" t="e">
        <f t="shared" si="302"/>
        <v>#N/A</v>
      </c>
      <c r="PC377" s="1" t="e">
        <f t="shared" si="303"/>
        <v>#N/A</v>
      </c>
      <c r="PD377" s="1" t="e">
        <f t="shared" si="304"/>
        <v>#N/A</v>
      </c>
      <c r="PE377" s="1" t="e">
        <f t="shared" si="305"/>
        <v>#N/A</v>
      </c>
      <c r="PF377" s="1" t="e">
        <f t="shared" si="306"/>
        <v>#N/A</v>
      </c>
      <c r="PG377" s="111" t="e">
        <f>NA()</f>
        <v>#N/A</v>
      </c>
      <c r="PH377" s="112" t="e">
        <f>NA()</f>
        <v>#N/A</v>
      </c>
      <c r="PI377" s="112" t="e">
        <f>NA()</f>
        <v>#N/A</v>
      </c>
      <c r="PJ377" s="112" t="e">
        <f>NA()</f>
        <v>#N/A</v>
      </c>
      <c r="PK377" s="112" t="e">
        <f>NA()</f>
        <v>#N/A</v>
      </c>
      <c r="PL377" s="112" t="e">
        <f>NA()</f>
        <v>#N/A</v>
      </c>
      <c r="PM377" s="112" t="e">
        <f>NA()</f>
        <v>#N/A</v>
      </c>
      <c r="PN377" s="112" t="e">
        <f>NA()</f>
        <v>#N/A</v>
      </c>
      <c r="PO377" s="112" t="e">
        <f>NA()</f>
        <v>#N/A</v>
      </c>
      <c r="PP377" s="112" t="e">
        <f>NA()</f>
        <v>#N/A</v>
      </c>
      <c r="PQ377" s="112" t="e">
        <f>NA()</f>
        <v>#N/A</v>
      </c>
      <c r="PR377" s="137" t="e">
        <f>NA()</f>
        <v>#N/A</v>
      </c>
      <c r="PS377" s="5">
        <f t="array" ref="PS377">+IF(ISERROR($NW377)=FALSE,MIN(IF($H377:$AL377&lt;65534,$H377:$AL377,"")),NA())</f>
        <v>1.2</v>
      </c>
      <c r="PT377" s="1">
        <f t="array" ref="PT377">+IF(ISERROR($NX377)=FALSE,MIN(IF($AM377:$BN377&lt;65534,$AM377:$BN377,"")),NA())</f>
        <v>0.6</v>
      </c>
      <c r="PU377" s="1" t="e">
        <f t="array" ref="PU377">+IF(ISERROR($NY377)=FALSE,MIN(IF($BP377:$CT377&lt;65534,$BP377:$CT377,"")),NA())</f>
        <v>#N/A</v>
      </c>
      <c r="PV377" s="1" t="e">
        <f t="array" ref="PV377">+IF(ISERROR($NZ377)=FALSE,MIN(IF($CU377:$DX377&lt;65534,$CU377:$DX377,"")),NA())</f>
        <v>#N/A</v>
      </c>
      <c r="PW377" s="1" t="e">
        <f t="array" ref="PW377">+IF(ISERROR($OA377)=FALSE,MIN(IF($DY377:$FC377&lt;65534,$DY377:$FC377,"")),NA())</f>
        <v>#N/A</v>
      </c>
      <c r="PX377" s="1" t="e">
        <f t="array" ref="PX377">+IF(ISERROR($OB377)=FALSE,MIN(IF($FD377:$GG377&lt;65534,$FD377:$GG377,"")),NA())</f>
        <v>#N/A</v>
      </c>
      <c r="PY377" s="1" t="e">
        <f t="array" ref="PY377">+IF(ISERROR($OC377)=FALSE,MIN(IF($GH377:$HL377&lt;65534,$GH377:$HL377,"")),NA())</f>
        <v>#N/A</v>
      </c>
      <c r="PZ377" s="1">
        <f t="array" ref="PZ377">+IF(ISERROR($OD377)=FALSE,MIN(IF($HM377:$IQ377&lt;65534,$HM377:$IQ377,"")),NA())</f>
        <v>2.2999999999999998</v>
      </c>
      <c r="QA377" s="1">
        <f t="array" ref="QA377">+IF(ISERROR($OE377)=FALSE,MIN(IF($IR377:$JU377&lt;65534,$IR377:$JU377,"")),NA())</f>
        <v>2.6</v>
      </c>
      <c r="QB377" s="1">
        <f t="array" ref="QB377">+IF(ISERROR($OF377)=FALSE,MIN(IF($JV377:$KZ377&lt;65534,$JV377:$KZ377,"")),NA())</f>
        <v>1.9</v>
      </c>
      <c r="QC377" s="1">
        <f t="array" ref="QC377">+IF(ISERROR($OG377)=FALSE,MIN(IF($LA377:$MD377&lt;65534,$LA377:$MD377,"")),NA())</f>
        <v>2.1</v>
      </c>
      <c r="QD377" s="1" t="e">
        <f t="array" ref="QD377">+IF(ISERROR($OH377)=FALSE,MIN(IF($ME377:$NI377&lt;65534,$ME377:$NI377,"")),NA())</f>
        <v>#N/A</v>
      </c>
      <c r="QE377" s="5" t="e">
        <f t="shared" si="307"/>
        <v>#N/A</v>
      </c>
      <c r="QF377" s="1" t="e">
        <f t="shared" si="308"/>
        <v>#N/A</v>
      </c>
      <c r="QG377" s="1" t="e">
        <f t="shared" si="309"/>
        <v>#N/A</v>
      </c>
      <c r="QH377" s="1" t="e">
        <f t="shared" si="310"/>
        <v>#N/A</v>
      </c>
      <c r="QI377" s="1" t="e">
        <f t="shared" si="311"/>
        <v>#N/A</v>
      </c>
      <c r="QJ377" s="1" t="e">
        <f t="shared" si="312"/>
        <v>#N/A</v>
      </c>
      <c r="QK377" s="1" t="e">
        <f t="shared" si="313"/>
        <v>#N/A</v>
      </c>
      <c r="QL377" s="1" t="e">
        <f t="shared" si="314"/>
        <v>#N/A</v>
      </c>
      <c r="QM377" s="1" t="e">
        <f t="shared" si="315"/>
        <v>#N/A</v>
      </c>
      <c r="QN377" s="1" t="e">
        <f t="shared" si="316"/>
        <v>#N/A</v>
      </c>
      <c r="QO377" s="1" t="e">
        <f t="shared" si="317"/>
        <v>#N/A</v>
      </c>
      <c r="QP377" s="1" t="e">
        <f t="shared" si="318"/>
        <v>#N/A</v>
      </c>
      <c r="QQ377" s="5" t="s">
        <v>893</v>
      </c>
    </row>
    <row r="378" spans="1:459" s="1" customFormat="1" x14ac:dyDescent="0.2">
      <c r="A378" s="130">
        <v>21206980</v>
      </c>
      <c r="B378" s="131">
        <v>-73.870805555555549</v>
      </c>
      <c r="C378" s="131">
        <v>4.7842777777777776</v>
      </c>
      <c r="D378" s="132">
        <v>3100</v>
      </c>
      <c r="E378" s="133" t="s">
        <v>718</v>
      </c>
      <c r="F378" s="133" t="s">
        <v>162</v>
      </c>
      <c r="G378" s="133" t="s">
        <v>42</v>
      </c>
      <c r="H378" s="1">
        <v>65535</v>
      </c>
      <c r="I378" s="1">
        <v>2.6</v>
      </c>
      <c r="J378" s="1">
        <v>6.4</v>
      </c>
      <c r="K378" s="1">
        <v>6.8</v>
      </c>
      <c r="L378" s="1">
        <v>6.2</v>
      </c>
      <c r="M378" s="1">
        <v>6.4</v>
      </c>
      <c r="N378" s="1">
        <v>7.2</v>
      </c>
      <c r="O378" s="1">
        <v>6.6</v>
      </c>
      <c r="P378" s="1">
        <v>7</v>
      </c>
      <c r="Q378" s="1">
        <v>7.5</v>
      </c>
      <c r="R378" s="1">
        <v>7.4</v>
      </c>
      <c r="S378" s="1">
        <v>5.7</v>
      </c>
      <c r="T378" s="1">
        <v>5.4</v>
      </c>
      <c r="U378" s="1">
        <v>7.3</v>
      </c>
      <c r="V378" s="1">
        <v>5</v>
      </c>
      <c r="W378" s="1">
        <v>6.4</v>
      </c>
      <c r="X378" s="1">
        <v>5.3</v>
      </c>
      <c r="Y378" s="1">
        <v>7</v>
      </c>
      <c r="Z378" s="1">
        <v>7.9</v>
      </c>
      <c r="AA378" s="1">
        <v>4.5999999999999996</v>
      </c>
      <c r="AB378" s="1">
        <v>6.4</v>
      </c>
      <c r="AC378" s="1">
        <v>7.1</v>
      </c>
      <c r="AD378" s="1">
        <v>6.3</v>
      </c>
      <c r="AE378" s="1">
        <v>7.7</v>
      </c>
      <c r="AF378" s="1">
        <v>6.3</v>
      </c>
      <c r="AG378" s="1">
        <v>6.8</v>
      </c>
      <c r="AH378" s="1">
        <v>7</v>
      </c>
      <c r="AI378" s="1">
        <v>7.5</v>
      </c>
      <c r="AJ378" s="1">
        <v>8.3000000000000007</v>
      </c>
      <c r="AK378" s="1">
        <v>6.1</v>
      </c>
      <c r="AL378" s="1">
        <v>6.2</v>
      </c>
      <c r="AM378" s="1">
        <v>65535</v>
      </c>
      <c r="AN378" s="1">
        <v>7.1</v>
      </c>
      <c r="AO378" s="1">
        <v>3.2</v>
      </c>
      <c r="AP378" s="1">
        <v>5.7</v>
      </c>
      <c r="AQ378" s="1">
        <v>6.3</v>
      </c>
      <c r="AR378" s="1">
        <v>7.5</v>
      </c>
      <c r="AS378" s="1">
        <v>6.6</v>
      </c>
      <c r="AT378" s="1">
        <v>7.6</v>
      </c>
      <c r="AU378" s="1">
        <v>7.5</v>
      </c>
      <c r="AV378" s="1">
        <v>6.5</v>
      </c>
      <c r="AW378" s="1">
        <v>6.8</v>
      </c>
      <c r="AX378" s="1">
        <v>6</v>
      </c>
      <c r="AY378" s="1">
        <v>5.4</v>
      </c>
      <c r="AZ378" s="1">
        <v>6.6</v>
      </c>
      <c r="BA378" s="1">
        <v>7.1</v>
      </c>
      <c r="BB378" s="1">
        <v>7.2</v>
      </c>
      <c r="BC378" s="1">
        <v>6.1</v>
      </c>
      <c r="BD378" s="1">
        <v>8.1</v>
      </c>
      <c r="BE378" s="1">
        <v>7.4</v>
      </c>
      <c r="BF378" s="1">
        <v>8.1</v>
      </c>
      <c r="BG378" s="1">
        <v>6.8</v>
      </c>
      <c r="BH378" s="1">
        <v>6.6</v>
      </c>
      <c r="BI378" s="1">
        <v>6.7</v>
      </c>
      <c r="BJ378" s="1">
        <v>8.9</v>
      </c>
      <c r="BK378" s="1">
        <v>7</v>
      </c>
      <c r="BL378" s="1">
        <v>5.7</v>
      </c>
      <c r="BM378" s="1">
        <v>6.1</v>
      </c>
      <c r="BN378" s="1">
        <v>6.9</v>
      </c>
      <c r="BO378" s="102"/>
      <c r="BP378" s="1">
        <v>7</v>
      </c>
      <c r="BQ378" s="1">
        <v>8.1</v>
      </c>
      <c r="BR378" s="1">
        <v>9</v>
      </c>
      <c r="BS378" s="1">
        <v>6.8</v>
      </c>
      <c r="BT378" s="1">
        <v>8.8000000000000007</v>
      </c>
      <c r="BU378" s="1">
        <v>8.1999999999999993</v>
      </c>
      <c r="BV378" s="1">
        <v>6.7</v>
      </c>
      <c r="BW378" s="1">
        <v>7.2</v>
      </c>
      <c r="BX378" s="1">
        <v>8</v>
      </c>
      <c r="BY378" s="1">
        <v>8.9</v>
      </c>
      <c r="BZ378" s="1">
        <v>8.6999999999999993</v>
      </c>
      <c r="CA378" s="1">
        <v>65535</v>
      </c>
      <c r="CB378" s="1">
        <v>65535</v>
      </c>
      <c r="CC378" s="1">
        <v>65535</v>
      </c>
      <c r="CD378" s="1">
        <v>65535</v>
      </c>
      <c r="CE378" s="1">
        <v>65535</v>
      </c>
      <c r="CF378" s="1">
        <v>65535</v>
      </c>
      <c r="CG378" s="1">
        <v>65535</v>
      </c>
      <c r="CH378" s="1">
        <v>65535</v>
      </c>
      <c r="CI378" s="1">
        <v>65535</v>
      </c>
      <c r="CJ378" s="1">
        <v>65535</v>
      </c>
      <c r="CK378" s="1">
        <v>65535</v>
      </c>
      <c r="CL378" s="1">
        <v>65535</v>
      </c>
      <c r="CM378" s="1">
        <v>65535</v>
      </c>
      <c r="CN378" s="1">
        <v>65535</v>
      </c>
      <c r="CO378" s="1">
        <v>65535</v>
      </c>
      <c r="CP378" s="1">
        <v>65535</v>
      </c>
      <c r="CQ378" s="1">
        <v>65535</v>
      </c>
      <c r="CR378" s="1">
        <v>65535</v>
      </c>
      <c r="CS378" s="1">
        <v>65535</v>
      </c>
      <c r="CT378" s="1">
        <v>65535</v>
      </c>
      <c r="CU378" s="1">
        <v>65535</v>
      </c>
      <c r="CV378" s="1">
        <v>65535</v>
      </c>
      <c r="CW378" s="1">
        <v>65535</v>
      </c>
      <c r="CX378" s="1">
        <v>65535</v>
      </c>
      <c r="CY378" s="1">
        <v>65535</v>
      </c>
      <c r="CZ378" s="1">
        <v>65535</v>
      </c>
      <c r="DA378" s="1">
        <v>65535</v>
      </c>
      <c r="DB378" s="1">
        <v>65535</v>
      </c>
      <c r="DC378" s="1">
        <v>65535</v>
      </c>
      <c r="DD378" s="1">
        <v>65535</v>
      </c>
      <c r="DE378" s="1">
        <v>65535</v>
      </c>
      <c r="DF378" s="1">
        <v>65535</v>
      </c>
      <c r="DG378" s="1">
        <v>65535</v>
      </c>
      <c r="DH378" s="1">
        <v>65535</v>
      </c>
      <c r="DI378" s="1">
        <v>65535</v>
      </c>
      <c r="DJ378" s="1">
        <v>65535</v>
      </c>
      <c r="DK378" s="1">
        <v>65535</v>
      </c>
      <c r="DL378" s="1">
        <v>65535</v>
      </c>
      <c r="DM378" s="1">
        <v>65535</v>
      </c>
      <c r="DN378" s="1">
        <v>65535</v>
      </c>
      <c r="DO378" s="1">
        <v>65535</v>
      </c>
      <c r="DP378" s="1">
        <v>65535</v>
      </c>
      <c r="DQ378" s="1">
        <v>65535</v>
      </c>
      <c r="DR378" s="1">
        <v>65535</v>
      </c>
      <c r="DS378" s="1">
        <v>65535</v>
      </c>
      <c r="DT378" s="1">
        <v>65535</v>
      </c>
      <c r="DU378" s="1">
        <v>65535</v>
      </c>
      <c r="DV378" s="1">
        <v>65535</v>
      </c>
      <c r="DW378" s="1">
        <v>65535</v>
      </c>
      <c r="DX378" s="1">
        <v>65535</v>
      </c>
      <c r="DY378" s="1">
        <v>65535</v>
      </c>
      <c r="DZ378" s="1">
        <v>65535</v>
      </c>
      <c r="EA378" s="1">
        <v>65535</v>
      </c>
      <c r="EB378" s="1">
        <v>65535</v>
      </c>
      <c r="EC378" s="1">
        <v>65535</v>
      </c>
      <c r="ED378" s="1">
        <v>65535</v>
      </c>
      <c r="EE378" s="1">
        <v>65535</v>
      </c>
      <c r="EF378" s="1">
        <v>65535</v>
      </c>
      <c r="EG378" s="1">
        <v>65535</v>
      </c>
      <c r="EH378" s="1">
        <v>65535</v>
      </c>
      <c r="EI378" s="1">
        <v>65535</v>
      </c>
      <c r="EJ378" s="1">
        <v>65535</v>
      </c>
      <c r="EK378" s="1">
        <v>65535</v>
      </c>
      <c r="EL378" s="1">
        <v>65535</v>
      </c>
      <c r="EM378" s="1">
        <v>65535</v>
      </c>
      <c r="EN378" s="1">
        <v>65535</v>
      </c>
      <c r="EO378" s="1">
        <v>65535</v>
      </c>
      <c r="EP378" s="1">
        <v>65535</v>
      </c>
      <c r="EQ378" s="1">
        <v>65535</v>
      </c>
      <c r="ER378" s="1">
        <v>65535</v>
      </c>
      <c r="ES378" s="1">
        <v>65535</v>
      </c>
      <c r="ET378" s="1">
        <v>65535</v>
      </c>
      <c r="EU378" s="1">
        <v>65535</v>
      </c>
      <c r="EV378" s="1">
        <v>65535</v>
      </c>
      <c r="EW378" s="1">
        <v>65535</v>
      </c>
      <c r="EX378" s="1">
        <v>65535</v>
      </c>
      <c r="EY378" s="1">
        <v>65535</v>
      </c>
      <c r="EZ378" s="1">
        <v>65535</v>
      </c>
      <c r="FA378" s="1">
        <v>65535</v>
      </c>
      <c r="FB378" s="1">
        <v>65535</v>
      </c>
      <c r="FC378" s="1">
        <v>65535</v>
      </c>
      <c r="FD378" s="1">
        <v>65535</v>
      </c>
      <c r="FE378" s="1">
        <v>65535</v>
      </c>
      <c r="FF378" s="1">
        <v>65535</v>
      </c>
      <c r="FG378" s="1">
        <v>65535</v>
      </c>
      <c r="FH378" s="1">
        <v>65535</v>
      </c>
      <c r="FI378" s="1">
        <v>65535</v>
      </c>
      <c r="FJ378" s="1">
        <v>65535</v>
      </c>
      <c r="FK378" s="1">
        <v>65535</v>
      </c>
      <c r="FL378" s="1">
        <v>65535</v>
      </c>
      <c r="FM378" s="1">
        <v>65535</v>
      </c>
      <c r="FN378" s="1">
        <v>65535</v>
      </c>
      <c r="FO378" s="1">
        <v>65535</v>
      </c>
      <c r="FP378" s="1">
        <v>65535</v>
      </c>
      <c r="FQ378" s="1">
        <v>65535</v>
      </c>
      <c r="FR378" s="1">
        <v>65535</v>
      </c>
      <c r="FS378" s="1">
        <v>65535</v>
      </c>
      <c r="FT378" s="1">
        <v>65535</v>
      </c>
      <c r="FU378" s="1">
        <v>65535</v>
      </c>
      <c r="FV378" s="1">
        <v>65535</v>
      </c>
      <c r="FW378" s="1">
        <v>65535</v>
      </c>
      <c r="FX378" s="1">
        <v>65535</v>
      </c>
      <c r="FY378" s="1">
        <v>65535</v>
      </c>
      <c r="FZ378" s="1">
        <v>65535</v>
      </c>
      <c r="GA378" s="1">
        <v>65535</v>
      </c>
      <c r="GB378" s="1">
        <v>65535</v>
      </c>
      <c r="GC378" s="1">
        <v>65535</v>
      </c>
      <c r="GD378" s="1">
        <v>65535</v>
      </c>
      <c r="GE378" s="1">
        <v>65535</v>
      </c>
      <c r="GF378" s="1">
        <v>65535</v>
      </c>
      <c r="GG378" s="1">
        <v>65535</v>
      </c>
      <c r="GH378" s="1">
        <v>65535</v>
      </c>
      <c r="GI378" s="1">
        <v>65535</v>
      </c>
      <c r="GJ378" s="1">
        <v>65535</v>
      </c>
      <c r="GK378" s="1">
        <v>65535</v>
      </c>
      <c r="GL378" s="1">
        <v>65535</v>
      </c>
      <c r="GM378" s="1">
        <v>65535</v>
      </c>
      <c r="GN378" s="1">
        <v>65535</v>
      </c>
      <c r="GO378" s="1">
        <v>65535</v>
      </c>
      <c r="GP378" s="1">
        <v>65535</v>
      </c>
      <c r="GQ378" s="1">
        <v>65535</v>
      </c>
      <c r="GR378" s="1">
        <v>65535</v>
      </c>
      <c r="GS378" s="1">
        <v>65535</v>
      </c>
      <c r="GT378" s="1">
        <v>65535</v>
      </c>
      <c r="GU378" s="1">
        <v>65535</v>
      </c>
      <c r="GV378" s="1">
        <v>65535</v>
      </c>
      <c r="GW378" s="1">
        <v>65535</v>
      </c>
      <c r="GX378" s="1">
        <v>65535</v>
      </c>
      <c r="GY378" s="1">
        <v>65535</v>
      </c>
      <c r="GZ378" s="1">
        <v>65535</v>
      </c>
      <c r="HA378" s="1">
        <v>65535</v>
      </c>
      <c r="HB378" s="1">
        <v>65535</v>
      </c>
      <c r="HC378" s="1">
        <v>65535</v>
      </c>
      <c r="HD378" s="1">
        <v>65535</v>
      </c>
      <c r="HE378" s="1">
        <v>65535</v>
      </c>
      <c r="HF378" s="1">
        <v>65535</v>
      </c>
      <c r="HG378" s="1">
        <v>65535</v>
      </c>
      <c r="HH378" s="1">
        <v>65535</v>
      </c>
      <c r="HI378" s="1">
        <v>65535</v>
      </c>
      <c r="HJ378" s="1">
        <v>65535</v>
      </c>
      <c r="HK378" s="1">
        <v>65535</v>
      </c>
      <c r="HL378" s="1">
        <v>65535</v>
      </c>
      <c r="HM378" s="1">
        <v>65535</v>
      </c>
      <c r="HN378" s="1">
        <v>65535</v>
      </c>
      <c r="HO378" s="1">
        <v>65535</v>
      </c>
      <c r="HP378" s="1">
        <v>65535</v>
      </c>
      <c r="HQ378" s="1">
        <v>65535</v>
      </c>
      <c r="HR378" s="1">
        <v>65535</v>
      </c>
      <c r="HS378" s="1">
        <v>65535</v>
      </c>
      <c r="HT378" s="1">
        <v>65535</v>
      </c>
      <c r="HU378" s="1">
        <v>65535</v>
      </c>
      <c r="HV378" s="1">
        <v>65535</v>
      </c>
      <c r="HW378" s="1">
        <v>65535</v>
      </c>
      <c r="HX378" s="1">
        <v>65535</v>
      </c>
      <c r="HY378" s="1">
        <v>65535</v>
      </c>
      <c r="HZ378" s="1">
        <v>65535</v>
      </c>
      <c r="IA378" s="1">
        <v>65535</v>
      </c>
      <c r="IB378" s="1">
        <v>65535</v>
      </c>
      <c r="IC378" s="1">
        <v>65535</v>
      </c>
      <c r="ID378" s="1">
        <v>65535</v>
      </c>
      <c r="IE378" s="1">
        <v>65535</v>
      </c>
      <c r="IF378" s="1">
        <v>65535</v>
      </c>
      <c r="IG378" s="1">
        <v>65535</v>
      </c>
      <c r="IH378" s="1">
        <v>65535</v>
      </c>
      <c r="II378" s="1">
        <v>65535</v>
      </c>
      <c r="IJ378" s="1">
        <v>65535</v>
      </c>
      <c r="IK378" s="1">
        <v>65535</v>
      </c>
      <c r="IL378" s="1">
        <v>65535</v>
      </c>
      <c r="IM378" s="1">
        <v>65535</v>
      </c>
      <c r="IN378" s="1">
        <v>65535</v>
      </c>
      <c r="IO378" s="1">
        <v>65535</v>
      </c>
      <c r="IP378" s="1">
        <v>65535</v>
      </c>
      <c r="IQ378" s="1">
        <v>65535</v>
      </c>
      <c r="IR378" s="1">
        <v>65535</v>
      </c>
      <c r="IS378" s="1">
        <v>65535</v>
      </c>
      <c r="IT378" s="1">
        <v>65535</v>
      </c>
      <c r="IU378" s="1">
        <v>65535</v>
      </c>
      <c r="IV378" s="1">
        <v>65535</v>
      </c>
      <c r="IW378" s="1">
        <v>65535</v>
      </c>
      <c r="IX378" s="1">
        <v>65535</v>
      </c>
      <c r="IY378" s="1">
        <v>65535</v>
      </c>
      <c r="IZ378" s="1">
        <v>65535</v>
      </c>
      <c r="JA378" s="1">
        <v>65535</v>
      </c>
      <c r="JB378" s="1">
        <v>65535</v>
      </c>
      <c r="JC378" s="1">
        <v>65535</v>
      </c>
      <c r="JD378" s="1">
        <v>65535</v>
      </c>
      <c r="JE378" s="1">
        <v>65535</v>
      </c>
      <c r="JF378" s="1">
        <v>65535</v>
      </c>
      <c r="JG378" s="1">
        <v>65535</v>
      </c>
      <c r="JH378" s="1">
        <v>65535</v>
      </c>
      <c r="JI378" s="1">
        <v>65535</v>
      </c>
      <c r="JJ378" s="1">
        <v>65535</v>
      </c>
      <c r="JK378" s="1">
        <v>7.1</v>
      </c>
      <c r="JL378" s="1">
        <v>6.9</v>
      </c>
      <c r="JM378" s="1">
        <v>6.8</v>
      </c>
      <c r="JN378" s="1">
        <v>6.6</v>
      </c>
      <c r="JO378" s="1">
        <v>7.5</v>
      </c>
      <c r="JP378" s="1">
        <v>7.6</v>
      </c>
      <c r="JQ378" s="1">
        <v>7.3</v>
      </c>
      <c r="JR378" s="1">
        <v>6.2</v>
      </c>
      <c r="JS378" s="1">
        <v>7.1</v>
      </c>
      <c r="JT378" s="1">
        <v>7.4</v>
      </c>
      <c r="JU378" s="1">
        <v>5.9</v>
      </c>
      <c r="JV378" s="1">
        <v>6.1</v>
      </c>
      <c r="JW378" s="1">
        <v>6.7</v>
      </c>
      <c r="JX378" s="1">
        <v>4.8</v>
      </c>
      <c r="JY378" s="1">
        <v>6.3</v>
      </c>
      <c r="JZ378" s="1">
        <v>4.5</v>
      </c>
      <c r="KA378" s="1">
        <v>6.3</v>
      </c>
      <c r="KB378" s="1">
        <v>6.4</v>
      </c>
      <c r="KC378" s="1">
        <v>7.8</v>
      </c>
      <c r="KD378" s="1">
        <v>5.5</v>
      </c>
      <c r="KE378" s="1">
        <v>6.8</v>
      </c>
      <c r="KF378" s="1">
        <v>7.1</v>
      </c>
      <c r="KG378" s="1">
        <v>7.3</v>
      </c>
      <c r="KH378" s="1">
        <v>5.9</v>
      </c>
      <c r="KI378" s="1">
        <v>6.4</v>
      </c>
      <c r="KJ378" s="1">
        <v>4.5</v>
      </c>
      <c r="KK378" s="1">
        <v>6.6</v>
      </c>
      <c r="KL378" s="1">
        <v>5.4</v>
      </c>
      <c r="KM378" s="1">
        <v>6.8</v>
      </c>
      <c r="KN378" s="1">
        <v>6.8</v>
      </c>
      <c r="KO378" s="1">
        <v>6.2</v>
      </c>
      <c r="KP378" s="1">
        <v>7.1</v>
      </c>
      <c r="KQ378" s="1">
        <v>7.2</v>
      </c>
      <c r="KR378" s="1">
        <v>6.5</v>
      </c>
      <c r="KS378" s="1">
        <v>7.4</v>
      </c>
      <c r="KT378" s="1">
        <v>6.2</v>
      </c>
      <c r="KU378" s="1">
        <v>6.8</v>
      </c>
      <c r="KV378" s="1">
        <v>5.7</v>
      </c>
      <c r="KW378" s="1">
        <v>7.9</v>
      </c>
      <c r="KX378" s="1">
        <v>7.5</v>
      </c>
      <c r="KY378" s="1">
        <v>6.1</v>
      </c>
      <c r="KZ378" s="1">
        <v>6.2</v>
      </c>
      <c r="LA378" s="1">
        <v>6.1</v>
      </c>
      <c r="LB378" s="1">
        <v>7.3</v>
      </c>
      <c r="LC378" s="1">
        <v>6.3</v>
      </c>
      <c r="LD378" s="1">
        <v>6.9</v>
      </c>
      <c r="LE378" s="1">
        <v>7.9</v>
      </c>
      <c r="LF378" s="1">
        <v>8.1</v>
      </c>
      <c r="LG378" s="1">
        <v>7.7</v>
      </c>
      <c r="LH378" s="1">
        <v>8.3000000000000007</v>
      </c>
      <c r="LI378" s="1">
        <v>6.3</v>
      </c>
      <c r="LJ378" s="1">
        <v>8</v>
      </c>
      <c r="LK378" s="1">
        <v>8.1</v>
      </c>
      <c r="LL378" s="1">
        <v>7.7</v>
      </c>
      <c r="LM378" s="1">
        <v>7.6</v>
      </c>
      <c r="LN378" s="1">
        <v>9</v>
      </c>
      <c r="LO378" s="1">
        <v>8.3000000000000007</v>
      </c>
      <c r="LP378" s="1">
        <v>6.8</v>
      </c>
      <c r="LQ378" s="1">
        <v>7.1</v>
      </c>
      <c r="LR378" s="1">
        <v>7.3</v>
      </c>
      <c r="LS378" s="1">
        <v>7.9</v>
      </c>
      <c r="LT378" s="1">
        <v>8.5</v>
      </c>
      <c r="LU378" s="1">
        <v>7.9</v>
      </c>
      <c r="LV378" s="1">
        <v>8</v>
      </c>
      <c r="LW378" s="1">
        <v>6.7</v>
      </c>
      <c r="LX378" s="1">
        <v>8.1</v>
      </c>
      <c r="LY378" s="1">
        <v>7</v>
      </c>
      <c r="LZ378" s="1">
        <v>8.8000000000000007</v>
      </c>
      <c r="MA378" s="1">
        <v>8.8000000000000007</v>
      </c>
      <c r="MB378" s="1">
        <v>8.9</v>
      </c>
      <c r="MC378" s="1">
        <v>7.7</v>
      </c>
      <c r="MD378" s="1">
        <v>8.9</v>
      </c>
      <c r="ME378" s="1">
        <v>65535</v>
      </c>
      <c r="MF378" s="1">
        <v>65535</v>
      </c>
      <c r="MG378" s="1">
        <v>65535</v>
      </c>
      <c r="MH378" s="1">
        <v>65535</v>
      </c>
      <c r="MI378" s="1">
        <v>65535</v>
      </c>
      <c r="MJ378" s="1">
        <v>65535</v>
      </c>
      <c r="MK378" s="1">
        <v>65535</v>
      </c>
      <c r="ML378" s="1">
        <v>65535</v>
      </c>
      <c r="MM378" s="1">
        <v>65535</v>
      </c>
      <c r="MN378" s="1">
        <v>65535</v>
      </c>
      <c r="MO378" s="1">
        <v>65535</v>
      </c>
      <c r="MP378" s="1">
        <v>65535</v>
      </c>
      <c r="MQ378" s="1">
        <v>65535</v>
      </c>
      <c r="MR378" s="1">
        <v>65535</v>
      </c>
      <c r="MS378" s="1">
        <v>65535</v>
      </c>
      <c r="MT378" s="1">
        <v>65535</v>
      </c>
      <c r="MU378" s="1">
        <v>65535</v>
      </c>
      <c r="MV378" s="1">
        <v>65535</v>
      </c>
      <c r="MW378" s="1">
        <v>65535</v>
      </c>
      <c r="MX378" s="1">
        <v>65535</v>
      </c>
      <c r="MY378" s="1">
        <v>65535</v>
      </c>
      <c r="MZ378" s="1">
        <v>65535</v>
      </c>
      <c r="NA378" s="1">
        <v>65535</v>
      </c>
      <c r="NB378" s="1">
        <v>65535</v>
      </c>
      <c r="NC378" s="1">
        <v>65535</v>
      </c>
      <c r="ND378" s="1">
        <v>65535</v>
      </c>
      <c r="NE378" s="1">
        <v>65535</v>
      </c>
      <c r="NF378" s="1">
        <v>65535</v>
      </c>
      <c r="NG378" s="1">
        <v>65535</v>
      </c>
      <c r="NH378" s="1">
        <v>65535</v>
      </c>
      <c r="NI378" s="1">
        <v>9.1</v>
      </c>
      <c r="NJ378" s="6">
        <f t="shared" si="270"/>
        <v>0.967741935483871</v>
      </c>
      <c r="NK378" s="3">
        <f t="shared" si="271"/>
        <v>0.9642857142857143</v>
      </c>
      <c r="NL378" s="3">
        <f t="shared" si="272"/>
        <v>0.35483870967741937</v>
      </c>
      <c r="NM378" s="3">
        <f t="shared" si="273"/>
        <v>0</v>
      </c>
      <c r="NN378" s="3">
        <f t="shared" si="274"/>
        <v>0</v>
      </c>
      <c r="NO378" s="3">
        <f t="shared" si="275"/>
        <v>0</v>
      </c>
      <c r="NP378" s="3">
        <f t="shared" si="276"/>
        <v>0</v>
      </c>
      <c r="NQ378" s="3">
        <f t="shared" si="277"/>
        <v>0</v>
      </c>
      <c r="NR378" s="3">
        <f t="shared" si="278"/>
        <v>0.36666666666666664</v>
      </c>
      <c r="NS378" s="3">
        <f t="shared" si="279"/>
        <v>1</v>
      </c>
      <c r="NT378" s="3">
        <f t="shared" si="280"/>
        <v>1</v>
      </c>
      <c r="NU378" s="3">
        <f t="shared" si="281"/>
        <v>3.2258064516129031E-2</v>
      </c>
      <c r="NV378" s="3">
        <f t="shared" si="282"/>
        <v>0.38630136986301372</v>
      </c>
      <c r="NW378" s="5">
        <f t="shared" si="283"/>
        <v>6.4800000000000013</v>
      </c>
      <c r="NX378" s="1">
        <f t="shared" si="284"/>
        <v>6.7222222222222214</v>
      </c>
      <c r="NY378" s="1" t="e">
        <f t="shared" si="285"/>
        <v>#N/A</v>
      </c>
      <c r="NZ378" s="1" t="e">
        <f t="shared" si="286"/>
        <v>#N/A</v>
      </c>
      <c r="OA378" s="1" t="e">
        <f t="shared" si="287"/>
        <v>#N/A</v>
      </c>
      <c r="OB378" s="1" t="e">
        <f t="shared" si="288"/>
        <v>#N/A</v>
      </c>
      <c r="OC378" s="1" t="e">
        <f t="shared" si="289"/>
        <v>#N/A</v>
      </c>
      <c r="OD378" s="1" t="e">
        <f t="shared" si="290"/>
        <v>#N/A</v>
      </c>
      <c r="OE378" s="1" t="e">
        <f t="shared" si="291"/>
        <v>#N/A</v>
      </c>
      <c r="OF378" s="1">
        <f t="shared" si="292"/>
        <v>6.4129032258064509</v>
      </c>
      <c r="OG378" s="1">
        <f t="shared" si="293"/>
        <v>7.7333333333333334</v>
      </c>
      <c r="OH378" s="1" t="e">
        <f t="shared" si="294"/>
        <v>#N/A</v>
      </c>
      <c r="OI378" s="111" t="e">
        <f>NA()</f>
        <v>#N/A</v>
      </c>
      <c r="OJ378" s="112" t="e">
        <f>NA()</f>
        <v>#N/A</v>
      </c>
      <c r="OK378" s="112" t="e">
        <f>NA()</f>
        <v>#N/A</v>
      </c>
      <c r="OL378" s="112" t="e">
        <f>NA()</f>
        <v>#N/A</v>
      </c>
      <c r="OM378" s="112" t="e">
        <f>NA()</f>
        <v>#N/A</v>
      </c>
      <c r="ON378" s="112" t="e">
        <f>NA()</f>
        <v>#N/A</v>
      </c>
      <c r="OO378" s="112" t="e">
        <f>NA()</f>
        <v>#N/A</v>
      </c>
      <c r="OP378" s="112" t="e">
        <f>NA()</f>
        <v>#N/A</v>
      </c>
      <c r="OQ378" s="112" t="e">
        <f>NA()</f>
        <v>#N/A</v>
      </c>
      <c r="OR378" s="112" t="e">
        <f>NA()</f>
        <v>#N/A</v>
      </c>
      <c r="OS378" s="112" t="e">
        <f>NA()</f>
        <v>#N/A</v>
      </c>
      <c r="OT378" s="112" t="e">
        <f>NA()</f>
        <v>#N/A</v>
      </c>
      <c r="OU378" s="5" t="e">
        <f t="shared" si="295"/>
        <v>#N/A</v>
      </c>
      <c r="OV378" s="1" t="e">
        <f t="shared" si="296"/>
        <v>#N/A</v>
      </c>
      <c r="OW378" s="1" t="e">
        <f t="shared" si="297"/>
        <v>#N/A</v>
      </c>
      <c r="OX378" s="1" t="e">
        <f t="shared" si="298"/>
        <v>#N/A</v>
      </c>
      <c r="OY378" s="1" t="e">
        <f t="shared" si="299"/>
        <v>#N/A</v>
      </c>
      <c r="OZ378" s="1" t="e">
        <f t="shared" si="300"/>
        <v>#N/A</v>
      </c>
      <c r="PA378" s="1" t="e">
        <f t="shared" si="301"/>
        <v>#N/A</v>
      </c>
      <c r="PB378" s="1" t="e">
        <f t="shared" si="302"/>
        <v>#N/A</v>
      </c>
      <c r="PC378" s="1" t="e">
        <f t="shared" si="303"/>
        <v>#N/A</v>
      </c>
      <c r="PD378" s="1" t="e">
        <f t="shared" si="304"/>
        <v>#N/A</v>
      </c>
      <c r="PE378" s="1" t="e">
        <f t="shared" si="305"/>
        <v>#N/A</v>
      </c>
      <c r="PF378" s="1" t="e">
        <f t="shared" si="306"/>
        <v>#N/A</v>
      </c>
      <c r="PG378" s="111" t="e">
        <f>NA()</f>
        <v>#N/A</v>
      </c>
      <c r="PH378" s="112" t="e">
        <f>NA()</f>
        <v>#N/A</v>
      </c>
      <c r="PI378" s="112" t="e">
        <f>NA()</f>
        <v>#N/A</v>
      </c>
      <c r="PJ378" s="112" t="e">
        <f>NA()</f>
        <v>#N/A</v>
      </c>
      <c r="PK378" s="112" t="e">
        <f>NA()</f>
        <v>#N/A</v>
      </c>
      <c r="PL378" s="112" t="e">
        <f>NA()</f>
        <v>#N/A</v>
      </c>
      <c r="PM378" s="112" t="e">
        <f>NA()</f>
        <v>#N/A</v>
      </c>
      <c r="PN378" s="112" t="e">
        <f>NA()</f>
        <v>#N/A</v>
      </c>
      <c r="PO378" s="112" t="e">
        <f>NA()</f>
        <v>#N/A</v>
      </c>
      <c r="PP378" s="112" t="e">
        <f>NA()</f>
        <v>#N/A</v>
      </c>
      <c r="PQ378" s="112" t="e">
        <f>NA()</f>
        <v>#N/A</v>
      </c>
      <c r="PR378" s="137" t="e">
        <f>NA()</f>
        <v>#N/A</v>
      </c>
      <c r="PS378" s="5">
        <f t="array" ref="PS378">+IF(ISERROR($NW378)=FALSE,MIN(IF($H378:$AL378&lt;65534,$H378:$AL378,"")),NA())</f>
        <v>2.6</v>
      </c>
      <c r="PT378" s="1">
        <f t="array" ref="PT378">+IF(ISERROR($NX378)=FALSE,MIN(IF($AM378:$BN378&lt;65534,$AM378:$BN378,"")),NA())</f>
        <v>3.2</v>
      </c>
      <c r="PU378" s="1" t="e">
        <f t="array" ref="PU378">+IF(ISERROR($NY378)=FALSE,MIN(IF($BP378:$CT378&lt;65534,$BP378:$CT378,"")),NA())</f>
        <v>#N/A</v>
      </c>
      <c r="PV378" s="1" t="e">
        <f t="array" ref="PV378">+IF(ISERROR($NZ378)=FALSE,MIN(IF($CU378:$DX378&lt;65534,$CU378:$DX378,"")),NA())</f>
        <v>#N/A</v>
      </c>
      <c r="PW378" s="1" t="e">
        <f t="array" ref="PW378">+IF(ISERROR($OA378)=FALSE,MIN(IF($DY378:$FC378&lt;65534,$DY378:$FC378,"")),NA())</f>
        <v>#N/A</v>
      </c>
      <c r="PX378" s="1" t="e">
        <f t="array" ref="PX378">+IF(ISERROR($OB378)=FALSE,MIN(IF($FD378:$GG378&lt;65534,$FD378:$GG378,"")),NA())</f>
        <v>#N/A</v>
      </c>
      <c r="PY378" s="1" t="e">
        <f t="array" ref="PY378">+IF(ISERROR($OC378)=FALSE,MIN(IF($GH378:$HL378&lt;65534,$GH378:$HL378,"")),NA())</f>
        <v>#N/A</v>
      </c>
      <c r="PZ378" s="1" t="e">
        <f t="array" ref="PZ378">+IF(ISERROR($OD378)=FALSE,MIN(IF($HM378:$IQ378&lt;65534,$HM378:$IQ378,"")),NA())</f>
        <v>#N/A</v>
      </c>
      <c r="QA378" s="1" t="e">
        <f t="array" ref="QA378">+IF(ISERROR($OE378)=FALSE,MIN(IF($IR378:$JU378&lt;65534,$IR378:$JU378,"")),NA())</f>
        <v>#N/A</v>
      </c>
      <c r="QB378" s="1">
        <f t="array" ref="QB378">+IF(ISERROR($OF378)=FALSE,MIN(IF($JV378:$KZ378&lt;65534,$JV378:$KZ378,"")),NA())</f>
        <v>4.5</v>
      </c>
      <c r="QC378" s="1">
        <f t="array" ref="QC378">+IF(ISERROR($OG378)=FALSE,MIN(IF($LA378:$MD378&lt;65534,$LA378:$MD378,"")),NA())</f>
        <v>6.1</v>
      </c>
      <c r="QD378" s="1" t="e">
        <f t="array" ref="QD378">+IF(ISERROR($OH378)=FALSE,MIN(IF($ME378:$NI378&lt;65534,$ME378:$NI378,"")),NA())</f>
        <v>#N/A</v>
      </c>
      <c r="QE378" s="5" t="e">
        <f t="shared" si="307"/>
        <v>#N/A</v>
      </c>
      <c r="QF378" s="1" t="e">
        <f t="shared" si="308"/>
        <v>#N/A</v>
      </c>
      <c r="QG378" s="1" t="e">
        <f t="shared" si="309"/>
        <v>#N/A</v>
      </c>
      <c r="QH378" s="1" t="e">
        <f t="shared" si="310"/>
        <v>#N/A</v>
      </c>
      <c r="QI378" s="1" t="e">
        <f t="shared" si="311"/>
        <v>#N/A</v>
      </c>
      <c r="QJ378" s="1" t="e">
        <f t="shared" si="312"/>
        <v>#N/A</v>
      </c>
      <c r="QK378" s="1" t="e">
        <f t="shared" si="313"/>
        <v>#N/A</v>
      </c>
      <c r="QL378" s="1" t="e">
        <f t="shared" si="314"/>
        <v>#N/A</v>
      </c>
      <c r="QM378" s="1" t="e">
        <f t="shared" si="315"/>
        <v>#N/A</v>
      </c>
      <c r="QN378" s="1" t="e">
        <f t="shared" si="316"/>
        <v>#N/A</v>
      </c>
      <c r="QO378" s="1" t="e">
        <f t="shared" si="317"/>
        <v>#N/A</v>
      </c>
      <c r="QP378" s="1" t="e">
        <f t="shared" si="318"/>
        <v>#N/A</v>
      </c>
      <c r="QQ378" s="5" t="s">
        <v>893</v>
      </c>
    </row>
    <row r="379" spans="1:459" s="1" customFormat="1" x14ac:dyDescent="0.2">
      <c r="A379" s="130">
        <v>21206990</v>
      </c>
      <c r="B379" s="131">
        <v>-74.209000000000003</v>
      </c>
      <c r="C379" s="131">
        <v>4.691416666666667</v>
      </c>
      <c r="D379" s="132">
        <v>2543</v>
      </c>
      <c r="E379" s="133" t="s">
        <v>379</v>
      </c>
      <c r="F379" s="133" t="s">
        <v>158</v>
      </c>
      <c r="G379" s="133" t="s">
        <v>42</v>
      </c>
      <c r="H379" s="1">
        <v>65535</v>
      </c>
      <c r="I379" s="1">
        <v>3.3</v>
      </c>
      <c r="J379" s="1">
        <v>5.0999999999999996</v>
      </c>
      <c r="K379" s="1">
        <v>2.5</v>
      </c>
      <c r="L379" s="1">
        <v>1.1000000000000001</v>
      </c>
      <c r="M379" s="1">
        <v>7.1</v>
      </c>
      <c r="N379" s="1">
        <v>6.2</v>
      </c>
      <c r="O379" s="1">
        <v>3.5</v>
      </c>
      <c r="P379" s="1">
        <v>4.9000000000000004</v>
      </c>
      <c r="Q379" s="1">
        <v>9.6</v>
      </c>
      <c r="R379" s="1">
        <v>10.6</v>
      </c>
      <c r="S379" s="1">
        <v>4.5999999999999996</v>
      </c>
      <c r="T379" s="1">
        <v>7</v>
      </c>
      <c r="U379" s="1">
        <v>8.6</v>
      </c>
      <c r="V379" s="1">
        <v>5.8</v>
      </c>
      <c r="W379" s="1">
        <v>5.6</v>
      </c>
      <c r="X379" s="1">
        <v>5.5</v>
      </c>
      <c r="Y379" s="1">
        <v>6.8</v>
      </c>
      <c r="Z379" s="1">
        <v>6.8</v>
      </c>
      <c r="AA379" s="1">
        <v>5.2</v>
      </c>
      <c r="AB379" s="1">
        <v>3.2</v>
      </c>
      <c r="AC379" s="1">
        <v>6.9</v>
      </c>
      <c r="AD379" s="1">
        <v>9.3000000000000007</v>
      </c>
      <c r="AE379" s="1">
        <v>9.1999999999999993</v>
      </c>
      <c r="AF379" s="1">
        <v>6.9</v>
      </c>
      <c r="AG379" s="1">
        <v>3.8</v>
      </c>
      <c r="AH379" s="1">
        <v>7</v>
      </c>
      <c r="AI379" s="1">
        <v>8.1</v>
      </c>
      <c r="AJ379" s="1">
        <v>9.9</v>
      </c>
      <c r="AK379" s="1">
        <v>3.4</v>
      </c>
      <c r="AL379" s="1">
        <v>8.6999999999999993</v>
      </c>
      <c r="AM379" s="1">
        <v>65535</v>
      </c>
      <c r="AN379" s="1">
        <v>10.199999999999999</v>
      </c>
      <c r="AO379" s="1">
        <v>4.0999999999999996</v>
      </c>
      <c r="AP379" s="1">
        <v>4.3</v>
      </c>
      <c r="AQ379" s="1">
        <v>6</v>
      </c>
      <c r="AR379" s="1">
        <v>5.0999999999999996</v>
      </c>
      <c r="AS379" s="1">
        <v>9.6999999999999993</v>
      </c>
      <c r="AT379" s="1">
        <v>11.1</v>
      </c>
      <c r="AU379" s="1">
        <v>8.4</v>
      </c>
      <c r="AV379" s="1">
        <v>4.2</v>
      </c>
      <c r="AW379" s="1">
        <v>6.3</v>
      </c>
      <c r="AX379" s="1">
        <v>3.5</v>
      </c>
      <c r="AY379" s="1">
        <v>4.2</v>
      </c>
      <c r="AZ379" s="1">
        <v>4.5</v>
      </c>
      <c r="BA379" s="1">
        <v>2.1</v>
      </c>
      <c r="BB379" s="1">
        <v>9.1999999999999993</v>
      </c>
      <c r="BC379" s="1">
        <v>9.9</v>
      </c>
      <c r="BD379" s="1">
        <v>11</v>
      </c>
      <c r="BE379" s="1">
        <v>8.6999999999999993</v>
      </c>
      <c r="BF379" s="1">
        <v>11.7</v>
      </c>
      <c r="BG379" s="1">
        <v>8.5</v>
      </c>
      <c r="BH379" s="1">
        <v>3.7</v>
      </c>
      <c r="BI379" s="1">
        <v>5.8</v>
      </c>
      <c r="BJ379" s="1">
        <v>12.1</v>
      </c>
      <c r="BK379" s="1">
        <v>12.5</v>
      </c>
      <c r="BL379" s="1">
        <v>8.6</v>
      </c>
      <c r="BM379" s="1">
        <v>11.3</v>
      </c>
      <c r="BN379" s="1">
        <v>11.3</v>
      </c>
      <c r="BO379" s="102"/>
      <c r="BP379" s="1">
        <v>6</v>
      </c>
      <c r="BQ379" s="1">
        <v>9.6</v>
      </c>
      <c r="BR379" s="1">
        <v>7.7</v>
      </c>
      <c r="BS379" s="1">
        <v>7.6</v>
      </c>
      <c r="BT379" s="1">
        <v>10.9</v>
      </c>
      <c r="BU379" s="1">
        <v>9.6</v>
      </c>
      <c r="BV379" s="1">
        <v>8.1</v>
      </c>
      <c r="BW379" s="1">
        <v>5.8</v>
      </c>
      <c r="BX379" s="1">
        <v>8.5</v>
      </c>
      <c r="BY379" s="1">
        <v>10.8</v>
      </c>
      <c r="BZ379" s="1">
        <v>11.8</v>
      </c>
      <c r="CA379" s="1">
        <v>11.9</v>
      </c>
      <c r="CB379" s="1">
        <v>10.3</v>
      </c>
      <c r="CC379" s="1">
        <v>10.5</v>
      </c>
      <c r="CD379" s="1">
        <v>8.5</v>
      </c>
      <c r="CE379" s="1">
        <v>5.8</v>
      </c>
      <c r="CF379" s="1">
        <v>11.6</v>
      </c>
      <c r="CG379" s="1">
        <v>11.3</v>
      </c>
      <c r="CH379" s="1">
        <v>11.5</v>
      </c>
      <c r="CI379" s="1">
        <v>11.5</v>
      </c>
      <c r="CJ379" s="1">
        <v>9.4</v>
      </c>
      <c r="CK379" s="1">
        <v>10.1</v>
      </c>
      <c r="CL379" s="1">
        <v>12.2</v>
      </c>
      <c r="CM379" s="1">
        <v>10.9</v>
      </c>
      <c r="CN379" s="1">
        <v>4.7</v>
      </c>
      <c r="CO379" s="1">
        <v>8</v>
      </c>
      <c r="CP379" s="1">
        <v>7</v>
      </c>
      <c r="CQ379" s="1">
        <v>7.4</v>
      </c>
      <c r="CR379" s="1">
        <v>11.9</v>
      </c>
      <c r="CS379" s="1">
        <v>11.7</v>
      </c>
      <c r="CT379" s="1">
        <v>10.9</v>
      </c>
      <c r="CU379" s="1">
        <v>8.3000000000000007</v>
      </c>
      <c r="CV379" s="1">
        <v>11.3</v>
      </c>
      <c r="CW379" s="1">
        <v>9.6999999999999993</v>
      </c>
      <c r="CX379" s="1">
        <v>11.7</v>
      </c>
      <c r="CY379" s="1">
        <v>12.6</v>
      </c>
      <c r="CZ379" s="1">
        <v>12.8</v>
      </c>
      <c r="DA379" s="1">
        <v>10.3</v>
      </c>
      <c r="DB379" s="1">
        <v>8.6999999999999993</v>
      </c>
      <c r="DC379" s="1">
        <v>8.6999999999999993</v>
      </c>
      <c r="DD379" s="1">
        <v>8.8000000000000007</v>
      </c>
      <c r="DE379" s="1">
        <v>10.9</v>
      </c>
      <c r="DF379" s="1">
        <v>10.9</v>
      </c>
      <c r="DG379" s="1">
        <v>9.6</v>
      </c>
      <c r="DH379" s="1">
        <v>5.5</v>
      </c>
      <c r="DI379" s="1">
        <v>11.4</v>
      </c>
      <c r="DJ379" s="1">
        <v>8.8000000000000007</v>
      </c>
      <c r="DK379" s="1">
        <v>8.1999999999999993</v>
      </c>
      <c r="DL379" s="1">
        <v>12</v>
      </c>
      <c r="DM379" s="1">
        <v>6.6</v>
      </c>
      <c r="DN379" s="1">
        <v>11.9</v>
      </c>
      <c r="DO379" s="1">
        <v>11.9</v>
      </c>
      <c r="DP379" s="1">
        <v>11.9</v>
      </c>
      <c r="DQ379" s="1">
        <v>10.3</v>
      </c>
      <c r="DR379" s="1">
        <v>12.2</v>
      </c>
      <c r="DS379" s="1">
        <v>7.4</v>
      </c>
      <c r="DT379" s="1">
        <v>12.1</v>
      </c>
      <c r="DU379" s="1">
        <v>10.5</v>
      </c>
      <c r="DV379" s="1">
        <v>10.5</v>
      </c>
      <c r="DW379" s="1">
        <v>9.4</v>
      </c>
      <c r="DX379" s="1">
        <v>7.4</v>
      </c>
      <c r="DY379" s="1">
        <v>2</v>
      </c>
      <c r="DZ379" s="1">
        <v>3.1</v>
      </c>
      <c r="EA379" s="1">
        <v>8.6</v>
      </c>
      <c r="EB379" s="1">
        <v>8.1999999999999993</v>
      </c>
      <c r="EC379" s="1">
        <v>11.1</v>
      </c>
      <c r="ED379" s="1">
        <v>9.5</v>
      </c>
      <c r="EE379" s="1">
        <v>9.3000000000000007</v>
      </c>
      <c r="EF379" s="1">
        <v>11.4</v>
      </c>
      <c r="EG379" s="1">
        <v>11.1</v>
      </c>
      <c r="EH379" s="1">
        <v>11.2</v>
      </c>
      <c r="EI379" s="1">
        <v>10.4</v>
      </c>
      <c r="EJ379" s="1">
        <v>10.3</v>
      </c>
      <c r="EK379" s="1">
        <v>10.9</v>
      </c>
      <c r="EL379" s="1">
        <v>11.5</v>
      </c>
      <c r="EM379" s="1">
        <v>11.4</v>
      </c>
      <c r="EN379" s="1">
        <v>8.1999999999999993</v>
      </c>
      <c r="EO379" s="1">
        <v>10.5</v>
      </c>
      <c r="EP379" s="1">
        <v>7.6</v>
      </c>
      <c r="EQ379" s="1">
        <v>11</v>
      </c>
      <c r="ER379" s="1">
        <v>11.8</v>
      </c>
      <c r="ES379" s="1">
        <v>8.3000000000000007</v>
      </c>
      <c r="ET379" s="1">
        <v>11.3</v>
      </c>
      <c r="EU379" s="1">
        <v>8.6</v>
      </c>
      <c r="EV379" s="1">
        <v>11.3</v>
      </c>
      <c r="EW379" s="1">
        <v>7.8</v>
      </c>
      <c r="EX379" s="1">
        <v>7.9</v>
      </c>
      <c r="EY379" s="1">
        <v>6.5</v>
      </c>
      <c r="EZ379" s="1">
        <v>7.4</v>
      </c>
      <c r="FA379" s="1">
        <v>8.1</v>
      </c>
      <c r="FB379" s="1">
        <v>7.3</v>
      </c>
      <c r="FC379" s="1">
        <v>10.8</v>
      </c>
      <c r="FD379" s="1">
        <v>11.6</v>
      </c>
      <c r="FE379" s="1">
        <v>8.6999999999999993</v>
      </c>
      <c r="FF379" s="1">
        <v>7.8</v>
      </c>
      <c r="FG379" s="1">
        <v>7.3</v>
      </c>
      <c r="FH379" s="1">
        <v>8.6999999999999993</v>
      </c>
      <c r="FI379" s="1">
        <v>6.9</v>
      </c>
      <c r="FJ379" s="1">
        <v>9.1999999999999993</v>
      </c>
      <c r="FK379" s="1">
        <v>9.1999999999999993</v>
      </c>
      <c r="FL379" s="1">
        <v>10.1</v>
      </c>
      <c r="FM379" s="1">
        <v>11.9</v>
      </c>
      <c r="FN379" s="1">
        <v>10.1</v>
      </c>
      <c r="FO379" s="1">
        <v>10.8</v>
      </c>
      <c r="FP379" s="1">
        <v>10.8</v>
      </c>
      <c r="FQ379" s="1">
        <v>9.6</v>
      </c>
      <c r="FR379" s="1">
        <v>6.9</v>
      </c>
      <c r="FS379" s="1">
        <v>10.3</v>
      </c>
      <c r="FT379" s="1">
        <v>8</v>
      </c>
      <c r="FU379" s="1">
        <v>11.6</v>
      </c>
      <c r="FV379" s="1">
        <v>9.6</v>
      </c>
      <c r="FW379" s="1">
        <v>10.6</v>
      </c>
      <c r="FX379" s="1">
        <v>10.9</v>
      </c>
      <c r="FY379" s="1">
        <v>10.4</v>
      </c>
      <c r="FZ379" s="1">
        <v>8.1999999999999993</v>
      </c>
      <c r="GA379" s="1">
        <v>6.8</v>
      </c>
      <c r="GB379" s="1">
        <v>7</v>
      </c>
      <c r="GC379" s="1">
        <v>7.5</v>
      </c>
      <c r="GD379" s="1">
        <v>5.0999999999999996</v>
      </c>
      <c r="GE379" s="1">
        <v>8</v>
      </c>
      <c r="GF379" s="1">
        <v>6.6</v>
      </c>
      <c r="GG379" s="1">
        <v>8.6999999999999993</v>
      </c>
      <c r="GH379" s="1">
        <v>8.1999999999999993</v>
      </c>
      <c r="GI379" s="1">
        <v>8.1999999999999993</v>
      </c>
      <c r="GJ379" s="1">
        <v>10.199999999999999</v>
      </c>
      <c r="GK379" s="1">
        <v>7.3</v>
      </c>
      <c r="GL379" s="1">
        <v>4.9000000000000004</v>
      </c>
      <c r="GM379" s="1">
        <v>4.0999999999999996</v>
      </c>
      <c r="GN379" s="1">
        <v>5.5</v>
      </c>
      <c r="GO379" s="1">
        <v>5.4</v>
      </c>
      <c r="GP379" s="1">
        <v>6.1</v>
      </c>
      <c r="GQ379" s="1">
        <v>6.9</v>
      </c>
      <c r="GR379" s="1">
        <v>8</v>
      </c>
      <c r="GS379" s="1">
        <v>9.3000000000000007</v>
      </c>
      <c r="GT379" s="1">
        <v>8.1</v>
      </c>
      <c r="GU379" s="1">
        <v>10.4</v>
      </c>
      <c r="GV379" s="1">
        <v>9</v>
      </c>
      <c r="GW379" s="1">
        <v>4.8</v>
      </c>
      <c r="GX379" s="1">
        <v>3.2</v>
      </c>
      <c r="GY379" s="1">
        <v>8.1</v>
      </c>
      <c r="GZ379" s="1">
        <v>9.8000000000000007</v>
      </c>
      <c r="HA379" s="1">
        <v>9.3000000000000007</v>
      </c>
      <c r="HB379" s="1">
        <v>9.8000000000000007</v>
      </c>
      <c r="HC379" s="1">
        <v>8.6999999999999993</v>
      </c>
      <c r="HD379" s="1">
        <v>9.5</v>
      </c>
      <c r="HE379" s="1">
        <v>9.6999999999999993</v>
      </c>
      <c r="HF379" s="1">
        <v>4.5</v>
      </c>
      <c r="HG379" s="1">
        <v>8.9</v>
      </c>
      <c r="HH379" s="1">
        <v>8.8000000000000007</v>
      </c>
      <c r="HI379" s="1">
        <v>7.1</v>
      </c>
      <c r="HJ379" s="1">
        <v>6.8</v>
      </c>
      <c r="HK379" s="1">
        <v>5.9</v>
      </c>
      <c r="HL379" s="1">
        <v>6.4</v>
      </c>
      <c r="HM379" s="1">
        <v>4.8</v>
      </c>
      <c r="HN379" s="1">
        <v>9.4</v>
      </c>
      <c r="HO379" s="1">
        <v>6.7</v>
      </c>
      <c r="HP379" s="1">
        <v>8.6999999999999993</v>
      </c>
      <c r="HQ379" s="1">
        <v>10.7</v>
      </c>
      <c r="HR379" s="1">
        <v>11</v>
      </c>
      <c r="HS379" s="1">
        <v>7.8</v>
      </c>
      <c r="HT379" s="1">
        <v>9.4</v>
      </c>
      <c r="HU379" s="1">
        <v>8.6</v>
      </c>
      <c r="HV379" s="1">
        <v>6.2</v>
      </c>
      <c r="HW379" s="1">
        <v>6.4</v>
      </c>
      <c r="HX379" s="1">
        <v>8</v>
      </c>
      <c r="HY379" s="1">
        <v>10.6</v>
      </c>
      <c r="HZ379" s="1">
        <v>9.5</v>
      </c>
      <c r="IA379" s="1">
        <v>9.5</v>
      </c>
      <c r="IB379" s="1">
        <v>7.6</v>
      </c>
      <c r="IC379" s="1">
        <v>9.6</v>
      </c>
      <c r="ID379" s="1">
        <v>9.1999999999999993</v>
      </c>
      <c r="IE379" s="1">
        <v>9.8000000000000007</v>
      </c>
      <c r="IF379" s="1">
        <v>4.4000000000000004</v>
      </c>
      <c r="IG379" s="1">
        <v>9.4</v>
      </c>
      <c r="IH379" s="1">
        <v>3.9</v>
      </c>
      <c r="II379" s="1">
        <v>9.3000000000000007</v>
      </c>
      <c r="IJ379" s="1">
        <v>10.3</v>
      </c>
      <c r="IK379" s="1">
        <v>5.4</v>
      </c>
      <c r="IL379" s="1">
        <v>3.4</v>
      </c>
      <c r="IM379" s="1">
        <v>4.5999999999999996</v>
      </c>
      <c r="IN379" s="1">
        <v>7.8</v>
      </c>
      <c r="IO379" s="1">
        <v>7.2</v>
      </c>
      <c r="IP379" s="1">
        <v>0.8</v>
      </c>
      <c r="IQ379" s="1">
        <v>6.8</v>
      </c>
      <c r="IR379" s="1">
        <v>7.5</v>
      </c>
      <c r="IS379" s="1">
        <v>7.9</v>
      </c>
      <c r="IT379" s="1">
        <v>2.2999999999999998</v>
      </c>
      <c r="IU379" s="1">
        <v>7.9</v>
      </c>
      <c r="IV379" s="1">
        <v>5.6</v>
      </c>
      <c r="IW379" s="1">
        <v>8.4</v>
      </c>
      <c r="IX379" s="1">
        <v>7</v>
      </c>
      <c r="IY379" s="1">
        <v>5.7</v>
      </c>
      <c r="IZ379" s="1">
        <v>7.1</v>
      </c>
      <c r="JA379" s="1">
        <v>2.7</v>
      </c>
      <c r="JB379" s="1">
        <v>8.4</v>
      </c>
      <c r="JC379" s="1">
        <v>4.7</v>
      </c>
      <c r="JD379" s="1">
        <v>9.4</v>
      </c>
      <c r="JE379" s="1">
        <v>10.5</v>
      </c>
      <c r="JF379" s="1">
        <v>7.3</v>
      </c>
      <c r="JG379" s="1">
        <v>8.6</v>
      </c>
      <c r="JH379" s="1">
        <v>5.4</v>
      </c>
      <c r="JI379" s="1">
        <v>8.6999999999999993</v>
      </c>
      <c r="JJ379" s="1">
        <v>10.4</v>
      </c>
      <c r="JK379" s="1">
        <v>8.3000000000000007</v>
      </c>
      <c r="JL379" s="1">
        <v>6.1</v>
      </c>
      <c r="JM379" s="1">
        <v>5.5</v>
      </c>
      <c r="JN379" s="1">
        <v>7.5</v>
      </c>
      <c r="JO379" s="1">
        <v>8.6999999999999993</v>
      </c>
      <c r="JP379" s="1">
        <v>10.5</v>
      </c>
      <c r="JQ379" s="1">
        <v>9.1</v>
      </c>
      <c r="JR379" s="1">
        <v>4.7</v>
      </c>
      <c r="JS379" s="1">
        <v>5.3</v>
      </c>
      <c r="JT379" s="1">
        <v>11</v>
      </c>
      <c r="JU379" s="1">
        <v>7.5</v>
      </c>
      <c r="JV379" s="1">
        <v>6</v>
      </c>
      <c r="JW379" s="1">
        <v>4.4000000000000004</v>
      </c>
      <c r="JX379" s="1">
        <v>9.1999999999999993</v>
      </c>
      <c r="JY379" s="1">
        <v>6.1</v>
      </c>
      <c r="JZ379" s="1">
        <v>2</v>
      </c>
      <c r="KA379" s="1">
        <v>3.7</v>
      </c>
      <c r="KB379" s="1">
        <v>5.2</v>
      </c>
      <c r="KC379" s="1">
        <v>5.6</v>
      </c>
      <c r="KD379" s="1">
        <v>5.2</v>
      </c>
      <c r="KE379" s="1">
        <v>7.9</v>
      </c>
      <c r="KF379" s="1">
        <v>10.5</v>
      </c>
      <c r="KG379" s="1">
        <v>11.3</v>
      </c>
      <c r="KH379" s="1">
        <v>8.6999999999999993</v>
      </c>
      <c r="KI379" s="1">
        <v>6.8</v>
      </c>
      <c r="KJ379" s="1">
        <v>2</v>
      </c>
      <c r="KK379" s="1">
        <v>5.7</v>
      </c>
      <c r="KL379" s="1">
        <v>2.9</v>
      </c>
      <c r="KM379" s="1">
        <v>7.1</v>
      </c>
      <c r="KN379" s="1">
        <v>10.1</v>
      </c>
      <c r="KO379" s="1">
        <v>4.3</v>
      </c>
      <c r="KP379" s="1">
        <v>9.5</v>
      </c>
      <c r="KQ379" s="1">
        <v>6.1</v>
      </c>
      <c r="KR379" s="1">
        <v>8.9</v>
      </c>
      <c r="KS379" s="1">
        <v>10.9</v>
      </c>
      <c r="KT379" s="1">
        <v>9.4</v>
      </c>
      <c r="KU379" s="1">
        <v>7.7</v>
      </c>
      <c r="KV379" s="1">
        <v>5</v>
      </c>
      <c r="KW379" s="1">
        <v>6.5</v>
      </c>
      <c r="KX379" s="1">
        <v>6.3</v>
      </c>
      <c r="KY379" s="1">
        <v>6.1</v>
      </c>
      <c r="KZ379" s="1">
        <v>6.8</v>
      </c>
      <c r="LA379" s="1">
        <v>3.1</v>
      </c>
      <c r="LB379" s="1">
        <v>10.8</v>
      </c>
      <c r="LC379" s="1">
        <v>5.7</v>
      </c>
      <c r="LD379" s="1">
        <v>8.6999999999999993</v>
      </c>
      <c r="LE379" s="1">
        <v>9.1999999999999993</v>
      </c>
      <c r="LF379" s="1">
        <v>5.7</v>
      </c>
      <c r="LG379" s="1">
        <v>5.5</v>
      </c>
      <c r="LH379" s="1">
        <v>11.7</v>
      </c>
      <c r="LI379" s="1">
        <v>8.6999999999999993</v>
      </c>
      <c r="LJ379" s="1">
        <v>9.6</v>
      </c>
      <c r="LK379" s="1">
        <v>12.2</v>
      </c>
      <c r="LL379" s="1">
        <v>10.4</v>
      </c>
      <c r="LM379" s="1">
        <v>10.8</v>
      </c>
      <c r="LN379" s="1">
        <v>9.6</v>
      </c>
      <c r="LO379" s="1">
        <v>8.4</v>
      </c>
      <c r="LP379" s="1">
        <v>6.6</v>
      </c>
      <c r="LQ379" s="1">
        <v>5.2</v>
      </c>
      <c r="LR379" s="1">
        <v>6.3</v>
      </c>
      <c r="LS379" s="1">
        <v>7.1</v>
      </c>
      <c r="LT379" s="1">
        <v>9.1</v>
      </c>
      <c r="LU379" s="1">
        <v>10.8</v>
      </c>
      <c r="LV379" s="1">
        <v>9.9</v>
      </c>
      <c r="LW379" s="1">
        <v>5.9</v>
      </c>
      <c r="LX379" s="1">
        <v>8.1999999999999993</v>
      </c>
      <c r="LY379" s="1">
        <v>3.4</v>
      </c>
      <c r="LZ379" s="1">
        <v>10.9</v>
      </c>
      <c r="MA379" s="1">
        <v>6.7</v>
      </c>
      <c r="MB379" s="1">
        <v>8.8000000000000007</v>
      </c>
      <c r="MC379" s="1">
        <v>2.9</v>
      </c>
      <c r="MD379" s="1">
        <v>9.5</v>
      </c>
      <c r="ME379" s="1">
        <v>65535</v>
      </c>
      <c r="MF379" s="1">
        <v>65535</v>
      </c>
      <c r="MG379" s="1">
        <v>65535</v>
      </c>
      <c r="MH379" s="1">
        <v>65535</v>
      </c>
      <c r="MI379" s="1">
        <v>65535</v>
      </c>
      <c r="MJ379" s="1">
        <v>65535</v>
      </c>
      <c r="MK379" s="1">
        <v>65535</v>
      </c>
      <c r="ML379" s="1">
        <v>65535</v>
      </c>
      <c r="MM379" s="1">
        <v>65535</v>
      </c>
      <c r="MN379" s="1">
        <v>65535</v>
      </c>
      <c r="MO379" s="1">
        <v>65535</v>
      </c>
      <c r="MP379" s="1">
        <v>65535</v>
      </c>
      <c r="MQ379" s="1">
        <v>65535</v>
      </c>
      <c r="MR379" s="1">
        <v>65535</v>
      </c>
      <c r="MS379" s="1">
        <v>65535</v>
      </c>
      <c r="MT379" s="1">
        <v>65535</v>
      </c>
      <c r="MU379" s="1">
        <v>65535</v>
      </c>
      <c r="MV379" s="1">
        <v>65535</v>
      </c>
      <c r="MW379" s="1">
        <v>65535</v>
      </c>
      <c r="MX379" s="1">
        <v>65535</v>
      </c>
      <c r="MY379" s="1">
        <v>65535</v>
      </c>
      <c r="MZ379" s="1">
        <v>65535</v>
      </c>
      <c r="NA379" s="1">
        <v>65535</v>
      </c>
      <c r="NB379" s="1">
        <v>65535</v>
      </c>
      <c r="NC379" s="1">
        <v>65535</v>
      </c>
      <c r="ND379" s="1">
        <v>65535</v>
      </c>
      <c r="NE379" s="1">
        <v>65535</v>
      </c>
      <c r="NF379" s="1">
        <v>65535</v>
      </c>
      <c r="NG379" s="1">
        <v>65535</v>
      </c>
      <c r="NH379" s="1">
        <v>65535</v>
      </c>
      <c r="NI379" s="1">
        <v>8.9</v>
      </c>
      <c r="NJ379" s="6">
        <f t="shared" si="270"/>
        <v>0.967741935483871</v>
      </c>
      <c r="NK379" s="3">
        <f t="shared" si="271"/>
        <v>0.9642857142857143</v>
      </c>
      <c r="NL379" s="3">
        <f t="shared" si="272"/>
        <v>1</v>
      </c>
      <c r="NM379" s="3">
        <f t="shared" si="273"/>
        <v>1</v>
      </c>
      <c r="NN379" s="3">
        <f t="shared" si="274"/>
        <v>1</v>
      </c>
      <c r="NO379" s="3">
        <f t="shared" si="275"/>
        <v>1</v>
      </c>
      <c r="NP379" s="3">
        <f t="shared" si="276"/>
        <v>1</v>
      </c>
      <c r="NQ379" s="3">
        <f t="shared" si="277"/>
        <v>1</v>
      </c>
      <c r="NR379" s="3">
        <f t="shared" si="278"/>
        <v>1</v>
      </c>
      <c r="NS379" s="3">
        <f t="shared" si="279"/>
        <v>1</v>
      </c>
      <c r="NT379" s="3">
        <f t="shared" si="280"/>
        <v>1</v>
      </c>
      <c r="NU379" s="3">
        <f t="shared" si="281"/>
        <v>3.2258064516129031E-2</v>
      </c>
      <c r="NV379" s="3">
        <f t="shared" si="282"/>
        <v>0.9123287671232877</v>
      </c>
      <c r="NW379" s="5">
        <f t="shared" si="283"/>
        <v>6.2066666666666661</v>
      </c>
      <c r="NX379" s="1">
        <f t="shared" si="284"/>
        <v>7.7037037037037033</v>
      </c>
      <c r="NY379" s="1">
        <f t="shared" si="285"/>
        <v>9.4677419354838683</v>
      </c>
      <c r="NZ379" s="1">
        <f t="shared" si="286"/>
        <v>10.076666666666666</v>
      </c>
      <c r="OA379" s="1">
        <f t="shared" si="287"/>
        <v>9.1741935483871</v>
      </c>
      <c r="OB379" s="1">
        <f t="shared" si="288"/>
        <v>8.9633333333333329</v>
      </c>
      <c r="OC379" s="1">
        <f t="shared" si="289"/>
        <v>7.5129032258064523</v>
      </c>
      <c r="OD379" s="1">
        <f t="shared" si="290"/>
        <v>7.6387096774193575</v>
      </c>
      <c r="OE379" s="1">
        <f t="shared" si="291"/>
        <v>7.3233333333333341</v>
      </c>
      <c r="OF379" s="1">
        <f t="shared" si="292"/>
        <v>6.7064516129032263</v>
      </c>
      <c r="OG379" s="1">
        <f t="shared" si="293"/>
        <v>8.0466666666666669</v>
      </c>
      <c r="OH379" s="1" t="e">
        <f t="shared" si="294"/>
        <v>#N/A</v>
      </c>
      <c r="OI379" s="111" t="e">
        <f>NA()</f>
        <v>#N/A</v>
      </c>
      <c r="OJ379" s="112" t="e">
        <f>NA()</f>
        <v>#N/A</v>
      </c>
      <c r="OK379" s="112" t="e">
        <f>NA()</f>
        <v>#N/A</v>
      </c>
      <c r="OL379" s="112" t="e">
        <f>NA()</f>
        <v>#N/A</v>
      </c>
      <c r="OM379" s="112" t="e">
        <f>NA()</f>
        <v>#N/A</v>
      </c>
      <c r="ON379" s="112" t="e">
        <f>NA()</f>
        <v>#N/A</v>
      </c>
      <c r="OO379" s="112" t="e">
        <f>NA()</f>
        <v>#N/A</v>
      </c>
      <c r="OP379" s="112" t="e">
        <f>NA()</f>
        <v>#N/A</v>
      </c>
      <c r="OQ379" s="112" t="e">
        <f>NA()</f>
        <v>#N/A</v>
      </c>
      <c r="OR379" s="112" t="e">
        <f>NA()</f>
        <v>#N/A</v>
      </c>
      <c r="OS379" s="112" t="e">
        <f>NA()</f>
        <v>#N/A</v>
      </c>
      <c r="OT379" s="112" t="e">
        <f>NA()</f>
        <v>#N/A</v>
      </c>
      <c r="OU379" s="5" t="e">
        <f t="shared" si="295"/>
        <v>#N/A</v>
      </c>
      <c r="OV379" s="1" t="e">
        <f t="shared" si="296"/>
        <v>#N/A</v>
      </c>
      <c r="OW379" s="1" t="e">
        <f t="shared" si="297"/>
        <v>#N/A</v>
      </c>
      <c r="OX379" s="1" t="e">
        <f t="shared" si="298"/>
        <v>#N/A</v>
      </c>
      <c r="OY379" s="1" t="e">
        <f t="shared" si="299"/>
        <v>#N/A</v>
      </c>
      <c r="OZ379" s="1" t="e">
        <f t="shared" si="300"/>
        <v>#N/A</v>
      </c>
      <c r="PA379" s="1" t="e">
        <f t="shared" si="301"/>
        <v>#N/A</v>
      </c>
      <c r="PB379" s="1" t="e">
        <f t="shared" si="302"/>
        <v>#N/A</v>
      </c>
      <c r="PC379" s="1" t="e">
        <f t="shared" si="303"/>
        <v>#N/A</v>
      </c>
      <c r="PD379" s="1" t="e">
        <f t="shared" si="304"/>
        <v>#N/A</v>
      </c>
      <c r="PE379" s="1" t="e">
        <f t="shared" si="305"/>
        <v>#N/A</v>
      </c>
      <c r="PF379" s="1" t="e">
        <f t="shared" si="306"/>
        <v>#N/A</v>
      </c>
      <c r="PG379" s="111" t="e">
        <f>NA()</f>
        <v>#N/A</v>
      </c>
      <c r="PH379" s="112" t="e">
        <f>NA()</f>
        <v>#N/A</v>
      </c>
      <c r="PI379" s="112" t="e">
        <f>NA()</f>
        <v>#N/A</v>
      </c>
      <c r="PJ379" s="112" t="e">
        <f>NA()</f>
        <v>#N/A</v>
      </c>
      <c r="PK379" s="112" t="e">
        <f>NA()</f>
        <v>#N/A</v>
      </c>
      <c r="PL379" s="112" t="e">
        <f>NA()</f>
        <v>#N/A</v>
      </c>
      <c r="PM379" s="112" t="e">
        <f>NA()</f>
        <v>#N/A</v>
      </c>
      <c r="PN379" s="112" t="e">
        <f>NA()</f>
        <v>#N/A</v>
      </c>
      <c r="PO379" s="112" t="e">
        <f>NA()</f>
        <v>#N/A</v>
      </c>
      <c r="PP379" s="112" t="e">
        <f>NA()</f>
        <v>#N/A</v>
      </c>
      <c r="PQ379" s="112" t="e">
        <f>NA()</f>
        <v>#N/A</v>
      </c>
      <c r="PR379" s="137" t="e">
        <f>NA()</f>
        <v>#N/A</v>
      </c>
      <c r="PS379" s="5">
        <f t="array" ref="PS379">+IF(ISERROR($NW379)=FALSE,MIN(IF($H379:$AL379&lt;65534,$H379:$AL379,"")),NA())</f>
        <v>1.1000000000000001</v>
      </c>
      <c r="PT379" s="1">
        <f t="array" ref="PT379">+IF(ISERROR($NX379)=FALSE,MIN(IF($AM379:$BN379&lt;65534,$AM379:$BN379,"")),NA())</f>
        <v>2.1</v>
      </c>
      <c r="PU379" s="1">
        <f t="array" ref="PU379">+IF(ISERROR($NY379)=FALSE,MIN(IF($BP379:$CT379&lt;65534,$BP379:$CT379,"")),NA())</f>
        <v>4.7</v>
      </c>
      <c r="PV379" s="1">
        <f t="array" ref="PV379">+IF(ISERROR($NZ379)=FALSE,MIN(IF($CU379:$DX379&lt;65534,$CU379:$DX379,"")),NA())</f>
        <v>5.5</v>
      </c>
      <c r="PW379" s="1">
        <f t="array" ref="PW379">+IF(ISERROR($OA379)=FALSE,MIN(IF($DY379:$FC379&lt;65534,$DY379:$FC379,"")),NA())</f>
        <v>2</v>
      </c>
      <c r="PX379" s="1">
        <f t="array" ref="PX379">+IF(ISERROR($OB379)=FALSE,MIN(IF($FD379:$GG379&lt;65534,$FD379:$GG379,"")),NA())</f>
        <v>5.0999999999999996</v>
      </c>
      <c r="PY379" s="1">
        <f t="array" ref="PY379">+IF(ISERROR($OC379)=FALSE,MIN(IF($GH379:$HL379&lt;65534,$GH379:$HL379,"")),NA())</f>
        <v>3.2</v>
      </c>
      <c r="PZ379" s="1">
        <f t="array" ref="PZ379">+IF(ISERROR($OD379)=FALSE,MIN(IF($HM379:$IQ379&lt;65534,$HM379:$IQ379,"")),NA())</f>
        <v>0.8</v>
      </c>
      <c r="QA379" s="1">
        <f t="array" ref="QA379">+IF(ISERROR($OE379)=FALSE,MIN(IF($IR379:$JU379&lt;65534,$IR379:$JU379,"")),NA())</f>
        <v>2.2999999999999998</v>
      </c>
      <c r="QB379" s="1">
        <f t="array" ref="QB379">+IF(ISERROR($OF379)=FALSE,MIN(IF($JV379:$KZ379&lt;65534,$JV379:$KZ379,"")),NA())</f>
        <v>2</v>
      </c>
      <c r="QC379" s="1">
        <f t="array" ref="QC379">+IF(ISERROR($OG379)=FALSE,MIN(IF($LA379:$MD379&lt;65534,$LA379:$MD379,"")),NA())</f>
        <v>2.9</v>
      </c>
      <c r="QD379" s="1" t="e">
        <f t="array" ref="QD379">+IF(ISERROR($OH379)=FALSE,MIN(IF($ME379:$NI379&lt;65534,$ME379:$NI379,"")),NA())</f>
        <v>#N/A</v>
      </c>
      <c r="QE379" s="5" t="e">
        <f t="shared" si="307"/>
        <v>#N/A</v>
      </c>
      <c r="QF379" s="1" t="e">
        <f t="shared" si="308"/>
        <v>#N/A</v>
      </c>
      <c r="QG379" s="1" t="e">
        <f t="shared" si="309"/>
        <v>#N/A</v>
      </c>
      <c r="QH379" s="1" t="e">
        <f t="shared" si="310"/>
        <v>#N/A</v>
      </c>
      <c r="QI379" s="1" t="e">
        <f t="shared" si="311"/>
        <v>#N/A</v>
      </c>
      <c r="QJ379" s="1" t="e">
        <f t="shared" si="312"/>
        <v>#N/A</v>
      </c>
      <c r="QK379" s="1" t="e">
        <f t="shared" si="313"/>
        <v>#N/A</v>
      </c>
      <c r="QL379" s="1" t="e">
        <f t="shared" si="314"/>
        <v>#N/A</v>
      </c>
      <c r="QM379" s="1" t="e">
        <f t="shared" si="315"/>
        <v>#N/A</v>
      </c>
      <c r="QN379" s="1" t="e">
        <f t="shared" si="316"/>
        <v>#N/A</v>
      </c>
      <c r="QO379" s="1" t="e">
        <f t="shared" si="317"/>
        <v>#N/A</v>
      </c>
      <c r="QP379" s="1" t="e">
        <f t="shared" si="318"/>
        <v>#N/A</v>
      </c>
      <c r="QQ379" s="5" t="s">
        <v>893</v>
      </c>
    </row>
    <row r="380" spans="1:459" s="1" customFormat="1" x14ac:dyDescent="0.2">
      <c r="A380" s="107">
        <v>21235030</v>
      </c>
      <c r="B380" s="108">
        <v>-74.808111111111103</v>
      </c>
      <c r="C380" s="108">
        <v>4.3053333333333335</v>
      </c>
      <c r="D380" s="109">
        <v>309</v>
      </c>
      <c r="E380" s="110" t="s">
        <v>719</v>
      </c>
      <c r="F380" s="110" t="s">
        <v>720</v>
      </c>
      <c r="G380" s="110" t="s">
        <v>42</v>
      </c>
      <c r="H380" s="1">
        <v>65535</v>
      </c>
      <c r="I380" s="1">
        <v>21.9</v>
      </c>
      <c r="J380" s="1">
        <v>24.2</v>
      </c>
      <c r="K380" s="1">
        <v>24.4</v>
      </c>
      <c r="L380" s="1">
        <v>24.8</v>
      </c>
      <c r="M380" s="1">
        <v>27.9</v>
      </c>
      <c r="N380" s="1">
        <v>24.8</v>
      </c>
      <c r="O380" s="1">
        <v>24</v>
      </c>
      <c r="P380" s="1">
        <v>24.3</v>
      </c>
      <c r="Q380" s="1">
        <v>25.7</v>
      </c>
      <c r="R380" s="1">
        <v>25.9</v>
      </c>
      <c r="S380" s="1">
        <v>24.2</v>
      </c>
      <c r="T380" s="1">
        <v>25.9</v>
      </c>
      <c r="U380" s="1">
        <v>22.1</v>
      </c>
      <c r="V380" s="1">
        <v>24.1</v>
      </c>
      <c r="W380" s="1">
        <v>24.8</v>
      </c>
      <c r="X380" s="1">
        <v>23.1</v>
      </c>
      <c r="Y380" s="1">
        <v>22.9</v>
      </c>
      <c r="Z380" s="1">
        <v>23.9</v>
      </c>
      <c r="AA380" s="1">
        <v>21.4</v>
      </c>
      <c r="AB380" s="1">
        <v>23.6</v>
      </c>
      <c r="AC380" s="1">
        <v>24.2</v>
      </c>
      <c r="AD380" s="1">
        <v>23.1</v>
      </c>
      <c r="AE380" s="1">
        <v>23.4</v>
      </c>
      <c r="AF380" s="1">
        <v>25.1</v>
      </c>
      <c r="AG380" s="1">
        <v>26.4</v>
      </c>
      <c r="AH380" s="1">
        <v>27.6</v>
      </c>
      <c r="AI380" s="1">
        <v>27.5</v>
      </c>
      <c r="AJ380" s="1">
        <v>24.7</v>
      </c>
      <c r="AK380" s="1">
        <v>23.7</v>
      </c>
      <c r="AL380" s="1">
        <v>26.5</v>
      </c>
      <c r="AM380" s="1">
        <v>65535</v>
      </c>
      <c r="AN380" s="1">
        <v>25.6</v>
      </c>
      <c r="AO380" s="1">
        <v>25.4</v>
      </c>
      <c r="AP380" s="1">
        <v>26.4</v>
      </c>
      <c r="AQ380" s="1">
        <v>25.2</v>
      </c>
      <c r="AR380" s="1">
        <v>26.8</v>
      </c>
      <c r="AS380" s="1">
        <v>21.8</v>
      </c>
      <c r="AT380" s="1">
        <v>7.5</v>
      </c>
      <c r="AU380" s="1">
        <v>24.8</v>
      </c>
      <c r="AV380" s="1">
        <v>24.3</v>
      </c>
      <c r="AW380" s="1">
        <v>25.7</v>
      </c>
      <c r="AX380" s="1">
        <v>26</v>
      </c>
      <c r="AY380" s="1">
        <v>25.2</v>
      </c>
      <c r="AZ380" s="1">
        <v>27.4</v>
      </c>
      <c r="BA380" s="1">
        <v>24.8</v>
      </c>
      <c r="BB380" s="1">
        <v>24.9</v>
      </c>
      <c r="BC380" s="1">
        <v>21.6</v>
      </c>
      <c r="BD380" s="1">
        <v>22.3</v>
      </c>
      <c r="BE380" s="1">
        <v>24.8</v>
      </c>
      <c r="BF380" s="1">
        <v>22.8</v>
      </c>
      <c r="BG380" s="1">
        <v>25.2</v>
      </c>
      <c r="BH380" s="1">
        <v>24.9</v>
      </c>
      <c r="BI380" s="1">
        <v>26.5</v>
      </c>
      <c r="BJ380" s="1">
        <v>23.6</v>
      </c>
      <c r="BK380" s="1">
        <v>24.3</v>
      </c>
      <c r="BL380" s="1">
        <v>24.6</v>
      </c>
      <c r="BM380" s="1">
        <v>24.1</v>
      </c>
      <c r="BN380" s="1">
        <v>25.1</v>
      </c>
      <c r="BO380" s="102"/>
      <c r="BP380" s="1">
        <v>24.9</v>
      </c>
      <c r="BQ380" s="1">
        <v>22.6</v>
      </c>
      <c r="BR380" s="1">
        <v>22.4</v>
      </c>
      <c r="BS380" s="1">
        <v>25.1</v>
      </c>
      <c r="BT380" s="1">
        <v>23.1</v>
      </c>
      <c r="BU380" s="1">
        <v>25.4</v>
      </c>
      <c r="BV380" s="1">
        <v>25.4</v>
      </c>
      <c r="BW380" s="1">
        <v>25.4</v>
      </c>
      <c r="BX380" s="1">
        <v>25.6</v>
      </c>
      <c r="BY380" s="1">
        <v>24.9</v>
      </c>
      <c r="BZ380" s="1">
        <v>23</v>
      </c>
      <c r="CA380" s="1">
        <v>24.7</v>
      </c>
      <c r="CB380" s="1">
        <v>24.6</v>
      </c>
      <c r="CC380" s="1">
        <v>26.2</v>
      </c>
      <c r="CD380" s="1">
        <v>25.2</v>
      </c>
      <c r="CE380" s="1">
        <v>24.4</v>
      </c>
      <c r="CF380" s="1">
        <v>25.3</v>
      </c>
      <c r="CG380" s="1">
        <v>25.3</v>
      </c>
      <c r="CH380" s="1">
        <v>22.1</v>
      </c>
      <c r="CI380" s="1">
        <v>23.4</v>
      </c>
      <c r="CJ380" s="1">
        <v>23.5</v>
      </c>
      <c r="CK380" s="1">
        <v>23.5</v>
      </c>
      <c r="CL380" s="1">
        <v>22.8</v>
      </c>
      <c r="CM380" s="1">
        <v>22</v>
      </c>
      <c r="CN380" s="1">
        <v>22.8</v>
      </c>
      <c r="CO380" s="1">
        <v>24.8</v>
      </c>
      <c r="CP380" s="1">
        <v>24.3</v>
      </c>
      <c r="CQ380" s="1">
        <v>24.4</v>
      </c>
      <c r="CR380" s="1">
        <v>22.6</v>
      </c>
      <c r="CS380" s="1">
        <v>23.9</v>
      </c>
      <c r="CT380" s="1">
        <v>23.7</v>
      </c>
      <c r="CU380" s="1">
        <v>24.6</v>
      </c>
      <c r="CV380" s="1">
        <v>23.1</v>
      </c>
      <c r="CW380" s="1">
        <v>21.7</v>
      </c>
      <c r="CX380" s="1">
        <v>24</v>
      </c>
      <c r="CY380" s="1">
        <v>25.1</v>
      </c>
      <c r="CZ380" s="1">
        <v>24.6</v>
      </c>
      <c r="DA380" s="1">
        <v>25.8</v>
      </c>
      <c r="DB380" s="1">
        <v>24.1</v>
      </c>
      <c r="DC380" s="1">
        <v>25.3</v>
      </c>
      <c r="DD380" s="1">
        <v>24.1</v>
      </c>
      <c r="DE380" s="1">
        <v>23.5</v>
      </c>
      <c r="DF380" s="1">
        <v>24.6</v>
      </c>
      <c r="DG380" s="1">
        <v>24.3</v>
      </c>
      <c r="DH380" s="1">
        <v>24.4</v>
      </c>
      <c r="DI380" s="1">
        <v>22</v>
      </c>
      <c r="DJ380" s="1">
        <v>24.1</v>
      </c>
      <c r="DK380" s="1">
        <v>24.6</v>
      </c>
      <c r="DL380" s="1">
        <v>24</v>
      </c>
      <c r="DM380" s="1">
        <v>24.1</v>
      </c>
      <c r="DN380" s="1">
        <v>22.4</v>
      </c>
      <c r="DO380" s="1">
        <v>24.4</v>
      </c>
      <c r="DP380" s="1">
        <v>24</v>
      </c>
      <c r="DQ380" s="1">
        <v>23</v>
      </c>
      <c r="DR380" s="1">
        <v>23.7</v>
      </c>
      <c r="DS380" s="1">
        <v>24.1</v>
      </c>
      <c r="DT380" s="1">
        <v>24.6</v>
      </c>
      <c r="DU380" s="1">
        <v>25</v>
      </c>
      <c r="DV380" s="1">
        <v>22.7</v>
      </c>
      <c r="DW380" s="1">
        <v>23.6</v>
      </c>
      <c r="DX380" s="1">
        <v>23.7</v>
      </c>
      <c r="DY380" s="1">
        <v>24.3</v>
      </c>
      <c r="DZ380" s="1">
        <v>23.3</v>
      </c>
      <c r="EA380" s="1">
        <v>23.9</v>
      </c>
      <c r="EB380" s="1">
        <v>24.1</v>
      </c>
      <c r="EC380" s="1">
        <v>24.2</v>
      </c>
      <c r="ED380" s="1">
        <v>24.4</v>
      </c>
      <c r="EE380" s="1">
        <v>24.7</v>
      </c>
      <c r="EF380" s="1">
        <v>25</v>
      </c>
      <c r="EG380" s="1">
        <v>24</v>
      </c>
      <c r="EH380" s="1">
        <v>23.5</v>
      </c>
      <c r="EI380" s="1">
        <v>26.5</v>
      </c>
      <c r="EJ380" s="1">
        <v>25</v>
      </c>
      <c r="EK380" s="1">
        <v>24</v>
      </c>
      <c r="EL380" s="1">
        <v>24.5</v>
      </c>
      <c r="EM380" s="1">
        <v>23.5</v>
      </c>
      <c r="EN380" s="1">
        <v>25.1</v>
      </c>
      <c r="EO380" s="1">
        <v>25.1</v>
      </c>
      <c r="EP380" s="1">
        <v>22.8</v>
      </c>
      <c r="EQ380" s="1">
        <v>22</v>
      </c>
      <c r="ER380" s="1">
        <v>22.3</v>
      </c>
      <c r="ES380" s="1">
        <v>24.1</v>
      </c>
      <c r="ET380" s="1">
        <v>24.5</v>
      </c>
      <c r="EU380" s="1">
        <v>23.8</v>
      </c>
      <c r="EV380" s="1">
        <v>24</v>
      </c>
      <c r="EW380" s="1">
        <v>23</v>
      </c>
      <c r="EX380" s="1">
        <v>23.1</v>
      </c>
      <c r="EY380" s="1">
        <v>26.1</v>
      </c>
      <c r="EZ380" s="1">
        <v>24.7</v>
      </c>
      <c r="FA380" s="1">
        <v>24</v>
      </c>
      <c r="FB380" s="1">
        <v>23.3</v>
      </c>
      <c r="FC380" s="1">
        <v>22.5</v>
      </c>
      <c r="FD380" s="1">
        <v>23.6</v>
      </c>
      <c r="FE380" s="1">
        <v>23.3</v>
      </c>
      <c r="FF380" s="1">
        <v>24.5</v>
      </c>
      <c r="FG380" s="1">
        <v>22.1</v>
      </c>
      <c r="FH380" s="1">
        <v>22.8</v>
      </c>
      <c r="FI380" s="1">
        <v>23.8</v>
      </c>
      <c r="FJ380" s="1">
        <v>24.1</v>
      </c>
      <c r="FK380" s="1">
        <v>24.7</v>
      </c>
      <c r="FL380" s="1">
        <v>24.7</v>
      </c>
      <c r="FM380" s="1">
        <v>24.4</v>
      </c>
      <c r="FN380" s="1">
        <v>23.8</v>
      </c>
      <c r="FO380" s="1">
        <v>24</v>
      </c>
      <c r="FP380" s="1">
        <v>24.6</v>
      </c>
      <c r="FQ380" s="1">
        <v>24.3</v>
      </c>
      <c r="FR380" s="1">
        <v>24.4</v>
      </c>
      <c r="FS380" s="1">
        <v>23.7</v>
      </c>
      <c r="FT380" s="1">
        <v>22.6</v>
      </c>
      <c r="FU380" s="1">
        <v>23.2</v>
      </c>
      <c r="FV380" s="1">
        <v>24.6</v>
      </c>
      <c r="FW380" s="1">
        <v>24.3</v>
      </c>
      <c r="FX380" s="1">
        <v>23.5</v>
      </c>
      <c r="FY380" s="1">
        <v>22.9</v>
      </c>
      <c r="FZ380" s="1">
        <v>23.2</v>
      </c>
      <c r="GA380" s="1">
        <v>23.2</v>
      </c>
      <c r="GB380" s="1">
        <v>23.8</v>
      </c>
      <c r="GC380" s="1">
        <v>23.1</v>
      </c>
      <c r="GD380" s="1">
        <v>26.8</v>
      </c>
      <c r="GE380" s="1">
        <v>26.1</v>
      </c>
      <c r="GF380" s="1">
        <v>24.1</v>
      </c>
      <c r="GG380" s="1">
        <v>23.2</v>
      </c>
      <c r="GH380" s="1">
        <v>22</v>
      </c>
      <c r="GI380" s="1">
        <v>23.6</v>
      </c>
      <c r="GJ380" s="1">
        <v>24.8</v>
      </c>
      <c r="GK380" s="1">
        <v>25.6</v>
      </c>
      <c r="GL380" s="1">
        <v>24.5</v>
      </c>
      <c r="GM380" s="1">
        <v>23.9</v>
      </c>
      <c r="GN380" s="1">
        <v>22.7</v>
      </c>
      <c r="GO380" s="1">
        <v>24.2</v>
      </c>
      <c r="GP380" s="1">
        <v>24.7</v>
      </c>
      <c r="GQ380" s="1">
        <v>23.9</v>
      </c>
      <c r="GR380" s="1">
        <v>24.6</v>
      </c>
      <c r="GS380" s="1">
        <v>24.9</v>
      </c>
      <c r="GT380" s="1">
        <v>23.4</v>
      </c>
      <c r="GU380" s="1">
        <v>24.8</v>
      </c>
      <c r="GV380" s="1">
        <v>24.4</v>
      </c>
      <c r="GW380" s="1">
        <v>21.8</v>
      </c>
      <c r="GX380" s="1">
        <v>22.3</v>
      </c>
      <c r="GY380" s="1">
        <v>23.5</v>
      </c>
      <c r="GZ380" s="1">
        <v>23.1</v>
      </c>
      <c r="HA380" s="1">
        <v>23.8</v>
      </c>
      <c r="HB380" s="1">
        <v>24.2</v>
      </c>
      <c r="HC380" s="1">
        <v>24.8</v>
      </c>
      <c r="HD380" s="1">
        <v>23.6</v>
      </c>
      <c r="HE380" s="1">
        <v>23.1</v>
      </c>
      <c r="HF380" s="1">
        <v>24.3</v>
      </c>
      <c r="HG380" s="1">
        <v>22</v>
      </c>
      <c r="HH380" s="1">
        <v>24.1</v>
      </c>
      <c r="HI380" s="1">
        <v>24.5</v>
      </c>
      <c r="HJ380" s="1">
        <v>22.9</v>
      </c>
      <c r="HK380" s="1">
        <v>23.9</v>
      </c>
      <c r="HL380" s="1">
        <v>23.7</v>
      </c>
      <c r="HM380" s="1">
        <v>24.2</v>
      </c>
      <c r="HN380" s="1">
        <v>27.3</v>
      </c>
      <c r="HO380" s="1">
        <v>24.4</v>
      </c>
      <c r="HP380" s="1">
        <v>24.2</v>
      </c>
      <c r="HQ380" s="1">
        <v>23.6</v>
      </c>
      <c r="HR380" s="1">
        <v>24.1</v>
      </c>
      <c r="HS380" s="1">
        <v>25</v>
      </c>
      <c r="HT380" s="1">
        <v>25.1</v>
      </c>
      <c r="HU380" s="1">
        <v>22.9</v>
      </c>
      <c r="HV380" s="1">
        <v>23.1</v>
      </c>
      <c r="HW380" s="1">
        <v>24.8</v>
      </c>
      <c r="HX380" s="1">
        <v>24.3</v>
      </c>
      <c r="HY380" s="1">
        <v>25.7</v>
      </c>
      <c r="HZ380" s="1">
        <v>24.6</v>
      </c>
      <c r="IA380" s="1">
        <v>23.7</v>
      </c>
      <c r="IB380" s="1">
        <v>26.1</v>
      </c>
      <c r="IC380" s="1">
        <v>24.7</v>
      </c>
      <c r="ID380" s="1">
        <v>26.6</v>
      </c>
      <c r="IE380" s="1">
        <v>25.1</v>
      </c>
      <c r="IF380" s="1">
        <v>24.3</v>
      </c>
      <c r="IG380" s="1">
        <v>23.6</v>
      </c>
      <c r="IH380" s="1">
        <v>22.5</v>
      </c>
      <c r="II380" s="1">
        <v>26.5</v>
      </c>
      <c r="IJ380" s="1">
        <v>26.8</v>
      </c>
      <c r="IK380" s="1">
        <v>23.8</v>
      </c>
      <c r="IL380" s="1">
        <v>24.8</v>
      </c>
      <c r="IM380" s="1">
        <v>23.3</v>
      </c>
      <c r="IN380" s="1">
        <v>26.5</v>
      </c>
      <c r="IO380" s="1">
        <v>24</v>
      </c>
      <c r="IP380" s="1">
        <v>22.8</v>
      </c>
      <c r="IQ380" s="1">
        <v>26.2</v>
      </c>
      <c r="IR380" s="1">
        <v>27</v>
      </c>
      <c r="IS380" s="1">
        <v>26.1</v>
      </c>
      <c r="IT380" s="1">
        <v>25.7</v>
      </c>
      <c r="IU380" s="1">
        <v>25.3</v>
      </c>
      <c r="IV380" s="1">
        <v>27</v>
      </c>
      <c r="IW380" s="1">
        <v>26.4</v>
      </c>
      <c r="IX380" s="1">
        <v>26.3</v>
      </c>
      <c r="IY380" s="1">
        <v>25.2</v>
      </c>
      <c r="IZ380" s="1">
        <v>26.8</v>
      </c>
      <c r="JA380" s="1">
        <v>25.2</v>
      </c>
      <c r="JB380" s="1">
        <v>27.9</v>
      </c>
      <c r="JC380" s="1">
        <v>27.9</v>
      </c>
      <c r="JD380" s="1">
        <v>25</v>
      </c>
      <c r="JE380" s="1">
        <v>27.4</v>
      </c>
      <c r="JF380" s="1">
        <v>26.2</v>
      </c>
      <c r="JG380" s="1">
        <v>28.3</v>
      </c>
      <c r="JH380" s="1">
        <v>26.9</v>
      </c>
      <c r="JI380" s="1">
        <v>21.4</v>
      </c>
      <c r="JJ380" s="1">
        <v>23.2</v>
      </c>
      <c r="JK380" s="1">
        <v>26</v>
      </c>
      <c r="JL380" s="1">
        <v>21.1</v>
      </c>
      <c r="JM380" s="1">
        <v>25.3</v>
      </c>
      <c r="JN380" s="1">
        <v>23.7</v>
      </c>
      <c r="JO380" s="1">
        <v>27.1</v>
      </c>
      <c r="JP380" s="1">
        <v>26.7</v>
      </c>
      <c r="JQ380" s="1">
        <v>24.2</v>
      </c>
      <c r="JR380" s="1">
        <v>24.8</v>
      </c>
      <c r="JS380" s="1">
        <v>27.1</v>
      </c>
      <c r="JT380" s="1">
        <v>26.5</v>
      </c>
      <c r="JU380" s="1">
        <v>23.6</v>
      </c>
      <c r="JV380" s="1">
        <v>22.1</v>
      </c>
      <c r="JW380" s="1">
        <v>26.3</v>
      </c>
      <c r="JX380" s="1">
        <v>23.6</v>
      </c>
      <c r="JY380" s="1">
        <v>22.5</v>
      </c>
      <c r="JZ380" s="1">
        <v>24.6</v>
      </c>
      <c r="KA380" s="1">
        <v>25.3</v>
      </c>
      <c r="KB380" s="1">
        <v>22.8</v>
      </c>
      <c r="KC380" s="1">
        <v>22.5</v>
      </c>
      <c r="KD380" s="1">
        <v>21.7</v>
      </c>
      <c r="KE380" s="1">
        <v>25.4</v>
      </c>
      <c r="KF380" s="1">
        <v>24.9</v>
      </c>
      <c r="KG380" s="1">
        <v>24.7</v>
      </c>
      <c r="KH380" s="1">
        <v>26.3</v>
      </c>
      <c r="KI380" s="1">
        <v>26.2</v>
      </c>
      <c r="KJ380" s="1">
        <v>24.2</v>
      </c>
      <c r="KK380" s="1">
        <v>23.4</v>
      </c>
      <c r="KL380" s="1">
        <v>23.4</v>
      </c>
      <c r="KM380" s="1">
        <v>22.6</v>
      </c>
      <c r="KN380" s="1">
        <v>21.6</v>
      </c>
      <c r="KO380" s="1">
        <v>65535</v>
      </c>
      <c r="KP380" s="1">
        <v>26.4</v>
      </c>
      <c r="KQ380" s="1">
        <v>23.6</v>
      </c>
      <c r="KR380" s="1">
        <v>24</v>
      </c>
      <c r="KS380" s="1">
        <v>22.7</v>
      </c>
      <c r="KT380" s="1">
        <v>23.7</v>
      </c>
      <c r="KU380" s="1">
        <v>24.4</v>
      </c>
      <c r="KV380" s="1">
        <v>24</v>
      </c>
      <c r="KW380" s="1">
        <v>23.8</v>
      </c>
      <c r="KX380" s="1">
        <v>25.6</v>
      </c>
      <c r="KY380" s="1">
        <v>22</v>
      </c>
      <c r="KZ380" s="1">
        <v>24.1</v>
      </c>
      <c r="LA380" s="1">
        <v>22.4</v>
      </c>
      <c r="LB380" s="1">
        <v>23.3</v>
      </c>
      <c r="LC380" s="1">
        <v>25.3</v>
      </c>
      <c r="LD380" s="1">
        <v>22.9</v>
      </c>
      <c r="LE380" s="1">
        <v>25.2</v>
      </c>
      <c r="LF380" s="1">
        <v>21.7</v>
      </c>
      <c r="LG380" s="1">
        <v>23</v>
      </c>
      <c r="LH380" s="1">
        <v>23.1</v>
      </c>
      <c r="LI380" s="1">
        <v>26.2</v>
      </c>
      <c r="LJ380" s="1">
        <v>26</v>
      </c>
      <c r="LK380" s="1">
        <v>23.3</v>
      </c>
      <c r="LL380" s="1">
        <v>25.5</v>
      </c>
      <c r="LM380" s="1">
        <v>22.6</v>
      </c>
      <c r="LN380" s="1">
        <v>23.7</v>
      </c>
      <c r="LO380" s="1">
        <v>25.4</v>
      </c>
      <c r="LP380" s="1">
        <v>25.9</v>
      </c>
      <c r="LQ380" s="1">
        <v>25.6</v>
      </c>
      <c r="LR380" s="1">
        <v>25.8</v>
      </c>
      <c r="LS380" s="1">
        <v>23.1</v>
      </c>
      <c r="LT380" s="1">
        <v>23.8</v>
      </c>
      <c r="LU380" s="1">
        <v>23.7</v>
      </c>
      <c r="LV380" s="1">
        <v>25</v>
      </c>
      <c r="LW380" s="1">
        <v>23.5</v>
      </c>
      <c r="LX380" s="1">
        <v>24.8</v>
      </c>
      <c r="LY380" s="1">
        <v>24.7</v>
      </c>
      <c r="LZ380" s="1">
        <v>24.9</v>
      </c>
      <c r="MA380" s="1">
        <v>23.4</v>
      </c>
      <c r="MB380" s="1">
        <v>23.6</v>
      </c>
      <c r="MC380" s="1">
        <v>24.8</v>
      </c>
      <c r="MD380" s="1">
        <v>24.1</v>
      </c>
      <c r="ME380" s="1">
        <v>65535</v>
      </c>
      <c r="MF380" s="1">
        <v>65535</v>
      </c>
      <c r="MG380" s="1">
        <v>65535</v>
      </c>
      <c r="MH380" s="1">
        <v>65535</v>
      </c>
      <c r="MI380" s="1">
        <v>65535</v>
      </c>
      <c r="MJ380" s="1">
        <v>65535</v>
      </c>
      <c r="MK380" s="1">
        <v>65535</v>
      </c>
      <c r="ML380" s="1">
        <v>65535</v>
      </c>
      <c r="MM380" s="1">
        <v>65535</v>
      </c>
      <c r="MN380" s="1">
        <v>65535</v>
      </c>
      <c r="MO380" s="1">
        <v>65535</v>
      </c>
      <c r="MP380" s="1">
        <v>65535</v>
      </c>
      <c r="MQ380" s="1">
        <v>65535</v>
      </c>
      <c r="MR380" s="1">
        <v>65535</v>
      </c>
      <c r="MS380" s="1">
        <v>65535</v>
      </c>
      <c r="MT380" s="1">
        <v>65535</v>
      </c>
      <c r="MU380" s="1">
        <v>65535</v>
      </c>
      <c r="MV380" s="1">
        <v>65535</v>
      </c>
      <c r="MW380" s="1">
        <v>65535</v>
      </c>
      <c r="MX380" s="1">
        <v>65535</v>
      </c>
      <c r="MY380" s="1">
        <v>65535</v>
      </c>
      <c r="MZ380" s="1">
        <v>65535</v>
      </c>
      <c r="NA380" s="1">
        <v>65535</v>
      </c>
      <c r="NB380" s="1">
        <v>65535</v>
      </c>
      <c r="NC380" s="1">
        <v>65535</v>
      </c>
      <c r="ND380" s="1">
        <v>65535</v>
      </c>
      <c r="NE380" s="1">
        <v>65535</v>
      </c>
      <c r="NF380" s="1">
        <v>65535</v>
      </c>
      <c r="NG380" s="1">
        <v>65535</v>
      </c>
      <c r="NH380" s="1">
        <v>65535</v>
      </c>
      <c r="NI380" s="1">
        <v>25.9</v>
      </c>
      <c r="NJ380" s="6">
        <f t="shared" si="270"/>
        <v>0.967741935483871</v>
      </c>
      <c r="NK380" s="3">
        <f t="shared" si="271"/>
        <v>0.9642857142857143</v>
      </c>
      <c r="NL380" s="3">
        <f t="shared" si="272"/>
        <v>1</v>
      </c>
      <c r="NM380" s="3">
        <f t="shared" si="273"/>
        <v>1</v>
      </c>
      <c r="NN380" s="3">
        <f t="shared" si="274"/>
        <v>1</v>
      </c>
      <c r="NO380" s="3">
        <f t="shared" si="275"/>
        <v>1</v>
      </c>
      <c r="NP380" s="3">
        <f t="shared" si="276"/>
        <v>1</v>
      </c>
      <c r="NQ380" s="3">
        <f t="shared" si="277"/>
        <v>1</v>
      </c>
      <c r="NR380" s="3">
        <f t="shared" si="278"/>
        <v>1</v>
      </c>
      <c r="NS380" s="3">
        <f t="shared" si="279"/>
        <v>0.967741935483871</v>
      </c>
      <c r="NT380" s="3">
        <f t="shared" si="280"/>
        <v>1</v>
      </c>
      <c r="NU380" s="3">
        <f t="shared" si="281"/>
        <v>3.2258064516129031E-2</v>
      </c>
      <c r="NV380" s="3">
        <f t="shared" si="282"/>
        <v>0.90958904109589045</v>
      </c>
      <c r="NW380" s="5">
        <f t="shared" si="283"/>
        <v>24.536666666666672</v>
      </c>
      <c r="NX380" s="1">
        <f t="shared" si="284"/>
        <v>24.133333333333333</v>
      </c>
      <c r="NY380" s="1">
        <f t="shared" si="285"/>
        <v>24.106451612903221</v>
      </c>
      <c r="NZ380" s="1">
        <f t="shared" si="286"/>
        <v>23.97333333333334</v>
      </c>
      <c r="OA380" s="1">
        <f t="shared" si="287"/>
        <v>24.041935483870969</v>
      </c>
      <c r="OB380" s="1">
        <f t="shared" si="288"/>
        <v>23.913333333333338</v>
      </c>
      <c r="OC380" s="1">
        <f t="shared" si="289"/>
        <v>23.793548387096774</v>
      </c>
      <c r="OD380" s="1">
        <f t="shared" si="290"/>
        <v>24.664516129032254</v>
      </c>
      <c r="OE380" s="1">
        <f t="shared" si="291"/>
        <v>25.709999999999997</v>
      </c>
      <c r="OF380" s="1">
        <f t="shared" si="292"/>
        <v>23.946666666666665</v>
      </c>
      <c r="OG380" s="1">
        <f t="shared" si="293"/>
        <v>24.209999999999997</v>
      </c>
      <c r="OH380" s="1" t="e">
        <f t="shared" si="294"/>
        <v>#N/A</v>
      </c>
      <c r="OI380" s="111" t="e">
        <f>NA()</f>
        <v>#N/A</v>
      </c>
      <c r="OJ380" s="112" t="e">
        <f>NA()</f>
        <v>#N/A</v>
      </c>
      <c r="OK380" s="112" t="e">
        <f>NA()</f>
        <v>#N/A</v>
      </c>
      <c r="OL380" s="112" t="e">
        <f>NA()</f>
        <v>#N/A</v>
      </c>
      <c r="OM380" s="112" t="e">
        <f>NA()</f>
        <v>#N/A</v>
      </c>
      <c r="ON380" s="112" t="e">
        <f>NA()</f>
        <v>#N/A</v>
      </c>
      <c r="OO380" s="112" t="e">
        <f>NA()</f>
        <v>#N/A</v>
      </c>
      <c r="OP380" s="112" t="e">
        <f>NA()</f>
        <v>#N/A</v>
      </c>
      <c r="OQ380" s="112" t="e">
        <f>NA()</f>
        <v>#N/A</v>
      </c>
      <c r="OR380" s="112" t="e">
        <f>NA()</f>
        <v>#N/A</v>
      </c>
      <c r="OS380" s="112" t="e">
        <f>NA()</f>
        <v>#N/A</v>
      </c>
      <c r="OT380" s="112" t="e">
        <f>NA()</f>
        <v>#N/A</v>
      </c>
      <c r="OU380" s="5" t="e">
        <f t="shared" si="295"/>
        <v>#N/A</v>
      </c>
      <c r="OV380" s="1" t="e">
        <f t="shared" si="296"/>
        <v>#N/A</v>
      </c>
      <c r="OW380" s="1" t="e">
        <f t="shared" si="297"/>
        <v>#N/A</v>
      </c>
      <c r="OX380" s="1" t="e">
        <f t="shared" si="298"/>
        <v>#N/A</v>
      </c>
      <c r="OY380" s="1" t="e">
        <f t="shared" si="299"/>
        <v>#N/A</v>
      </c>
      <c r="OZ380" s="1" t="e">
        <f t="shared" si="300"/>
        <v>#N/A</v>
      </c>
      <c r="PA380" s="1" t="e">
        <f t="shared" si="301"/>
        <v>#N/A</v>
      </c>
      <c r="PB380" s="1" t="e">
        <f t="shared" si="302"/>
        <v>#N/A</v>
      </c>
      <c r="PC380" s="1" t="e">
        <f t="shared" si="303"/>
        <v>#N/A</v>
      </c>
      <c r="PD380" s="1" t="e">
        <f t="shared" si="304"/>
        <v>#N/A</v>
      </c>
      <c r="PE380" s="1" t="e">
        <f t="shared" si="305"/>
        <v>#N/A</v>
      </c>
      <c r="PF380" s="1" t="e">
        <f t="shared" si="306"/>
        <v>#N/A</v>
      </c>
      <c r="PG380" s="111" t="e">
        <f>NA()</f>
        <v>#N/A</v>
      </c>
      <c r="PH380" s="112" t="e">
        <f>NA()</f>
        <v>#N/A</v>
      </c>
      <c r="PI380" s="112" t="e">
        <f>NA()</f>
        <v>#N/A</v>
      </c>
      <c r="PJ380" s="112" t="e">
        <f>NA()</f>
        <v>#N/A</v>
      </c>
      <c r="PK380" s="112" t="e">
        <f>NA()</f>
        <v>#N/A</v>
      </c>
      <c r="PL380" s="112" t="e">
        <f>NA()</f>
        <v>#N/A</v>
      </c>
      <c r="PM380" s="112" t="e">
        <f>NA()</f>
        <v>#N/A</v>
      </c>
      <c r="PN380" s="112" t="e">
        <f>NA()</f>
        <v>#N/A</v>
      </c>
      <c r="PO380" s="112" t="e">
        <f>NA()</f>
        <v>#N/A</v>
      </c>
      <c r="PP380" s="112" t="e">
        <f>NA()</f>
        <v>#N/A</v>
      </c>
      <c r="PQ380" s="112" t="e">
        <f>NA()</f>
        <v>#N/A</v>
      </c>
      <c r="PR380" s="137" t="e">
        <f>NA()</f>
        <v>#N/A</v>
      </c>
      <c r="PS380" s="5">
        <f t="array" ref="PS380">+IF(ISERROR($NW380)=FALSE,MIN(IF($H380:$AL380&lt;65534,$H380:$AL380,"")),NA())</f>
        <v>21.4</v>
      </c>
      <c r="PT380" s="1">
        <f t="array" ref="PT380">+IF(ISERROR($NX380)=FALSE,MIN(IF($AM380:$BN380&lt;65534,$AM380:$BN380,"")),NA())</f>
        <v>7.5</v>
      </c>
      <c r="PU380" s="1">
        <f t="array" ref="PU380">+IF(ISERROR($NY380)=FALSE,MIN(IF($BP380:$CT380&lt;65534,$BP380:$CT380,"")),NA())</f>
        <v>22</v>
      </c>
      <c r="PV380" s="1">
        <f t="array" ref="PV380">+IF(ISERROR($NZ380)=FALSE,MIN(IF($CU380:$DX380&lt;65534,$CU380:$DX380,"")),NA())</f>
        <v>21.7</v>
      </c>
      <c r="PW380" s="1">
        <f t="array" ref="PW380">+IF(ISERROR($OA380)=FALSE,MIN(IF($DY380:$FC380&lt;65534,$DY380:$FC380,"")),NA())</f>
        <v>22</v>
      </c>
      <c r="PX380" s="1">
        <f t="array" ref="PX380">+IF(ISERROR($OB380)=FALSE,MIN(IF($FD380:$GG380&lt;65534,$FD380:$GG380,"")),NA())</f>
        <v>22.1</v>
      </c>
      <c r="PY380" s="1">
        <f t="array" ref="PY380">+IF(ISERROR($OC380)=FALSE,MIN(IF($GH380:$HL380&lt;65534,$GH380:$HL380,"")),NA())</f>
        <v>21.8</v>
      </c>
      <c r="PZ380" s="1">
        <f t="array" ref="PZ380">+IF(ISERROR($OD380)=FALSE,MIN(IF($HM380:$IQ380&lt;65534,$HM380:$IQ380,"")),NA())</f>
        <v>22.5</v>
      </c>
      <c r="QA380" s="1">
        <f t="array" ref="QA380">+IF(ISERROR($OE380)=FALSE,MIN(IF($IR380:$JU380&lt;65534,$IR380:$JU380,"")),NA())</f>
        <v>21.1</v>
      </c>
      <c r="QB380" s="1">
        <f t="array" ref="QB380">+IF(ISERROR($OF380)=FALSE,MIN(IF($JV380:$KZ380&lt;65534,$JV380:$KZ380,"")),NA())</f>
        <v>21.6</v>
      </c>
      <c r="QC380" s="1">
        <f t="array" ref="QC380">+IF(ISERROR($OG380)=FALSE,MIN(IF($LA380:$MD380&lt;65534,$LA380:$MD380,"")),NA())</f>
        <v>21.7</v>
      </c>
      <c r="QD380" s="1" t="e">
        <f t="array" ref="QD380">+IF(ISERROR($OH380)=FALSE,MIN(IF($ME380:$NI380&lt;65534,$ME380:$NI380,"")),NA())</f>
        <v>#N/A</v>
      </c>
      <c r="QE380" s="5" t="e">
        <f t="shared" si="307"/>
        <v>#N/A</v>
      </c>
      <c r="QF380" s="1" t="e">
        <f t="shared" si="308"/>
        <v>#N/A</v>
      </c>
      <c r="QG380" s="1" t="e">
        <f t="shared" si="309"/>
        <v>#N/A</v>
      </c>
      <c r="QH380" s="1" t="e">
        <f t="shared" si="310"/>
        <v>#N/A</v>
      </c>
      <c r="QI380" s="1" t="e">
        <f t="shared" si="311"/>
        <v>#N/A</v>
      </c>
      <c r="QJ380" s="1" t="e">
        <f t="shared" si="312"/>
        <v>#N/A</v>
      </c>
      <c r="QK380" s="1" t="e">
        <f t="shared" si="313"/>
        <v>#N/A</v>
      </c>
      <c r="QL380" s="1" t="e">
        <f t="shared" si="314"/>
        <v>#N/A</v>
      </c>
      <c r="QM380" s="1" t="e">
        <f t="shared" si="315"/>
        <v>#N/A</v>
      </c>
      <c r="QN380" s="1" t="e">
        <f t="shared" si="316"/>
        <v>#N/A</v>
      </c>
      <c r="QO380" s="1" t="e">
        <f t="shared" si="317"/>
        <v>#N/A</v>
      </c>
      <c r="QP380" s="1" t="e">
        <f t="shared" si="318"/>
        <v>#N/A</v>
      </c>
      <c r="QQ380" s="5" t="s">
        <v>893</v>
      </c>
    </row>
    <row r="381" spans="1:459" s="1" customFormat="1" x14ac:dyDescent="0.2">
      <c r="A381" s="107">
        <v>23035030</v>
      </c>
      <c r="B381" s="108">
        <v>-74.658000000000001</v>
      </c>
      <c r="C381" s="108">
        <v>5.492861111111111</v>
      </c>
      <c r="D381" s="109">
        <v>170</v>
      </c>
      <c r="E381" s="110" t="s">
        <v>721</v>
      </c>
      <c r="F381" s="110" t="s">
        <v>722</v>
      </c>
      <c r="G381" s="110" t="s">
        <v>42</v>
      </c>
      <c r="H381" s="1">
        <v>65535</v>
      </c>
      <c r="I381" s="1">
        <v>21.6</v>
      </c>
      <c r="J381" s="1">
        <v>20.5</v>
      </c>
      <c r="K381" s="1">
        <v>21.7</v>
      </c>
      <c r="L381" s="1">
        <v>23.6</v>
      </c>
      <c r="M381" s="1">
        <v>24.4</v>
      </c>
      <c r="N381" s="1">
        <v>21.6</v>
      </c>
      <c r="O381" s="1">
        <v>23.1</v>
      </c>
      <c r="P381" s="1">
        <v>23.4</v>
      </c>
      <c r="Q381" s="1">
        <v>22.8</v>
      </c>
      <c r="R381" s="1">
        <v>22</v>
      </c>
      <c r="S381" s="1">
        <v>22.8</v>
      </c>
      <c r="T381" s="1">
        <v>23</v>
      </c>
      <c r="U381" s="1">
        <v>22.3</v>
      </c>
      <c r="V381" s="1">
        <v>23.2</v>
      </c>
      <c r="W381" s="1">
        <v>23.4</v>
      </c>
      <c r="X381" s="1">
        <v>24.5</v>
      </c>
      <c r="Y381" s="1">
        <v>24.3</v>
      </c>
      <c r="Z381" s="1">
        <v>23.3</v>
      </c>
      <c r="AA381" s="1">
        <v>24.1</v>
      </c>
      <c r="AB381" s="1">
        <v>24.3</v>
      </c>
      <c r="AC381" s="1">
        <v>23.5</v>
      </c>
      <c r="AD381" s="1">
        <v>23.4</v>
      </c>
      <c r="AE381" s="1">
        <v>22.7</v>
      </c>
      <c r="AF381" s="1">
        <v>23.7</v>
      </c>
      <c r="AG381" s="1">
        <v>24.6</v>
      </c>
      <c r="AH381" s="1">
        <v>24.9</v>
      </c>
      <c r="AI381" s="1">
        <v>22.9</v>
      </c>
      <c r="AJ381" s="1">
        <v>22.9</v>
      </c>
      <c r="AK381" s="1">
        <v>22.9</v>
      </c>
      <c r="AL381" s="1">
        <v>24</v>
      </c>
      <c r="AM381" s="1">
        <v>65535</v>
      </c>
      <c r="AN381" s="1">
        <v>23.2</v>
      </c>
      <c r="AO381" s="1">
        <v>22.9</v>
      </c>
      <c r="AP381" s="1">
        <v>24.8</v>
      </c>
      <c r="AQ381" s="1">
        <v>24.5</v>
      </c>
      <c r="AR381" s="1">
        <v>24.1</v>
      </c>
      <c r="AS381" s="1">
        <v>24.6</v>
      </c>
      <c r="AT381" s="1">
        <v>24.2</v>
      </c>
      <c r="AU381" s="1">
        <v>22.2</v>
      </c>
      <c r="AV381" s="1">
        <v>23.8</v>
      </c>
      <c r="AW381" s="1">
        <v>23.9</v>
      </c>
      <c r="AX381" s="1">
        <v>23.8</v>
      </c>
      <c r="AY381" s="1">
        <v>24.6</v>
      </c>
      <c r="AZ381" s="1">
        <v>23.8</v>
      </c>
      <c r="BA381" s="1">
        <v>23.7</v>
      </c>
      <c r="BB381" s="1">
        <v>24.8</v>
      </c>
      <c r="BC381" s="1">
        <v>24.6</v>
      </c>
      <c r="BD381" s="1">
        <v>24.9</v>
      </c>
      <c r="BE381" s="1">
        <v>23.5</v>
      </c>
      <c r="BF381" s="1">
        <v>22.4</v>
      </c>
      <c r="BG381" s="1">
        <v>22.5</v>
      </c>
      <c r="BH381" s="1">
        <v>24.1</v>
      </c>
      <c r="BI381" s="1">
        <v>23.5</v>
      </c>
      <c r="BJ381" s="1">
        <v>22.8</v>
      </c>
      <c r="BK381" s="1">
        <v>23.8</v>
      </c>
      <c r="BL381" s="1">
        <v>24.8</v>
      </c>
      <c r="BM381" s="1">
        <v>23.5</v>
      </c>
      <c r="BN381" s="1">
        <v>23.8</v>
      </c>
      <c r="BO381" s="102"/>
      <c r="BP381" s="1">
        <v>23.7</v>
      </c>
      <c r="BQ381" s="1">
        <v>21.7</v>
      </c>
      <c r="BR381" s="1">
        <v>22.6</v>
      </c>
      <c r="BS381" s="1">
        <v>24.2</v>
      </c>
      <c r="BT381" s="1">
        <v>22.7</v>
      </c>
      <c r="BU381" s="1">
        <v>25.1</v>
      </c>
      <c r="BV381" s="1">
        <v>25.6</v>
      </c>
      <c r="BW381" s="1">
        <v>24.3</v>
      </c>
      <c r="BX381" s="1">
        <v>24.8</v>
      </c>
      <c r="BY381" s="1">
        <v>23.5</v>
      </c>
      <c r="BZ381" s="1">
        <v>23</v>
      </c>
      <c r="CA381" s="1">
        <v>23.1</v>
      </c>
      <c r="CB381" s="1">
        <v>24.4</v>
      </c>
      <c r="CC381" s="1">
        <v>65535</v>
      </c>
      <c r="CD381" s="1">
        <v>65535</v>
      </c>
      <c r="CE381" s="1">
        <v>65535</v>
      </c>
      <c r="CF381" s="1">
        <v>65535</v>
      </c>
      <c r="CG381" s="1">
        <v>65535</v>
      </c>
      <c r="CH381" s="1">
        <v>65535</v>
      </c>
      <c r="CI381" s="1">
        <v>65535</v>
      </c>
      <c r="CJ381" s="1">
        <v>65535</v>
      </c>
      <c r="CK381" s="1">
        <v>65535</v>
      </c>
      <c r="CL381" s="1">
        <v>65535</v>
      </c>
      <c r="CM381" s="1">
        <v>65535</v>
      </c>
      <c r="CN381" s="1">
        <v>65535</v>
      </c>
      <c r="CO381" s="1">
        <v>65535</v>
      </c>
      <c r="CP381" s="1">
        <v>65535</v>
      </c>
      <c r="CQ381" s="1">
        <v>65535</v>
      </c>
      <c r="CR381" s="1">
        <v>65535</v>
      </c>
      <c r="CS381" s="1">
        <v>65535</v>
      </c>
      <c r="CT381" s="1">
        <v>65535</v>
      </c>
      <c r="CU381" s="1">
        <v>65535</v>
      </c>
      <c r="CV381" s="1">
        <v>65535</v>
      </c>
      <c r="CW381" s="1">
        <v>65535</v>
      </c>
      <c r="CX381" s="1">
        <v>65535</v>
      </c>
      <c r="CY381" s="1">
        <v>65535</v>
      </c>
      <c r="CZ381" s="1">
        <v>65535</v>
      </c>
      <c r="DA381" s="1">
        <v>65535</v>
      </c>
      <c r="DB381" s="1">
        <v>65535</v>
      </c>
      <c r="DC381" s="1">
        <v>65535</v>
      </c>
      <c r="DD381" s="1">
        <v>65535</v>
      </c>
      <c r="DE381" s="1">
        <v>65535</v>
      </c>
      <c r="DF381" s="1">
        <v>65535</v>
      </c>
      <c r="DG381" s="1">
        <v>65535</v>
      </c>
      <c r="DH381" s="1">
        <v>65535</v>
      </c>
      <c r="DI381" s="1">
        <v>65535</v>
      </c>
      <c r="DJ381" s="1">
        <v>65535</v>
      </c>
      <c r="DK381" s="1">
        <v>65535</v>
      </c>
      <c r="DL381" s="1">
        <v>65535</v>
      </c>
      <c r="DM381" s="1">
        <v>65535</v>
      </c>
      <c r="DN381" s="1">
        <v>65535</v>
      </c>
      <c r="DO381" s="1">
        <v>65535</v>
      </c>
      <c r="DP381" s="1">
        <v>65535</v>
      </c>
      <c r="DQ381" s="1">
        <v>65535</v>
      </c>
      <c r="DR381" s="1">
        <v>65535</v>
      </c>
      <c r="DS381" s="1">
        <v>65535</v>
      </c>
      <c r="DT381" s="1">
        <v>65535</v>
      </c>
      <c r="DU381" s="1">
        <v>65535</v>
      </c>
      <c r="DV381" s="1">
        <v>65535</v>
      </c>
      <c r="DW381" s="1">
        <v>65535</v>
      </c>
      <c r="DX381" s="1">
        <v>65535</v>
      </c>
      <c r="DY381" s="1">
        <v>65535</v>
      </c>
      <c r="DZ381" s="1">
        <v>65535</v>
      </c>
      <c r="EA381" s="1">
        <v>65535</v>
      </c>
      <c r="EB381" s="1">
        <v>65535</v>
      </c>
      <c r="EC381" s="1">
        <v>65535</v>
      </c>
      <c r="ED381" s="1">
        <v>65535</v>
      </c>
      <c r="EE381" s="1">
        <v>65535</v>
      </c>
      <c r="EF381" s="1">
        <v>65535</v>
      </c>
      <c r="EG381" s="1">
        <v>65535</v>
      </c>
      <c r="EH381" s="1">
        <v>65535</v>
      </c>
      <c r="EI381" s="1">
        <v>65535</v>
      </c>
      <c r="EJ381" s="1">
        <v>65535</v>
      </c>
      <c r="EK381" s="1">
        <v>65535</v>
      </c>
      <c r="EL381" s="1">
        <v>65535</v>
      </c>
      <c r="EM381" s="1">
        <v>65535</v>
      </c>
      <c r="EN381" s="1">
        <v>65535</v>
      </c>
      <c r="EO381" s="1">
        <v>65535</v>
      </c>
      <c r="EP381" s="1">
        <v>65535</v>
      </c>
      <c r="EQ381" s="1">
        <v>65535</v>
      </c>
      <c r="ER381" s="1">
        <v>65535</v>
      </c>
      <c r="ES381" s="1">
        <v>65535</v>
      </c>
      <c r="ET381" s="1">
        <v>65535</v>
      </c>
      <c r="EU381" s="1">
        <v>65535</v>
      </c>
      <c r="EV381" s="1">
        <v>65535</v>
      </c>
      <c r="EW381" s="1">
        <v>65535</v>
      </c>
      <c r="EX381" s="1">
        <v>65535</v>
      </c>
      <c r="EY381" s="1">
        <v>65535</v>
      </c>
      <c r="EZ381" s="1">
        <v>65535</v>
      </c>
      <c r="FA381" s="1">
        <v>65535</v>
      </c>
      <c r="FB381" s="1">
        <v>65535</v>
      </c>
      <c r="FC381" s="1">
        <v>65535</v>
      </c>
      <c r="FD381" s="1">
        <v>65535</v>
      </c>
      <c r="FE381" s="1">
        <v>65535</v>
      </c>
      <c r="FF381" s="1">
        <v>65535</v>
      </c>
      <c r="FG381" s="1">
        <v>65535</v>
      </c>
      <c r="FH381" s="1">
        <v>65535</v>
      </c>
      <c r="FI381" s="1">
        <v>65535</v>
      </c>
      <c r="FJ381" s="1">
        <v>65535</v>
      </c>
      <c r="FK381" s="1">
        <v>65535</v>
      </c>
      <c r="FL381" s="1">
        <v>65535</v>
      </c>
      <c r="FM381" s="1">
        <v>65535</v>
      </c>
      <c r="FN381" s="1">
        <v>65535</v>
      </c>
      <c r="FO381" s="1">
        <v>65535</v>
      </c>
      <c r="FP381" s="1">
        <v>65535</v>
      </c>
      <c r="FQ381" s="1">
        <v>65535</v>
      </c>
      <c r="FR381" s="1">
        <v>65535</v>
      </c>
      <c r="FS381" s="1">
        <v>65535</v>
      </c>
      <c r="FT381" s="1">
        <v>65535</v>
      </c>
      <c r="FU381" s="1">
        <v>65535</v>
      </c>
      <c r="FV381" s="1">
        <v>65535</v>
      </c>
      <c r="FW381" s="1">
        <v>65535</v>
      </c>
      <c r="FX381" s="1">
        <v>65535</v>
      </c>
      <c r="FY381" s="1">
        <v>65535</v>
      </c>
      <c r="FZ381" s="1">
        <v>65535</v>
      </c>
      <c r="GA381" s="1">
        <v>65535</v>
      </c>
      <c r="GB381" s="1">
        <v>65535</v>
      </c>
      <c r="GC381" s="1">
        <v>65535</v>
      </c>
      <c r="GD381" s="1">
        <v>65535</v>
      </c>
      <c r="GE381" s="1">
        <v>65535</v>
      </c>
      <c r="GF381" s="1">
        <v>65535</v>
      </c>
      <c r="GG381" s="1">
        <v>65535</v>
      </c>
      <c r="GH381" s="1">
        <v>65535</v>
      </c>
      <c r="GI381" s="1">
        <v>65535</v>
      </c>
      <c r="GJ381" s="1">
        <v>65535</v>
      </c>
      <c r="GK381" s="1">
        <v>65535</v>
      </c>
      <c r="GL381" s="1">
        <v>65535</v>
      </c>
      <c r="GM381" s="1">
        <v>65535</v>
      </c>
      <c r="GN381" s="1">
        <v>65535</v>
      </c>
      <c r="GO381" s="1">
        <v>65535</v>
      </c>
      <c r="GP381" s="1">
        <v>65535</v>
      </c>
      <c r="GQ381" s="1">
        <v>65535</v>
      </c>
      <c r="GR381" s="1">
        <v>65535</v>
      </c>
      <c r="GS381" s="1">
        <v>65535</v>
      </c>
      <c r="GT381" s="1">
        <v>65535</v>
      </c>
      <c r="GU381" s="1">
        <v>65535</v>
      </c>
      <c r="GV381" s="1">
        <v>65535</v>
      </c>
      <c r="GW381" s="1">
        <v>65535</v>
      </c>
      <c r="GX381" s="1">
        <v>65535</v>
      </c>
      <c r="GY381" s="1">
        <v>65535</v>
      </c>
      <c r="GZ381" s="1">
        <v>65535</v>
      </c>
      <c r="HA381" s="1">
        <v>65535</v>
      </c>
      <c r="HB381" s="1">
        <v>65535</v>
      </c>
      <c r="HC381" s="1">
        <v>65535</v>
      </c>
      <c r="HD381" s="1">
        <v>65535</v>
      </c>
      <c r="HE381" s="1">
        <v>65535</v>
      </c>
      <c r="HF381" s="1">
        <v>65535</v>
      </c>
      <c r="HG381" s="1">
        <v>65535</v>
      </c>
      <c r="HH381" s="1">
        <v>65535</v>
      </c>
      <c r="HI381" s="1">
        <v>65535</v>
      </c>
      <c r="HJ381" s="1">
        <v>65535</v>
      </c>
      <c r="HK381" s="1">
        <v>65535</v>
      </c>
      <c r="HL381" s="1">
        <v>65535</v>
      </c>
      <c r="HM381" s="1">
        <v>65535</v>
      </c>
      <c r="HN381" s="1">
        <v>65535</v>
      </c>
      <c r="HO381" s="1">
        <v>65535</v>
      </c>
      <c r="HP381" s="1">
        <v>65535</v>
      </c>
      <c r="HQ381" s="1">
        <v>65535</v>
      </c>
      <c r="HR381" s="1">
        <v>19.7</v>
      </c>
      <c r="HS381" s="1">
        <v>22.5</v>
      </c>
      <c r="HT381" s="1">
        <v>23.3</v>
      </c>
      <c r="HU381" s="1">
        <v>21.8</v>
      </c>
      <c r="HV381" s="1">
        <v>22.5</v>
      </c>
      <c r="HW381" s="1">
        <v>22.7</v>
      </c>
      <c r="HX381" s="1">
        <v>22.5</v>
      </c>
      <c r="HY381" s="1">
        <v>24.2</v>
      </c>
      <c r="HZ381" s="1">
        <v>23.3</v>
      </c>
      <c r="IA381" s="1">
        <v>21</v>
      </c>
      <c r="IB381" s="1">
        <v>22.6</v>
      </c>
      <c r="IC381" s="1">
        <v>22.5</v>
      </c>
      <c r="ID381" s="1">
        <v>23.6</v>
      </c>
      <c r="IE381" s="1">
        <v>23.2</v>
      </c>
      <c r="IF381" s="1">
        <v>21.1</v>
      </c>
      <c r="IG381" s="1">
        <v>22.9</v>
      </c>
      <c r="IH381" s="1">
        <v>22.1</v>
      </c>
      <c r="II381" s="1">
        <v>23.8</v>
      </c>
      <c r="IJ381" s="1">
        <v>21.2</v>
      </c>
      <c r="IK381" s="1">
        <v>23.1</v>
      </c>
      <c r="IL381" s="1">
        <v>23.8</v>
      </c>
      <c r="IM381" s="1">
        <v>20.7</v>
      </c>
      <c r="IN381" s="1">
        <v>22.3</v>
      </c>
      <c r="IO381" s="1">
        <v>22.2</v>
      </c>
      <c r="IP381" s="1">
        <v>22.9</v>
      </c>
      <c r="IQ381" s="1">
        <v>23.4</v>
      </c>
      <c r="IR381" s="1">
        <v>22.7</v>
      </c>
      <c r="IS381" s="1">
        <v>22.5</v>
      </c>
      <c r="IT381" s="1">
        <v>22.8</v>
      </c>
      <c r="IU381" s="1">
        <v>23.4</v>
      </c>
      <c r="IV381" s="1">
        <v>24.2</v>
      </c>
      <c r="IW381" s="1">
        <v>24.7</v>
      </c>
      <c r="IX381" s="1">
        <v>23.2</v>
      </c>
      <c r="IY381" s="1">
        <v>23.8</v>
      </c>
      <c r="IZ381" s="1">
        <v>24.3</v>
      </c>
      <c r="JA381" s="1">
        <v>24</v>
      </c>
      <c r="JB381" s="1">
        <v>21.8</v>
      </c>
      <c r="JC381" s="1">
        <v>24.5</v>
      </c>
      <c r="JD381" s="1">
        <v>23.5</v>
      </c>
      <c r="JE381" s="1">
        <v>23.8</v>
      </c>
      <c r="JF381" s="1">
        <v>24</v>
      </c>
      <c r="JG381" s="1">
        <v>24.7</v>
      </c>
      <c r="JH381" s="1">
        <v>24.5</v>
      </c>
      <c r="JI381" s="1">
        <v>22.9</v>
      </c>
      <c r="JJ381" s="1">
        <v>22.5</v>
      </c>
      <c r="JK381" s="1">
        <v>23.7</v>
      </c>
      <c r="JL381" s="1">
        <v>22.5</v>
      </c>
      <c r="JM381" s="1">
        <v>23.5</v>
      </c>
      <c r="JN381" s="1">
        <v>21.4</v>
      </c>
      <c r="JO381" s="1">
        <v>23.2</v>
      </c>
      <c r="JP381" s="1">
        <v>22.7</v>
      </c>
      <c r="JQ381" s="1">
        <v>21.7</v>
      </c>
      <c r="JR381" s="1">
        <v>22.9</v>
      </c>
      <c r="JS381" s="1">
        <v>22.5</v>
      </c>
      <c r="JT381" s="1">
        <v>22</v>
      </c>
      <c r="JU381" s="1">
        <v>23.8</v>
      </c>
      <c r="JV381" s="1">
        <v>21.6</v>
      </c>
      <c r="JW381" s="1">
        <v>23.5</v>
      </c>
      <c r="JX381" s="1">
        <v>22.5</v>
      </c>
      <c r="JY381" s="1">
        <v>22.7</v>
      </c>
      <c r="JZ381" s="1">
        <v>23.3</v>
      </c>
      <c r="KA381" s="1">
        <v>23</v>
      </c>
      <c r="KB381" s="1">
        <v>22.4</v>
      </c>
      <c r="KC381" s="1">
        <v>22.4</v>
      </c>
      <c r="KD381" s="1">
        <v>23.8</v>
      </c>
      <c r="KE381" s="1">
        <v>23.2</v>
      </c>
      <c r="KF381" s="1">
        <v>22.2</v>
      </c>
      <c r="KG381" s="1">
        <v>22.6</v>
      </c>
      <c r="KH381" s="1">
        <v>23.2</v>
      </c>
      <c r="KI381" s="1">
        <v>21.8</v>
      </c>
      <c r="KJ381" s="1">
        <v>24</v>
      </c>
      <c r="KK381" s="1">
        <v>21.6</v>
      </c>
      <c r="KL381" s="1">
        <v>23.5</v>
      </c>
      <c r="KM381" s="1">
        <v>22.5</v>
      </c>
      <c r="KN381" s="1">
        <v>21.4</v>
      </c>
      <c r="KO381" s="1">
        <v>23.7</v>
      </c>
      <c r="KP381" s="1">
        <v>22.3</v>
      </c>
      <c r="KQ381" s="1">
        <v>22.2</v>
      </c>
      <c r="KR381" s="1">
        <v>22.9</v>
      </c>
      <c r="KS381" s="1">
        <v>21.7</v>
      </c>
      <c r="KT381" s="1">
        <v>23.4</v>
      </c>
      <c r="KU381" s="1">
        <v>22.7</v>
      </c>
      <c r="KV381" s="1">
        <v>22.7</v>
      </c>
      <c r="KW381" s="1">
        <v>24.2</v>
      </c>
      <c r="KX381" s="1">
        <v>24.3</v>
      </c>
      <c r="KY381" s="1">
        <v>22.7</v>
      </c>
      <c r="KZ381" s="1">
        <v>22.8</v>
      </c>
      <c r="LA381" s="1">
        <v>22.6</v>
      </c>
      <c r="LB381" s="1">
        <v>22.1</v>
      </c>
      <c r="LC381" s="1">
        <v>23.8</v>
      </c>
      <c r="LD381" s="1">
        <v>22.1</v>
      </c>
      <c r="LE381" s="1">
        <v>23.3</v>
      </c>
      <c r="LF381" s="1">
        <v>23.9</v>
      </c>
      <c r="LG381" s="1">
        <v>23.2</v>
      </c>
      <c r="LH381" s="1">
        <v>24.8</v>
      </c>
      <c r="LI381" s="1">
        <v>24.4</v>
      </c>
      <c r="LJ381" s="1">
        <v>24.2</v>
      </c>
      <c r="LK381" s="1">
        <v>23.4</v>
      </c>
      <c r="LL381" s="1">
        <v>24.4</v>
      </c>
      <c r="LM381" s="1">
        <v>22.9</v>
      </c>
      <c r="LN381" s="1">
        <v>21.9</v>
      </c>
      <c r="LO381" s="1">
        <v>23.5</v>
      </c>
      <c r="LP381" s="1">
        <v>23.8</v>
      </c>
      <c r="LQ381" s="1">
        <v>23.9</v>
      </c>
      <c r="LR381" s="1">
        <v>24.1</v>
      </c>
      <c r="LS381" s="1">
        <v>24.4</v>
      </c>
      <c r="LT381" s="1">
        <v>24.1</v>
      </c>
      <c r="LU381" s="1">
        <v>23.6</v>
      </c>
      <c r="LV381" s="1">
        <v>23.5</v>
      </c>
      <c r="LW381" s="1">
        <v>22.2</v>
      </c>
      <c r="LX381" s="1">
        <v>23.7</v>
      </c>
      <c r="LY381" s="1">
        <v>24.2</v>
      </c>
      <c r="LZ381" s="1">
        <v>24.6</v>
      </c>
      <c r="MA381" s="1">
        <v>23.9</v>
      </c>
      <c r="MB381" s="1">
        <v>22.6</v>
      </c>
      <c r="MC381" s="1">
        <v>22.8</v>
      </c>
      <c r="MD381" s="1">
        <v>24.1</v>
      </c>
      <c r="ME381" s="1">
        <v>65535</v>
      </c>
      <c r="MF381" s="1">
        <v>65535</v>
      </c>
      <c r="MG381" s="1">
        <v>65535</v>
      </c>
      <c r="MH381" s="1">
        <v>65535</v>
      </c>
      <c r="MI381" s="1">
        <v>65535</v>
      </c>
      <c r="MJ381" s="1">
        <v>65535</v>
      </c>
      <c r="MK381" s="1">
        <v>65535</v>
      </c>
      <c r="ML381" s="1">
        <v>65535</v>
      </c>
      <c r="MM381" s="1">
        <v>65535</v>
      </c>
      <c r="MN381" s="1">
        <v>65535</v>
      </c>
      <c r="MO381" s="1">
        <v>65535</v>
      </c>
      <c r="MP381" s="1">
        <v>65535</v>
      </c>
      <c r="MQ381" s="1">
        <v>65535</v>
      </c>
      <c r="MR381" s="1">
        <v>65535</v>
      </c>
      <c r="MS381" s="1">
        <v>65535</v>
      </c>
      <c r="MT381" s="1">
        <v>65535</v>
      </c>
      <c r="MU381" s="1">
        <v>65535</v>
      </c>
      <c r="MV381" s="1">
        <v>65535</v>
      </c>
      <c r="MW381" s="1">
        <v>65535</v>
      </c>
      <c r="MX381" s="1">
        <v>65535</v>
      </c>
      <c r="MY381" s="1">
        <v>65535</v>
      </c>
      <c r="MZ381" s="1">
        <v>65535</v>
      </c>
      <c r="NA381" s="1">
        <v>65535</v>
      </c>
      <c r="NB381" s="1">
        <v>65535</v>
      </c>
      <c r="NC381" s="1">
        <v>65535</v>
      </c>
      <c r="ND381" s="1">
        <v>65535</v>
      </c>
      <c r="NE381" s="1">
        <v>65535</v>
      </c>
      <c r="NF381" s="1">
        <v>65535</v>
      </c>
      <c r="NG381" s="1">
        <v>65535</v>
      </c>
      <c r="NH381" s="1">
        <v>65535</v>
      </c>
      <c r="NI381" s="1">
        <v>24</v>
      </c>
      <c r="NJ381" s="6">
        <f t="shared" si="270"/>
        <v>0.967741935483871</v>
      </c>
      <c r="NK381" s="3">
        <f t="shared" si="271"/>
        <v>0.9642857142857143</v>
      </c>
      <c r="NL381" s="3">
        <f t="shared" si="272"/>
        <v>0.41935483870967744</v>
      </c>
      <c r="NM381" s="3">
        <f t="shared" si="273"/>
        <v>0</v>
      </c>
      <c r="NN381" s="3">
        <f t="shared" si="274"/>
        <v>0</v>
      </c>
      <c r="NO381" s="3">
        <f t="shared" si="275"/>
        <v>0</v>
      </c>
      <c r="NP381" s="3">
        <f t="shared" si="276"/>
        <v>0</v>
      </c>
      <c r="NQ381" s="3">
        <f t="shared" si="277"/>
        <v>0.83870967741935487</v>
      </c>
      <c r="NR381" s="3">
        <f t="shared" si="278"/>
        <v>1</v>
      </c>
      <c r="NS381" s="3">
        <f t="shared" si="279"/>
        <v>1</v>
      </c>
      <c r="NT381" s="3">
        <f t="shared" si="280"/>
        <v>1</v>
      </c>
      <c r="NU381" s="3">
        <f t="shared" si="281"/>
        <v>3.2258064516129031E-2</v>
      </c>
      <c r="NV381" s="3">
        <f t="shared" si="282"/>
        <v>0.51506849315068493</v>
      </c>
      <c r="NW381" s="5">
        <f t="shared" si="283"/>
        <v>23.18</v>
      </c>
      <c r="NX381" s="1">
        <f t="shared" si="284"/>
        <v>23.818518518518516</v>
      </c>
      <c r="NY381" s="1" t="e">
        <f t="shared" si="285"/>
        <v>#N/A</v>
      </c>
      <c r="NZ381" s="1" t="e">
        <f t="shared" si="286"/>
        <v>#N/A</v>
      </c>
      <c r="OA381" s="1" t="e">
        <f t="shared" si="287"/>
        <v>#N/A</v>
      </c>
      <c r="OB381" s="1" t="e">
        <f t="shared" si="288"/>
        <v>#N/A</v>
      </c>
      <c r="OC381" s="1" t="e">
        <f t="shared" si="289"/>
        <v>#N/A</v>
      </c>
      <c r="OD381" s="1">
        <f t="shared" si="290"/>
        <v>22.496153846153849</v>
      </c>
      <c r="OE381" s="1">
        <f t="shared" si="291"/>
        <v>23.256666666666668</v>
      </c>
      <c r="OF381" s="1">
        <f t="shared" si="292"/>
        <v>22.8</v>
      </c>
      <c r="OG381" s="1">
        <f t="shared" si="293"/>
        <v>23.533333333333335</v>
      </c>
      <c r="OH381" s="1" t="e">
        <f t="shared" si="294"/>
        <v>#N/A</v>
      </c>
      <c r="OI381" s="111" t="e">
        <f>NA()</f>
        <v>#N/A</v>
      </c>
      <c r="OJ381" s="112" t="e">
        <f>NA()</f>
        <v>#N/A</v>
      </c>
      <c r="OK381" s="112" t="e">
        <f>NA()</f>
        <v>#N/A</v>
      </c>
      <c r="OL381" s="112" t="e">
        <f>NA()</f>
        <v>#N/A</v>
      </c>
      <c r="OM381" s="112" t="e">
        <f>NA()</f>
        <v>#N/A</v>
      </c>
      <c r="ON381" s="112" t="e">
        <f>NA()</f>
        <v>#N/A</v>
      </c>
      <c r="OO381" s="112" t="e">
        <f>NA()</f>
        <v>#N/A</v>
      </c>
      <c r="OP381" s="112" t="e">
        <f>NA()</f>
        <v>#N/A</v>
      </c>
      <c r="OQ381" s="112" t="e">
        <f>NA()</f>
        <v>#N/A</v>
      </c>
      <c r="OR381" s="112" t="e">
        <f>NA()</f>
        <v>#N/A</v>
      </c>
      <c r="OS381" s="112" t="e">
        <f>NA()</f>
        <v>#N/A</v>
      </c>
      <c r="OT381" s="112" t="e">
        <f>NA()</f>
        <v>#N/A</v>
      </c>
      <c r="OU381" s="5" t="e">
        <f t="shared" si="295"/>
        <v>#N/A</v>
      </c>
      <c r="OV381" s="1" t="e">
        <f t="shared" si="296"/>
        <v>#N/A</v>
      </c>
      <c r="OW381" s="1" t="e">
        <f t="shared" si="297"/>
        <v>#N/A</v>
      </c>
      <c r="OX381" s="1" t="e">
        <f t="shared" si="298"/>
        <v>#N/A</v>
      </c>
      <c r="OY381" s="1" t="e">
        <f t="shared" si="299"/>
        <v>#N/A</v>
      </c>
      <c r="OZ381" s="1" t="e">
        <f t="shared" si="300"/>
        <v>#N/A</v>
      </c>
      <c r="PA381" s="1" t="e">
        <f t="shared" si="301"/>
        <v>#N/A</v>
      </c>
      <c r="PB381" s="1" t="e">
        <f t="shared" si="302"/>
        <v>#N/A</v>
      </c>
      <c r="PC381" s="1" t="e">
        <f t="shared" si="303"/>
        <v>#N/A</v>
      </c>
      <c r="PD381" s="1" t="e">
        <f t="shared" si="304"/>
        <v>#N/A</v>
      </c>
      <c r="PE381" s="1" t="e">
        <f t="shared" si="305"/>
        <v>#N/A</v>
      </c>
      <c r="PF381" s="1" t="e">
        <f t="shared" si="306"/>
        <v>#N/A</v>
      </c>
      <c r="PG381" s="111" t="e">
        <f>NA()</f>
        <v>#N/A</v>
      </c>
      <c r="PH381" s="112" t="e">
        <f>NA()</f>
        <v>#N/A</v>
      </c>
      <c r="PI381" s="112" t="e">
        <f>NA()</f>
        <v>#N/A</v>
      </c>
      <c r="PJ381" s="112" t="e">
        <f>NA()</f>
        <v>#N/A</v>
      </c>
      <c r="PK381" s="112" t="e">
        <f>NA()</f>
        <v>#N/A</v>
      </c>
      <c r="PL381" s="112" t="e">
        <f>NA()</f>
        <v>#N/A</v>
      </c>
      <c r="PM381" s="112" t="e">
        <f>NA()</f>
        <v>#N/A</v>
      </c>
      <c r="PN381" s="112" t="e">
        <f>NA()</f>
        <v>#N/A</v>
      </c>
      <c r="PO381" s="112" t="e">
        <f>NA()</f>
        <v>#N/A</v>
      </c>
      <c r="PP381" s="112" t="e">
        <f>NA()</f>
        <v>#N/A</v>
      </c>
      <c r="PQ381" s="112" t="e">
        <f>NA()</f>
        <v>#N/A</v>
      </c>
      <c r="PR381" s="137" t="e">
        <f>NA()</f>
        <v>#N/A</v>
      </c>
      <c r="PS381" s="5">
        <f t="array" ref="PS381">+IF(ISERROR($NW381)=FALSE,MIN(IF($H381:$AL381&lt;65534,$H381:$AL381,"")),NA())</f>
        <v>20.5</v>
      </c>
      <c r="PT381" s="1">
        <f t="array" ref="PT381">+IF(ISERROR($NX381)=FALSE,MIN(IF($AM381:$BN381&lt;65534,$AM381:$BN381,"")),NA())</f>
        <v>22.2</v>
      </c>
      <c r="PU381" s="1" t="e">
        <f t="array" ref="PU381">+IF(ISERROR($NY381)=FALSE,MIN(IF($BP381:$CT381&lt;65534,$BP381:$CT381,"")),NA())</f>
        <v>#N/A</v>
      </c>
      <c r="PV381" s="1" t="e">
        <f t="array" ref="PV381">+IF(ISERROR($NZ381)=FALSE,MIN(IF($CU381:$DX381&lt;65534,$CU381:$DX381,"")),NA())</f>
        <v>#N/A</v>
      </c>
      <c r="PW381" s="1" t="e">
        <f t="array" ref="PW381">+IF(ISERROR($OA381)=FALSE,MIN(IF($DY381:$FC381&lt;65534,$DY381:$FC381,"")),NA())</f>
        <v>#N/A</v>
      </c>
      <c r="PX381" s="1" t="e">
        <f t="array" ref="PX381">+IF(ISERROR($OB381)=FALSE,MIN(IF($FD381:$GG381&lt;65534,$FD381:$GG381,"")),NA())</f>
        <v>#N/A</v>
      </c>
      <c r="PY381" s="1" t="e">
        <f t="array" ref="PY381">+IF(ISERROR($OC381)=FALSE,MIN(IF($GH381:$HL381&lt;65534,$GH381:$HL381,"")),NA())</f>
        <v>#N/A</v>
      </c>
      <c r="PZ381" s="1">
        <f t="array" ref="PZ381">+IF(ISERROR($OD381)=FALSE,MIN(IF($HM381:$IQ381&lt;65534,$HM381:$IQ381,"")),NA())</f>
        <v>19.7</v>
      </c>
      <c r="QA381" s="1">
        <f t="array" ref="QA381">+IF(ISERROR($OE381)=FALSE,MIN(IF($IR381:$JU381&lt;65534,$IR381:$JU381,"")),NA())</f>
        <v>21.4</v>
      </c>
      <c r="QB381" s="1">
        <f t="array" ref="QB381">+IF(ISERROR($OF381)=FALSE,MIN(IF($JV381:$KZ381&lt;65534,$JV381:$KZ381,"")),NA())</f>
        <v>21.4</v>
      </c>
      <c r="QC381" s="1">
        <f t="array" ref="QC381">+IF(ISERROR($OG381)=FALSE,MIN(IF($LA381:$MD381&lt;65534,$LA381:$MD381,"")),NA())</f>
        <v>21.9</v>
      </c>
      <c r="QD381" s="1" t="e">
        <f t="array" ref="QD381">+IF(ISERROR($OH381)=FALSE,MIN(IF($ME381:$NI381&lt;65534,$ME381:$NI381,"")),NA())</f>
        <v>#N/A</v>
      </c>
      <c r="QE381" s="5" t="e">
        <f t="shared" si="307"/>
        <v>#N/A</v>
      </c>
      <c r="QF381" s="1" t="e">
        <f t="shared" si="308"/>
        <v>#N/A</v>
      </c>
      <c r="QG381" s="1" t="e">
        <f t="shared" si="309"/>
        <v>#N/A</v>
      </c>
      <c r="QH381" s="1" t="e">
        <f t="shared" si="310"/>
        <v>#N/A</v>
      </c>
      <c r="QI381" s="1" t="e">
        <f t="shared" si="311"/>
        <v>#N/A</v>
      </c>
      <c r="QJ381" s="1" t="e">
        <f t="shared" si="312"/>
        <v>#N/A</v>
      </c>
      <c r="QK381" s="1" t="e">
        <f t="shared" si="313"/>
        <v>#N/A</v>
      </c>
      <c r="QL381" s="1" t="e">
        <f t="shared" si="314"/>
        <v>#N/A</v>
      </c>
      <c r="QM381" s="1" t="e">
        <f t="shared" si="315"/>
        <v>#N/A</v>
      </c>
      <c r="QN381" s="1" t="e">
        <f t="shared" si="316"/>
        <v>#N/A</v>
      </c>
      <c r="QO381" s="1" t="e">
        <f t="shared" si="317"/>
        <v>#N/A</v>
      </c>
      <c r="QP381" s="1" t="e">
        <f t="shared" si="318"/>
        <v>#N/A</v>
      </c>
      <c r="QQ381" s="5" t="s">
        <v>893</v>
      </c>
    </row>
    <row r="382" spans="1:459" s="1" customFormat="1" x14ac:dyDescent="0.2">
      <c r="A382" s="107">
        <v>23065180</v>
      </c>
      <c r="B382" s="108">
        <v>-74.47097222222223</v>
      </c>
      <c r="C382" s="108">
        <v>5.016861111111111</v>
      </c>
      <c r="D382" s="109">
        <v>878</v>
      </c>
      <c r="E382" s="110" t="s">
        <v>505</v>
      </c>
      <c r="F382" s="110" t="s">
        <v>505</v>
      </c>
      <c r="G382" s="110" t="s">
        <v>42</v>
      </c>
      <c r="H382" s="1">
        <v>65535</v>
      </c>
      <c r="I382" s="1">
        <v>14</v>
      </c>
      <c r="J382" s="1">
        <v>17.3</v>
      </c>
      <c r="K382" s="1">
        <v>17.100000000000001</v>
      </c>
      <c r="L382" s="1">
        <v>16.7</v>
      </c>
      <c r="M382" s="1">
        <v>20.100000000000001</v>
      </c>
      <c r="N382" s="1">
        <v>20.2</v>
      </c>
      <c r="O382" s="1">
        <v>19.2</v>
      </c>
      <c r="P382" s="1">
        <v>19.600000000000001</v>
      </c>
      <c r="Q382" s="1">
        <v>19.3</v>
      </c>
      <c r="R382" s="1">
        <v>19.100000000000001</v>
      </c>
      <c r="S382" s="1">
        <v>19</v>
      </c>
      <c r="T382" s="1">
        <v>19.600000000000001</v>
      </c>
      <c r="U382" s="1">
        <v>19.5</v>
      </c>
      <c r="V382" s="1">
        <v>20.100000000000001</v>
      </c>
      <c r="W382" s="1">
        <v>19.2</v>
      </c>
      <c r="X382" s="1">
        <v>18.600000000000001</v>
      </c>
      <c r="Y382" s="1">
        <v>20.100000000000001</v>
      </c>
      <c r="Z382" s="1">
        <v>18.8</v>
      </c>
      <c r="AA382" s="1">
        <v>20.3</v>
      </c>
      <c r="AB382" s="1">
        <v>18.100000000000001</v>
      </c>
      <c r="AC382" s="1">
        <v>19.5</v>
      </c>
      <c r="AD382" s="1">
        <v>17.8</v>
      </c>
      <c r="AE382" s="1">
        <v>18.7</v>
      </c>
      <c r="AF382" s="1">
        <v>17.899999999999999</v>
      </c>
      <c r="AG382" s="1">
        <v>19.3</v>
      </c>
      <c r="AH382" s="1">
        <v>19.7</v>
      </c>
      <c r="AI382" s="1">
        <v>20.8</v>
      </c>
      <c r="AJ382" s="1">
        <v>19.7</v>
      </c>
      <c r="AK382" s="1">
        <v>17.399999999999999</v>
      </c>
      <c r="AL382" s="1">
        <v>19</v>
      </c>
      <c r="AM382" s="1">
        <v>65535</v>
      </c>
      <c r="AN382" s="1">
        <v>20.5</v>
      </c>
      <c r="AO382" s="1">
        <v>19.3</v>
      </c>
      <c r="AP382" s="1">
        <v>19.3</v>
      </c>
      <c r="AQ382" s="1">
        <v>20.2</v>
      </c>
      <c r="AR382" s="1">
        <v>20.8</v>
      </c>
      <c r="AS382" s="1">
        <v>20.5</v>
      </c>
      <c r="AT382" s="1">
        <v>21.2</v>
      </c>
      <c r="AU382" s="1">
        <v>19.7</v>
      </c>
      <c r="AV382" s="1">
        <v>19.7</v>
      </c>
      <c r="AW382" s="1">
        <v>20.399999999999999</v>
      </c>
      <c r="AX382" s="1">
        <v>19.5</v>
      </c>
      <c r="AY382" s="1">
        <v>19.7</v>
      </c>
      <c r="AZ382" s="1">
        <v>20.5</v>
      </c>
      <c r="BA382" s="1">
        <v>20.7</v>
      </c>
      <c r="BB382" s="1">
        <v>20</v>
      </c>
      <c r="BC382" s="1">
        <v>20</v>
      </c>
      <c r="BD382" s="1">
        <v>20.3</v>
      </c>
      <c r="BE382" s="1">
        <v>21.7</v>
      </c>
      <c r="BF382" s="1">
        <v>19.5</v>
      </c>
      <c r="BG382" s="1">
        <v>19.8</v>
      </c>
      <c r="BH382" s="1">
        <v>19.2</v>
      </c>
      <c r="BI382" s="1">
        <v>20.399999999999999</v>
      </c>
      <c r="BJ382" s="1">
        <v>20.2</v>
      </c>
      <c r="BK382" s="1">
        <v>20</v>
      </c>
      <c r="BL382" s="1">
        <v>19.7</v>
      </c>
      <c r="BM382" s="1">
        <v>19.600000000000001</v>
      </c>
      <c r="BN382" s="1">
        <v>21.2</v>
      </c>
      <c r="BO382" s="102"/>
      <c r="BP382" s="1">
        <v>20</v>
      </c>
      <c r="BQ382" s="1">
        <v>19.3</v>
      </c>
      <c r="BR382" s="1">
        <v>20.3</v>
      </c>
      <c r="BS382" s="1">
        <v>21</v>
      </c>
      <c r="BT382" s="1">
        <v>19.7</v>
      </c>
      <c r="BU382" s="1">
        <v>21</v>
      </c>
      <c r="BV382" s="1">
        <v>20.399999999999999</v>
      </c>
      <c r="BW382" s="1">
        <v>20.6</v>
      </c>
      <c r="BX382" s="1">
        <v>20.3</v>
      </c>
      <c r="BY382" s="1">
        <v>20</v>
      </c>
      <c r="BZ382" s="1">
        <v>20.100000000000001</v>
      </c>
      <c r="CA382" s="1">
        <v>20.399999999999999</v>
      </c>
      <c r="CB382" s="1">
        <v>20.100000000000001</v>
      </c>
      <c r="CC382" s="1">
        <v>21.4</v>
      </c>
      <c r="CD382" s="1">
        <v>20.399999999999999</v>
      </c>
      <c r="CE382" s="1">
        <v>21.1</v>
      </c>
      <c r="CF382" s="1">
        <v>20.3</v>
      </c>
      <c r="CG382" s="1">
        <v>20.7</v>
      </c>
      <c r="CH382" s="1">
        <v>19.899999999999999</v>
      </c>
      <c r="CI382" s="1">
        <v>19.899999999999999</v>
      </c>
      <c r="CJ382" s="1">
        <v>20.7</v>
      </c>
      <c r="CK382" s="1">
        <v>20.5</v>
      </c>
      <c r="CL382" s="1">
        <v>20.6</v>
      </c>
      <c r="CM382" s="1">
        <v>20.2</v>
      </c>
      <c r="CN382" s="1">
        <v>19</v>
      </c>
      <c r="CO382" s="1">
        <v>20.3</v>
      </c>
      <c r="CP382" s="1">
        <v>20.8</v>
      </c>
      <c r="CQ382" s="1">
        <v>21.9</v>
      </c>
      <c r="CR382" s="1">
        <v>20.8</v>
      </c>
      <c r="CS382" s="1">
        <v>20.399999999999999</v>
      </c>
      <c r="CT382" s="1">
        <v>19.399999999999999</v>
      </c>
      <c r="CU382" s="1">
        <v>21.8</v>
      </c>
      <c r="CV382" s="1">
        <v>19.5</v>
      </c>
      <c r="CW382" s="1">
        <v>19.600000000000001</v>
      </c>
      <c r="CX382" s="1">
        <v>19.7</v>
      </c>
      <c r="CY382" s="1">
        <v>20.6</v>
      </c>
      <c r="CZ382" s="1">
        <v>20.7</v>
      </c>
      <c r="DA382" s="1">
        <v>19.8</v>
      </c>
      <c r="DB382" s="1">
        <v>19.8</v>
      </c>
      <c r="DC382" s="1">
        <v>20.5</v>
      </c>
      <c r="DD382" s="1">
        <v>21.2</v>
      </c>
      <c r="DE382" s="1">
        <v>20.399999999999999</v>
      </c>
      <c r="DF382" s="1">
        <v>20.6</v>
      </c>
      <c r="DG382" s="1">
        <v>19.899999999999999</v>
      </c>
      <c r="DH382" s="1">
        <v>20.5</v>
      </c>
      <c r="DI382" s="1">
        <v>20.3</v>
      </c>
      <c r="DJ382" s="1">
        <v>19.399999999999999</v>
      </c>
      <c r="DK382" s="1">
        <v>20.100000000000001</v>
      </c>
      <c r="DL382" s="1">
        <v>21</v>
      </c>
      <c r="DM382" s="1">
        <v>19.399999999999999</v>
      </c>
      <c r="DN382" s="1">
        <v>20.399999999999999</v>
      </c>
      <c r="DO382" s="1">
        <v>19.7</v>
      </c>
      <c r="DP382" s="1">
        <v>20.7</v>
      </c>
      <c r="DQ382" s="1">
        <v>20.5</v>
      </c>
      <c r="DR382" s="1">
        <v>19.899999999999999</v>
      </c>
      <c r="DS382" s="1">
        <v>20.3</v>
      </c>
      <c r="DT382" s="1">
        <v>21</v>
      </c>
      <c r="DU382" s="1">
        <v>19.3</v>
      </c>
      <c r="DV382" s="1">
        <v>19.399999999999999</v>
      </c>
      <c r="DW382" s="1">
        <v>18.899999999999999</v>
      </c>
      <c r="DX382" s="1">
        <v>17.600000000000001</v>
      </c>
      <c r="DY382" s="1">
        <v>16.399999999999999</v>
      </c>
      <c r="DZ382" s="1">
        <v>16.7</v>
      </c>
      <c r="EA382" s="1">
        <v>18.2</v>
      </c>
      <c r="EB382" s="1">
        <v>20.399999999999999</v>
      </c>
      <c r="EC382" s="1">
        <v>20.2</v>
      </c>
      <c r="ED382" s="1">
        <v>19.899999999999999</v>
      </c>
      <c r="EE382" s="1">
        <v>19.5</v>
      </c>
      <c r="EF382" s="1">
        <v>20.5</v>
      </c>
      <c r="EG382" s="1">
        <v>20.100000000000001</v>
      </c>
      <c r="EH382" s="1">
        <v>20.3</v>
      </c>
      <c r="EI382" s="1">
        <v>20.5</v>
      </c>
      <c r="EJ382" s="1">
        <v>20.7</v>
      </c>
      <c r="EK382" s="1">
        <v>20</v>
      </c>
      <c r="EL382" s="1">
        <v>20</v>
      </c>
      <c r="EM382" s="1">
        <v>19.600000000000001</v>
      </c>
      <c r="EN382" s="1">
        <v>19.8</v>
      </c>
      <c r="EO382" s="1">
        <v>20.7</v>
      </c>
      <c r="EP382" s="1">
        <v>20.3</v>
      </c>
      <c r="EQ382" s="1">
        <v>19.7</v>
      </c>
      <c r="ER382" s="1">
        <v>19.899999999999999</v>
      </c>
      <c r="ES382" s="1">
        <v>19.7</v>
      </c>
      <c r="ET382" s="1">
        <v>19.5</v>
      </c>
      <c r="EU382" s="1">
        <v>19.7</v>
      </c>
      <c r="EV382" s="1">
        <v>20.5</v>
      </c>
      <c r="EW382" s="1">
        <v>20.6</v>
      </c>
      <c r="EX382" s="1">
        <v>18.899999999999999</v>
      </c>
      <c r="EY382" s="1">
        <v>20.9</v>
      </c>
      <c r="EZ382" s="1">
        <v>20</v>
      </c>
      <c r="FA382" s="1">
        <v>18.8</v>
      </c>
      <c r="FB382" s="1">
        <v>20.100000000000001</v>
      </c>
      <c r="FC382" s="1">
        <v>19.399999999999999</v>
      </c>
      <c r="FD382" s="1">
        <v>20</v>
      </c>
      <c r="FE382" s="1">
        <v>20.2</v>
      </c>
      <c r="FF382" s="1">
        <v>19.8</v>
      </c>
      <c r="FG382" s="1">
        <v>17.100000000000001</v>
      </c>
      <c r="FH382" s="1">
        <v>20.8</v>
      </c>
      <c r="FI382" s="1">
        <v>18.5</v>
      </c>
      <c r="FJ382" s="1">
        <v>19.899999999999999</v>
      </c>
      <c r="FK382" s="1">
        <v>19.899999999999999</v>
      </c>
      <c r="FL382" s="1">
        <v>18.8</v>
      </c>
      <c r="FM382" s="1">
        <v>20</v>
      </c>
      <c r="FN382" s="1">
        <v>19.100000000000001</v>
      </c>
      <c r="FO382" s="1">
        <v>20.2</v>
      </c>
      <c r="FP382" s="1">
        <v>19.7</v>
      </c>
      <c r="FQ382" s="1">
        <v>18.7</v>
      </c>
      <c r="FR382" s="1">
        <v>18.2</v>
      </c>
      <c r="FS382" s="1">
        <v>20.2</v>
      </c>
      <c r="FT382" s="1">
        <v>19.7</v>
      </c>
      <c r="FU382" s="1">
        <v>23.6</v>
      </c>
      <c r="FV382" s="1">
        <v>20.2</v>
      </c>
      <c r="FW382" s="1">
        <v>20.3</v>
      </c>
      <c r="FX382" s="1">
        <v>20.7</v>
      </c>
      <c r="FY382" s="1">
        <v>20.2</v>
      </c>
      <c r="FZ382" s="1">
        <v>19.899999999999999</v>
      </c>
      <c r="GA382" s="1">
        <v>19.100000000000001</v>
      </c>
      <c r="GB382" s="1">
        <v>20.399999999999999</v>
      </c>
      <c r="GC382" s="1">
        <v>20.399999999999999</v>
      </c>
      <c r="GD382" s="1">
        <v>17.7</v>
      </c>
      <c r="GE382" s="1">
        <v>19.899999999999999</v>
      </c>
      <c r="GF382" s="1">
        <v>19.2</v>
      </c>
      <c r="GG382" s="1">
        <v>18.399999999999999</v>
      </c>
      <c r="GH382" s="1">
        <v>20.3</v>
      </c>
      <c r="GI382" s="1">
        <v>19.8</v>
      </c>
      <c r="GJ382" s="1">
        <v>19.899999999999999</v>
      </c>
      <c r="GK382" s="1">
        <v>20.7</v>
      </c>
      <c r="GL382" s="1">
        <v>19.600000000000001</v>
      </c>
      <c r="GM382" s="1">
        <v>18.399999999999999</v>
      </c>
      <c r="GN382" s="1">
        <v>18.3</v>
      </c>
      <c r="GO382" s="1">
        <v>19.399999999999999</v>
      </c>
      <c r="GP382" s="1">
        <v>18.899999999999999</v>
      </c>
      <c r="GQ382" s="1">
        <v>20.5</v>
      </c>
      <c r="GR382" s="1">
        <v>19.8</v>
      </c>
      <c r="GS382" s="1">
        <v>19.3</v>
      </c>
      <c r="GT382" s="1">
        <v>19.8</v>
      </c>
      <c r="GU382" s="1">
        <v>19.7</v>
      </c>
      <c r="GV382" s="1">
        <v>19.899999999999999</v>
      </c>
      <c r="GW382" s="1">
        <v>20.100000000000001</v>
      </c>
      <c r="GX382" s="1">
        <v>18.2</v>
      </c>
      <c r="GY382" s="1">
        <v>18.7</v>
      </c>
      <c r="GZ382" s="1">
        <v>22.7</v>
      </c>
      <c r="HA382" s="1">
        <v>18.899999999999999</v>
      </c>
      <c r="HB382" s="1">
        <v>20.3</v>
      </c>
      <c r="HC382" s="1">
        <v>21.4</v>
      </c>
      <c r="HD382" s="1">
        <v>20.9</v>
      </c>
      <c r="HE382" s="1">
        <v>19</v>
      </c>
      <c r="HF382" s="1">
        <v>20.5</v>
      </c>
      <c r="HG382" s="1">
        <v>19.899999999999999</v>
      </c>
      <c r="HH382" s="1">
        <v>20.3</v>
      </c>
      <c r="HI382" s="1">
        <v>19</v>
      </c>
      <c r="HJ382" s="1">
        <v>17.899999999999999</v>
      </c>
      <c r="HK382" s="1">
        <v>19</v>
      </c>
      <c r="HL382" s="1">
        <v>19.3</v>
      </c>
      <c r="HM382" s="1">
        <v>18.100000000000001</v>
      </c>
      <c r="HN382" s="1">
        <v>20.7</v>
      </c>
      <c r="HO382" s="1">
        <v>19.600000000000001</v>
      </c>
      <c r="HP382" s="1">
        <v>20.399999999999999</v>
      </c>
      <c r="HQ382" s="1">
        <v>24.5</v>
      </c>
      <c r="HR382" s="1">
        <v>18.399999999999999</v>
      </c>
      <c r="HS382" s="1">
        <v>19.399999999999999</v>
      </c>
      <c r="HT382" s="1">
        <v>19.3</v>
      </c>
      <c r="HU382" s="1">
        <v>18.600000000000001</v>
      </c>
      <c r="HV382" s="1">
        <v>17.2</v>
      </c>
      <c r="HW382" s="1">
        <v>20</v>
      </c>
      <c r="HX382" s="1">
        <v>20.5</v>
      </c>
      <c r="HY382" s="1">
        <v>21.9</v>
      </c>
      <c r="HZ382" s="1">
        <v>20.9</v>
      </c>
      <c r="IA382" s="1">
        <v>24.6</v>
      </c>
      <c r="IB382" s="1">
        <v>18</v>
      </c>
      <c r="IC382" s="1">
        <v>19.100000000000001</v>
      </c>
      <c r="ID382" s="1">
        <v>20.8</v>
      </c>
      <c r="IE382" s="1">
        <v>21.6</v>
      </c>
      <c r="IF382" s="1">
        <v>19</v>
      </c>
      <c r="IG382" s="1">
        <v>19.100000000000001</v>
      </c>
      <c r="IH382" s="1">
        <v>15.8</v>
      </c>
      <c r="II382" s="1">
        <v>21.2</v>
      </c>
      <c r="IJ382" s="1">
        <v>25.7</v>
      </c>
      <c r="IK382" s="1">
        <v>19</v>
      </c>
      <c r="IL382" s="1">
        <v>17.600000000000001</v>
      </c>
      <c r="IM382" s="1">
        <v>17.8</v>
      </c>
      <c r="IN382" s="1">
        <v>23.5</v>
      </c>
      <c r="IO382" s="1">
        <v>19.100000000000001</v>
      </c>
      <c r="IP382" s="1">
        <v>16.5</v>
      </c>
      <c r="IQ382" s="1">
        <v>19.8</v>
      </c>
      <c r="IR382" s="1">
        <v>20.7</v>
      </c>
      <c r="IS382" s="1">
        <v>20.5</v>
      </c>
      <c r="IT382" s="1">
        <v>17.899999999999999</v>
      </c>
      <c r="IU382" s="1">
        <v>22.5</v>
      </c>
      <c r="IV382" s="1">
        <v>18.899999999999999</v>
      </c>
      <c r="IW382" s="1">
        <v>21.8</v>
      </c>
      <c r="IX382" s="1">
        <v>19</v>
      </c>
      <c r="IY382" s="1">
        <v>19.3</v>
      </c>
      <c r="IZ382" s="1">
        <v>20.3</v>
      </c>
      <c r="JA382" s="1">
        <v>18.100000000000001</v>
      </c>
      <c r="JB382" s="1">
        <v>21.5</v>
      </c>
      <c r="JC382" s="1">
        <v>20.5</v>
      </c>
      <c r="JD382" s="1">
        <v>21.9</v>
      </c>
      <c r="JE382" s="1">
        <v>22.4</v>
      </c>
      <c r="JF382" s="1">
        <v>19.8</v>
      </c>
      <c r="JG382" s="1">
        <v>23.2</v>
      </c>
      <c r="JH382" s="1">
        <v>22.5</v>
      </c>
      <c r="JI382" s="1">
        <v>20.9</v>
      </c>
      <c r="JJ382" s="1">
        <v>21.3</v>
      </c>
      <c r="JK382" s="1">
        <v>21.3</v>
      </c>
      <c r="JL382" s="1">
        <v>19.7</v>
      </c>
      <c r="JM382" s="1">
        <v>21.5</v>
      </c>
      <c r="JN382" s="1">
        <v>21.6</v>
      </c>
      <c r="JO382" s="1">
        <v>21.6</v>
      </c>
      <c r="JP382" s="1">
        <v>22.2</v>
      </c>
      <c r="JQ382" s="1">
        <v>20.6</v>
      </c>
      <c r="JR382" s="1">
        <v>20.399999999999999</v>
      </c>
      <c r="JS382" s="1">
        <v>21.3</v>
      </c>
      <c r="JT382" s="1">
        <v>20.8</v>
      </c>
      <c r="JU382" s="1">
        <v>19.600000000000001</v>
      </c>
      <c r="JV382" s="1">
        <v>20.100000000000001</v>
      </c>
      <c r="JW382" s="1">
        <v>20.8</v>
      </c>
      <c r="JX382" s="1">
        <v>20.3</v>
      </c>
      <c r="JY382" s="1">
        <v>17.2</v>
      </c>
      <c r="JZ382" s="1">
        <v>20.2</v>
      </c>
      <c r="KA382" s="1">
        <v>20.3</v>
      </c>
      <c r="KB382" s="1">
        <v>19.8</v>
      </c>
      <c r="KC382" s="1">
        <v>20.5</v>
      </c>
      <c r="KD382" s="1">
        <v>18.3</v>
      </c>
      <c r="KE382" s="1">
        <v>21.1</v>
      </c>
      <c r="KF382" s="1">
        <v>21.4</v>
      </c>
      <c r="KG382" s="1">
        <v>19.5</v>
      </c>
      <c r="KH382" s="1">
        <v>21.7</v>
      </c>
      <c r="KI382" s="1">
        <v>20.5</v>
      </c>
      <c r="KJ382" s="1">
        <v>20.5</v>
      </c>
      <c r="KK382" s="1">
        <v>19.8</v>
      </c>
      <c r="KL382" s="1">
        <v>19.600000000000001</v>
      </c>
      <c r="KM382" s="1">
        <v>19.8</v>
      </c>
      <c r="KN382" s="1">
        <v>19.5</v>
      </c>
      <c r="KO382" s="1">
        <v>21.1</v>
      </c>
      <c r="KP382" s="1">
        <v>20.7</v>
      </c>
      <c r="KQ382" s="1">
        <v>19.100000000000001</v>
      </c>
      <c r="KR382" s="1">
        <v>19.7</v>
      </c>
      <c r="KS382" s="1">
        <v>20.399999999999999</v>
      </c>
      <c r="KT382" s="1">
        <v>20.6</v>
      </c>
      <c r="KU382" s="1">
        <v>20.5</v>
      </c>
      <c r="KV382" s="1">
        <v>21</v>
      </c>
      <c r="KW382" s="1">
        <v>20.8</v>
      </c>
      <c r="KX382" s="1">
        <v>21</v>
      </c>
      <c r="KY382" s="1">
        <v>20.3</v>
      </c>
      <c r="KZ382" s="1">
        <v>19.3</v>
      </c>
      <c r="LA382" s="1">
        <v>20.7</v>
      </c>
      <c r="LB382" s="1">
        <v>20.9</v>
      </c>
      <c r="LC382" s="1">
        <v>19</v>
      </c>
      <c r="LD382" s="1">
        <v>21.3</v>
      </c>
      <c r="LE382" s="1">
        <v>22.2</v>
      </c>
      <c r="LF382" s="1">
        <v>21.5</v>
      </c>
      <c r="LG382" s="1">
        <v>19</v>
      </c>
      <c r="LH382" s="1">
        <v>21.3</v>
      </c>
      <c r="LI382" s="1">
        <v>21.5</v>
      </c>
      <c r="LJ382" s="1">
        <v>21.4</v>
      </c>
      <c r="LK382" s="1">
        <v>20.8</v>
      </c>
      <c r="LL382" s="1">
        <v>21.4</v>
      </c>
      <c r="LM382" s="1">
        <v>20.8</v>
      </c>
      <c r="LN382" s="1">
        <v>21.5</v>
      </c>
      <c r="LO382" s="1">
        <v>20.3</v>
      </c>
      <c r="LP382" s="1">
        <v>20.8</v>
      </c>
      <c r="LQ382" s="1">
        <v>21.3</v>
      </c>
      <c r="LR382" s="1">
        <v>21.5</v>
      </c>
      <c r="LS382" s="1">
        <v>21.2</v>
      </c>
      <c r="LT382" s="1">
        <v>21.2</v>
      </c>
      <c r="LU382" s="1">
        <v>21.3</v>
      </c>
      <c r="LV382" s="1">
        <v>20.8</v>
      </c>
      <c r="LW382" s="1">
        <v>20.3</v>
      </c>
      <c r="LX382" s="1">
        <v>21.4</v>
      </c>
      <c r="LY382" s="1">
        <v>20.9</v>
      </c>
      <c r="LZ382" s="1">
        <v>20.9</v>
      </c>
      <c r="MA382" s="1">
        <v>19.7</v>
      </c>
      <c r="MB382" s="1">
        <v>18.5</v>
      </c>
      <c r="MC382" s="1">
        <v>21.5</v>
      </c>
      <c r="MD382" s="1">
        <v>21.6</v>
      </c>
      <c r="ME382" s="1">
        <v>65535</v>
      </c>
      <c r="MF382" s="1">
        <v>65535</v>
      </c>
      <c r="MG382" s="1">
        <v>65535</v>
      </c>
      <c r="MH382" s="1">
        <v>65535</v>
      </c>
      <c r="MI382" s="1">
        <v>65535</v>
      </c>
      <c r="MJ382" s="1">
        <v>65535</v>
      </c>
      <c r="MK382" s="1">
        <v>65535</v>
      </c>
      <c r="ML382" s="1">
        <v>65535</v>
      </c>
      <c r="MM382" s="1">
        <v>65535</v>
      </c>
      <c r="MN382" s="1">
        <v>65535</v>
      </c>
      <c r="MO382" s="1">
        <v>65535</v>
      </c>
      <c r="MP382" s="1">
        <v>65535</v>
      </c>
      <c r="MQ382" s="1">
        <v>65535</v>
      </c>
      <c r="MR382" s="1">
        <v>65535</v>
      </c>
      <c r="MS382" s="1">
        <v>65535</v>
      </c>
      <c r="MT382" s="1">
        <v>65535</v>
      </c>
      <c r="MU382" s="1">
        <v>65535</v>
      </c>
      <c r="MV382" s="1">
        <v>65535</v>
      </c>
      <c r="MW382" s="1">
        <v>65535</v>
      </c>
      <c r="MX382" s="1">
        <v>65535</v>
      </c>
      <c r="MY382" s="1">
        <v>65535</v>
      </c>
      <c r="MZ382" s="1">
        <v>65535</v>
      </c>
      <c r="NA382" s="1">
        <v>65535</v>
      </c>
      <c r="NB382" s="1">
        <v>65535</v>
      </c>
      <c r="NC382" s="1">
        <v>65535</v>
      </c>
      <c r="ND382" s="1">
        <v>65535</v>
      </c>
      <c r="NE382" s="1">
        <v>65535</v>
      </c>
      <c r="NF382" s="1">
        <v>65535</v>
      </c>
      <c r="NG382" s="1">
        <v>65535</v>
      </c>
      <c r="NH382" s="1">
        <v>65535</v>
      </c>
      <c r="NI382" s="1">
        <v>20.9</v>
      </c>
      <c r="NJ382" s="6">
        <f t="shared" si="270"/>
        <v>0.967741935483871</v>
      </c>
      <c r="NK382" s="3">
        <f t="shared" si="271"/>
        <v>0.9642857142857143</v>
      </c>
      <c r="NL382" s="3">
        <f t="shared" si="272"/>
        <v>1</v>
      </c>
      <c r="NM382" s="3">
        <f t="shared" si="273"/>
        <v>1</v>
      </c>
      <c r="NN382" s="3">
        <f t="shared" si="274"/>
        <v>1</v>
      </c>
      <c r="NO382" s="3">
        <f t="shared" si="275"/>
        <v>1</v>
      </c>
      <c r="NP382" s="3">
        <f t="shared" si="276"/>
        <v>1</v>
      </c>
      <c r="NQ382" s="3">
        <f t="shared" si="277"/>
        <v>1</v>
      </c>
      <c r="NR382" s="3">
        <f t="shared" si="278"/>
        <v>1</v>
      </c>
      <c r="NS382" s="3">
        <f t="shared" si="279"/>
        <v>1</v>
      </c>
      <c r="NT382" s="3">
        <f t="shared" si="280"/>
        <v>1</v>
      </c>
      <c r="NU382" s="3">
        <f t="shared" si="281"/>
        <v>3.2258064516129031E-2</v>
      </c>
      <c r="NV382" s="3">
        <f t="shared" si="282"/>
        <v>0.9123287671232877</v>
      </c>
      <c r="NW382" s="5">
        <f t="shared" si="283"/>
        <v>18.856666666666669</v>
      </c>
      <c r="NX382" s="1">
        <f t="shared" si="284"/>
        <v>20.133333333333329</v>
      </c>
      <c r="NY382" s="1">
        <f t="shared" si="285"/>
        <v>20.370967741935477</v>
      </c>
      <c r="NZ382" s="1">
        <f t="shared" si="286"/>
        <v>20.083333333333329</v>
      </c>
      <c r="OA382" s="1">
        <f t="shared" si="287"/>
        <v>19.7258064516129</v>
      </c>
      <c r="OB382" s="1">
        <f t="shared" si="288"/>
        <v>19.693333333333332</v>
      </c>
      <c r="OC382" s="1">
        <f t="shared" si="289"/>
        <v>19.690322580645155</v>
      </c>
      <c r="OD382" s="1">
        <f t="shared" si="290"/>
        <v>19.9258064516129</v>
      </c>
      <c r="OE382" s="1">
        <f t="shared" si="291"/>
        <v>20.786666666666669</v>
      </c>
      <c r="OF382" s="1">
        <f t="shared" si="292"/>
        <v>20.174193548387095</v>
      </c>
      <c r="OG382" s="1">
        <f t="shared" si="293"/>
        <v>20.883333333333336</v>
      </c>
      <c r="OH382" s="1" t="e">
        <f t="shared" si="294"/>
        <v>#N/A</v>
      </c>
      <c r="OI382" s="111" t="e">
        <f>NA()</f>
        <v>#N/A</v>
      </c>
      <c r="OJ382" s="112" t="e">
        <f>NA()</f>
        <v>#N/A</v>
      </c>
      <c r="OK382" s="112" t="e">
        <f>NA()</f>
        <v>#N/A</v>
      </c>
      <c r="OL382" s="112" t="e">
        <f>NA()</f>
        <v>#N/A</v>
      </c>
      <c r="OM382" s="112" t="e">
        <f>NA()</f>
        <v>#N/A</v>
      </c>
      <c r="ON382" s="112" t="e">
        <f>NA()</f>
        <v>#N/A</v>
      </c>
      <c r="OO382" s="112" t="e">
        <f>NA()</f>
        <v>#N/A</v>
      </c>
      <c r="OP382" s="112" t="e">
        <f>NA()</f>
        <v>#N/A</v>
      </c>
      <c r="OQ382" s="112" t="e">
        <f>NA()</f>
        <v>#N/A</v>
      </c>
      <c r="OR382" s="112" t="e">
        <f>NA()</f>
        <v>#N/A</v>
      </c>
      <c r="OS382" s="112" t="e">
        <f>NA()</f>
        <v>#N/A</v>
      </c>
      <c r="OT382" s="112" t="e">
        <f>NA()</f>
        <v>#N/A</v>
      </c>
      <c r="OU382" s="5" t="e">
        <f t="shared" si="295"/>
        <v>#N/A</v>
      </c>
      <c r="OV382" s="1" t="e">
        <f t="shared" si="296"/>
        <v>#N/A</v>
      </c>
      <c r="OW382" s="1" t="e">
        <f t="shared" si="297"/>
        <v>#N/A</v>
      </c>
      <c r="OX382" s="1" t="e">
        <f t="shared" si="298"/>
        <v>#N/A</v>
      </c>
      <c r="OY382" s="1" t="e">
        <f t="shared" si="299"/>
        <v>#N/A</v>
      </c>
      <c r="OZ382" s="1" t="e">
        <f t="shared" si="300"/>
        <v>#N/A</v>
      </c>
      <c r="PA382" s="1" t="e">
        <f t="shared" si="301"/>
        <v>#N/A</v>
      </c>
      <c r="PB382" s="1" t="e">
        <f t="shared" si="302"/>
        <v>#N/A</v>
      </c>
      <c r="PC382" s="1" t="e">
        <f t="shared" si="303"/>
        <v>#N/A</v>
      </c>
      <c r="PD382" s="1" t="e">
        <f t="shared" si="304"/>
        <v>#N/A</v>
      </c>
      <c r="PE382" s="1" t="e">
        <f t="shared" si="305"/>
        <v>#N/A</v>
      </c>
      <c r="PF382" s="1" t="e">
        <f t="shared" si="306"/>
        <v>#N/A</v>
      </c>
      <c r="PG382" s="111" t="e">
        <f>NA()</f>
        <v>#N/A</v>
      </c>
      <c r="PH382" s="112" t="e">
        <f>NA()</f>
        <v>#N/A</v>
      </c>
      <c r="PI382" s="112" t="e">
        <f>NA()</f>
        <v>#N/A</v>
      </c>
      <c r="PJ382" s="112" t="e">
        <f>NA()</f>
        <v>#N/A</v>
      </c>
      <c r="PK382" s="112" t="e">
        <f>NA()</f>
        <v>#N/A</v>
      </c>
      <c r="PL382" s="112" t="e">
        <f>NA()</f>
        <v>#N/A</v>
      </c>
      <c r="PM382" s="112" t="e">
        <f>NA()</f>
        <v>#N/A</v>
      </c>
      <c r="PN382" s="112" t="e">
        <f>NA()</f>
        <v>#N/A</v>
      </c>
      <c r="PO382" s="112" t="e">
        <f>NA()</f>
        <v>#N/A</v>
      </c>
      <c r="PP382" s="112" t="e">
        <f>NA()</f>
        <v>#N/A</v>
      </c>
      <c r="PQ382" s="112" t="e">
        <f>NA()</f>
        <v>#N/A</v>
      </c>
      <c r="PR382" s="137" t="e">
        <f>NA()</f>
        <v>#N/A</v>
      </c>
      <c r="PS382" s="5">
        <f t="array" ref="PS382">+IF(ISERROR($NW382)=FALSE,MIN(IF($H382:$AL382&lt;65534,$H382:$AL382,"")),NA())</f>
        <v>14</v>
      </c>
      <c r="PT382" s="1">
        <f t="array" ref="PT382">+IF(ISERROR($NX382)=FALSE,MIN(IF($AM382:$BN382&lt;65534,$AM382:$BN382,"")),NA())</f>
        <v>19.2</v>
      </c>
      <c r="PU382" s="1">
        <f t="array" ref="PU382">+IF(ISERROR($NY382)=FALSE,MIN(IF($BP382:$CT382&lt;65534,$BP382:$CT382,"")),NA())</f>
        <v>19</v>
      </c>
      <c r="PV382" s="1">
        <f t="array" ref="PV382">+IF(ISERROR($NZ382)=FALSE,MIN(IF($CU382:$DX382&lt;65534,$CU382:$DX382,"")),NA())</f>
        <v>17.600000000000001</v>
      </c>
      <c r="PW382" s="1">
        <f t="array" ref="PW382">+IF(ISERROR($OA382)=FALSE,MIN(IF($DY382:$FC382&lt;65534,$DY382:$FC382,"")),NA())</f>
        <v>16.399999999999999</v>
      </c>
      <c r="PX382" s="1">
        <f t="array" ref="PX382">+IF(ISERROR($OB382)=FALSE,MIN(IF($FD382:$GG382&lt;65534,$FD382:$GG382,"")),NA())</f>
        <v>17.100000000000001</v>
      </c>
      <c r="PY382" s="1">
        <f t="array" ref="PY382">+IF(ISERROR($OC382)=FALSE,MIN(IF($GH382:$HL382&lt;65534,$GH382:$HL382,"")),NA())</f>
        <v>17.899999999999999</v>
      </c>
      <c r="PZ382" s="1">
        <f t="array" ref="PZ382">+IF(ISERROR($OD382)=FALSE,MIN(IF($HM382:$IQ382&lt;65534,$HM382:$IQ382,"")),NA())</f>
        <v>15.8</v>
      </c>
      <c r="QA382" s="1">
        <f t="array" ref="QA382">+IF(ISERROR($OE382)=FALSE,MIN(IF($IR382:$JU382&lt;65534,$IR382:$JU382,"")),NA())</f>
        <v>17.899999999999999</v>
      </c>
      <c r="QB382" s="1">
        <f t="array" ref="QB382">+IF(ISERROR($OF382)=FALSE,MIN(IF($JV382:$KZ382&lt;65534,$JV382:$KZ382,"")),NA())</f>
        <v>17.2</v>
      </c>
      <c r="QC382" s="1">
        <f t="array" ref="QC382">+IF(ISERROR($OG382)=FALSE,MIN(IF($LA382:$MD382&lt;65534,$LA382:$MD382,"")),NA())</f>
        <v>18.5</v>
      </c>
      <c r="QD382" s="1" t="e">
        <f t="array" ref="QD382">+IF(ISERROR($OH382)=FALSE,MIN(IF($ME382:$NI382&lt;65534,$ME382:$NI382,"")),NA())</f>
        <v>#N/A</v>
      </c>
      <c r="QE382" s="5" t="e">
        <f t="shared" si="307"/>
        <v>#N/A</v>
      </c>
      <c r="QF382" s="1" t="e">
        <f t="shared" si="308"/>
        <v>#N/A</v>
      </c>
      <c r="QG382" s="1" t="e">
        <f t="shared" si="309"/>
        <v>#N/A</v>
      </c>
      <c r="QH382" s="1" t="e">
        <f t="shared" si="310"/>
        <v>#N/A</v>
      </c>
      <c r="QI382" s="1" t="e">
        <f t="shared" si="311"/>
        <v>#N/A</v>
      </c>
      <c r="QJ382" s="1" t="e">
        <f t="shared" si="312"/>
        <v>#N/A</v>
      </c>
      <c r="QK382" s="1" t="e">
        <f t="shared" si="313"/>
        <v>#N/A</v>
      </c>
      <c r="QL382" s="1" t="e">
        <f t="shared" si="314"/>
        <v>#N/A</v>
      </c>
      <c r="QM382" s="1" t="e">
        <f t="shared" si="315"/>
        <v>#N/A</v>
      </c>
      <c r="QN382" s="1" t="e">
        <f t="shared" si="316"/>
        <v>#N/A</v>
      </c>
      <c r="QO382" s="1" t="e">
        <f t="shared" si="317"/>
        <v>#N/A</v>
      </c>
      <c r="QP382" s="1" t="e">
        <f t="shared" si="318"/>
        <v>#N/A</v>
      </c>
      <c r="QQ382" s="5" t="s">
        <v>893</v>
      </c>
    </row>
    <row r="383" spans="1:459" s="1" customFormat="1" x14ac:dyDescent="0.2">
      <c r="A383" s="107">
        <v>23065190</v>
      </c>
      <c r="B383" s="108">
        <v>-74.481250000000003</v>
      </c>
      <c r="C383" s="108">
        <v>5.1376111111111111</v>
      </c>
      <c r="D383" s="109">
        <v>1107</v>
      </c>
      <c r="E383" s="110" t="s">
        <v>723</v>
      </c>
      <c r="F383" s="110" t="s">
        <v>723</v>
      </c>
      <c r="G383" s="110" t="s">
        <v>42</v>
      </c>
      <c r="H383" s="1">
        <v>65535</v>
      </c>
      <c r="I383" s="1">
        <v>65535</v>
      </c>
      <c r="J383" s="1">
        <v>65535</v>
      </c>
      <c r="K383" s="1">
        <v>65535</v>
      </c>
      <c r="L383" s="1">
        <v>65535</v>
      </c>
      <c r="M383" s="1">
        <v>65535</v>
      </c>
      <c r="N383" s="1">
        <v>65535</v>
      </c>
      <c r="O383" s="1">
        <v>65535</v>
      </c>
      <c r="P383" s="1">
        <v>65535</v>
      </c>
      <c r="Q383" s="1">
        <v>65535</v>
      </c>
      <c r="R383" s="1">
        <v>65535</v>
      </c>
      <c r="S383" s="1">
        <v>65535</v>
      </c>
      <c r="T383" s="1">
        <v>65535</v>
      </c>
      <c r="U383" s="1">
        <v>65535</v>
      </c>
      <c r="V383" s="1">
        <v>65535</v>
      </c>
      <c r="W383" s="1">
        <v>65535</v>
      </c>
      <c r="X383" s="1">
        <v>65535</v>
      </c>
      <c r="Y383" s="1">
        <v>65535</v>
      </c>
      <c r="Z383" s="1">
        <v>65535</v>
      </c>
      <c r="AA383" s="1">
        <v>65535</v>
      </c>
      <c r="AB383" s="1">
        <v>65535</v>
      </c>
      <c r="AC383" s="1">
        <v>65535</v>
      </c>
      <c r="AD383" s="1">
        <v>65535</v>
      </c>
      <c r="AE383" s="1">
        <v>65535</v>
      </c>
      <c r="AF383" s="1">
        <v>65535</v>
      </c>
      <c r="AG383" s="1">
        <v>65535</v>
      </c>
      <c r="AH383" s="1">
        <v>65535</v>
      </c>
      <c r="AI383" s="1">
        <v>65535</v>
      </c>
      <c r="AJ383" s="1">
        <v>65535</v>
      </c>
      <c r="AK383" s="1">
        <v>65535</v>
      </c>
      <c r="AL383" s="1">
        <v>65535</v>
      </c>
      <c r="AM383" s="1">
        <v>65535</v>
      </c>
      <c r="AN383" s="1">
        <v>65535</v>
      </c>
      <c r="AO383" s="1">
        <v>65535</v>
      </c>
      <c r="AP383" s="1">
        <v>65535</v>
      </c>
      <c r="AQ383" s="1">
        <v>65535</v>
      </c>
      <c r="AR383" s="1">
        <v>65535</v>
      </c>
      <c r="AS383" s="1">
        <v>65535</v>
      </c>
      <c r="AT383" s="1">
        <v>65535</v>
      </c>
      <c r="AU383" s="1">
        <v>65535</v>
      </c>
      <c r="AV383" s="1">
        <v>65535</v>
      </c>
      <c r="AW383" s="1">
        <v>65535</v>
      </c>
      <c r="AX383" s="1">
        <v>65535</v>
      </c>
      <c r="AY383" s="1">
        <v>65535</v>
      </c>
      <c r="AZ383" s="1">
        <v>65535</v>
      </c>
      <c r="BA383" s="1">
        <v>19</v>
      </c>
      <c r="BB383" s="1">
        <v>65535</v>
      </c>
      <c r="BC383" s="1">
        <v>65535</v>
      </c>
      <c r="BD383" s="1">
        <v>65535</v>
      </c>
      <c r="BE383" s="1">
        <v>65535</v>
      </c>
      <c r="BF383" s="1">
        <v>65535</v>
      </c>
      <c r="BG383" s="1">
        <v>16.2</v>
      </c>
      <c r="BH383" s="1">
        <v>19.3</v>
      </c>
      <c r="BI383" s="1">
        <v>16.600000000000001</v>
      </c>
      <c r="BJ383" s="1">
        <v>13.5</v>
      </c>
      <c r="BK383" s="1">
        <v>17.399999999999999</v>
      </c>
      <c r="BL383" s="1">
        <v>19.399999999999999</v>
      </c>
      <c r="BM383" s="1">
        <v>16.899999999999999</v>
      </c>
      <c r="BN383" s="1">
        <v>18.899999999999999</v>
      </c>
      <c r="BO383" s="102"/>
      <c r="BP383" s="1">
        <v>19</v>
      </c>
      <c r="BQ383" s="1">
        <v>14</v>
      </c>
      <c r="BR383" s="1">
        <v>16.8</v>
      </c>
      <c r="BS383" s="1">
        <v>18.399999999999999</v>
      </c>
      <c r="BT383" s="1">
        <v>17.2</v>
      </c>
      <c r="BU383" s="1">
        <v>19.2</v>
      </c>
      <c r="BV383" s="1">
        <v>18</v>
      </c>
      <c r="BW383" s="1">
        <v>18.899999999999999</v>
      </c>
      <c r="BX383" s="1">
        <v>19.3</v>
      </c>
      <c r="BY383" s="1">
        <v>20.100000000000001</v>
      </c>
      <c r="BZ383" s="1">
        <v>17.7</v>
      </c>
      <c r="CA383" s="1">
        <v>19</v>
      </c>
      <c r="CB383" s="1">
        <v>19.5</v>
      </c>
      <c r="CC383" s="1">
        <v>20.3</v>
      </c>
      <c r="CD383" s="1">
        <v>19</v>
      </c>
      <c r="CE383" s="1">
        <v>19.600000000000001</v>
      </c>
      <c r="CF383" s="1">
        <v>18.899999999999999</v>
      </c>
      <c r="CG383" s="1">
        <v>20.399999999999999</v>
      </c>
      <c r="CH383" s="1">
        <v>17.899999999999999</v>
      </c>
      <c r="CI383" s="1">
        <v>19.7</v>
      </c>
      <c r="CJ383" s="1">
        <v>65535</v>
      </c>
      <c r="CK383" s="1">
        <v>65535</v>
      </c>
      <c r="CL383" s="1">
        <v>65535</v>
      </c>
      <c r="CM383" s="1">
        <v>65535</v>
      </c>
      <c r="CN383" s="1">
        <v>65535</v>
      </c>
      <c r="CO383" s="1">
        <v>65535</v>
      </c>
      <c r="CP383" s="1">
        <v>65535</v>
      </c>
      <c r="CQ383" s="1">
        <v>65535</v>
      </c>
      <c r="CR383" s="1">
        <v>65535</v>
      </c>
      <c r="CS383" s="1">
        <v>65535</v>
      </c>
      <c r="CT383" s="1">
        <v>65535</v>
      </c>
      <c r="CU383" s="1">
        <v>65535</v>
      </c>
      <c r="CV383" s="1">
        <v>65535</v>
      </c>
      <c r="CW383" s="1">
        <v>65535</v>
      </c>
      <c r="CX383" s="1">
        <v>65535</v>
      </c>
      <c r="CY383" s="1">
        <v>65535</v>
      </c>
      <c r="CZ383" s="1">
        <v>65535</v>
      </c>
      <c r="DA383" s="1">
        <v>65535</v>
      </c>
      <c r="DB383" s="1">
        <v>65535</v>
      </c>
      <c r="DC383" s="1">
        <v>65535</v>
      </c>
      <c r="DD383" s="1">
        <v>65535</v>
      </c>
      <c r="DE383" s="1">
        <v>65535</v>
      </c>
      <c r="DF383" s="1">
        <v>65535</v>
      </c>
      <c r="DG383" s="1">
        <v>65535</v>
      </c>
      <c r="DH383" s="1">
        <v>65535</v>
      </c>
      <c r="DI383" s="1">
        <v>65535</v>
      </c>
      <c r="DJ383" s="1">
        <v>65535</v>
      </c>
      <c r="DK383" s="1">
        <v>65535</v>
      </c>
      <c r="DL383" s="1">
        <v>65535</v>
      </c>
      <c r="DM383" s="1">
        <v>65535</v>
      </c>
      <c r="DN383" s="1">
        <v>65535</v>
      </c>
      <c r="DO383" s="1">
        <v>65535</v>
      </c>
      <c r="DP383" s="1">
        <v>65535</v>
      </c>
      <c r="DQ383" s="1">
        <v>65535</v>
      </c>
      <c r="DR383" s="1">
        <v>65535</v>
      </c>
      <c r="DS383" s="1">
        <v>65535</v>
      </c>
      <c r="DT383" s="1">
        <v>65535</v>
      </c>
      <c r="DU383" s="1">
        <v>65535</v>
      </c>
      <c r="DV383" s="1">
        <v>65535</v>
      </c>
      <c r="DW383" s="1">
        <v>65535</v>
      </c>
      <c r="DX383" s="1">
        <v>65535</v>
      </c>
      <c r="DY383" s="1">
        <v>65535</v>
      </c>
      <c r="DZ383" s="1">
        <v>65535</v>
      </c>
      <c r="EA383" s="1">
        <v>65535</v>
      </c>
      <c r="EB383" s="1">
        <v>65535</v>
      </c>
      <c r="EC383" s="1">
        <v>65535</v>
      </c>
      <c r="ED383" s="1">
        <v>65535</v>
      </c>
      <c r="EE383" s="1">
        <v>65535</v>
      </c>
      <c r="EF383" s="1">
        <v>65535</v>
      </c>
      <c r="EG383" s="1">
        <v>65535</v>
      </c>
      <c r="EH383" s="1">
        <v>65535</v>
      </c>
      <c r="EI383" s="1">
        <v>65535</v>
      </c>
      <c r="EJ383" s="1">
        <v>65535</v>
      </c>
      <c r="EK383" s="1">
        <v>65535</v>
      </c>
      <c r="EL383" s="1">
        <v>65535</v>
      </c>
      <c r="EM383" s="1">
        <v>65535</v>
      </c>
      <c r="EN383" s="1">
        <v>65535</v>
      </c>
      <c r="EO383" s="1">
        <v>65535</v>
      </c>
      <c r="EP383" s="1">
        <v>65535</v>
      </c>
      <c r="EQ383" s="1">
        <v>65535</v>
      </c>
      <c r="ER383" s="1">
        <v>65535</v>
      </c>
      <c r="ES383" s="1">
        <v>65535</v>
      </c>
      <c r="ET383" s="1">
        <v>65535</v>
      </c>
      <c r="EU383" s="1">
        <v>65535</v>
      </c>
      <c r="EV383" s="1">
        <v>65535</v>
      </c>
      <c r="EW383" s="1">
        <v>65535</v>
      </c>
      <c r="EX383" s="1">
        <v>65535</v>
      </c>
      <c r="EY383" s="1">
        <v>65535</v>
      </c>
      <c r="EZ383" s="1">
        <v>65535</v>
      </c>
      <c r="FA383" s="1">
        <v>65535</v>
      </c>
      <c r="FB383" s="1">
        <v>65535</v>
      </c>
      <c r="FC383" s="1">
        <v>65535</v>
      </c>
      <c r="FD383" s="1">
        <v>65535</v>
      </c>
      <c r="FE383" s="1">
        <v>65535</v>
      </c>
      <c r="FF383" s="1">
        <v>65535</v>
      </c>
      <c r="FG383" s="1">
        <v>65535</v>
      </c>
      <c r="FH383" s="1">
        <v>65535</v>
      </c>
      <c r="FI383" s="1">
        <v>65535</v>
      </c>
      <c r="FJ383" s="1">
        <v>65535</v>
      </c>
      <c r="FK383" s="1">
        <v>65535</v>
      </c>
      <c r="FL383" s="1">
        <v>65535</v>
      </c>
      <c r="FM383" s="1">
        <v>65535</v>
      </c>
      <c r="FN383" s="1">
        <v>65535</v>
      </c>
      <c r="FO383" s="1">
        <v>65535</v>
      </c>
      <c r="FP383" s="1">
        <v>65535</v>
      </c>
      <c r="FQ383" s="1">
        <v>65535</v>
      </c>
      <c r="FR383" s="1">
        <v>65535</v>
      </c>
      <c r="FS383" s="1">
        <v>65535</v>
      </c>
      <c r="FT383" s="1">
        <v>65535</v>
      </c>
      <c r="FU383" s="1">
        <v>65535</v>
      </c>
      <c r="FV383" s="1">
        <v>65535</v>
      </c>
      <c r="FW383" s="1">
        <v>65535</v>
      </c>
      <c r="FX383" s="1">
        <v>65535</v>
      </c>
      <c r="FY383" s="1">
        <v>65535</v>
      </c>
      <c r="FZ383" s="1">
        <v>65535</v>
      </c>
      <c r="GA383" s="1">
        <v>65535</v>
      </c>
      <c r="GB383" s="1">
        <v>65535</v>
      </c>
      <c r="GC383" s="1">
        <v>65535</v>
      </c>
      <c r="GD383" s="1">
        <v>65535</v>
      </c>
      <c r="GE383" s="1">
        <v>65535</v>
      </c>
      <c r="GF383" s="1">
        <v>65535</v>
      </c>
      <c r="GG383" s="1">
        <v>65535</v>
      </c>
      <c r="GH383" s="1">
        <v>65535</v>
      </c>
      <c r="GI383" s="1">
        <v>65535</v>
      </c>
      <c r="GJ383" s="1">
        <v>65535</v>
      </c>
      <c r="GK383" s="1">
        <v>65535</v>
      </c>
      <c r="GL383" s="1">
        <v>65535</v>
      </c>
      <c r="GM383" s="1">
        <v>65535</v>
      </c>
      <c r="GN383" s="1">
        <v>65535</v>
      </c>
      <c r="GO383" s="1">
        <v>65535</v>
      </c>
      <c r="GP383" s="1">
        <v>65535</v>
      </c>
      <c r="GQ383" s="1">
        <v>65535</v>
      </c>
      <c r="GR383" s="1">
        <v>65535</v>
      </c>
      <c r="GS383" s="1">
        <v>65535</v>
      </c>
      <c r="GT383" s="1">
        <v>65535</v>
      </c>
      <c r="GU383" s="1">
        <v>65535</v>
      </c>
      <c r="GV383" s="1">
        <v>65535</v>
      </c>
      <c r="GW383" s="1">
        <v>65535</v>
      </c>
      <c r="GX383" s="1">
        <v>65535</v>
      </c>
      <c r="GY383" s="1">
        <v>65535</v>
      </c>
      <c r="GZ383" s="1">
        <v>65535</v>
      </c>
      <c r="HA383" s="1">
        <v>65535</v>
      </c>
      <c r="HB383" s="1">
        <v>65535</v>
      </c>
      <c r="HC383" s="1">
        <v>65535</v>
      </c>
      <c r="HD383" s="1">
        <v>65535</v>
      </c>
      <c r="HE383" s="1">
        <v>65535</v>
      </c>
      <c r="HF383" s="1">
        <v>65535</v>
      </c>
      <c r="HG383" s="1">
        <v>65535</v>
      </c>
      <c r="HH383" s="1">
        <v>65535</v>
      </c>
      <c r="HI383" s="1">
        <v>65535</v>
      </c>
      <c r="HJ383" s="1">
        <v>65535</v>
      </c>
      <c r="HK383" s="1">
        <v>65535</v>
      </c>
      <c r="HL383" s="1">
        <v>65535</v>
      </c>
      <c r="HM383" s="1">
        <v>65535</v>
      </c>
      <c r="HN383" s="1">
        <v>65535</v>
      </c>
      <c r="HO383" s="1">
        <v>65535</v>
      </c>
      <c r="HP383" s="1">
        <v>65535</v>
      </c>
      <c r="HQ383" s="1">
        <v>65535</v>
      </c>
      <c r="HR383" s="1">
        <v>65535</v>
      </c>
      <c r="HS383" s="1">
        <v>65535</v>
      </c>
      <c r="HT383" s="1">
        <v>65535</v>
      </c>
      <c r="HU383" s="1">
        <v>65535</v>
      </c>
      <c r="HV383" s="1">
        <v>65535</v>
      </c>
      <c r="HW383" s="1">
        <v>65535</v>
      </c>
      <c r="HX383" s="1">
        <v>65535</v>
      </c>
      <c r="HY383" s="1">
        <v>65535</v>
      </c>
      <c r="HZ383" s="1">
        <v>65535</v>
      </c>
      <c r="IA383" s="1">
        <v>65535</v>
      </c>
      <c r="IB383" s="1">
        <v>65535</v>
      </c>
      <c r="IC383" s="1">
        <v>65535</v>
      </c>
      <c r="ID383" s="1">
        <v>65535</v>
      </c>
      <c r="IE383" s="1">
        <v>65535</v>
      </c>
      <c r="IF383" s="1">
        <v>65535</v>
      </c>
      <c r="IG383" s="1">
        <v>65535</v>
      </c>
      <c r="IH383" s="1">
        <v>65535</v>
      </c>
      <c r="II383" s="1">
        <v>65535</v>
      </c>
      <c r="IJ383" s="1">
        <v>65535</v>
      </c>
      <c r="IK383" s="1">
        <v>65535</v>
      </c>
      <c r="IL383" s="1">
        <v>65535</v>
      </c>
      <c r="IM383" s="1">
        <v>65535</v>
      </c>
      <c r="IN383" s="1">
        <v>65535</v>
      </c>
      <c r="IO383" s="1">
        <v>65535</v>
      </c>
      <c r="IP383" s="1">
        <v>65535</v>
      </c>
      <c r="IQ383" s="1">
        <v>65535</v>
      </c>
      <c r="IR383" s="1">
        <v>65535</v>
      </c>
      <c r="IS383" s="1">
        <v>65535</v>
      </c>
      <c r="IT383" s="1">
        <v>65535</v>
      </c>
      <c r="IU383" s="1">
        <v>65535</v>
      </c>
      <c r="IV383" s="1">
        <v>65535</v>
      </c>
      <c r="IW383" s="1">
        <v>65535</v>
      </c>
      <c r="IX383" s="1">
        <v>65535</v>
      </c>
      <c r="IY383" s="1">
        <v>65535</v>
      </c>
      <c r="IZ383" s="1">
        <v>65535</v>
      </c>
      <c r="JA383" s="1">
        <v>65535</v>
      </c>
      <c r="JB383" s="1">
        <v>65535</v>
      </c>
      <c r="JC383" s="1">
        <v>65535</v>
      </c>
      <c r="JD383" s="1">
        <v>65535</v>
      </c>
      <c r="JE383" s="1">
        <v>65535</v>
      </c>
      <c r="JF383" s="1">
        <v>65535</v>
      </c>
      <c r="JG383" s="1">
        <v>65535</v>
      </c>
      <c r="JH383" s="1">
        <v>65535</v>
      </c>
      <c r="JI383" s="1">
        <v>65535</v>
      </c>
      <c r="JJ383" s="1">
        <v>65535</v>
      </c>
      <c r="JK383" s="1">
        <v>65535</v>
      </c>
      <c r="JL383" s="1">
        <v>65535</v>
      </c>
      <c r="JM383" s="1">
        <v>65535</v>
      </c>
      <c r="JN383" s="1">
        <v>65535</v>
      </c>
      <c r="JO383" s="1">
        <v>65535</v>
      </c>
      <c r="JP383" s="1">
        <v>65535</v>
      </c>
      <c r="JQ383" s="1">
        <v>65535</v>
      </c>
      <c r="JR383" s="1">
        <v>65535</v>
      </c>
      <c r="JS383" s="1">
        <v>65535</v>
      </c>
      <c r="JT383" s="1">
        <v>65535</v>
      </c>
      <c r="JU383" s="1">
        <v>65535</v>
      </c>
      <c r="JV383" s="1">
        <v>65535</v>
      </c>
      <c r="JW383" s="1">
        <v>65535</v>
      </c>
      <c r="JX383" s="1">
        <v>65535</v>
      </c>
      <c r="JY383" s="1">
        <v>65535</v>
      </c>
      <c r="JZ383" s="1">
        <v>65535</v>
      </c>
      <c r="KA383" s="1">
        <v>65535</v>
      </c>
      <c r="KB383" s="1">
        <v>65535</v>
      </c>
      <c r="KC383" s="1">
        <v>65535</v>
      </c>
      <c r="KD383" s="1">
        <v>65535</v>
      </c>
      <c r="KE383" s="1">
        <v>65535</v>
      </c>
      <c r="KF383" s="1">
        <v>65535</v>
      </c>
      <c r="KG383" s="1">
        <v>65535</v>
      </c>
      <c r="KH383" s="1">
        <v>65535</v>
      </c>
      <c r="KI383" s="1">
        <v>65535</v>
      </c>
      <c r="KJ383" s="1">
        <v>65535</v>
      </c>
      <c r="KK383" s="1">
        <v>65535</v>
      </c>
      <c r="KL383" s="1">
        <v>65535</v>
      </c>
      <c r="KM383" s="1">
        <v>65535</v>
      </c>
      <c r="KN383" s="1">
        <v>65535</v>
      </c>
      <c r="KO383" s="1">
        <v>65535</v>
      </c>
      <c r="KP383" s="1">
        <v>65535</v>
      </c>
      <c r="KQ383" s="1">
        <v>65535</v>
      </c>
      <c r="KR383" s="1">
        <v>65535</v>
      </c>
      <c r="KS383" s="1">
        <v>65535</v>
      </c>
      <c r="KT383" s="1">
        <v>65535</v>
      </c>
      <c r="KU383" s="1">
        <v>65535</v>
      </c>
      <c r="KV383" s="1">
        <v>65535</v>
      </c>
      <c r="KW383" s="1">
        <v>65535</v>
      </c>
      <c r="KX383" s="1">
        <v>65535</v>
      </c>
      <c r="KY383" s="1">
        <v>65535</v>
      </c>
      <c r="KZ383" s="1">
        <v>65535</v>
      </c>
      <c r="LA383" s="1">
        <v>65535</v>
      </c>
      <c r="LB383" s="1">
        <v>65535</v>
      </c>
      <c r="LC383" s="1">
        <v>65535</v>
      </c>
      <c r="LD383" s="1">
        <v>65535</v>
      </c>
      <c r="LE383" s="1">
        <v>65535</v>
      </c>
      <c r="LF383" s="1">
        <v>65535</v>
      </c>
      <c r="LG383" s="1">
        <v>65535</v>
      </c>
      <c r="LH383" s="1">
        <v>65535</v>
      </c>
      <c r="LI383" s="1">
        <v>65535</v>
      </c>
      <c r="LJ383" s="1">
        <v>65535</v>
      </c>
      <c r="LK383" s="1">
        <v>65535</v>
      </c>
      <c r="LL383" s="1">
        <v>65535</v>
      </c>
      <c r="LM383" s="1">
        <v>65535</v>
      </c>
      <c r="LN383" s="1">
        <v>65535</v>
      </c>
      <c r="LO383" s="1">
        <v>65535</v>
      </c>
      <c r="LP383" s="1">
        <v>65535</v>
      </c>
      <c r="LQ383" s="1">
        <v>65535</v>
      </c>
      <c r="LR383" s="1">
        <v>65535</v>
      </c>
      <c r="LS383" s="1">
        <v>65535</v>
      </c>
      <c r="LT383" s="1">
        <v>65535</v>
      </c>
      <c r="LU383" s="1">
        <v>65535</v>
      </c>
      <c r="LV383" s="1">
        <v>65535</v>
      </c>
      <c r="LW383" s="1">
        <v>65535</v>
      </c>
      <c r="LX383" s="1">
        <v>65535</v>
      </c>
      <c r="LY383" s="1">
        <v>65535</v>
      </c>
      <c r="LZ383" s="1">
        <v>65535</v>
      </c>
      <c r="MA383" s="1">
        <v>65535</v>
      </c>
      <c r="MB383" s="1">
        <v>65535</v>
      </c>
      <c r="MC383" s="1">
        <v>65535</v>
      </c>
      <c r="MD383" s="1">
        <v>65535</v>
      </c>
      <c r="ME383" s="1">
        <v>65535</v>
      </c>
      <c r="MF383" s="1">
        <v>65535</v>
      </c>
      <c r="MG383" s="1">
        <v>65535</v>
      </c>
      <c r="MH383" s="1">
        <v>65535</v>
      </c>
      <c r="MI383" s="1">
        <v>65535</v>
      </c>
      <c r="MJ383" s="1">
        <v>65535</v>
      </c>
      <c r="MK383" s="1">
        <v>65535</v>
      </c>
      <c r="ML383" s="1">
        <v>65535</v>
      </c>
      <c r="MM383" s="1">
        <v>65535</v>
      </c>
      <c r="MN383" s="1">
        <v>65535</v>
      </c>
      <c r="MO383" s="1">
        <v>65535</v>
      </c>
      <c r="MP383" s="1">
        <v>65535</v>
      </c>
      <c r="MQ383" s="1">
        <v>65535</v>
      </c>
      <c r="MR383" s="1">
        <v>65535</v>
      </c>
      <c r="MS383" s="1">
        <v>65535</v>
      </c>
      <c r="MT383" s="1">
        <v>65535</v>
      </c>
      <c r="MU383" s="1">
        <v>65535</v>
      </c>
      <c r="MV383" s="1">
        <v>65535</v>
      </c>
      <c r="MW383" s="1">
        <v>65535</v>
      </c>
      <c r="MX383" s="1">
        <v>65535</v>
      </c>
      <c r="MY383" s="1">
        <v>65535</v>
      </c>
      <c r="MZ383" s="1">
        <v>65535</v>
      </c>
      <c r="NA383" s="1">
        <v>65535</v>
      </c>
      <c r="NB383" s="1">
        <v>65535</v>
      </c>
      <c r="NC383" s="1">
        <v>65535</v>
      </c>
      <c r="ND383" s="1">
        <v>65535</v>
      </c>
      <c r="NE383" s="1">
        <v>65535</v>
      </c>
      <c r="NF383" s="1">
        <v>65535</v>
      </c>
      <c r="NG383" s="1">
        <v>65535</v>
      </c>
      <c r="NH383" s="1">
        <v>65535</v>
      </c>
      <c r="NI383" s="1">
        <v>65535</v>
      </c>
      <c r="NJ383" s="6">
        <f t="shared" si="270"/>
        <v>0</v>
      </c>
      <c r="NK383" s="3">
        <f t="shared" si="271"/>
        <v>0.32142857142857145</v>
      </c>
      <c r="NL383" s="3">
        <f t="shared" si="272"/>
        <v>0.64516129032258063</v>
      </c>
      <c r="NM383" s="3">
        <f t="shared" si="273"/>
        <v>0</v>
      </c>
      <c r="NN383" s="3">
        <f t="shared" si="274"/>
        <v>0</v>
      </c>
      <c r="NO383" s="3">
        <f t="shared" si="275"/>
        <v>0</v>
      </c>
      <c r="NP383" s="3">
        <f t="shared" si="276"/>
        <v>0</v>
      </c>
      <c r="NQ383" s="3">
        <f t="shared" si="277"/>
        <v>0</v>
      </c>
      <c r="NR383" s="3">
        <f t="shared" si="278"/>
        <v>0</v>
      </c>
      <c r="NS383" s="3">
        <f t="shared" si="279"/>
        <v>0</v>
      </c>
      <c r="NT383" s="3">
        <f t="shared" si="280"/>
        <v>0</v>
      </c>
      <c r="NU383" s="3">
        <f t="shared" si="281"/>
        <v>0</v>
      </c>
      <c r="NV383" s="3">
        <f t="shared" si="282"/>
        <v>7.9452054794520555E-2</v>
      </c>
      <c r="NW383" s="5" t="e">
        <f t="shared" si="283"/>
        <v>#N/A</v>
      </c>
      <c r="NX383" s="1" t="e">
        <f t="shared" si="284"/>
        <v>#N/A</v>
      </c>
      <c r="NY383" s="1">
        <f t="shared" si="285"/>
        <v>18.644999999999996</v>
      </c>
      <c r="NZ383" s="1" t="e">
        <f t="shared" si="286"/>
        <v>#N/A</v>
      </c>
      <c r="OA383" s="1" t="e">
        <f t="shared" si="287"/>
        <v>#N/A</v>
      </c>
      <c r="OB383" s="1" t="e">
        <f t="shared" si="288"/>
        <v>#N/A</v>
      </c>
      <c r="OC383" s="1" t="e">
        <f t="shared" si="289"/>
        <v>#N/A</v>
      </c>
      <c r="OD383" s="1" t="e">
        <f t="shared" si="290"/>
        <v>#N/A</v>
      </c>
      <c r="OE383" s="1" t="e">
        <f t="shared" si="291"/>
        <v>#N/A</v>
      </c>
      <c r="OF383" s="1" t="e">
        <f t="shared" si="292"/>
        <v>#N/A</v>
      </c>
      <c r="OG383" s="1" t="e">
        <f t="shared" si="293"/>
        <v>#N/A</v>
      </c>
      <c r="OH383" s="1" t="e">
        <f t="shared" si="294"/>
        <v>#N/A</v>
      </c>
      <c r="OI383" s="111" t="e">
        <f>NA()</f>
        <v>#N/A</v>
      </c>
      <c r="OJ383" s="112" t="e">
        <f>NA()</f>
        <v>#N/A</v>
      </c>
      <c r="OK383" s="112" t="e">
        <f>NA()</f>
        <v>#N/A</v>
      </c>
      <c r="OL383" s="112" t="e">
        <f>NA()</f>
        <v>#N/A</v>
      </c>
      <c r="OM383" s="112" t="e">
        <f>NA()</f>
        <v>#N/A</v>
      </c>
      <c r="ON383" s="112" t="e">
        <f>NA()</f>
        <v>#N/A</v>
      </c>
      <c r="OO383" s="112" t="e">
        <f>NA()</f>
        <v>#N/A</v>
      </c>
      <c r="OP383" s="112" t="e">
        <f>NA()</f>
        <v>#N/A</v>
      </c>
      <c r="OQ383" s="112" t="e">
        <f>NA()</f>
        <v>#N/A</v>
      </c>
      <c r="OR383" s="112" t="e">
        <f>NA()</f>
        <v>#N/A</v>
      </c>
      <c r="OS383" s="112" t="e">
        <f>NA()</f>
        <v>#N/A</v>
      </c>
      <c r="OT383" s="112" t="e">
        <f>NA()</f>
        <v>#N/A</v>
      </c>
      <c r="OU383" s="5" t="e">
        <f t="shared" si="295"/>
        <v>#N/A</v>
      </c>
      <c r="OV383" s="1" t="e">
        <f t="shared" si="296"/>
        <v>#N/A</v>
      </c>
      <c r="OW383" s="1" t="e">
        <f t="shared" si="297"/>
        <v>#N/A</v>
      </c>
      <c r="OX383" s="1" t="e">
        <f t="shared" si="298"/>
        <v>#N/A</v>
      </c>
      <c r="OY383" s="1" t="e">
        <f t="shared" si="299"/>
        <v>#N/A</v>
      </c>
      <c r="OZ383" s="1" t="e">
        <f t="shared" si="300"/>
        <v>#N/A</v>
      </c>
      <c r="PA383" s="1" t="e">
        <f t="shared" si="301"/>
        <v>#N/A</v>
      </c>
      <c r="PB383" s="1" t="e">
        <f t="shared" si="302"/>
        <v>#N/A</v>
      </c>
      <c r="PC383" s="1" t="e">
        <f t="shared" si="303"/>
        <v>#N/A</v>
      </c>
      <c r="PD383" s="1" t="e">
        <f t="shared" si="304"/>
        <v>#N/A</v>
      </c>
      <c r="PE383" s="1" t="e">
        <f t="shared" si="305"/>
        <v>#N/A</v>
      </c>
      <c r="PF383" s="1" t="e">
        <f t="shared" si="306"/>
        <v>#N/A</v>
      </c>
      <c r="PG383" s="111" t="e">
        <f>NA()</f>
        <v>#N/A</v>
      </c>
      <c r="PH383" s="112" t="e">
        <f>NA()</f>
        <v>#N/A</v>
      </c>
      <c r="PI383" s="112" t="e">
        <f>NA()</f>
        <v>#N/A</v>
      </c>
      <c r="PJ383" s="112" t="e">
        <f>NA()</f>
        <v>#N/A</v>
      </c>
      <c r="PK383" s="112" t="e">
        <f>NA()</f>
        <v>#N/A</v>
      </c>
      <c r="PL383" s="112" t="e">
        <f>NA()</f>
        <v>#N/A</v>
      </c>
      <c r="PM383" s="112" t="e">
        <f>NA()</f>
        <v>#N/A</v>
      </c>
      <c r="PN383" s="112" t="e">
        <f>NA()</f>
        <v>#N/A</v>
      </c>
      <c r="PO383" s="112" t="e">
        <f>NA()</f>
        <v>#N/A</v>
      </c>
      <c r="PP383" s="112" t="e">
        <f>NA()</f>
        <v>#N/A</v>
      </c>
      <c r="PQ383" s="112" t="e">
        <f>NA()</f>
        <v>#N/A</v>
      </c>
      <c r="PR383" s="137" t="e">
        <f>NA()</f>
        <v>#N/A</v>
      </c>
      <c r="PS383" s="5" t="e">
        <f t="array" ref="PS383">+IF(ISERROR($NW383)=FALSE,MIN(IF($H383:$AL383&lt;65534,$H383:$AL383,"")),NA())</f>
        <v>#N/A</v>
      </c>
      <c r="PT383" s="1" t="e">
        <f t="array" ref="PT383">+IF(ISERROR($NX383)=FALSE,MIN(IF($AM383:$BN383&lt;65534,$AM383:$BN383,"")),NA())</f>
        <v>#N/A</v>
      </c>
      <c r="PU383" s="1">
        <f t="array" ref="PU383">+IF(ISERROR($NY383)=FALSE,MIN(IF($BP383:$CT383&lt;65534,$BP383:$CT383,"")),NA())</f>
        <v>14</v>
      </c>
      <c r="PV383" s="1" t="e">
        <f t="array" ref="PV383">+IF(ISERROR($NZ383)=FALSE,MIN(IF($CU383:$DX383&lt;65534,$CU383:$DX383,"")),NA())</f>
        <v>#N/A</v>
      </c>
      <c r="PW383" s="1" t="e">
        <f t="array" ref="PW383">+IF(ISERROR($OA383)=FALSE,MIN(IF($DY383:$FC383&lt;65534,$DY383:$FC383,"")),NA())</f>
        <v>#N/A</v>
      </c>
      <c r="PX383" s="1" t="e">
        <f t="array" ref="PX383">+IF(ISERROR($OB383)=FALSE,MIN(IF($FD383:$GG383&lt;65534,$FD383:$GG383,"")),NA())</f>
        <v>#N/A</v>
      </c>
      <c r="PY383" s="1" t="e">
        <f t="array" ref="PY383">+IF(ISERROR($OC383)=FALSE,MIN(IF($GH383:$HL383&lt;65534,$GH383:$HL383,"")),NA())</f>
        <v>#N/A</v>
      </c>
      <c r="PZ383" s="1" t="e">
        <f t="array" ref="PZ383">+IF(ISERROR($OD383)=FALSE,MIN(IF($HM383:$IQ383&lt;65534,$HM383:$IQ383,"")),NA())</f>
        <v>#N/A</v>
      </c>
      <c r="QA383" s="1" t="e">
        <f t="array" ref="QA383">+IF(ISERROR($OE383)=FALSE,MIN(IF($IR383:$JU383&lt;65534,$IR383:$JU383,"")),NA())</f>
        <v>#N/A</v>
      </c>
      <c r="QB383" s="1" t="e">
        <f t="array" ref="QB383">+IF(ISERROR($OF383)=FALSE,MIN(IF($JV383:$KZ383&lt;65534,$JV383:$KZ383,"")),NA())</f>
        <v>#N/A</v>
      </c>
      <c r="QC383" s="1" t="e">
        <f t="array" ref="QC383">+IF(ISERROR($OG383)=FALSE,MIN(IF($LA383:$MD383&lt;65534,$LA383:$MD383,"")),NA())</f>
        <v>#N/A</v>
      </c>
      <c r="QD383" s="1" t="e">
        <f t="array" ref="QD383">+IF(ISERROR($OH383)=FALSE,MIN(IF($ME383:$NI383&lt;65534,$ME383:$NI383,"")),NA())</f>
        <v>#N/A</v>
      </c>
      <c r="QE383" s="5" t="e">
        <f t="shared" si="307"/>
        <v>#N/A</v>
      </c>
      <c r="QF383" s="1" t="e">
        <f t="shared" si="308"/>
        <v>#N/A</v>
      </c>
      <c r="QG383" s="1" t="e">
        <f t="shared" si="309"/>
        <v>#N/A</v>
      </c>
      <c r="QH383" s="1" t="e">
        <f t="shared" si="310"/>
        <v>#N/A</v>
      </c>
      <c r="QI383" s="1" t="e">
        <f t="shared" si="311"/>
        <v>#N/A</v>
      </c>
      <c r="QJ383" s="1" t="e">
        <f t="shared" si="312"/>
        <v>#N/A</v>
      </c>
      <c r="QK383" s="1" t="e">
        <f t="shared" si="313"/>
        <v>#N/A</v>
      </c>
      <c r="QL383" s="1" t="e">
        <f t="shared" si="314"/>
        <v>#N/A</v>
      </c>
      <c r="QM383" s="1" t="e">
        <f t="shared" si="315"/>
        <v>#N/A</v>
      </c>
      <c r="QN383" s="1" t="e">
        <f t="shared" si="316"/>
        <v>#N/A</v>
      </c>
      <c r="QO383" s="1" t="e">
        <f t="shared" si="317"/>
        <v>#N/A</v>
      </c>
      <c r="QP383" s="1" t="e">
        <f t="shared" si="318"/>
        <v>#N/A</v>
      </c>
      <c r="QQ383" s="5" t="s">
        <v>893</v>
      </c>
    </row>
    <row r="384" spans="1:459" s="1" customFormat="1" x14ac:dyDescent="0.2">
      <c r="A384" s="130">
        <v>23125170</v>
      </c>
      <c r="B384" s="131">
        <v>-74.088222222222214</v>
      </c>
      <c r="C384" s="131">
        <v>4.5167527777777776</v>
      </c>
      <c r="D384" s="132">
        <v>2807</v>
      </c>
      <c r="E384" s="133" t="s">
        <v>724</v>
      </c>
      <c r="F384" s="133" t="s">
        <v>724</v>
      </c>
      <c r="G384" s="133" t="s">
        <v>42</v>
      </c>
      <c r="H384" s="1">
        <v>65535</v>
      </c>
      <c r="I384" s="1">
        <v>7.6</v>
      </c>
      <c r="J384" s="1">
        <v>11.3</v>
      </c>
      <c r="K384" s="1">
        <v>8.8000000000000007</v>
      </c>
      <c r="L384" s="1">
        <v>8.8000000000000007</v>
      </c>
      <c r="M384" s="1">
        <v>9.3000000000000007</v>
      </c>
      <c r="N384" s="1">
        <v>9.8000000000000007</v>
      </c>
      <c r="O384" s="1">
        <v>0</v>
      </c>
      <c r="P384" s="1">
        <v>9</v>
      </c>
      <c r="Q384" s="1">
        <v>0</v>
      </c>
      <c r="R384" s="1">
        <v>9.8000000000000007</v>
      </c>
      <c r="S384" s="1">
        <v>8.3000000000000007</v>
      </c>
      <c r="T384" s="1">
        <v>0</v>
      </c>
      <c r="U384" s="1">
        <v>10.3</v>
      </c>
      <c r="V384" s="1">
        <v>8.1</v>
      </c>
      <c r="W384" s="1">
        <v>8.6999999999999993</v>
      </c>
      <c r="X384" s="1">
        <v>9.9</v>
      </c>
      <c r="Y384" s="1">
        <v>9.9</v>
      </c>
      <c r="Z384" s="1">
        <v>9.6</v>
      </c>
      <c r="AA384" s="1">
        <v>10.199999999999999</v>
      </c>
      <c r="AB384" s="1">
        <v>8</v>
      </c>
      <c r="AC384" s="1">
        <v>11.5</v>
      </c>
      <c r="AD384" s="1">
        <v>11.8</v>
      </c>
      <c r="AE384" s="1">
        <v>10.9</v>
      </c>
      <c r="AF384" s="1">
        <v>9.1999999999999993</v>
      </c>
      <c r="AG384" s="1">
        <v>9</v>
      </c>
      <c r="AH384" s="1">
        <v>8.3000000000000007</v>
      </c>
      <c r="AI384" s="1">
        <v>11.3</v>
      </c>
      <c r="AJ384" s="1">
        <v>10.3</v>
      </c>
      <c r="AK384" s="1">
        <v>8.3000000000000007</v>
      </c>
      <c r="AL384" s="1">
        <v>9.1999999999999993</v>
      </c>
      <c r="AM384" s="1">
        <v>65535</v>
      </c>
      <c r="AN384" s="1">
        <v>9.1999999999999993</v>
      </c>
      <c r="AO384" s="1">
        <v>6.7</v>
      </c>
      <c r="AP384" s="1">
        <v>8.6999999999999993</v>
      </c>
      <c r="AQ384" s="1">
        <v>10.7</v>
      </c>
      <c r="AR384" s="1">
        <v>10.4</v>
      </c>
      <c r="AS384" s="1">
        <v>10.9</v>
      </c>
      <c r="AT384" s="1">
        <v>11.4</v>
      </c>
      <c r="AU384" s="1">
        <v>9.9</v>
      </c>
      <c r="AV384" s="1">
        <v>8.6</v>
      </c>
      <c r="AW384" s="1">
        <v>9.4</v>
      </c>
      <c r="AX384" s="1">
        <v>8.5</v>
      </c>
      <c r="AY384" s="1">
        <v>9.9</v>
      </c>
      <c r="AZ384" s="1">
        <v>9.6</v>
      </c>
      <c r="BA384" s="1">
        <v>8.8000000000000007</v>
      </c>
      <c r="BB384" s="1">
        <v>9.9</v>
      </c>
      <c r="BC384" s="1">
        <v>9.5</v>
      </c>
      <c r="BD384" s="1">
        <v>11.2</v>
      </c>
      <c r="BE384" s="1">
        <v>12</v>
      </c>
      <c r="BF384" s="1">
        <v>12.2</v>
      </c>
      <c r="BG384" s="1">
        <v>9.3000000000000007</v>
      </c>
      <c r="BH384" s="1">
        <v>9.6</v>
      </c>
      <c r="BI384" s="1">
        <v>10.5</v>
      </c>
      <c r="BJ384" s="1">
        <v>0</v>
      </c>
      <c r="BK384" s="1">
        <v>11.6</v>
      </c>
      <c r="BL384" s="1">
        <v>9.8000000000000007</v>
      </c>
      <c r="BM384" s="1">
        <v>11.2</v>
      </c>
      <c r="BN384" s="1">
        <v>0</v>
      </c>
      <c r="BO384" s="102"/>
      <c r="BP384" s="1">
        <v>8.8000000000000007</v>
      </c>
      <c r="BQ384" s="1">
        <v>0</v>
      </c>
      <c r="BR384" s="1">
        <v>8.8000000000000007</v>
      </c>
      <c r="BS384" s="1">
        <v>10.1</v>
      </c>
      <c r="BT384" s="1">
        <v>12</v>
      </c>
      <c r="BU384" s="1">
        <v>12</v>
      </c>
      <c r="BV384" s="1">
        <v>10.9</v>
      </c>
      <c r="BW384" s="1">
        <v>9.9</v>
      </c>
      <c r="BX384" s="1">
        <v>10.8</v>
      </c>
      <c r="BY384" s="1">
        <v>12.2</v>
      </c>
      <c r="BZ384" s="1">
        <v>12</v>
      </c>
      <c r="CA384" s="1">
        <v>11.7</v>
      </c>
      <c r="CB384" s="1">
        <v>11.5</v>
      </c>
      <c r="CC384" s="1">
        <v>65535</v>
      </c>
      <c r="CD384" s="1">
        <v>65535</v>
      </c>
      <c r="CE384" s="1">
        <v>65535</v>
      </c>
      <c r="CF384" s="1">
        <v>65535</v>
      </c>
      <c r="CG384" s="1">
        <v>65535</v>
      </c>
      <c r="CH384" s="1">
        <v>65535</v>
      </c>
      <c r="CI384" s="1">
        <v>65535</v>
      </c>
      <c r="CJ384" s="1">
        <v>65535</v>
      </c>
      <c r="CK384" s="1">
        <v>65535</v>
      </c>
      <c r="CL384" s="1">
        <v>65535</v>
      </c>
      <c r="CM384" s="1">
        <v>65535</v>
      </c>
      <c r="CN384" s="1">
        <v>65535</v>
      </c>
      <c r="CO384" s="1">
        <v>65535</v>
      </c>
      <c r="CP384" s="1">
        <v>65535</v>
      </c>
      <c r="CQ384" s="1">
        <v>65535</v>
      </c>
      <c r="CR384" s="1">
        <v>65535</v>
      </c>
      <c r="CS384" s="1">
        <v>65535</v>
      </c>
      <c r="CT384" s="1">
        <v>65535</v>
      </c>
      <c r="CU384" s="1">
        <v>65535</v>
      </c>
      <c r="CV384" s="1">
        <v>65535</v>
      </c>
      <c r="CW384" s="1">
        <v>65535</v>
      </c>
      <c r="CX384" s="1">
        <v>65535</v>
      </c>
      <c r="CY384" s="1">
        <v>65535</v>
      </c>
      <c r="CZ384" s="1">
        <v>65535</v>
      </c>
      <c r="DA384" s="1">
        <v>65535</v>
      </c>
      <c r="DB384" s="1">
        <v>65535</v>
      </c>
      <c r="DC384" s="1">
        <v>65535</v>
      </c>
      <c r="DD384" s="1">
        <v>65535</v>
      </c>
      <c r="DE384" s="1">
        <v>65535</v>
      </c>
      <c r="DF384" s="1">
        <v>65535</v>
      </c>
      <c r="DG384" s="1">
        <v>65535</v>
      </c>
      <c r="DH384" s="1">
        <v>65535</v>
      </c>
      <c r="DI384" s="1">
        <v>65535</v>
      </c>
      <c r="DJ384" s="1">
        <v>65535</v>
      </c>
      <c r="DK384" s="1">
        <v>65535</v>
      </c>
      <c r="DL384" s="1">
        <v>65535</v>
      </c>
      <c r="DM384" s="1">
        <v>65535</v>
      </c>
      <c r="DN384" s="1">
        <v>65535</v>
      </c>
      <c r="DO384" s="1">
        <v>65535</v>
      </c>
      <c r="DP384" s="1">
        <v>65535</v>
      </c>
      <c r="DQ384" s="1">
        <v>65535</v>
      </c>
      <c r="DR384" s="1">
        <v>65535</v>
      </c>
      <c r="DS384" s="1">
        <v>65535</v>
      </c>
      <c r="DT384" s="1">
        <v>65535</v>
      </c>
      <c r="DU384" s="1">
        <v>65535</v>
      </c>
      <c r="DV384" s="1">
        <v>65535</v>
      </c>
      <c r="DW384" s="1">
        <v>65535</v>
      </c>
      <c r="DX384" s="1">
        <v>65535</v>
      </c>
      <c r="DY384" s="1">
        <v>65535</v>
      </c>
      <c r="DZ384" s="1">
        <v>65535</v>
      </c>
      <c r="EA384" s="1">
        <v>65535</v>
      </c>
      <c r="EB384" s="1">
        <v>65535</v>
      </c>
      <c r="EC384" s="1">
        <v>65535</v>
      </c>
      <c r="ED384" s="1">
        <v>65535</v>
      </c>
      <c r="EE384" s="1">
        <v>65535</v>
      </c>
      <c r="EF384" s="1">
        <v>65535</v>
      </c>
      <c r="EG384" s="1">
        <v>65535</v>
      </c>
      <c r="EH384" s="1">
        <v>65535</v>
      </c>
      <c r="EI384" s="1">
        <v>65535</v>
      </c>
      <c r="EJ384" s="1">
        <v>65535</v>
      </c>
      <c r="EK384" s="1">
        <v>65535</v>
      </c>
      <c r="EL384" s="1">
        <v>65535</v>
      </c>
      <c r="EM384" s="1">
        <v>65535</v>
      </c>
      <c r="EN384" s="1">
        <v>65535</v>
      </c>
      <c r="EO384" s="1">
        <v>65535</v>
      </c>
      <c r="EP384" s="1">
        <v>65535</v>
      </c>
      <c r="EQ384" s="1">
        <v>65535</v>
      </c>
      <c r="ER384" s="1">
        <v>65535</v>
      </c>
      <c r="ES384" s="1">
        <v>65535</v>
      </c>
      <c r="ET384" s="1">
        <v>65535</v>
      </c>
      <c r="EU384" s="1">
        <v>65535</v>
      </c>
      <c r="EV384" s="1">
        <v>65535</v>
      </c>
      <c r="EW384" s="1">
        <v>65535</v>
      </c>
      <c r="EX384" s="1">
        <v>65535</v>
      </c>
      <c r="EY384" s="1">
        <v>65535</v>
      </c>
      <c r="EZ384" s="1">
        <v>65535</v>
      </c>
      <c r="FA384" s="1">
        <v>65535</v>
      </c>
      <c r="FB384" s="1">
        <v>65535</v>
      </c>
      <c r="FC384" s="1">
        <v>65535</v>
      </c>
      <c r="FD384" s="1">
        <v>65535</v>
      </c>
      <c r="FE384" s="1">
        <v>65535</v>
      </c>
      <c r="FF384" s="1">
        <v>65535</v>
      </c>
      <c r="FG384" s="1">
        <v>65535</v>
      </c>
      <c r="FH384" s="1">
        <v>65535</v>
      </c>
      <c r="FI384" s="1">
        <v>65535</v>
      </c>
      <c r="FJ384" s="1">
        <v>65535</v>
      </c>
      <c r="FK384" s="1">
        <v>65535</v>
      </c>
      <c r="FL384" s="1">
        <v>65535</v>
      </c>
      <c r="FM384" s="1">
        <v>65535</v>
      </c>
      <c r="FN384" s="1">
        <v>65535</v>
      </c>
      <c r="FO384" s="1">
        <v>65535</v>
      </c>
      <c r="FP384" s="1">
        <v>65535</v>
      </c>
      <c r="FQ384" s="1">
        <v>65535</v>
      </c>
      <c r="FR384" s="1">
        <v>65535</v>
      </c>
      <c r="FS384" s="1">
        <v>65535</v>
      </c>
      <c r="FT384" s="1">
        <v>65535</v>
      </c>
      <c r="FU384" s="1">
        <v>65535</v>
      </c>
      <c r="FV384" s="1">
        <v>65535</v>
      </c>
      <c r="FW384" s="1">
        <v>65535</v>
      </c>
      <c r="FX384" s="1">
        <v>65535</v>
      </c>
      <c r="FY384" s="1">
        <v>65535</v>
      </c>
      <c r="FZ384" s="1">
        <v>65535</v>
      </c>
      <c r="GA384" s="1">
        <v>65535</v>
      </c>
      <c r="GB384" s="1">
        <v>65535</v>
      </c>
      <c r="GC384" s="1">
        <v>65535</v>
      </c>
      <c r="GD384" s="1">
        <v>65535</v>
      </c>
      <c r="GE384" s="1">
        <v>65535</v>
      </c>
      <c r="GF384" s="1">
        <v>65535</v>
      </c>
      <c r="GG384" s="1">
        <v>65535</v>
      </c>
      <c r="GH384" s="1">
        <v>65535</v>
      </c>
      <c r="GI384" s="1">
        <v>65535</v>
      </c>
      <c r="GJ384" s="1">
        <v>65535</v>
      </c>
      <c r="GK384" s="1">
        <v>65535</v>
      </c>
      <c r="GL384" s="1">
        <v>65535</v>
      </c>
      <c r="GM384" s="1">
        <v>65535</v>
      </c>
      <c r="GN384" s="1">
        <v>65535</v>
      </c>
      <c r="GO384" s="1">
        <v>65535</v>
      </c>
      <c r="GP384" s="1">
        <v>65535</v>
      </c>
      <c r="GQ384" s="1">
        <v>65535</v>
      </c>
      <c r="GR384" s="1">
        <v>65535</v>
      </c>
      <c r="GS384" s="1">
        <v>65535</v>
      </c>
      <c r="GT384" s="1">
        <v>65535</v>
      </c>
      <c r="GU384" s="1">
        <v>65535</v>
      </c>
      <c r="GV384" s="1">
        <v>65535</v>
      </c>
      <c r="GW384" s="1">
        <v>65535</v>
      </c>
      <c r="GX384" s="1">
        <v>65535</v>
      </c>
      <c r="GY384" s="1">
        <v>65535</v>
      </c>
      <c r="GZ384" s="1">
        <v>65535</v>
      </c>
      <c r="HA384" s="1">
        <v>65535</v>
      </c>
      <c r="HB384" s="1">
        <v>65535</v>
      </c>
      <c r="HC384" s="1">
        <v>65535</v>
      </c>
      <c r="HD384" s="1">
        <v>65535</v>
      </c>
      <c r="HE384" s="1">
        <v>65535</v>
      </c>
      <c r="HF384" s="1">
        <v>65535</v>
      </c>
      <c r="HG384" s="1">
        <v>65535</v>
      </c>
      <c r="HH384" s="1">
        <v>65535</v>
      </c>
      <c r="HI384" s="1">
        <v>65535</v>
      </c>
      <c r="HJ384" s="1">
        <v>65535</v>
      </c>
      <c r="HK384" s="1">
        <v>65535</v>
      </c>
      <c r="HL384" s="1">
        <v>65535</v>
      </c>
      <c r="HM384" s="1">
        <v>65535</v>
      </c>
      <c r="HN384" s="1">
        <v>65535</v>
      </c>
      <c r="HO384" s="1">
        <v>65535</v>
      </c>
      <c r="HP384" s="1">
        <v>65535</v>
      </c>
      <c r="HQ384" s="1">
        <v>65535</v>
      </c>
      <c r="HR384" s="1">
        <v>65535</v>
      </c>
      <c r="HS384" s="1">
        <v>11.3</v>
      </c>
      <c r="HT384" s="1">
        <v>10</v>
      </c>
      <c r="HU384" s="1">
        <v>11.6</v>
      </c>
      <c r="HV384" s="1">
        <v>10.1</v>
      </c>
      <c r="HW384" s="1">
        <v>11.6</v>
      </c>
      <c r="HX384" s="1">
        <v>12.9</v>
      </c>
      <c r="HY384" s="1">
        <v>11.4</v>
      </c>
      <c r="HZ384" s="1">
        <v>12.9</v>
      </c>
      <c r="IA384" s="1">
        <v>11</v>
      </c>
      <c r="IB384" s="1">
        <v>7.1</v>
      </c>
      <c r="IC384" s="1">
        <v>9</v>
      </c>
      <c r="ID384" s="1">
        <v>8.9</v>
      </c>
      <c r="IE384" s="1">
        <v>10.1</v>
      </c>
      <c r="IF384" s="1">
        <v>11.4</v>
      </c>
      <c r="IG384" s="1">
        <v>11.7</v>
      </c>
      <c r="IH384" s="1">
        <v>7.7</v>
      </c>
      <c r="II384" s="1">
        <v>10.7</v>
      </c>
      <c r="IJ384" s="1">
        <v>10.1</v>
      </c>
      <c r="IK384" s="1">
        <v>9.1999999999999993</v>
      </c>
      <c r="IL384" s="1">
        <v>8.3000000000000007</v>
      </c>
      <c r="IM384" s="1">
        <v>9.9</v>
      </c>
      <c r="IN384" s="1">
        <v>11.9</v>
      </c>
      <c r="IO384" s="1">
        <v>10.1</v>
      </c>
      <c r="IP384" s="1">
        <v>7.3</v>
      </c>
      <c r="IQ384" s="1">
        <v>8.5</v>
      </c>
      <c r="IR384" s="1">
        <v>11.1</v>
      </c>
      <c r="IS384" s="1">
        <v>10.3</v>
      </c>
      <c r="IT384" s="1">
        <v>8.1999999999999993</v>
      </c>
      <c r="IU384" s="1">
        <v>11</v>
      </c>
      <c r="IV384" s="1">
        <v>10.6</v>
      </c>
      <c r="IW384" s="1">
        <v>10.8</v>
      </c>
      <c r="IX384" s="1">
        <v>8.1999999999999993</v>
      </c>
      <c r="IY384" s="1">
        <v>9.8000000000000007</v>
      </c>
      <c r="IZ384" s="1">
        <v>10.199999999999999</v>
      </c>
      <c r="JA384" s="1">
        <v>8.6</v>
      </c>
      <c r="JB384" s="1">
        <v>10.6</v>
      </c>
      <c r="JC384" s="1">
        <v>10.5</v>
      </c>
      <c r="JD384" s="1">
        <v>10.9</v>
      </c>
      <c r="JE384" s="1">
        <v>13.1</v>
      </c>
      <c r="JF384" s="1">
        <v>12</v>
      </c>
      <c r="JG384" s="1">
        <v>10.199999999999999</v>
      </c>
      <c r="JH384" s="1">
        <v>9.6999999999999993</v>
      </c>
      <c r="JI384" s="1">
        <v>0</v>
      </c>
      <c r="JJ384" s="1">
        <v>0</v>
      </c>
      <c r="JK384" s="1">
        <v>9.3000000000000007</v>
      </c>
      <c r="JL384" s="1">
        <v>10.7</v>
      </c>
      <c r="JM384" s="1">
        <v>9.4</v>
      </c>
      <c r="JN384" s="1">
        <v>11.2</v>
      </c>
      <c r="JO384" s="1">
        <v>9.3000000000000007</v>
      </c>
      <c r="JP384" s="1">
        <v>10.9</v>
      </c>
      <c r="JQ384" s="1">
        <v>11.7</v>
      </c>
      <c r="JR384" s="1">
        <v>8.6999999999999993</v>
      </c>
      <c r="JS384" s="1">
        <v>9.8000000000000007</v>
      </c>
      <c r="JT384" s="1">
        <v>10.1</v>
      </c>
      <c r="JU384" s="1">
        <v>0</v>
      </c>
      <c r="JV384" s="1">
        <v>10.5</v>
      </c>
      <c r="JW384" s="1">
        <v>0</v>
      </c>
      <c r="JX384" s="1">
        <v>0</v>
      </c>
      <c r="JY384" s="1">
        <v>10.1</v>
      </c>
      <c r="JZ384" s="1">
        <v>8.4</v>
      </c>
      <c r="KA384" s="1">
        <v>9.4</v>
      </c>
      <c r="KB384" s="1">
        <v>8.8000000000000007</v>
      </c>
      <c r="KC384" s="1">
        <v>9.9</v>
      </c>
      <c r="KD384" s="1">
        <v>0</v>
      </c>
      <c r="KE384" s="1">
        <v>9.6999999999999993</v>
      </c>
      <c r="KF384" s="1">
        <v>0</v>
      </c>
      <c r="KG384" s="1">
        <v>0</v>
      </c>
      <c r="KH384" s="1">
        <v>11.7</v>
      </c>
      <c r="KI384" s="1">
        <v>11.2</v>
      </c>
      <c r="KJ384" s="1">
        <v>8.6</v>
      </c>
      <c r="KK384" s="1">
        <v>8.3000000000000007</v>
      </c>
      <c r="KL384" s="1">
        <v>9.1999999999999993</v>
      </c>
      <c r="KM384" s="1">
        <v>11</v>
      </c>
      <c r="KN384" s="1">
        <v>10.8</v>
      </c>
      <c r="KO384" s="1">
        <v>8.3000000000000007</v>
      </c>
      <c r="KP384" s="1">
        <v>9.6</v>
      </c>
      <c r="KQ384" s="1">
        <v>8.5</v>
      </c>
      <c r="KR384" s="1">
        <v>9</v>
      </c>
      <c r="KS384" s="1">
        <v>10.6</v>
      </c>
      <c r="KT384" s="1">
        <v>10.199999999999999</v>
      </c>
      <c r="KU384" s="1">
        <v>9.6999999999999993</v>
      </c>
      <c r="KV384" s="1">
        <v>9.5</v>
      </c>
      <c r="KW384" s="1">
        <v>12.3</v>
      </c>
      <c r="KX384" s="1">
        <v>9.5</v>
      </c>
      <c r="KY384" s="1">
        <v>9.9</v>
      </c>
      <c r="KZ384" s="1">
        <v>7.9</v>
      </c>
      <c r="LA384" s="1">
        <v>9.1</v>
      </c>
      <c r="LB384" s="1">
        <v>0</v>
      </c>
      <c r="LC384" s="1">
        <v>9.6999999999999993</v>
      </c>
      <c r="LD384" s="1">
        <v>11.6</v>
      </c>
      <c r="LE384" s="1">
        <v>11.3</v>
      </c>
      <c r="LF384" s="1">
        <v>10.5</v>
      </c>
      <c r="LG384" s="1">
        <v>10.8</v>
      </c>
      <c r="LH384" s="1">
        <v>11.3</v>
      </c>
      <c r="LI384" s="1">
        <v>0</v>
      </c>
      <c r="LJ384" s="1">
        <v>11.1</v>
      </c>
      <c r="LK384" s="1">
        <v>0</v>
      </c>
      <c r="LL384" s="1">
        <v>0</v>
      </c>
      <c r="LM384" s="1">
        <v>10.5</v>
      </c>
      <c r="LN384" s="1">
        <v>11.7</v>
      </c>
      <c r="LO384" s="1">
        <v>10.199999999999999</v>
      </c>
      <c r="LP384" s="1">
        <v>8.6999999999999993</v>
      </c>
      <c r="LQ384" s="1">
        <v>8.1</v>
      </c>
      <c r="LR384" s="1">
        <v>9.6</v>
      </c>
      <c r="LS384" s="1">
        <v>0</v>
      </c>
      <c r="LT384" s="1">
        <v>11.2</v>
      </c>
      <c r="LU384" s="1">
        <v>8.8000000000000007</v>
      </c>
      <c r="LV384" s="1">
        <v>10.8</v>
      </c>
      <c r="LW384" s="1">
        <v>7.9</v>
      </c>
      <c r="LX384" s="1">
        <v>11.1</v>
      </c>
      <c r="LY384" s="1">
        <v>9.1999999999999993</v>
      </c>
      <c r="LZ384" s="1">
        <v>12.5</v>
      </c>
      <c r="MA384" s="1">
        <v>11.5</v>
      </c>
      <c r="MB384" s="1">
        <v>10.199999999999999</v>
      </c>
      <c r="MC384" s="1">
        <v>10.3</v>
      </c>
      <c r="MD384" s="1">
        <v>10.5</v>
      </c>
      <c r="ME384" s="1">
        <v>65535</v>
      </c>
      <c r="MF384" s="1">
        <v>65535</v>
      </c>
      <c r="MG384" s="1">
        <v>65535</v>
      </c>
      <c r="MH384" s="1">
        <v>65535</v>
      </c>
      <c r="MI384" s="1">
        <v>65535</v>
      </c>
      <c r="MJ384" s="1">
        <v>65535</v>
      </c>
      <c r="MK384" s="1">
        <v>65535</v>
      </c>
      <c r="ML384" s="1">
        <v>65535</v>
      </c>
      <c r="MM384" s="1">
        <v>65535</v>
      </c>
      <c r="MN384" s="1">
        <v>65535</v>
      </c>
      <c r="MO384" s="1">
        <v>65535</v>
      </c>
      <c r="MP384" s="1">
        <v>65535</v>
      </c>
      <c r="MQ384" s="1">
        <v>65535</v>
      </c>
      <c r="MR384" s="1">
        <v>65535</v>
      </c>
      <c r="MS384" s="1">
        <v>65535</v>
      </c>
      <c r="MT384" s="1">
        <v>65535</v>
      </c>
      <c r="MU384" s="1">
        <v>65535</v>
      </c>
      <c r="MV384" s="1">
        <v>65535</v>
      </c>
      <c r="MW384" s="1">
        <v>65535</v>
      </c>
      <c r="MX384" s="1">
        <v>65535</v>
      </c>
      <c r="MY384" s="1">
        <v>65535</v>
      </c>
      <c r="MZ384" s="1">
        <v>65535</v>
      </c>
      <c r="NA384" s="1">
        <v>65535</v>
      </c>
      <c r="NB384" s="1">
        <v>65535</v>
      </c>
      <c r="NC384" s="1">
        <v>65535</v>
      </c>
      <c r="ND384" s="1">
        <v>65535</v>
      </c>
      <c r="NE384" s="1">
        <v>65535</v>
      </c>
      <c r="NF384" s="1">
        <v>65535</v>
      </c>
      <c r="NG384" s="1">
        <v>65535</v>
      </c>
      <c r="NH384" s="1">
        <v>65535</v>
      </c>
      <c r="NI384" s="1">
        <v>11.5</v>
      </c>
      <c r="NJ384" s="6">
        <f t="shared" si="270"/>
        <v>0.967741935483871</v>
      </c>
      <c r="NK384" s="3">
        <f t="shared" si="271"/>
        <v>0.9642857142857143</v>
      </c>
      <c r="NL384" s="3">
        <f t="shared" si="272"/>
        <v>0.41935483870967744</v>
      </c>
      <c r="NM384" s="3">
        <f t="shared" si="273"/>
        <v>0</v>
      </c>
      <c r="NN384" s="3">
        <f t="shared" si="274"/>
        <v>0</v>
      </c>
      <c r="NO384" s="3">
        <f t="shared" si="275"/>
        <v>0</v>
      </c>
      <c r="NP384" s="3">
        <f t="shared" si="276"/>
        <v>0</v>
      </c>
      <c r="NQ384" s="3">
        <f t="shared" si="277"/>
        <v>0.80645161290322576</v>
      </c>
      <c r="NR384" s="3">
        <f t="shared" si="278"/>
        <v>1</v>
      </c>
      <c r="NS384" s="3">
        <f t="shared" si="279"/>
        <v>1</v>
      </c>
      <c r="NT384" s="3">
        <f t="shared" si="280"/>
        <v>1</v>
      </c>
      <c r="NU384" s="3">
        <f t="shared" si="281"/>
        <v>3.2258064516129031E-2</v>
      </c>
      <c r="NV384" s="3">
        <f t="shared" si="282"/>
        <v>0.51232876712328768</v>
      </c>
      <c r="NW384" s="5">
        <f t="shared" si="283"/>
        <v>8.5733333333333341</v>
      </c>
      <c r="NX384" s="1">
        <f t="shared" si="284"/>
        <v>9.2407407407407405</v>
      </c>
      <c r="NY384" s="1" t="e">
        <f t="shared" si="285"/>
        <v>#N/A</v>
      </c>
      <c r="NZ384" s="1" t="e">
        <f t="shared" si="286"/>
        <v>#N/A</v>
      </c>
      <c r="OA384" s="1" t="e">
        <f t="shared" si="287"/>
        <v>#N/A</v>
      </c>
      <c r="OB384" s="1" t="e">
        <f t="shared" si="288"/>
        <v>#N/A</v>
      </c>
      <c r="OC384" s="1" t="e">
        <f t="shared" si="289"/>
        <v>#N/A</v>
      </c>
      <c r="OD384" s="1">
        <f t="shared" si="290"/>
        <v>10.187999999999999</v>
      </c>
      <c r="OE384" s="1">
        <f t="shared" si="291"/>
        <v>9.2299999999999986</v>
      </c>
      <c r="OF384" s="1">
        <f t="shared" si="292"/>
        <v>8.1483870967741936</v>
      </c>
      <c r="OG384" s="1">
        <f t="shared" si="293"/>
        <v>8.6066666666666656</v>
      </c>
      <c r="OH384" s="1" t="e">
        <f t="shared" si="294"/>
        <v>#N/A</v>
      </c>
      <c r="OI384" s="111" t="e">
        <f>NA()</f>
        <v>#N/A</v>
      </c>
      <c r="OJ384" s="112" t="e">
        <f>NA()</f>
        <v>#N/A</v>
      </c>
      <c r="OK384" s="112" t="e">
        <f>NA()</f>
        <v>#N/A</v>
      </c>
      <c r="OL384" s="112" t="e">
        <f>NA()</f>
        <v>#N/A</v>
      </c>
      <c r="OM384" s="112" t="e">
        <f>NA()</f>
        <v>#N/A</v>
      </c>
      <c r="ON384" s="112" t="e">
        <f>NA()</f>
        <v>#N/A</v>
      </c>
      <c r="OO384" s="112" t="e">
        <f>NA()</f>
        <v>#N/A</v>
      </c>
      <c r="OP384" s="112" t="e">
        <f>NA()</f>
        <v>#N/A</v>
      </c>
      <c r="OQ384" s="112" t="e">
        <f>NA()</f>
        <v>#N/A</v>
      </c>
      <c r="OR384" s="112" t="e">
        <f>NA()</f>
        <v>#N/A</v>
      </c>
      <c r="OS384" s="112" t="e">
        <f>NA()</f>
        <v>#N/A</v>
      </c>
      <c r="OT384" s="112" t="e">
        <f>NA()</f>
        <v>#N/A</v>
      </c>
      <c r="OU384" s="5" t="e">
        <f t="shared" si="295"/>
        <v>#N/A</v>
      </c>
      <c r="OV384" s="1" t="e">
        <f t="shared" si="296"/>
        <v>#N/A</v>
      </c>
      <c r="OW384" s="1" t="e">
        <f t="shared" si="297"/>
        <v>#N/A</v>
      </c>
      <c r="OX384" s="1" t="e">
        <f t="shared" si="298"/>
        <v>#N/A</v>
      </c>
      <c r="OY384" s="1" t="e">
        <f t="shared" si="299"/>
        <v>#N/A</v>
      </c>
      <c r="OZ384" s="1" t="e">
        <f t="shared" si="300"/>
        <v>#N/A</v>
      </c>
      <c r="PA384" s="1" t="e">
        <f t="shared" si="301"/>
        <v>#N/A</v>
      </c>
      <c r="PB384" s="1" t="e">
        <f t="shared" si="302"/>
        <v>#N/A</v>
      </c>
      <c r="PC384" s="1" t="e">
        <f t="shared" si="303"/>
        <v>#N/A</v>
      </c>
      <c r="PD384" s="1" t="e">
        <f t="shared" si="304"/>
        <v>#N/A</v>
      </c>
      <c r="PE384" s="1" t="e">
        <f t="shared" si="305"/>
        <v>#N/A</v>
      </c>
      <c r="PF384" s="1" t="e">
        <f t="shared" si="306"/>
        <v>#N/A</v>
      </c>
      <c r="PG384" s="111" t="e">
        <f>NA()</f>
        <v>#N/A</v>
      </c>
      <c r="PH384" s="112" t="e">
        <f>NA()</f>
        <v>#N/A</v>
      </c>
      <c r="PI384" s="112" t="e">
        <f>NA()</f>
        <v>#N/A</v>
      </c>
      <c r="PJ384" s="112" t="e">
        <f>NA()</f>
        <v>#N/A</v>
      </c>
      <c r="PK384" s="112" t="e">
        <f>NA()</f>
        <v>#N/A</v>
      </c>
      <c r="PL384" s="112" t="e">
        <f>NA()</f>
        <v>#N/A</v>
      </c>
      <c r="PM384" s="112" t="e">
        <f>NA()</f>
        <v>#N/A</v>
      </c>
      <c r="PN384" s="112" t="e">
        <f>NA()</f>
        <v>#N/A</v>
      </c>
      <c r="PO384" s="112" t="e">
        <f>NA()</f>
        <v>#N/A</v>
      </c>
      <c r="PP384" s="112" t="e">
        <f>NA()</f>
        <v>#N/A</v>
      </c>
      <c r="PQ384" s="112" t="e">
        <f>NA()</f>
        <v>#N/A</v>
      </c>
      <c r="PR384" s="137" t="e">
        <f>NA()</f>
        <v>#N/A</v>
      </c>
      <c r="PS384" s="5">
        <f t="array" ref="PS384">+IF(ISERROR($NW384)=FALSE,MIN(IF($H384:$AL384&lt;65534,$H384:$AL384,"")),NA())</f>
        <v>0</v>
      </c>
      <c r="PT384" s="1">
        <f t="array" ref="PT384">+IF(ISERROR($NX384)=FALSE,MIN(IF($AM384:$BN384&lt;65534,$AM384:$BN384,"")),NA())</f>
        <v>0</v>
      </c>
      <c r="PU384" s="1" t="e">
        <f t="array" ref="PU384">+IF(ISERROR($NY384)=FALSE,MIN(IF($BP384:$CT384&lt;65534,$BP384:$CT384,"")),NA())</f>
        <v>#N/A</v>
      </c>
      <c r="PV384" s="1" t="e">
        <f t="array" ref="PV384">+IF(ISERROR($NZ384)=FALSE,MIN(IF($CU384:$DX384&lt;65534,$CU384:$DX384,"")),NA())</f>
        <v>#N/A</v>
      </c>
      <c r="PW384" s="1" t="e">
        <f t="array" ref="PW384">+IF(ISERROR($OA384)=FALSE,MIN(IF($DY384:$FC384&lt;65534,$DY384:$FC384,"")),NA())</f>
        <v>#N/A</v>
      </c>
      <c r="PX384" s="1" t="e">
        <f t="array" ref="PX384">+IF(ISERROR($OB384)=FALSE,MIN(IF($FD384:$GG384&lt;65534,$FD384:$GG384,"")),NA())</f>
        <v>#N/A</v>
      </c>
      <c r="PY384" s="1" t="e">
        <f t="array" ref="PY384">+IF(ISERROR($OC384)=FALSE,MIN(IF($GH384:$HL384&lt;65534,$GH384:$HL384,"")),NA())</f>
        <v>#N/A</v>
      </c>
      <c r="PZ384" s="1">
        <f t="array" ref="PZ384">+IF(ISERROR($OD384)=FALSE,MIN(IF($HM384:$IQ384&lt;65534,$HM384:$IQ384,"")),NA())</f>
        <v>7.1</v>
      </c>
      <c r="QA384" s="1">
        <f t="array" ref="QA384">+IF(ISERROR($OE384)=FALSE,MIN(IF($IR384:$JU384&lt;65534,$IR384:$JU384,"")),NA())</f>
        <v>0</v>
      </c>
      <c r="QB384" s="1">
        <f t="array" ref="QB384">+IF(ISERROR($OF384)=FALSE,MIN(IF($JV384:$KZ384&lt;65534,$JV384:$KZ384,"")),NA())</f>
        <v>0</v>
      </c>
      <c r="QC384" s="1">
        <f t="array" ref="QC384">+IF(ISERROR($OG384)=FALSE,MIN(IF($LA384:$MD384&lt;65534,$LA384:$MD384,"")),NA())</f>
        <v>0</v>
      </c>
      <c r="QD384" s="1" t="e">
        <f t="array" ref="QD384">+IF(ISERROR($OH384)=FALSE,MIN(IF($ME384:$NI384&lt;65534,$ME384:$NI384,"")),NA())</f>
        <v>#N/A</v>
      </c>
      <c r="QE384" s="5" t="e">
        <f t="shared" si="307"/>
        <v>#N/A</v>
      </c>
      <c r="QF384" s="1" t="e">
        <f t="shared" si="308"/>
        <v>#N/A</v>
      </c>
      <c r="QG384" s="1" t="e">
        <f t="shared" si="309"/>
        <v>#N/A</v>
      </c>
      <c r="QH384" s="1" t="e">
        <f t="shared" si="310"/>
        <v>#N/A</v>
      </c>
      <c r="QI384" s="1" t="e">
        <f t="shared" si="311"/>
        <v>#N/A</v>
      </c>
      <c r="QJ384" s="1" t="e">
        <f t="shared" si="312"/>
        <v>#N/A</v>
      </c>
      <c r="QK384" s="1" t="e">
        <f t="shared" si="313"/>
        <v>#N/A</v>
      </c>
      <c r="QL384" s="1" t="e">
        <f t="shared" si="314"/>
        <v>#N/A</v>
      </c>
      <c r="QM384" s="1" t="e">
        <f t="shared" si="315"/>
        <v>#N/A</v>
      </c>
      <c r="QN384" s="1" t="e">
        <f t="shared" si="316"/>
        <v>#N/A</v>
      </c>
      <c r="QO384" s="1" t="e">
        <f t="shared" si="317"/>
        <v>#N/A</v>
      </c>
      <c r="QP384" s="1" t="e">
        <f t="shared" si="318"/>
        <v>#N/A</v>
      </c>
      <c r="QQ384" s="5" t="s">
        <v>893</v>
      </c>
    </row>
    <row r="385" spans="1:459" s="1" customFormat="1" x14ac:dyDescent="0.2">
      <c r="A385" s="130">
        <v>24015110</v>
      </c>
      <c r="B385" s="131">
        <v>-73.851749999999996</v>
      </c>
      <c r="C385" s="131">
        <v>5.303805555555555</v>
      </c>
      <c r="D385" s="132">
        <v>2610</v>
      </c>
      <c r="E385" s="133" t="s">
        <v>725</v>
      </c>
      <c r="F385" s="133" t="s">
        <v>726</v>
      </c>
      <c r="G385" s="133" t="s">
        <v>42</v>
      </c>
      <c r="H385" s="1">
        <v>65535</v>
      </c>
      <c r="I385" s="1">
        <v>1.9</v>
      </c>
      <c r="J385" s="1">
        <v>5.4</v>
      </c>
      <c r="K385" s="1">
        <v>5.6</v>
      </c>
      <c r="L385" s="1">
        <v>5.8</v>
      </c>
      <c r="M385" s="1">
        <v>6.3</v>
      </c>
      <c r="N385" s="1">
        <v>9.9</v>
      </c>
      <c r="O385" s="1">
        <v>6.6</v>
      </c>
      <c r="P385" s="1">
        <v>6</v>
      </c>
      <c r="Q385" s="1">
        <v>10.4</v>
      </c>
      <c r="R385" s="1">
        <v>10</v>
      </c>
      <c r="S385" s="1">
        <v>8.4</v>
      </c>
      <c r="T385" s="1">
        <v>8.6</v>
      </c>
      <c r="U385" s="1">
        <v>10.4</v>
      </c>
      <c r="V385" s="1">
        <v>7</v>
      </c>
      <c r="W385" s="1">
        <v>7.4</v>
      </c>
      <c r="X385" s="1">
        <v>7.5</v>
      </c>
      <c r="Y385" s="1">
        <v>6.4</v>
      </c>
      <c r="Z385" s="1">
        <v>7.2</v>
      </c>
      <c r="AA385" s="1">
        <v>8.6</v>
      </c>
      <c r="AB385" s="1">
        <v>4.9000000000000004</v>
      </c>
      <c r="AC385" s="1">
        <v>9.1999999999999993</v>
      </c>
      <c r="AD385" s="1">
        <v>8.1</v>
      </c>
      <c r="AE385" s="1">
        <v>9.1</v>
      </c>
      <c r="AF385" s="1">
        <v>6.6</v>
      </c>
      <c r="AG385" s="1">
        <v>5.8</v>
      </c>
      <c r="AH385" s="1">
        <v>4.4000000000000004</v>
      </c>
      <c r="AI385" s="1">
        <v>8.8000000000000007</v>
      </c>
      <c r="AJ385" s="1">
        <v>10</v>
      </c>
      <c r="AK385" s="1">
        <v>7.2</v>
      </c>
      <c r="AL385" s="1">
        <v>9.3000000000000007</v>
      </c>
      <c r="AM385" s="1">
        <v>65535</v>
      </c>
      <c r="AN385" s="1">
        <v>7.1</v>
      </c>
      <c r="AO385" s="1">
        <v>6.5</v>
      </c>
      <c r="AP385" s="1">
        <v>5.4</v>
      </c>
      <c r="AQ385" s="1">
        <v>8.3000000000000007</v>
      </c>
      <c r="AR385" s="1">
        <v>9.4</v>
      </c>
      <c r="AS385" s="1">
        <v>10.4</v>
      </c>
      <c r="AT385" s="1">
        <v>12.1</v>
      </c>
      <c r="AU385" s="1">
        <v>11</v>
      </c>
      <c r="AV385" s="1">
        <v>7.9</v>
      </c>
      <c r="AW385" s="1">
        <v>5.8</v>
      </c>
      <c r="AX385" s="1">
        <v>5.5</v>
      </c>
      <c r="AY385" s="1">
        <v>6.8</v>
      </c>
      <c r="AZ385" s="1">
        <v>7.7</v>
      </c>
      <c r="BA385" s="1">
        <v>6.3</v>
      </c>
      <c r="BB385" s="1">
        <v>9.3000000000000007</v>
      </c>
      <c r="BC385" s="1">
        <v>6.7</v>
      </c>
      <c r="BD385" s="1">
        <v>9.6</v>
      </c>
      <c r="BE385" s="1">
        <v>11.6</v>
      </c>
      <c r="BF385" s="1">
        <v>10.3</v>
      </c>
      <c r="BG385" s="1">
        <v>9.3000000000000007</v>
      </c>
      <c r="BH385" s="1">
        <v>8.8000000000000007</v>
      </c>
      <c r="BI385" s="1">
        <v>8.1</v>
      </c>
      <c r="BJ385" s="1">
        <v>11.6</v>
      </c>
      <c r="BK385" s="1">
        <v>11.6</v>
      </c>
      <c r="BL385" s="1">
        <v>7.5</v>
      </c>
      <c r="BM385" s="1">
        <v>10.8</v>
      </c>
      <c r="BN385" s="1">
        <v>9.3000000000000007</v>
      </c>
      <c r="BO385" s="102"/>
      <c r="BP385" s="1">
        <v>9.3000000000000007</v>
      </c>
      <c r="BQ385" s="1">
        <v>11.2</v>
      </c>
      <c r="BR385" s="1">
        <v>8.9</v>
      </c>
      <c r="BS385" s="1">
        <v>7.3</v>
      </c>
      <c r="BT385" s="1">
        <v>12.3</v>
      </c>
      <c r="BU385" s="1">
        <v>11.2</v>
      </c>
      <c r="BV385" s="1">
        <v>8.6</v>
      </c>
      <c r="BW385" s="1">
        <v>9.6999999999999993</v>
      </c>
      <c r="BX385" s="1">
        <v>65535</v>
      </c>
      <c r="BY385" s="1">
        <v>65535</v>
      </c>
      <c r="BZ385" s="1">
        <v>65535</v>
      </c>
      <c r="CA385" s="1">
        <v>65535</v>
      </c>
      <c r="CB385" s="1">
        <v>65535</v>
      </c>
      <c r="CC385" s="1">
        <v>65535</v>
      </c>
      <c r="CD385" s="1">
        <v>65535</v>
      </c>
      <c r="CE385" s="1">
        <v>65535</v>
      </c>
      <c r="CF385" s="1">
        <v>65535</v>
      </c>
      <c r="CG385" s="1">
        <v>65535</v>
      </c>
      <c r="CH385" s="1">
        <v>65535</v>
      </c>
      <c r="CI385" s="1">
        <v>65535</v>
      </c>
      <c r="CJ385" s="1">
        <v>65535</v>
      </c>
      <c r="CK385" s="1">
        <v>65535</v>
      </c>
      <c r="CL385" s="1">
        <v>65535</v>
      </c>
      <c r="CM385" s="1">
        <v>65535</v>
      </c>
      <c r="CN385" s="1">
        <v>65535</v>
      </c>
      <c r="CO385" s="1">
        <v>65535</v>
      </c>
      <c r="CP385" s="1">
        <v>65535</v>
      </c>
      <c r="CQ385" s="1">
        <v>65535</v>
      </c>
      <c r="CR385" s="1">
        <v>65535</v>
      </c>
      <c r="CS385" s="1">
        <v>65535</v>
      </c>
      <c r="CT385" s="1">
        <v>65535</v>
      </c>
      <c r="CU385" s="1">
        <v>65535</v>
      </c>
      <c r="CV385" s="1">
        <v>65535</v>
      </c>
      <c r="CW385" s="1">
        <v>65535</v>
      </c>
      <c r="CX385" s="1">
        <v>65535</v>
      </c>
      <c r="CY385" s="1">
        <v>65535</v>
      </c>
      <c r="CZ385" s="1">
        <v>65535</v>
      </c>
      <c r="DA385" s="1">
        <v>65535</v>
      </c>
      <c r="DB385" s="1">
        <v>65535</v>
      </c>
      <c r="DC385" s="1">
        <v>65535</v>
      </c>
      <c r="DD385" s="1">
        <v>65535</v>
      </c>
      <c r="DE385" s="1">
        <v>65535</v>
      </c>
      <c r="DF385" s="1">
        <v>65535</v>
      </c>
      <c r="DG385" s="1">
        <v>65535</v>
      </c>
      <c r="DH385" s="1">
        <v>65535</v>
      </c>
      <c r="DI385" s="1">
        <v>65535</v>
      </c>
      <c r="DJ385" s="1">
        <v>65535</v>
      </c>
      <c r="DK385" s="1">
        <v>65535</v>
      </c>
      <c r="DL385" s="1">
        <v>65535</v>
      </c>
      <c r="DM385" s="1">
        <v>65535</v>
      </c>
      <c r="DN385" s="1">
        <v>65535</v>
      </c>
      <c r="DO385" s="1">
        <v>65535</v>
      </c>
      <c r="DP385" s="1">
        <v>65535</v>
      </c>
      <c r="DQ385" s="1">
        <v>65535</v>
      </c>
      <c r="DR385" s="1">
        <v>65535</v>
      </c>
      <c r="DS385" s="1">
        <v>65535</v>
      </c>
      <c r="DT385" s="1">
        <v>65535</v>
      </c>
      <c r="DU385" s="1">
        <v>65535</v>
      </c>
      <c r="DV385" s="1">
        <v>65535</v>
      </c>
      <c r="DW385" s="1">
        <v>65535</v>
      </c>
      <c r="DX385" s="1">
        <v>65535</v>
      </c>
      <c r="DY385" s="1">
        <v>65535</v>
      </c>
      <c r="DZ385" s="1">
        <v>65535</v>
      </c>
      <c r="EA385" s="1">
        <v>65535</v>
      </c>
      <c r="EB385" s="1">
        <v>65535</v>
      </c>
      <c r="EC385" s="1">
        <v>65535</v>
      </c>
      <c r="ED385" s="1">
        <v>65535</v>
      </c>
      <c r="EE385" s="1">
        <v>65535</v>
      </c>
      <c r="EF385" s="1">
        <v>65535</v>
      </c>
      <c r="EG385" s="1">
        <v>65535</v>
      </c>
      <c r="EH385" s="1">
        <v>65535</v>
      </c>
      <c r="EI385" s="1">
        <v>65535</v>
      </c>
      <c r="EJ385" s="1">
        <v>65535</v>
      </c>
      <c r="EK385" s="1">
        <v>65535</v>
      </c>
      <c r="EL385" s="1">
        <v>65535</v>
      </c>
      <c r="EM385" s="1">
        <v>65535</v>
      </c>
      <c r="EN385" s="1">
        <v>65535</v>
      </c>
      <c r="EO385" s="1">
        <v>65535</v>
      </c>
      <c r="EP385" s="1">
        <v>65535</v>
      </c>
      <c r="EQ385" s="1">
        <v>65535</v>
      </c>
      <c r="ER385" s="1">
        <v>65535</v>
      </c>
      <c r="ES385" s="1">
        <v>65535</v>
      </c>
      <c r="ET385" s="1">
        <v>65535</v>
      </c>
      <c r="EU385" s="1">
        <v>65535</v>
      </c>
      <c r="EV385" s="1">
        <v>65535</v>
      </c>
      <c r="EW385" s="1">
        <v>65535</v>
      </c>
      <c r="EX385" s="1">
        <v>65535</v>
      </c>
      <c r="EY385" s="1">
        <v>65535</v>
      </c>
      <c r="EZ385" s="1">
        <v>65535</v>
      </c>
      <c r="FA385" s="1">
        <v>65535</v>
      </c>
      <c r="FB385" s="1">
        <v>65535</v>
      </c>
      <c r="FC385" s="1">
        <v>65535</v>
      </c>
      <c r="FD385" s="1">
        <v>65535</v>
      </c>
      <c r="FE385" s="1">
        <v>65535</v>
      </c>
      <c r="FF385" s="1">
        <v>65535</v>
      </c>
      <c r="FG385" s="1">
        <v>65535</v>
      </c>
      <c r="FH385" s="1">
        <v>65535</v>
      </c>
      <c r="FI385" s="1">
        <v>65535</v>
      </c>
      <c r="FJ385" s="1">
        <v>65535</v>
      </c>
      <c r="FK385" s="1">
        <v>65535</v>
      </c>
      <c r="FL385" s="1">
        <v>65535</v>
      </c>
      <c r="FM385" s="1">
        <v>65535</v>
      </c>
      <c r="FN385" s="1">
        <v>65535</v>
      </c>
      <c r="FO385" s="1">
        <v>65535</v>
      </c>
      <c r="FP385" s="1">
        <v>65535</v>
      </c>
      <c r="FQ385" s="1">
        <v>65535</v>
      </c>
      <c r="FR385" s="1">
        <v>65535</v>
      </c>
      <c r="FS385" s="1">
        <v>65535</v>
      </c>
      <c r="FT385" s="1">
        <v>65535</v>
      </c>
      <c r="FU385" s="1">
        <v>65535</v>
      </c>
      <c r="FV385" s="1">
        <v>65535</v>
      </c>
      <c r="FW385" s="1">
        <v>65535</v>
      </c>
      <c r="FX385" s="1">
        <v>65535</v>
      </c>
      <c r="FY385" s="1">
        <v>65535</v>
      </c>
      <c r="FZ385" s="1">
        <v>65535</v>
      </c>
      <c r="GA385" s="1">
        <v>65535</v>
      </c>
      <c r="GB385" s="1">
        <v>65535</v>
      </c>
      <c r="GC385" s="1">
        <v>65535</v>
      </c>
      <c r="GD385" s="1">
        <v>65535</v>
      </c>
      <c r="GE385" s="1">
        <v>65535</v>
      </c>
      <c r="GF385" s="1">
        <v>65535</v>
      </c>
      <c r="GG385" s="1">
        <v>65535</v>
      </c>
      <c r="GH385" s="1">
        <v>65535</v>
      </c>
      <c r="GI385" s="1">
        <v>65535</v>
      </c>
      <c r="GJ385" s="1">
        <v>65535</v>
      </c>
      <c r="GK385" s="1">
        <v>65535</v>
      </c>
      <c r="GL385" s="1">
        <v>65535</v>
      </c>
      <c r="GM385" s="1">
        <v>65535</v>
      </c>
      <c r="GN385" s="1">
        <v>65535</v>
      </c>
      <c r="GO385" s="1">
        <v>65535</v>
      </c>
      <c r="GP385" s="1">
        <v>65535</v>
      </c>
      <c r="GQ385" s="1">
        <v>65535</v>
      </c>
      <c r="GR385" s="1">
        <v>65535</v>
      </c>
      <c r="GS385" s="1">
        <v>65535</v>
      </c>
      <c r="GT385" s="1">
        <v>65535</v>
      </c>
      <c r="GU385" s="1">
        <v>65535</v>
      </c>
      <c r="GV385" s="1">
        <v>65535</v>
      </c>
      <c r="GW385" s="1">
        <v>65535</v>
      </c>
      <c r="GX385" s="1">
        <v>65535</v>
      </c>
      <c r="GY385" s="1">
        <v>65535</v>
      </c>
      <c r="GZ385" s="1">
        <v>65535</v>
      </c>
      <c r="HA385" s="1">
        <v>65535</v>
      </c>
      <c r="HB385" s="1">
        <v>65535</v>
      </c>
      <c r="HC385" s="1">
        <v>65535</v>
      </c>
      <c r="HD385" s="1">
        <v>65535</v>
      </c>
      <c r="HE385" s="1">
        <v>65535</v>
      </c>
      <c r="HF385" s="1">
        <v>65535</v>
      </c>
      <c r="HG385" s="1">
        <v>65535</v>
      </c>
      <c r="HH385" s="1">
        <v>65535</v>
      </c>
      <c r="HI385" s="1">
        <v>65535</v>
      </c>
      <c r="HJ385" s="1">
        <v>65535</v>
      </c>
      <c r="HK385" s="1">
        <v>65535</v>
      </c>
      <c r="HL385" s="1">
        <v>65535</v>
      </c>
      <c r="HM385" s="1">
        <v>65535</v>
      </c>
      <c r="HN385" s="1">
        <v>65535</v>
      </c>
      <c r="HO385" s="1">
        <v>65535</v>
      </c>
      <c r="HP385" s="1">
        <v>65535</v>
      </c>
      <c r="HQ385" s="1">
        <v>65535</v>
      </c>
      <c r="HR385" s="1">
        <v>11.1</v>
      </c>
      <c r="HS385" s="1">
        <v>9.8000000000000007</v>
      </c>
      <c r="HT385" s="1">
        <v>8</v>
      </c>
      <c r="HU385" s="1">
        <v>8.1</v>
      </c>
      <c r="HV385" s="1">
        <v>6.4</v>
      </c>
      <c r="HW385" s="1">
        <v>11.1</v>
      </c>
      <c r="HX385" s="1">
        <v>10.8</v>
      </c>
      <c r="HY385" s="1">
        <v>10.7</v>
      </c>
      <c r="HZ385" s="1">
        <v>11.9</v>
      </c>
      <c r="IA385" s="1">
        <v>7.3</v>
      </c>
      <c r="IB385" s="1">
        <v>6.4</v>
      </c>
      <c r="IC385" s="1">
        <v>9.5</v>
      </c>
      <c r="ID385" s="1">
        <v>8.1</v>
      </c>
      <c r="IE385" s="1">
        <v>6.9</v>
      </c>
      <c r="IF385" s="1">
        <v>8.3000000000000007</v>
      </c>
      <c r="IG385" s="1">
        <v>10.5</v>
      </c>
      <c r="IH385" s="1">
        <v>4.4000000000000004</v>
      </c>
      <c r="II385" s="1">
        <v>7.4</v>
      </c>
      <c r="IJ385" s="1">
        <v>8.9</v>
      </c>
      <c r="IK385" s="1">
        <v>6.8</v>
      </c>
      <c r="IL385" s="1">
        <v>5</v>
      </c>
      <c r="IM385" s="1">
        <v>7.2</v>
      </c>
      <c r="IN385" s="1">
        <v>10</v>
      </c>
      <c r="IO385" s="1">
        <v>10</v>
      </c>
      <c r="IP385" s="1">
        <v>2.9</v>
      </c>
      <c r="IQ385" s="1">
        <v>5.8</v>
      </c>
      <c r="IR385" s="1">
        <v>9.3000000000000007</v>
      </c>
      <c r="IS385" s="1">
        <v>8.9</v>
      </c>
      <c r="IT385" s="1">
        <v>4.5999999999999996</v>
      </c>
      <c r="IU385" s="1">
        <v>8.6</v>
      </c>
      <c r="IV385" s="1">
        <v>8.1</v>
      </c>
      <c r="IW385" s="1">
        <v>7.7</v>
      </c>
      <c r="IX385" s="1">
        <v>4.4000000000000004</v>
      </c>
      <c r="IY385" s="1">
        <v>4.0999999999999996</v>
      </c>
      <c r="IZ385" s="1">
        <v>6.8</v>
      </c>
      <c r="JA385" s="1">
        <v>4.5999999999999996</v>
      </c>
      <c r="JB385" s="1">
        <v>8.6</v>
      </c>
      <c r="JC385" s="1">
        <v>7.6</v>
      </c>
      <c r="JD385" s="1">
        <v>9.3000000000000007</v>
      </c>
      <c r="JE385" s="1">
        <v>11.8</v>
      </c>
      <c r="JF385" s="1">
        <v>7</v>
      </c>
      <c r="JG385" s="1">
        <v>7.8</v>
      </c>
      <c r="JH385" s="1">
        <v>8.6</v>
      </c>
      <c r="JI385" s="1">
        <v>7.9</v>
      </c>
      <c r="JJ385" s="1">
        <v>11</v>
      </c>
      <c r="JK385" s="1">
        <v>6.7</v>
      </c>
      <c r="JL385" s="1">
        <v>8.6</v>
      </c>
      <c r="JM385" s="1">
        <v>7</v>
      </c>
      <c r="JN385" s="1">
        <v>11.2</v>
      </c>
      <c r="JO385" s="1">
        <v>10.5</v>
      </c>
      <c r="JP385" s="1">
        <v>10.1</v>
      </c>
      <c r="JQ385" s="1">
        <v>9.9</v>
      </c>
      <c r="JR385" s="1">
        <v>6.2</v>
      </c>
      <c r="JS385" s="1">
        <v>7.1</v>
      </c>
      <c r="JT385" s="1">
        <v>10.3</v>
      </c>
      <c r="JU385" s="1">
        <v>8.6999999999999993</v>
      </c>
      <c r="JV385" s="1">
        <v>7.2</v>
      </c>
      <c r="JW385" s="1">
        <v>7.4</v>
      </c>
      <c r="JX385" s="1">
        <v>8.1</v>
      </c>
      <c r="JY385" s="1">
        <v>7.3</v>
      </c>
      <c r="JZ385" s="1">
        <v>5.8</v>
      </c>
      <c r="KA385" s="1">
        <v>7.1</v>
      </c>
      <c r="KB385" s="1">
        <v>7.6</v>
      </c>
      <c r="KC385" s="1">
        <v>7.1</v>
      </c>
      <c r="KD385" s="1">
        <v>5.9</v>
      </c>
      <c r="KE385" s="1">
        <v>7.2</v>
      </c>
      <c r="KF385" s="1">
        <v>10.6</v>
      </c>
      <c r="KG385" s="1">
        <v>9.8000000000000007</v>
      </c>
      <c r="KH385" s="1">
        <v>8.6999999999999993</v>
      </c>
      <c r="KI385" s="1">
        <v>7.9</v>
      </c>
      <c r="KJ385" s="1">
        <v>5.7</v>
      </c>
      <c r="KK385" s="1">
        <v>7.3</v>
      </c>
      <c r="KL385" s="1">
        <v>5.7</v>
      </c>
      <c r="KM385" s="1">
        <v>9.3000000000000007</v>
      </c>
      <c r="KN385" s="1">
        <v>9.6999999999999993</v>
      </c>
      <c r="KO385" s="1">
        <v>6.6</v>
      </c>
      <c r="KP385" s="1">
        <v>8</v>
      </c>
      <c r="KQ385" s="1">
        <v>7.9</v>
      </c>
      <c r="KR385" s="1">
        <v>7.1</v>
      </c>
      <c r="KS385" s="1">
        <v>10.199999999999999</v>
      </c>
      <c r="KT385" s="1">
        <v>9.3000000000000007</v>
      </c>
      <c r="KU385" s="1">
        <v>10.5</v>
      </c>
      <c r="KV385" s="1">
        <v>6.9</v>
      </c>
      <c r="KW385" s="1">
        <v>6.5</v>
      </c>
      <c r="KX385" s="1">
        <v>7.5</v>
      </c>
      <c r="KY385" s="1">
        <v>7.2</v>
      </c>
      <c r="KZ385" s="1">
        <v>6.5</v>
      </c>
      <c r="LA385" s="1">
        <v>6.8</v>
      </c>
      <c r="LB385" s="1">
        <v>10.1</v>
      </c>
      <c r="LC385" s="1">
        <v>8.5</v>
      </c>
      <c r="LD385" s="1">
        <v>10.6</v>
      </c>
      <c r="LE385" s="1">
        <v>10.7</v>
      </c>
      <c r="LF385" s="1">
        <v>6.5</v>
      </c>
      <c r="LG385" s="1">
        <v>8</v>
      </c>
      <c r="LH385" s="1">
        <v>9.6</v>
      </c>
      <c r="LI385" s="1">
        <v>8.5</v>
      </c>
      <c r="LJ385" s="1">
        <v>10.3</v>
      </c>
      <c r="LK385" s="1">
        <v>10.7</v>
      </c>
      <c r="LL385" s="1">
        <v>10.199999999999999</v>
      </c>
      <c r="LM385" s="1">
        <v>10.1</v>
      </c>
      <c r="LN385" s="1">
        <v>11</v>
      </c>
      <c r="LO385" s="1">
        <v>10.1</v>
      </c>
      <c r="LP385" s="1">
        <v>8.3000000000000007</v>
      </c>
      <c r="LQ385" s="1">
        <v>6.1</v>
      </c>
      <c r="LR385" s="1">
        <v>8.6</v>
      </c>
      <c r="LS385" s="1">
        <v>8.1</v>
      </c>
      <c r="LT385" s="1">
        <v>10.5</v>
      </c>
      <c r="LU385" s="1">
        <v>7.2</v>
      </c>
      <c r="LV385" s="1">
        <v>8.3000000000000007</v>
      </c>
      <c r="LW385" s="1">
        <v>6</v>
      </c>
      <c r="LX385" s="1">
        <v>10.6</v>
      </c>
      <c r="LY385" s="1">
        <v>8.4</v>
      </c>
      <c r="LZ385" s="1">
        <v>10</v>
      </c>
      <c r="MA385" s="1">
        <v>6.6</v>
      </c>
      <c r="MB385" s="1">
        <v>6.6</v>
      </c>
      <c r="MC385" s="1">
        <v>8.6</v>
      </c>
      <c r="MD385" s="1">
        <v>9.3000000000000007</v>
      </c>
      <c r="ME385" s="1">
        <v>65535</v>
      </c>
      <c r="MF385" s="1">
        <v>65535</v>
      </c>
      <c r="MG385" s="1">
        <v>65535</v>
      </c>
      <c r="MH385" s="1">
        <v>65535</v>
      </c>
      <c r="MI385" s="1">
        <v>65535</v>
      </c>
      <c r="MJ385" s="1">
        <v>65535</v>
      </c>
      <c r="MK385" s="1">
        <v>65535</v>
      </c>
      <c r="ML385" s="1">
        <v>65535</v>
      </c>
      <c r="MM385" s="1">
        <v>65535</v>
      </c>
      <c r="MN385" s="1">
        <v>65535</v>
      </c>
      <c r="MO385" s="1">
        <v>65535</v>
      </c>
      <c r="MP385" s="1">
        <v>65535</v>
      </c>
      <c r="MQ385" s="1">
        <v>65535</v>
      </c>
      <c r="MR385" s="1">
        <v>65535</v>
      </c>
      <c r="MS385" s="1">
        <v>65535</v>
      </c>
      <c r="MT385" s="1">
        <v>65535</v>
      </c>
      <c r="MU385" s="1">
        <v>65535</v>
      </c>
      <c r="MV385" s="1">
        <v>65535</v>
      </c>
      <c r="MW385" s="1">
        <v>65535</v>
      </c>
      <c r="MX385" s="1">
        <v>65535</v>
      </c>
      <c r="MY385" s="1">
        <v>65535</v>
      </c>
      <c r="MZ385" s="1">
        <v>65535</v>
      </c>
      <c r="NA385" s="1">
        <v>65535</v>
      </c>
      <c r="NB385" s="1">
        <v>65535</v>
      </c>
      <c r="NC385" s="1">
        <v>65535</v>
      </c>
      <c r="ND385" s="1">
        <v>65535</v>
      </c>
      <c r="NE385" s="1">
        <v>65535</v>
      </c>
      <c r="NF385" s="1">
        <v>65535</v>
      </c>
      <c r="NG385" s="1">
        <v>65535</v>
      </c>
      <c r="NH385" s="1">
        <v>65535</v>
      </c>
      <c r="NI385" s="1">
        <v>11</v>
      </c>
      <c r="NJ385" s="6">
        <f t="shared" si="270"/>
        <v>0.967741935483871</v>
      </c>
      <c r="NK385" s="3">
        <f t="shared" si="271"/>
        <v>0.9642857142857143</v>
      </c>
      <c r="NL385" s="3">
        <f t="shared" si="272"/>
        <v>0.25806451612903225</v>
      </c>
      <c r="NM385" s="3">
        <f t="shared" si="273"/>
        <v>0</v>
      </c>
      <c r="NN385" s="3">
        <f t="shared" si="274"/>
        <v>0</v>
      </c>
      <c r="NO385" s="3">
        <f t="shared" si="275"/>
        <v>0</v>
      </c>
      <c r="NP385" s="3">
        <f t="shared" si="276"/>
        <v>0</v>
      </c>
      <c r="NQ385" s="3">
        <f t="shared" si="277"/>
        <v>0.83870967741935487</v>
      </c>
      <c r="NR385" s="3">
        <f t="shared" si="278"/>
        <v>1</v>
      </c>
      <c r="NS385" s="3">
        <f t="shared" si="279"/>
        <v>1</v>
      </c>
      <c r="NT385" s="3">
        <f t="shared" si="280"/>
        <v>1</v>
      </c>
      <c r="NU385" s="3">
        <f t="shared" si="281"/>
        <v>3.2258064516129031E-2</v>
      </c>
      <c r="NV385" s="3">
        <f t="shared" si="282"/>
        <v>0.50136986301369868</v>
      </c>
      <c r="NW385" s="5">
        <f t="shared" si="283"/>
        <v>7.4266666666666667</v>
      </c>
      <c r="NX385" s="1">
        <f t="shared" si="284"/>
        <v>8.6925925925925949</v>
      </c>
      <c r="NY385" s="1" t="e">
        <f t="shared" si="285"/>
        <v>#N/A</v>
      </c>
      <c r="NZ385" s="1" t="e">
        <f t="shared" si="286"/>
        <v>#N/A</v>
      </c>
      <c r="OA385" s="1" t="e">
        <f t="shared" si="287"/>
        <v>#N/A</v>
      </c>
      <c r="OB385" s="1" t="e">
        <f t="shared" si="288"/>
        <v>#N/A</v>
      </c>
      <c r="OC385" s="1" t="e">
        <f t="shared" si="289"/>
        <v>#N/A</v>
      </c>
      <c r="OD385" s="1">
        <f t="shared" si="290"/>
        <v>8.2038461538461558</v>
      </c>
      <c r="OE385" s="1">
        <f t="shared" si="291"/>
        <v>8.0999999999999979</v>
      </c>
      <c r="OF385" s="1">
        <f t="shared" si="292"/>
        <v>7.7290322580645157</v>
      </c>
      <c r="OG385" s="1">
        <f t="shared" si="293"/>
        <v>8.83</v>
      </c>
      <c r="OH385" s="1" t="e">
        <f t="shared" si="294"/>
        <v>#N/A</v>
      </c>
      <c r="OI385" s="111" t="e">
        <f>NA()</f>
        <v>#N/A</v>
      </c>
      <c r="OJ385" s="112" t="e">
        <f>NA()</f>
        <v>#N/A</v>
      </c>
      <c r="OK385" s="112" t="e">
        <f>NA()</f>
        <v>#N/A</v>
      </c>
      <c r="OL385" s="112" t="e">
        <f>NA()</f>
        <v>#N/A</v>
      </c>
      <c r="OM385" s="112" t="e">
        <f>NA()</f>
        <v>#N/A</v>
      </c>
      <c r="ON385" s="112" t="e">
        <f>NA()</f>
        <v>#N/A</v>
      </c>
      <c r="OO385" s="112" t="e">
        <f>NA()</f>
        <v>#N/A</v>
      </c>
      <c r="OP385" s="112" t="e">
        <f>NA()</f>
        <v>#N/A</v>
      </c>
      <c r="OQ385" s="112" t="e">
        <f>NA()</f>
        <v>#N/A</v>
      </c>
      <c r="OR385" s="112" t="e">
        <f>NA()</f>
        <v>#N/A</v>
      </c>
      <c r="OS385" s="112" t="e">
        <f>NA()</f>
        <v>#N/A</v>
      </c>
      <c r="OT385" s="112" t="e">
        <f>NA()</f>
        <v>#N/A</v>
      </c>
      <c r="OU385" s="5" t="e">
        <f t="shared" si="295"/>
        <v>#N/A</v>
      </c>
      <c r="OV385" s="1" t="e">
        <f t="shared" si="296"/>
        <v>#N/A</v>
      </c>
      <c r="OW385" s="1" t="e">
        <f t="shared" si="297"/>
        <v>#N/A</v>
      </c>
      <c r="OX385" s="1" t="e">
        <f t="shared" si="298"/>
        <v>#N/A</v>
      </c>
      <c r="OY385" s="1" t="e">
        <f t="shared" si="299"/>
        <v>#N/A</v>
      </c>
      <c r="OZ385" s="1" t="e">
        <f t="shared" si="300"/>
        <v>#N/A</v>
      </c>
      <c r="PA385" s="1" t="e">
        <f t="shared" si="301"/>
        <v>#N/A</v>
      </c>
      <c r="PB385" s="1" t="e">
        <f t="shared" si="302"/>
        <v>#N/A</v>
      </c>
      <c r="PC385" s="1" t="e">
        <f t="shared" si="303"/>
        <v>#N/A</v>
      </c>
      <c r="PD385" s="1" t="e">
        <f t="shared" si="304"/>
        <v>#N/A</v>
      </c>
      <c r="PE385" s="1" t="e">
        <f t="shared" si="305"/>
        <v>#N/A</v>
      </c>
      <c r="PF385" s="1" t="e">
        <f t="shared" si="306"/>
        <v>#N/A</v>
      </c>
      <c r="PG385" s="111" t="e">
        <f>NA()</f>
        <v>#N/A</v>
      </c>
      <c r="PH385" s="112" t="e">
        <f>NA()</f>
        <v>#N/A</v>
      </c>
      <c r="PI385" s="112" t="e">
        <f>NA()</f>
        <v>#N/A</v>
      </c>
      <c r="PJ385" s="112" t="e">
        <f>NA()</f>
        <v>#N/A</v>
      </c>
      <c r="PK385" s="112" t="e">
        <f>NA()</f>
        <v>#N/A</v>
      </c>
      <c r="PL385" s="112" t="e">
        <f>NA()</f>
        <v>#N/A</v>
      </c>
      <c r="PM385" s="112" t="e">
        <f>NA()</f>
        <v>#N/A</v>
      </c>
      <c r="PN385" s="112" t="e">
        <f>NA()</f>
        <v>#N/A</v>
      </c>
      <c r="PO385" s="112" t="e">
        <f>NA()</f>
        <v>#N/A</v>
      </c>
      <c r="PP385" s="112" t="e">
        <f>NA()</f>
        <v>#N/A</v>
      </c>
      <c r="PQ385" s="112" t="e">
        <f>NA()</f>
        <v>#N/A</v>
      </c>
      <c r="PR385" s="137" t="e">
        <f>NA()</f>
        <v>#N/A</v>
      </c>
      <c r="PS385" s="5">
        <f t="array" ref="PS385">+IF(ISERROR($NW385)=FALSE,MIN(IF($H385:$AL385&lt;65534,$H385:$AL385,"")),NA())</f>
        <v>1.9</v>
      </c>
      <c r="PT385" s="1">
        <f t="array" ref="PT385">+IF(ISERROR($NX385)=FALSE,MIN(IF($AM385:$BN385&lt;65534,$AM385:$BN385,"")),NA())</f>
        <v>5.4</v>
      </c>
      <c r="PU385" s="1" t="e">
        <f t="array" ref="PU385">+IF(ISERROR($NY385)=FALSE,MIN(IF($BP385:$CT385&lt;65534,$BP385:$CT385,"")),NA())</f>
        <v>#N/A</v>
      </c>
      <c r="PV385" s="1" t="e">
        <f t="array" ref="PV385">+IF(ISERROR($NZ385)=FALSE,MIN(IF($CU385:$DX385&lt;65534,$CU385:$DX385,"")),NA())</f>
        <v>#N/A</v>
      </c>
      <c r="PW385" s="1" t="e">
        <f t="array" ref="PW385">+IF(ISERROR($OA385)=FALSE,MIN(IF($DY385:$FC385&lt;65534,$DY385:$FC385,"")),NA())</f>
        <v>#N/A</v>
      </c>
      <c r="PX385" s="1" t="e">
        <f t="array" ref="PX385">+IF(ISERROR($OB385)=FALSE,MIN(IF($FD385:$GG385&lt;65534,$FD385:$GG385,"")),NA())</f>
        <v>#N/A</v>
      </c>
      <c r="PY385" s="1" t="e">
        <f t="array" ref="PY385">+IF(ISERROR($OC385)=FALSE,MIN(IF($GH385:$HL385&lt;65534,$GH385:$HL385,"")),NA())</f>
        <v>#N/A</v>
      </c>
      <c r="PZ385" s="1">
        <f t="array" ref="PZ385">+IF(ISERROR($OD385)=FALSE,MIN(IF($HM385:$IQ385&lt;65534,$HM385:$IQ385,"")),NA())</f>
        <v>2.9</v>
      </c>
      <c r="QA385" s="1">
        <f t="array" ref="QA385">+IF(ISERROR($OE385)=FALSE,MIN(IF($IR385:$JU385&lt;65534,$IR385:$JU385,"")),NA())</f>
        <v>4.0999999999999996</v>
      </c>
      <c r="QB385" s="1">
        <f t="array" ref="QB385">+IF(ISERROR($OF385)=FALSE,MIN(IF($JV385:$KZ385&lt;65534,$JV385:$KZ385,"")),NA())</f>
        <v>5.7</v>
      </c>
      <c r="QC385" s="1">
        <f t="array" ref="QC385">+IF(ISERROR($OG385)=FALSE,MIN(IF($LA385:$MD385&lt;65534,$LA385:$MD385,"")),NA())</f>
        <v>6</v>
      </c>
      <c r="QD385" s="1" t="e">
        <f t="array" ref="QD385">+IF(ISERROR($OH385)=FALSE,MIN(IF($ME385:$NI385&lt;65534,$ME385:$NI385,"")),NA())</f>
        <v>#N/A</v>
      </c>
      <c r="QE385" s="5" t="e">
        <f t="shared" si="307"/>
        <v>#N/A</v>
      </c>
      <c r="QF385" s="1" t="e">
        <f t="shared" si="308"/>
        <v>#N/A</v>
      </c>
      <c r="QG385" s="1" t="e">
        <f t="shared" si="309"/>
        <v>#N/A</v>
      </c>
      <c r="QH385" s="1" t="e">
        <f t="shared" si="310"/>
        <v>#N/A</v>
      </c>
      <c r="QI385" s="1" t="e">
        <f t="shared" si="311"/>
        <v>#N/A</v>
      </c>
      <c r="QJ385" s="1" t="e">
        <f t="shared" si="312"/>
        <v>#N/A</v>
      </c>
      <c r="QK385" s="1" t="e">
        <f t="shared" si="313"/>
        <v>#N/A</v>
      </c>
      <c r="QL385" s="1" t="e">
        <f t="shared" si="314"/>
        <v>#N/A</v>
      </c>
      <c r="QM385" s="1" t="e">
        <f t="shared" si="315"/>
        <v>#N/A</v>
      </c>
      <c r="QN385" s="1" t="e">
        <f t="shared" si="316"/>
        <v>#N/A</v>
      </c>
      <c r="QO385" s="1" t="e">
        <f t="shared" si="317"/>
        <v>#N/A</v>
      </c>
      <c r="QP385" s="1" t="e">
        <f t="shared" si="318"/>
        <v>#N/A</v>
      </c>
      <c r="QQ385" s="5" t="s">
        <v>893</v>
      </c>
    </row>
    <row r="386" spans="1:459" s="1" customFormat="1" x14ac:dyDescent="0.2">
      <c r="A386" s="107">
        <v>35025080</v>
      </c>
      <c r="B386" s="108">
        <v>-73.827333333333328</v>
      </c>
      <c r="C386" s="108">
        <v>4.6610000000000005</v>
      </c>
      <c r="D386" s="109">
        <v>3205</v>
      </c>
      <c r="E386" s="110" t="s">
        <v>727</v>
      </c>
      <c r="F386" s="110" t="s">
        <v>728</v>
      </c>
      <c r="G386" s="110" t="s">
        <v>42</v>
      </c>
      <c r="H386" s="1">
        <v>65535</v>
      </c>
      <c r="I386" s="1">
        <v>1.6</v>
      </c>
      <c r="J386" s="1">
        <v>5.2</v>
      </c>
      <c r="K386" s="1">
        <v>5.0999999999999996</v>
      </c>
      <c r="L386" s="1">
        <v>3</v>
      </c>
      <c r="M386" s="1">
        <v>4</v>
      </c>
      <c r="N386" s="1">
        <v>4.2</v>
      </c>
      <c r="O386" s="1">
        <v>2</v>
      </c>
      <c r="P386" s="1">
        <v>3</v>
      </c>
      <c r="Q386" s="1">
        <v>5.5</v>
      </c>
      <c r="R386" s="1">
        <v>5.0999999999999996</v>
      </c>
      <c r="S386" s="1">
        <v>4.2</v>
      </c>
      <c r="T386" s="1">
        <v>3.6</v>
      </c>
      <c r="U386" s="1">
        <v>6.1</v>
      </c>
      <c r="V386" s="1">
        <v>2.6</v>
      </c>
      <c r="W386" s="1">
        <v>3.3</v>
      </c>
      <c r="X386" s="1">
        <v>3.6</v>
      </c>
      <c r="Y386" s="1">
        <v>6.3</v>
      </c>
      <c r="Z386" s="1">
        <v>7.5</v>
      </c>
      <c r="AA386" s="1">
        <v>4.3</v>
      </c>
      <c r="AB386" s="1">
        <v>4.5</v>
      </c>
      <c r="AC386" s="1">
        <v>6.8</v>
      </c>
      <c r="AD386" s="1">
        <v>4.5999999999999996</v>
      </c>
      <c r="AE386" s="1">
        <v>6.7</v>
      </c>
      <c r="AF386" s="1">
        <v>4.5</v>
      </c>
      <c r="AG386" s="1">
        <v>2.9</v>
      </c>
      <c r="AH386" s="1">
        <v>3</v>
      </c>
      <c r="AI386" s="1">
        <v>5</v>
      </c>
      <c r="AJ386" s="1">
        <v>7.1</v>
      </c>
      <c r="AK386" s="1">
        <v>4.7</v>
      </c>
      <c r="AL386" s="1">
        <v>4.0999999999999996</v>
      </c>
      <c r="AM386" s="1">
        <v>65535</v>
      </c>
      <c r="AN386" s="1">
        <v>4.4000000000000004</v>
      </c>
      <c r="AO386" s="1">
        <v>2.2000000000000002</v>
      </c>
      <c r="AP386" s="1">
        <v>2.6</v>
      </c>
      <c r="AQ386" s="1">
        <v>4</v>
      </c>
      <c r="AR386" s="1">
        <v>5.0999999999999996</v>
      </c>
      <c r="AS386" s="1">
        <v>5.4</v>
      </c>
      <c r="AT386" s="1">
        <v>5.2</v>
      </c>
      <c r="AU386" s="1">
        <v>7.1</v>
      </c>
      <c r="AV386" s="1">
        <v>3.4</v>
      </c>
      <c r="AW386" s="1">
        <v>4.2</v>
      </c>
      <c r="AX386" s="1">
        <v>2.2000000000000002</v>
      </c>
      <c r="AY386" s="1">
        <v>3.5</v>
      </c>
      <c r="AZ386" s="1">
        <v>5.3</v>
      </c>
      <c r="BA386" s="1">
        <v>3.8</v>
      </c>
      <c r="BB386" s="1">
        <v>5</v>
      </c>
      <c r="BC386" s="1">
        <v>4.2</v>
      </c>
      <c r="BD386" s="1">
        <v>5.8</v>
      </c>
      <c r="BE386" s="1">
        <v>8.1999999999999993</v>
      </c>
      <c r="BF386" s="1">
        <v>6.9</v>
      </c>
      <c r="BG386" s="1">
        <v>7.5</v>
      </c>
      <c r="BH386" s="1">
        <v>3.5</v>
      </c>
      <c r="BI386" s="1">
        <v>4.7</v>
      </c>
      <c r="BJ386" s="1">
        <v>8.3000000000000007</v>
      </c>
      <c r="BK386" s="1">
        <v>4.9000000000000004</v>
      </c>
      <c r="BL386" s="1">
        <v>3.2</v>
      </c>
      <c r="BM386" s="1">
        <v>5.3</v>
      </c>
      <c r="BN386" s="1">
        <v>6</v>
      </c>
      <c r="BO386" s="102"/>
      <c r="BP386" s="1">
        <v>5.6</v>
      </c>
      <c r="BQ386" s="1">
        <v>7.6</v>
      </c>
      <c r="BR386" s="1">
        <v>7.7</v>
      </c>
      <c r="BS386" s="1">
        <v>5.0999999999999996</v>
      </c>
      <c r="BT386" s="1">
        <v>7.2</v>
      </c>
      <c r="BU386" s="1">
        <v>6</v>
      </c>
      <c r="BV386" s="1">
        <v>4.7</v>
      </c>
      <c r="BW386" s="1">
        <v>3.9</v>
      </c>
      <c r="BX386" s="1">
        <v>8</v>
      </c>
      <c r="BY386" s="1">
        <v>8.3000000000000007</v>
      </c>
      <c r="BZ386" s="1">
        <v>8.1</v>
      </c>
      <c r="CA386" s="1">
        <v>7.1</v>
      </c>
      <c r="CB386" s="1">
        <v>6.9</v>
      </c>
      <c r="CC386" s="1">
        <v>7.1</v>
      </c>
      <c r="CD386" s="1">
        <v>5.8</v>
      </c>
      <c r="CE386" s="1">
        <v>6.6</v>
      </c>
      <c r="CF386" s="1">
        <v>8.4</v>
      </c>
      <c r="CG386" s="1">
        <v>7.2</v>
      </c>
      <c r="CH386" s="1">
        <v>6.7</v>
      </c>
      <c r="CI386" s="1">
        <v>7.5</v>
      </c>
      <c r="CJ386" s="1">
        <v>7.4</v>
      </c>
      <c r="CK386" s="1">
        <v>7.4</v>
      </c>
      <c r="CL386" s="1">
        <v>7.6</v>
      </c>
      <c r="CM386" s="1">
        <v>6.4</v>
      </c>
      <c r="CN386" s="1">
        <v>2.4</v>
      </c>
      <c r="CO386" s="1">
        <v>4</v>
      </c>
      <c r="CP386" s="1">
        <v>4</v>
      </c>
      <c r="CQ386" s="1">
        <v>4.0999999999999996</v>
      </c>
      <c r="CR386" s="1">
        <v>6.1</v>
      </c>
      <c r="CS386" s="1">
        <v>8.6</v>
      </c>
      <c r="CT386" s="1">
        <v>7.6</v>
      </c>
      <c r="CU386" s="1">
        <v>5.6</v>
      </c>
      <c r="CV386" s="1">
        <v>7.6</v>
      </c>
      <c r="CW386" s="1">
        <v>5.4</v>
      </c>
      <c r="CX386" s="1">
        <v>8.1999999999999993</v>
      </c>
      <c r="CY386" s="1">
        <v>8.3000000000000007</v>
      </c>
      <c r="CZ386" s="1">
        <v>7.8</v>
      </c>
      <c r="DA386" s="1">
        <v>6.7</v>
      </c>
      <c r="DB386" s="1">
        <v>5.4</v>
      </c>
      <c r="DC386" s="1">
        <v>7.2</v>
      </c>
      <c r="DD386" s="1">
        <v>6.1</v>
      </c>
      <c r="DE386" s="1">
        <v>6.4</v>
      </c>
      <c r="DF386" s="1">
        <v>7.6</v>
      </c>
      <c r="DG386" s="1">
        <v>7.3</v>
      </c>
      <c r="DH386" s="1">
        <v>4.7</v>
      </c>
      <c r="DI386" s="1">
        <v>6.8</v>
      </c>
      <c r="DJ386" s="1">
        <v>7.4</v>
      </c>
      <c r="DK386" s="1">
        <v>6.2</v>
      </c>
      <c r="DL386" s="1">
        <v>8</v>
      </c>
      <c r="DM386" s="1">
        <v>5.9</v>
      </c>
      <c r="DN386" s="1">
        <v>8.8000000000000007</v>
      </c>
      <c r="DO386" s="1">
        <v>8.5</v>
      </c>
      <c r="DP386" s="1">
        <v>8.1</v>
      </c>
      <c r="DQ386" s="1">
        <v>6.1</v>
      </c>
      <c r="DR386" s="1">
        <v>8.3000000000000007</v>
      </c>
      <c r="DS386" s="1">
        <v>7.1</v>
      </c>
      <c r="DT386" s="1">
        <v>7.6</v>
      </c>
      <c r="DU386" s="1">
        <v>6.9</v>
      </c>
      <c r="DV386" s="1">
        <v>8.1999999999999993</v>
      </c>
      <c r="DW386" s="1">
        <v>7.9</v>
      </c>
      <c r="DX386" s="1">
        <v>4.0999999999999996</v>
      </c>
      <c r="DY386" s="1">
        <v>3.2</v>
      </c>
      <c r="DZ386" s="1">
        <v>5</v>
      </c>
      <c r="EA386" s="1">
        <v>7.5</v>
      </c>
      <c r="EB386" s="1">
        <v>8</v>
      </c>
      <c r="EC386" s="1">
        <v>8.1</v>
      </c>
      <c r="ED386" s="1">
        <v>7.6</v>
      </c>
      <c r="EE386" s="1">
        <v>7.7</v>
      </c>
      <c r="EF386" s="1">
        <v>7.5</v>
      </c>
      <c r="EG386" s="1">
        <v>7.5</v>
      </c>
      <c r="EH386" s="1">
        <v>7</v>
      </c>
      <c r="EI386" s="1">
        <v>7.7</v>
      </c>
      <c r="EJ386" s="1">
        <v>8</v>
      </c>
      <c r="EK386" s="1">
        <v>8.1</v>
      </c>
      <c r="EL386" s="1">
        <v>8.4</v>
      </c>
      <c r="EM386" s="1">
        <v>7.8</v>
      </c>
      <c r="EN386" s="1">
        <v>5.8</v>
      </c>
      <c r="EO386" s="1">
        <v>7.3</v>
      </c>
      <c r="EP386" s="1">
        <v>5.6</v>
      </c>
      <c r="EQ386" s="1">
        <v>6.4</v>
      </c>
      <c r="ER386" s="1">
        <v>6.8</v>
      </c>
      <c r="ES386" s="1">
        <v>6.1</v>
      </c>
      <c r="ET386" s="1">
        <v>7.2</v>
      </c>
      <c r="EU386" s="1">
        <v>7</v>
      </c>
      <c r="EV386" s="1">
        <v>7.3</v>
      </c>
      <c r="EW386" s="1">
        <v>3.8</v>
      </c>
      <c r="EX386" s="1">
        <v>7.7</v>
      </c>
      <c r="EY386" s="1">
        <v>4.8</v>
      </c>
      <c r="EZ386" s="1">
        <v>5.6</v>
      </c>
      <c r="FA386" s="1">
        <v>6.8</v>
      </c>
      <c r="FB386" s="1">
        <v>5.5</v>
      </c>
      <c r="FC386" s="1">
        <v>6.2</v>
      </c>
      <c r="FD386" s="1">
        <v>8.4</v>
      </c>
      <c r="FE386" s="1">
        <v>4.0999999999999996</v>
      </c>
      <c r="FF386" s="1">
        <v>7.1</v>
      </c>
      <c r="FG386" s="1">
        <v>6</v>
      </c>
      <c r="FH386" s="1">
        <v>5</v>
      </c>
      <c r="FI386" s="1">
        <v>5.3</v>
      </c>
      <c r="FJ386" s="1">
        <v>4.7</v>
      </c>
      <c r="FK386" s="1">
        <v>5.3</v>
      </c>
      <c r="FL386" s="1">
        <v>7.5</v>
      </c>
      <c r="FM386" s="1">
        <v>8.1</v>
      </c>
      <c r="FN386" s="1">
        <v>8</v>
      </c>
      <c r="FO386" s="1">
        <v>8</v>
      </c>
      <c r="FP386" s="1">
        <v>7</v>
      </c>
      <c r="FQ386" s="1">
        <v>8</v>
      </c>
      <c r="FR386" s="1">
        <v>6.4</v>
      </c>
      <c r="FS386" s="1">
        <v>6.5</v>
      </c>
      <c r="FT386" s="1">
        <v>7.9</v>
      </c>
      <c r="FU386" s="1">
        <v>7.9</v>
      </c>
      <c r="FV386" s="1">
        <v>7.6</v>
      </c>
      <c r="FW386" s="1">
        <v>8</v>
      </c>
      <c r="FX386" s="1">
        <v>7.8</v>
      </c>
      <c r="FY386" s="1">
        <v>7.8</v>
      </c>
      <c r="FZ386" s="1">
        <v>7.2</v>
      </c>
      <c r="GA386" s="1">
        <v>7.8</v>
      </c>
      <c r="GB386" s="1">
        <v>5.0999999999999996</v>
      </c>
      <c r="GC386" s="1">
        <v>8.1</v>
      </c>
      <c r="GD386" s="1">
        <v>7</v>
      </c>
      <c r="GE386" s="1">
        <v>7.1</v>
      </c>
      <c r="GF386" s="1">
        <v>8.8000000000000007</v>
      </c>
      <c r="GG386" s="1">
        <v>8.8000000000000007</v>
      </c>
      <c r="GH386" s="1">
        <v>8.6</v>
      </c>
      <c r="GI386" s="1">
        <v>8.6999999999999993</v>
      </c>
      <c r="GJ386" s="1">
        <v>8.6999999999999993</v>
      </c>
      <c r="GK386" s="1">
        <v>5.3</v>
      </c>
      <c r="GL386" s="1">
        <v>5.7</v>
      </c>
      <c r="GM386" s="1">
        <v>6.4</v>
      </c>
      <c r="GN386" s="1">
        <v>7.9</v>
      </c>
      <c r="GO386" s="1">
        <v>5.9</v>
      </c>
      <c r="GP386" s="1">
        <v>5.8</v>
      </c>
      <c r="GQ386" s="1">
        <v>6.8</v>
      </c>
      <c r="GR386" s="1">
        <v>7.6</v>
      </c>
      <c r="GS386" s="1">
        <v>6.6</v>
      </c>
      <c r="GT386" s="1">
        <v>8.4</v>
      </c>
      <c r="GU386" s="1">
        <v>8.4</v>
      </c>
      <c r="GV386" s="1">
        <v>8.1</v>
      </c>
      <c r="GW386" s="1">
        <v>5</v>
      </c>
      <c r="GX386" s="1">
        <v>5.7</v>
      </c>
      <c r="GY386" s="1">
        <v>7.3</v>
      </c>
      <c r="GZ386" s="1">
        <v>8</v>
      </c>
      <c r="HA386" s="1">
        <v>8.1</v>
      </c>
      <c r="HB386" s="1">
        <v>8.6</v>
      </c>
      <c r="HC386" s="1">
        <v>9.1</v>
      </c>
      <c r="HD386" s="1">
        <v>9.1</v>
      </c>
      <c r="HE386" s="1">
        <v>8.4</v>
      </c>
      <c r="HF386" s="1">
        <v>5</v>
      </c>
      <c r="HG386" s="1">
        <v>7.6</v>
      </c>
      <c r="HH386" s="1">
        <v>7.9</v>
      </c>
      <c r="HI386" s="1">
        <v>8.1999999999999993</v>
      </c>
      <c r="HJ386" s="1">
        <v>8</v>
      </c>
      <c r="HK386" s="1">
        <v>5.8</v>
      </c>
      <c r="HL386" s="1">
        <v>8.1999999999999993</v>
      </c>
      <c r="HM386" s="1">
        <v>6.7</v>
      </c>
      <c r="HN386" s="1">
        <v>8.1</v>
      </c>
      <c r="HO386" s="1">
        <v>8.8000000000000007</v>
      </c>
      <c r="HP386" s="1">
        <v>8</v>
      </c>
      <c r="HQ386" s="1">
        <v>8.5</v>
      </c>
      <c r="HR386" s="1">
        <v>7.9</v>
      </c>
      <c r="HS386" s="1">
        <v>6.7</v>
      </c>
      <c r="HT386" s="1">
        <v>8.4</v>
      </c>
      <c r="HU386" s="1">
        <v>6.8</v>
      </c>
      <c r="HV386" s="1">
        <v>7.5</v>
      </c>
      <c r="HW386" s="1">
        <v>8.4</v>
      </c>
      <c r="HX386" s="1">
        <v>8.1999999999999993</v>
      </c>
      <c r="HY386" s="1">
        <v>9.1999999999999993</v>
      </c>
      <c r="HZ386" s="1">
        <v>8</v>
      </c>
      <c r="IA386" s="1">
        <v>5.5</v>
      </c>
      <c r="IB386" s="1">
        <v>6.2</v>
      </c>
      <c r="IC386" s="1">
        <v>7.1</v>
      </c>
      <c r="ID386" s="1">
        <v>7.1</v>
      </c>
      <c r="IE386" s="1">
        <v>6</v>
      </c>
      <c r="IF386" s="1">
        <v>5.3</v>
      </c>
      <c r="IG386" s="1">
        <v>5.4</v>
      </c>
      <c r="IH386" s="1">
        <v>3.1</v>
      </c>
      <c r="II386" s="1">
        <v>6.4</v>
      </c>
      <c r="IJ386" s="1">
        <v>7.8</v>
      </c>
      <c r="IK386" s="1">
        <v>4.7</v>
      </c>
      <c r="IL386" s="1">
        <v>3.9</v>
      </c>
      <c r="IM386" s="1">
        <v>5.6</v>
      </c>
      <c r="IN386" s="1">
        <v>8.1</v>
      </c>
      <c r="IO386" s="1">
        <v>6</v>
      </c>
      <c r="IP386" s="1">
        <v>2.5</v>
      </c>
      <c r="IQ386" s="1">
        <v>5</v>
      </c>
      <c r="IR386" s="1">
        <v>8.4</v>
      </c>
      <c r="IS386" s="1">
        <v>5.6</v>
      </c>
      <c r="IT386" s="1">
        <v>3.9</v>
      </c>
      <c r="IU386" s="1">
        <v>8.1999999999999993</v>
      </c>
      <c r="IV386" s="1">
        <v>6.6</v>
      </c>
      <c r="IW386" s="1">
        <v>6.1</v>
      </c>
      <c r="IX386" s="1">
        <v>5.0999999999999996</v>
      </c>
      <c r="IY386" s="1">
        <v>3.9</v>
      </c>
      <c r="IZ386" s="1">
        <v>4.9000000000000004</v>
      </c>
      <c r="JA386" s="1">
        <v>4.5999999999999996</v>
      </c>
      <c r="JB386" s="1">
        <v>7.2</v>
      </c>
      <c r="JC386" s="1">
        <v>5.2</v>
      </c>
      <c r="JD386" s="1">
        <v>7.2</v>
      </c>
      <c r="JE386" s="1">
        <v>8.9</v>
      </c>
      <c r="JF386" s="1">
        <v>8.4</v>
      </c>
      <c r="JG386" s="1">
        <v>5.6</v>
      </c>
      <c r="JH386" s="1">
        <v>4.9000000000000004</v>
      </c>
      <c r="JI386" s="1">
        <v>7.1</v>
      </c>
      <c r="JJ386" s="1">
        <v>8.1999999999999993</v>
      </c>
      <c r="JK386" s="1">
        <v>5.2</v>
      </c>
      <c r="JL386" s="1">
        <v>6.5</v>
      </c>
      <c r="JM386" s="1">
        <v>4.3</v>
      </c>
      <c r="JN386" s="1">
        <v>5.5</v>
      </c>
      <c r="JO386" s="1">
        <v>4.5</v>
      </c>
      <c r="JP386" s="1">
        <v>8.1999999999999993</v>
      </c>
      <c r="JQ386" s="1">
        <v>5.9</v>
      </c>
      <c r="JR386" s="1">
        <v>4</v>
      </c>
      <c r="JS386" s="1">
        <v>6.1</v>
      </c>
      <c r="JT386" s="1">
        <v>6.5</v>
      </c>
      <c r="JU386" s="1">
        <v>4.5999999999999996</v>
      </c>
      <c r="JV386" s="1">
        <v>3.9</v>
      </c>
      <c r="JW386" s="1">
        <v>5.2</v>
      </c>
      <c r="JX386" s="1">
        <v>4</v>
      </c>
      <c r="JY386" s="1">
        <v>5.3</v>
      </c>
      <c r="JZ386" s="1">
        <v>3</v>
      </c>
      <c r="KA386" s="1">
        <v>4.0999999999999996</v>
      </c>
      <c r="KB386" s="1">
        <v>4.7</v>
      </c>
      <c r="KC386" s="1">
        <v>7</v>
      </c>
      <c r="KD386" s="1">
        <v>4</v>
      </c>
      <c r="KE386" s="1">
        <v>5.6</v>
      </c>
      <c r="KF386" s="1">
        <v>5.5</v>
      </c>
      <c r="KG386" s="1">
        <v>5.7</v>
      </c>
      <c r="KH386" s="1">
        <v>3.7</v>
      </c>
      <c r="KI386" s="1">
        <v>4.0999999999999996</v>
      </c>
      <c r="KJ386" s="1">
        <v>3.1</v>
      </c>
      <c r="KK386" s="1">
        <v>5.6</v>
      </c>
      <c r="KL386" s="1">
        <v>3.9</v>
      </c>
      <c r="KM386" s="1">
        <v>5.6</v>
      </c>
      <c r="KN386" s="1">
        <v>6.9</v>
      </c>
      <c r="KO386" s="1">
        <v>3.8</v>
      </c>
      <c r="KP386" s="1">
        <v>6.3</v>
      </c>
      <c r="KQ386" s="1">
        <v>4.0999999999999996</v>
      </c>
      <c r="KR386" s="1">
        <v>3.8</v>
      </c>
      <c r="KS386" s="1">
        <v>6.5</v>
      </c>
      <c r="KT386" s="1">
        <v>4.7</v>
      </c>
      <c r="KU386" s="1">
        <v>7</v>
      </c>
      <c r="KV386" s="1">
        <v>3.3</v>
      </c>
      <c r="KW386" s="1">
        <v>7.2</v>
      </c>
      <c r="KX386" s="1">
        <v>5</v>
      </c>
      <c r="KY386" s="1">
        <v>4.7</v>
      </c>
      <c r="KZ386" s="1">
        <v>4.7</v>
      </c>
      <c r="LA386" s="1">
        <v>4.5</v>
      </c>
      <c r="LB386" s="1">
        <v>6.2</v>
      </c>
      <c r="LC386" s="1">
        <v>4.5</v>
      </c>
      <c r="LD386" s="1">
        <v>4.8</v>
      </c>
      <c r="LE386" s="1">
        <v>7.5</v>
      </c>
      <c r="LF386" s="1">
        <v>7.1</v>
      </c>
      <c r="LG386" s="1">
        <v>5.4</v>
      </c>
      <c r="LH386" s="1">
        <v>7.9</v>
      </c>
      <c r="LI386" s="1">
        <v>6</v>
      </c>
      <c r="LJ386" s="1">
        <v>6.3</v>
      </c>
      <c r="LK386" s="1">
        <v>8.4</v>
      </c>
      <c r="LL386" s="1">
        <v>7.3</v>
      </c>
      <c r="LM386" s="1">
        <v>6</v>
      </c>
      <c r="LN386" s="1">
        <v>6.7</v>
      </c>
      <c r="LO386" s="1">
        <v>5.4</v>
      </c>
      <c r="LP386" s="1">
        <v>4.3</v>
      </c>
      <c r="LQ386" s="1">
        <v>4.0999999999999996</v>
      </c>
      <c r="LR386" s="1">
        <v>4.3</v>
      </c>
      <c r="LS386" s="1">
        <v>4.4000000000000004</v>
      </c>
      <c r="LT386" s="1">
        <v>7.3</v>
      </c>
      <c r="LU386" s="1">
        <v>6.2</v>
      </c>
      <c r="LV386" s="1">
        <v>6.4</v>
      </c>
      <c r="LW386" s="1">
        <v>4.5</v>
      </c>
      <c r="LX386" s="1">
        <v>7.5</v>
      </c>
      <c r="LY386" s="1">
        <v>5.5</v>
      </c>
      <c r="LZ386" s="1">
        <v>8.6</v>
      </c>
      <c r="MA386" s="1">
        <v>8.1999999999999993</v>
      </c>
      <c r="MB386" s="1">
        <v>8.9</v>
      </c>
      <c r="MC386" s="1">
        <v>4.8</v>
      </c>
      <c r="MD386" s="1">
        <v>5.0999999999999996</v>
      </c>
      <c r="ME386" s="1">
        <v>65535</v>
      </c>
      <c r="MF386" s="1">
        <v>65535</v>
      </c>
      <c r="MG386" s="1">
        <v>65535</v>
      </c>
      <c r="MH386" s="1">
        <v>65535</v>
      </c>
      <c r="MI386" s="1">
        <v>65535</v>
      </c>
      <c r="MJ386" s="1">
        <v>65535</v>
      </c>
      <c r="MK386" s="1">
        <v>65535</v>
      </c>
      <c r="ML386" s="1">
        <v>65535</v>
      </c>
      <c r="MM386" s="1">
        <v>65535</v>
      </c>
      <c r="MN386" s="1">
        <v>65535</v>
      </c>
      <c r="MO386" s="1">
        <v>65535</v>
      </c>
      <c r="MP386" s="1">
        <v>65535</v>
      </c>
      <c r="MQ386" s="1">
        <v>65535</v>
      </c>
      <c r="MR386" s="1">
        <v>65535</v>
      </c>
      <c r="MS386" s="1">
        <v>65535</v>
      </c>
      <c r="MT386" s="1">
        <v>65535</v>
      </c>
      <c r="MU386" s="1">
        <v>65535</v>
      </c>
      <c r="MV386" s="1">
        <v>65535</v>
      </c>
      <c r="MW386" s="1">
        <v>65535</v>
      </c>
      <c r="MX386" s="1">
        <v>65535</v>
      </c>
      <c r="MY386" s="1">
        <v>65535</v>
      </c>
      <c r="MZ386" s="1">
        <v>65535</v>
      </c>
      <c r="NA386" s="1">
        <v>65535</v>
      </c>
      <c r="NB386" s="1">
        <v>65535</v>
      </c>
      <c r="NC386" s="1">
        <v>65535</v>
      </c>
      <c r="ND386" s="1">
        <v>65535</v>
      </c>
      <c r="NE386" s="1">
        <v>65535</v>
      </c>
      <c r="NF386" s="1">
        <v>65535</v>
      </c>
      <c r="NG386" s="1">
        <v>65535</v>
      </c>
      <c r="NH386" s="1">
        <v>65535</v>
      </c>
      <c r="NI386" s="1">
        <v>8</v>
      </c>
      <c r="NJ386" s="6">
        <f t="shared" si="270"/>
        <v>0.967741935483871</v>
      </c>
      <c r="NK386" s="3">
        <f t="shared" si="271"/>
        <v>0.9642857142857143</v>
      </c>
      <c r="NL386" s="3">
        <f t="shared" si="272"/>
        <v>1</v>
      </c>
      <c r="NM386" s="3">
        <f t="shared" si="273"/>
        <v>1</v>
      </c>
      <c r="NN386" s="3">
        <f t="shared" si="274"/>
        <v>1</v>
      </c>
      <c r="NO386" s="3">
        <f t="shared" si="275"/>
        <v>1</v>
      </c>
      <c r="NP386" s="3">
        <f t="shared" si="276"/>
        <v>1</v>
      </c>
      <c r="NQ386" s="3">
        <f t="shared" si="277"/>
        <v>1</v>
      </c>
      <c r="NR386" s="3">
        <f t="shared" si="278"/>
        <v>1</v>
      </c>
      <c r="NS386" s="3">
        <f t="shared" si="279"/>
        <v>1</v>
      </c>
      <c r="NT386" s="3">
        <f t="shared" si="280"/>
        <v>1</v>
      </c>
      <c r="NU386" s="3">
        <f t="shared" si="281"/>
        <v>3.2258064516129031E-2</v>
      </c>
      <c r="NV386" s="3">
        <f t="shared" si="282"/>
        <v>0.9123287671232877</v>
      </c>
      <c r="NW386" s="5">
        <f t="shared" si="283"/>
        <v>4.47</v>
      </c>
      <c r="NX386" s="1">
        <f t="shared" si="284"/>
        <v>4.8851851851851853</v>
      </c>
      <c r="NY386" s="1">
        <f t="shared" si="285"/>
        <v>6.4870967741935486</v>
      </c>
      <c r="NZ386" s="1">
        <f t="shared" si="286"/>
        <v>7.0066666666666659</v>
      </c>
      <c r="OA386" s="1">
        <f t="shared" si="287"/>
        <v>6.741935483870968</v>
      </c>
      <c r="OB386" s="1">
        <f t="shared" si="288"/>
        <v>7.076666666666668</v>
      </c>
      <c r="OC386" s="1">
        <f t="shared" si="289"/>
        <v>7.3838709677419336</v>
      </c>
      <c r="OD386" s="1">
        <f t="shared" si="290"/>
        <v>6.6741935483870982</v>
      </c>
      <c r="OE386" s="1">
        <f t="shared" si="291"/>
        <v>6.0433333333333339</v>
      </c>
      <c r="OF386" s="1">
        <f t="shared" si="292"/>
        <v>4.9032258064516121</v>
      </c>
      <c r="OG386" s="1">
        <f t="shared" si="293"/>
        <v>6.1366666666666667</v>
      </c>
      <c r="OH386" s="1" t="e">
        <f t="shared" si="294"/>
        <v>#N/A</v>
      </c>
      <c r="OI386" s="111" t="e">
        <f>NA()</f>
        <v>#N/A</v>
      </c>
      <c r="OJ386" s="112" t="e">
        <f>NA()</f>
        <v>#N/A</v>
      </c>
      <c r="OK386" s="112" t="e">
        <f>NA()</f>
        <v>#N/A</v>
      </c>
      <c r="OL386" s="112" t="e">
        <f>NA()</f>
        <v>#N/A</v>
      </c>
      <c r="OM386" s="112" t="e">
        <f>NA()</f>
        <v>#N/A</v>
      </c>
      <c r="ON386" s="112" t="e">
        <f>NA()</f>
        <v>#N/A</v>
      </c>
      <c r="OO386" s="112" t="e">
        <f>NA()</f>
        <v>#N/A</v>
      </c>
      <c r="OP386" s="112" t="e">
        <f>NA()</f>
        <v>#N/A</v>
      </c>
      <c r="OQ386" s="112" t="e">
        <f>NA()</f>
        <v>#N/A</v>
      </c>
      <c r="OR386" s="112" t="e">
        <f>NA()</f>
        <v>#N/A</v>
      </c>
      <c r="OS386" s="112" t="e">
        <f>NA()</f>
        <v>#N/A</v>
      </c>
      <c r="OT386" s="112" t="e">
        <f>NA()</f>
        <v>#N/A</v>
      </c>
      <c r="OU386" s="5" t="e">
        <f t="shared" si="295"/>
        <v>#N/A</v>
      </c>
      <c r="OV386" s="1" t="e">
        <f t="shared" si="296"/>
        <v>#N/A</v>
      </c>
      <c r="OW386" s="1" t="e">
        <f t="shared" si="297"/>
        <v>#N/A</v>
      </c>
      <c r="OX386" s="1" t="e">
        <f t="shared" si="298"/>
        <v>#N/A</v>
      </c>
      <c r="OY386" s="1" t="e">
        <f t="shared" si="299"/>
        <v>#N/A</v>
      </c>
      <c r="OZ386" s="1" t="e">
        <f t="shared" si="300"/>
        <v>#N/A</v>
      </c>
      <c r="PA386" s="1" t="e">
        <f t="shared" si="301"/>
        <v>#N/A</v>
      </c>
      <c r="PB386" s="1" t="e">
        <f t="shared" si="302"/>
        <v>#N/A</v>
      </c>
      <c r="PC386" s="1" t="e">
        <f t="shared" si="303"/>
        <v>#N/A</v>
      </c>
      <c r="PD386" s="1" t="e">
        <f t="shared" si="304"/>
        <v>#N/A</v>
      </c>
      <c r="PE386" s="1" t="e">
        <f t="shared" si="305"/>
        <v>#N/A</v>
      </c>
      <c r="PF386" s="1" t="e">
        <f t="shared" si="306"/>
        <v>#N/A</v>
      </c>
      <c r="PG386" s="111" t="e">
        <f>NA()</f>
        <v>#N/A</v>
      </c>
      <c r="PH386" s="112" t="e">
        <f>NA()</f>
        <v>#N/A</v>
      </c>
      <c r="PI386" s="112" t="e">
        <f>NA()</f>
        <v>#N/A</v>
      </c>
      <c r="PJ386" s="112" t="e">
        <f>NA()</f>
        <v>#N/A</v>
      </c>
      <c r="PK386" s="112" t="e">
        <f>NA()</f>
        <v>#N/A</v>
      </c>
      <c r="PL386" s="112" t="e">
        <f>NA()</f>
        <v>#N/A</v>
      </c>
      <c r="PM386" s="112" t="e">
        <f>NA()</f>
        <v>#N/A</v>
      </c>
      <c r="PN386" s="112" t="e">
        <f>NA()</f>
        <v>#N/A</v>
      </c>
      <c r="PO386" s="112" t="e">
        <f>NA()</f>
        <v>#N/A</v>
      </c>
      <c r="PP386" s="112" t="e">
        <f>NA()</f>
        <v>#N/A</v>
      </c>
      <c r="PQ386" s="112" t="e">
        <f>NA()</f>
        <v>#N/A</v>
      </c>
      <c r="PR386" s="137" t="e">
        <f>NA()</f>
        <v>#N/A</v>
      </c>
      <c r="PS386" s="5">
        <f t="array" ref="PS386">+IF(ISERROR($NW386)=FALSE,MIN(IF($H386:$AL386&lt;65534,$H386:$AL386,"")),NA())</f>
        <v>1.6</v>
      </c>
      <c r="PT386" s="1">
        <f t="array" ref="PT386">+IF(ISERROR($NX386)=FALSE,MIN(IF($AM386:$BN386&lt;65534,$AM386:$BN386,"")),NA())</f>
        <v>2.2000000000000002</v>
      </c>
      <c r="PU386" s="1">
        <f t="array" ref="PU386">+IF(ISERROR($NY386)=FALSE,MIN(IF($BP386:$CT386&lt;65534,$BP386:$CT386,"")),NA())</f>
        <v>2.4</v>
      </c>
      <c r="PV386" s="1">
        <f t="array" ref="PV386">+IF(ISERROR($NZ386)=FALSE,MIN(IF($CU386:$DX386&lt;65534,$CU386:$DX386,"")),NA())</f>
        <v>4.0999999999999996</v>
      </c>
      <c r="PW386" s="1">
        <f t="array" ref="PW386">+IF(ISERROR($OA386)=FALSE,MIN(IF($DY386:$FC386&lt;65534,$DY386:$FC386,"")),NA())</f>
        <v>3.2</v>
      </c>
      <c r="PX386" s="1">
        <f t="array" ref="PX386">+IF(ISERROR($OB386)=FALSE,MIN(IF($FD386:$GG386&lt;65534,$FD386:$GG386,"")),NA())</f>
        <v>4.0999999999999996</v>
      </c>
      <c r="PY386" s="1">
        <f t="array" ref="PY386">+IF(ISERROR($OC386)=FALSE,MIN(IF($GH386:$HL386&lt;65534,$GH386:$HL386,"")),NA())</f>
        <v>5</v>
      </c>
      <c r="PZ386" s="1">
        <f t="array" ref="PZ386">+IF(ISERROR($OD386)=FALSE,MIN(IF($HM386:$IQ386&lt;65534,$HM386:$IQ386,"")),NA())</f>
        <v>2.5</v>
      </c>
      <c r="QA386" s="1">
        <f t="array" ref="QA386">+IF(ISERROR($OE386)=FALSE,MIN(IF($IR386:$JU386&lt;65534,$IR386:$JU386,"")),NA())</f>
        <v>3.9</v>
      </c>
      <c r="QB386" s="1">
        <f t="array" ref="QB386">+IF(ISERROR($OF386)=FALSE,MIN(IF($JV386:$KZ386&lt;65534,$JV386:$KZ386,"")),NA())</f>
        <v>3</v>
      </c>
      <c r="QC386" s="1">
        <f t="array" ref="QC386">+IF(ISERROR($OG386)=FALSE,MIN(IF($LA386:$MD386&lt;65534,$LA386:$MD386,"")),NA())</f>
        <v>4.0999999999999996</v>
      </c>
      <c r="QD386" s="1" t="e">
        <f t="array" ref="QD386">+IF(ISERROR($OH386)=FALSE,MIN(IF($ME386:$NI386&lt;65534,$ME386:$NI386,"")),NA())</f>
        <v>#N/A</v>
      </c>
      <c r="QE386" s="5" t="e">
        <f t="shared" si="307"/>
        <v>#N/A</v>
      </c>
      <c r="QF386" s="1" t="e">
        <f t="shared" si="308"/>
        <v>#N/A</v>
      </c>
      <c r="QG386" s="1" t="e">
        <f t="shared" si="309"/>
        <v>#N/A</v>
      </c>
      <c r="QH386" s="1" t="e">
        <f t="shared" si="310"/>
        <v>#N/A</v>
      </c>
      <c r="QI386" s="1" t="e">
        <f t="shared" si="311"/>
        <v>#N/A</v>
      </c>
      <c r="QJ386" s="1" t="e">
        <f t="shared" si="312"/>
        <v>#N/A</v>
      </c>
      <c r="QK386" s="1" t="e">
        <f t="shared" si="313"/>
        <v>#N/A</v>
      </c>
      <c r="QL386" s="1" t="e">
        <f t="shared" si="314"/>
        <v>#N/A</v>
      </c>
      <c r="QM386" s="1" t="e">
        <f t="shared" si="315"/>
        <v>#N/A</v>
      </c>
      <c r="QN386" s="1" t="e">
        <f t="shared" si="316"/>
        <v>#N/A</v>
      </c>
      <c r="QO386" s="1" t="e">
        <f t="shared" si="317"/>
        <v>#N/A</v>
      </c>
      <c r="QP386" s="1" t="e">
        <f t="shared" si="318"/>
        <v>#N/A</v>
      </c>
      <c r="QQ386" s="5" t="s">
        <v>893</v>
      </c>
    </row>
    <row r="387" spans="1:459" s="1" customFormat="1" x14ac:dyDescent="0.2">
      <c r="A387" s="130">
        <v>35025090</v>
      </c>
      <c r="B387" s="131">
        <v>-73.84663888888889</v>
      </c>
      <c r="C387" s="131">
        <v>4.6648888888888891</v>
      </c>
      <c r="D387" s="132">
        <v>2944</v>
      </c>
      <c r="E387" s="133" t="s">
        <v>729</v>
      </c>
      <c r="F387" s="133" t="s">
        <v>728</v>
      </c>
      <c r="G387" s="133" t="s">
        <v>42</v>
      </c>
      <c r="H387" s="1">
        <v>65535</v>
      </c>
      <c r="I387" s="1">
        <v>3</v>
      </c>
      <c r="J387" s="1">
        <v>7.3</v>
      </c>
      <c r="K387" s="1">
        <v>7.8</v>
      </c>
      <c r="L387" s="1">
        <v>5.4</v>
      </c>
      <c r="M387" s="1">
        <v>7</v>
      </c>
      <c r="N387" s="1">
        <v>6.8</v>
      </c>
      <c r="O387" s="1">
        <v>5.0999999999999996</v>
      </c>
      <c r="P387" s="1">
        <v>6.1</v>
      </c>
      <c r="Q387" s="1">
        <v>8.1</v>
      </c>
      <c r="R387" s="1">
        <v>8.4</v>
      </c>
      <c r="S387" s="1">
        <v>7.1</v>
      </c>
      <c r="T387" s="1">
        <v>8.1999999999999993</v>
      </c>
      <c r="U387" s="1">
        <v>8.8000000000000007</v>
      </c>
      <c r="V387" s="1">
        <v>6.1</v>
      </c>
      <c r="W387" s="1">
        <v>6.1</v>
      </c>
      <c r="X387" s="1">
        <v>5.9</v>
      </c>
      <c r="Y387" s="1">
        <v>7.9</v>
      </c>
      <c r="Z387" s="1">
        <v>8.9</v>
      </c>
      <c r="AA387" s="1">
        <v>7.2</v>
      </c>
      <c r="AB387" s="1">
        <v>5.9</v>
      </c>
      <c r="AC387" s="1">
        <v>8.8000000000000007</v>
      </c>
      <c r="AD387" s="1">
        <v>6.8</v>
      </c>
      <c r="AE387" s="1">
        <v>7.9</v>
      </c>
      <c r="AF387" s="1">
        <v>7.2</v>
      </c>
      <c r="AG387" s="1">
        <v>6.1</v>
      </c>
      <c r="AH387" s="1">
        <v>6.2</v>
      </c>
      <c r="AI387" s="1">
        <v>7.5</v>
      </c>
      <c r="AJ387" s="1">
        <v>9.1</v>
      </c>
      <c r="AK387" s="1">
        <v>7.3</v>
      </c>
      <c r="AL387" s="1">
        <v>7.4</v>
      </c>
      <c r="AM387" s="1">
        <v>65535</v>
      </c>
      <c r="AN387" s="1">
        <v>6.4</v>
      </c>
      <c r="AO387" s="1">
        <v>6.2</v>
      </c>
      <c r="AP387" s="1">
        <v>5.6</v>
      </c>
      <c r="AQ387" s="1">
        <v>8.8000000000000007</v>
      </c>
      <c r="AR387" s="1">
        <v>7.3</v>
      </c>
      <c r="AS387" s="1">
        <v>7.2</v>
      </c>
      <c r="AT387" s="1">
        <v>8.6</v>
      </c>
      <c r="AU387" s="1">
        <v>9.3000000000000007</v>
      </c>
      <c r="AV387" s="1">
        <v>6.9</v>
      </c>
      <c r="AW387" s="1">
        <v>6.5</v>
      </c>
      <c r="AX387" s="1">
        <v>5.5</v>
      </c>
      <c r="AY387" s="1">
        <v>5.8</v>
      </c>
      <c r="AZ387" s="1">
        <v>6.7</v>
      </c>
      <c r="BA387" s="1">
        <v>4.5999999999999996</v>
      </c>
      <c r="BB387" s="1">
        <v>7.7</v>
      </c>
      <c r="BC387" s="1">
        <v>6.9</v>
      </c>
      <c r="BD387" s="1">
        <v>9.9</v>
      </c>
      <c r="BE387" s="1">
        <v>10</v>
      </c>
      <c r="BF387" s="1">
        <v>9.9</v>
      </c>
      <c r="BG387" s="1">
        <v>10</v>
      </c>
      <c r="BH387" s="1">
        <v>7.1</v>
      </c>
      <c r="BI387" s="1">
        <v>7.6</v>
      </c>
      <c r="BJ387" s="1">
        <v>9.8000000000000007</v>
      </c>
      <c r="BK387" s="1">
        <v>9.6</v>
      </c>
      <c r="BL387" s="1">
        <v>7.4</v>
      </c>
      <c r="BM387" s="1">
        <v>7.5</v>
      </c>
      <c r="BN387" s="1">
        <v>8.9</v>
      </c>
      <c r="BO387" s="102"/>
      <c r="BP387" s="1">
        <v>8.9</v>
      </c>
      <c r="BQ387" s="1">
        <v>10</v>
      </c>
      <c r="BR387" s="1">
        <v>9.6999999999999993</v>
      </c>
      <c r="BS387" s="1">
        <v>7.7</v>
      </c>
      <c r="BT387" s="1">
        <v>9.3000000000000007</v>
      </c>
      <c r="BU387" s="1">
        <v>8.6999999999999993</v>
      </c>
      <c r="BV387" s="1">
        <v>7.3</v>
      </c>
      <c r="BW387" s="1">
        <v>65535</v>
      </c>
      <c r="BX387" s="1">
        <v>65535</v>
      </c>
      <c r="BY387" s="1">
        <v>65535</v>
      </c>
      <c r="BZ387" s="1">
        <v>65535</v>
      </c>
      <c r="CA387" s="1">
        <v>65535</v>
      </c>
      <c r="CB387" s="1">
        <v>65535</v>
      </c>
      <c r="CC387" s="1">
        <v>65535</v>
      </c>
      <c r="CD387" s="1">
        <v>65535</v>
      </c>
      <c r="CE387" s="1">
        <v>65535</v>
      </c>
      <c r="CF387" s="1">
        <v>65535</v>
      </c>
      <c r="CG387" s="1">
        <v>65535</v>
      </c>
      <c r="CH387" s="1">
        <v>65535</v>
      </c>
      <c r="CI387" s="1">
        <v>65535</v>
      </c>
      <c r="CJ387" s="1">
        <v>65535</v>
      </c>
      <c r="CK387" s="1">
        <v>65535</v>
      </c>
      <c r="CL387" s="1">
        <v>65535</v>
      </c>
      <c r="CM387" s="1">
        <v>65535</v>
      </c>
      <c r="CN387" s="1">
        <v>65535</v>
      </c>
      <c r="CO387" s="1">
        <v>65535</v>
      </c>
      <c r="CP387" s="1">
        <v>65535</v>
      </c>
      <c r="CQ387" s="1">
        <v>65535</v>
      </c>
      <c r="CR387" s="1">
        <v>65535</v>
      </c>
      <c r="CS387" s="1">
        <v>65535</v>
      </c>
      <c r="CT387" s="1">
        <v>65535</v>
      </c>
      <c r="CU387" s="1">
        <v>8.1999999999999993</v>
      </c>
      <c r="CV387" s="1">
        <v>10.199999999999999</v>
      </c>
      <c r="CW387" s="1">
        <v>8.4</v>
      </c>
      <c r="CX387" s="1">
        <v>10.1</v>
      </c>
      <c r="CY387" s="1">
        <v>10.3</v>
      </c>
      <c r="CZ387" s="1">
        <v>10.8</v>
      </c>
      <c r="DA387" s="1">
        <v>9.3000000000000007</v>
      </c>
      <c r="DB387" s="1">
        <v>7.3</v>
      </c>
      <c r="DC387" s="1">
        <v>9.6999999999999993</v>
      </c>
      <c r="DD387" s="1">
        <v>8.4</v>
      </c>
      <c r="DE387" s="1">
        <v>8.6999999999999993</v>
      </c>
      <c r="DF387" s="1">
        <v>9.8000000000000007</v>
      </c>
      <c r="DG387" s="1">
        <v>9.6</v>
      </c>
      <c r="DH387" s="1">
        <v>7.2</v>
      </c>
      <c r="DI387" s="1">
        <v>9.5</v>
      </c>
      <c r="DJ387" s="1">
        <v>9.3000000000000007</v>
      </c>
      <c r="DK387" s="1">
        <v>8.6999999999999993</v>
      </c>
      <c r="DL387" s="1">
        <v>10.3</v>
      </c>
      <c r="DM387" s="1">
        <v>8.3000000000000007</v>
      </c>
      <c r="DN387" s="1">
        <v>10.5</v>
      </c>
      <c r="DO387" s="1">
        <v>10.3</v>
      </c>
      <c r="DP387" s="1">
        <v>9.8000000000000007</v>
      </c>
      <c r="DQ387" s="1">
        <v>8</v>
      </c>
      <c r="DR387" s="1">
        <v>10.199999999999999</v>
      </c>
      <c r="DS387" s="1">
        <v>8.8000000000000007</v>
      </c>
      <c r="DT387" s="1">
        <v>9.8000000000000007</v>
      </c>
      <c r="DU387" s="1">
        <v>9.1</v>
      </c>
      <c r="DV387" s="1">
        <v>10.3</v>
      </c>
      <c r="DW387" s="1">
        <v>8.9</v>
      </c>
      <c r="DX387" s="1">
        <v>5.9</v>
      </c>
      <c r="DY387" s="1">
        <v>3.6</v>
      </c>
      <c r="DZ387" s="1">
        <v>5.5</v>
      </c>
      <c r="EA387" s="1">
        <v>8.6</v>
      </c>
      <c r="EB387" s="1">
        <v>10.1</v>
      </c>
      <c r="EC387" s="1">
        <v>10.1</v>
      </c>
      <c r="ED387" s="1">
        <v>10.3</v>
      </c>
      <c r="EE387" s="1">
        <v>65535</v>
      </c>
      <c r="EF387" s="1">
        <v>65535</v>
      </c>
      <c r="EG387" s="1">
        <v>65535</v>
      </c>
      <c r="EH387" s="1">
        <v>65535</v>
      </c>
      <c r="EI387" s="1">
        <v>9.9</v>
      </c>
      <c r="EJ387" s="1">
        <v>9.3000000000000007</v>
      </c>
      <c r="EK387" s="1">
        <v>9.9</v>
      </c>
      <c r="EL387" s="1">
        <v>10.4</v>
      </c>
      <c r="EM387" s="1">
        <v>9.8000000000000007</v>
      </c>
      <c r="EN387" s="1">
        <v>8.3000000000000007</v>
      </c>
      <c r="EO387" s="1">
        <v>9.1999999999999993</v>
      </c>
      <c r="EP387" s="1">
        <v>7.3</v>
      </c>
      <c r="EQ387" s="1">
        <v>9</v>
      </c>
      <c r="ER387" s="1">
        <v>9.4</v>
      </c>
      <c r="ES387" s="1">
        <v>7.3</v>
      </c>
      <c r="ET387" s="1">
        <v>9.3000000000000007</v>
      </c>
      <c r="EU387" s="1">
        <v>8.8000000000000007</v>
      </c>
      <c r="EV387" s="1">
        <v>9.5</v>
      </c>
      <c r="EW387" s="1">
        <v>7.5</v>
      </c>
      <c r="EX387" s="1">
        <v>9</v>
      </c>
      <c r="EY387" s="1">
        <v>8.3000000000000007</v>
      </c>
      <c r="EZ387" s="1">
        <v>7.7</v>
      </c>
      <c r="FA387" s="1">
        <v>9.1999999999999993</v>
      </c>
      <c r="FB387" s="1">
        <v>7.9</v>
      </c>
      <c r="FC387" s="1">
        <v>8.3000000000000007</v>
      </c>
      <c r="FD387" s="1">
        <v>10.4</v>
      </c>
      <c r="FE387" s="1">
        <v>7</v>
      </c>
      <c r="FF387" s="1">
        <v>9.5</v>
      </c>
      <c r="FG387" s="1">
        <v>8.4</v>
      </c>
      <c r="FH387" s="1">
        <v>7.4</v>
      </c>
      <c r="FI387" s="1">
        <v>8.1</v>
      </c>
      <c r="FJ387" s="1">
        <v>8.6</v>
      </c>
      <c r="FK387" s="1">
        <v>7.5</v>
      </c>
      <c r="FL387" s="1">
        <v>8.9</v>
      </c>
      <c r="FM387" s="1">
        <v>10.1</v>
      </c>
      <c r="FN387" s="1">
        <v>9.6999999999999993</v>
      </c>
      <c r="FO387" s="1">
        <v>10</v>
      </c>
      <c r="FP387" s="1">
        <v>9.3000000000000007</v>
      </c>
      <c r="FQ387" s="1">
        <v>10.1</v>
      </c>
      <c r="FR387" s="1">
        <v>8.5</v>
      </c>
      <c r="FS387" s="1">
        <v>8.5</v>
      </c>
      <c r="FT387" s="1">
        <v>9.5</v>
      </c>
      <c r="FU387" s="1">
        <v>9.9</v>
      </c>
      <c r="FV387" s="1">
        <v>9.9</v>
      </c>
      <c r="FW387" s="1">
        <v>9.8000000000000007</v>
      </c>
      <c r="FX387" s="1">
        <v>9.5</v>
      </c>
      <c r="FY387" s="1">
        <v>9.6</v>
      </c>
      <c r="FZ387" s="1">
        <v>8.9</v>
      </c>
      <c r="GA387" s="1">
        <v>9.5</v>
      </c>
      <c r="GB387" s="1">
        <v>7.5</v>
      </c>
      <c r="GC387" s="1">
        <v>8.4</v>
      </c>
      <c r="GD387" s="1">
        <v>4.5</v>
      </c>
      <c r="GE387" s="1">
        <v>7.4</v>
      </c>
      <c r="GF387" s="1">
        <v>6.6</v>
      </c>
      <c r="GG387" s="1">
        <v>8.9</v>
      </c>
      <c r="GH387" s="1">
        <v>9.1</v>
      </c>
      <c r="GI387" s="1">
        <v>9.1999999999999993</v>
      </c>
      <c r="GJ387" s="1">
        <v>9.1</v>
      </c>
      <c r="GK387" s="1">
        <v>7.2</v>
      </c>
      <c r="GL387" s="1">
        <v>6.2</v>
      </c>
      <c r="GM387" s="1">
        <v>5.9</v>
      </c>
      <c r="GN387" s="1">
        <v>6.3</v>
      </c>
      <c r="GO387" s="1">
        <v>7.4</v>
      </c>
      <c r="GP387" s="1">
        <v>6.6</v>
      </c>
      <c r="GQ387" s="1">
        <v>7.3</v>
      </c>
      <c r="GR387" s="1">
        <v>8.5</v>
      </c>
      <c r="GS387" s="1">
        <v>8</v>
      </c>
      <c r="GT387" s="1">
        <v>9</v>
      </c>
      <c r="GU387" s="1">
        <v>9</v>
      </c>
      <c r="GV387" s="1">
        <v>8.4</v>
      </c>
      <c r="GW387" s="1">
        <v>5.9</v>
      </c>
      <c r="GX387" s="1">
        <v>6.7</v>
      </c>
      <c r="GY387" s="1">
        <v>8.4</v>
      </c>
      <c r="GZ387" s="1">
        <v>8.6</v>
      </c>
      <c r="HA387" s="1">
        <v>9</v>
      </c>
      <c r="HB387" s="1">
        <v>8.9</v>
      </c>
      <c r="HC387" s="1">
        <v>9.6</v>
      </c>
      <c r="HD387" s="1">
        <v>9.5</v>
      </c>
      <c r="HE387" s="1">
        <v>8.4</v>
      </c>
      <c r="HF387" s="1">
        <v>5.0999999999999996</v>
      </c>
      <c r="HG387" s="1">
        <v>7.2</v>
      </c>
      <c r="HH387" s="1">
        <v>8.5</v>
      </c>
      <c r="HI387" s="1">
        <v>8.6999999999999993</v>
      </c>
      <c r="HJ387" s="1">
        <v>8.6999999999999993</v>
      </c>
      <c r="HK387" s="1">
        <v>7.2</v>
      </c>
      <c r="HL387" s="1">
        <v>8.5</v>
      </c>
      <c r="HM387" s="1">
        <v>7.8</v>
      </c>
      <c r="HN387" s="1">
        <v>8.6999999999999993</v>
      </c>
      <c r="HO387" s="1">
        <v>9.8000000000000007</v>
      </c>
      <c r="HP387" s="1">
        <v>8.6</v>
      </c>
      <c r="HQ387" s="1">
        <v>8.6</v>
      </c>
      <c r="HR387" s="1">
        <v>8.1</v>
      </c>
      <c r="HS387" s="1">
        <v>7.6</v>
      </c>
      <c r="HT387" s="1">
        <v>8.6</v>
      </c>
      <c r="HU387" s="1">
        <v>7.3</v>
      </c>
      <c r="HV387" s="1">
        <v>7.1</v>
      </c>
      <c r="HW387" s="1">
        <v>9.1</v>
      </c>
      <c r="HX387" s="1">
        <v>9.1999999999999993</v>
      </c>
      <c r="HY387" s="1">
        <v>9.6999999999999993</v>
      </c>
      <c r="HZ387" s="1">
        <v>9.4</v>
      </c>
      <c r="IA387" s="1">
        <v>6.3</v>
      </c>
      <c r="IB387" s="1">
        <v>6.8</v>
      </c>
      <c r="IC387" s="1">
        <v>8</v>
      </c>
      <c r="ID387" s="1">
        <v>8</v>
      </c>
      <c r="IE387" s="1">
        <v>7.2</v>
      </c>
      <c r="IF387" s="1">
        <v>5.9</v>
      </c>
      <c r="IG387" s="1">
        <v>6.3</v>
      </c>
      <c r="IH387" s="1">
        <v>4.5</v>
      </c>
      <c r="II387" s="1">
        <v>8.1</v>
      </c>
      <c r="IJ387" s="1">
        <v>8.5</v>
      </c>
      <c r="IK387" s="1">
        <v>5.8</v>
      </c>
      <c r="IL387" s="1">
        <v>5.7</v>
      </c>
      <c r="IM387" s="1">
        <v>6.5</v>
      </c>
      <c r="IN387" s="1">
        <v>8.8000000000000007</v>
      </c>
      <c r="IO387" s="1">
        <v>7.2</v>
      </c>
      <c r="IP387" s="1">
        <v>4</v>
      </c>
      <c r="IQ387" s="1">
        <v>6.6</v>
      </c>
      <c r="IR387" s="1">
        <v>9</v>
      </c>
      <c r="IS387" s="1">
        <v>7.4</v>
      </c>
      <c r="IT387" s="1">
        <v>5.2</v>
      </c>
      <c r="IU387" s="1">
        <v>8.4</v>
      </c>
      <c r="IV387" s="1">
        <v>7.4</v>
      </c>
      <c r="IW387" s="1">
        <v>7.2</v>
      </c>
      <c r="IX387" s="1">
        <v>6.9</v>
      </c>
      <c r="IY387" s="1">
        <v>5.6</v>
      </c>
      <c r="IZ387" s="1">
        <v>6.6</v>
      </c>
      <c r="JA387" s="1">
        <v>6.1</v>
      </c>
      <c r="JB387" s="1">
        <v>8.1</v>
      </c>
      <c r="JC387" s="1">
        <v>7.1</v>
      </c>
      <c r="JD387" s="1">
        <v>8.1</v>
      </c>
      <c r="JE387" s="1">
        <v>9.8000000000000007</v>
      </c>
      <c r="JF387" s="1">
        <v>7.6</v>
      </c>
      <c r="JG387" s="1">
        <v>7.2</v>
      </c>
      <c r="JH387" s="1">
        <v>6.6</v>
      </c>
      <c r="JI387" s="1">
        <v>8.3000000000000007</v>
      </c>
      <c r="JJ387" s="1">
        <v>9.1999999999999993</v>
      </c>
      <c r="JK387" s="1">
        <v>6.8</v>
      </c>
      <c r="JL387" s="1">
        <v>7.1</v>
      </c>
      <c r="JM387" s="1">
        <v>6.7</v>
      </c>
      <c r="JN387" s="1">
        <v>7.1</v>
      </c>
      <c r="JO387" s="1">
        <v>6.4</v>
      </c>
      <c r="JP387" s="1">
        <v>9.8000000000000007</v>
      </c>
      <c r="JQ387" s="1">
        <v>7.9</v>
      </c>
      <c r="JR387" s="1">
        <v>6.5</v>
      </c>
      <c r="JS387" s="1">
        <v>65535</v>
      </c>
      <c r="JT387" s="1">
        <v>65535</v>
      </c>
      <c r="JU387" s="1">
        <v>65535</v>
      </c>
      <c r="JV387" s="1">
        <v>65535</v>
      </c>
      <c r="JW387" s="1">
        <v>65535</v>
      </c>
      <c r="JX387" s="1">
        <v>65535</v>
      </c>
      <c r="JY387" s="1">
        <v>65535</v>
      </c>
      <c r="JZ387" s="1">
        <v>65535</v>
      </c>
      <c r="KA387" s="1">
        <v>65535</v>
      </c>
      <c r="KB387" s="1">
        <v>65535</v>
      </c>
      <c r="KC387" s="1">
        <v>65535</v>
      </c>
      <c r="KD387" s="1">
        <v>65535</v>
      </c>
      <c r="KE387" s="1">
        <v>65535</v>
      </c>
      <c r="KF387" s="1">
        <v>65535</v>
      </c>
      <c r="KG387" s="1">
        <v>65535</v>
      </c>
      <c r="KH387" s="1">
        <v>65535</v>
      </c>
      <c r="KI387" s="1">
        <v>65535</v>
      </c>
      <c r="KJ387" s="1">
        <v>65535</v>
      </c>
      <c r="KK387" s="1">
        <v>65535</v>
      </c>
      <c r="KL387" s="1">
        <v>65535</v>
      </c>
      <c r="KM387" s="1">
        <v>65535</v>
      </c>
      <c r="KN387" s="1">
        <v>65535</v>
      </c>
      <c r="KO387" s="1">
        <v>65535</v>
      </c>
      <c r="KP387" s="1">
        <v>65535</v>
      </c>
      <c r="KQ387" s="1">
        <v>65535</v>
      </c>
      <c r="KR387" s="1">
        <v>65535</v>
      </c>
      <c r="KS387" s="1">
        <v>8.6999999999999993</v>
      </c>
      <c r="KT387" s="1">
        <v>7.4</v>
      </c>
      <c r="KU387" s="1">
        <v>7.8</v>
      </c>
      <c r="KV387" s="1">
        <v>6.2</v>
      </c>
      <c r="KW387" s="1">
        <v>8.4</v>
      </c>
      <c r="KX387" s="1">
        <v>8</v>
      </c>
      <c r="KY387" s="1">
        <v>6.4</v>
      </c>
      <c r="KZ387" s="1">
        <v>6.4</v>
      </c>
      <c r="LA387" s="1">
        <v>6.1</v>
      </c>
      <c r="LB387" s="1">
        <v>8.4</v>
      </c>
      <c r="LC387" s="1">
        <v>7.4</v>
      </c>
      <c r="LD387" s="1">
        <v>7.3</v>
      </c>
      <c r="LE387" s="1">
        <v>9.3000000000000007</v>
      </c>
      <c r="LF387" s="1">
        <v>9.1999999999999993</v>
      </c>
      <c r="LG387" s="1">
        <v>7.4</v>
      </c>
      <c r="LH387" s="1">
        <v>9.9</v>
      </c>
      <c r="LI387" s="1">
        <v>8.1</v>
      </c>
      <c r="LJ387" s="1">
        <v>8.3000000000000007</v>
      </c>
      <c r="LK387" s="1">
        <v>9.9</v>
      </c>
      <c r="LL387" s="1">
        <v>9</v>
      </c>
      <c r="LM387" s="1">
        <v>8.4</v>
      </c>
      <c r="LN387" s="1">
        <v>65535</v>
      </c>
      <c r="LO387" s="1">
        <v>65535</v>
      </c>
      <c r="LP387" s="1">
        <v>65535</v>
      </c>
      <c r="LQ387" s="1">
        <v>65535</v>
      </c>
      <c r="LR387" s="1">
        <v>65535</v>
      </c>
      <c r="LS387" s="1">
        <v>65535</v>
      </c>
      <c r="LT387" s="1">
        <v>65535</v>
      </c>
      <c r="LU387" s="1">
        <v>65535</v>
      </c>
      <c r="LV387" s="1">
        <v>65535</v>
      </c>
      <c r="LW387" s="1">
        <v>65535</v>
      </c>
      <c r="LX387" s="1">
        <v>65535</v>
      </c>
      <c r="LY387" s="1">
        <v>65535</v>
      </c>
      <c r="LZ387" s="1">
        <v>65535</v>
      </c>
      <c r="MA387" s="1">
        <v>65535</v>
      </c>
      <c r="MB387" s="1">
        <v>10</v>
      </c>
      <c r="MC387" s="1">
        <v>6.6</v>
      </c>
      <c r="MD387" s="1">
        <v>8.3000000000000007</v>
      </c>
      <c r="ME387" s="1">
        <v>65535</v>
      </c>
      <c r="MF387" s="1">
        <v>65535</v>
      </c>
      <c r="MG387" s="1">
        <v>65535</v>
      </c>
      <c r="MH387" s="1">
        <v>65535</v>
      </c>
      <c r="MI387" s="1">
        <v>65535</v>
      </c>
      <c r="MJ387" s="1">
        <v>65535</v>
      </c>
      <c r="MK387" s="1">
        <v>65535</v>
      </c>
      <c r="ML387" s="1">
        <v>65535</v>
      </c>
      <c r="MM387" s="1">
        <v>65535</v>
      </c>
      <c r="MN387" s="1">
        <v>65535</v>
      </c>
      <c r="MO387" s="1">
        <v>65535</v>
      </c>
      <c r="MP387" s="1">
        <v>65535</v>
      </c>
      <c r="MQ387" s="1">
        <v>65535</v>
      </c>
      <c r="MR387" s="1">
        <v>65535</v>
      </c>
      <c r="MS387" s="1">
        <v>65535</v>
      </c>
      <c r="MT387" s="1">
        <v>65535</v>
      </c>
      <c r="MU387" s="1">
        <v>65535</v>
      </c>
      <c r="MV387" s="1">
        <v>65535</v>
      </c>
      <c r="MW387" s="1">
        <v>65535</v>
      </c>
      <c r="MX387" s="1">
        <v>65535</v>
      </c>
      <c r="MY387" s="1">
        <v>65535</v>
      </c>
      <c r="MZ387" s="1">
        <v>65535</v>
      </c>
      <c r="NA387" s="1">
        <v>65535</v>
      </c>
      <c r="NB387" s="1">
        <v>65535</v>
      </c>
      <c r="NC387" s="1">
        <v>65535</v>
      </c>
      <c r="ND387" s="1">
        <v>65535</v>
      </c>
      <c r="NE387" s="1">
        <v>65535</v>
      </c>
      <c r="NF387" s="1">
        <v>65535</v>
      </c>
      <c r="NG387" s="1">
        <v>65535</v>
      </c>
      <c r="NH387" s="1">
        <v>65535</v>
      </c>
      <c r="NI387" s="1">
        <v>9.9</v>
      </c>
      <c r="NJ387" s="6">
        <f t="shared" ref="NJ387:NJ450" si="319">+COUNTIF($H387:$AL387,"&lt;65534")/COUNTA($H$1:$AL$1)</f>
        <v>0.967741935483871</v>
      </c>
      <c r="NK387" s="3">
        <f t="shared" ref="NK387:NK450" si="320">+COUNTIF($AM387:$BO387,"&lt;65534")/COUNTA($AM$1:$BO$1)</f>
        <v>0.9642857142857143</v>
      </c>
      <c r="NL387" s="3">
        <f t="shared" ref="NL387:NL450" si="321">+COUNTIF($BP387:$CT387,"&lt;65534")/COUNTA($BP$1:$CT$1)</f>
        <v>0.22580645161290322</v>
      </c>
      <c r="NM387" s="3">
        <f t="shared" ref="NM387:NM450" si="322">+COUNTIF($CU387:$DX387,"&lt;65534")/COUNTA($CU$1:$DX$1)</f>
        <v>1</v>
      </c>
      <c r="NN387" s="3">
        <f t="shared" ref="NN387:NN450" si="323">+COUNTIF($DY387:$FC387,"&lt;65534")/COUNTA($DY$1:$FC$1)</f>
        <v>0.87096774193548387</v>
      </c>
      <c r="NO387" s="3">
        <f t="shared" ref="NO387:NO450" si="324">+COUNTIF($FD387:$GG387,"&lt;65534")/COUNTA($FD$1:$GG$1)</f>
        <v>1</v>
      </c>
      <c r="NP387" s="3">
        <f t="shared" ref="NP387:NP450" si="325">+COUNTIF($GH387:$HL387,"&lt;65534")/COUNTA($GH$1:$HL$1)</f>
        <v>1</v>
      </c>
      <c r="NQ387" s="3">
        <f t="shared" ref="NQ387:NQ450" si="326">+COUNTIF($HM387:$IQ387,"&lt;65534")/COUNTA($HM$1:$IQ$1)</f>
        <v>1</v>
      </c>
      <c r="NR387" s="3">
        <f t="shared" ref="NR387:NR450" si="327">+COUNTIF($IR387:$JU387,"&lt;65534")/COUNTA($IR$1:$JU$1)</f>
        <v>0.9</v>
      </c>
      <c r="NS387" s="3">
        <f t="shared" ref="NS387:NS450" si="328">+COUNTIF($JV387:$KZ387,"&lt;65534")/COUNTA($JV$1:$KZ$1)</f>
        <v>0.25806451612903225</v>
      </c>
      <c r="NT387" s="3">
        <f t="shared" ref="NT387:NT450" si="329">+COUNTIF($LA387:$MD387,"&lt;65534")/COUNTA($LA$1:$MD$1)</f>
        <v>0.53333333333333333</v>
      </c>
      <c r="NU387" s="3">
        <f t="shared" ref="NU387:NU450" si="330">+COUNTIF($ME387:$NI387,"&lt;65534")/COUNTA($ME$1:$NI$1)</f>
        <v>3.2258064516129031E-2</v>
      </c>
      <c r="NV387" s="3">
        <f t="shared" ref="NV387:NV450" si="331">+COUNTIF($H387:$NI387,"&lt;65534")/COUNTA($H$1:$NI$1)</f>
        <v>0.72602739726027399</v>
      </c>
      <c r="NW387" s="5">
        <f t="shared" ref="NW387:NW450" si="332">+IF(NJ387&gt;=0.5,AVERAGEIF($H387:$AL387,"&lt;65534",$H387:$AL387),NA())</f>
        <v>7.0466666666666669</v>
      </c>
      <c r="NX387" s="1">
        <f t="shared" ref="NX387:NX450" si="333">+IF(NK387&gt;=0.5,AVERAGEIF($AM387:$BO387,"&lt;65534",$AM387:$BO387),NA())</f>
        <v>7.692592592592594</v>
      </c>
      <c r="NY387" s="1" t="e">
        <f t="shared" ref="NY387:NY450" si="334">+IF(NL387&gt;=0.5,AVERAGEIF($BP387:$CT387,"&lt;65534",$BP387:$CT387),NA())</f>
        <v>#N/A</v>
      </c>
      <c r="NZ387" s="1">
        <f t="shared" ref="NZ387:NZ450" si="335">+IF(NM387&gt;=0.5,AVERAGEIF($CU387:$DX387,"&lt;65534",$CU387:$DX387),NA())</f>
        <v>9.19</v>
      </c>
      <c r="OA387" s="1">
        <f t="shared" ref="OA387:OA450" si="336">+IF(NN387&gt;=0.5,AVERAGEIF($DY387:$FC387,"&lt;65534",$DY387:$FC387),NA())</f>
        <v>8.6481481481481506</v>
      </c>
      <c r="OB387" s="1">
        <f t="shared" ref="OB387:OB450" si="337">+IF(NO387&gt;=0.5,AVERAGEIF($FD387:$GG387,"&lt;65534",$FD387:$GG387),NA())</f>
        <v>8.73</v>
      </c>
      <c r="OC387" s="1">
        <f t="shared" ref="OC387:OC450" si="338">+IF(NP387&gt;=0.5,AVERAGEIF($GH387:$HL387,"&lt;65534",$GH387:$HL387),NA())</f>
        <v>7.9387096774193537</v>
      </c>
      <c r="OD387" s="1">
        <f t="shared" ref="OD387:OD450" si="339">+IF(NQ387&gt;=0.5,AVERAGEIF($HM387:$IQ387,"&lt;65534",$HM387:$IQ387),NA())</f>
        <v>7.5419354838709669</v>
      </c>
      <c r="OE387" s="1">
        <f t="shared" ref="OE387:OE450" si="340">+IF(NR387&gt;=0.5,AVERAGEIF($IR387:$JU387,"&lt;65534",$IR387:$JU387),NA())</f>
        <v>7.4111111111111097</v>
      </c>
      <c r="OF387" s="1" t="e">
        <f t="shared" ref="OF387:OF450" si="341">+IF(NS387&gt;=0.5,AVERAGEIF($JV387:$KZ387,"&lt;65534",$JV387:$KZ387),NA())</f>
        <v>#N/A</v>
      </c>
      <c r="OG387" s="1">
        <f t="shared" ref="OG387:OG450" si="342">+IF(NT387&gt;=0.5,AVERAGEIF($LA387:$MD387,"&lt;65534",$LA387:$MD387),NA())</f>
        <v>8.35</v>
      </c>
      <c r="OH387" s="1" t="e">
        <f t="shared" ref="OH387:OH450" si="343">+IF(NU387&gt;=0.5,AVERAGEIF($ME387:$NI387,"&lt;65534",$ME387:$NI387),NA())</f>
        <v>#N/A</v>
      </c>
      <c r="OI387" s="111" t="e">
        <f>NA()</f>
        <v>#N/A</v>
      </c>
      <c r="OJ387" s="112" t="e">
        <f>NA()</f>
        <v>#N/A</v>
      </c>
      <c r="OK387" s="112" t="e">
        <f>NA()</f>
        <v>#N/A</v>
      </c>
      <c r="OL387" s="112" t="e">
        <f>NA()</f>
        <v>#N/A</v>
      </c>
      <c r="OM387" s="112" t="e">
        <f>NA()</f>
        <v>#N/A</v>
      </c>
      <c r="ON387" s="112" t="e">
        <f>NA()</f>
        <v>#N/A</v>
      </c>
      <c r="OO387" s="112" t="e">
        <f>NA()</f>
        <v>#N/A</v>
      </c>
      <c r="OP387" s="112" t="e">
        <f>NA()</f>
        <v>#N/A</v>
      </c>
      <c r="OQ387" s="112" t="e">
        <f>NA()</f>
        <v>#N/A</v>
      </c>
      <c r="OR387" s="112" t="e">
        <f>NA()</f>
        <v>#N/A</v>
      </c>
      <c r="OS387" s="112" t="e">
        <f>NA()</f>
        <v>#N/A</v>
      </c>
      <c r="OT387" s="112" t="e">
        <f>NA()</f>
        <v>#N/A</v>
      </c>
      <c r="OU387" s="5" t="e">
        <f t="shared" si="295"/>
        <v>#N/A</v>
      </c>
      <c r="OV387" s="1" t="e">
        <f t="shared" si="296"/>
        <v>#N/A</v>
      </c>
      <c r="OW387" s="1" t="e">
        <f t="shared" si="297"/>
        <v>#N/A</v>
      </c>
      <c r="OX387" s="1" t="e">
        <f t="shared" si="298"/>
        <v>#N/A</v>
      </c>
      <c r="OY387" s="1" t="e">
        <f t="shared" si="299"/>
        <v>#N/A</v>
      </c>
      <c r="OZ387" s="1" t="e">
        <f t="shared" si="300"/>
        <v>#N/A</v>
      </c>
      <c r="PA387" s="1" t="e">
        <f t="shared" si="301"/>
        <v>#N/A</v>
      </c>
      <c r="PB387" s="1" t="e">
        <f t="shared" si="302"/>
        <v>#N/A</v>
      </c>
      <c r="PC387" s="1" t="e">
        <f t="shared" si="303"/>
        <v>#N/A</v>
      </c>
      <c r="PD387" s="1" t="e">
        <f t="shared" si="304"/>
        <v>#N/A</v>
      </c>
      <c r="PE387" s="1" t="e">
        <f t="shared" si="305"/>
        <v>#N/A</v>
      </c>
      <c r="PF387" s="1" t="e">
        <f t="shared" si="306"/>
        <v>#N/A</v>
      </c>
      <c r="PG387" s="111" t="e">
        <f>NA()</f>
        <v>#N/A</v>
      </c>
      <c r="PH387" s="112" t="e">
        <f>NA()</f>
        <v>#N/A</v>
      </c>
      <c r="PI387" s="112" t="e">
        <f>NA()</f>
        <v>#N/A</v>
      </c>
      <c r="PJ387" s="112" t="e">
        <f>NA()</f>
        <v>#N/A</v>
      </c>
      <c r="PK387" s="112" t="e">
        <f>NA()</f>
        <v>#N/A</v>
      </c>
      <c r="PL387" s="112" t="e">
        <f>NA()</f>
        <v>#N/A</v>
      </c>
      <c r="PM387" s="112" t="e">
        <f>NA()</f>
        <v>#N/A</v>
      </c>
      <c r="PN387" s="112" t="e">
        <f>NA()</f>
        <v>#N/A</v>
      </c>
      <c r="PO387" s="112" t="e">
        <f>NA()</f>
        <v>#N/A</v>
      </c>
      <c r="PP387" s="112" t="e">
        <f>NA()</f>
        <v>#N/A</v>
      </c>
      <c r="PQ387" s="112" t="e">
        <f>NA()</f>
        <v>#N/A</v>
      </c>
      <c r="PR387" s="137" t="e">
        <f>NA()</f>
        <v>#N/A</v>
      </c>
      <c r="PS387" s="5">
        <f t="array" ref="PS387">+IF(ISERROR($NW387)=FALSE,MIN(IF($H387:$AL387&lt;65534,$H387:$AL387,"")),NA())</f>
        <v>3</v>
      </c>
      <c r="PT387" s="1">
        <f t="array" ref="PT387">+IF(ISERROR($NX387)=FALSE,MIN(IF($AM387:$BN387&lt;65534,$AM387:$BN387,"")),NA())</f>
        <v>4.5999999999999996</v>
      </c>
      <c r="PU387" s="1" t="e">
        <f t="array" ref="PU387">+IF(ISERROR($NY387)=FALSE,MIN(IF($BP387:$CT387&lt;65534,$BP387:$CT387,"")),NA())</f>
        <v>#N/A</v>
      </c>
      <c r="PV387" s="1">
        <f t="array" ref="PV387">+IF(ISERROR($NZ387)=FALSE,MIN(IF($CU387:$DX387&lt;65534,$CU387:$DX387,"")),NA())</f>
        <v>5.9</v>
      </c>
      <c r="PW387" s="1">
        <f t="array" ref="PW387">+IF(ISERROR($OA387)=FALSE,MIN(IF($DY387:$FC387&lt;65534,$DY387:$FC387,"")),NA())</f>
        <v>3.6</v>
      </c>
      <c r="PX387" s="1">
        <f t="array" ref="PX387">+IF(ISERROR($OB387)=FALSE,MIN(IF($FD387:$GG387&lt;65534,$FD387:$GG387,"")),NA())</f>
        <v>4.5</v>
      </c>
      <c r="PY387" s="1">
        <f t="array" ref="PY387">+IF(ISERROR($OC387)=FALSE,MIN(IF($GH387:$HL387&lt;65534,$GH387:$HL387,"")),NA())</f>
        <v>5.0999999999999996</v>
      </c>
      <c r="PZ387" s="1">
        <f t="array" ref="PZ387">+IF(ISERROR($OD387)=FALSE,MIN(IF($HM387:$IQ387&lt;65534,$HM387:$IQ387,"")),NA())</f>
        <v>4</v>
      </c>
      <c r="QA387" s="1">
        <f t="array" ref="QA387">+IF(ISERROR($OE387)=FALSE,MIN(IF($IR387:$JU387&lt;65534,$IR387:$JU387,"")),NA())</f>
        <v>5.2</v>
      </c>
      <c r="QB387" s="1" t="e">
        <f t="array" ref="QB387">+IF(ISERROR($OF387)=FALSE,MIN(IF($JV387:$KZ387&lt;65534,$JV387:$KZ387,"")),NA())</f>
        <v>#N/A</v>
      </c>
      <c r="QC387" s="1">
        <f t="array" ref="QC387">+IF(ISERROR($OG387)=FALSE,MIN(IF($LA387:$MD387&lt;65534,$LA387:$MD387,"")),NA())</f>
        <v>6.1</v>
      </c>
      <c r="QD387" s="1" t="e">
        <f t="array" ref="QD387">+IF(ISERROR($OH387)=FALSE,MIN(IF($ME387:$NI387&lt;65534,$ME387:$NI387,"")),NA())</f>
        <v>#N/A</v>
      </c>
      <c r="QE387" s="5" t="e">
        <f t="shared" si="307"/>
        <v>#N/A</v>
      </c>
      <c r="QF387" s="1" t="e">
        <f t="shared" si="308"/>
        <v>#N/A</v>
      </c>
      <c r="QG387" s="1" t="e">
        <f t="shared" si="309"/>
        <v>#N/A</v>
      </c>
      <c r="QH387" s="1" t="e">
        <f t="shared" si="310"/>
        <v>#N/A</v>
      </c>
      <c r="QI387" s="1" t="e">
        <f t="shared" si="311"/>
        <v>#N/A</v>
      </c>
      <c r="QJ387" s="1" t="e">
        <f t="shared" si="312"/>
        <v>#N/A</v>
      </c>
      <c r="QK387" s="1" t="e">
        <f t="shared" si="313"/>
        <v>#N/A</v>
      </c>
      <c r="QL387" s="1" t="e">
        <f t="shared" si="314"/>
        <v>#N/A</v>
      </c>
      <c r="QM387" s="1" t="e">
        <f t="shared" si="315"/>
        <v>#N/A</v>
      </c>
      <c r="QN387" s="1" t="e">
        <f t="shared" si="316"/>
        <v>#N/A</v>
      </c>
      <c r="QO387" s="1" t="e">
        <f t="shared" si="317"/>
        <v>#N/A</v>
      </c>
      <c r="QP387" s="1" t="e">
        <f t="shared" si="318"/>
        <v>#N/A</v>
      </c>
      <c r="QQ387" s="5" t="s">
        <v>893</v>
      </c>
    </row>
    <row r="388" spans="1:459" s="1" customFormat="1" x14ac:dyDescent="0.2">
      <c r="A388" s="130">
        <v>35027510</v>
      </c>
      <c r="B388" s="131">
        <v>-73.818888888888878</v>
      </c>
      <c r="C388" s="131">
        <v>4.6737777777777785</v>
      </c>
      <c r="D388" s="132">
        <v>2943</v>
      </c>
      <c r="E388" s="133" t="s">
        <v>730</v>
      </c>
      <c r="F388" s="133" t="s">
        <v>728</v>
      </c>
      <c r="G388" s="133" t="s">
        <v>42</v>
      </c>
      <c r="H388" s="1">
        <v>65535</v>
      </c>
      <c r="I388" s="1">
        <v>7.4</v>
      </c>
      <c r="J388" s="1">
        <v>10.5</v>
      </c>
      <c r="K388" s="1">
        <v>10.4</v>
      </c>
      <c r="L388" s="1">
        <v>8.6</v>
      </c>
      <c r="M388" s="1">
        <v>11.2</v>
      </c>
      <c r="N388" s="1">
        <v>10</v>
      </c>
      <c r="O388" s="1">
        <v>8.9</v>
      </c>
      <c r="P388" s="1">
        <v>8.9</v>
      </c>
      <c r="Q388" s="1">
        <v>11.1</v>
      </c>
      <c r="R388" s="1">
        <v>11</v>
      </c>
      <c r="S388" s="1">
        <v>10</v>
      </c>
      <c r="T388" s="1">
        <v>11.4</v>
      </c>
      <c r="U388" s="1">
        <v>11.5</v>
      </c>
      <c r="V388" s="1">
        <v>9</v>
      </c>
      <c r="W388" s="1">
        <v>9.3000000000000007</v>
      </c>
      <c r="X388" s="1">
        <v>9.3000000000000007</v>
      </c>
      <c r="Y388" s="1">
        <v>10.8</v>
      </c>
      <c r="Z388" s="1">
        <v>11.7</v>
      </c>
      <c r="AA388" s="1">
        <v>12.5</v>
      </c>
      <c r="AB388" s="1">
        <v>9.9</v>
      </c>
      <c r="AC388" s="1">
        <v>12.2</v>
      </c>
      <c r="AD388" s="1">
        <v>10.7</v>
      </c>
      <c r="AE388" s="1">
        <v>11.6</v>
      </c>
      <c r="AF388" s="1">
        <v>10.4</v>
      </c>
      <c r="AG388" s="1">
        <v>9.4</v>
      </c>
      <c r="AH388" s="1">
        <v>9.6</v>
      </c>
      <c r="AI388" s="1">
        <v>10.6</v>
      </c>
      <c r="AJ388" s="1">
        <v>11.9</v>
      </c>
      <c r="AK388" s="1">
        <v>10.5</v>
      </c>
      <c r="AL388" s="1">
        <v>11.1</v>
      </c>
      <c r="AM388" s="1">
        <v>65535</v>
      </c>
      <c r="AN388" s="1">
        <v>9.5</v>
      </c>
      <c r="AO388" s="1">
        <v>9.3000000000000007</v>
      </c>
      <c r="AP388" s="1">
        <v>9.1999999999999993</v>
      </c>
      <c r="AQ388" s="1">
        <v>12.2</v>
      </c>
      <c r="AR388" s="1">
        <v>11.5</v>
      </c>
      <c r="AS388" s="1">
        <v>10.7</v>
      </c>
      <c r="AT388" s="1">
        <v>12.4</v>
      </c>
      <c r="AU388" s="1">
        <v>11.4</v>
      </c>
      <c r="AV388" s="1">
        <v>10.6</v>
      </c>
      <c r="AW388" s="1">
        <v>9.8000000000000007</v>
      </c>
      <c r="AX388" s="1">
        <v>9.1</v>
      </c>
      <c r="AY388" s="1">
        <v>9.8000000000000007</v>
      </c>
      <c r="AZ388" s="1">
        <v>11.5</v>
      </c>
      <c r="BA388" s="1">
        <v>9.1</v>
      </c>
      <c r="BB388" s="1">
        <v>11.6</v>
      </c>
      <c r="BC388" s="1">
        <v>10.5</v>
      </c>
      <c r="BD388" s="1">
        <v>12.5</v>
      </c>
      <c r="BE388" s="1">
        <v>12.6</v>
      </c>
      <c r="BF388" s="1">
        <v>12.6</v>
      </c>
      <c r="BG388" s="1">
        <v>12.9</v>
      </c>
      <c r="BH388" s="1">
        <v>10.6</v>
      </c>
      <c r="BI388" s="1">
        <v>11.2</v>
      </c>
      <c r="BJ388" s="1">
        <v>12.6</v>
      </c>
      <c r="BK388" s="1">
        <v>11.7</v>
      </c>
      <c r="BL388" s="1">
        <v>11.4</v>
      </c>
      <c r="BM388" s="1">
        <v>11.3</v>
      </c>
      <c r="BN388" s="1">
        <v>12.3</v>
      </c>
      <c r="BO388" s="102"/>
      <c r="BP388" s="1">
        <v>12.2</v>
      </c>
      <c r="BQ388" s="1">
        <v>12.9</v>
      </c>
      <c r="BR388" s="1">
        <v>10.6</v>
      </c>
      <c r="BS388" s="1">
        <v>10.6</v>
      </c>
      <c r="BT388" s="1">
        <v>12.3</v>
      </c>
      <c r="BU388" s="1">
        <v>12.3</v>
      </c>
      <c r="BV388" s="1">
        <v>11.2</v>
      </c>
      <c r="BW388" s="1">
        <v>12.5</v>
      </c>
      <c r="BX388" s="1">
        <v>65535</v>
      </c>
      <c r="BY388" s="1">
        <v>65535</v>
      </c>
      <c r="BZ388" s="1">
        <v>65535</v>
      </c>
      <c r="CA388" s="1">
        <v>65535</v>
      </c>
      <c r="CB388" s="1">
        <v>65535</v>
      </c>
      <c r="CC388" s="1">
        <v>65535</v>
      </c>
      <c r="CD388" s="1">
        <v>65535</v>
      </c>
      <c r="CE388" s="1">
        <v>65535</v>
      </c>
      <c r="CF388" s="1">
        <v>65535</v>
      </c>
      <c r="CG388" s="1">
        <v>65535</v>
      </c>
      <c r="CH388" s="1">
        <v>65535</v>
      </c>
      <c r="CI388" s="1">
        <v>65535</v>
      </c>
      <c r="CJ388" s="1">
        <v>65535</v>
      </c>
      <c r="CK388" s="1">
        <v>65535</v>
      </c>
      <c r="CL388" s="1">
        <v>65535</v>
      </c>
      <c r="CM388" s="1">
        <v>65535</v>
      </c>
      <c r="CN388" s="1">
        <v>65535</v>
      </c>
      <c r="CO388" s="1">
        <v>65535</v>
      </c>
      <c r="CP388" s="1">
        <v>65535</v>
      </c>
      <c r="CQ388" s="1">
        <v>65535</v>
      </c>
      <c r="CR388" s="1">
        <v>65535</v>
      </c>
      <c r="CS388" s="1">
        <v>65535</v>
      </c>
      <c r="CT388" s="1">
        <v>65535</v>
      </c>
      <c r="CU388" s="1">
        <v>65535</v>
      </c>
      <c r="CV388" s="1">
        <v>65535</v>
      </c>
      <c r="CW388" s="1">
        <v>65535</v>
      </c>
      <c r="CX388" s="1">
        <v>65535</v>
      </c>
      <c r="CY388" s="1">
        <v>65535</v>
      </c>
      <c r="CZ388" s="1">
        <v>65535</v>
      </c>
      <c r="DA388" s="1">
        <v>65535</v>
      </c>
      <c r="DB388" s="1">
        <v>65535</v>
      </c>
      <c r="DC388" s="1">
        <v>65535</v>
      </c>
      <c r="DD388" s="1">
        <v>65535</v>
      </c>
      <c r="DE388" s="1">
        <v>65535</v>
      </c>
      <c r="DF388" s="1">
        <v>65535</v>
      </c>
      <c r="DG388" s="1">
        <v>65535</v>
      </c>
      <c r="DH388" s="1">
        <v>65535</v>
      </c>
      <c r="DI388" s="1">
        <v>65535</v>
      </c>
      <c r="DJ388" s="1">
        <v>65535</v>
      </c>
      <c r="DK388" s="1">
        <v>65535</v>
      </c>
      <c r="DL388" s="1">
        <v>65535</v>
      </c>
      <c r="DM388" s="1">
        <v>65535</v>
      </c>
      <c r="DN388" s="1">
        <v>65535</v>
      </c>
      <c r="DO388" s="1">
        <v>65535</v>
      </c>
      <c r="DP388" s="1">
        <v>65535</v>
      </c>
      <c r="DQ388" s="1">
        <v>65535</v>
      </c>
      <c r="DR388" s="1">
        <v>65535</v>
      </c>
      <c r="DS388" s="1">
        <v>65535</v>
      </c>
      <c r="DT388" s="1">
        <v>65535</v>
      </c>
      <c r="DU388" s="1">
        <v>65535</v>
      </c>
      <c r="DV388" s="1">
        <v>65535</v>
      </c>
      <c r="DW388" s="1">
        <v>65535</v>
      </c>
      <c r="DX388" s="1">
        <v>65535</v>
      </c>
      <c r="DY388" s="1">
        <v>65535</v>
      </c>
      <c r="DZ388" s="1">
        <v>65535</v>
      </c>
      <c r="EA388" s="1">
        <v>65535</v>
      </c>
      <c r="EB388" s="1">
        <v>65535</v>
      </c>
      <c r="EC388" s="1">
        <v>65535</v>
      </c>
      <c r="ED388" s="1">
        <v>65535</v>
      </c>
      <c r="EE388" s="1">
        <v>65535</v>
      </c>
      <c r="EF388" s="1">
        <v>65535</v>
      </c>
      <c r="EG388" s="1">
        <v>65535</v>
      </c>
      <c r="EH388" s="1">
        <v>65535</v>
      </c>
      <c r="EI388" s="1">
        <v>65535</v>
      </c>
      <c r="EJ388" s="1">
        <v>65535</v>
      </c>
      <c r="EK388" s="1">
        <v>65535</v>
      </c>
      <c r="EL388" s="1">
        <v>65535</v>
      </c>
      <c r="EM388" s="1">
        <v>65535</v>
      </c>
      <c r="EN388" s="1">
        <v>65535</v>
      </c>
      <c r="EO388" s="1">
        <v>65535</v>
      </c>
      <c r="EP388" s="1">
        <v>65535</v>
      </c>
      <c r="EQ388" s="1">
        <v>65535</v>
      </c>
      <c r="ER388" s="1">
        <v>65535</v>
      </c>
      <c r="ES388" s="1">
        <v>65535</v>
      </c>
      <c r="ET388" s="1">
        <v>65535</v>
      </c>
      <c r="EU388" s="1">
        <v>65535</v>
      </c>
      <c r="EV388" s="1">
        <v>65535</v>
      </c>
      <c r="EW388" s="1">
        <v>65535</v>
      </c>
      <c r="EX388" s="1">
        <v>65535</v>
      </c>
      <c r="EY388" s="1">
        <v>65535</v>
      </c>
      <c r="EZ388" s="1">
        <v>65535</v>
      </c>
      <c r="FA388" s="1">
        <v>65535</v>
      </c>
      <c r="FB388" s="1">
        <v>65535</v>
      </c>
      <c r="FC388" s="1">
        <v>65535</v>
      </c>
      <c r="FD388" s="1">
        <v>65535</v>
      </c>
      <c r="FE388" s="1">
        <v>65535</v>
      </c>
      <c r="FF388" s="1">
        <v>65535</v>
      </c>
      <c r="FG388" s="1">
        <v>65535</v>
      </c>
      <c r="FH388" s="1">
        <v>65535</v>
      </c>
      <c r="FI388" s="1">
        <v>65535</v>
      </c>
      <c r="FJ388" s="1">
        <v>65535</v>
      </c>
      <c r="FK388" s="1">
        <v>65535</v>
      </c>
      <c r="FL388" s="1">
        <v>65535</v>
      </c>
      <c r="FM388" s="1">
        <v>65535</v>
      </c>
      <c r="FN388" s="1">
        <v>65535</v>
      </c>
      <c r="FO388" s="1">
        <v>65535</v>
      </c>
      <c r="FP388" s="1">
        <v>65535</v>
      </c>
      <c r="FQ388" s="1">
        <v>65535</v>
      </c>
      <c r="FR388" s="1">
        <v>65535</v>
      </c>
      <c r="FS388" s="1">
        <v>65535</v>
      </c>
      <c r="FT388" s="1">
        <v>65535</v>
      </c>
      <c r="FU388" s="1">
        <v>65535</v>
      </c>
      <c r="FV388" s="1">
        <v>65535</v>
      </c>
      <c r="FW388" s="1">
        <v>65535</v>
      </c>
      <c r="FX388" s="1">
        <v>65535</v>
      </c>
      <c r="FY388" s="1">
        <v>65535</v>
      </c>
      <c r="FZ388" s="1">
        <v>65535</v>
      </c>
      <c r="GA388" s="1">
        <v>65535</v>
      </c>
      <c r="GB388" s="1">
        <v>65535</v>
      </c>
      <c r="GC388" s="1">
        <v>65535</v>
      </c>
      <c r="GD388" s="1">
        <v>65535</v>
      </c>
      <c r="GE388" s="1">
        <v>65535</v>
      </c>
      <c r="GF388" s="1">
        <v>65535</v>
      </c>
      <c r="GG388" s="1">
        <v>65535</v>
      </c>
      <c r="GH388" s="1">
        <v>65535</v>
      </c>
      <c r="GI388" s="1">
        <v>65535</v>
      </c>
      <c r="GJ388" s="1">
        <v>65535</v>
      </c>
      <c r="GK388" s="1">
        <v>65535</v>
      </c>
      <c r="GL388" s="1">
        <v>65535</v>
      </c>
      <c r="GM388" s="1">
        <v>65535</v>
      </c>
      <c r="GN388" s="1">
        <v>65535</v>
      </c>
      <c r="GO388" s="1">
        <v>65535</v>
      </c>
      <c r="GP388" s="1">
        <v>65535</v>
      </c>
      <c r="GQ388" s="1">
        <v>65535</v>
      </c>
      <c r="GR388" s="1">
        <v>65535</v>
      </c>
      <c r="GS388" s="1">
        <v>65535</v>
      </c>
      <c r="GT388" s="1">
        <v>65535</v>
      </c>
      <c r="GU388" s="1">
        <v>65535</v>
      </c>
      <c r="GV388" s="1">
        <v>65535</v>
      </c>
      <c r="GW388" s="1">
        <v>65535</v>
      </c>
      <c r="GX388" s="1">
        <v>65535</v>
      </c>
      <c r="GY388" s="1">
        <v>65535</v>
      </c>
      <c r="GZ388" s="1">
        <v>65535</v>
      </c>
      <c r="HA388" s="1">
        <v>65535</v>
      </c>
      <c r="HB388" s="1">
        <v>65535</v>
      </c>
      <c r="HC388" s="1">
        <v>65535</v>
      </c>
      <c r="HD388" s="1">
        <v>65535</v>
      </c>
      <c r="HE388" s="1">
        <v>65535</v>
      </c>
      <c r="HF388" s="1">
        <v>65535</v>
      </c>
      <c r="HG388" s="1">
        <v>65535</v>
      </c>
      <c r="HH388" s="1">
        <v>65535</v>
      </c>
      <c r="HI388" s="1">
        <v>65535</v>
      </c>
      <c r="HJ388" s="1">
        <v>65535</v>
      </c>
      <c r="HK388" s="1">
        <v>65535</v>
      </c>
      <c r="HL388" s="1">
        <v>65535</v>
      </c>
      <c r="HM388" s="1">
        <v>65535</v>
      </c>
      <c r="HN388" s="1">
        <v>65535</v>
      </c>
      <c r="HO388" s="1">
        <v>65535</v>
      </c>
      <c r="HP388" s="1">
        <v>65535</v>
      </c>
      <c r="HQ388" s="1">
        <v>65535</v>
      </c>
      <c r="HR388" s="1">
        <v>10.7</v>
      </c>
      <c r="HS388" s="1">
        <v>10.5</v>
      </c>
      <c r="HT388" s="1">
        <v>11.4</v>
      </c>
      <c r="HU388" s="1">
        <v>10.3</v>
      </c>
      <c r="HV388" s="1">
        <v>10.6</v>
      </c>
      <c r="HW388" s="1">
        <v>11.7</v>
      </c>
      <c r="HX388" s="1">
        <v>11.9</v>
      </c>
      <c r="HY388" s="1">
        <v>12.1</v>
      </c>
      <c r="HZ388" s="1">
        <v>12</v>
      </c>
      <c r="IA388" s="1">
        <v>9.4</v>
      </c>
      <c r="IB388" s="1">
        <v>9.8000000000000007</v>
      </c>
      <c r="IC388" s="1">
        <v>10.7</v>
      </c>
      <c r="ID388" s="1">
        <v>10.6</v>
      </c>
      <c r="IE388" s="1">
        <v>10.6</v>
      </c>
      <c r="IF388" s="1">
        <v>8.8000000000000007</v>
      </c>
      <c r="IG388" s="1">
        <v>10.199999999999999</v>
      </c>
      <c r="IH388" s="1">
        <v>8.1</v>
      </c>
      <c r="II388" s="1">
        <v>11.1</v>
      </c>
      <c r="IJ388" s="1">
        <v>11.3</v>
      </c>
      <c r="IK388" s="1">
        <v>9</v>
      </c>
      <c r="IL388" s="1">
        <v>8.6999999999999993</v>
      </c>
      <c r="IM388" s="1">
        <v>10</v>
      </c>
      <c r="IN388" s="1">
        <v>11.9</v>
      </c>
      <c r="IO388" s="1">
        <v>10.4</v>
      </c>
      <c r="IP388" s="1">
        <v>7.5</v>
      </c>
      <c r="IQ388" s="1">
        <v>9.6999999999999993</v>
      </c>
      <c r="IR388" s="1">
        <v>11.7</v>
      </c>
      <c r="IS388" s="1">
        <v>10.1</v>
      </c>
      <c r="IT388" s="1">
        <v>8.3000000000000007</v>
      </c>
      <c r="IU388" s="1">
        <v>11.1</v>
      </c>
      <c r="IV388" s="1">
        <v>10.4</v>
      </c>
      <c r="IW388" s="1">
        <v>9.8000000000000007</v>
      </c>
      <c r="IX388" s="1">
        <v>10.5</v>
      </c>
      <c r="IY388" s="1">
        <v>9.6999999999999993</v>
      </c>
      <c r="IZ388" s="1">
        <v>9.9</v>
      </c>
      <c r="JA388" s="1">
        <v>9</v>
      </c>
      <c r="JB388" s="1">
        <v>11.1</v>
      </c>
      <c r="JC388" s="1">
        <v>10.3</v>
      </c>
      <c r="JD388" s="1">
        <v>11.2</v>
      </c>
      <c r="JE388" s="1">
        <v>12.5</v>
      </c>
      <c r="JF388" s="1">
        <v>10.5</v>
      </c>
      <c r="JG388" s="1">
        <v>10.6</v>
      </c>
      <c r="JH388" s="1">
        <v>10.1</v>
      </c>
      <c r="JI388" s="1">
        <v>11.1</v>
      </c>
      <c r="JJ388" s="1">
        <v>12.2</v>
      </c>
      <c r="JK388" s="1">
        <v>9.6999999999999993</v>
      </c>
      <c r="JL388" s="1">
        <v>9.8000000000000007</v>
      </c>
      <c r="JM388" s="1">
        <v>9.6</v>
      </c>
      <c r="JN388" s="1">
        <v>10.4</v>
      </c>
      <c r="JO388" s="1">
        <v>9.6999999999999993</v>
      </c>
      <c r="JP388" s="1">
        <v>12.4</v>
      </c>
      <c r="JQ388" s="1">
        <v>10.8</v>
      </c>
      <c r="JR388" s="1">
        <v>9.5</v>
      </c>
      <c r="JS388" s="1">
        <v>10.7</v>
      </c>
      <c r="JT388" s="1">
        <v>12</v>
      </c>
      <c r="JU388" s="1">
        <v>10</v>
      </c>
      <c r="JV388" s="1">
        <v>9.5</v>
      </c>
      <c r="JW388" s="1">
        <v>10</v>
      </c>
      <c r="JX388" s="1">
        <v>9.6999999999999993</v>
      </c>
      <c r="JY388" s="1">
        <v>10.3</v>
      </c>
      <c r="JZ388" s="1">
        <v>8.9</v>
      </c>
      <c r="KA388" s="1">
        <v>8.6</v>
      </c>
      <c r="KB388" s="1">
        <v>9.8000000000000007</v>
      </c>
      <c r="KC388" s="1">
        <v>10.7</v>
      </c>
      <c r="KD388" s="1">
        <v>9.1</v>
      </c>
      <c r="KE388" s="1">
        <v>11</v>
      </c>
      <c r="KF388" s="1">
        <v>11.4</v>
      </c>
      <c r="KG388" s="1">
        <v>11.7</v>
      </c>
      <c r="KH388" s="1">
        <v>9.4</v>
      </c>
      <c r="KI388" s="1">
        <v>9.6999999999999993</v>
      </c>
      <c r="KJ388" s="1">
        <v>8.9</v>
      </c>
      <c r="KK388" s="1">
        <v>10.8</v>
      </c>
      <c r="KL388" s="1">
        <v>9.6999999999999993</v>
      </c>
      <c r="KM388" s="1">
        <v>10.8</v>
      </c>
      <c r="KN388" s="1">
        <v>11.8</v>
      </c>
      <c r="KO388" s="1">
        <v>9.3000000000000007</v>
      </c>
      <c r="KP388" s="1">
        <v>10.5</v>
      </c>
      <c r="KQ388" s="1">
        <v>9.9</v>
      </c>
      <c r="KR388" s="1">
        <v>9.4</v>
      </c>
      <c r="KS388" s="1">
        <v>11.7</v>
      </c>
      <c r="KT388" s="1">
        <v>10.8</v>
      </c>
      <c r="KU388" s="1">
        <v>11.6</v>
      </c>
      <c r="KV388" s="1">
        <v>9</v>
      </c>
      <c r="KW388" s="1">
        <v>11.6</v>
      </c>
      <c r="KX388" s="1">
        <v>11.1</v>
      </c>
      <c r="KY388" s="1">
        <v>10</v>
      </c>
      <c r="KZ388" s="1">
        <v>10.1</v>
      </c>
      <c r="LA388" s="1">
        <v>9.4</v>
      </c>
      <c r="LB388" s="1">
        <v>11.7</v>
      </c>
      <c r="LC388" s="1">
        <v>10.9</v>
      </c>
      <c r="LD388" s="1">
        <v>10.8</v>
      </c>
      <c r="LE388" s="1">
        <v>12.7</v>
      </c>
      <c r="LF388" s="1">
        <v>12.4</v>
      </c>
      <c r="LG388" s="1">
        <v>10.6</v>
      </c>
      <c r="LH388" s="1">
        <v>12.7</v>
      </c>
      <c r="LI388" s="1">
        <v>11.4</v>
      </c>
      <c r="LJ388" s="1">
        <v>11</v>
      </c>
      <c r="LK388" s="1">
        <v>12.9</v>
      </c>
      <c r="LL388" s="1">
        <v>12.4</v>
      </c>
      <c r="LM388" s="1">
        <v>11.1</v>
      </c>
      <c r="LN388" s="1">
        <v>11.9</v>
      </c>
      <c r="LO388" s="1">
        <v>11.3</v>
      </c>
      <c r="LP388" s="1">
        <v>10.199999999999999</v>
      </c>
      <c r="LQ388" s="1">
        <v>9.8000000000000007</v>
      </c>
      <c r="LR388" s="1">
        <v>10.199999999999999</v>
      </c>
      <c r="LS388" s="1">
        <v>10.6</v>
      </c>
      <c r="LT388" s="1">
        <v>12.2</v>
      </c>
      <c r="LU388" s="1">
        <v>12</v>
      </c>
      <c r="LV388" s="1">
        <v>11.2</v>
      </c>
      <c r="LW388" s="1">
        <v>10</v>
      </c>
      <c r="LX388" s="1">
        <v>12.6</v>
      </c>
      <c r="LY388" s="1">
        <v>10.5</v>
      </c>
      <c r="LZ388" s="1">
        <v>13</v>
      </c>
      <c r="MA388" s="1">
        <v>12.8</v>
      </c>
      <c r="MB388" s="1">
        <v>12.9</v>
      </c>
      <c r="MC388" s="1">
        <v>9.6</v>
      </c>
      <c r="MD388" s="1">
        <v>11.5</v>
      </c>
      <c r="ME388" s="1">
        <v>65535</v>
      </c>
      <c r="MF388" s="1">
        <v>65535</v>
      </c>
      <c r="MG388" s="1">
        <v>65535</v>
      </c>
      <c r="MH388" s="1">
        <v>65535</v>
      </c>
      <c r="MI388" s="1">
        <v>65535</v>
      </c>
      <c r="MJ388" s="1">
        <v>65535</v>
      </c>
      <c r="MK388" s="1">
        <v>65535</v>
      </c>
      <c r="ML388" s="1">
        <v>65535</v>
      </c>
      <c r="MM388" s="1">
        <v>65535</v>
      </c>
      <c r="MN388" s="1">
        <v>65535</v>
      </c>
      <c r="MO388" s="1">
        <v>65535</v>
      </c>
      <c r="MP388" s="1">
        <v>65535</v>
      </c>
      <c r="MQ388" s="1">
        <v>65535</v>
      </c>
      <c r="MR388" s="1">
        <v>65535</v>
      </c>
      <c r="MS388" s="1">
        <v>65535</v>
      </c>
      <c r="MT388" s="1">
        <v>65535</v>
      </c>
      <c r="MU388" s="1">
        <v>65535</v>
      </c>
      <c r="MV388" s="1">
        <v>65535</v>
      </c>
      <c r="MW388" s="1">
        <v>65535</v>
      </c>
      <c r="MX388" s="1">
        <v>65535</v>
      </c>
      <c r="MY388" s="1">
        <v>65535</v>
      </c>
      <c r="MZ388" s="1">
        <v>65535</v>
      </c>
      <c r="NA388" s="1">
        <v>65535</v>
      </c>
      <c r="NB388" s="1">
        <v>65535</v>
      </c>
      <c r="NC388" s="1">
        <v>65535</v>
      </c>
      <c r="ND388" s="1">
        <v>65535</v>
      </c>
      <c r="NE388" s="1">
        <v>65535</v>
      </c>
      <c r="NF388" s="1">
        <v>65535</v>
      </c>
      <c r="NG388" s="1">
        <v>65535</v>
      </c>
      <c r="NH388" s="1">
        <v>65535</v>
      </c>
      <c r="NI388" s="1">
        <v>12.6</v>
      </c>
      <c r="NJ388" s="6">
        <f t="shared" si="319"/>
        <v>0.967741935483871</v>
      </c>
      <c r="NK388" s="3">
        <f t="shared" si="320"/>
        <v>0.9642857142857143</v>
      </c>
      <c r="NL388" s="3">
        <f t="shared" si="321"/>
        <v>0.25806451612903225</v>
      </c>
      <c r="NM388" s="3">
        <f t="shared" si="322"/>
        <v>0</v>
      </c>
      <c r="NN388" s="3">
        <f t="shared" si="323"/>
        <v>0</v>
      </c>
      <c r="NO388" s="3">
        <f t="shared" si="324"/>
        <v>0</v>
      </c>
      <c r="NP388" s="3">
        <f t="shared" si="325"/>
        <v>0</v>
      </c>
      <c r="NQ388" s="3">
        <f t="shared" si="326"/>
        <v>0.83870967741935487</v>
      </c>
      <c r="NR388" s="3">
        <f t="shared" si="327"/>
        <v>1</v>
      </c>
      <c r="NS388" s="3">
        <f t="shared" si="328"/>
        <v>1</v>
      </c>
      <c r="NT388" s="3">
        <f t="shared" si="329"/>
        <v>1</v>
      </c>
      <c r="NU388" s="3">
        <f t="shared" si="330"/>
        <v>3.2258064516129031E-2</v>
      </c>
      <c r="NV388" s="3">
        <f t="shared" si="331"/>
        <v>0.50136986301369868</v>
      </c>
      <c r="NW388" s="5">
        <f t="shared" si="332"/>
        <v>10.38</v>
      </c>
      <c r="NX388" s="1">
        <f t="shared" si="333"/>
        <v>11.107407407407406</v>
      </c>
      <c r="NY388" s="1" t="e">
        <f t="shared" si="334"/>
        <v>#N/A</v>
      </c>
      <c r="NZ388" s="1" t="e">
        <f t="shared" si="335"/>
        <v>#N/A</v>
      </c>
      <c r="OA388" s="1" t="e">
        <f t="shared" si="336"/>
        <v>#N/A</v>
      </c>
      <c r="OB388" s="1" t="e">
        <f t="shared" si="337"/>
        <v>#N/A</v>
      </c>
      <c r="OC388" s="1" t="e">
        <f t="shared" si="338"/>
        <v>#N/A</v>
      </c>
      <c r="OD388" s="1">
        <f t="shared" si="339"/>
        <v>10.346153846153843</v>
      </c>
      <c r="OE388" s="1">
        <f t="shared" si="340"/>
        <v>10.489999999999998</v>
      </c>
      <c r="OF388" s="1">
        <f t="shared" si="341"/>
        <v>10.219354838709682</v>
      </c>
      <c r="OG388" s="1">
        <f t="shared" si="342"/>
        <v>11.41</v>
      </c>
      <c r="OH388" s="1" t="e">
        <f t="shared" si="343"/>
        <v>#N/A</v>
      </c>
      <c r="OI388" s="111" t="e">
        <f>NA()</f>
        <v>#N/A</v>
      </c>
      <c r="OJ388" s="112" t="e">
        <f>NA()</f>
        <v>#N/A</v>
      </c>
      <c r="OK388" s="112" t="e">
        <f>NA()</f>
        <v>#N/A</v>
      </c>
      <c r="OL388" s="112" t="e">
        <f>NA()</f>
        <v>#N/A</v>
      </c>
      <c r="OM388" s="112" t="e">
        <f>NA()</f>
        <v>#N/A</v>
      </c>
      <c r="ON388" s="112" t="e">
        <f>NA()</f>
        <v>#N/A</v>
      </c>
      <c r="OO388" s="112" t="e">
        <f>NA()</f>
        <v>#N/A</v>
      </c>
      <c r="OP388" s="112" t="e">
        <f>NA()</f>
        <v>#N/A</v>
      </c>
      <c r="OQ388" s="112" t="e">
        <f>NA()</f>
        <v>#N/A</v>
      </c>
      <c r="OR388" s="112" t="e">
        <f>NA()</f>
        <v>#N/A</v>
      </c>
      <c r="OS388" s="112" t="e">
        <f>NA()</f>
        <v>#N/A</v>
      </c>
      <c r="OT388" s="112" t="e">
        <f>NA()</f>
        <v>#N/A</v>
      </c>
      <c r="OU388" s="5" t="e">
        <f t="shared" si="295"/>
        <v>#N/A</v>
      </c>
      <c r="OV388" s="1" t="e">
        <f t="shared" si="296"/>
        <v>#N/A</v>
      </c>
      <c r="OW388" s="1" t="e">
        <f t="shared" si="297"/>
        <v>#N/A</v>
      </c>
      <c r="OX388" s="1" t="e">
        <f t="shared" si="298"/>
        <v>#N/A</v>
      </c>
      <c r="OY388" s="1" t="e">
        <f t="shared" si="299"/>
        <v>#N/A</v>
      </c>
      <c r="OZ388" s="1" t="e">
        <f t="shared" si="300"/>
        <v>#N/A</v>
      </c>
      <c r="PA388" s="1" t="e">
        <f t="shared" si="301"/>
        <v>#N/A</v>
      </c>
      <c r="PB388" s="1" t="e">
        <f t="shared" si="302"/>
        <v>#N/A</v>
      </c>
      <c r="PC388" s="1" t="e">
        <f t="shared" si="303"/>
        <v>#N/A</v>
      </c>
      <c r="PD388" s="1" t="e">
        <f t="shared" si="304"/>
        <v>#N/A</v>
      </c>
      <c r="PE388" s="1" t="e">
        <f t="shared" si="305"/>
        <v>#N/A</v>
      </c>
      <c r="PF388" s="1" t="e">
        <f t="shared" si="306"/>
        <v>#N/A</v>
      </c>
      <c r="PG388" s="111" t="e">
        <f>NA()</f>
        <v>#N/A</v>
      </c>
      <c r="PH388" s="112" t="e">
        <f>NA()</f>
        <v>#N/A</v>
      </c>
      <c r="PI388" s="112" t="e">
        <f>NA()</f>
        <v>#N/A</v>
      </c>
      <c r="PJ388" s="112" t="e">
        <f>NA()</f>
        <v>#N/A</v>
      </c>
      <c r="PK388" s="112" t="e">
        <f>NA()</f>
        <v>#N/A</v>
      </c>
      <c r="PL388" s="112" t="e">
        <f>NA()</f>
        <v>#N/A</v>
      </c>
      <c r="PM388" s="112" t="e">
        <f>NA()</f>
        <v>#N/A</v>
      </c>
      <c r="PN388" s="112" t="e">
        <f>NA()</f>
        <v>#N/A</v>
      </c>
      <c r="PO388" s="112" t="e">
        <f>NA()</f>
        <v>#N/A</v>
      </c>
      <c r="PP388" s="112" t="e">
        <f>NA()</f>
        <v>#N/A</v>
      </c>
      <c r="PQ388" s="112" t="e">
        <f>NA()</f>
        <v>#N/A</v>
      </c>
      <c r="PR388" s="137" t="e">
        <f>NA()</f>
        <v>#N/A</v>
      </c>
      <c r="PS388" s="5">
        <f t="array" ref="PS388">+IF(ISERROR($NW388)=FALSE,MIN(IF($H388:$AL388&lt;65534,$H388:$AL388,"")),NA())</f>
        <v>7.4</v>
      </c>
      <c r="PT388" s="1">
        <f t="array" ref="PT388">+IF(ISERROR($NX388)=FALSE,MIN(IF($AM388:$BN388&lt;65534,$AM388:$BN388,"")),NA())</f>
        <v>9.1</v>
      </c>
      <c r="PU388" s="1" t="e">
        <f t="array" ref="PU388">+IF(ISERROR($NY388)=FALSE,MIN(IF($BP388:$CT388&lt;65534,$BP388:$CT388,"")),NA())</f>
        <v>#N/A</v>
      </c>
      <c r="PV388" s="1" t="e">
        <f t="array" ref="PV388">+IF(ISERROR($NZ388)=FALSE,MIN(IF($CU388:$DX388&lt;65534,$CU388:$DX388,"")),NA())</f>
        <v>#N/A</v>
      </c>
      <c r="PW388" s="1" t="e">
        <f t="array" ref="PW388">+IF(ISERROR($OA388)=FALSE,MIN(IF($DY388:$FC388&lt;65534,$DY388:$FC388,"")),NA())</f>
        <v>#N/A</v>
      </c>
      <c r="PX388" s="1" t="e">
        <f t="array" ref="PX388">+IF(ISERROR($OB388)=FALSE,MIN(IF($FD388:$GG388&lt;65534,$FD388:$GG388,"")),NA())</f>
        <v>#N/A</v>
      </c>
      <c r="PY388" s="1" t="e">
        <f t="array" ref="PY388">+IF(ISERROR($OC388)=FALSE,MIN(IF($GH388:$HL388&lt;65534,$GH388:$HL388,"")),NA())</f>
        <v>#N/A</v>
      </c>
      <c r="PZ388" s="1">
        <f t="array" ref="PZ388">+IF(ISERROR($OD388)=FALSE,MIN(IF($HM388:$IQ388&lt;65534,$HM388:$IQ388,"")),NA())</f>
        <v>7.5</v>
      </c>
      <c r="QA388" s="1">
        <f t="array" ref="QA388">+IF(ISERROR($OE388)=FALSE,MIN(IF($IR388:$JU388&lt;65534,$IR388:$JU388,"")),NA())</f>
        <v>8.3000000000000007</v>
      </c>
      <c r="QB388" s="1">
        <f t="array" ref="QB388">+IF(ISERROR($OF388)=FALSE,MIN(IF($JV388:$KZ388&lt;65534,$JV388:$KZ388,"")),NA())</f>
        <v>8.6</v>
      </c>
      <c r="QC388" s="1">
        <f t="array" ref="QC388">+IF(ISERROR($OG388)=FALSE,MIN(IF($LA388:$MD388&lt;65534,$LA388:$MD388,"")),NA())</f>
        <v>9.4</v>
      </c>
      <c r="QD388" s="1" t="e">
        <f t="array" ref="QD388">+IF(ISERROR($OH388)=FALSE,MIN(IF($ME388:$NI388&lt;65534,$ME388:$NI388,"")),NA())</f>
        <v>#N/A</v>
      </c>
      <c r="QE388" s="5" t="e">
        <f t="shared" si="307"/>
        <v>#N/A</v>
      </c>
      <c r="QF388" s="1" t="e">
        <f t="shared" si="308"/>
        <v>#N/A</v>
      </c>
      <c r="QG388" s="1" t="e">
        <f t="shared" si="309"/>
        <v>#N/A</v>
      </c>
      <c r="QH388" s="1" t="e">
        <f t="shared" si="310"/>
        <v>#N/A</v>
      </c>
      <c r="QI388" s="1" t="e">
        <f t="shared" si="311"/>
        <v>#N/A</v>
      </c>
      <c r="QJ388" s="1" t="e">
        <f t="shared" si="312"/>
        <v>#N/A</v>
      </c>
      <c r="QK388" s="1" t="e">
        <f t="shared" si="313"/>
        <v>#N/A</v>
      </c>
      <c r="QL388" s="1" t="e">
        <f t="shared" si="314"/>
        <v>#N/A</v>
      </c>
      <c r="QM388" s="1" t="e">
        <f t="shared" si="315"/>
        <v>#N/A</v>
      </c>
      <c r="QN388" s="1" t="e">
        <f t="shared" si="316"/>
        <v>#N/A</v>
      </c>
      <c r="QO388" s="1" t="e">
        <f t="shared" si="317"/>
        <v>#N/A</v>
      </c>
      <c r="QP388" s="1" t="e">
        <f t="shared" si="318"/>
        <v>#N/A</v>
      </c>
      <c r="QQ388" s="5" t="s">
        <v>893</v>
      </c>
    </row>
    <row r="389" spans="1:459" s="1" customFormat="1" x14ac:dyDescent="0.2">
      <c r="A389" s="107">
        <v>35035130</v>
      </c>
      <c r="B389" s="108">
        <v>-73.803249999999991</v>
      </c>
      <c r="C389" s="108">
        <v>4.7136666666666667</v>
      </c>
      <c r="D389" s="109">
        <v>3863</v>
      </c>
      <c r="E389" s="110" t="s">
        <v>731</v>
      </c>
      <c r="F389" s="110" t="s">
        <v>728</v>
      </c>
      <c r="G389" s="110" t="s">
        <v>42</v>
      </c>
      <c r="H389" s="1">
        <v>65535</v>
      </c>
      <c r="I389" s="1">
        <v>-1</v>
      </c>
      <c r="J389" s="1">
        <v>2.2999999999999998</v>
      </c>
      <c r="K389" s="1">
        <v>3.1</v>
      </c>
      <c r="L389" s="1">
        <v>3.1</v>
      </c>
      <c r="M389" s="1">
        <v>3.8</v>
      </c>
      <c r="N389" s="1">
        <v>3.7</v>
      </c>
      <c r="O389" s="1">
        <v>2.9</v>
      </c>
      <c r="P389" s="1">
        <v>2.7</v>
      </c>
      <c r="Q389" s="1">
        <v>3.5</v>
      </c>
      <c r="R389" s="1">
        <v>3.8</v>
      </c>
      <c r="S389" s="1">
        <v>2.8</v>
      </c>
      <c r="T389" s="1">
        <v>1.7</v>
      </c>
      <c r="U389" s="1">
        <v>3.4</v>
      </c>
      <c r="V389" s="1">
        <v>2.5</v>
      </c>
      <c r="W389" s="1">
        <v>2.7</v>
      </c>
      <c r="X389" s="1">
        <v>1.4</v>
      </c>
      <c r="Y389" s="1">
        <v>3.4</v>
      </c>
      <c r="Z389" s="1">
        <v>4.3</v>
      </c>
      <c r="AA389" s="1">
        <v>3.8</v>
      </c>
      <c r="AB389" s="1">
        <v>3.3</v>
      </c>
      <c r="AC389" s="1">
        <v>2.9</v>
      </c>
      <c r="AD389" s="1">
        <v>3.2</v>
      </c>
      <c r="AE389" s="1">
        <v>4.2</v>
      </c>
      <c r="AF389" s="1">
        <v>4</v>
      </c>
      <c r="AG389" s="1">
        <v>65535</v>
      </c>
      <c r="AH389" s="1">
        <v>65535</v>
      </c>
      <c r="AI389" s="1">
        <v>4.9000000000000004</v>
      </c>
      <c r="AJ389" s="1">
        <v>3.4</v>
      </c>
      <c r="AK389" s="1">
        <v>3.2</v>
      </c>
      <c r="AL389" s="1">
        <v>3</v>
      </c>
      <c r="AM389" s="1">
        <v>65535</v>
      </c>
      <c r="AN389" s="1">
        <v>4.3</v>
      </c>
      <c r="AO389" s="1">
        <v>1.8</v>
      </c>
      <c r="AP389" s="1">
        <v>3.4</v>
      </c>
      <c r="AQ389" s="1">
        <v>4</v>
      </c>
      <c r="AR389" s="1">
        <v>4.4000000000000004</v>
      </c>
      <c r="AS389" s="1">
        <v>3.9</v>
      </c>
      <c r="AT389" s="1">
        <v>3</v>
      </c>
      <c r="AU389" s="1">
        <v>3.5</v>
      </c>
      <c r="AV389" s="1">
        <v>3.2</v>
      </c>
      <c r="AW389" s="1">
        <v>3.2</v>
      </c>
      <c r="AX389" s="1">
        <v>3.1</v>
      </c>
      <c r="AY389" s="1">
        <v>2.6</v>
      </c>
      <c r="AZ389" s="1">
        <v>2.9</v>
      </c>
      <c r="BA389" s="1">
        <v>3.6</v>
      </c>
      <c r="BB389" s="1">
        <v>2.8</v>
      </c>
      <c r="BC389" s="1">
        <v>2.4</v>
      </c>
      <c r="BD389" s="1">
        <v>5.0999999999999996</v>
      </c>
      <c r="BE389" s="1">
        <v>4.5</v>
      </c>
      <c r="BF389" s="1">
        <v>3.8</v>
      </c>
      <c r="BG389" s="1">
        <v>3.1</v>
      </c>
      <c r="BH389" s="1">
        <v>3</v>
      </c>
      <c r="BI389" s="1">
        <v>2.9</v>
      </c>
      <c r="BJ389" s="1">
        <v>5.3</v>
      </c>
      <c r="BK389" s="1">
        <v>2.7</v>
      </c>
      <c r="BL389" s="1">
        <v>65535</v>
      </c>
      <c r="BM389" s="1">
        <v>-6.6</v>
      </c>
      <c r="BN389" s="1">
        <v>2.9</v>
      </c>
      <c r="BO389" s="102"/>
      <c r="BP389" s="1">
        <v>3.5</v>
      </c>
      <c r="BQ389" s="1">
        <v>4.0999999999999996</v>
      </c>
      <c r="BR389" s="1">
        <v>5</v>
      </c>
      <c r="BS389" s="1">
        <v>4.3</v>
      </c>
      <c r="BT389" s="1">
        <v>4.7</v>
      </c>
      <c r="BU389" s="1">
        <v>4.4000000000000004</v>
      </c>
      <c r="BV389" s="1">
        <v>3.8</v>
      </c>
      <c r="BW389" s="1">
        <v>0.3</v>
      </c>
      <c r="BX389" s="1">
        <v>65535</v>
      </c>
      <c r="BY389" s="1">
        <v>65535</v>
      </c>
      <c r="BZ389" s="1">
        <v>65535</v>
      </c>
      <c r="CA389" s="1">
        <v>65535</v>
      </c>
      <c r="CB389" s="1">
        <v>65535</v>
      </c>
      <c r="CC389" s="1">
        <v>65535</v>
      </c>
      <c r="CD389" s="1">
        <v>65535</v>
      </c>
      <c r="CE389" s="1">
        <v>65535</v>
      </c>
      <c r="CF389" s="1">
        <v>65535</v>
      </c>
      <c r="CG389" s="1">
        <v>65535</v>
      </c>
      <c r="CH389" s="1">
        <v>65535</v>
      </c>
      <c r="CI389" s="1">
        <v>65535</v>
      </c>
      <c r="CJ389" s="1">
        <v>65535</v>
      </c>
      <c r="CK389" s="1">
        <v>65535</v>
      </c>
      <c r="CL389" s="1">
        <v>65535</v>
      </c>
      <c r="CM389" s="1">
        <v>65535</v>
      </c>
      <c r="CN389" s="1">
        <v>65535</v>
      </c>
      <c r="CO389" s="1">
        <v>65535</v>
      </c>
      <c r="CP389" s="1">
        <v>65535</v>
      </c>
      <c r="CQ389" s="1">
        <v>65535</v>
      </c>
      <c r="CR389" s="1">
        <v>65535</v>
      </c>
      <c r="CS389" s="1">
        <v>65535</v>
      </c>
      <c r="CT389" s="1">
        <v>65535</v>
      </c>
      <c r="CU389" s="1">
        <v>65535</v>
      </c>
      <c r="CV389" s="1">
        <v>65535</v>
      </c>
      <c r="CW389" s="1">
        <v>65535</v>
      </c>
      <c r="CX389" s="1">
        <v>65535</v>
      </c>
      <c r="CY389" s="1">
        <v>65535</v>
      </c>
      <c r="CZ389" s="1">
        <v>65535</v>
      </c>
      <c r="DA389" s="1">
        <v>65535</v>
      </c>
      <c r="DB389" s="1">
        <v>65535</v>
      </c>
      <c r="DC389" s="1">
        <v>65535</v>
      </c>
      <c r="DD389" s="1">
        <v>65535</v>
      </c>
      <c r="DE389" s="1">
        <v>65535</v>
      </c>
      <c r="DF389" s="1">
        <v>65535</v>
      </c>
      <c r="DG389" s="1">
        <v>65535</v>
      </c>
      <c r="DH389" s="1">
        <v>65535</v>
      </c>
      <c r="DI389" s="1">
        <v>65535</v>
      </c>
      <c r="DJ389" s="1">
        <v>65535</v>
      </c>
      <c r="DK389" s="1">
        <v>65535</v>
      </c>
      <c r="DL389" s="1">
        <v>65535</v>
      </c>
      <c r="DM389" s="1">
        <v>65535</v>
      </c>
      <c r="DN389" s="1">
        <v>65535</v>
      </c>
      <c r="DO389" s="1">
        <v>65535</v>
      </c>
      <c r="DP389" s="1">
        <v>65535</v>
      </c>
      <c r="DQ389" s="1">
        <v>65535</v>
      </c>
      <c r="DR389" s="1">
        <v>65535</v>
      </c>
      <c r="DS389" s="1">
        <v>65535</v>
      </c>
      <c r="DT389" s="1">
        <v>65535</v>
      </c>
      <c r="DU389" s="1">
        <v>65535</v>
      </c>
      <c r="DV389" s="1">
        <v>65535</v>
      </c>
      <c r="DW389" s="1">
        <v>65535</v>
      </c>
      <c r="DX389" s="1">
        <v>65535</v>
      </c>
      <c r="DY389" s="1">
        <v>65535</v>
      </c>
      <c r="DZ389" s="1">
        <v>65535</v>
      </c>
      <c r="EA389" s="1">
        <v>65535</v>
      </c>
      <c r="EB389" s="1">
        <v>65535</v>
      </c>
      <c r="EC389" s="1">
        <v>65535</v>
      </c>
      <c r="ED389" s="1">
        <v>65535</v>
      </c>
      <c r="EE389" s="1">
        <v>65535</v>
      </c>
      <c r="EF389" s="1">
        <v>65535</v>
      </c>
      <c r="EG389" s="1">
        <v>65535</v>
      </c>
      <c r="EH389" s="1">
        <v>65535</v>
      </c>
      <c r="EI389" s="1">
        <v>65535</v>
      </c>
      <c r="EJ389" s="1">
        <v>65535</v>
      </c>
      <c r="EK389" s="1">
        <v>65535</v>
      </c>
      <c r="EL389" s="1">
        <v>65535</v>
      </c>
      <c r="EM389" s="1">
        <v>65535</v>
      </c>
      <c r="EN389" s="1">
        <v>65535</v>
      </c>
      <c r="EO389" s="1">
        <v>65535</v>
      </c>
      <c r="EP389" s="1">
        <v>65535</v>
      </c>
      <c r="EQ389" s="1">
        <v>65535</v>
      </c>
      <c r="ER389" s="1">
        <v>65535</v>
      </c>
      <c r="ES389" s="1">
        <v>65535</v>
      </c>
      <c r="ET389" s="1">
        <v>65535</v>
      </c>
      <c r="EU389" s="1">
        <v>65535</v>
      </c>
      <c r="EV389" s="1">
        <v>65535</v>
      </c>
      <c r="EW389" s="1">
        <v>65535</v>
      </c>
      <c r="EX389" s="1">
        <v>65535</v>
      </c>
      <c r="EY389" s="1">
        <v>65535</v>
      </c>
      <c r="EZ389" s="1">
        <v>65535</v>
      </c>
      <c r="FA389" s="1">
        <v>65535</v>
      </c>
      <c r="FB389" s="1">
        <v>65535</v>
      </c>
      <c r="FC389" s="1">
        <v>65535</v>
      </c>
      <c r="FD389" s="1">
        <v>65535</v>
      </c>
      <c r="FE389" s="1">
        <v>65535</v>
      </c>
      <c r="FF389" s="1">
        <v>65535</v>
      </c>
      <c r="FG389" s="1">
        <v>65535</v>
      </c>
      <c r="FH389" s="1">
        <v>65535</v>
      </c>
      <c r="FI389" s="1">
        <v>4.0999999999999996</v>
      </c>
      <c r="FJ389" s="1">
        <v>-0.5</v>
      </c>
      <c r="FK389" s="1">
        <v>65535</v>
      </c>
      <c r="FL389" s="1">
        <v>65535</v>
      </c>
      <c r="FM389" s="1">
        <v>65535</v>
      </c>
      <c r="FN389" s="1">
        <v>65535</v>
      </c>
      <c r="FO389" s="1">
        <v>65535</v>
      </c>
      <c r="FP389" s="1">
        <v>65535</v>
      </c>
      <c r="FQ389" s="1">
        <v>65535</v>
      </c>
      <c r="FR389" s="1">
        <v>65535</v>
      </c>
      <c r="FS389" s="1">
        <v>65535</v>
      </c>
      <c r="FT389" s="1">
        <v>65535</v>
      </c>
      <c r="FU389" s="1">
        <v>65535</v>
      </c>
      <c r="FV389" s="1">
        <v>65535</v>
      </c>
      <c r="FW389" s="1">
        <v>65535</v>
      </c>
      <c r="FX389" s="1">
        <v>65535</v>
      </c>
      <c r="FY389" s="1">
        <v>65535</v>
      </c>
      <c r="FZ389" s="1">
        <v>65535</v>
      </c>
      <c r="GA389" s="1">
        <v>65535</v>
      </c>
      <c r="GB389" s="1">
        <v>65535</v>
      </c>
      <c r="GC389" s="1">
        <v>65535</v>
      </c>
      <c r="GD389" s="1">
        <v>65535</v>
      </c>
      <c r="GE389" s="1">
        <v>-0.7</v>
      </c>
      <c r="GF389" s="1">
        <v>65535</v>
      </c>
      <c r="GG389" s="1">
        <v>65535</v>
      </c>
      <c r="GH389" s="1">
        <v>65535</v>
      </c>
      <c r="GI389" s="1">
        <v>65535</v>
      </c>
      <c r="GJ389" s="1">
        <v>65535</v>
      </c>
      <c r="GK389" s="1">
        <v>65535</v>
      </c>
      <c r="GL389" s="1">
        <v>65535</v>
      </c>
      <c r="GM389" s="1">
        <v>65535</v>
      </c>
      <c r="GN389" s="1">
        <v>65535</v>
      </c>
      <c r="GO389" s="1">
        <v>65535</v>
      </c>
      <c r="GP389" s="1">
        <v>65535</v>
      </c>
      <c r="GQ389" s="1">
        <v>65535</v>
      </c>
      <c r="GR389" s="1">
        <v>65535</v>
      </c>
      <c r="GS389" s="1">
        <v>65535</v>
      </c>
      <c r="GT389" s="1">
        <v>65535</v>
      </c>
      <c r="GU389" s="1">
        <v>65535</v>
      </c>
      <c r="GV389" s="1">
        <v>65535</v>
      </c>
      <c r="GW389" s="1">
        <v>65535</v>
      </c>
      <c r="GX389" s="1">
        <v>65535</v>
      </c>
      <c r="GY389" s="1">
        <v>65535</v>
      </c>
      <c r="GZ389" s="1">
        <v>65535</v>
      </c>
      <c r="HA389" s="1">
        <v>65535</v>
      </c>
      <c r="HB389" s="1">
        <v>65535</v>
      </c>
      <c r="HC389" s="1">
        <v>65535</v>
      </c>
      <c r="HD389" s="1">
        <v>65535</v>
      </c>
      <c r="HE389" s="1">
        <v>65535</v>
      </c>
      <c r="HF389" s="1">
        <v>65535</v>
      </c>
      <c r="HG389" s="1">
        <v>65535</v>
      </c>
      <c r="HH389" s="1">
        <v>65535</v>
      </c>
      <c r="HI389" s="1">
        <v>65535</v>
      </c>
      <c r="HJ389" s="1">
        <v>65535</v>
      </c>
      <c r="HK389" s="1">
        <v>65535</v>
      </c>
      <c r="HL389" s="1">
        <v>65535</v>
      </c>
      <c r="HM389" s="1">
        <v>65535</v>
      </c>
      <c r="HN389" s="1">
        <v>65535</v>
      </c>
      <c r="HO389" s="1">
        <v>65535</v>
      </c>
      <c r="HP389" s="1">
        <v>65535</v>
      </c>
      <c r="HQ389" s="1">
        <v>65535</v>
      </c>
      <c r="HR389" s="1">
        <v>65535</v>
      </c>
      <c r="HS389" s="1">
        <v>65535</v>
      </c>
      <c r="HT389" s="1">
        <v>65535</v>
      </c>
      <c r="HU389" s="1">
        <v>65535</v>
      </c>
      <c r="HV389" s="1">
        <v>65535</v>
      </c>
      <c r="HW389" s="1">
        <v>65535</v>
      </c>
      <c r="HX389" s="1">
        <v>65535</v>
      </c>
      <c r="HY389" s="1">
        <v>65535</v>
      </c>
      <c r="HZ389" s="1">
        <v>65535</v>
      </c>
      <c r="IA389" s="1">
        <v>65535</v>
      </c>
      <c r="IB389" s="1">
        <v>65535</v>
      </c>
      <c r="IC389" s="1">
        <v>65535</v>
      </c>
      <c r="ID389" s="1">
        <v>65535</v>
      </c>
      <c r="IE389" s="1">
        <v>65535</v>
      </c>
      <c r="IF389" s="1">
        <v>65535</v>
      </c>
      <c r="IG389" s="1">
        <v>65535</v>
      </c>
      <c r="IH389" s="1">
        <v>65535</v>
      </c>
      <c r="II389" s="1">
        <v>65535</v>
      </c>
      <c r="IJ389" s="1">
        <v>65535</v>
      </c>
      <c r="IK389" s="1">
        <v>65535</v>
      </c>
      <c r="IL389" s="1">
        <v>65535</v>
      </c>
      <c r="IM389" s="1">
        <v>65535</v>
      </c>
      <c r="IN389" s="1">
        <v>65535</v>
      </c>
      <c r="IO389" s="1">
        <v>65535</v>
      </c>
      <c r="IP389" s="1">
        <v>65535</v>
      </c>
      <c r="IQ389" s="1">
        <v>65535</v>
      </c>
      <c r="IR389" s="1">
        <v>65535</v>
      </c>
      <c r="IS389" s="1">
        <v>65535</v>
      </c>
      <c r="IT389" s="1">
        <v>65535</v>
      </c>
      <c r="IU389" s="1">
        <v>65535</v>
      </c>
      <c r="IV389" s="1">
        <v>65535</v>
      </c>
      <c r="IW389" s="1">
        <v>65535</v>
      </c>
      <c r="IX389" s="1">
        <v>65535</v>
      </c>
      <c r="IY389" s="1">
        <v>65535</v>
      </c>
      <c r="IZ389" s="1">
        <v>65535</v>
      </c>
      <c r="JA389" s="1">
        <v>65535</v>
      </c>
      <c r="JB389" s="1">
        <v>65535</v>
      </c>
      <c r="JC389" s="1">
        <v>65535</v>
      </c>
      <c r="JD389" s="1">
        <v>65535</v>
      </c>
      <c r="JE389" s="1">
        <v>65535</v>
      </c>
      <c r="JF389" s="1">
        <v>65535</v>
      </c>
      <c r="JG389" s="1">
        <v>65535</v>
      </c>
      <c r="JH389" s="1">
        <v>65535</v>
      </c>
      <c r="JI389" s="1">
        <v>65535</v>
      </c>
      <c r="JJ389" s="1">
        <v>65535</v>
      </c>
      <c r="JK389" s="1">
        <v>65535</v>
      </c>
      <c r="JL389" s="1">
        <v>65535</v>
      </c>
      <c r="JM389" s="1">
        <v>65535</v>
      </c>
      <c r="JN389" s="1">
        <v>65535</v>
      </c>
      <c r="JO389" s="1">
        <v>65535</v>
      </c>
      <c r="JP389" s="1">
        <v>65535</v>
      </c>
      <c r="JQ389" s="1">
        <v>65535</v>
      </c>
      <c r="JR389" s="1">
        <v>65535</v>
      </c>
      <c r="JS389" s="1">
        <v>65535</v>
      </c>
      <c r="JT389" s="1">
        <v>65535</v>
      </c>
      <c r="JU389" s="1">
        <v>65535</v>
      </c>
      <c r="JV389" s="1">
        <v>65535</v>
      </c>
      <c r="JW389" s="1">
        <v>65535</v>
      </c>
      <c r="JX389" s="1">
        <v>65535</v>
      </c>
      <c r="JY389" s="1">
        <v>65535</v>
      </c>
      <c r="JZ389" s="1">
        <v>65535</v>
      </c>
      <c r="KA389" s="1">
        <v>65535</v>
      </c>
      <c r="KB389" s="1">
        <v>65535</v>
      </c>
      <c r="KC389" s="1">
        <v>65535</v>
      </c>
      <c r="KD389" s="1">
        <v>65535</v>
      </c>
      <c r="KE389" s="1">
        <v>65535</v>
      </c>
      <c r="KF389" s="1">
        <v>65535</v>
      </c>
      <c r="KG389" s="1">
        <v>65535</v>
      </c>
      <c r="KH389" s="1">
        <v>65535</v>
      </c>
      <c r="KI389" s="1">
        <v>65535</v>
      </c>
      <c r="KJ389" s="1">
        <v>65535</v>
      </c>
      <c r="KK389" s="1">
        <v>65535</v>
      </c>
      <c r="KL389" s="1">
        <v>65535</v>
      </c>
      <c r="KM389" s="1">
        <v>65535</v>
      </c>
      <c r="KN389" s="1">
        <v>65535</v>
      </c>
      <c r="KO389" s="1">
        <v>65535</v>
      </c>
      <c r="KP389" s="1">
        <v>65535</v>
      </c>
      <c r="KQ389" s="1">
        <v>65535</v>
      </c>
      <c r="KR389" s="1">
        <v>65535</v>
      </c>
      <c r="KS389" s="1">
        <v>65535</v>
      </c>
      <c r="KT389" s="1">
        <v>65535</v>
      </c>
      <c r="KU389" s="1">
        <v>65535</v>
      </c>
      <c r="KV389" s="1">
        <v>65535</v>
      </c>
      <c r="KW389" s="1">
        <v>65535</v>
      </c>
      <c r="KX389" s="1">
        <v>65535</v>
      </c>
      <c r="KY389" s="1">
        <v>65535</v>
      </c>
      <c r="KZ389" s="1">
        <v>65535</v>
      </c>
      <c r="LA389" s="1">
        <v>65535</v>
      </c>
      <c r="LB389" s="1">
        <v>65535</v>
      </c>
      <c r="LC389" s="1">
        <v>65535</v>
      </c>
      <c r="LD389" s="1">
        <v>65535</v>
      </c>
      <c r="LE389" s="1">
        <v>65535</v>
      </c>
      <c r="LF389" s="1">
        <v>65535</v>
      </c>
      <c r="LG389" s="1">
        <v>65535</v>
      </c>
      <c r="LH389" s="1">
        <v>65535</v>
      </c>
      <c r="LI389" s="1">
        <v>65535</v>
      </c>
      <c r="LJ389" s="1">
        <v>65535</v>
      </c>
      <c r="LK389" s="1">
        <v>65535</v>
      </c>
      <c r="LL389" s="1">
        <v>65535</v>
      </c>
      <c r="LM389" s="1">
        <v>65535</v>
      </c>
      <c r="LN389" s="1">
        <v>65535</v>
      </c>
      <c r="LO389" s="1">
        <v>65535</v>
      </c>
      <c r="LP389" s="1">
        <v>65535</v>
      </c>
      <c r="LQ389" s="1">
        <v>65535</v>
      </c>
      <c r="LR389" s="1">
        <v>65535</v>
      </c>
      <c r="LS389" s="1">
        <v>65535</v>
      </c>
      <c r="LT389" s="1">
        <v>65535</v>
      </c>
      <c r="LU389" s="1">
        <v>65535</v>
      </c>
      <c r="LV389" s="1">
        <v>65535</v>
      </c>
      <c r="LW389" s="1">
        <v>65535</v>
      </c>
      <c r="LX389" s="1">
        <v>65535</v>
      </c>
      <c r="LY389" s="1">
        <v>65535</v>
      </c>
      <c r="LZ389" s="1">
        <v>65535</v>
      </c>
      <c r="MA389" s="1">
        <v>65535</v>
      </c>
      <c r="MB389" s="1">
        <v>65535</v>
      </c>
      <c r="MC389" s="1">
        <v>65535</v>
      </c>
      <c r="MD389" s="1">
        <v>65535</v>
      </c>
      <c r="ME389" s="1">
        <v>65535</v>
      </c>
      <c r="MF389" s="1">
        <v>65535</v>
      </c>
      <c r="MG389" s="1">
        <v>65535</v>
      </c>
      <c r="MH389" s="1">
        <v>65535</v>
      </c>
      <c r="MI389" s="1">
        <v>65535</v>
      </c>
      <c r="MJ389" s="1">
        <v>65535</v>
      </c>
      <c r="MK389" s="1">
        <v>65535</v>
      </c>
      <c r="ML389" s="1">
        <v>65535</v>
      </c>
      <c r="MM389" s="1">
        <v>65535</v>
      </c>
      <c r="MN389" s="1">
        <v>65535</v>
      </c>
      <c r="MO389" s="1">
        <v>65535</v>
      </c>
      <c r="MP389" s="1">
        <v>65535</v>
      </c>
      <c r="MQ389" s="1">
        <v>65535</v>
      </c>
      <c r="MR389" s="1">
        <v>65535</v>
      </c>
      <c r="MS389" s="1">
        <v>65535</v>
      </c>
      <c r="MT389" s="1">
        <v>65535</v>
      </c>
      <c r="MU389" s="1">
        <v>65535</v>
      </c>
      <c r="MV389" s="1">
        <v>65535</v>
      </c>
      <c r="MW389" s="1">
        <v>65535</v>
      </c>
      <c r="MX389" s="1">
        <v>65535</v>
      </c>
      <c r="MY389" s="1">
        <v>65535</v>
      </c>
      <c r="MZ389" s="1">
        <v>65535</v>
      </c>
      <c r="NA389" s="1">
        <v>65535</v>
      </c>
      <c r="NB389" s="1">
        <v>65535</v>
      </c>
      <c r="NC389" s="1">
        <v>65535</v>
      </c>
      <c r="ND389" s="1">
        <v>65535</v>
      </c>
      <c r="NE389" s="1">
        <v>65535</v>
      </c>
      <c r="NF389" s="1">
        <v>65535</v>
      </c>
      <c r="NG389" s="1">
        <v>65535</v>
      </c>
      <c r="NH389" s="1">
        <v>65535</v>
      </c>
      <c r="NI389" s="1">
        <v>65535</v>
      </c>
      <c r="NJ389" s="6">
        <f t="shared" si="319"/>
        <v>0.90322580645161288</v>
      </c>
      <c r="NK389" s="3">
        <f t="shared" si="320"/>
        <v>0.9285714285714286</v>
      </c>
      <c r="NL389" s="3">
        <f t="shared" si="321"/>
        <v>0.25806451612903225</v>
      </c>
      <c r="NM389" s="3">
        <f t="shared" si="322"/>
        <v>0</v>
      </c>
      <c r="NN389" s="3">
        <f t="shared" si="323"/>
        <v>0</v>
      </c>
      <c r="NO389" s="3">
        <f t="shared" si="324"/>
        <v>0.1</v>
      </c>
      <c r="NP389" s="3">
        <f t="shared" si="325"/>
        <v>0</v>
      </c>
      <c r="NQ389" s="3">
        <f t="shared" si="326"/>
        <v>0</v>
      </c>
      <c r="NR389" s="3">
        <f t="shared" si="327"/>
        <v>0</v>
      </c>
      <c r="NS389" s="3">
        <f t="shared" si="328"/>
        <v>0</v>
      </c>
      <c r="NT389" s="3">
        <f t="shared" si="329"/>
        <v>0</v>
      </c>
      <c r="NU389" s="3">
        <f t="shared" si="330"/>
        <v>0</v>
      </c>
      <c r="NV389" s="3">
        <f t="shared" si="331"/>
        <v>0.17808219178082191</v>
      </c>
      <c r="NW389" s="5">
        <f t="shared" si="332"/>
        <v>3.0714285714285716</v>
      </c>
      <c r="NX389" s="1">
        <f t="shared" si="333"/>
        <v>3.0307692307692311</v>
      </c>
      <c r="NY389" s="1" t="e">
        <f t="shared" si="334"/>
        <v>#N/A</v>
      </c>
      <c r="NZ389" s="1" t="e">
        <f t="shared" si="335"/>
        <v>#N/A</v>
      </c>
      <c r="OA389" s="1" t="e">
        <f t="shared" si="336"/>
        <v>#N/A</v>
      </c>
      <c r="OB389" s="1" t="e">
        <f t="shared" si="337"/>
        <v>#N/A</v>
      </c>
      <c r="OC389" s="1" t="e">
        <f t="shared" si="338"/>
        <v>#N/A</v>
      </c>
      <c r="OD389" s="1" t="e">
        <f t="shared" si="339"/>
        <v>#N/A</v>
      </c>
      <c r="OE389" s="1" t="e">
        <f t="shared" si="340"/>
        <v>#N/A</v>
      </c>
      <c r="OF389" s="1" t="e">
        <f t="shared" si="341"/>
        <v>#N/A</v>
      </c>
      <c r="OG389" s="1" t="e">
        <f t="shared" si="342"/>
        <v>#N/A</v>
      </c>
      <c r="OH389" s="1" t="e">
        <f t="shared" si="343"/>
        <v>#N/A</v>
      </c>
      <c r="OI389" s="111" t="e">
        <f>NA()</f>
        <v>#N/A</v>
      </c>
      <c r="OJ389" s="112" t="e">
        <f>NA()</f>
        <v>#N/A</v>
      </c>
      <c r="OK389" s="112" t="e">
        <f>NA()</f>
        <v>#N/A</v>
      </c>
      <c r="OL389" s="112" t="e">
        <f>NA()</f>
        <v>#N/A</v>
      </c>
      <c r="OM389" s="112" t="e">
        <f>NA()</f>
        <v>#N/A</v>
      </c>
      <c r="ON389" s="112" t="e">
        <f>NA()</f>
        <v>#N/A</v>
      </c>
      <c r="OO389" s="112" t="e">
        <f>NA()</f>
        <v>#N/A</v>
      </c>
      <c r="OP389" s="112" t="e">
        <f>NA()</f>
        <v>#N/A</v>
      </c>
      <c r="OQ389" s="112" t="e">
        <f>NA()</f>
        <v>#N/A</v>
      </c>
      <c r="OR389" s="112" t="e">
        <f>NA()</f>
        <v>#N/A</v>
      </c>
      <c r="OS389" s="112" t="e">
        <f>NA()</f>
        <v>#N/A</v>
      </c>
      <c r="OT389" s="112" t="e">
        <f>NA()</f>
        <v>#N/A</v>
      </c>
      <c r="OU389" s="5" t="e">
        <f t="shared" si="295"/>
        <v>#N/A</v>
      </c>
      <c r="OV389" s="1" t="e">
        <f t="shared" si="296"/>
        <v>#N/A</v>
      </c>
      <c r="OW389" s="1" t="e">
        <f t="shared" si="297"/>
        <v>#N/A</v>
      </c>
      <c r="OX389" s="1" t="e">
        <f t="shared" si="298"/>
        <v>#N/A</v>
      </c>
      <c r="OY389" s="1" t="e">
        <f t="shared" si="299"/>
        <v>#N/A</v>
      </c>
      <c r="OZ389" s="1" t="e">
        <f t="shared" si="300"/>
        <v>#N/A</v>
      </c>
      <c r="PA389" s="1" t="e">
        <f t="shared" si="301"/>
        <v>#N/A</v>
      </c>
      <c r="PB389" s="1" t="e">
        <f t="shared" si="302"/>
        <v>#N/A</v>
      </c>
      <c r="PC389" s="1" t="e">
        <f t="shared" si="303"/>
        <v>#N/A</v>
      </c>
      <c r="PD389" s="1" t="e">
        <f t="shared" si="304"/>
        <v>#N/A</v>
      </c>
      <c r="PE389" s="1" t="e">
        <f t="shared" si="305"/>
        <v>#N/A</v>
      </c>
      <c r="PF389" s="1" t="e">
        <f t="shared" si="306"/>
        <v>#N/A</v>
      </c>
      <c r="PG389" s="111" t="e">
        <f>NA()</f>
        <v>#N/A</v>
      </c>
      <c r="PH389" s="112" t="e">
        <f>NA()</f>
        <v>#N/A</v>
      </c>
      <c r="PI389" s="112" t="e">
        <f>NA()</f>
        <v>#N/A</v>
      </c>
      <c r="PJ389" s="112" t="e">
        <f>NA()</f>
        <v>#N/A</v>
      </c>
      <c r="PK389" s="112" t="e">
        <f>NA()</f>
        <v>#N/A</v>
      </c>
      <c r="PL389" s="112" t="e">
        <f>NA()</f>
        <v>#N/A</v>
      </c>
      <c r="PM389" s="112" t="e">
        <f>NA()</f>
        <v>#N/A</v>
      </c>
      <c r="PN389" s="112" t="e">
        <f>NA()</f>
        <v>#N/A</v>
      </c>
      <c r="PO389" s="112" t="e">
        <f>NA()</f>
        <v>#N/A</v>
      </c>
      <c r="PP389" s="112" t="e">
        <f>NA()</f>
        <v>#N/A</v>
      </c>
      <c r="PQ389" s="112" t="e">
        <f>NA()</f>
        <v>#N/A</v>
      </c>
      <c r="PR389" s="137" t="e">
        <f>NA()</f>
        <v>#N/A</v>
      </c>
      <c r="PS389" s="5">
        <f t="array" ref="PS389">+IF(ISERROR($NW389)=FALSE,MIN(IF($H389:$AL389&lt;65534,$H389:$AL389,"")),NA())</f>
        <v>-1</v>
      </c>
      <c r="PT389" s="1">
        <f t="array" ref="PT389">+IF(ISERROR($NX389)=FALSE,MIN(IF($AM389:$BN389&lt;65534,$AM389:$BN389,"")),NA())</f>
        <v>-6.6</v>
      </c>
      <c r="PU389" s="1" t="e">
        <f t="array" ref="PU389">+IF(ISERROR($NY389)=FALSE,MIN(IF($BP389:$CT389&lt;65534,$BP389:$CT389,"")),NA())</f>
        <v>#N/A</v>
      </c>
      <c r="PV389" s="1" t="e">
        <f t="array" ref="PV389">+IF(ISERROR($NZ389)=FALSE,MIN(IF($CU389:$DX389&lt;65534,$CU389:$DX389,"")),NA())</f>
        <v>#N/A</v>
      </c>
      <c r="PW389" s="1" t="e">
        <f t="array" ref="PW389">+IF(ISERROR($OA389)=FALSE,MIN(IF($DY389:$FC389&lt;65534,$DY389:$FC389,"")),NA())</f>
        <v>#N/A</v>
      </c>
      <c r="PX389" s="1" t="e">
        <f t="array" ref="PX389">+IF(ISERROR($OB389)=FALSE,MIN(IF($FD389:$GG389&lt;65534,$FD389:$GG389,"")),NA())</f>
        <v>#N/A</v>
      </c>
      <c r="PY389" s="1" t="e">
        <f t="array" ref="PY389">+IF(ISERROR($OC389)=FALSE,MIN(IF($GH389:$HL389&lt;65534,$GH389:$HL389,"")),NA())</f>
        <v>#N/A</v>
      </c>
      <c r="PZ389" s="1" t="e">
        <f t="array" ref="PZ389">+IF(ISERROR($OD389)=FALSE,MIN(IF($HM389:$IQ389&lt;65534,$HM389:$IQ389,"")),NA())</f>
        <v>#N/A</v>
      </c>
      <c r="QA389" s="1" t="e">
        <f t="array" ref="QA389">+IF(ISERROR($OE389)=FALSE,MIN(IF($IR389:$JU389&lt;65534,$IR389:$JU389,"")),NA())</f>
        <v>#N/A</v>
      </c>
      <c r="QB389" s="1" t="e">
        <f t="array" ref="QB389">+IF(ISERROR($OF389)=FALSE,MIN(IF($JV389:$KZ389&lt;65534,$JV389:$KZ389,"")),NA())</f>
        <v>#N/A</v>
      </c>
      <c r="QC389" s="1" t="e">
        <f t="array" ref="QC389">+IF(ISERROR($OG389)=FALSE,MIN(IF($LA389:$MD389&lt;65534,$LA389:$MD389,"")),NA())</f>
        <v>#N/A</v>
      </c>
      <c r="QD389" s="1" t="e">
        <f t="array" ref="QD389">+IF(ISERROR($OH389)=FALSE,MIN(IF($ME389:$NI389&lt;65534,$ME389:$NI389,"")),NA())</f>
        <v>#N/A</v>
      </c>
      <c r="QE389" s="5" t="e">
        <f t="shared" si="307"/>
        <v>#N/A</v>
      </c>
      <c r="QF389" s="1" t="e">
        <f t="shared" si="308"/>
        <v>#N/A</v>
      </c>
      <c r="QG389" s="1" t="e">
        <f t="shared" si="309"/>
        <v>#N/A</v>
      </c>
      <c r="QH389" s="1" t="e">
        <f t="shared" si="310"/>
        <v>#N/A</v>
      </c>
      <c r="QI389" s="1" t="e">
        <f t="shared" si="311"/>
        <v>#N/A</v>
      </c>
      <c r="QJ389" s="1" t="e">
        <f t="shared" si="312"/>
        <v>#N/A</v>
      </c>
      <c r="QK389" s="1" t="e">
        <f t="shared" si="313"/>
        <v>#N/A</v>
      </c>
      <c r="QL389" s="1" t="e">
        <f t="shared" si="314"/>
        <v>#N/A</v>
      </c>
      <c r="QM389" s="1" t="e">
        <f t="shared" si="315"/>
        <v>#N/A</v>
      </c>
      <c r="QN389" s="1" t="e">
        <f t="shared" si="316"/>
        <v>#N/A</v>
      </c>
      <c r="QO389" s="1" t="e">
        <f t="shared" si="317"/>
        <v>#N/A</v>
      </c>
      <c r="QP389" s="1" t="e">
        <f t="shared" si="318"/>
        <v>#N/A</v>
      </c>
      <c r="QQ389" s="5" t="s">
        <v>893</v>
      </c>
    </row>
    <row r="390" spans="1:459" s="1" customFormat="1" x14ac:dyDescent="0.2">
      <c r="A390" s="107">
        <v>31095030</v>
      </c>
      <c r="B390" s="108">
        <v>-67.931694444444446</v>
      </c>
      <c r="C390" s="108">
        <v>3.8676666666666666</v>
      </c>
      <c r="D390" s="109">
        <v>100</v>
      </c>
      <c r="E390" s="110" t="s">
        <v>585</v>
      </c>
      <c r="F390" s="110" t="s">
        <v>585</v>
      </c>
      <c r="G390" s="110" t="s">
        <v>312</v>
      </c>
      <c r="H390" s="1">
        <v>65535</v>
      </c>
      <c r="I390" s="1">
        <v>65535</v>
      </c>
      <c r="J390" s="1">
        <v>22.9</v>
      </c>
      <c r="K390" s="1">
        <v>22.9</v>
      </c>
      <c r="L390" s="1">
        <v>22.6</v>
      </c>
      <c r="M390" s="1">
        <v>23.6</v>
      </c>
      <c r="N390" s="1">
        <v>23.5</v>
      </c>
      <c r="O390" s="1">
        <v>22.5</v>
      </c>
      <c r="P390" s="1">
        <v>23.6</v>
      </c>
      <c r="Q390" s="1">
        <v>21.5</v>
      </c>
      <c r="R390" s="1">
        <v>23</v>
      </c>
      <c r="S390" s="1">
        <v>21.9</v>
      </c>
      <c r="T390" s="1">
        <v>20.8</v>
      </c>
      <c r="U390" s="1">
        <v>22.9</v>
      </c>
      <c r="V390" s="1">
        <v>22.9</v>
      </c>
      <c r="W390" s="1">
        <v>23.1</v>
      </c>
      <c r="X390" s="1">
        <v>22.5</v>
      </c>
      <c r="Y390" s="1">
        <v>22.6</v>
      </c>
      <c r="Z390" s="1">
        <v>22.7</v>
      </c>
      <c r="AA390" s="1">
        <v>23.3</v>
      </c>
      <c r="AB390" s="1">
        <v>23.5</v>
      </c>
      <c r="AC390" s="1">
        <v>22.9</v>
      </c>
      <c r="AD390" s="1">
        <v>23</v>
      </c>
      <c r="AE390" s="1">
        <v>22.9</v>
      </c>
      <c r="AF390" s="1">
        <v>22.5</v>
      </c>
      <c r="AG390" s="1">
        <v>23.2</v>
      </c>
      <c r="AH390" s="1">
        <v>22.8</v>
      </c>
      <c r="AI390" s="1">
        <v>22.9</v>
      </c>
      <c r="AJ390" s="1">
        <v>22.5</v>
      </c>
      <c r="AK390" s="1">
        <v>22.9</v>
      </c>
      <c r="AL390" s="1">
        <v>22.7</v>
      </c>
      <c r="AM390" s="1">
        <v>65535</v>
      </c>
      <c r="AN390" s="1">
        <v>23</v>
      </c>
      <c r="AO390" s="1">
        <v>23.5</v>
      </c>
      <c r="AP390" s="1">
        <v>23.3</v>
      </c>
      <c r="AQ390" s="1">
        <v>23.1</v>
      </c>
      <c r="AR390" s="1">
        <v>22.3</v>
      </c>
      <c r="AS390" s="1">
        <v>23.5</v>
      </c>
      <c r="AT390" s="1">
        <v>23.2</v>
      </c>
      <c r="AU390" s="1">
        <v>22.6</v>
      </c>
      <c r="AV390" s="1">
        <v>23</v>
      </c>
      <c r="AW390" s="1">
        <v>21.9</v>
      </c>
      <c r="AX390" s="1">
        <v>22</v>
      </c>
      <c r="AY390" s="1">
        <v>23.7</v>
      </c>
      <c r="AZ390" s="1">
        <v>23.6</v>
      </c>
      <c r="BA390" s="1">
        <v>23.5</v>
      </c>
      <c r="BB390" s="1">
        <v>23</v>
      </c>
      <c r="BC390" s="1">
        <v>23.7</v>
      </c>
      <c r="BD390" s="1">
        <v>22.8</v>
      </c>
      <c r="BE390" s="1">
        <v>23.4</v>
      </c>
      <c r="BF390" s="1">
        <v>21.9</v>
      </c>
      <c r="BG390" s="1">
        <v>23</v>
      </c>
      <c r="BH390" s="1">
        <v>23.7</v>
      </c>
      <c r="BI390" s="1">
        <v>22.9</v>
      </c>
      <c r="BJ390" s="1">
        <v>22.2</v>
      </c>
      <c r="BK390" s="1">
        <v>20.7</v>
      </c>
      <c r="BL390" s="1">
        <v>20.2</v>
      </c>
      <c r="BM390" s="1">
        <v>21.2</v>
      </c>
      <c r="BN390" s="1">
        <v>22.1</v>
      </c>
      <c r="BO390" s="102"/>
      <c r="BP390" s="1">
        <v>23.8</v>
      </c>
      <c r="BQ390" s="1">
        <v>24.6</v>
      </c>
      <c r="BR390" s="1">
        <v>24.4</v>
      </c>
      <c r="BS390" s="1">
        <v>22</v>
      </c>
      <c r="BT390" s="1">
        <v>23</v>
      </c>
      <c r="BU390" s="1">
        <v>23.5</v>
      </c>
      <c r="BV390" s="1">
        <v>24</v>
      </c>
      <c r="BW390" s="1">
        <v>23.6</v>
      </c>
      <c r="BX390" s="1">
        <v>22</v>
      </c>
      <c r="BY390" s="1">
        <v>22.8</v>
      </c>
      <c r="BZ390" s="1">
        <v>23.3</v>
      </c>
      <c r="CA390" s="1">
        <v>22.6</v>
      </c>
      <c r="CB390" s="1">
        <v>22.8</v>
      </c>
      <c r="CC390" s="1">
        <v>24.2</v>
      </c>
      <c r="CD390" s="1">
        <v>22.4</v>
      </c>
      <c r="CE390" s="1">
        <v>23.4</v>
      </c>
      <c r="CF390" s="1">
        <v>23.2</v>
      </c>
      <c r="CG390" s="1">
        <v>23.7</v>
      </c>
      <c r="CH390" s="1">
        <v>24.1</v>
      </c>
      <c r="CI390" s="1">
        <v>23</v>
      </c>
      <c r="CJ390" s="1">
        <v>23.4</v>
      </c>
      <c r="CK390" s="1">
        <v>23</v>
      </c>
      <c r="CL390" s="1">
        <v>22.6</v>
      </c>
      <c r="CM390" s="1">
        <v>23.7</v>
      </c>
      <c r="CN390" s="1">
        <v>22.6</v>
      </c>
      <c r="CO390" s="1">
        <v>23</v>
      </c>
      <c r="CP390" s="1">
        <v>23.6</v>
      </c>
      <c r="CQ390" s="1">
        <v>24.3</v>
      </c>
      <c r="CR390" s="1">
        <v>22.4</v>
      </c>
      <c r="CS390" s="1">
        <v>22.9</v>
      </c>
      <c r="CT390" s="1">
        <v>23.8</v>
      </c>
      <c r="CU390" s="1">
        <v>65535</v>
      </c>
      <c r="CV390" s="1">
        <v>65535</v>
      </c>
      <c r="CW390" s="1">
        <v>65535</v>
      </c>
      <c r="CX390" s="1">
        <v>65535</v>
      </c>
      <c r="CY390" s="1">
        <v>65535</v>
      </c>
      <c r="CZ390" s="1">
        <v>65535</v>
      </c>
      <c r="DA390" s="1">
        <v>65535</v>
      </c>
      <c r="DB390" s="1">
        <v>65535</v>
      </c>
      <c r="DC390" s="1">
        <v>65535</v>
      </c>
      <c r="DD390" s="1">
        <v>65535</v>
      </c>
      <c r="DE390" s="1">
        <v>65535</v>
      </c>
      <c r="DF390" s="1">
        <v>65535</v>
      </c>
      <c r="DG390" s="1">
        <v>65535</v>
      </c>
      <c r="DH390" s="1">
        <v>65535</v>
      </c>
      <c r="DI390" s="1">
        <v>65535</v>
      </c>
      <c r="DJ390" s="1">
        <v>65535</v>
      </c>
      <c r="DK390" s="1">
        <v>65535</v>
      </c>
      <c r="DL390" s="1">
        <v>65535</v>
      </c>
      <c r="DM390" s="1">
        <v>65535</v>
      </c>
      <c r="DN390" s="1">
        <v>65535</v>
      </c>
      <c r="DO390" s="1">
        <v>65535</v>
      </c>
      <c r="DP390" s="1">
        <v>65535</v>
      </c>
      <c r="DQ390" s="1">
        <v>65535</v>
      </c>
      <c r="DR390" s="1">
        <v>65535</v>
      </c>
      <c r="DS390" s="1">
        <v>65535</v>
      </c>
      <c r="DT390" s="1">
        <v>65535</v>
      </c>
      <c r="DU390" s="1">
        <v>65535</v>
      </c>
      <c r="DV390" s="1">
        <v>65535</v>
      </c>
      <c r="DW390" s="1">
        <v>65535</v>
      </c>
      <c r="DX390" s="1">
        <v>65535</v>
      </c>
      <c r="DY390" s="1">
        <v>65535</v>
      </c>
      <c r="DZ390" s="1">
        <v>65535</v>
      </c>
      <c r="EA390" s="1">
        <v>65535</v>
      </c>
      <c r="EB390" s="1">
        <v>65535</v>
      </c>
      <c r="EC390" s="1">
        <v>65535</v>
      </c>
      <c r="ED390" s="1">
        <v>65535</v>
      </c>
      <c r="EE390" s="1">
        <v>65535</v>
      </c>
      <c r="EF390" s="1">
        <v>65535</v>
      </c>
      <c r="EG390" s="1">
        <v>65535</v>
      </c>
      <c r="EH390" s="1">
        <v>65535</v>
      </c>
      <c r="EI390" s="1">
        <v>65535</v>
      </c>
      <c r="EJ390" s="1">
        <v>65535</v>
      </c>
      <c r="EK390" s="1">
        <v>65535</v>
      </c>
      <c r="EL390" s="1">
        <v>65535</v>
      </c>
      <c r="EM390" s="1">
        <v>65535</v>
      </c>
      <c r="EN390" s="1">
        <v>65535</v>
      </c>
      <c r="EO390" s="1">
        <v>65535</v>
      </c>
      <c r="EP390" s="1">
        <v>65535</v>
      </c>
      <c r="EQ390" s="1">
        <v>65535</v>
      </c>
      <c r="ER390" s="1">
        <v>65535</v>
      </c>
      <c r="ES390" s="1">
        <v>65535</v>
      </c>
      <c r="ET390" s="1">
        <v>65535</v>
      </c>
      <c r="EU390" s="1">
        <v>65535</v>
      </c>
      <c r="EV390" s="1">
        <v>65535</v>
      </c>
      <c r="EW390" s="1">
        <v>65535</v>
      </c>
      <c r="EX390" s="1">
        <v>65535</v>
      </c>
      <c r="EY390" s="1">
        <v>65535</v>
      </c>
      <c r="EZ390" s="1">
        <v>65535</v>
      </c>
      <c r="FA390" s="1">
        <v>65535</v>
      </c>
      <c r="FB390" s="1">
        <v>65535</v>
      </c>
      <c r="FC390" s="1">
        <v>65535</v>
      </c>
      <c r="FD390" s="1">
        <v>65535</v>
      </c>
      <c r="FE390" s="1">
        <v>65535</v>
      </c>
      <c r="FF390" s="1">
        <v>65535</v>
      </c>
      <c r="FG390" s="1">
        <v>65535</v>
      </c>
      <c r="FH390" s="1">
        <v>65535</v>
      </c>
      <c r="FI390" s="1">
        <v>65535</v>
      </c>
      <c r="FJ390" s="1">
        <v>65535</v>
      </c>
      <c r="FK390" s="1">
        <v>65535</v>
      </c>
      <c r="FL390" s="1">
        <v>65535</v>
      </c>
      <c r="FM390" s="1">
        <v>65535</v>
      </c>
      <c r="FN390" s="1">
        <v>65535</v>
      </c>
      <c r="FO390" s="1">
        <v>65535</v>
      </c>
      <c r="FP390" s="1">
        <v>65535</v>
      </c>
      <c r="FQ390" s="1">
        <v>65535</v>
      </c>
      <c r="FR390" s="1">
        <v>65535</v>
      </c>
      <c r="FS390" s="1">
        <v>65535</v>
      </c>
      <c r="FT390" s="1">
        <v>65535</v>
      </c>
      <c r="FU390" s="1">
        <v>23.1</v>
      </c>
      <c r="FV390" s="1">
        <v>23.1</v>
      </c>
      <c r="FW390" s="1">
        <v>65535</v>
      </c>
      <c r="FX390" s="1">
        <v>22.9</v>
      </c>
      <c r="FY390" s="1">
        <v>65535</v>
      </c>
      <c r="FZ390" s="1">
        <v>65535</v>
      </c>
      <c r="GA390" s="1">
        <v>24.3</v>
      </c>
      <c r="GB390" s="1">
        <v>23.5</v>
      </c>
      <c r="GC390" s="1">
        <v>23.4</v>
      </c>
      <c r="GD390" s="1">
        <v>23.2</v>
      </c>
      <c r="GE390" s="1">
        <v>23.9</v>
      </c>
      <c r="GF390" s="1">
        <v>22.3</v>
      </c>
      <c r="GG390" s="1">
        <v>22.4</v>
      </c>
      <c r="GH390" s="1">
        <v>23.1</v>
      </c>
      <c r="GI390" s="1">
        <v>22.4</v>
      </c>
      <c r="GJ390" s="1">
        <v>23.1</v>
      </c>
      <c r="GK390" s="1">
        <v>23.9</v>
      </c>
      <c r="GL390" s="1">
        <v>22.5</v>
      </c>
      <c r="GM390" s="1">
        <v>24</v>
      </c>
      <c r="GN390" s="1">
        <v>23.5</v>
      </c>
      <c r="GO390" s="1">
        <v>23</v>
      </c>
      <c r="GP390" s="1">
        <v>21.7</v>
      </c>
      <c r="GQ390" s="1">
        <v>22.8</v>
      </c>
      <c r="GR390" s="1">
        <v>22.9</v>
      </c>
      <c r="GS390" s="1">
        <v>22.9</v>
      </c>
      <c r="GT390" s="1">
        <v>23.3</v>
      </c>
      <c r="GU390" s="1">
        <v>22.4</v>
      </c>
      <c r="GV390" s="1">
        <v>23.1</v>
      </c>
      <c r="GW390" s="1">
        <v>21.6</v>
      </c>
      <c r="GX390" s="1">
        <v>23</v>
      </c>
      <c r="GY390" s="1">
        <v>22.8</v>
      </c>
      <c r="GZ390" s="1">
        <v>23</v>
      </c>
      <c r="HA390" s="1">
        <v>23</v>
      </c>
      <c r="HB390" s="1">
        <v>23.8</v>
      </c>
      <c r="HC390" s="1">
        <v>23.5</v>
      </c>
      <c r="HD390" s="1">
        <v>22.3</v>
      </c>
      <c r="HE390" s="1">
        <v>23.2</v>
      </c>
      <c r="HF390" s="1">
        <v>21.2</v>
      </c>
      <c r="HG390" s="1">
        <v>20.8</v>
      </c>
      <c r="HH390" s="1">
        <v>22.5</v>
      </c>
      <c r="HI390" s="1">
        <v>23.1</v>
      </c>
      <c r="HJ390" s="1">
        <v>22.7</v>
      </c>
      <c r="HK390" s="1">
        <v>22.6</v>
      </c>
      <c r="HL390" s="1">
        <v>23.9</v>
      </c>
      <c r="HM390" s="1">
        <v>20.9</v>
      </c>
      <c r="HN390" s="1">
        <v>24.2</v>
      </c>
      <c r="HO390" s="1">
        <v>23.4</v>
      </c>
      <c r="HP390" s="1">
        <v>22.2</v>
      </c>
      <c r="HQ390" s="1">
        <v>21.9</v>
      </c>
      <c r="HR390" s="1">
        <v>21.6</v>
      </c>
      <c r="HS390" s="1">
        <v>23.2</v>
      </c>
      <c r="HT390" s="1">
        <v>22.3</v>
      </c>
      <c r="HU390" s="1">
        <v>23.9</v>
      </c>
      <c r="HV390" s="1">
        <v>22.4</v>
      </c>
      <c r="HW390" s="1">
        <v>23.6</v>
      </c>
      <c r="HX390" s="1">
        <v>23.1</v>
      </c>
      <c r="HY390" s="1">
        <v>22.2</v>
      </c>
      <c r="HZ390" s="1">
        <v>23.5</v>
      </c>
      <c r="IA390" s="1">
        <v>23.1</v>
      </c>
      <c r="IB390" s="1">
        <v>21.7</v>
      </c>
      <c r="IC390" s="1">
        <v>22.5</v>
      </c>
      <c r="ID390" s="1">
        <v>23.2</v>
      </c>
      <c r="IE390" s="1">
        <v>22.6</v>
      </c>
      <c r="IF390" s="1">
        <v>22.6</v>
      </c>
      <c r="IG390" s="1">
        <v>23.4</v>
      </c>
      <c r="IH390" s="1">
        <v>22.3</v>
      </c>
      <c r="II390" s="1">
        <v>23.1</v>
      </c>
      <c r="IJ390" s="1">
        <v>23.3</v>
      </c>
      <c r="IK390" s="1">
        <v>23.1</v>
      </c>
      <c r="IL390" s="1">
        <v>23.1</v>
      </c>
      <c r="IM390" s="1">
        <v>23.9</v>
      </c>
      <c r="IN390" s="1">
        <v>23.7</v>
      </c>
      <c r="IO390" s="1">
        <v>23.2</v>
      </c>
      <c r="IP390" s="1">
        <v>22.9</v>
      </c>
      <c r="IQ390" s="1">
        <v>22.6</v>
      </c>
      <c r="IR390" s="1">
        <v>23.7</v>
      </c>
      <c r="IS390" s="1">
        <v>23.8</v>
      </c>
      <c r="IT390" s="1">
        <v>23</v>
      </c>
      <c r="IU390" s="1">
        <v>23.1</v>
      </c>
      <c r="IV390" s="1">
        <v>22.1</v>
      </c>
      <c r="IW390" s="1">
        <v>22</v>
      </c>
      <c r="IX390" s="1">
        <v>22.7</v>
      </c>
      <c r="IY390" s="1">
        <v>23.6</v>
      </c>
      <c r="IZ390" s="1">
        <v>22</v>
      </c>
      <c r="JA390" s="1">
        <v>24.2</v>
      </c>
      <c r="JB390" s="1">
        <v>24</v>
      </c>
      <c r="JC390" s="1">
        <v>22.6</v>
      </c>
      <c r="JD390" s="1">
        <v>21.5</v>
      </c>
      <c r="JE390" s="1">
        <v>22.6</v>
      </c>
      <c r="JF390" s="1">
        <v>23.7</v>
      </c>
      <c r="JG390" s="1">
        <v>23.4</v>
      </c>
      <c r="JH390" s="1">
        <v>23.8</v>
      </c>
      <c r="JI390" s="1">
        <v>24.1</v>
      </c>
      <c r="JJ390" s="1">
        <v>23.7</v>
      </c>
      <c r="JK390" s="1">
        <v>24.2</v>
      </c>
      <c r="JL390" s="1">
        <v>22.4</v>
      </c>
      <c r="JM390" s="1">
        <v>24.3</v>
      </c>
      <c r="JN390" s="1">
        <v>22.1</v>
      </c>
      <c r="JO390" s="1">
        <v>23.4</v>
      </c>
      <c r="JP390" s="1">
        <v>24.1</v>
      </c>
      <c r="JQ390" s="1">
        <v>23.1</v>
      </c>
      <c r="JR390" s="1">
        <v>23.3</v>
      </c>
      <c r="JS390" s="1">
        <v>23</v>
      </c>
      <c r="JT390" s="1">
        <v>24.5</v>
      </c>
      <c r="JU390" s="1">
        <v>22.7</v>
      </c>
      <c r="JV390" s="1">
        <v>22.9</v>
      </c>
      <c r="JW390" s="1">
        <v>22.7</v>
      </c>
      <c r="JX390" s="1">
        <v>23.1</v>
      </c>
      <c r="JY390" s="1">
        <v>23</v>
      </c>
      <c r="JZ390" s="1">
        <v>22.9</v>
      </c>
      <c r="KA390" s="1">
        <v>22.8</v>
      </c>
      <c r="KB390" s="1">
        <v>23.6</v>
      </c>
      <c r="KC390" s="1">
        <v>22.9</v>
      </c>
      <c r="KD390" s="1">
        <v>22.1</v>
      </c>
      <c r="KE390" s="1">
        <v>21.6</v>
      </c>
      <c r="KF390" s="1">
        <v>23.5</v>
      </c>
      <c r="KG390" s="1">
        <v>23.1</v>
      </c>
      <c r="KH390" s="1">
        <v>21.2</v>
      </c>
      <c r="KI390" s="1">
        <v>21.7</v>
      </c>
      <c r="KJ390" s="1">
        <v>23.2</v>
      </c>
      <c r="KK390" s="1">
        <v>22</v>
      </c>
      <c r="KL390" s="1">
        <v>23.2</v>
      </c>
      <c r="KM390" s="1">
        <v>23.4</v>
      </c>
      <c r="KN390" s="1">
        <v>22.1</v>
      </c>
      <c r="KO390" s="1">
        <v>23.4</v>
      </c>
      <c r="KP390" s="1">
        <v>22.9</v>
      </c>
      <c r="KQ390" s="1">
        <v>22.7</v>
      </c>
      <c r="KR390" s="1">
        <v>24.3</v>
      </c>
      <c r="KS390" s="1">
        <v>65535</v>
      </c>
      <c r="KT390" s="1">
        <v>65535</v>
      </c>
      <c r="KU390" s="1">
        <v>23</v>
      </c>
      <c r="KV390" s="1">
        <v>24.1</v>
      </c>
      <c r="KW390" s="1">
        <v>22.5</v>
      </c>
      <c r="KX390" s="1">
        <v>23.8</v>
      </c>
      <c r="KY390" s="1">
        <v>23.9</v>
      </c>
      <c r="KZ390" s="1">
        <v>23</v>
      </c>
      <c r="LA390" s="1">
        <v>24.1</v>
      </c>
      <c r="LB390" s="1">
        <v>23.2</v>
      </c>
      <c r="LC390" s="1">
        <v>22.8</v>
      </c>
      <c r="LD390" s="1">
        <v>22.7</v>
      </c>
      <c r="LE390" s="1">
        <v>24.3</v>
      </c>
      <c r="LF390" s="1">
        <v>24.1</v>
      </c>
      <c r="LG390" s="1">
        <v>23</v>
      </c>
      <c r="LH390" s="1">
        <v>23.9</v>
      </c>
      <c r="LI390" s="1">
        <v>23.6</v>
      </c>
      <c r="LJ390" s="1">
        <v>23.4</v>
      </c>
      <c r="LK390" s="1">
        <v>22.1</v>
      </c>
      <c r="LL390" s="1">
        <v>23.8</v>
      </c>
      <c r="LM390" s="1">
        <v>23</v>
      </c>
      <c r="LN390" s="1">
        <v>24.1</v>
      </c>
      <c r="LO390" s="1">
        <v>23.6</v>
      </c>
      <c r="LP390" s="1">
        <v>23.6</v>
      </c>
      <c r="LQ390" s="1">
        <v>22.9</v>
      </c>
      <c r="LR390" s="1">
        <v>22.6</v>
      </c>
      <c r="LS390" s="1">
        <v>23</v>
      </c>
      <c r="LT390" s="1">
        <v>23.3</v>
      </c>
      <c r="LU390" s="1">
        <v>24</v>
      </c>
      <c r="LV390" s="1">
        <v>65535</v>
      </c>
      <c r="LW390" s="1">
        <v>22.7</v>
      </c>
      <c r="LX390" s="1">
        <v>23.5</v>
      </c>
      <c r="LY390" s="1">
        <v>22.7</v>
      </c>
      <c r="LZ390" s="1">
        <v>24.1</v>
      </c>
      <c r="MA390" s="1">
        <v>23.4</v>
      </c>
      <c r="MB390" s="1">
        <v>23.9</v>
      </c>
      <c r="MC390" s="1">
        <v>23.2</v>
      </c>
      <c r="MD390" s="1">
        <v>22.8</v>
      </c>
      <c r="ME390" s="1">
        <v>65535</v>
      </c>
      <c r="MF390" s="1">
        <v>65535</v>
      </c>
      <c r="MG390" s="1">
        <v>65535</v>
      </c>
      <c r="MH390" s="1">
        <v>65535</v>
      </c>
      <c r="MI390" s="1">
        <v>65535</v>
      </c>
      <c r="MJ390" s="1">
        <v>65535</v>
      </c>
      <c r="MK390" s="1">
        <v>65535</v>
      </c>
      <c r="ML390" s="1">
        <v>65535</v>
      </c>
      <c r="MM390" s="1">
        <v>65535</v>
      </c>
      <c r="MN390" s="1">
        <v>65535</v>
      </c>
      <c r="MO390" s="1">
        <v>65535</v>
      </c>
      <c r="MP390" s="1">
        <v>65535</v>
      </c>
      <c r="MQ390" s="1">
        <v>65535</v>
      </c>
      <c r="MR390" s="1">
        <v>65535</v>
      </c>
      <c r="MS390" s="1">
        <v>65535</v>
      </c>
      <c r="MT390" s="1">
        <v>65535</v>
      </c>
      <c r="MU390" s="1">
        <v>65535</v>
      </c>
      <c r="MV390" s="1">
        <v>65535</v>
      </c>
      <c r="MW390" s="1">
        <v>65535</v>
      </c>
      <c r="MX390" s="1">
        <v>65535</v>
      </c>
      <c r="MY390" s="1">
        <v>65535</v>
      </c>
      <c r="MZ390" s="1">
        <v>65535</v>
      </c>
      <c r="NA390" s="1">
        <v>65535</v>
      </c>
      <c r="NB390" s="1">
        <v>65535</v>
      </c>
      <c r="NC390" s="1">
        <v>65535</v>
      </c>
      <c r="ND390" s="1">
        <v>65535</v>
      </c>
      <c r="NE390" s="1">
        <v>65535</v>
      </c>
      <c r="NF390" s="1">
        <v>65535</v>
      </c>
      <c r="NG390" s="1">
        <v>65535</v>
      </c>
      <c r="NH390" s="1">
        <v>65535</v>
      </c>
      <c r="NI390" s="1">
        <v>22.4</v>
      </c>
      <c r="NJ390" s="6">
        <f t="shared" si="319"/>
        <v>0.93548387096774188</v>
      </c>
      <c r="NK390" s="3">
        <f t="shared" si="320"/>
        <v>0.9642857142857143</v>
      </c>
      <c r="NL390" s="3">
        <f t="shared" si="321"/>
        <v>1</v>
      </c>
      <c r="NM390" s="3">
        <f t="shared" si="322"/>
        <v>0</v>
      </c>
      <c r="NN390" s="3">
        <f t="shared" si="323"/>
        <v>0</v>
      </c>
      <c r="NO390" s="3">
        <f t="shared" si="324"/>
        <v>0.33333333333333331</v>
      </c>
      <c r="NP390" s="3">
        <f t="shared" si="325"/>
        <v>1</v>
      </c>
      <c r="NQ390" s="3">
        <f t="shared" si="326"/>
        <v>1</v>
      </c>
      <c r="NR390" s="3">
        <f t="shared" si="327"/>
        <v>1</v>
      </c>
      <c r="NS390" s="3">
        <f t="shared" si="328"/>
        <v>0.93548387096774188</v>
      </c>
      <c r="NT390" s="3">
        <f t="shared" si="329"/>
        <v>0.96666666666666667</v>
      </c>
      <c r="NU390" s="3">
        <f t="shared" si="330"/>
        <v>3.2258064516129031E-2</v>
      </c>
      <c r="NV390" s="3">
        <f t="shared" si="331"/>
        <v>0.67945205479452053</v>
      </c>
      <c r="NW390" s="5">
        <f t="shared" si="332"/>
        <v>22.779310344827582</v>
      </c>
      <c r="NX390" s="1">
        <f t="shared" si="333"/>
        <v>22.703703703703709</v>
      </c>
      <c r="NY390" s="1">
        <f t="shared" si="334"/>
        <v>23.28064516129032</v>
      </c>
      <c r="NZ390" s="1" t="e">
        <f t="shared" si="335"/>
        <v>#N/A</v>
      </c>
      <c r="OA390" s="1" t="e">
        <f t="shared" si="336"/>
        <v>#N/A</v>
      </c>
      <c r="OB390" s="1" t="e">
        <f t="shared" si="337"/>
        <v>#N/A</v>
      </c>
      <c r="OC390" s="1">
        <f t="shared" si="338"/>
        <v>22.825806451612909</v>
      </c>
      <c r="OD390" s="1">
        <f t="shared" si="339"/>
        <v>22.861290322580647</v>
      </c>
      <c r="OE390" s="1">
        <f t="shared" si="340"/>
        <v>23.223333333333333</v>
      </c>
      <c r="OF390" s="1">
        <f t="shared" si="341"/>
        <v>22.917241379310337</v>
      </c>
      <c r="OG390" s="1">
        <f t="shared" si="342"/>
        <v>23.358620689655176</v>
      </c>
      <c r="OH390" s="1" t="e">
        <f t="shared" si="343"/>
        <v>#N/A</v>
      </c>
      <c r="OI390" s="111" t="e">
        <f>NA()</f>
        <v>#N/A</v>
      </c>
      <c r="OJ390" s="112" t="e">
        <f>NA()</f>
        <v>#N/A</v>
      </c>
      <c r="OK390" s="112" t="e">
        <f>NA()</f>
        <v>#N/A</v>
      </c>
      <c r="OL390" s="112" t="e">
        <f>NA()</f>
        <v>#N/A</v>
      </c>
      <c r="OM390" s="112" t="e">
        <f>NA()</f>
        <v>#N/A</v>
      </c>
      <c r="ON390" s="112" t="e">
        <f>NA()</f>
        <v>#N/A</v>
      </c>
      <c r="OO390" s="112" t="e">
        <f>NA()</f>
        <v>#N/A</v>
      </c>
      <c r="OP390" s="112" t="e">
        <f>NA()</f>
        <v>#N/A</v>
      </c>
      <c r="OQ390" s="112" t="e">
        <f>NA()</f>
        <v>#N/A</v>
      </c>
      <c r="OR390" s="112" t="e">
        <f>NA()</f>
        <v>#N/A</v>
      </c>
      <c r="OS390" s="112" t="e">
        <f>NA()</f>
        <v>#N/A</v>
      </c>
      <c r="OT390" s="112" t="e">
        <f>NA()</f>
        <v>#N/A</v>
      </c>
      <c r="OU390" s="5" t="e">
        <f t="shared" si="295"/>
        <v>#N/A</v>
      </c>
      <c r="OV390" s="1" t="e">
        <f t="shared" si="296"/>
        <v>#N/A</v>
      </c>
      <c r="OW390" s="1" t="e">
        <f t="shared" si="297"/>
        <v>#N/A</v>
      </c>
      <c r="OX390" s="1" t="e">
        <f t="shared" si="298"/>
        <v>#N/A</v>
      </c>
      <c r="OY390" s="1" t="e">
        <f t="shared" si="299"/>
        <v>#N/A</v>
      </c>
      <c r="OZ390" s="1" t="e">
        <f t="shared" si="300"/>
        <v>#N/A</v>
      </c>
      <c r="PA390" s="1" t="e">
        <f t="shared" si="301"/>
        <v>#N/A</v>
      </c>
      <c r="PB390" s="1" t="e">
        <f t="shared" si="302"/>
        <v>#N/A</v>
      </c>
      <c r="PC390" s="1" t="e">
        <f t="shared" si="303"/>
        <v>#N/A</v>
      </c>
      <c r="PD390" s="1" t="e">
        <f t="shared" si="304"/>
        <v>#N/A</v>
      </c>
      <c r="PE390" s="1" t="e">
        <f t="shared" si="305"/>
        <v>#N/A</v>
      </c>
      <c r="PF390" s="1" t="e">
        <f t="shared" si="306"/>
        <v>#N/A</v>
      </c>
      <c r="PG390" s="111" t="e">
        <f>NA()</f>
        <v>#N/A</v>
      </c>
      <c r="PH390" s="112" t="e">
        <f>NA()</f>
        <v>#N/A</v>
      </c>
      <c r="PI390" s="112" t="e">
        <f>NA()</f>
        <v>#N/A</v>
      </c>
      <c r="PJ390" s="112" t="e">
        <f>NA()</f>
        <v>#N/A</v>
      </c>
      <c r="PK390" s="112" t="e">
        <f>NA()</f>
        <v>#N/A</v>
      </c>
      <c r="PL390" s="112" t="e">
        <f>NA()</f>
        <v>#N/A</v>
      </c>
      <c r="PM390" s="112" t="e">
        <f>NA()</f>
        <v>#N/A</v>
      </c>
      <c r="PN390" s="112" t="e">
        <f>NA()</f>
        <v>#N/A</v>
      </c>
      <c r="PO390" s="112" t="e">
        <f>NA()</f>
        <v>#N/A</v>
      </c>
      <c r="PP390" s="112" t="e">
        <f>NA()</f>
        <v>#N/A</v>
      </c>
      <c r="PQ390" s="112" t="e">
        <f>NA()</f>
        <v>#N/A</v>
      </c>
      <c r="PR390" s="137" t="e">
        <f>NA()</f>
        <v>#N/A</v>
      </c>
      <c r="PS390" s="5">
        <f t="array" ref="PS390">+IF(ISERROR($NW390)=FALSE,MIN(IF($H390:$AL390&lt;65534,$H390:$AL390,"")),NA())</f>
        <v>20.8</v>
      </c>
      <c r="PT390" s="1">
        <f t="array" ref="PT390">+IF(ISERROR($NX390)=FALSE,MIN(IF($AM390:$BN390&lt;65534,$AM390:$BN390,"")),NA())</f>
        <v>20.2</v>
      </c>
      <c r="PU390" s="1">
        <f t="array" ref="PU390">+IF(ISERROR($NY390)=FALSE,MIN(IF($BP390:$CT390&lt;65534,$BP390:$CT390,"")),NA())</f>
        <v>22</v>
      </c>
      <c r="PV390" s="1" t="e">
        <f t="array" ref="PV390">+IF(ISERROR($NZ390)=FALSE,MIN(IF($CU390:$DX390&lt;65534,$CU390:$DX390,"")),NA())</f>
        <v>#N/A</v>
      </c>
      <c r="PW390" s="1" t="e">
        <f t="array" ref="PW390">+IF(ISERROR($OA390)=FALSE,MIN(IF($DY390:$FC390&lt;65534,$DY390:$FC390,"")),NA())</f>
        <v>#N/A</v>
      </c>
      <c r="PX390" s="1" t="e">
        <f t="array" ref="PX390">+IF(ISERROR($OB390)=FALSE,MIN(IF($FD390:$GG390&lt;65534,$FD390:$GG390,"")),NA())</f>
        <v>#N/A</v>
      </c>
      <c r="PY390" s="1">
        <f t="array" ref="PY390">+IF(ISERROR($OC390)=FALSE,MIN(IF($GH390:$HL390&lt;65534,$GH390:$HL390,"")),NA())</f>
        <v>20.8</v>
      </c>
      <c r="PZ390" s="1">
        <f t="array" ref="PZ390">+IF(ISERROR($OD390)=FALSE,MIN(IF($HM390:$IQ390&lt;65534,$HM390:$IQ390,"")),NA())</f>
        <v>20.9</v>
      </c>
      <c r="QA390" s="1">
        <f t="array" ref="QA390">+IF(ISERROR($OE390)=FALSE,MIN(IF($IR390:$JU390&lt;65534,$IR390:$JU390,"")),NA())</f>
        <v>21.5</v>
      </c>
      <c r="QB390" s="1">
        <f t="array" ref="QB390">+IF(ISERROR($OF390)=FALSE,MIN(IF($JV390:$KZ390&lt;65534,$JV390:$KZ390,"")),NA())</f>
        <v>21.2</v>
      </c>
      <c r="QC390" s="1">
        <f t="array" ref="QC390">+IF(ISERROR($OG390)=FALSE,MIN(IF($LA390:$MD390&lt;65534,$LA390:$MD390,"")),NA())</f>
        <v>22.1</v>
      </c>
      <c r="QD390" s="1" t="e">
        <f t="array" ref="QD390">+IF(ISERROR($OH390)=FALSE,MIN(IF($ME390:$NI390&lt;65534,$ME390:$NI390,"")),NA())</f>
        <v>#N/A</v>
      </c>
      <c r="QE390" s="5" t="e">
        <f t="shared" si="307"/>
        <v>#N/A</v>
      </c>
      <c r="QF390" s="1" t="e">
        <f t="shared" si="308"/>
        <v>#N/A</v>
      </c>
      <c r="QG390" s="1" t="e">
        <f t="shared" si="309"/>
        <v>#N/A</v>
      </c>
      <c r="QH390" s="1" t="e">
        <f t="shared" si="310"/>
        <v>#N/A</v>
      </c>
      <c r="QI390" s="1" t="e">
        <f t="shared" si="311"/>
        <v>#N/A</v>
      </c>
      <c r="QJ390" s="1" t="e">
        <f t="shared" si="312"/>
        <v>#N/A</v>
      </c>
      <c r="QK390" s="1" t="e">
        <f t="shared" si="313"/>
        <v>#N/A</v>
      </c>
      <c r="QL390" s="1" t="e">
        <f t="shared" si="314"/>
        <v>#N/A</v>
      </c>
      <c r="QM390" s="1" t="e">
        <f t="shared" si="315"/>
        <v>#N/A</v>
      </c>
      <c r="QN390" s="1" t="e">
        <f t="shared" si="316"/>
        <v>#N/A</v>
      </c>
      <c r="QO390" s="1" t="e">
        <f t="shared" si="317"/>
        <v>#N/A</v>
      </c>
      <c r="QP390" s="1" t="e">
        <f t="shared" si="318"/>
        <v>#N/A</v>
      </c>
      <c r="QQ390" s="5" t="s">
        <v>893</v>
      </c>
    </row>
    <row r="391" spans="1:459" s="1" customFormat="1" x14ac:dyDescent="0.2">
      <c r="A391" s="107">
        <v>32105080</v>
      </c>
      <c r="B391" s="108">
        <v>-72.647083333333342</v>
      </c>
      <c r="C391" s="108">
        <v>2.5530277777777775</v>
      </c>
      <c r="D391" s="109">
        <v>165</v>
      </c>
      <c r="E391" s="110" t="s">
        <v>732</v>
      </c>
      <c r="F391" s="110" t="s">
        <v>732</v>
      </c>
      <c r="G391" s="110" t="s">
        <v>176</v>
      </c>
      <c r="H391" s="1">
        <v>65535</v>
      </c>
      <c r="I391" s="1">
        <v>65535</v>
      </c>
      <c r="J391" s="1">
        <v>65535</v>
      </c>
      <c r="K391" s="1">
        <v>65535</v>
      </c>
      <c r="L391" s="1">
        <v>65535</v>
      </c>
      <c r="M391" s="1">
        <v>65535</v>
      </c>
      <c r="N391" s="1">
        <v>65535</v>
      </c>
      <c r="O391" s="1">
        <v>65535</v>
      </c>
      <c r="P391" s="1">
        <v>65535</v>
      </c>
      <c r="Q391" s="1">
        <v>65535</v>
      </c>
      <c r="R391" s="1">
        <v>65535</v>
      </c>
      <c r="S391" s="1">
        <v>65535</v>
      </c>
      <c r="T391" s="1">
        <v>65535</v>
      </c>
      <c r="U391" s="1">
        <v>65535</v>
      </c>
      <c r="V391" s="1">
        <v>65535</v>
      </c>
      <c r="W391" s="1">
        <v>65535</v>
      </c>
      <c r="X391" s="1">
        <v>65535</v>
      </c>
      <c r="Y391" s="1">
        <v>65535</v>
      </c>
      <c r="Z391" s="1">
        <v>65535</v>
      </c>
      <c r="AA391" s="1">
        <v>65535</v>
      </c>
      <c r="AB391" s="1">
        <v>65535</v>
      </c>
      <c r="AC391" s="1">
        <v>65535</v>
      </c>
      <c r="AD391" s="1">
        <v>65535</v>
      </c>
      <c r="AE391" s="1">
        <v>65535</v>
      </c>
      <c r="AF391" s="1">
        <v>65535</v>
      </c>
      <c r="AG391" s="1">
        <v>65535</v>
      </c>
      <c r="AH391" s="1">
        <v>65535</v>
      </c>
      <c r="AI391" s="1">
        <v>65535</v>
      </c>
      <c r="AJ391" s="1">
        <v>65535</v>
      </c>
      <c r="AK391" s="1">
        <v>65535</v>
      </c>
      <c r="AL391" s="1">
        <v>65535</v>
      </c>
      <c r="AM391" s="1">
        <v>65535</v>
      </c>
      <c r="AN391" s="1">
        <v>65535</v>
      </c>
      <c r="AO391" s="1">
        <v>65535</v>
      </c>
      <c r="AP391" s="1">
        <v>65535</v>
      </c>
      <c r="AQ391" s="1">
        <v>65535</v>
      </c>
      <c r="AR391" s="1">
        <v>65535</v>
      </c>
      <c r="AS391" s="1">
        <v>65535</v>
      </c>
      <c r="AT391" s="1">
        <v>65535</v>
      </c>
      <c r="AU391" s="1">
        <v>65535</v>
      </c>
      <c r="AV391" s="1">
        <v>65535</v>
      </c>
      <c r="AW391" s="1">
        <v>65535</v>
      </c>
      <c r="AX391" s="1">
        <v>65535</v>
      </c>
      <c r="AY391" s="1">
        <v>65535</v>
      </c>
      <c r="AZ391" s="1">
        <v>65535</v>
      </c>
      <c r="BA391" s="1">
        <v>65535</v>
      </c>
      <c r="BB391" s="1">
        <v>65535</v>
      </c>
      <c r="BC391" s="1">
        <v>65535</v>
      </c>
      <c r="BD391" s="1">
        <v>65535</v>
      </c>
      <c r="BE391" s="1">
        <v>65535</v>
      </c>
      <c r="BF391" s="1">
        <v>65535</v>
      </c>
      <c r="BG391" s="1">
        <v>65535</v>
      </c>
      <c r="BH391" s="1">
        <v>65535</v>
      </c>
      <c r="BI391" s="1">
        <v>65535</v>
      </c>
      <c r="BJ391" s="1">
        <v>65535</v>
      </c>
      <c r="BK391" s="1">
        <v>65535</v>
      </c>
      <c r="BL391" s="1">
        <v>65535</v>
      </c>
      <c r="BM391" s="1">
        <v>65535</v>
      </c>
      <c r="BN391" s="1">
        <v>65535</v>
      </c>
      <c r="BO391" s="102"/>
      <c r="BP391" s="1">
        <v>65535</v>
      </c>
      <c r="BQ391" s="1">
        <v>65535</v>
      </c>
      <c r="BR391" s="1">
        <v>65535</v>
      </c>
      <c r="BS391" s="1">
        <v>65535</v>
      </c>
      <c r="BT391" s="1">
        <v>65535</v>
      </c>
      <c r="BU391" s="1">
        <v>65535</v>
      </c>
      <c r="BV391" s="1">
        <v>65535</v>
      </c>
      <c r="BW391" s="1">
        <v>65535</v>
      </c>
      <c r="BX391" s="1">
        <v>65535</v>
      </c>
      <c r="BY391" s="1">
        <v>65535</v>
      </c>
      <c r="BZ391" s="1">
        <v>65535</v>
      </c>
      <c r="CA391" s="1">
        <v>65535</v>
      </c>
      <c r="CB391" s="1">
        <v>65535</v>
      </c>
      <c r="CC391" s="1">
        <v>65535</v>
      </c>
      <c r="CD391" s="1">
        <v>65535</v>
      </c>
      <c r="CE391" s="1">
        <v>65535</v>
      </c>
      <c r="CF391" s="1">
        <v>65535</v>
      </c>
      <c r="CG391" s="1">
        <v>65535</v>
      </c>
      <c r="CH391" s="1">
        <v>65535</v>
      </c>
      <c r="CI391" s="1">
        <v>65535</v>
      </c>
      <c r="CJ391" s="1">
        <v>65535</v>
      </c>
      <c r="CK391" s="1">
        <v>65535</v>
      </c>
      <c r="CL391" s="1">
        <v>65535</v>
      </c>
      <c r="CM391" s="1">
        <v>65535</v>
      </c>
      <c r="CN391" s="1">
        <v>65535</v>
      </c>
      <c r="CO391" s="1">
        <v>65535</v>
      </c>
      <c r="CP391" s="1">
        <v>65535</v>
      </c>
      <c r="CQ391" s="1">
        <v>65535</v>
      </c>
      <c r="CR391" s="1">
        <v>65535</v>
      </c>
      <c r="CS391" s="1">
        <v>65535</v>
      </c>
      <c r="CT391" s="1">
        <v>65535</v>
      </c>
      <c r="CU391" s="1">
        <v>65535</v>
      </c>
      <c r="CV391" s="1">
        <v>65535</v>
      </c>
      <c r="CW391" s="1">
        <v>65535</v>
      </c>
      <c r="CX391" s="1">
        <v>65535</v>
      </c>
      <c r="CY391" s="1">
        <v>65535</v>
      </c>
      <c r="CZ391" s="1">
        <v>65535</v>
      </c>
      <c r="DA391" s="1">
        <v>65535</v>
      </c>
      <c r="DB391" s="1">
        <v>65535</v>
      </c>
      <c r="DC391" s="1">
        <v>65535</v>
      </c>
      <c r="DD391" s="1">
        <v>65535</v>
      </c>
      <c r="DE391" s="1">
        <v>65535</v>
      </c>
      <c r="DF391" s="1">
        <v>65535</v>
      </c>
      <c r="DG391" s="1">
        <v>65535</v>
      </c>
      <c r="DH391" s="1">
        <v>65535</v>
      </c>
      <c r="DI391" s="1">
        <v>65535</v>
      </c>
      <c r="DJ391" s="1">
        <v>65535</v>
      </c>
      <c r="DK391" s="1">
        <v>65535</v>
      </c>
      <c r="DL391" s="1">
        <v>65535</v>
      </c>
      <c r="DM391" s="1">
        <v>65535</v>
      </c>
      <c r="DN391" s="1">
        <v>65535</v>
      </c>
      <c r="DO391" s="1">
        <v>65535</v>
      </c>
      <c r="DP391" s="1">
        <v>65535</v>
      </c>
      <c r="DQ391" s="1">
        <v>65535</v>
      </c>
      <c r="DR391" s="1">
        <v>65535</v>
      </c>
      <c r="DS391" s="1">
        <v>65535</v>
      </c>
      <c r="DT391" s="1">
        <v>65535</v>
      </c>
      <c r="DU391" s="1">
        <v>65535</v>
      </c>
      <c r="DV391" s="1">
        <v>65535</v>
      </c>
      <c r="DW391" s="1">
        <v>65535</v>
      </c>
      <c r="DX391" s="1">
        <v>65535</v>
      </c>
      <c r="DY391" s="1">
        <v>65535</v>
      </c>
      <c r="DZ391" s="1">
        <v>65535</v>
      </c>
      <c r="EA391" s="1">
        <v>65535</v>
      </c>
      <c r="EB391" s="1">
        <v>65535</v>
      </c>
      <c r="EC391" s="1">
        <v>65535</v>
      </c>
      <c r="ED391" s="1">
        <v>65535</v>
      </c>
      <c r="EE391" s="1">
        <v>65535</v>
      </c>
      <c r="EF391" s="1">
        <v>65535</v>
      </c>
      <c r="EG391" s="1">
        <v>65535</v>
      </c>
      <c r="EH391" s="1">
        <v>65535</v>
      </c>
      <c r="EI391" s="1">
        <v>65535</v>
      </c>
      <c r="EJ391" s="1">
        <v>65535</v>
      </c>
      <c r="EK391" s="1">
        <v>65535</v>
      </c>
      <c r="EL391" s="1">
        <v>65535</v>
      </c>
      <c r="EM391" s="1">
        <v>65535</v>
      </c>
      <c r="EN391" s="1">
        <v>65535</v>
      </c>
      <c r="EO391" s="1">
        <v>65535</v>
      </c>
      <c r="EP391" s="1">
        <v>65535</v>
      </c>
      <c r="EQ391" s="1">
        <v>65535</v>
      </c>
      <c r="ER391" s="1">
        <v>65535</v>
      </c>
      <c r="ES391" s="1">
        <v>65535</v>
      </c>
      <c r="ET391" s="1">
        <v>65535</v>
      </c>
      <c r="EU391" s="1">
        <v>65535</v>
      </c>
      <c r="EV391" s="1">
        <v>65535</v>
      </c>
      <c r="EW391" s="1">
        <v>65535</v>
      </c>
      <c r="EX391" s="1">
        <v>65535</v>
      </c>
      <c r="EY391" s="1">
        <v>65535</v>
      </c>
      <c r="EZ391" s="1">
        <v>65535</v>
      </c>
      <c r="FA391" s="1">
        <v>65535</v>
      </c>
      <c r="FB391" s="1">
        <v>65535</v>
      </c>
      <c r="FC391" s="1">
        <v>65535</v>
      </c>
      <c r="FD391" s="1">
        <v>65535</v>
      </c>
      <c r="FE391" s="1">
        <v>65535</v>
      </c>
      <c r="FF391" s="1">
        <v>65535</v>
      </c>
      <c r="FG391" s="1">
        <v>65535</v>
      </c>
      <c r="FH391" s="1">
        <v>65535</v>
      </c>
      <c r="FI391" s="1">
        <v>65535</v>
      </c>
      <c r="FJ391" s="1">
        <v>65535</v>
      </c>
      <c r="FK391" s="1">
        <v>65535</v>
      </c>
      <c r="FL391" s="1">
        <v>65535</v>
      </c>
      <c r="FM391" s="1">
        <v>65535</v>
      </c>
      <c r="FN391" s="1">
        <v>65535</v>
      </c>
      <c r="FO391" s="1">
        <v>65535</v>
      </c>
      <c r="FP391" s="1">
        <v>65535</v>
      </c>
      <c r="FQ391" s="1">
        <v>65535</v>
      </c>
      <c r="FR391" s="1">
        <v>65535</v>
      </c>
      <c r="FS391" s="1">
        <v>65535</v>
      </c>
      <c r="FT391" s="1">
        <v>65535</v>
      </c>
      <c r="FU391" s="1">
        <v>23.1</v>
      </c>
      <c r="FV391" s="1">
        <v>23.1</v>
      </c>
      <c r="FW391" s="1">
        <v>65535</v>
      </c>
      <c r="FX391" s="1">
        <v>22.9</v>
      </c>
      <c r="FY391" s="1">
        <v>65535</v>
      </c>
      <c r="FZ391" s="1">
        <v>65535</v>
      </c>
      <c r="GA391" s="1">
        <v>24.3</v>
      </c>
      <c r="GB391" s="1">
        <v>23.5</v>
      </c>
      <c r="GC391" s="1">
        <v>23.4</v>
      </c>
      <c r="GD391" s="1">
        <v>23.2</v>
      </c>
      <c r="GE391" s="1">
        <v>23.9</v>
      </c>
      <c r="GF391" s="1">
        <v>22.3</v>
      </c>
      <c r="GG391" s="1">
        <v>22.4</v>
      </c>
      <c r="GH391" s="1">
        <v>23.1</v>
      </c>
      <c r="GI391" s="1">
        <v>22.4</v>
      </c>
      <c r="GJ391" s="1">
        <v>23.1</v>
      </c>
      <c r="GK391" s="1">
        <v>23.9</v>
      </c>
      <c r="GL391" s="1">
        <v>22.5</v>
      </c>
      <c r="GM391" s="1">
        <v>24</v>
      </c>
      <c r="GN391" s="1">
        <v>23.5</v>
      </c>
      <c r="GO391" s="1">
        <v>23</v>
      </c>
      <c r="GP391" s="1">
        <v>21.7</v>
      </c>
      <c r="GQ391" s="1">
        <v>22.8</v>
      </c>
      <c r="GR391" s="1">
        <v>22.9</v>
      </c>
      <c r="GS391" s="1">
        <v>22.9</v>
      </c>
      <c r="GT391" s="1">
        <v>23.3</v>
      </c>
      <c r="GU391" s="1">
        <v>22.4</v>
      </c>
      <c r="GV391" s="1">
        <v>23.1</v>
      </c>
      <c r="GW391" s="1">
        <v>21.6</v>
      </c>
      <c r="GX391" s="1">
        <v>23</v>
      </c>
      <c r="GY391" s="1">
        <v>22.8</v>
      </c>
      <c r="GZ391" s="1">
        <v>23</v>
      </c>
      <c r="HA391" s="1">
        <v>23</v>
      </c>
      <c r="HB391" s="1">
        <v>23.8</v>
      </c>
      <c r="HC391" s="1">
        <v>23.5</v>
      </c>
      <c r="HD391" s="1">
        <v>22.3</v>
      </c>
      <c r="HE391" s="1">
        <v>23.2</v>
      </c>
      <c r="HF391" s="1">
        <v>21.2</v>
      </c>
      <c r="HG391" s="1">
        <v>20.8</v>
      </c>
      <c r="HH391" s="1">
        <v>22.5</v>
      </c>
      <c r="HI391" s="1">
        <v>23.1</v>
      </c>
      <c r="HJ391" s="1">
        <v>22.7</v>
      </c>
      <c r="HK391" s="1">
        <v>22.6</v>
      </c>
      <c r="HL391" s="1">
        <v>23.9</v>
      </c>
      <c r="HM391" s="1">
        <v>20.9</v>
      </c>
      <c r="HN391" s="1">
        <v>24.2</v>
      </c>
      <c r="HO391" s="1">
        <v>23.4</v>
      </c>
      <c r="HP391" s="1">
        <v>22.2</v>
      </c>
      <c r="HQ391" s="1">
        <v>21.9</v>
      </c>
      <c r="HR391" s="1">
        <v>21.6</v>
      </c>
      <c r="HS391" s="1">
        <v>23.2</v>
      </c>
      <c r="HT391" s="1">
        <v>22.3</v>
      </c>
      <c r="HU391" s="1">
        <v>23.9</v>
      </c>
      <c r="HV391" s="1">
        <v>22.4</v>
      </c>
      <c r="HW391" s="1">
        <v>23.6</v>
      </c>
      <c r="HX391" s="1">
        <v>23.1</v>
      </c>
      <c r="HY391" s="1">
        <v>22.2</v>
      </c>
      <c r="HZ391" s="1">
        <v>23.5</v>
      </c>
      <c r="IA391" s="1">
        <v>23.1</v>
      </c>
      <c r="IB391" s="1">
        <v>21.7</v>
      </c>
      <c r="IC391" s="1">
        <v>22.5</v>
      </c>
      <c r="ID391" s="1">
        <v>23.2</v>
      </c>
      <c r="IE391" s="1">
        <v>22.6</v>
      </c>
      <c r="IF391" s="1">
        <v>22.6</v>
      </c>
      <c r="IG391" s="1">
        <v>23.4</v>
      </c>
      <c r="IH391" s="1">
        <v>22.3</v>
      </c>
      <c r="II391" s="1">
        <v>23.1</v>
      </c>
      <c r="IJ391" s="1">
        <v>23.3</v>
      </c>
      <c r="IK391" s="1">
        <v>23.1</v>
      </c>
      <c r="IL391" s="1">
        <v>23.1</v>
      </c>
      <c r="IM391" s="1">
        <v>23.9</v>
      </c>
      <c r="IN391" s="1">
        <v>23.7</v>
      </c>
      <c r="IO391" s="1">
        <v>23.2</v>
      </c>
      <c r="IP391" s="1">
        <v>22.9</v>
      </c>
      <c r="IQ391" s="1">
        <v>22.6</v>
      </c>
      <c r="IR391" s="1">
        <v>23.7</v>
      </c>
      <c r="IS391" s="1">
        <v>23.8</v>
      </c>
      <c r="IT391" s="1">
        <v>23</v>
      </c>
      <c r="IU391" s="1">
        <v>23.1</v>
      </c>
      <c r="IV391" s="1">
        <v>22.1</v>
      </c>
      <c r="IW391" s="1">
        <v>22</v>
      </c>
      <c r="IX391" s="1">
        <v>22.7</v>
      </c>
      <c r="IY391" s="1">
        <v>23.6</v>
      </c>
      <c r="IZ391" s="1">
        <v>22</v>
      </c>
      <c r="JA391" s="1">
        <v>24.2</v>
      </c>
      <c r="JB391" s="1">
        <v>24</v>
      </c>
      <c r="JC391" s="1">
        <v>22.6</v>
      </c>
      <c r="JD391" s="1">
        <v>21.5</v>
      </c>
      <c r="JE391" s="1">
        <v>22.6</v>
      </c>
      <c r="JF391" s="1">
        <v>23.7</v>
      </c>
      <c r="JG391" s="1">
        <v>23.4</v>
      </c>
      <c r="JH391" s="1">
        <v>23.8</v>
      </c>
      <c r="JI391" s="1">
        <v>24.1</v>
      </c>
      <c r="JJ391" s="1">
        <v>23.7</v>
      </c>
      <c r="JK391" s="1">
        <v>24.2</v>
      </c>
      <c r="JL391" s="1">
        <v>22.4</v>
      </c>
      <c r="JM391" s="1">
        <v>24.3</v>
      </c>
      <c r="JN391" s="1">
        <v>22.1</v>
      </c>
      <c r="JO391" s="1">
        <v>23.4</v>
      </c>
      <c r="JP391" s="1">
        <v>24.1</v>
      </c>
      <c r="JQ391" s="1">
        <v>23.1</v>
      </c>
      <c r="JR391" s="1">
        <v>23.3</v>
      </c>
      <c r="JS391" s="1">
        <v>23</v>
      </c>
      <c r="JT391" s="1">
        <v>24.5</v>
      </c>
      <c r="JU391" s="1">
        <v>22.7</v>
      </c>
      <c r="JV391" s="1">
        <v>22.9</v>
      </c>
      <c r="JW391" s="1">
        <v>22.7</v>
      </c>
      <c r="JX391" s="1">
        <v>23.1</v>
      </c>
      <c r="JY391" s="1">
        <v>23</v>
      </c>
      <c r="JZ391" s="1">
        <v>22.9</v>
      </c>
      <c r="KA391" s="1">
        <v>22.8</v>
      </c>
      <c r="KB391" s="1">
        <v>23.6</v>
      </c>
      <c r="KC391" s="1">
        <v>22.9</v>
      </c>
      <c r="KD391" s="1">
        <v>22.1</v>
      </c>
      <c r="KE391" s="1">
        <v>21.6</v>
      </c>
      <c r="KF391" s="1">
        <v>23.5</v>
      </c>
      <c r="KG391" s="1">
        <v>23.1</v>
      </c>
      <c r="KH391" s="1">
        <v>21.2</v>
      </c>
      <c r="KI391" s="1">
        <v>21.7</v>
      </c>
      <c r="KJ391" s="1">
        <v>23.2</v>
      </c>
      <c r="KK391" s="1">
        <v>22</v>
      </c>
      <c r="KL391" s="1">
        <v>23.2</v>
      </c>
      <c r="KM391" s="1">
        <v>23.4</v>
      </c>
      <c r="KN391" s="1">
        <v>22.1</v>
      </c>
      <c r="KO391" s="1">
        <v>23.4</v>
      </c>
      <c r="KP391" s="1">
        <v>22.9</v>
      </c>
      <c r="KQ391" s="1">
        <v>22.7</v>
      </c>
      <c r="KR391" s="1">
        <v>24.3</v>
      </c>
      <c r="KS391" s="1">
        <v>65535</v>
      </c>
      <c r="KT391" s="1">
        <v>65535</v>
      </c>
      <c r="KU391" s="1">
        <v>65535</v>
      </c>
      <c r="KV391" s="1">
        <v>65535</v>
      </c>
      <c r="KW391" s="1">
        <v>65535</v>
      </c>
      <c r="KX391" s="1">
        <v>65535</v>
      </c>
      <c r="KY391" s="1">
        <v>65535</v>
      </c>
      <c r="KZ391" s="1">
        <v>65535</v>
      </c>
      <c r="LA391" s="1">
        <v>65535</v>
      </c>
      <c r="LB391" s="1">
        <v>65535</v>
      </c>
      <c r="LC391" s="1">
        <v>65535</v>
      </c>
      <c r="LD391" s="1">
        <v>65535</v>
      </c>
      <c r="LE391" s="1">
        <v>65535</v>
      </c>
      <c r="LF391" s="1">
        <v>65535</v>
      </c>
      <c r="LG391" s="1">
        <v>65535</v>
      </c>
      <c r="LH391" s="1">
        <v>65535</v>
      </c>
      <c r="LI391" s="1">
        <v>65535</v>
      </c>
      <c r="LJ391" s="1">
        <v>65535</v>
      </c>
      <c r="LK391" s="1">
        <v>65535</v>
      </c>
      <c r="LL391" s="1">
        <v>65535</v>
      </c>
      <c r="LM391" s="1">
        <v>65535</v>
      </c>
      <c r="LN391" s="1">
        <v>65535</v>
      </c>
      <c r="LO391" s="1">
        <v>65535</v>
      </c>
      <c r="LP391" s="1">
        <v>65535</v>
      </c>
      <c r="LQ391" s="1">
        <v>65535</v>
      </c>
      <c r="LR391" s="1">
        <v>65535</v>
      </c>
      <c r="LS391" s="1">
        <v>65535</v>
      </c>
      <c r="LT391" s="1">
        <v>65535</v>
      </c>
      <c r="LU391" s="1">
        <v>65535</v>
      </c>
      <c r="LV391" s="1">
        <v>65535</v>
      </c>
      <c r="LW391" s="1">
        <v>65535</v>
      </c>
      <c r="LX391" s="1">
        <v>65535</v>
      </c>
      <c r="LY391" s="1">
        <v>65535</v>
      </c>
      <c r="LZ391" s="1">
        <v>65535</v>
      </c>
      <c r="MA391" s="1">
        <v>65535</v>
      </c>
      <c r="MB391" s="1">
        <v>65535</v>
      </c>
      <c r="MC391" s="1">
        <v>65535</v>
      </c>
      <c r="MD391" s="1">
        <v>65535</v>
      </c>
      <c r="ME391" s="1">
        <v>65535</v>
      </c>
      <c r="MF391" s="1">
        <v>65535</v>
      </c>
      <c r="MG391" s="1">
        <v>65535</v>
      </c>
      <c r="MH391" s="1">
        <v>65535</v>
      </c>
      <c r="MI391" s="1">
        <v>65535</v>
      </c>
      <c r="MJ391" s="1">
        <v>65535</v>
      </c>
      <c r="MK391" s="1">
        <v>65535</v>
      </c>
      <c r="ML391" s="1">
        <v>65535</v>
      </c>
      <c r="MM391" s="1">
        <v>65535</v>
      </c>
      <c r="MN391" s="1">
        <v>65535</v>
      </c>
      <c r="MO391" s="1">
        <v>65535</v>
      </c>
      <c r="MP391" s="1">
        <v>65535</v>
      </c>
      <c r="MQ391" s="1">
        <v>65535</v>
      </c>
      <c r="MR391" s="1">
        <v>65535</v>
      </c>
      <c r="MS391" s="1">
        <v>65535</v>
      </c>
      <c r="MT391" s="1">
        <v>65535</v>
      </c>
      <c r="MU391" s="1">
        <v>65535</v>
      </c>
      <c r="MV391" s="1">
        <v>65535</v>
      </c>
      <c r="MW391" s="1">
        <v>65535</v>
      </c>
      <c r="MX391" s="1">
        <v>65535</v>
      </c>
      <c r="MY391" s="1">
        <v>65535</v>
      </c>
      <c r="MZ391" s="1">
        <v>65535</v>
      </c>
      <c r="NA391" s="1">
        <v>65535</v>
      </c>
      <c r="NB391" s="1">
        <v>65535</v>
      </c>
      <c r="NC391" s="1">
        <v>65535</v>
      </c>
      <c r="ND391" s="1">
        <v>65535</v>
      </c>
      <c r="NE391" s="1">
        <v>65535</v>
      </c>
      <c r="NF391" s="1">
        <v>65535</v>
      </c>
      <c r="NG391" s="1">
        <v>65535</v>
      </c>
      <c r="NH391" s="1">
        <v>65535</v>
      </c>
      <c r="NI391" s="1">
        <v>65535</v>
      </c>
      <c r="NJ391" s="6">
        <f t="shared" si="319"/>
        <v>0</v>
      </c>
      <c r="NK391" s="3">
        <f t="shared" si="320"/>
        <v>0</v>
      </c>
      <c r="NL391" s="3">
        <f t="shared" si="321"/>
        <v>0</v>
      </c>
      <c r="NM391" s="3">
        <f t="shared" si="322"/>
        <v>0</v>
      </c>
      <c r="NN391" s="3">
        <f t="shared" si="323"/>
        <v>0</v>
      </c>
      <c r="NO391" s="3">
        <f t="shared" si="324"/>
        <v>0.33333333333333331</v>
      </c>
      <c r="NP391" s="3">
        <f t="shared" si="325"/>
        <v>1</v>
      </c>
      <c r="NQ391" s="3">
        <f t="shared" si="326"/>
        <v>1</v>
      </c>
      <c r="NR391" s="3">
        <f t="shared" si="327"/>
        <v>1</v>
      </c>
      <c r="NS391" s="3">
        <f t="shared" si="328"/>
        <v>0.74193548387096775</v>
      </c>
      <c r="NT391" s="3">
        <f t="shared" si="329"/>
        <v>0</v>
      </c>
      <c r="NU391" s="3">
        <f t="shared" si="330"/>
        <v>0</v>
      </c>
      <c r="NV391" s="3">
        <f t="shared" si="331"/>
        <v>0.34246575342465752</v>
      </c>
      <c r="NW391" s="5" t="e">
        <f t="shared" si="332"/>
        <v>#N/A</v>
      </c>
      <c r="NX391" s="1" t="e">
        <f t="shared" si="333"/>
        <v>#N/A</v>
      </c>
      <c r="NY391" s="1" t="e">
        <f t="shared" si="334"/>
        <v>#N/A</v>
      </c>
      <c r="NZ391" s="1" t="e">
        <f t="shared" si="335"/>
        <v>#N/A</v>
      </c>
      <c r="OA391" s="1" t="e">
        <f t="shared" si="336"/>
        <v>#N/A</v>
      </c>
      <c r="OB391" s="1" t="e">
        <f t="shared" si="337"/>
        <v>#N/A</v>
      </c>
      <c r="OC391" s="1">
        <f t="shared" si="338"/>
        <v>22.825806451612909</v>
      </c>
      <c r="OD391" s="1">
        <f t="shared" si="339"/>
        <v>22.861290322580647</v>
      </c>
      <c r="OE391" s="1">
        <f t="shared" si="340"/>
        <v>23.223333333333333</v>
      </c>
      <c r="OF391" s="1">
        <f t="shared" si="341"/>
        <v>22.795652173913037</v>
      </c>
      <c r="OG391" s="1" t="e">
        <f t="shared" si="342"/>
        <v>#N/A</v>
      </c>
      <c r="OH391" s="1" t="e">
        <f t="shared" si="343"/>
        <v>#N/A</v>
      </c>
      <c r="OI391" s="111" t="e">
        <f>NA()</f>
        <v>#N/A</v>
      </c>
      <c r="OJ391" s="112" t="e">
        <f>NA()</f>
        <v>#N/A</v>
      </c>
      <c r="OK391" s="112" t="e">
        <f>NA()</f>
        <v>#N/A</v>
      </c>
      <c r="OL391" s="112" t="e">
        <f>NA()</f>
        <v>#N/A</v>
      </c>
      <c r="OM391" s="112" t="e">
        <f>NA()</f>
        <v>#N/A</v>
      </c>
      <c r="ON391" s="112" t="e">
        <f>NA()</f>
        <v>#N/A</v>
      </c>
      <c r="OO391" s="112" t="e">
        <f>NA()</f>
        <v>#N/A</v>
      </c>
      <c r="OP391" s="112" t="e">
        <f>NA()</f>
        <v>#N/A</v>
      </c>
      <c r="OQ391" s="112" t="e">
        <f>NA()</f>
        <v>#N/A</v>
      </c>
      <c r="OR391" s="112" t="e">
        <f>NA()</f>
        <v>#N/A</v>
      </c>
      <c r="OS391" s="112" t="e">
        <f>NA()</f>
        <v>#N/A</v>
      </c>
      <c r="OT391" s="112" t="e">
        <f>NA()</f>
        <v>#N/A</v>
      </c>
      <c r="OU391" s="5" t="e">
        <f t="shared" si="295"/>
        <v>#N/A</v>
      </c>
      <c r="OV391" s="1" t="e">
        <f t="shared" si="296"/>
        <v>#N/A</v>
      </c>
      <c r="OW391" s="1" t="e">
        <f t="shared" si="297"/>
        <v>#N/A</v>
      </c>
      <c r="OX391" s="1" t="e">
        <f t="shared" si="298"/>
        <v>#N/A</v>
      </c>
      <c r="OY391" s="1" t="e">
        <f t="shared" si="299"/>
        <v>#N/A</v>
      </c>
      <c r="OZ391" s="1" t="e">
        <f t="shared" si="300"/>
        <v>#N/A</v>
      </c>
      <c r="PA391" s="1" t="e">
        <f t="shared" si="301"/>
        <v>#N/A</v>
      </c>
      <c r="PB391" s="1" t="e">
        <f t="shared" si="302"/>
        <v>#N/A</v>
      </c>
      <c r="PC391" s="1" t="e">
        <f t="shared" si="303"/>
        <v>#N/A</v>
      </c>
      <c r="PD391" s="1" t="e">
        <f t="shared" si="304"/>
        <v>#N/A</v>
      </c>
      <c r="PE391" s="1" t="e">
        <f t="shared" si="305"/>
        <v>#N/A</v>
      </c>
      <c r="PF391" s="1" t="e">
        <f t="shared" si="306"/>
        <v>#N/A</v>
      </c>
      <c r="PG391" s="111" t="e">
        <f>NA()</f>
        <v>#N/A</v>
      </c>
      <c r="PH391" s="112" t="e">
        <f>NA()</f>
        <v>#N/A</v>
      </c>
      <c r="PI391" s="112" t="e">
        <f>NA()</f>
        <v>#N/A</v>
      </c>
      <c r="PJ391" s="112" t="e">
        <f>NA()</f>
        <v>#N/A</v>
      </c>
      <c r="PK391" s="112" t="e">
        <f>NA()</f>
        <v>#N/A</v>
      </c>
      <c r="PL391" s="112" t="e">
        <f>NA()</f>
        <v>#N/A</v>
      </c>
      <c r="PM391" s="112" t="e">
        <f>NA()</f>
        <v>#N/A</v>
      </c>
      <c r="PN391" s="112" t="e">
        <f>NA()</f>
        <v>#N/A</v>
      </c>
      <c r="PO391" s="112" t="e">
        <f>NA()</f>
        <v>#N/A</v>
      </c>
      <c r="PP391" s="112" t="e">
        <f>NA()</f>
        <v>#N/A</v>
      </c>
      <c r="PQ391" s="112" t="e">
        <f>NA()</f>
        <v>#N/A</v>
      </c>
      <c r="PR391" s="137" t="e">
        <f>NA()</f>
        <v>#N/A</v>
      </c>
      <c r="PS391" s="5" t="e">
        <f t="array" ref="PS391">+IF(ISERROR($NW391)=FALSE,MIN(IF($H391:$AL391&lt;65534,$H391:$AL391,"")),NA())</f>
        <v>#N/A</v>
      </c>
      <c r="PT391" s="1" t="e">
        <f t="array" ref="PT391">+IF(ISERROR($NX391)=FALSE,MIN(IF($AM391:$BN391&lt;65534,$AM391:$BN391,"")),NA())</f>
        <v>#N/A</v>
      </c>
      <c r="PU391" s="1" t="e">
        <f t="array" ref="PU391">+IF(ISERROR($NY391)=FALSE,MIN(IF($BP391:$CT391&lt;65534,$BP391:$CT391,"")),NA())</f>
        <v>#N/A</v>
      </c>
      <c r="PV391" s="1" t="e">
        <f t="array" ref="PV391">+IF(ISERROR($NZ391)=FALSE,MIN(IF($CU391:$DX391&lt;65534,$CU391:$DX391,"")),NA())</f>
        <v>#N/A</v>
      </c>
      <c r="PW391" s="1" t="e">
        <f t="array" ref="PW391">+IF(ISERROR($OA391)=FALSE,MIN(IF($DY391:$FC391&lt;65534,$DY391:$FC391,"")),NA())</f>
        <v>#N/A</v>
      </c>
      <c r="PX391" s="1" t="e">
        <f t="array" ref="PX391">+IF(ISERROR($OB391)=FALSE,MIN(IF($FD391:$GG391&lt;65534,$FD391:$GG391,"")),NA())</f>
        <v>#N/A</v>
      </c>
      <c r="PY391" s="1">
        <f t="array" ref="PY391">+IF(ISERROR($OC391)=FALSE,MIN(IF($GH391:$HL391&lt;65534,$GH391:$HL391,"")),NA())</f>
        <v>20.8</v>
      </c>
      <c r="PZ391" s="1">
        <f t="array" ref="PZ391">+IF(ISERROR($OD391)=FALSE,MIN(IF($HM391:$IQ391&lt;65534,$HM391:$IQ391,"")),NA())</f>
        <v>20.9</v>
      </c>
      <c r="QA391" s="1">
        <f t="array" ref="QA391">+IF(ISERROR($OE391)=FALSE,MIN(IF($IR391:$JU391&lt;65534,$IR391:$JU391,"")),NA())</f>
        <v>21.5</v>
      </c>
      <c r="QB391" s="1">
        <f t="array" ref="QB391">+IF(ISERROR($OF391)=FALSE,MIN(IF($JV391:$KZ391&lt;65534,$JV391:$KZ391,"")),NA())</f>
        <v>21.2</v>
      </c>
      <c r="QC391" s="1" t="e">
        <f t="array" ref="QC391">+IF(ISERROR($OG391)=FALSE,MIN(IF($LA391:$MD391&lt;65534,$LA391:$MD391,"")),NA())</f>
        <v>#N/A</v>
      </c>
      <c r="QD391" s="1" t="e">
        <f t="array" ref="QD391">+IF(ISERROR($OH391)=FALSE,MIN(IF($ME391:$NI391&lt;65534,$ME391:$NI391,"")),NA())</f>
        <v>#N/A</v>
      </c>
      <c r="QE391" s="5" t="e">
        <f t="shared" si="307"/>
        <v>#N/A</v>
      </c>
      <c r="QF391" s="1" t="e">
        <f t="shared" si="308"/>
        <v>#N/A</v>
      </c>
      <c r="QG391" s="1" t="e">
        <f t="shared" si="309"/>
        <v>#N/A</v>
      </c>
      <c r="QH391" s="1" t="e">
        <f t="shared" si="310"/>
        <v>#N/A</v>
      </c>
      <c r="QI391" s="1" t="e">
        <f t="shared" si="311"/>
        <v>#N/A</v>
      </c>
      <c r="QJ391" s="1" t="e">
        <f t="shared" si="312"/>
        <v>#N/A</v>
      </c>
      <c r="QK391" s="1" t="e">
        <f t="shared" si="313"/>
        <v>#N/A</v>
      </c>
      <c r="QL391" s="1" t="e">
        <f t="shared" si="314"/>
        <v>#N/A</v>
      </c>
      <c r="QM391" s="1" t="e">
        <f t="shared" si="315"/>
        <v>#N/A</v>
      </c>
      <c r="QN391" s="1" t="e">
        <f t="shared" si="316"/>
        <v>#N/A</v>
      </c>
      <c r="QO391" s="1" t="e">
        <f t="shared" si="317"/>
        <v>#N/A</v>
      </c>
      <c r="QP391" s="1" t="e">
        <f t="shared" si="318"/>
        <v>#N/A</v>
      </c>
      <c r="QQ391" s="5" t="s">
        <v>893</v>
      </c>
    </row>
    <row r="392" spans="1:459" s="1" customFormat="1" x14ac:dyDescent="0.2">
      <c r="A392" s="107">
        <v>21015040</v>
      </c>
      <c r="B392" s="108">
        <v>-76.114333333333335</v>
      </c>
      <c r="C392" s="108">
        <v>2.0215833333333331</v>
      </c>
      <c r="D392" s="109">
        <v>1919</v>
      </c>
      <c r="E392" s="110" t="s">
        <v>733</v>
      </c>
      <c r="F392" s="110" t="s">
        <v>734</v>
      </c>
      <c r="G392" s="110" t="s">
        <v>32</v>
      </c>
      <c r="H392" s="1">
        <v>65535</v>
      </c>
      <c r="I392" s="1">
        <v>12.3</v>
      </c>
      <c r="J392" s="1">
        <v>13</v>
      </c>
      <c r="K392" s="1">
        <v>13.3</v>
      </c>
      <c r="L392" s="1">
        <v>13.9</v>
      </c>
      <c r="M392" s="1">
        <v>13.9</v>
      </c>
      <c r="N392" s="1">
        <v>13.3</v>
      </c>
      <c r="O392" s="1">
        <v>14.9</v>
      </c>
      <c r="P392" s="1">
        <v>14.9</v>
      </c>
      <c r="Q392" s="1">
        <v>13.8</v>
      </c>
      <c r="R392" s="1">
        <v>13.7</v>
      </c>
      <c r="S392" s="1">
        <v>14.4</v>
      </c>
      <c r="T392" s="1">
        <v>13.3</v>
      </c>
      <c r="U392" s="1">
        <v>14.4</v>
      </c>
      <c r="V392" s="1">
        <v>14</v>
      </c>
      <c r="W392" s="1">
        <v>14.7</v>
      </c>
      <c r="X392" s="1">
        <v>14.8</v>
      </c>
      <c r="Y392" s="1">
        <v>15</v>
      </c>
      <c r="Z392" s="1">
        <v>14.7</v>
      </c>
      <c r="AA392" s="1">
        <v>15</v>
      </c>
      <c r="AB392" s="1">
        <v>13</v>
      </c>
      <c r="AC392" s="1">
        <v>15</v>
      </c>
      <c r="AD392" s="1">
        <v>14.6</v>
      </c>
      <c r="AE392" s="1">
        <v>14.3</v>
      </c>
      <c r="AF392" s="1">
        <v>14.6</v>
      </c>
      <c r="AG392" s="1">
        <v>14.7</v>
      </c>
      <c r="AH392" s="1">
        <v>14.4</v>
      </c>
      <c r="AI392" s="1">
        <v>13.8</v>
      </c>
      <c r="AJ392" s="1">
        <v>15.1</v>
      </c>
      <c r="AK392" s="1">
        <v>15.1</v>
      </c>
      <c r="AL392" s="1">
        <v>15.5</v>
      </c>
      <c r="AM392" s="1">
        <v>65535</v>
      </c>
      <c r="AN392" s="1">
        <v>13</v>
      </c>
      <c r="AO392" s="1">
        <v>15.4</v>
      </c>
      <c r="AP392" s="1">
        <v>15.1</v>
      </c>
      <c r="AQ392" s="1">
        <v>15.2</v>
      </c>
      <c r="AR392" s="1">
        <v>15.6</v>
      </c>
      <c r="AS392" s="1">
        <v>12.8</v>
      </c>
      <c r="AT392" s="1">
        <v>15.7</v>
      </c>
      <c r="AU392" s="1">
        <v>15.3</v>
      </c>
      <c r="AV392" s="1">
        <v>15.5</v>
      </c>
      <c r="AW392" s="1">
        <v>15.6</v>
      </c>
      <c r="AX392" s="1">
        <v>15.2</v>
      </c>
      <c r="AY392" s="1">
        <v>15.4</v>
      </c>
      <c r="AZ392" s="1">
        <v>13.5</v>
      </c>
      <c r="BA392" s="1">
        <v>16</v>
      </c>
      <c r="BB392" s="1">
        <v>16.3</v>
      </c>
      <c r="BC392" s="1">
        <v>13.9</v>
      </c>
      <c r="BD392" s="1">
        <v>16.100000000000001</v>
      </c>
      <c r="BE392" s="1">
        <v>15.6</v>
      </c>
      <c r="BF392" s="1">
        <v>15.5</v>
      </c>
      <c r="BG392" s="1">
        <v>15.5</v>
      </c>
      <c r="BH392" s="1">
        <v>15.1</v>
      </c>
      <c r="BI392" s="1">
        <v>13</v>
      </c>
      <c r="BJ392" s="1">
        <v>15.9</v>
      </c>
      <c r="BK392" s="1">
        <v>14.9</v>
      </c>
      <c r="BL392" s="1">
        <v>13.7</v>
      </c>
      <c r="BM392" s="1">
        <v>14.7</v>
      </c>
      <c r="BN392" s="1">
        <v>16.100000000000001</v>
      </c>
      <c r="BO392" s="102"/>
      <c r="BP392" s="1">
        <v>16</v>
      </c>
      <c r="BQ392" s="1">
        <v>16.100000000000001</v>
      </c>
      <c r="BR392" s="1">
        <v>15.1</v>
      </c>
      <c r="BS392" s="1">
        <v>14</v>
      </c>
      <c r="BT392" s="1">
        <v>15.8</v>
      </c>
      <c r="BU392" s="1">
        <v>13.8</v>
      </c>
      <c r="BV392" s="1">
        <v>14.7</v>
      </c>
      <c r="BW392" s="1">
        <v>13.2</v>
      </c>
      <c r="BX392" s="1">
        <v>15.1</v>
      </c>
      <c r="BY392" s="1">
        <v>15.1</v>
      </c>
      <c r="BZ392" s="1">
        <v>14.9</v>
      </c>
      <c r="CA392" s="1">
        <v>13.1</v>
      </c>
      <c r="CB392" s="1">
        <v>14</v>
      </c>
      <c r="CC392" s="1">
        <v>15.6</v>
      </c>
      <c r="CD392" s="1">
        <v>14.8</v>
      </c>
      <c r="CE392" s="1">
        <v>13.1</v>
      </c>
      <c r="CF392" s="1">
        <v>15.6</v>
      </c>
      <c r="CG392" s="1">
        <v>14.5</v>
      </c>
      <c r="CH392" s="1">
        <v>15.7</v>
      </c>
      <c r="CI392" s="1">
        <v>15.3</v>
      </c>
      <c r="CJ392" s="1">
        <v>15.3</v>
      </c>
      <c r="CK392" s="1">
        <v>14.2</v>
      </c>
      <c r="CL392" s="1">
        <v>15.6</v>
      </c>
      <c r="CM392" s="1">
        <v>15.6</v>
      </c>
      <c r="CN392" s="1">
        <v>14.5</v>
      </c>
      <c r="CO392" s="1">
        <v>15.5</v>
      </c>
      <c r="CP392" s="1">
        <v>13.8</v>
      </c>
      <c r="CQ392" s="1">
        <v>16.3</v>
      </c>
      <c r="CR392" s="1">
        <v>16</v>
      </c>
      <c r="CS392" s="1">
        <v>15.2</v>
      </c>
      <c r="CT392" s="1">
        <v>15.9</v>
      </c>
      <c r="CU392" s="1">
        <v>14.3</v>
      </c>
      <c r="CV392" s="1">
        <v>15.5</v>
      </c>
      <c r="CW392" s="1">
        <v>15.4</v>
      </c>
      <c r="CX392" s="1">
        <v>13.7</v>
      </c>
      <c r="CY392" s="1">
        <v>15.1</v>
      </c>
      <c r="CZ392" s="1">
        <v>14.9</v>
      </c>
      <c r="DA392" s="1">
        <v>16.2</v>
      </c>
      <c r="DB392" s="1">
        <v>14.8</v>
      </c>
      <c r="DC392" s="1">
        <v>12.5</v>
      </c>
      <c r="DD392" s="1">
        <v>13.6</v>
      </c>
      <c r="DE392" s="1">
        <v>14</v>
      </c>
      <c r="DF392" s="1">
        <v>14.2</v>
      </c>
      <c r="DG392" s="1">
        <v>14.3</v>
      </c>
      <c r="DH392" s="1">
        <v>13.7</v>
      </c>
      <c r="DI392" s="1">
        <v>15.4</v>
      </c>
      <c r="DJ392" s="1">
        <v>14.1</v>
      </c>
      <c r="DK392" s="1">
        <v>13.3</v>
      </c>
      <c r="DL392" s="1">
        <v>15.1</v>
      </c>
      <c r="DM392" s="1">
        <v>14</v>
      </c>
      <c r="DN392" s="1">
        <v>15.1</v>
      </c>
      <c r="DO392" s="1">
        <v>15.4</v>
      </c>
      <c r="DP392" s="1">
        <v>15.1</v>
      </c>
      <c r="DQ392" s="1">
        <v>14.4</v>
      </c>
      <c r="DR392" s="1">
        <v>15.1</v>
      </c>
      <c r="DS392" s="1">
        <v>13.1</v>
      </c>
      <c r="DT392" s="1">
        <v>14.2</v>
      </c>
      <c r="DU392" s="1">
        <v>15.5</v>
      </c>
      <c r="DV392" s="1">
        <v>12.8</v>
      </c>
      <c r="DW392" s="1">
        <v>15.6</v>
      </c>
      <c r="DX392" s="1">
        <v>14.4</v>
      </c>
      <c r="DY392" s="1">
        <v>12.8</v>
      </c>
      <c r="DZ392" s="1">
        <v>14.5</v>
      </c>
      <c r="EA392" s="1">
        <v>13.6</v>
      </c>
      <c r="EB392" s="1">
        <v>14.5</v>
      </c>
      <c r="EC392" s="1">
        <v>13.8</v>
      </c>
      <c r="ED392" s="1">
        <v>15.6</v>
      </c>
      <c r="EE392" s="1">
        <v>15.3</v>
      </c>
      <c r="EF392" s="1">
        <v>15.4</v>
      </c>
      <c r="EG392" s="1">
        <v>14.9</v>
      </c>
      <c r="EH392" s="1">
        <v>14.4</v>
      </c>
      <c r="EI392" s="1">
        <v>14.1</v>
      </c>
      <c r="EJ392" s="1">
        <v>15.2</v>
      </c>
      <c r="EK392" s="1">
        <v>15.6</v>
      </c>
      <c r="EL392" s="1">
        <v>14.8</v>
      </c>
      <c r="EM392" s="1">
        <v>14.7</v>
      </c>
      <c r="EN392" s="1">
        <v>14.9</v>
      </c>
      <c r="EO392" s="1">
        <v>13.2</v>
      </c>
      <c r="EP392" s="1">
        <v>15.2</v>
      </c>
      <c r="EQ392" s="1">
        <v>15.3</v>
      </c>
      <c r="ER392" s="1">
        <v>14.5</v>
      </c>
      <c r="ES392" s="1">
        <v>14.7</v>
      </c>
      <c r="ET392" s="1">
        <v>12.9</v>
      </c>
      <c r="EU392" s="1">
        <v>13.9</v>
      </c>
      <c r="EV392" s="1">
        <v>14.6</v>
      </c>
      <c r="EW392" s="1">
        <v>14.8</v>
      </c>
      <c r="EX392" s="1">
        <v>14.4</v>
      </c>
      <c r="EY392" s="1">
        <v>12.4</v>
      </c>
      <c r="EZ392" s="1">
        <v>13.9</v>
      </c>
      <c r="FA392" s="1">
        <v>14.3</v>
      </c>
      <c r="FB392" s="1">
        <v>15</v>
      </c>
      <c r="FC392" s="1">
        <v>14.5</v>
      </c>
      <c r="FD392" s="1">
        <v>14.4</v>
      </c>
      <c r="FE392" s="1">
        <v>15.3</v>
      </c>
      <c r="FF392" s="1">
        <v>15.7</v>
      </c>
      <c r="FG392" s="1">
        <v>13.1</v>
      </c>
      <c r="FH392" s="1">
        <v>14.4</v>
      </c>
      <c r="FI392" s="1">
        <v>13.4</v>
      </c>
      <c r="FJ392" s="1">
        <v>13</v>
      </c>
      <c r="FK392" s="1">
        <v>11.9</v>
      </c>
      <c r="FL392" s="1">
        <v>14.5</v>
      </c>
      <c r="FM392" s="1">
        <v>14.8</v>
      </c>
      <c r="FN392" s="1">
        <v>14.5</v>
      </c>
      <c r="FO392" s="1">
        <v>14.7</v>
      </c>
      <c r="FP392" s="1">
        <v>14.2</v>
      </c>
      <c r="FQ392" s="1">
        <v>15.1</v>
      </c>
      <c r="FR392" s="1">
        <v>13.8</v>
      </c>
      <c r="FS392" s="1">
        <v>14.6</v>
      </c>
      <c r="FT392" s="1">
        <v>14.2</v>
      </c>
      <c r="FU392" s="1">
        <v>12.4</v>
      </c>
      <c r="FV392" s="1">
        <v>14.1</v>
      </c>
      <c r="FW392" s="1">
        <v>14.8</v>
      </c>
      <c r="FX392" s="1">
        <v>14.4</v>
      </c>
      <c r="FY392" s="1">
        <v>14.4</v>
      </c>
      <c r="FZ392" s="1">
        <v>14.2</v>
      </c>
      <c r="GA392" s="1">
        <v>14.1</v>
      </c>
      <c r="GB392" s="1">
        <v>13.6</v>
      </c>
      <c r="GC392" s="1">
        <v>14</v>
      </c>
      <c r="GD392" s="1">
        <v>15.6</v>
      </c>
      <c r="GE392" s="1">
        <v>15.2</v>
      </c>
      <c r="GF392" s="1">
        <v>14.1</v>
      </c>
      <c r="GG392" s="1">
        <v>14.5</v>
      </c>
      <c r="GH392" s="1">
        <v>12.6</v>
      </c>
      <c r="GI392" s="1">
        <v>12.4</v>
      </c>
      <c r="GJ392" s="1">
        <v>14</v>
      </c>
      <c r="GK392" s="1">
        <v>15.6</v>
      </c>
      <c r="GL392" s="1">
        <v>13.9</v>
      </c>
      <c r="GM392" s="1">
        <v>12.9</v>
      </c>
      <c r="GN392" s="1">
        <v>13.2</v>
      </c>
      <c r="GO392" s="1">
        <v>13</v>
      </c>
      <c r="GP392" s="1">
        <v>12.9</v>
      </c>
      <c r="GQ392" s="1">
        <v>12.8</v>
      </c>
      <c r="GR392" s="1">
        <v>13</v>
      </c>
      <c r="GS392" s="1">
        <v>13</v>
      </c>
      <c r="GT392" s="1">
        <v>14.5</v>
      </c>
      <c r="GU392" s="1">
        <v>13.7</v>
      </c>
      <c r="GV392" s="1">
        <v>12.9</v>
      </c>
      <c r="GW392" s="1">
        <v>13.9</v>
      </c>
      <c r="GX392" s="1">
        <v>13.4</v>
      </c>
      <c r="GY392" s="1">
        <v>14.3</v>
      </c>
      <c r="GZ392" s="1">
        <v>13.7</v>
      </c>
      <c r="HA392" s="1">
        <v>14.2</v>
      </c>
      <c r="HB392" s="1">
        <v>13.9</v>
      </c>
      <c r="HC392" s="1">
        <v>14.2</v>
      </c>
      <c r="HD392" s="1">
        <v>13.7</v>
      </c>
      <c r="HE392" s="1">
        <v>13.9</v>
      </c>
      <c r="HF392" s="1">
        <v>13.7</v>
      </c>
      <c r="HG392" s="1">
        <v>13.5</v>
      </c>
      <c r="HH392" s="1">
        <v>12.6</v>
      </c>
      <c r="HI392" s="1">
        <v>13.8</v>
      </c>
      <c r="HJ392" s="1">
        <v>12.9</v>
      </c>
      <c r="HK392" s="1">
        <v>11.5</v>
      </c>
      <c r="HL392" s="1">
        <v>12.3</v>
      </c>
      <c r="HM392" s="1">
        <v>14.2</v>
      </c>
      <c r="HN392" s="1">
        <v>11.7</v>
      </c>
      <c r="HO392" s="1">
        <v>13.5</v>
      </c>
      <c r="HP392" s="1">
        <v>13.8</v>
      </c>
      <c r="HQ392" s="1">
        <v>12.8</v>
      </c>
      <c r="HR392" s="1">
        <v>12.9</v>
      </c>
      <c r="HS392" s="1">
        <v>13.5</v>
      </c>
      <c r="HT392" s="1">
        <v>13.9</v>
      </c>
      <c r="HU392" s="1">
        <v>13.5</v>
      </c>
      <c r="HV392" s="1">
        <v>13.9</v>
      </c>
      <c r="HW392" s="1">
        <v>14.1</v>
      </c>
      <c r="HX392" s="1">
        <v>14</v>
      </c>
      <c r="HY392" s="1">
        <v>14.2</v>
      </c>
      <c r="HZ392" s="1">
        <v>13.8</v>
      </c>
      <c r="IA392" s="1">
        <v>11.9</v>
      </c>
      <c r="IB392" s="1">
        <v>12</v>
      </c>
      <c r="IC392" s="1">
        <v>12.1</v>
      </c>
      <c r="ID392" s="1">
        <v>11.2</v>
      </c>
      <c r="IE392" s="1">
        <v>11.9</v>
      </c>
      <c r="IF392" s="1">
        <v>13.9</v>
      </c>
      <c r="IG392" s="1">
        <v>13.1</v>
      </c>
      <c r="IH392" s="1">
        <v>13.2</v>
      </c>
      <c r="II392" s="1">
        <v>11.8</v>
      </c>
      <c r="IJ392" s="1">
        <v>13.5</v>
      </c>
      <c r="IK392" s="1">
        <v>11.7</v>
      </c>
      <c r="IL392" s="1">
        <v>12.2</v>
      </c>
      <c r="IM392" s="1">
        <v>12.3</v>
      </c>
      <c r="IN392" s="1">
        <v>14</v>
      </c>
      <c r="IO392" s="1">
        <v>13.5</v>
      </c>
      <c r="IP392" s="1">
        <v>11.6</v>
      </c>
      <c r="IQ392" s="1">
        <v>13.4</v>
      </c>
      <c r="IR392" s="1">
        <v>14.4</v>
      </c>
      <c r="IS392" s="1">
        <v>12.5</v>
      </c>
      <c r="IT392" s="1">
        <v>12.6</v>
      </c>
      <c r="IU392" s="1">
        <v>14</v>
      </c>
      <c r="IV392" s="1">
        <v>14.6</v>
      </c>
      <c r="IW392" s="1">
        <v>12.6</v>
      </c>
      <c r="IX392" s="1">
        <v>12.9</v>
      </c>
      <c r="IY392" s="1">
        <v>12</v>
      </c>
      <c r="IZ392" s="1">
        <v>14</v>
      </c>
      <c r="JA392" s="1">
        <v>14.2</v>
      </c>
      <c r="JB392" s="1">
        <v>15.8</v>
      </c>
      <c r="JC392" s="1">
        <v>15.7</v>
      </c>
      <c r="JD392" s="1">
        <v>14.9</v>
      </c>
      <c r="JE392" s="1">
        <v>14</v>
      </c>
      <c r="JF392" s="1">
        <v>12.4</v>
      </c>
      <c r="JG392" s="1">
        <v>12</v>
      </c>
      <c r="JH392" s="1">
        <v>12.6</v>
      </c>
      <c r="JI392" s="1">
        <v>14.5</v>
      </c>
      <c r="JJ392" s="1">
        <v>14.7</v>
      </c>
      <c r="JK392" s="1">
        <v>14.5</v>
      </c>
      <c r="JL392" s="1">
        <v>12.2</v>
      </c>
      <c r="JM392" s="1">
        <v>13.1</v>
      </c>
      <c r="JN392" s="1">
        <v>12.1</v>
      </c>
      <c r="JO392" s="1">
        <v>13.4</v>
      </c>
      <c r="JP392" s="1">
        <v>12.3</v>
      </c>
      <c r="JQ392" s="1">
        <v>14.6</v>
      </c>
      <c r="JR392" s="1">
        <v>13.8</v>
      </c>
      <c r="JS392" s="1">
        <v>13.1</v>
      </c>
      <c r="JT392" s="1">
        <v>13.5</v>
      </c>
      <c r="JU392" s="1">
        <v>12.8</v>
      </c>
      <c r="JV392" s="1">
        <v>14.2</v>
      </c>
      <c r="JW392" s="1">
        <v>14.4</v>
      </c>
      <c r="JX392" s="1">
        <v>14.1</v>
      </c>
      <c r="JY392" s="1">
        <v>12.3</v>
      </c>
      <c r="JZ392" s="1">
        <v>12.2</v>
      </c>
      <c r="KA392" s="1">
        <v>14.2</v>
      </c>
      <c r="KB392" s="1">
        <v>13.6</v>
      </c>
      <c r="KC392" s="1">
        <v>13.9</v>
      </c>
      <c r="KD392" s="1">
        <v>11.3</v>
      </c>
      <c r="KE392" s="1">
        <v>13.7</v>
      </c>
      <c r="KF392" s="1">
        <v>12.1</v>
      </c>
      <c r="KG392" s="1">
        <v>14.1</v>
      </c>
      <c r="KH392" s="1">
        <v>14.2</v>
      </c>
      <c r="KI392" s="1">
        <v>11.4</v>
      </c>
      <c r="KJ392" s="1">
        <v>12.3</v>
      </c>
      <c r="KK392" s="1">
        <v>14.4</v>
      </c>
      <c r="KL392" s="1">
        <v>12.5</v>
      </c>
      <c r="KM392" s="1">
        <v>15.2</v>
      </c>
      <c r="KN392" s="1">
        <v>14.2</v>
      </c>
      <c r="KO392" s="1">
        <v>14.5</v>
      </c>
      <c r="KP392" s="1">
        <v>12.7</v>
      </c>
      <c r="KQ392" s="1">
        <v>14.6</v>
      </c>
      <c r="KR392" s="1">
        <v>14.5</v>
      </c>
      <c r="KS392" s="1">
        <v>13.4</v>
      </c>
      <c r="KT392" s="1">
        <v>15.1</v>
      </c>
      <c r="KU392" s="1">
        <v>13.9</v>
      </c>
      <c r="KV392" s="1">
        <v>15</v>
      </c>
      <c r="KW392" s="1">
        <v>13.4</v>
      </c>
      <c r="KX392" s="1">
        <v>15.3</v>
      </c>
      <c r="KY392" s="1">
        <v>13.6</v>
      </c>
      <c r="KZ392" s="1">
        <v>15.3</v>
      </c>
      <c r="LA392" s="1">
        <v>13.1</v>
      </c>
      <c r="LB392" s="1">
        <v>14.4</v>
      </c>
      <c r="LC392" s="1">
        <v>14.8</v>
      </c>
      <c r="LD392" s="1">
        <v>15.8</v>
      </c>
      <c r="LE392" s="1">
        <v>15</v>
      </c>
      <c r="LF392" s="1">
        <v>15.2</v>
      </c>
      <c r="LG392" s="1">
        <v>15.2</v>
      </c>
      <c r="LH392" s="1">
        <v>14.8</v>
      </c>
      <c r="LI392" s="1">
        <v>15</v>
      </c>
      <c r="LJ392" s="1">
        <v>14.1</v>
      </c>
      <c r="LK392" s="1">
        <v>15.7</v>
      </c>
      <c r="LL392" s="1">
        <v>15.4</v>
      </c>
      <c r="LM392" s="1">
        <v>14.4</v>
      </c>
      <c r="LN392" s="1">
        <v>14.1</v>
      </c>
      <c r="LO392" s="1">
        <v>14.9</v>
      </c>
      <c r="LP392" s="1">
        <v>15.5</v>
      </c>
      <c r="LQ392" s="1">
        <v>14.1</v>
      </c>
      <c r="LR392" s="1">
        <v>14.1</v>
      </c>
      <c r="LS392" s="1">
        <v>13.2</v>
      </c>
      <c r="LT392" s="1">
        <v>14.3</v>
      </c>
      <c r="LU392" s="1">
        <v>14.3</v>
      </c>
      <c r="LV392" s="1">
        <v>13.3</v>
      </c>
      <c r="LW392" s="1">
        <v>14.1</v>
      </c>
      <c r="LX392" s="1">
        <v>15</v>
      </c>
      <c r="LY392" s="1">
        <v>14</v>
      </c>
      <c r="LZ392" s="1">
        <v>13.9</v>
      </c>
      <c r="MA392" s="1">
        <v>65535</v>
      </c>
      <c r="MB392" s="1">
        <v>65535</v>
      </c>
      <c r="MC392" s="1">
        <v>65535</v>
      </c>
      <c r="MD392" s="1">
        <v>65535</v>
      </c>
      <c r="ME392" s="1">
        <v>65535</v>
      </c>
      <c r="MF392" s="1">
        <v>65535</v>
      </c>
      <c r="MG392" s="1">
        <v>65535</v>
      </c>
      <c r="MH392" s="1">
        <v>65535</v>
      </c>
      <c r="MI392" s="1">
        <v>65535</v>
      </c>
      <c r="MJ392" s="1">
        <v>65535</v>
      </c>
      <c r="MK392" s="1">
        <v>65535</v>
      </c>
      <c r="ML392" s="1">
        <v>65535</v>
      </c>
      <c r="MM392" s="1">
        <v>65535</v>
      </c>
      <c r="MN392" s="1">
        <v>65535</v>
      </c>
      <c r="MO392" s="1">
        <v>65535</v>
      </c>
      <c r="MP392" s="1">
        <v>65535</v>
      </c>
      <c r="MQ392" s="1">
        <v>65535</v>
      </c>
      <c r="MR392" s="1">
        <v>65535</v>
      </c>
      <c r="MS392" s="1">
        <v>65535</v>
      </c>
      <c r="MT392" s="1">
        <v>65535</v>
      </c>
      <c r="MU392" s="1">
        <v>65535</v>
      </c>
      <c r="MV392" s="1">
        <v>65535</v>
      </c>
      <c r="MW392" s="1">
        <v>65535</v>
      </c>
      <c r="MX392" s="1">
        <v>65535</v>
      </c>
      <c r="MY392" s="1">
        <v>65535</v>
      </c>
      <c r="MZ392" s="1">
        <v>65535</v>
      </c>
      <c r="NA392" s="1">
        <v>65535</v>
      </c>
      <c r="NB392" s="1">
        <v>65535</v>
      </c>
      <c r="NC392" s="1">
        <v>65535</v>
      </c>
      <c r="ND392" s="1">
        <v>65535</v>
      </c>
      <c r="NE392" s="1">
        <v>65535</v>
      </c>
      <c r="NF392" s="1">
        <v>65535</v>
      </c>
      <c r="NG392" s="1">
        <v>65535</v>
      </c>
      <c r="NH392" s="1">
        <v>65535</v>
      </c>
      <c r="NI392" s="1">
        <v>15.3</v>
      </c>
      <c r="NJ392" s="6">
        <f t="shared" si="319"/>
        <v>0.967741935483871</v>
      </c>
      <c r="NK392" s="3">
        <f t="shared" si="320"/>
        <v>0.9642857142857143</v>
      </c>
      <c r="NL392" s="3">
        <f t="shared" si="321"/>
        <v>1</v>
      </c>
      <c r="NM392" s="3">
        <f t="shared" si="322"/>
        <v>1</v>
      </c>
      <c r="NN392" s="3">
        <f t="shared" si="323"/>
        <v>1</v>
      </c>
      <c r="NO392" s="3">
        <f t="shared" si="324"/>
        <v>1</v>
      </c>
      <c r="NP392" s="3">
        <f t="shared" si="325"/>
        <v>1</v>
      </c>
      <c r="NQ392" s="3">
        <f t="shared" si="326"/>
        <v>1</v>
      </c>
      <c r="NR392" s="3">
        <f t="shared" si="327"/>
        <v>1</v>
      </c>
      <c r="NS392" s="3">
        <f t="shared" si="328"/>
        <v>1</v>
      </c>
      <c r="NT392" s="3">
        <f t="shared" si="329"/>
        <v>0.8666666666666667</v>
      </c>
      <c r="NU392" s="3">
        <f t="shared" si="330"/>
        <v>3.2258064516129031E-2</v>
      </c>
      <c r="NV392" s="3">
        <f t="shared" si="331"/>
        <v>0.90136986301369859</v>
      </c>
      <c r="NW392" s="5">
        <f t="shared" si="332"/>
        <v>14.24666666666667</v>
      </c>
      <c r="NX392" s="1">
        <f t="shared" si="333"/>
        <v>15.02222222222222</v>
      </c>
      <c r="NY392" s="1">
        <f t="shared" si="334"/>
        <v>14.948387096774194</v>
      </c>
      <c r="NZ392" s="1">
        <f t="shared" si="335"/>
        <v>14.493333333333336</v>
      </c>
      <c r="OA392" s="1">
        <f t="shared" si="336"/>
        <v>14.441935483870965</v>
      </c>
      <c r="OB392" s="1">
        <f t="shared" si="337"/>
        <v>14.233333333333336</v>
      </c>
      <c r="OC392" s="1">
        <f t="shared" si="338"/>
        <v>13.416129032258064</v>
      </c>
      <c r="OD392" s="1">
        <f t="shared" si="339"/>
        <v>13.003225806451614</v>
      </c>
      <c r="OE392" s="1">
        <f t="shared" si="340"/>
        <v>13.526666666666669</v>
      </c>
      <c r="OF392" s="1">
        <f t="shared" si="341"/>
        <v>13.729032258064516</v>
      </c>
      <c r="OG392" s="1">
        <f t="shared" si="342"/>
        <v>14.526923076923079</v>
      </c>
      <c r="OH392" s="1" t="e">
        <f t="shared" si="343"/>
        <v>#N/A</v>
      </c>
      <c r="OI392" s="111" t="e">
        <f>NA()</f>
        <v>#N/A</v>
      </c>
      <c r="OJ392" s="112" t="e">
        <f>NA()</f>
        <v>#N/A</v>
      </c>
      <c r="OK392" s="112" t="e">
        <f>NA()</f>
        <v>#N/A</v>
      </c>
      <c r="OL392" s="112" t="e">
        <f>NA()</f>
        <v>#N/A</v>
      </c>
      <c r="OM392" s="112" t="e">
        <f>NA()</f>
        <v>#N/A</v>
      </c>
      <c r="ON392" s="112" t="e">
        <f>NA()</f>
        <v>#N/A</v>
      </c>
      <c r="OO392" s="112" t="e">
        <f>NA()</f>
        <v>#N/A</v>
      </c>
      <c r="OP392" s="112" t="e">
        <f>NA()</f>
        <v>#N/A</v>
      </c>
      <c r="OQ392" s="112" t="e">
        <f>NA()</f>
        <v>#N/A</v>
      </c>
      <c r="OR392" s="112" t="e">
        <f>NA()</f>
        <v>#N/A</v>
      </c>
      <c r="OS392" s="112" t="e">
        <f>NA()</f>
        <v>#N/A</v>
      </c>
      <c r="OT392" s="112" t="e">
        <f>NA()</f>
        <v>#N/A</v>
      </c>
      <c r="OU392" s="5" t="e">
        <f t="shared" si="295"/>
        <v>#N/A</v>
      </c>
      <c r="OV392" s="1" t="e">
        <f t="shared" si="296"/>
        <v>#N/A</v>
      </c>
      <c r="OW392" s="1" t="e">
        <f t="shared" si="297"/>
        <v>#N/A</v>
      </c>
      <c r="OX392" s="1" t="e">
        <f t="shared" si="298"/>
        <v>#N/A</v>
      </c>
      <c r="OY392" s="1" t="e">
        <f t="shared" si="299"/>
        <v>#N/A</v>
      </c>
      <c r="OZ392" s="1" t="e">
        <f t="shared" si="300"/>
        <v>#N/A</v>
      </c>
      <c r="PA392" s="1" t="e">
        <f t="shared" si="301"/>
        <v>#N/A</v>
      </c>
      <c r="PB392" s="1" t="e">
        <f t="shared" si="302"/>
        <v>#N/A</v>
      </c>
      <c r="PC392" s="1" t="e">
        <f t="shared" si="303"/>
        <v>#N/A</v>
      </c>
      <c r="PD392" s="1" t="e">
        <f t="shared" si="304"/>
        <v>#N/A</v>
      </c>
      <c r="PE392" s="1" t="e">
        <f t="shared" si="305"/>
        <v>#N/A</v>
      </c>
      <c r="PF392" s="1" t="e">
        <f t="shared" si="306"/>
        <v>#N/A</v>
      </c>
      <c r="PG392" s="111" t="e">
        <f>NA()</f>
        <v>#N/A</v>
      </c>
      <c r="PH392" s="112" t="e">
        <f>NA()</f>
        <v>#N/A</v>
      </c>
      <c r="PI392" s="112" t="e">
        <f>NA()</f>
        <v>#N/A</v>
      </c>
      <c r="PJ392" s="112" t="e">
        <f>NA()</f>
        <v>#N/A</v>
      </c>
      <c r="PK392" s="112" t="e">
        <f>NA()</f>
        <v>#N/A</v>
      </c>
      <c r="PL392" s="112" t="e">
        <f>NA()</f>
        <v>#N/A</v>
      </c>
      <c r="PM392" s="112" t="e">
        <f>NA()</f>
        <v>#N/A</v>
      </c>
      <c r="PN392" s="112" t="e">
        <f>NA()</f>
        <v>#N/A</v>
      </c>
      <c r="PO392" s="112" t="e">
        <f>NA()</f>
        <v>#N/A</v>
      </c>
      <c r="PP392" s="112" t="e">
        <f>NA()</f>
        <v>#N/A</v>
      </c>
      <c r="PQ392" s="112" t="e">
        <f>NA()</f>
        <v>#N/A</v>
      </c>
      <c r="PR392" s="137" t="e">
        <f>NA()</f>
        <v>#N/A</v>
      </c>
      <c r="PS392" s="5">
        <f t="array" ref="PS392">+IF(ISERROR($NW392)=FALSE,MIN(IF($H392:$AL392&lt;65534,$H392:$AL392,"")),NA())</f>
        <v>12.3</v>
      </c>
      <c r="PT392" s="1">
        <f t="array" ref="PT392">+IF(ISERROR($NX392)=FALSE,MIN(IF($AM392:$BN392&lt;65534,$AM392:$BN392,"")),NA())</f>
        <v>12.8</v>
      </c>
      <c r="PU392" s="1">
        <f t="array" ref="PU392">+IF(ISERROR($NY392)=FALSE,MIN(IF($BP392:$CT392&lt;65534,$BP392:$CT392,"")),NA())</f>
        <v>13.1</v>
      </c>
      <c r="PV392" s="1">
        <f t="array" ref="PV392">+IF(ISERROR($NZ392)=FALSE,MIN(IF($CU392:$DX392&lt;65534,$CU392:$DX392,"")),NA())</f>
        <v>12.5</v>
      </c>
      <c r="PW392" s="1">
        <f t="array" ref="PW392">+IF(ISERROR($OA392)=FALSE,MIN(IF($DY392:$FC392&lt;65534,$DY392:$FC392,"")),NA())</f>
        <v>12.4</v>
      </c>
      <c r="PX392" s="1">
        <f t="array" ref="PX392">+IF(ISERROR($OB392)=FALSE,MIN(IF($FD392:$GG392&lt;65534,$FD392:$GG392,"")),NA())</f>
        <v>11.9</v>
      </c>
      <c r="PY392" s="1">
        <f t="array" ref="PY392">+IF(ISERROR($OC392)=FALSE,MIN(IF($GH392:$HL392&lt;65534,$GH392:$HL392,"")),NA())</f>
        <v>11.5</v>
      </c>
      <c r="PZ392" s="1">
        <f t="array" ref="PZ392">+IF(ISERROR($OD392)=FALSE,MIN(IF($HM392:$IQ392&lt;65534,$HM392:$IQ392,"")),NA())</f>
        <v>11.2</v>
      </c>
      <c r="QA392" s="1">
        <f t="array" ref="QA392">+IF(ISERROR($OE392)=FALSE,MIN(IF($IR392:$JU392&lt;65534,$IR392:$JU392,"")),NA())</f>
        <v>12</v>
      </c>
      <c r="QB392" s="1">
        <f t="array" ref="QB392">+IF(ISERROR($OF392)=FALSE,MIN(IF($JV392:$KZ392&lt;65534,$JV392:$KZ392,"")),NA())</f>
        <v>11.3</v>
      </c>
      <c r="QC392" s="1">
        <f t="array" ref="QC392">+IF(ISERROR($OG392)=FALSE,MIN(IF($LA392:$MD392&lt;65534,$LA392:$MD392,"")),NA())</f>
        <v>13.1</v>
      </c>
      <c r="QD392" s="1" t="e">
        <f t="array" ref="QD392">+IF(ISERROR($OH392)=FALSE,MIN(IF($ME392:$NI392&lt;65534,$ME392:$NI392,"")),NA())</f>
        <v>#N/A</v>
      </c>
      <c r="QE392" s="5" t="e">
        <f t="shared" si="307"/>
        <v>#N/A</v>
      </c>
      <c r="QF392" s="1" t="e">
        <f t="shared" si="308"/>
        <v>#N/A</v>
      </c>
      <c r="QG392" s="1" t="e">
        <f t="shared" si="309"/>
        <v>#N/A</v>
      </c>
      <c r="QH392" s="1" t="e">
        <f t="shared" si="310"/>
        <v>#N/A</v>
      </c>
      <c r="QI392" s="1" t="e">
        <f t="shared" si="311"/>
        <v>#N/A</v>
      </c>
      <c r="QJ392" s="1" t="e">
        <f t="shared" si="312"/>
        <v>#N/A</v>
      </c>
      <c r="QK392" s="1" t="e">
        <f t="shared" si="313"/>
        <v>#N/A</v>
      </c>
      <c r="QL392" s="1" t="e">
        <f t="shared" si="314"/>
        <v>#N/A</v>
      </c>
      <c r="QM392" s="1" t="e">
        <f t="shared" si="315"/>
        <v>#N/A</v>
      </c>
      <c r="QN392" s="1" t="e">
        <f t="shared" si="316"/>
        <v>#N/A</v>
      </c>
      <c r="QO392" s="1" t="e">
        <f t="shared" si="317"/>
        <v>#N/A</v>
      </c>
      <c r="QP392" s="1" t="e">
        <f t="shared" si="318"/>
        <v>#N/A</v>
      </c>
      <c r="QQ392" s="5" t="s">
        <v>893</v>
      </c>
    </row>
    <row r="393" spans="1:459" s="1" customFormat="1" x14ac:dyDescent="0.2">
      <c r="A393" s="107">
        <v>21015050</v>
      </c>
      <c r="B393" s="108">
        <v>-76.427555555555557</v>
      </c>
      <c r="C393" s="108">
        <v>1.9259166666666665</v>
      </c>
      <c r="D393" s="109">
        <v>1900</v>
      </c>
      <c r="E393" s="110" t="s">
        <v>735</v>
      </c>
      <c r="F393" s="110" t="s">
        <v>736</v>
      </c>
      <c r="G393" s="110" t="s">
        <v>32</v>
      </c>
      <c r="H393" s="1">
        <v>65535</v>
      </c>
      <c r="I393" s="1">
        <v>12.2</v>
      </c>
      <c r="J393" s="1">
        <v>12.8</v>
      </c>
      <c r="K393" s="1">
        <v>14.2</v>
      </c>
      <c r="L393" s="1">
        <v>12.8</v>
      </c>
      <c r="M393" s="1">
        <v>12.6</v>
      </c>
      <c r="N393" s="1">
        <v>12.8</v>
      </c>
      <c r="O393" s="1">
        <v>13.6</v>
      </c>
      <c r="P393" s="1">
        <v>14.6</v>
      </c>
      <c r="Q393" s="1">
        <v>13.7</v>
      </c>
      <c r="R393" s="1">
        <v>13.5</v>
      </c>
      <c r="S393" s="1">
        <v>13.8</v>
      </c>
      <c r="T393" s="1">
        <v>13.2</v>
      </c>
      <c r="U393" s="1">
        <v>14</v>
      </c>
      <c r="V393" s="1">
        <v>14.1</v>
      </c>
      <c r="W393" s="1">
        <v>14.4</v>
      </c>
      <c r="X393" s="1">
        <v>15</v>
      </c>
      <c r="Y393" s="1">
        <v>15</v>
      </c>
      <c r="Z393" s="1">
        <v>14.3</v>
      </c>
      <c r="AA393" s="1">
        <v>14.6</v>
      </c>
      <c r="AB393" s="1">
        <v>14.2</v>
      </c>
      <c r="AC393" s="1">
        <v>14.4</v>
      </c>
      <c r="AD393" s="1">
        <v>15.1</v>
      </c>
      <c r="AE393" s="1">
        <v>13.9</v>
      </c>
      <c r="AF393" s="1">
        <v>14.8</v>
      </c>
      <c r="AG393" s="1">
        <v>14.9</v>
      </c>
      <c r="AH393" s="1">
        <v>15.2</v>
      </c>
      <c r="AI393" s="1">
        <v>13.5</v>
      </c>
      <c r="AJ393" s="1">
        <v>14.1</v>
      </c>
      <c r="AK393" s="1">
        <v>14.8</v>
      </c>
      <c r="AL393" s="1">
        <v>15</v>
      </c>
      <c r="AM393" s="1">
        <v>65535</v>
      </c>
      <c r="AN393" s="1">
        <v>12.4</v>
      </c>
      <c r="AO393" s="1">
        <v>14.5</v>
      </c>
      <c r="AP393" s="1">
        <v>14.7</v>
      </c>
      <c r="AQ393" s="1">
        <v>14.9</v>
      </c>
      <c r="AR393" s="1">
        <v>15.2</v>
      </c>
      <c r="AS393" s="1">
        <v>12.5</v>
      </c>
      <c r="AT393" s="1">
        <v>14.2</v>
      </c>
      <c r="AU393" s="1">
        <v>15.1</v>
      </c>
      <c r="AV393" s="1">
        <v>15.4</v>
      </c>
      <c r="AW393" s="1">
        <v>15</v>
      </c>
      <c r="AX393" s="1">
        <v>15.3</v>
      </c>
      <c r="AY393" s="1">
        <v>15.1</v>
      </c>
      <c r="AZ393" s="1">
        <v>14.2</v>
      </c>
      <c r="BA393" s="1">
        <v>14.4</v>
      </c>
      <c r="BB393" s="1">
        <v>15.7</v>
      </c>
      <c r="BC393" s="1">
        <v>15.1</v>
      </c>
      <c r="BD393" s="1">
        <v>15.7</v>
      </c>
      <c r="BE393" s="1">
        <v>15.6</v>
      </c>
      <c r="BF393" s="1">
        <v>15.4</v>
      </c>
      <c r="BG393" s="1">
        <v>14.8</v>
      </c>
      <c r="BH393" s="1">
        <v>14.7</v>
      </c>
      <c r="BI393" s="1">
        <v>13.1</v>
      </c>
      <c r="BJ393" s="1">
        <v>14.6</v>
      </c>
      <c r="BK393" s="1">
        <v>13.6</v>
      </c>
      <c r="BL393" s="1">
        <v>14</v>
      </c>
      <c r="BM393" s="1">
        <v>13.6</v>
      </c>
      <c r="BN393" s="1">
        <v>14.4</v>
      </c>
      <c r="BO393" s="102"/>
      <c r="BP393" s="1">
        <v>14.4</v>
      </c>
      <c r="BQ393" s="1">
        <v>14.5</v>
      </c>
      <c r="BR393" s="1">
        <v>14.6</v>
      </c>
      <c r="BS393" s="1">
        <v>13.3</v>
      </c>
      <c r="BT393" s="1">
        <v>14.6</v>
      </c>
      <c r="BU393" s="1">
        <v>14.8</v>
      </c>
      <c r="BV393" s="1">
        <v>14.8</v>
      </c>
      <c r="BW393" s="1">
        <v>13.9</v>
      </c>
      <c r="BX393" s="1">
        <v>14.6</v>
      </c>
      <c r="BY393" s="1">
        <v>14.7</v>
      </c>
      <c r="BZ393" s="1">
        <v>14.4</v>
      </c>
      <c r="CA393" s="1">
        <v>12.9</v>
      </c>
      <c r="CB393" s="1">
        <v>13.5</v>
      </c>
      <c r="CC393" s="1">
        <v>14.9</v>
      </c>
      <c r="CD393" s="1">
        <v>14.3</v>
      </c>
      <c r="CE393" s="1">
        <v>12.9</v>
      </c>
      <c r="CF393" s="1">
        <v>14.9</v>
      </c>
      <c r="CG393" s="1">
        <v>15.1</v>
      </c>
      <c r="CH393" s="1">
        <v>15.5</v>
      </c>
      <c r="CI393" s="1">
        <v>14.8</v>
      </c>
      <c r="CJ393" s="1">
        <v>14.6</v>
      </c>
      <c r="CK393" s="1">
        <v>14.3</v>
      </c>
      <c r="CL393" s="1">
        <v>14</v>
      </c>
      <c r="CM393" s="1">
        <v>14.9</v>
      </c>
      <c r="CN393" s="1">
        <v>14.4</v>
      </c>
      <c r="CO393" s="1">
        <v>15.9</v>
      </c>
      <c r="CP393" s="1">
        <v>14.2</v>
      </c>
      <c r="CQ393" s="1">
        <v>15.9</v>
      </c>
      <c r="CR393" s="1">
        <v>15.1</v>
      </c>
      <c r="CS393" s="1">
        <v>15.4</v>
      </c>
      <c r="CT393" s="1">
        <v>15.4</v>
      </c>
      <c r="CU393" s="1">
        <v>14.5</v>
      </c>
      <c r="CV393" s="1">
        <v>15.1</v>
      </c>
      <c r="CW393" s="1">
        <v>15</v>
      </c>
      <c r="CX393" s="1">
        <v>13.9</v>
      </c>
      <c r="CY393" s="1">
        <v>14.9</v>
      </c>
      <c r="CZ393" s="1">
        <v>14.1</v>
      </c>
      <c r="DA393" s="1">
        <v>15.2</v>
      </c>
      <c r="DB393" s="1">
        <v>14.7</v>
      </c>
      <c r="DC393" s="1">
        <v>12.3</v>
      </c>
      <c r="DD393" s="1">
        <v>12.5</v>
      </c>
      <c r="DE393" s="1">
        <v>13.8</v>
      </c>
      <c r="DF393" s="1">
        <v>14.2</v>
      </c>
      <c r="DG393" s="1">
        <v>14.5</v>
      </c>
      <c r="DH393" s="1">
        <v>13.4</v>
      </c>
      <c r="DI393" s="1">
        <v>14.1</v>
      </c>
      <c r="DJ393" s="1">
        <v>14.2</v>
      </c>
      <c r="DK393" s="1">
        <v>13.9</v>
      </c>
      <c r="DL393" s="1">
        <v>14.3</v>
      </c>
      <c r="DM393" s="1">
        <v>13.8</v>
      </c>
      <c r="DN393" s="1">
        <v>15.2</v>
      </c>
      <c r="DO393" s="1">
        <v>15.4</v>
      </c>
      <c r="DP393" s="1">
        <v>14.3</v>
      </c>
      <c r="DQ393" s="1">
        <v>13.2</v>
      </c>
      <c r="DR393" s="1">
        <v>14.7</v>
      </c>
      <c r="DS393" s="1">
        <v>13.3</v>
      </c>
      <c r="DT393" s="1">
        <v>14.9</v>
      </c>
      <c r="DU393" s="1">
        <v>15</v>
      </c>
      <c r="DV393" s="1">
        <v>13</v>
      </c>
      <c r="DW393" s="1">
        <v>14.9</v>
      </c>
      <c r="DX393" s="1">
        <v>14.2</v>
      </c>
      <c r="DY393" s="1">
        <v>12.2</v>
      </c>
      <c r="DZ393" s="1">
        <v>14.9</v>
      </c>
      <c r="EA393" s="1">
        <v>14.1</v>
      </c>
      <c r="EB393" s="1">
        <v>14.4</v>
      </c>
      <c r="EC393" s="1">
        <v>13.7</v>
      </c>
      <c r="ED393" s="1">
        <v>15.1</v>
      </c>
      <c r="EE393" s="1">
        <v>14.8</v>
      </c>
      <c r="EF393" s="1">
        <v>15.4</v>
      </c>
      <c r="EG393" s="1">
        <v>14.1</v>
      </c>
      <c r="EH393" s="1">
        <v>14.2</v>
      </c>
      <c r="EI393" s="1">
        <v>14.1</v>
      </c>
      <c r="EJ393" s="1">
        <v>15.4</v>
      </c>
      <c r="EK393" s="1">
        <v>14.6</v>
      </c>
      <c r="EL393" s="1">
        <v>14.7</v>
      </c>
      <c r="EM393" s="1">
        <v>14.2</v>
      </c>
      <c r="EN393" s="1">
        <v>14.4</v>
      </c>
      <c r="EO393" s="1">
        <v>12.8</v>
      </c>
      <c r="EP393" s="1">
        <v>14.7</v>
      </c>
      <c r="EQ393" s="1">
        <v>15.4</v>
      </c>
      <c r="ER393" s="1">
        <v>13.9</v>
      </c>
      <c r="ES393" s="1">
        <v>14.4</v>
      </c>
      <c r="ET393" s="1">
        <v>13.1</v>
      </c>
      <c r="EU393" s="1">
        <v>13.9</v>
      </c>
      <c r="EV393" s="1">
        <v>14.6</v>
      </c>
      <c r="EW393" s="1">
        <v>14</v>
      </c>
      <c r="EX393" s="1">
        <v>13.9</v>
      </c>
      <c r="EY393" s="1">
        <v>12</v>
      </c>
      <c r="EZ393" s="1">
        <v>14.7</v>
      </c>
      <c r="FA393" s="1">
        <v>13.4</v>
      </c>
      <c r="FB393" s="1">
        <v>14.4</v>
      </c>
      <c r="FC393" s="1">
        <v>14.4</v>
      </c>
      <c r="FD393" s="1">
        <v>14.1</v>
      </c>
      <c r="FE393" s="1">
        <v>14.7</v>
      </c>
      <c r="FF393" s="1">
        <v>14.4</v>
      </c>
      <c r="FG393" s="1">
        <v>12.5</v>
      </c>
      <c r="FH393" s="1">
        <v>13.8</v>
      </c>
      <c r="FI393" s="1">
        <v>13.7</v>
      </c>
      <c r="FJ393" s="1">
        <v>13.1</v>
      </c>
      <c r="FK393" s="1">
        <v>13</v>
      </c>
      <c r="FL393" s="1">
        <v>14</v>
      </c>
      <c r="FM393" s="1">
        <v>14.1</v>
      </c>
      <c r="FN393" s="1">
        <v>14.6</v>
      </c>
      <c r="FO393" s="1">
        <v>14.6</v>
      </c>
      <c r="FP393" s="1">
        <v>14.1</v>
      </c>
      <c r="FQ393" s="1">
        <v>14.7</v>
      </c>
      <c r="FR393" s="1">
        <v>14</v>
      </c>
      <c r="FS393" s="1">
        <v>14.2</v>
      </c>
      <c r="FT393" s="1">
        <v>14</v>
      </c>
      <c r="FU393" s="1">
        <v>12.1</v>
      </c>
      <c r="FV393" s="1">
        <v>13.7</v>
      </c>
      <c r="FW393" s="1">
        <v>14.3</v>
      </c>
      <c r="FX393" s="1">
        <v>14.2</v>
      </c>
      <c r="FY393" s="1">
        <v>14</v>
      </c>
      <c r="FZ393" s="1">
        <v>13.6</v>
      </c>
      <c r="GA393" s="1">
        <v>13.9</v>
      </c>
      <c r="GB393" s="1">
        <v>14</v>
      </c>
      <c r="GC393" s="1">
        <v>13.6</v>
      </c>
      <c r="GD393" s="1">
        <v>15</v>
      </c>
      <c r="GE393" s="1">
        <v>14.4</v>
      </c>
      <c r="GF393" s="1">
        <v>13.7</v>
      </c>
      <c r="GG393" s="1">
        <v>13.5</v>
      </c>
      <c r="GH393" s="1">
        <v>13.5</v>
      </c>
      <c r="GI393" s="1">
        <v>13.4</v>
      </c>
      <c r="GJ393" s="1">
        <v>13.8</v>
      </c>
      <c r="GK393" s="1">
        <v>15</v>
      </c>
      <c r="GL393" s="1">
        <v>13.9</v>
      </c>
      <c r="GM393" s="1">
        <v>13</v>
      </c>
      <c r="GN393" s="1">
        <v>13.1</v>
      </c>
      <c r="GO393" s="1">
        <v>13.4</v>
      </c>
      <c r="GP393" s="1">
        <v>13.5</v>
      </c>
      <c r="GQ393" s="1">
        <v>13.2</v>
      </c>
      <c r="GR393" s="1">
        <v>12.8</v>
      </c>
      <c r="GS393" s="1">
        <v>12.3</v>
      </c>
      <c r="GT393" s="1">
        <v>14.1</v>
      </c>
      <c r="GU393" s="1">
        <v>13.8</v>
      </c>
      <c r="GV393" s="1">
        <v>13.2</v>
      </c>
      <c r="GW393" s="1">
        <v>13.2</v>
      </c>
      <c r="GX393" s="1">
        <v>13.4</v>
      </c>
      <c r="GY393" s="1">
        <v>13.8</v>
      </c>
      <c r="GZ393" s="1">
        <v>13.3</v>
      </c>
      <c r="HA393" s="1">
        <v>13.9</v>
      </c>
      <c r="HB393" s="1">
        <v>13.3</v>
      </c>
      <c r="HC393" s="1">
        <v>13.7</v>
      </c>
      <c r="HD393" s="1">
        <v>13.7</v>
      </c>
      <c r="HE393" s="1">
        <v>13.4</v>
      </c>
      <c r="HF393" s="1">
        <v>13.9</v>
      </c>
      <c r="HG393" s="1">
        <v>11.9</v>
      </c>
      <c r="HH393" s="1">
        <v>12.3</v>
      </c>
      <c r="HI393" s="1">
        <v>11.7</v>
      </c>
      <c r="HJ393" s="1">
        <v>11</v>
      </c>
      <c r="HK393" s="1">
        <v>12.4</v>
      </c>
      <c r="HL393" s="1">
        <v>12.1</v>
      </c>
      <c r="HM393" s="1">
        <v>12.1</v>
      </c>
      <c r="HN393" s="1">
        <v>11.8</v>
      </c>
      <c r="HO393" s="1">
        <v>13.3</v>
      </c>
      <c r="HP393" s="1">
        <v>11.8</v>
      </c>
      <c r="HQ393" s="1">
        <v>11</v>
      </c>
      <c r="HR393" s="1">
        <v>11.9</v>
      </c>
      <c r="HS393" s="1">
        <v>12.5</v>
      </c>
      <c r="HT393" s="1">
        <v>12.1</v>
      </c>
      <c r="HU393" s="1">
        <v>11.8</v>
      </c>
      <c r="HV393" s="1">
        <v>12.3</v>
      </c>
      <c r="HW393" s="1">
        <v>12.3</v>
      </c>
      <c r="HX393" s="1">
        <v>12.3</v>
      </c>
      <c r="HY393" s="1">
        <v>12.4</v>
      </c>
      <c r="HZ393" s="1">
        <v>12.3</v>
      </c>
      <c r="IA393" s="1">
        <v>10.9</v>
      </c>
      <c r="IB393" s="1">
        <v>10.7</v>
      </c>
      <c r="IC393" s="1">
        <v>11.5</v>
      </c>
      <c r="ID393" s="1">
        <v>10.7</v>
      </c>
      <c r="IE393" s="1">
        <v>12.5</v>
      </c>
      <c r="IF393" s="1">
        <v>12.4</v>
      </c>
      <c r="IG393" s="1">
        <v>12.9</v>
      </c>
      <c r="IH393" s="1">
        <v>11.7</v>
      </c>
      <c r="II393" s="1">
        <v>12.3</v>
      </c>
      <c r="IJ393" s="1">
        <v>12.4</v>
      </c>
      <c r="IK393" s="1">
        <v>11.8</v>
      </c>
      <c r="IL393" s="1">
        <v>12.2</v>
      </c>
      <c r="IM393" s="1">
        <v>12.3</v>
      </c>
      <c r="IN393" s="1">
        <v>13.1</v>
      </c>
      <c r="IO393" s="1">
        <v>12.7</v>
      </c>
      <c r="IP393" s="1">
        <v>10.8</v>
      </c>
      <c r="IQ393" s="1">
        <v>13.6</v>
      </c>
      <c r="IR393" s="1">
        <v>13.2</v>
      </c>
      <c r="IS393" s="1">
        <v>12.6</v>
      </c>
      <c r="IT393" s="1">
        <v>12.4</v>
      </c>
      <c r="IU393" s="1">
        <v>13.4</v>
      </c>
      <c r="IV393" s="1">
        <v>13.5</v>
      </c>
      <c r="IW393" s="1">
        <v>13.6</v>
      </c>
      <c r="IX393" s="1">
        <v>13.6</v>
      </c>
      <c r="IY393" s="1">
        <v>12.8</v>
      </c>
      <c r="IZ393" s="1">
        <v>12.9</v>
      </c>
      <c r="JA393" s="1">
        <v>13.4</v>
      </c>
      <c r="JB393" s="1">
        <v>14.4</v>
      </c>
      <c r="JC393" s="1">
        <v>15.5</v>
      </c>
      <c r="JD393" s="1">
        <v>14.2</v>
      </c>
      <c r="JE393" s="1">
        <v>13.7</v>
      </c>
      <c r="JF393" s="1">
        <v>13.4</v>
      </c>
      <c r="JG393" s="1">
        <v>11.9</v>
      </c>
      <c r="JH393" s="1">
        <v>12.8</v>
      </c>
      <c r="JI393" s="1">
        <v>13.7</v>
      </c>
      <c r="JJ393" s="1">
        <v>13.3</v>
      </c>
      <c r="JK393" s="1">
        <v>14.6</v>
      </c>
      <c r="JL393" s="1">
        <v>12.8</v>
      </c>
      <c r="JM393" s="1">
        <v>13.4</v>
      </c>
      <c r="JN393" s="1">
        <v>12.3</v>
      </c>
      <c r="JO393" s="1">
        <v>14.1</v>
      </c>
      <c r="JP393" s="1">
        <v>13</v>
      </c>
      <c r="JQ393" s="1">
        <v>14.6</v>
      </c>
      <c r="JR393" s="1">
        <v>14</v>
      </c>
      <c r="JS393" s="1">
        <v>14.8</v>
      </c>
      <c r="JT393" s="1">
        <v>12.8</v>
      </c>
      <c r="JU393" s="1">
        <v>13.4</v>
      </c>
      <c r="JV393" s="1">
        <v>13.2</v>
      </c>
      <c r="JW393" s="1">
        <v>14.9</v>
      </c>
      <c r="JX393" s="1">
        <v>14.6</v>
      </c>
      <c r="JY393" s="1">
        <v>13.1</v>
      </c>
      <c r="JZ393" s="1">
        <v>12.9</v>
      </c>
      <c r="KA393" s="1">
        <v>13.8</v>
      </c>
      <c r="KB393" s="1">
        <v>14.7</v>
      </c>
      <c r="KC393" s="1">
        <v>14.6</v>
      </c>
      <c r="KD393" s="1">
        <v>12</v>
      </c>
      <c r="KE393" s="1">
        <v>13.8</v>
      </c>
      <c r="KF393" s="1">
        <v>12.4</v>
      </c>
      <c r="KG393" s="1">
        <v>14.1</v>
      </c>
      <c r="KH393" s="1">
        <v>14.3</v>
      </c>
      <c r="KI393" s="1">
        <v>12</v>
      </c>
      <c r="KJ393" s="1">
        <v>13.4</v>
      </c>
      <c r="KK393" s="1">
        <v>14.2</v>
      </c>
      <c r="KL393" s="1">
        <v>13.9</v>
      </c>
      <c r="KM393" s="1">
        <v>14</v>
      </c>
      <c r="KN393" s="1">
        <v>14.3</v>
      </c>
      <c r="KO393" s="1">
        <v>13.9</v>
      </c>
      <c r="KP393" s="1">
        <v>13.2</v>
      </c>
      <c r="KQ393" s="1">
        <v>13.8</v>
      </c>
      <c r="KR393" s="1">
        <v>13.8</v>
      </c>
      <c r="KS393" s="1">
        <v>13.8</v>
      </c>
      <c r="KT393" s="1">
        <v>14.4</v>
      </c>
      <c r="KU393" s="1">
        <v>14.5</v>
      </c>
      <c r="KV393" s="1">
        <v>15</v>
      </c>
      <c r="KW393" s="1">
        <v>14</v>
      </c>
      <c r="KX393" s="1">
        <v>14.4</v>
      </c>
      <c r="KY393" s="1">
        <v>13.6</v>
      </c>
      <c r="KZ393" s="1">
        <v>15.3</v>
      </c>
      <c r="LA393" s="1">
        <v>13.1</v>
      </c>
      <c r="LB393" s="1">
        <v>13.9</v>
      </c>
      <c r="LC393" s="1">
        <v>15</v>
      </c>
      <c r="LD393" s="1">
        <v>15.5</v>
      </c>
      <c r="LE393" s="1">
        <v>15.2</v>
      </c>
      <c r="LF393" s="1">
        <v>14.7</v>
      </c>
      <c r="LG393" s="1">
        <v>14.6</v>
      </c>
      <c r="LH393" s="1">
        <v>14.8</v>
      </c>
      <c r="LI393" s="1">
        <v>14.5</v>
      </c>
      <c r="LJ393" s="1">
        <v>14.7</v>
      </c>
      <c r="LK393" s="1">
        <v>15.7</v>
      </c>
      <c r="LL393" s="1">
        <v>15.7</v>
      </c>
      <c r="LM393" s="1">
        <v>14.4</v>
      </c>
      <c r="LN393" s="1">
        <v>14</v>
      </c>
      <c r="LO393" s="1">
        <v>15.1</v>
      </c>
      <c r="LP393" s="1">
        <v>14.5</v>
      </c>
      <c r="LQ393" s="1">
        <v>14.3</v>
      </c>
      <c r="LR393" s="1">
        <v>13.9</v>
      </c>
      <c r="LS393" s="1">
        <v>12.9</v>
      </c>
      <c r="LT393" s="1">
        <v>14.6</v>
      </c>
      <c r="LU393" s="1">
        <v>14.4</v>
      </c>
      <c r="LV393" s="1">
        <v>13.5</v>
      </c>
      <c r="LW393" s="1">
        <v>13.9</v>
      </c>
      <c r="LX393" s="1">
        <v>15.1</v>
      </c>
      <c r="LY393" s="1">
        <v>15.3</v>
      </c>
      <c r="LZ393" s="1">
        <v>14.9</v>
      </c>
      <c r="MA393" s="1">
        <v>15.6</v>
      </c>
      <c r="MB393" s="1">
        <v>15.1</v>
      </c>
      <c r="MC393" s="1">
        <v>14</v>
      </c>
      <c r="MD393" s="1">
        <v>14.3</v>
      </c>
      <c r="ME393" s="1">
        <v>65535</v>
      </c>
      <c r="MF393" s="1">
        <v>65535</v>
      </c>
      <c r="MG393" s="1">
        <v>65535</v>
      </c>
      <c r="MH393" s="1">
        <v>65535</v>
      </c>
      <c r="MI393" s="1">
        <v>65535</v>
      </c>
      <c r="MJ393" s="1">
        <v>65535</v>
      </c>
      <c r="MK393" s="1">
        <v>65535</v>
      </c>
      <c r="ML393" s="1">
        <v>65535</v>
      </c>
      <c r="MM393" s="1">
        <v>65535</v>
      </c>
      <c r="MN393" s="1">
        <v>65535</v>
      </c>
      <c r="MO393" s="1">
        <v>65535</v>
      </c>
      <c r="MP393" s="1">
        <v>65535</v>
      </c>
      <c r="MQ393" s="1">
        <v>65535</v>
      </c>
      <c r="MR393" s="1">
        <v>65535</v>
      </c>
      <c r="MS393" s="1">
        <v>65535</v>
      </c>
      <c r="MT393" s="1">
        <v>65535</v>
      </c>
      <c r="MU393" s="1">
        <v>65535</v>
      </c>
      <c r="MV393" s="1">
        <v>65535</v>
      </c>
      <c r="MW393" s="1">
        <v>65535</v>
      </c>
      <c r="MX393" s="1">
        <v>65535</v>
      </c>
      <c r="MY393" s="1">
        <v>65535</v>
      </c>
      <c r="MZ393" s="1">
        <v>65535</v>
      </c>
      <c r="NA393" s="1">
        <v>65535</v>
      </c>
      <c r="NB393" s="1">
        <v>65535</v>
      </c>
      <c r="NC393" s="1">
        <v>65535</v>
      </c>
      <c r="ND393" s="1">
        <v>65535</v>
      </c>
      <c r="NE393" s="1">
        <v>65535</v>
      </c>
      <c r="NF393" s="1">
        <v>65535</v>
      </c>
      <c r="NG393" s="1">
        <v>65535</v>
      </c>
      <c r="NH393" s="1">
        <v>65535</v>
      </c>
      <c r="NI393" s="1">
        <v>15.4</v>
      </c>
      <c r="NJ393" s="6">
        <f t="shared" si="319"/>
        <v>0.967741935483871</v>
      </c>
      <c r="NK393" s="3">
        <f t="shared" si="320"/>
        <v>0.9642857142857143</v>
      </c>
      <c r="NL393" s="3">
        <f t="shared" si="321"/>
        <v>1</v>
      </c>
      <c r="NM393" s="3">
        <f t="shared" si="322"/>
        <v>1</v>
      </c>
      <c r="NN393" s="3">
        <f t="shared" si="323"/>
        <v>1</v>
      </c>
      <c r="NO393" s="3">
        <f t="shared" si="324"/>
        <v>1</v>
      </c>
      <c r="NP393" s="3">
        <f t="shared" si="325"/>
        <v>1</v>
      </c>
      <c r="NQ393" s="3">
        <f t="shared" si="326"/>
        <v>1</v>
      </c>
      <c r="NR393" s="3">
        <f t="shared" si="327"/>
        <v>1</v>
      </c>
      <c r="NS393" s="3">
        <f t="shared" si="328"/>
        <v>1</v>
      </c>
      <c r="NT393" s="3">
        <f t="shared" si="329"/>
        <v>1</v>
      </c>
      <c r="NU393" s="3">
        <f t="shared" si="330"/>
        <v>3.2258064516129031E-2</v>
      </c>
      <c r="NV393" s="3">
        <f t="shared" si="331"/>
        <v>0.9123287671232877</v>
      </c>
      <c r="NW393" s="5">
        <f t="shared" si="332"/>
        <v>14.036666666666665</v>
      </c>
      <c r="NX393" s="1">
        <f t="shared" si="333"/>
        <v>14.562962962962963</v>
      </c>
      <c r="NY393" s="1">
        <f t="shared" si="334"/>
        <v>14.564516129032256</v>
      </c>
      <c r="NZ393" s="1">
        <f t="shared" si="335"/>
        <v>14.216666666666665</v>
      </c>
      <c r="OA393" s="1">
        <f t="shared" si="336"/>
        <v>14.190322580645155</v>
      </c>
      <c r="OB393" s="1">
        <f t="shared" si="337"/>
        <v>13.919999999999998</v>
      </c>
      <c r="OC393" s="1">
        <f t="shared" si="338"/>
        <v>13.193548387096772</v>
      </c>
      <c r="OD393" s="1">
        <f t="shared" si="339"/>
        <v>12.077419354838712</v>
      </c>
      <c r="OE393" s="1">
        <f t="shared" si="340"/>
        <v>13.47</v>
      </c>
      <c r="OF393" s="1">
        <f t="shared" si="341"/>
        <v>13.86774193548387</v>
      </c>
      <c r="OG393" s="1">
        <f t="shared" si="342"/>
        <v>14.573333333333332</v>
      </c>
      <c r="OH393" s="1" t="e">
        <f t="shared" si="343"/>
        <v>#N/A</v>
      </c>
      <c r="OI393" s="111" t="e">
        <f>NA()</f>
        <v>#N/A</v>
      </c>
      <c r="OJ393" s="112" t="e">
        <f>NA()</f>
        <v>#N/A</v>
      </c>
      <c r="OK393" s="112" t="e">
        <f>NA()</f>
        <v>#N/A</v>
      </c>
      <c r="OL393" s="112" t="e">
        <f>NA()</f>
        <v>#N/A</v>
      </c>
      <c r="OM393" s="112" t="e">
        <f>NA()</f>
        <v>#N/A</v>
      </c>
      <c r="ON393" s="112" t="e">
        <f>NA()</f>
        <v>#N/A</v>
      </c>
      <c r="OO393" s="112" t="e">
        <f>NA()</f>
        <v>#N/A</v>
      </c>
      <c r="OP393" s="112" t="e">
        <f>NA()</f>
        <v>#N/A</v>
      </c>
      <c r="OQ393" s="112" t="e">
        <f>NA()</f>
        <v>#N/A</v>
      </c>
      <c r="OR393" s="112" t="e">
        <f>NA()</f>
        <v>#N/A</v>
      </c>
      <c r="OS393" s="112" t="e">
        <f>NA()</f>
        <v>#N/A</v>
      </c>
      <c r="OT393" s="112" t="e">
        <f>NA()</f>
        <v>#N/A</v>
      </c>
      <c r="OU393" s="5" t="e">
        <f t="shared" si="295"/>
        <v>#N/A</v>
      </c>
      <c r="OV393" s="1" t="e">
        <f t="shared" si="296"/>
        <v>#N/A</v>
      </c>
      <c r="OW393" s="1" t="e">
        <f t="shared" si="297"/>
        <v>#N/A</v>
      </c>
      <c r="OX393" s="1" t="e">
        <f t="shared" si="298"/>
        <v>#N/A</v>
      </c>
      <c r="OY393" s="1" t="e">
        <f t="shared" si="299"/>
        <v>#N/A</v>
      </c>
      <c r="OZ393" s="1" t="e">
        <f t="shared" si="300"/>
        <v>#N/A</v>
      </c>
      <c r="PA393" s="1" t="e">
        <f t="shared" si="301"/>
        <v>#N/A</v>
      </c>
      <c r="PB393" s="1" t="e">
        <f t="shared" si="302"/>
        <v>#N/A</v>
      </c>
      <c r="PC393" s="1" t="e">
        <f t="shared" si="303"/>
        <v>#N/A</v>
      </c>
      <c r="PD393" s="1" t="e">
        <f t="shared" si="304"/>
        <v>#N/A</v>
      </c>
      <c r="PE393" s="1" t="e">
        <f t="shared" si="305"/>
        <v>#N/A</v>
      </c>
      <c r="PF393" s="1" t="e">
        <f t="shared" si="306"/>
        <v>#N/A</v>
      </c>
      <c r="PG393" s="111" t="e">
        <f>NA()</f>
        <v>#N/A</v>
      </c>
      <c r="PH393" s="112" t="e">
        <f>NA()</f>
        <v>#N/A</v>
      </c>
      <c r="PI393" s="112" t="e">
        <f>NA()</f>
        <v>#N/A</v>
      </c>
      <c r="PJ393" s="112" t="e">
        <f>NA()</f>
        <v>#N/A</v>
      </c>
      <c r="PK393" s="112" t="e">
        <f>NA()</f>
        <v>#N/A</v>
      </c>
      <c r="PL393" s="112" t="e">
        <f>NA()</f>
        <v>#N/A</v>
      </c>
      <c r="PM393" s="112" t="e">
        <f>NA()</f>
        <v>#N/A</v>
      </c>
      <c r="PN393" s="112" t="e">
        <f>NA()</f>
        <v>#N/A</v>
      </c>
      <c r="PO393" s="112" t="e">
        <f>NA()</f>
        <v>#N/A</v>
      </c>
      <c r="PP393" s="112" t="e">
        <f>NA()</f>
        <v>#N/A</v>
      </c>
      <c r="PQ393" s="112" t="e">
        <f>NA()</f>
        <v>#N/A</v>
      </c>
      <c r="PR393" s="137" t="e">
        <f>NA()</f>
        <v>#N/A</v>
      </c>
      <c r="PS393" s="5">
        <f t="array" ref="PS393">+IF(ISERROR($NW393)=FALSE,MIN(IF($H393:$AL393&lt;65534,$H393:$AL393,"")),NA())</f>
        <v>12.2</v>
      </c>
      <c r="PT393" s="1">
        <f t="array" ref="PT393">+IF(ISERROR($NX393)=FALSE,MIN(IF($AM393:$BN393&lt;65534,$AM393:$BN393,"")),NA())</f>
        <v>12.4</v>
      </c>
      <c r="PU393" s="1">
        <f t="array" ref="PU393">+IF(ISERROR($NY393)=FALSE,MIN(IF($BP393:$CT393&lt;65534,$BP393:$CT393,"")),NA())</f>
        <v>12.9</v>
      </c>
      <c r="PV393" s="1">
        <f t="array" ref="PV393">+IF(ISERROR($NZ393)=FALSE,MIN(IF($CU393:$DX393&lt;65534,$CU393:$DX393,"")),NA())</f>
        <v>12.3</v>
      </c>
      <c r="PW393" s="1">
        <f t="array" ref="PW393">+IF(ISERROR($OA393)=FALSE,MIN(IF($DY393:$FC393&lt;65534,$DY393:$FC393,"")),NA())</f>
        <v>12</v>
      </c>
      <c r="PX393" s="1">
        <f t="array" ref="PX393">+IF(ISERROR($OB393)=FALSE,MIN(IF($FD393:$GG393&lt;65534,$FD393:$GG393,"")),NA())</f>
        <v>12.1</v>
      </c>
      <c r="PY393" s="1">
        <f t="array" ref="PY393">+IF(ISERROR($OC393)=FALSE,MIN(IF($GH393:$HL393&lt;65534,$GH393:$HL393,"")),NA())</f>
        <v>11</v>
      </c>
      <c r="PZ393" s="1">
        <f t="array" ref="PZ393">+IF(ISERROR($OD393)=FALSE,MIN(IF($HM393:$IQ393&lt;65534,$HM393:$IQ393,"")),NA())</f>
        <v>10.7</v>
      </c>
      <c r="QA393" s="1">
        <f t="array" ref="QA393">+IF(ISERROR($OE393)=FALSE,MIN(IF($IR393:$JU393&lt;65534,$IR393:$JU393,"")),NA())</f>
        <v>11.9</v>
      </c>
      <c r="QB393" s="1">
        <f t="array" ref="QB393">+IF(ISERROR($OF393)=FALSE,MIN(IF($JV393:$KZ393&lt;65534,$JV393:$KZ393,"")),NA())</f>
        <v>12</v>
      </c>
      <c r="QC393" s="1">
        <f t="array" ref="QC393">+IF(ISERROR($OG393)=FALSE,MIN(IF($LA393:$MD393&lt;65534,$LA393:$MD393,"")),NA())</f>
        <v>12.9</v>
      </c>
      <c r="QD393" s="1" t="e">
        <f t="array" ref="QD393">+IF(ISERROR($OH393)=FALSE,MIN(IF($ME393:$NI393&lt;65534,$ME393:$NI393,"")),NA())</f>
        <v>#N/A</v>
      </c>
      <c r="QE393" s="5" t="e">
        <f t="shared" si="307"/>
        <v>#N/A</v>
      </c>
      <c r="QF393" s="1" t="e">
        <f t="shared" si="308"/>
        <v>#N/A</v>
      </c>
      <c r="QG393" s="1" t="e">
        <f t="shared" si="309"/>
        <v>#N/A</v>
      </c>
      <c r="QH393" s="1" t="e">
        <f t="shared" si="310"/>
        <v>#N/A</v>
      </c>
      <c r="QI393" s="1" t="e">
        <f t="shared" si="311"/>
        <v>#N/A</v>
      </c>
      <c r="QJ393" s="1" t="e">
        <f t="shared" si="312"/>
        <v>#N/A</v>
      </c>
      <c r="QK393" s="1" t="e">
        <f t="shared" si="313"/>
        <v>#N/A</v>
      </c>
      <c r="QL393" s="1" t="e">
        <f t="shared" si="314"/>
        <v>#N/A</v>
      </c>
      <c r="QM393" s="1" t="e">
        <f t="shared" si="315"/>
        <v>#N/A</v>
      </c>
      <c r="QN393" s="1" t="e">
        <f t="shared" si="316"/>
        <v>#N/A</v>
      </c>
      <c r="QO393" s="1" t="e">
        <f t="shared" si="317"/>
        <v>#N/A</v>
      </c>
      <c r="QP393" s="1" t="e">
        <f t="shared" si="318"/>
        <v>#N/A</v>
      </c>
      <c r="QQ393" s="5" t="s">
        <v>893</v>
      </c>
    </row>
    <row r="394" spans="1:459" s="1" customFormat="1" x14ac:dyDescent="0.2">
      <c r="A394" s="107">
        <v>21015060</v>
      </c>
      <c r="B394" s="108">
        <v>-76.118888888888875</v>
      </c>
      <c r="C394" s="108">
        <v>2.221111111111111</v>
      </c>
      <c r="D394" s="109">
        <v>1550</v>
      </c>
      <c r="E394" s="110" t="s">
        <v>737</v>
      </c>
      <c r="F394" s="110" t="s">
        <v>738</v>
      </c>
      <c r="G394" s="110" t="s">
        <v>32</v>
      </c>
      <c r="H394" s="1">
        <v>65535</v>
      </c>
      <c r="I394" s="1">
        <v>11.3</v>
      </c>
      <c r="J394" s="1">
        <v>13.9</v>
      </c>
      <c r="K394" s="1">
        <v>15.3</v>
      </c>
      <c r="L394" s="1">
        <v>13.9</v>
      </c>
      <c r="M394" s="1">
        <v>14.5</v>
      </c>
      <c r="N394" s="1">
        <v>14.5</v>
      </c>
      <c r="O394" s="1">
        <v>17</v>
      </c>
      <c r="P394" s="1">
        <v>17.3</v>
      </c>
      <c r="Q394" s="1">
        <v>16.8</v>
      </c>
      <c r="R394" s="1">
        <v>17.899999999999999</v>
      </c>
      <c r="S394" s="1">
        <v>16.5</v>
      </c>
      <c r="T394" s="1">
        <v>15.7</v>
      </c>
      <c r="U394" s="1">
        <v>17.5</v>
      </c>
      <c r="V394" s="1">
        <v>15.7</v>
      </c>
      <c r="W394" s="1">
        <v>16.2</v>
      </c>
      <c r="X394" s="1">
        <v>17.2</v>
      </c>
      <c r="Y394" s="1">
        <v>17.2</v>
      </c>
      <c r="Z394" s="1">
        <v>17.399999999999999</v>
      </c>
      <c r="AA394" s="1">
        <v>16.2</v>
      </c>
      <c r="AB394" s="1">
        <v>15.3</v>
      </c>
      <c r="AC394" s="1">
        <v>17.600000000000001</v>
      </c>
      <c r="AD394" s="1">
        <v>17.2</v>
      </c>
      <c r="AE394" s="1">
        <v>17.5</v>
      </c>
      <c r="AF394" s="1">
        <v>17.399999999999999</v>
      </c>
      <c r="AG394" s="1">
        <v>16.8</v>
      </c>
      <c r="AH394" s="1">
        <v>16.8</v>
      </c>
      <c r="AI394" s="1">
        <v>14.7</v>
      </c>
      <c r="AJ394" s="1">
        <v>17.8</v>
      </c>
      <c r="AK394" s="1">
        <v>18.399999999999999</v>
      </c>
      <c r="AL394" s="1">
        <v>18.399999999999999</v>
      </c>
      <c r="AM394" s="1">
        <v>65535</v>
      </c>
      <c r="AN394" s="1">
        <v>15.5</v>
      </c>
      <c r="AO394" s="1">
        <v>17.8</v>
      </c>
      <c r="AP394" s="1">
        <v>17.8</v>
      </c>
      <c r="AQ394" s="1">
        <v>18.2</v>
      </c>
      <c r="AR394" s="1">
        <v>17.600000000000001</v>
      </c>
      <c r="AS394" s="1">
        <v>14.4</v>
      </c>
      <c r="AT394" s="1">
        <v>17.600000000000001</v>
      </c>
      <c r="AU394" s="1">
        <v>17.899999999999999</v>
      </c>
      <c r="AV394" s="1">
        <v>17.2</v>
      </c>
      <c r="AW394" s="1">
        <v>17.899999999999999</v>
      </c>
      <c r="AX394" s="1">
        <v>17.399999999999999</v>
      </c>
      <c r="AY394" s="1">
        <v>16.600000000000001</v>
      </c>
      <c r="AZ394" s="1">
        <v>15.3</v>
      </c>
      <c r="BA394" s="1">
        <v>16.600000000000001</v>
      </c>
      <c r="BB394" s="1">
        <v>18.2</v>
      </c>
      <c r="BC394" s="1">
        <v>16.600000000000001</v>
      </c>
      <c r="BD394" s="1">
        <v>18.3</v>
      </c>
      <c r="BE394" s="1">
        <v>17.3</v>
      </c>
      <c r="BF394" s="1">
        <v>17.3</v>
      </c>
      <c r="BG394" s="1">
        <v>18.2</v>
      </c>
      <c r="BH394" s="1">
        <v>15.5</v>
      </c>
      <c r="BI394" s="1">
        <v>14.8</v>
      </c>
      <c r="BJ394" s="1">
        <v>17.399999999999999</v>
      </c>
      <c r="BK394" s="1">
        <v>17.8</v>
      </c>
      <c r="BL394" s="1">
        <v>15.9</v>
      </c>
      <c r="BM394" s="1">
        <v>15.8</v>
      </c>
      <c r="BN394" s="1">
        <v>17</v>
      </c>
      <c r="BO394" s="102"/>
      <c r="BP394" s="1">
        <v>16.899999999999999</v>
      </c>
      <c r="BQ394" s="1">
        <v>17.8</v>
      </c>
      <c r="BR394" s="1">
        <v>17.3</v>
      </c>
      <c r="BS394" s="1">
        <v>15.7</v>
      </c>
      <c r="BT394" s="1">
        <v>16.399999999999999</v>
      </c>
      <c r="BU394" s="1">
        <v>14.9</v>
      </c>
      <c r="BV394" s="1">
        <v>16.2</v>
      </c>
      <c r="BW394" s="1">
        <v>13.6</v>
      </c>
      <c r="BX394" s="1">
        <v>17.8</v>
      </c>
      <c r="BY394" s="1">
        <v>18</v>
      </c>
      <c r="BZ394" s="1">
        <v>16.3</v>
      </c>
      <c r="CA394" s="1">
        <v>14.5</v>
      </c>
      <c r="CB394" s="1">
        <v>17</v>
      </c>
      <c r="CC394" s="1">
        <v>18</v>
      </c>
      <c r="CD394" s="1">
        <v>17.8</v>
      </c>
      <c r="CE394" s="1">
        <v>14.7</v>
      </c>
      <c r="CF394" s="1">
        <v>17.5</v>
      </c>
      <c r="CG394" s="1">
        <v>16.100000000000001</v>
      </c>
      <c r="CH394" s="1">
        <v>17.899999999999999</v>
      </c>
      <c r="CI394" s="1">
        <v>17.7</v>
      </c>
      <c r="CJ394" s="1">
        <v>19</v>
      </c>
      <c r="CK394" s="1">
        <v>17.5</v>
      </c>
      <c r="CL394" s="1">
        <v>17.3</v>
      </c>
      <c r="CM394" s="1">
        <v>18.100000000000001</v>
      </c>
      <c r="CN394" s="1">
        <v>15.3</v>
      </c>
      <c r="CO394" s="1">
        <v>17.600000000000001</v>
      </c>
      <c r="CP394" s="1">
        <v>18</v>
      </c>
      <c r="CQ394" s="1">
        <v>19</v>
      </c>
      <c r="CR394" s="1">
        <v>19</v>
      </c>
      <c r="CS394" s="1">
        <v>18</v>
      </c>
      <c r="CT394" s="1">
        <v>18.7</v>
      </c>
      <c r="CU394" s="1">
        <v>16.399999999999999</v>
      </c>
      <c r="CV394" s="1">
        <v>18.5</v>
      </c>
      <c r="CW394" s="1">
        <v>18.8</v>
      </c>
      <c r="CX394" s="1">
        <v>16</v>
      </c>
      <c r="CY394" s="1">
        <v>18.600000000000001</v>
      </c>
      <c r="CZ394" s="1">
        <v>17.399999999999999</v>
      </c>
      <c r="DA394" s="1">
        <v>18.3</v>
      </c>
      <c r="DB394" s="1">
        <v>17.899999999999999</v>
      </c>
      <c r="DC394" s="1">
        <v>14.4</v>
      </c>
      <c r="DD394" s="1">
        <v>14.1</v>
      </c>
      <c r="DE394" s="1">
        <v>16.600000000000001</v>
      </c>
      <c r="DF394" s="1">
        <v>16.5</v>
      </c>
      <c r="DG394" s="1">
        <v>17.3</v>
      </c>
      <c r="DH394" s="1">
        <v>15</v>
      </c>
      <c r="DI394" s="1">
        <v>18</v>
      </c>
      <c r="DJ394" s="1">
        <v>14.9</v>
      </c>
      <c r="DK394" s="1">
        <v>15.2</v>
      </c>
      <c r="DL394" s="1">
        <v>17.100000000000001</v>
      </c>
      <c r="DM394" s="1">
        <v>15.8</v>
      </c>
      <c r="DN394" s="1">
        <v>17.5</v>
      </c>
      <c r="DO394" s="1">
        <v>17.8</v>
      </c>
      <c r="DP394" s="1">
        <v>17.399999999999999</v>
      </c>
      <c r="DQ394" s="1">
        <v>18.5</v>
      </c>
      <c r="DR394" s="1">
        <v>17.399999999999999</v>
      </c>
      <c r="DS394" s="1">
        <v>15.8</v>
      </c>
      <c r="DT394" s="1">
        <v>16.3</v>
      </c>
      <c r="DU394" s="1">
        <v>18.3</v>
      </c>
      <c r="DV394" s="1">
        <v>14.4</v>
      </c>
      <c r="DW394" s="1">
        <v>17.399999999999999</v>
      </c>
      <c r="DX394" s="1">
        <v>16.399999999999999</v>
      </c>
      <c r="DY394" s="1">
        <v>13</v>
      </c>
      <c r="DZ394" s="1">
        <v>17.399999999999999</v>
      </c>
      <c r="EA394" s="1">
        <v>15.6</v>
      </c>
      <c r="EB394" s="1">
        <v>16.5</v>
      </c>
      <c r="EC394" s="1">
        <v>16.100000000000001</v>
      </c>
      <c r="ED394" s="1">
        <v>18.399999999999999</v>
      </c>
      <c r="EE394" s="1">
        <v>17.7</v>
      </c>
      <c r="EF394" s="1">
        <v>18</v>
      </c>
      <c r="EG394" s="1">
        <v>17.600000000000001</v>
      </c>
      <c r="EH394" s="1">
        <v>16.399999999999999</v>
      </c>
      <c r="EI394" s="1">
        <v>16</v>
      </c>
      <c r="EJ394" s="1">
        <v>18.5</v>
      </c>
      <c r="EK394" s="1">
        <v>17.8</v>
      </c>
      <c r="EL394" s="1">
        <v>17.899999999999999</v>
      </c>
      <c r="EM394" s="1">
        <v>17.600000000000001</v>
      </c>
      <c r="EN394" s="1">
        <v>17.8</v>
      </c>
      <c r="EO394" s="1">
        <v>16.2</v>
      </c>
      <c r="EP394" s="1">
        <v>17.899999999999999</v>
      </c>
      <c r="EQ394" s="1">
        <v>18</v>
      </c>
      <c r="ER394" s="1">
        <v>17.100000000000001</v>
      </c>
      <c r="ES394" s="1">
        <v>16.5</v>
      </c>
      <c r="ET394" s="1">
        <v>13.7</v>
      </c>
      <c r="EU394" s="1">
        <v>16.7</v>
      </c>
      <c r="EV394" s="1">
        <v>17.2</v>
      </c>
      <c r="EW394" s="1">
        <v>17.100000000000001</v>
      </c>
      <c r="EX394" s="1">
        <v>17.5</v>
      </c>
      <c r="EY394" s="1">
        <v>12.6</v>
      </c>
      <c r="EZ394" s="1">
        <v>16.7</v>
      </c>
      <c r="FA394" s="1">
        <v>17.5</v>
      </c>
      <c r="FB394" s="1">
        <v>17.7</v>
      </c>
      <c r="FC394" s="1">
        <v>18.3</v>
      </c>
      <c r="FD394" s="1">
        <v>15.9</v>
      </c>
      <c r="FE394" s="1">
        <v>17</v>
      </c>
      <c r="FF394" s="1">
        <v>17.2</v>
      </c>
      <c r="FG394" s="1">
        <v>14.7</v>
      </c>
      <c r="FH394" s="1">
        <v>17.100000000000001</v>
      </c>
      <c r="FI394" s="1">
        <v>16.8</v>
      </c>
      <c r="FJ394" s="1">
        <v>15.6</v>
      </c>
      <c r="FK394" s="1">
        <v>13.6</v>
      </c>
      <c r="FL394" s="1">
        <v>15.9</v>
      </c>
      <c r="FM394" s="1">
        <v>17.2</v>
      </c>
      <c r="FN394" s="1">
        <v>17.5</v>
      </c>
      <c r="FO394" s="1">
        <v>17.8</v>
      </c>
      <c r="FP394" s="1">
        <v>15.9</v>
      </c>
      <c r="FQ394" s="1">
        <v>18</v>
      </c>
      <c r="FR394" s="1">
        <v>15.4</v>
      </c>
      <c r="FS394" s="1">
        <v>17.7</v>
      </c>
      <c r="FT394" s="1">
        <v>17</v>
      </c>
      <c r="FU394" s="1">
        <v>16.399999999999999</v>
      </c>
      <c r="FV394" s="1">
        <v>16.100000000000001</v>
      </c>
      <c r="FW394" s="1">
        <v>16.399999999999999</v>
      </c>
      <c r="FX394" s="1">
        <v>17.600000000000001</v>
      </c>
      <c r="FY394" s="1">
        <v>17.5</v>
      </c>
      <c r="FZ394" s="1">
        <v>17</v>
      </c>
      <c r="GA394" s="1">
        <v>17.100000000000001</v>
      </c>
      <c r="GB394" s="1">
        <v>15.2</v>
      </c>
      <c r="GC394" s="1">
        <v>16.5</v>
      </c>
      <c r="GD394" s="1">
        <v>17.399999999999999</v>
      </c>
      <c r="GE394" s="1">
        <v>17.899999999999999</v>
      </c>
      <c r="GF394" s="1">
        <v>14.6</v>
      </c>
      <c r="GG394" s="1">
        <v>16.5</v>
      </c>
      <c r="GH394" s="1">
        <v>16.3</v>
      </c>
      <c r="GI394" s="1">
        <v>15.6</v>
      </c>
      <c r="GJ394" s="1">
        <v>16.2</v>
      </c>
      <c r="GK394" s="1">
        <v>17.399999999999999</v>
      </c>
      <c r="GL394" s="1">
        <v>14.3</v>
      </c>
      <c r="GM394" s="1">
        <v>15.5</v>
      </c>
      <c r="GN394" s="1">
        <v>15.2</v>
      </c>
      <c r="GO394" s="1">
        <v>16.600000000000001</v>
      </c>
      <c r="GP394" s="1">
        <v>15.6</v>
      </c>
      <c r="GQ394" s="1">
        <v>15.6</v>
      </c>
      <c r="GR394" s="1">
        <v>15.2</v>
      </c>
      <c r="GS394" s="1">
        <v>15.7</v>
      </c>
      <c r="GT394" s="1">
        <v>16</v>
      </c>
      <c r="GU394" s="1">
        <v>17.100000000000001</v>
      </c>
      <c r="GV394" s="1">
        <v>16</v>
      </c>
      <c r="GW394" s="1">
        <v>16.399999999999999</v>
      </c>
      <c r="GX394" s="1">
        <v>16.3</v>
      </c>
      <c r="GY394" s="1">
        <v>15.9</v>
      </c>
      <c r="GZ394" s="1">
        <v>16.899999999999999</v>
      </c>
      <c r="HA394" s="1">
        <v>16.899999999999999</v>
      </c>
      <c r="HB394" s="1">
        <v>17.2</v>
      </c>
      <c r="HC394" s="1">
        <v>16.7</v>
      </c>
      <c r="HD394" s="1">
        <v>16.8</v>
      </c>
      <c r="HE394" s="1">
        <v>16.2</v>
      </c>
      <c r="HF394" s="1">
        <v>16.100000000000001</v>
      </c>
      <c r="HG394" s="1">
        <v>16.399999999999999</v>
      </c>
      <c r="HH394" s="1">
        <v>15.7</v>
      </c>
      <c r="HI394" s="1">
        <v>16.7</v>
      </c>
      <c r="HJ394" s="1">
        <v>14.4</v>
      </c>
      <c r="HK394" s="1">
        <v>13.7</v>
      </c>
      <c r="HL394" s="1">
        <v>15.8</v>
      </c>
      <c r="HM394" s="1">
        <v>15.9</v>
      </c>
      <c r="HN394" s="1">
        <v>13.3</v>
      </c>
      <c r="HO394" s="1">
        <v>15.9</v>
      </c>
      <c r="HP394" s="1">
        <v>17</v>
      </c>
      <c r="HQ394" s="1">
        <v>15.2</v>
      </c>
      <c r="HR394" s="1">
        <v>15.1</v>
      </c>
      <c r="HS394" s="1">
        <v>15.9</v>
      </c>
      <c r="HT394" s="1">
        <v>16.8</v>
      </c>
      <c r="HU394" s="1">
        <v>15.7</v>
      </c>
      <c r="HV394" s="1">
        <v>16.2</v>
      </c>
      <c r="HW394" s="1">
        <v>16.600000000000001</v>
      </c>
      <c r="HX394" s="1">
        <v>17.3</v>
      </c>
      <c r="HY394" s="1">
        <v>16.8</v>
      </c>
      <c r="HZ394" s="1">
        <v>17</v>
      </c>
      <c r="IA394" s="1">
        <v>14.6</v>
      </c>
      <c r="IB394" s="1">
        <v>15.1</v>
      </c>
      <c r="IC394" s="1">
        <v>13.5</v>
      </c>
      <c r="ID394" s="1">
        <v>11.8</v>
      </c>
      <c r="IE394" s="1">
        <v>14</v>
      </c>
      <c r="IF394" s="1">
        <v>16.399999999999999</v>
      </c>
      <c r="IG394" s="1">
        <v>14.2</v>
      </c>
      <c r="IH394" s="1">
        <v>14.9</v>
      </c>
      <c r="II394" s="1">
        <v>13.9</v>
      </c>
      <c r="IJ394" s="1">
        <v>15.8</v>
      </c>
      <c r="IK394" s="1">
        <v>13</v>
      </c>
      <c r="IL394" s="1">
        <v>14.2</v>
      </c>
      <c r="IM394" s="1">
        <v>13.4</v>
      </c>
      <c r="IN394" s="1">
        <v>16.600000000000001</v>
      </c>
      <c r="IO394" s="1">
        <v>15.8</v>
      </c>
      <c r="IP394" s="1">
        <v>12.4</v>
      </c>
      <c r="IQ394" s="1">
        <v>15.5</v>
      </c>
      <c r="IR394" s="1">
        <v>17</v>
      </c>
      <c r="IS394" s="1">
        <v>15.2</v>
      </c>
      <c r="IT394" s="1">
        <v>13</v>
      </c>
      <c r="IU394" s="1">
        <v>15.5</v>
      </c>
      <c r="IV394" s="1">
        <v>15.6</v>
      </c>
      <c r="IW394" s="1">
        <v>14.9</v>
      </c>
      <c r="IX394" s="1">
        <v>16</v>
      </c>
      <c r="IY394" s="1">
        <v>13.8</v>
      </c>
      <c r="IZ394" s="1">
        <v>16.3</v>
      </c>
      <c r="JA394" s="1">
        <v>16.2</v>
      </c>
      <c r="JB394" s="1">
        <v>15.4</v>
      </c>
      <c r="JC394" s="1">
        <v>16.8</v>
      </c>
      <c r="JD394" s="1">
        <v>17.600000000000001</v>
      </c>
      <c r="JE394" s="1">
        <v>16.899999999999999</v>
      </c>
      <c r="JF394" s="1">
        <v>15.2</v>
      </c>
      <c r="JG394" s="1">
        <v>12.9</v>
      </c>
      <c r="JH394" s="1">
        <v>13.2</v>
      </c>
      <c r="JI394" s="1">
        <v>15.8</v>
      </c>
      <c r="JJ394" s="1">
        <v>17.100000000000001</v>
      </c>
      <c r="JK394" s="1">
        <v>16.5</v>
      </c>
      <c r="JL394" s="1">
        <v>14.3</v>
      </c>
      <c r="JM394" s="1">
        <v>14.9</v>
      </c>
      <c r="JN394" s="1">
        <v>12.9</v>
      </c>
      <c r="JO394" s="1">
        <v>16.399999999999999</v>
      </c>
      <c r="JP394" s="1">
        <v>13.7</v>
      </c>
      <c r="JQ394" s="1">
        <v>15.6</v>
      </c>
      <c r="JR394" s="1">
        <v>15.1</v>
      </c>
      <c r="JS394" s="1">
        <v>14.3</v>
      </c>
      <c r="JT394" s="1">
        <v>14.6</v>
      </c>
      <c r="JU394" s="1">
        <v>14.6</v>
      </c>
      <c r="JV394" s="1">
        <v>16.399999999999999</v>
      </c>
      <c r="JW394" s="1">
        <v>16.899999999999999</v>
      </c>
      <c r="JX394" s="1">
        <v>16.8</v>
      </c>
      <c r="JY394" s="1">
        <v>14</v>
      </c>
      <c r="JZ394" s="1">
        <v>13.1</v>
      </c>
      <c r="KA394" s="1">
        <v>15.9</v>
      </c>
      <c r="KB394" s="1">
        <v>15.6</v>
      </c>
      <c r="KC394" s="1">
        <v>16.899999999999999</v>
      </c>
      <c r="KD394" s="1">
        <v>11.7</v>
      </c>
      <c r="KE394" s="1">
        <v>15.1</v>
      </c>
      <c r="KF394" s="1">
        <v>14</v>
      </c>
      <c r="KG394" s="1">
        <v>16.100000000000001</v>
      </c>
      <c r="KH394" s="1">
        <v>16.8</v>
      </c>
      <c r="KI394" s="1">
        <v>13</v>
      </c>
      <c r="KJ394" s="1">
        <v>14.6</v>
      </c>
      <c r="KK394" s="1">
        <v>16.8</v>
      </c>
      <c r="KL394" s="1">
        <v>13.9</v>
      </c>
      <c r="KM394" s="1">
        <v>15.9</v>
      </c>
      <c r="KN394" s="1">
        <v>17.399999999999999</v>
      </c>
      <c r="KO394" s="1">
        <v>17.7</v>
      </c>
      <c r="KP394" s="1">
        <v>13.6</v>
      </c>
      <c r="KQ394" s="1">
        <v>17.899999999999999</v>
      </c>
      <c r="KR394" s="1">
        <v>16.899999999999999</v>
      </c>
      <c r="KS394" s="1">
        <v>16.5</v>
      </c>
      <c r="KT394" s="1">
        <v>17.2</v>
      </c>
      <c r="KU394" s="1">
        <v>16.3</v>
      </c>
      <c r="KV394" s="1">
        <v>16.8</v>
      </c>
      <c r="KW394" s="1">
        <v>14.6</v>
      </c>
      <c r="KX394" s="1">
        <v>17.399999999999999</v>
      </c>
      <c r="KY394" s="1">
        <v>15.5</v>
      </c>
      <c r="KZ394" s="1">
        <v>17.7</v>
      </c>
      <c r="LA394" s="1">
        <v>13.1</v>
      </c>
      <c r="LB394" s="1">
        <v>15.6</v>
      </c>
      <c r="LC394" s="1">
        <v>16.899999999999999</v>
      </c>
      <c r="LD394" s="1">
        <v>17.8</v>
      </c>
      <c r="LE394" s="1">
        <v>15.8</v>
      </c>
      <c r="LF394" s="1">
        <v>16.5</v>
      </c>
      <c r="LG394" s="1">
        <v>17.3</v>
      </c>
      <c r="LH394" s="1">
        <v>17.100000000000001</v>
      </c>
      <c r="LI394" s="1">
        <v>16.899999999999999</v>
      </c>
      <c r="LJ394" s="1">
        <v>16.5</v>
      </c>
      <c r="LK394" s="1">
        <v>18.600000000000001</v>
      </c>
      <c r="LL394" s="1">
        <v>18.2</v>
      </c>
      <c r="LM394" s="1">
        <v>16.899999999999999</v>
      </c>
      <c r="LN394" s="1">
        <v>16.899999999999999</v>
      </c>
      <c r="LO394" s="1">
        <v>18.100000000000001</v>
      </c>
      <c r="LP394" s="1">
        <v>18.600000000000001</v>
      </c>
      <c r="LQ394" s="1">
        <v>17.399999999999999</v>
      </c>
      <c r="LR394" s="1">
        <v>18</v>
      </c>
      <c r="LS394" s="1">
        <v>15.1</v>
      </c>
      <c r="LT394" s="1">
        <v>16.5</v>
      </c>
      <c r="LU394" s="1">
        <v>16.399999999999999</v>
      </c>
      <c r="LV394" s="1">
        <v>17.5</v>
      </c>
      <c r="LW394" s="1">
        <v>17.399999999999999</v>
      </c>
      <c r="LX394" s="1">
        <v>17.7</v>
      </c>
      <c r="LY394" s="1">
        <v>16.899999999999999</v>
      </c>
      <c r="LZ394" s="1">
        <v>15.4</v>
      </c>
      <c r="MA394" s="1">
        <v>17.3</v>
      </c>
      <c r="MB394" s="1">
        <v>15.3</v>
      </c>
      <c r="MC394" s="1">
        <v>16.7</v>
      </c>
      <c r="MD394" s="1">
        <v>18.100000000000001</v>
      </c>
      <c r="ME394" s="1">
        <v>65535</v>
      </c>
      <c r="MF394" s="1">
        <v>65535</v>
      </c>
      <c r="MG394" s="1">
        <v>65535</v>
      </c>
      <c r="MH394" s="1">
        <v>65535</v>
      </c>
      <c r="MI394" s="1">
        <v>65535</v>
      </c>
      <c r="MJ394" s="1">
        <v>65535</v>
      </c>
      <c r="MK394" s="1">
        <v>65535</v>
      </c>
      <c r="ML394" s="1">
        <v>65535</v>
      </c>
      <c r="MM394" s="1">
        <v>65535</v>
      </c>
      <c r="MN394" s="1">
        <v>65535</v>
      </c>
      <c r="MO394" s="1">
        <v>65535</v>
      </c>
      <c r="MP394" s="1">
        <v>65535</v>
      </c>
      <c r="MQ394" s="1">
        <v>65535</v>
      </c>
      <c r="MR394" s="1">
        <v>65535</v>
      </c>
      <c r="MS394" s="1">
        <v>65535</v>
      </c>
      <c r="MT394" s="1">
        <v>65535</v>
      </c>
      <c r="MU394" s="1">
        <v>65535</v>
      </c>
      <c r="MV394" s="1">
        <v>65535</v>
      </c>
      <c r="MW394" s="1">
        <v>65535</v>
      </c>
      <c r="MX394" s="1">
        <v>65535</v>
      </c>
      <c r="MY394" s="1">
        <v>65535</v>
      </c>
      <c r="MZ394" s="1">
        <v>65535</v>
      </c>
      <c r="NA394" s="1">
        <v>65535</v>
      </c>
      <c r="NB394" s="1">
        <v>65535</v>
      </c>
      <c r="NC394" s="1">
        <v>65535</v>
      </c>
      <c r="ND394" s="1">
        <v>65535</v>
      </c>
      <c r="NE394" s="1">
        <v>65535</v>
      </c>
      <c r="NF394" s="1">
        <v>65535</v>
      </c>
      <c r="NG394" s="1">
        <v>65535</v>
      </c>
      <c r="NH394" s="1">
        <v>65535</v>
      </c>
      <c r="NI394" s="1">
        <v>17.7</v>
      </c>
      <c r="NJ394" s="6">
        <f t="shared" si="319"/>
        <v>0.967741935483871</v>
      </c>
      <c r="NK394" s="3">
        <f t="shared" si="320"/>
        <v>0.9642857142857143</v>
      </c>
      <c r="NL394" s="3">
        <f t="shared" si="321"/>
        <v>1</v>
      </c>
      <c r="NM394" s="3">
        <f t="shared" si="322"/>
        <v>1</v>
      </c>
      <c r="NN394" s="3">
        <f t="shared" si="323"/>
        <v>1</v>
      </c>
      <c r="NO394" s="3">
        <f t="shared" si="324"/>
        <v>1</v>
      </c>
      <c r="NP394" s="3">
        <f t="shared" si="325"/>
        <v>1</v>
      </c>
      <c r="NQ394" s="3">
        <f t="shared" si="326"/>
        <v>1</v>
      </c>
      <c r="NR394" s="3">
        <f t="shared" si="327"/>
        <v>1</v>
      </c>
      <c r="NS394" s="3">
        <f t="shared" si="328"/>
        <v>1</v>
      </c>
      <c r="NT394" s="3">
        <f t="shared" si="329"/>
        <v>1</v>
      </c>
      <c r="NU394" s="3">
        <f t="shared" si="330"/>
        <v>3.2258064516129031E-2</v>
      </c>
      <c r="NV394" s="3">
        <f t="shared" si="331"/>
        <v>0.9123287671232877</v>
      </c>
      <c r="NW394" s="5">
        <f t="shared" si="332"/>
        <v>16.329999999999998</v>
      </c>
      <c r="NX394" s="1">
        <f t="shared" si="333"/>
        <v>16.959259259259259</v>
      </c>
      <c r="NY394" s="1">
        <f t="shared" si="334"/>
        <v>17.083870967741941</v>
      </c>
      <c r="NZ394" s="1">
        <f t="shared" si="335"/>
        <v>16.799999999999997</v>
      </c>
      <c r="OA394" s="1">
        <f t="shared" si="336"/>
        <v>16.870967741935484</v>
      </c>
      <c r="OB394" s="1">
        <f t="shared" si="337"/>
        <v>16.55</v>
      </c>
      <c r="OC394" s="1">
        <f t="shared" si="338"/>
        <v>16.012903225806447</v>
      </c>
      <c r="OD394" s="1">
        <f t="shared" si="339"/>
        <v>15.154838709677415</v>
      </c>
      <c r="OE394" s="1">
        <f t="shared" si="340"/>
        <v>15.243333333333336</v>
      </c>
      <c r="OF394" s="1">
        <f t="shared" si="341"/>
        <v>15.774193548387093</v>
      </c>
      <c r="OG394" s="1">
        <f t="shared" si="342"/>
        <v>16.883333333333333</v>
      </c>
      <c r="OH394" s="1" t="e">
        <f t="shared" si="343"/>
        <v>#N/A</v>
      </c>
      <c r="OI394" s="111" t="e">
        <f>NA()</f>
        <v>#N/A</v>
      </c>
      <c r="OJ394" s="112" t="e">
        <f>NA()</f>
        <v>#N/A</v>
      </c>
      <c r="OK394" s="112" t="e">
        <f>NA()</f>
        <v>#N/A</v>
      </c>
      <c r="OL394" s="112" t="e">
        <f>NA()</f>
        <v>#N/A</v>
      </c>
      <c r="OM394" s="112" t="e">
        <f>NA()</f>
        <v>#N/A</v>
      </c>
      <c r="ON394" s="112" t="e">
        <f>NA()</f>
        <v>#N/A</v>
      </c>
      <c r="OO394" s="112" t="e">
        <f>NA()</f>
        <v>#N/A</v>
      </c>
      <c r="OP394" s="112" t="e">
        <f>NA()</f>
        <v>#N/A</v>
      </c>
      <c r="OQ394" s="112" t="e">
        <f>NA()</f>
        <v>#N/A</v>
      </c>
      <c r="OR394" s="112" t="e">
        <f>NA()</f>
        <v>#N/A</v>
      </c>
      <c r="OS394" s="112" t="e">
        <f>NA()</f>
        <v>#N/A</v>
      </c>
      <c r="OT394" s="112" t="e">
        <f>NA()</f>
        <v>#N/A</v>
      </c>
      <c r="OU394" s="5" t="e">
        <f t="shared" si="295"/>
        <v>#N/A</v>
      </c>
      <c r="OV394" s="1" t="e">
        <f t="shared" si="296"/>
        <v>#N/A</v>
      </c>
      <c r="OW394" s="1" t="e">
        <f t="shared" si="297"/>
        <v>#N/A</v>
      </c>
      <c r="OX394" s="1" t="e">
        <f t="shared" si="298"/>
        <v>#N/A</v>
      </c>
      <c r="OY394" s="1" t="e">
        <f t="shared" si="299"/>
        <v>#N/A</v>
      </c>
      <c r="OZ394" s="1" t="e">
        <f t="shared" si="300"/>
        <v>#N/A</v>
      </c>
      <c r="PA394" s="1" t="e">
        <f t="shared" si="301"/>
        <v>#N/A</v>
      </c>
      <c r="PB394" s="1" t="e">
        <f t="shared" si="302"/>
        <v>#N/A</v>
      </c>
      <c r="PC394" s="1" t="e">
        <f t="shared" si="303"/>
        <v>#N/A</v>
      </c>
      <c r="PD394" s="1" t="e">
        <f t="shared" si="304"/>
        <v>#N/A</v>
      </c>
      <c r="PE394" s="1" t="e">
        <f t="shared" si="305"/>
        <v>#N/A</v>
      </c>
      <c r="PF394" s="1" t="e">
        <f t="shared" si="306"/>
        <v>#N/A</v>
      </c>
      <c r="PG394" s="111" t="e">
        <f>NA()</f>
        <v>#N/A</v>
      </c>
      <c r="PH394" s="112" t="e">
        <f>NA()</f>
        <v>#N/A</v>
      </c>
      <c r="PI394" s="112" t="e">
        <f>NA()</f>
        <v>#N/A</v>
      </c>
      <c r="PJ394" s="112" t="e">
        <f>NA()</f>
        <v>#N/A</v>
      </c>
      <c r="PK394" s="112" t="e">
        <f>NA()</f>
        <v>#N/A</v>
      </c>
      <c r="PL394" s="112" t="e">
        <f>NA()</f>
        <v>#N/A</v>
      </c>
      <c r="PM394" s="112" t="e">
        <f>NA()</f>
        <v>#N/A</v>
      </c>
      <c r="PN394" s="112" t="e">
        <f>NA()</f>
        <v>#N/A</v>
      </c>
      <c r="PO394" s="112" t="e">
        <f>NA()</f>
        <v>#N/A</v>
      </c>
      <c r="PP394" s="112" t="e">
        <f>NA()</f>
        <v>#N/A</v>
      </c>
      <c r="PQ394" s="112" t="e">
        <f>NA()</f>
        <v>#N/A</v>
      </c>
      <c r="PR394" s="137" t="e">
        <f>NA()</f>
        <v>#N/A</v>
      </c>
      <c r="PS394" s="5">
        <f t="array" ref="PS394">+IF(ISERROR($NW394)=FALSE,MIN(IF($H394:$AL394&lt;65534,$H394:$AL394,"")),NA())</f>
        <v>11.3</v>
      </c>
      <c r="PT394" s="1">
        <f t="array" ref="PT394">+IF(ISERROR($NX394)=FALSE,MIN(IF($AM394:$BN394&lt;65534,$AM394:$BN394,"")),NA())</f>
        <v>14.4</v>
      </c>
      <c r="PU394" s="1">
        <f t="array" ref="PU394">+IF(ISERROR($NY394)=FALSE,MIN(IF($BP394:$CT394&lt;65534,$BP394:$CT394,"")),NA())</f>
        <v>13.6</v>
      </c>
      <c r="PV394" s="1">
        <f t="array" ref="PV394">+IF(ISERROR($NZ394)=FALSE,MIN(IF($CU394:$DX394&lt;65534,$CU394:$DX394,"")),NA())</f>
        <v>14.1</v>
      </c>
      <c r="PW394" s="1">
        <f t="array" ref="PW394">+IF(ISERROR($OA394)=FALSE,MIN(IF($DY394:$FC394&lt;65534,$DY394:$FC394,"")),NA())</f>
        <v>12.6</v>
      </c>
      <c r="PX394" s="1">
        <f t="array" ref="PX394">+IF(ISERROR($OB394)=FALSE,MIN(IF($FD394:$GG394&lt;65534,$FD394:$GG394,"")),NA())</f>
        <v>13.6</v>
      </c>
      <c r="PY394" s="1">
        <f t="array" ref="PY394">+IF(ISERROR($OC394)=FALSE,MIN(IF($GH394:$HL394&lt;65534,$GH394:$HL394,"")),NA())</f>
        <v>13.7</v>
      </c>
      <c r="PZ394" s="1">
        <f t="array" ref="PZ394">+IF(ISERROR($OD394)=FALSE,MIN(IF($HM394:$IQ394&lt;65534,$HM394:$IQ394,"")),NA())</f>
        <v>11.8</v>
      </c>
      <c r="QA394" s="1">
        <f t="array" ref="QA394">+IF(ISERROR($OE394)=FALSE,MIN(IF($IR394:$JU394&lt;65534,$IR394:$JU394,"")),NA())</f>
        <v>12.9</v>
      </c>
      <c r="QB394" s="1">
        <f t="array" ref="QB394">+IF(ISERROR($OF394)=FALSE,MIN(IF($JV394:$KZ394&lt;65534,$JV394:$KZ394,"")),NA())</f>
        <v>11.7</v>
      </c>
      <c r="QC394" s="1">
        <f t="array" ref="QC394">+IF(ISERROR($OG394)=FALSE,MIN(IF($LA394:$MD394&lt;65534,$LA394:$MD394,"")),NA())</f>
        <v>13.1</v>
      </c>
      <c r="QD394" s="1" t="e">
        <f t="array" ref="QD394">+IF(ISERROR($OH394)=FALSE,MIN(IF($ME394:$NI394&lt;65534,$ME394:$NI394,"")),NA())</f>
        <v>#N/A</v>
      </c>
      <c r="QE394" s="5" t="e">
        <f t="shared" si="307"/>
        <v>#N/A</v>
      </c>
      <c r="QF394" s="1" t="e">
        <f t="shared" si="308"/>
        <v>#N/A</v>
      </c>
      <c r="QG394" s="1" t="e">
        <f t="shared" si="309"/>
        <v>#N/A</v>
      </c>
      <c r="QH394" s="1" t="e">
        <f t="shared" si="310"/>
        <v>#N/A</v>
      </c>
      <c r="QI394" s="1" t="e">
        <f t="shared" si="311"/>
        <v>#N/A</v>
      </c>
      <c r="QJ394" s="1" t="e">
        <f t="shared" si="312"/>
        <v>#N/A</v>
      </c>
      <c r="QK394" s="1" t="e">
        <f t="shared" si="313"/>
        <v>#N/A</v>
      </c>
      <c r="QL394" s="1" t="e">
        <f t="shared" si="314"/>
        <v>#N/A</v>
      </c>
      <c r="QM394" s="1" t="e">
        <f t="shared" si="315"/>
        <v>#N/A</v>
      </c>
      <c r="QN394" s="1" t="e">
        <f t="shared" si="316"/>
        <v>#N/A</v>
      </c>
      <c r="QO394" s="1" t="e">
        <f t="shared" si="317"/>
        <v>#N/A</v>
      </c>
      <c r="QP394" s="1" t="e">
        <f t="shared" si="318"/>
        <v>#N/A</v>
      </c>
      <c r="QQ394" s="5" t="s">
        <v>893</v>
      </c>
    </row>
    <row r="395" spans="1:459" s="1" customFormat="1" x14ac:dyDescent="0.2">
      <c r="A395" s="107">
        <v>21015070</v>
      </c>
      <c r="B395" s="108">
        <v>-75.893158999999997</v>
      </c>
      <c r="C395" s="108">
        <v>1.6758329999999999</v>
      </c>
      <c r="D395" s="109">
        <v>1590</v>
      </c>
      <c r="E395" s="110" t="s">
        <v>739</v>
      </c>
      <c r="F395" s="110" t="s">
        <v>740</v>
      </c>
      <c r="G395" s="110" t="s">
        <v>32</v>
      </c>
      <c r="H395" s="1">
        <v>65535</v>
      </c>
      <c r="I395" s="1">
        <v>13.8</v>
      </c>
      <c r="J395" s="1">
        <v>14.5</v>
      </c>
      <c r="K395" s="1">
        <v>14.7</v>
      </c>
      <c r="L395" s="1">
        <v>15</v>
      </c>
      <c r="M395" s="1">
        <v>14.6</v>
      </c>
      <c r="N395" s="1">
        <v>14.2</v>
      </c>
      <c r="O395" s="1">
        <v>14</v>
      </c>
      <c r="P395" s="1">
        <v>13.7</v>
      </c>
      <c r="Q395" s="1">
        <v>14.5</v>
      </c>
      <c r="R395" s="1">
        <v>14.7</v>
      </c>
      <c r="S395" s="1">
        <v>14.7</v>
      </c>
      <c r="T395" s="1">
        <v>14.5</v>
      </c>
      <c r="U395" s="1">
        <v>14.8</v>
      </c>
      <c r="V395" s="1">
        <v>14.3</v>
      </c>
      <c r="W395" s="1">
        <v>14.1</v>
      </c>
      <c r="X395" s="1">
        <v>14.8</v>
      </c>
      <c r="Y395" s="1">
        <v>14</v>
      </c>
      <c r="Z395" s="1">
        <v>14.9</v>
      </c>
      <c r="AA395" s="1">
        <v>14.7</v>
      </c>
      <c r="AB395" s="1">
        <v>13.3</v>
      </c>
      <c r="AC395" s="1">
        <v>15.3</v>
      </c>
      <c r="AD395" s="1">
        <v>15.7</v>
      </c>
      <c r="AE395" s="1">
        <v>14.5</v>
      </c>
      <c r="AF395" s="1">
        <v>15</v>
      </c>
      <c r="AG395" s="1">
        <v>16.100000000000001</v>
      </c>
      <c r="AH395" s="1">
        <v>15</v>
      </c>
      <c r="AI395" s="1">
        <v>14.7</v>
      </c>
      <c r="AJ395" s="1">
        <v>14.7</v>
      </c>
      <c r="AK395" s="1">
        <v>15.4</v>
      </c>
      <c r="AL395" s="1">
        <v>15.2</v>
      </c>
      <c r="AM395" s="1">
        <v>65535</v>
      </c>
      <c r="AN395" s="1">
        <v>14.4</v>
      </c>
      <c r="AO395" s="1">
        <v>15.2</v>
      </c>
      <c r="AP395" s="1">
        <v>14.2</v>
      </c>
      <c r="AQ395" s="1">
        <v>15.2</v>
      </c>
      <c r="AR395" s="1">
        <v>15.3</v>
      </c>
      <c r="AS395" s="1">
        <v>15.3</v>
      </c>
      <c r="AT395" s="1">
        <v>14.8</v>
      </c>
      <c r="AU395" s="1">
        <v>15.5</v>
      </c>
      <c r="AV395" s="1">
        <v>15.7</v>
      </c>
      <c r="AW395" s="1">
        <v>15.3</v>
      </c>
      <c r="AX395" s="1">
        <v>15.4</v>
      </c>
      <c r="AY395" s="1">
        <v>15.4</v>
      </c>
      <c r="AZ395" s="1">
        <v>15.1</v>
      </c>
      <c r="BA395" s="1">
        <v>15.4</v>
      </c>
      <c r="BB395" s="1">
        <v>16.2</v>
      </c>
      <c r="BC395" s="1">
        <v>16.7</v>
      </c>
      <c r="BD395" s="1">
        <v>15.3</v>
      </c>
      <c r="BE395" s="1">
        <v>15.2</v>
      </c>
      <c r="BF395" s="1">
        <v>15.7</v>
      </c>
      <c r="BG395" s="1">
        <v>15.2</v>
      </c>
      <c r="BH395" s="1">
        <v>15.9</v>
      </c>
      <c r="BI395" s="1">
        <v>15.5</v>
      </c>
      <c r="BJ395" s="1">
        <v>15.4</v>
      </c>
      <c r="BK395" s="1">
        <v>14</v>
      </c>
      <c r="BL395" s="1">
        <v>14.4</v>
      </c>
      <c r="BM395" s="1">
        <v>15.3</v>
      </c>
      <c r="BN395" s="1">
        <v>15.2</v>
      </c>
      <c r="BO395" s="102"/>
      <c r="BP395" s="1">
        <v>15.4</v>
      </c>
      <c r="BQ395" s="1">
        <v>15.8</v>
      </c>
      <c r="BR395" s="1">
        <v>15</v>
      </c>
      <c r="BS395" s="1">
        <v>15.4</v>
      </c>
      <c r="BT395" s="1">
        <v>16</v>
      </c>
      <c r="BU395" s="1">
        <v>15.9</v>
      </c>
      <c r="BV395" s="1">
        <v>16</v>
      </c>
      <c r="BW395" s="1">
        <v>14.8</v>
      </c>
      <c r="BX395" s="1">
        <v>15.2</v>
      </c>
      <c r="BY395" s="1">
        <v>16.2</v>
      </c>
      <c r="BZ395" s="1">
        <v>14.8</v>
      </c>
      <c r="CA395" s="1">
        <v>14.6</v>
      </c>
      <c r="CB395" s="1">
        <v>14.9</v>
      </c>
      <c r="CC395" s="1">
        <v>15.1</v>
      </c>
      <c r="CD395" s="1">
        <v>13.6</v>
      </c>
      <c r="CE395" s="1">
        <v>15.4</v>
      </c>
      <c r="CF395" s="1">
        <v>15.9</v>
      </c>
      <c r="CG395" s="1">
        <v>15.7</v>
      </c>
      <c r="CH395" s="1">
        <v>15.5</v>
      </c>
      <c r="CI395" s="1">
        <v>15.4</v>
      </c>
      <c r="CJ395" s="1">
        <v>15.5</v>
      </c>
      <c r="CK395" s="1">
        <v>15</v>
      </c>
      <c r="CL395" s="1">
        <v>15.8</v>
      </c>
      <c r="CM395" s="1">
        <v>15.8</v>
      </c>
      <c r="CN395" s="1">
        <v>15.2</v>
      </c>
      <c r="CO395" s="1">
        <v>15.8</v>
      </c>
      <c r="CP395" s="1">
        <v>15.3</v>
      </c>
      <c r="CQ395" s="1">
        <v>15.2</v>
      </c>
      <c r="CR395" s="1">
        <v>14.9</v>
      </c>
      <c r="CS395" s="1">
        <v>15.1</v>
      </c>
      <c r="CT395" s="1">
        <v>15.1</v>
      </c>
      <c r="CU395" s="1">
        <v>15.1</v>
      </c>
      <c r="CV395" s="1">
        <v>15.4</v>
      </c>
      <c r="CW395" s="1">
        <v>15.2</v>
      </c>
      <c r="CX395" s="1">
        <v>15.3</v>
      </c>
      <c r="CY395" s="1">
        <v>15.4</v>
      </c>
      <c r="CZ395" s="1">
        <v>14.5</v>
      </c>
      <c r="DA395" s="1">
        <v>15.8</v>
      </c>
      <c r="DB395" s="1">
        <v>14.7</v>
      </c>
      <c r="DC395" s="1">
        <v>13.2</v>
      </c>
      <c r="DD395" s="1">
        <v>13.9</v>
      </c>
      <c r="DE395" s="1">
        <v>15.4</v>
      </c>
      <c r="DF395" s="1">
        <v>15.6</v>
      </c>
      <c r="DG395" s="1">
        <v>15.9</v>
      </c>
      <c r="DH395" s="1">
        <v>15.5</v>
      </c>
      <c r="DI395" s="1">
        <v>14.2</v>
      </c>
      <c r="DJ395" s="1">
        <v>16.3</v>
      </c>
      <c r="DK395" s="1">
        <v>15.4</v>
      </c>
      <c r="DL395" s="1">
        <v>14.4</v>
      </c>
      <c r="DM395" s="1">
        <v>14.3</v>
      </c>
      <c r="DN395" s="1">
        <v>15.4</v>
      </c>
      <c r="DO395" s="1">
        <v>15.4</v>
      </c>
      <c r="DP395" s="1">
        <v>15.7</v>
      </c>
      <c r="DQ395" s="1">
        <v>15.3</v>
      </c>
      <c r="DR395" s="1">
        <v>15.7</v>
      </c>
      <c r="DS395" s="1">
        <v>13.8</v>
      </c>
      <c r="DT395" s="1">
        <v>14.2</v>
      </c>
      <c r="DU395" s="1">
        <v>15</v>
      </c>
      <c r="DV395" s="1">
        <v>14.1</v>
      </c>
      <c r="DW395" s="1">
        <v>14.9</v>
      </c>
      <c r="DX395" s="1">
        <v>15.9</v>
      </c>
      <c r="DY395" s="1">
        <v>14.8</v>
      </c>
      <c r="DZ395" s="1">
        <v>15</v>
      </c>
      <c r="EA395" s="1">
        <v>15.2</v>
      </c>
      <c r="EB395" s="1">
        <v>15.6</v>
      </c>
      <c r="EC395" s="1">
        <v>15.9</v>
      </c>
      <c r="ED395" s="1">
        <v>15.1</v>
      </c>
      <c r="EE395" s="1">
        <v>14.8</v>
      </c>
      <c r="EF395" s="1">
        <v>14.6</v>
      </c>
      <c r="EG395" s="1">
        <v>14.6</v>
      </c>
      <c r="EH395" s="1">
        <v>15</v>
      </c>
      <c r="EI395" s="1">
        <v>15</v>
      </c>
      <c r="EJ395" s="1">
        <v>15.2</v>
      </c>
      <c r="EK395" s="1">
        <v>15.2</v>
      </c>
      <c r="EL395" s="1">
        <v>14.6</v>
      </c>
      <c r="EM395" s="1">
        <v>14.1</v>
      </c>
      <c r="EN395" s="1">
        <v>14.3</v>
      </c>
      <c r="EO395" s="1">
        <v>13.2</v>
      </c>
      <c r="EP395" s="1">
        <v>14.3</v>
      </c>
      <c r="EQ395" s="1">
        <v>14.7</v>
      </c>
      <c r="ER395" s="1">
        <v>14.1</v>
      </c>
      <c r="ES395" s="1">
        <v>15.5</v>
      </c>
      <c r="ET395" s="1">
        <v>14.1</v>
      </c>
      <c r="EU395" s="1">
        <v>14.9</v>
      </c>
      <c r="EV395" s="1">
        <v>14</v>
      </c>
      <c r="EW395" s="1">
        <v>14.6</v>
      </c>
      <c r="EX395" s="1">
        <v>13.6</v>
      </c>
      <c r="EY395" s="1">
        <v>13.7</v>
      </c>
      <c r="EZ395" s="1">
        <v>14.4</v>
      </c>
      <c r="FA395" s="1">
        <v>14.1</v>
      </c>
      <c r="FB395" s="1">
        <v>14.5</v>
      </c>
      <c r="FC395" s="1">
        <v>14.6</v>
      </c>
      <c r="FD395" s="1">
        <v>14.8</v>
      </c>
      <c r="FE395" s="1">
        <v>14.5</v>
      </c>
      <c r="FF395" s="1">
        <v>14.8</v>
      </c>
      <c r="FG395" s="1">
        <v>14.3</v>
      </c>
      <c r="FH395" s="1">
        <v>13.9</v>
      </c>
      <c r="FI395" s="1">
        <v>13.9</v>
      </c>
      <c r="FJ395" s="1">
        <v>13.5</v>
      </c>
      <c r="FK395" s="1">
        <v>13.8</v>
      </c>
      <c r="FL395" s="1">
        <v>13.9</v>
      </c>
      <c r="FM395" s="1">
        <v>14.3</v>
      </c>
      <c r="FN395" s="1">
        <v>14.3</v>
      </c>
      <c r="FO395" s="1">
        <v>14.4</v>
      </c>
      <c r="FP395" s="1">
        <v>14.4</v>
      </c>
      <c r="FQ395" s="1">
        <v>14.7</v>
      </c>
      <c r="FR395" s="1">
        <v>14.5</v>
      </c>
      <c r="FS395" s="1">
        <v>14.2</v>
      </c>
      <c r="FT395" s="1">
        <v>13.7</v>
      </c>
      <c r="FU395" s="1">
        <v>12.3</v>
      </c>
      <c r="FV395" s="1">
        <v>13.3</v>
      </c>
      <c r="FW395" s="1">
        <v>14.3</v>
      </c>
      <c r="FX395" s="1">
        <v>14.1</v>
      </c>
      <c r="FY395" s="1">
        <v>14.3</v>
      </c>
      <c r="FZ395" s="1">
        <v>13.7</v>
      </c>
      <c r="GA395" s="1">
        <v>14.1</v>
      </c>
      <c r="GB395" s="1">
        <v>13.5</v>
      </c>
      <c r="GC395" s="1">
        <v>15.2</v>
      </c>
      <c r="GD395" s="1">
        <v>15.6</v>
      </c>
      <c r="GE395" s="1">
        <v>14.3</v>
      </c>
      <c r="GF395" s="1">
        <v>14.5</v>
      </c>
      <c r="GG395" s="1">
        <v>13.9</v>
      </c>
      <c r="GH395" s="1">
        <v>13.5</v>
      </c>
      <c r="GI395" s="1">
        <v>14</v>
      </c>
      <c r="GJ395" s="1">
        <v>14.2</v>
      </c>
      <c r="GK395" s="1">
        <v>15.1</v>
      </c>
      <c r="GL395" s="1">
        <v>14.9</v>
      </c>
      <c r="GM395" s="1">
        <v>14.2</v>
      </c>
      <c r="GN395" s="1">
        <v>13.4</v>
      </c>
      <c r="GO395" s="1">
        <v>13.5</v>
      </c>
      <c r="GP395" s="1">
        <v>12.6</v>
      </c>
      <c r="GQ395" s="1">
        <v>12.1</v>
      </c>
      <c r="GR395" s="1">
        <v>13.6</v>
      </c>
      <c r="GS395" s="1">
        <v>13.2</v>
      </c>
      <c r="GT395" s="1">
        <v>13.9</v>
      </c>
      <c r="GU395" s="1">
        <v>13.8</v>
      </c>
      <c r="GV395" s="1">
        <v>13.6</v>
      </c>
      <c r="GW395" s="1">
        <v>13.5</v>
      </c>
      <c r="GX395" s="1">
        <v>13.2</v>
      </c>
      <c r="GY395" s="1">
        <v>13.5</v>
      </c>
      <c r="GZ395" s="1">
        <v>12.9</v>
      </c>
      <c r="HA395" s="1">
        <v>13.8</v>
      </c>
      <c r="HB395" s="1">
        <v>13.5</v>
      </c>
      <c r="HC395" s="1">
        <v>13.9</v>
      </c>
      <c r="HD395" s="1">
        <v>13.1</v>
      </c>
      <c r="HE395" s="1">
        <v>14</v>
      </c>
      <c r="HF395" s="1">
        <v>14.1</v>
      </c>
      <c r="HG395" s="1">
        <v>12.9</v>
      </c>
      <c r="HH395" s="1">
        <v>12.9</v>
      </c>
      <c r="HI395" s="1">
        <v>13.5</v>
      </c>
      <c r="HJ395" s="1">
        <v>12.3</v>
      </c>
      <c r="HK395" s="1">
        <v>12.3</v>
      </c>
      <c r="HL395" s="1">
        <v>13</v>
      </c>
      <c r="HM395" s="1">
        <v>12.7</v>
      </c>
      <c r="HN395" s="1">
        <v>13.6</v>
      </c>
      <c r="HO395" s="1">
        <v>13.5</v>
      </c>
      <c r="HP395" s="1">
        <v>13.3</v>
      </c>
      <c r="HQ395" s="1">
        <v>12.2</v>
      </c>
      <c r="HR395" s="1">
        <v>12.5</v>
      </c>
      <c r="HS395" s="1">
        <v>14.1</v>
      </c>
      <c r="HT395" s="1">
        <v>13.4</v>
      </c>
      <c r="HU395" s="1">
        <v>13.2</v>
      </c>
      <c r="HV395" s="1">
        <v>13.5</v>
      </c>
      <c r="HW395" s="1">
        <v>13.6</v>
      </c>
      <c r="HX395" s="1">
        <v>13.7</v>
      </c>
      <c r="HY395" s="1">
        <v>13.6</v>
      </c>
      <c r="HZ395" s="1">
        <v>13.7</v>
      </c>
      <c r="IA395" s="1">
        <v>12.4</v>
      </c>
      <c r="IB395" s="1">
        <v>11.4</v>
      </c>
      <c r="IC395" s="1">
        <v>12.2</v>
      </c>
      <c r="ID395" s="1">
        <v>13.2</v>
      </c>
      <c r="IE395" s="1">
        <v>13.2</v>
      </c>
      <c r="IF395" s="1">
        <v>13.3</v>
      </c>
      <c r="IG395" s="1">
        <v>13.8</v>
      </c>
      <c r="IH395" s="1">
        <v>12.2</v>
      </c>
      <c r="II395" s="1">
        <v>13</v>
      </c>
      <c r="IJ395" s="1">
        <v>12.9</v>
      </c>
      <c r="IK395" s="1">
        <v>13.3</v>
      </c>
      <c r="IL395" s="1">
        <v>13</v>
      </c>
      <c r="IM395" s="1">
        <v>13.6</v>
      </c>
      <c r="IN395" s="1">
        <v>13.6</v>
      </c>
      <c r="IO395" s="1">
        <v>12.1</v>
      </c>
      <c r="IP395" s="1">
        <v>13.4</v>
      </c>
      <c r="IQ395" s="1">
        <v>14.5</v>
      </c>
      <c r="IR395" s="1">
        <v>13.7</v>
      </c>
      <c r="IS395" s="1">
        <v>13.2</v>
      </c>
      <c r="IT395" s="1">
        <v>13.6</v>
      </c>
      <c r="IU395" s="1">
        <v>13.8</v>
      </c>
      <c r="IV395" s="1">
        <v>14.5</v>
      </c>
      <c r="IW395" s="1">
        <v>13.2</v>
      </c>
      <c r="IX395" s="1">
        <v>13.3</v>
      </c>
      <c r="IY395" s="1">
        <v>14.3</v>
      </c>
      <c r="IZ395" s="1">
        <v>12.9</v>
      </c>
      <c r="JA395" s="1">
        <v>14.2</v>
      </c>
      <c r="JB395" s="1">
        <v>15.3</v>
      </c>
      <c r="JC395" s="1">
        <v>15.8</v>
      </c>
      <c r="JD395" s="1">
        <v>14.5</v>
      </c>
      <c r="JE395" s="1">
        <v>13.4</v>
      </c>
      <c r="JF395" s="1">
        <v>14.2</v>
      </c>
      <c r="JG395" s="1">
        <v>14.7</v>
      </c>
      <c r="JH395" s="1">
        <v>14.6</v>
      </c>
      <c r="JI395" s="1">
        <v>15</v>
      </c>
      <c r="JJ395" s="1">
        <v>15</v>
      </c>
      <c r="JK395" s="1">
        <v>15.3</v>
      </c>
      <c r="JL395" s="1">
        <v>13.4</v>
      </c>
      <c r="JM395" s="1">
        <v>14</v>
      </c>
      <c r="JN395" s="1">
        <v>14.4</v>
      </c>
      <c r="JO395" s="1">
        <v>14.1</v>
      </c>
      <c r="JP395" s="1">
        <v>13</v>
      </c>
      <c r="JQ395" s="1">
        <v>14</v>
      </c>
      <c r="JR395" s="1">
        <v>14.2</v>
      </c>
      <c r="JS395" s="1">
        <v>14.1</v>
      </c>
      <c r="JT395" s="1">
        <v>14.2</v>
      </c>
      <c r="JU395" s="1">
        <v>14.3</v>
      </c>
      <c r="JV395" s="1">
        <v>14.8</v>
      </c>
      <c r="JW395" s="1">
        <v>14.9</v>
      </c>
      <c r="JX395" s="1">
        <v>14</v>
      </c>
      <c r="JY395" s="1">
        <v>13.6</v>
      </c>
      <c r="JZ395" s="1">
        <v>13.8</v>
      </c>
      <c r="KA395" s="1">
        <v>14.8</v>
      </c>
      <c r="KB395" s="1">
        <v>14.6</v>
      </c>
      <c r="KC395" s="1">
        <v>12.9</v>
      </c>
      <c r="KD395" s="1">
        <v>14</v>
      </c>
      <c r="KE395" s="1">
        <v>13.9</v>
      </c>
      <c r="KF395" s="1">
        <v>14.3</v>
      </c>
      <c r="KG395" s="1">
        <v>14.1</v>
      </c>
      <c r="KH395" s="1">
        <v>14</v>
      </c>
      <c r="KI395" s="1">
        <v>14.2</v>
      </c>
      <c r="KJ395" s="1">
        <v>14.8</v>
      </c>
      <c r="KK395" s="1">
        <v>14</v>
      </c>
      <c r="KL395" s="1">
        <v>14.4</v>
      </c>
      <c r="KM395" s="1">
        <v>14.8</v>
      </c>
      <c r="KN395" s="1">
        <v>14.2</v>
      </c>
      <c r="KO395" s="1">
        <v>14</v>
      </c>
      <c r="KP395" s="1">
        <v>13.8</v>
      </c>
      <c r="KQ395" s="1">
        <v>15.3</v>
      </c>
      <c r="KR395" s="1">
        <v>14</v>
      </c>
      <c r="KS395" s="1">
        <v>14.4</v>
      </c>
      <c r="KT395" s="1">
        <v>14.3</v>
      </c>
      <c r="KU395" s="1">
        <v>14.2</v>
      </c>
      <c r="KV395" s="1">
        <v>14.9</v>
      </c>
      <c r="KW395" s="1">
        <v>14.7</v>
      </c>
      <c r="KX395" s="1">
        <v>15.3</v>
      </c>
      <c r="KY395" s="1">
        <v>15.5</v>
      </c>
      <c r="KZ395" s="1">
        <v>14.6</v>
      </c>
      <c r="LA395" s="1">
        <v>14.4</v>
      </c>
      <c r="LB395" s="1">
        <v>14.7</v>
      </c>
      <c r="LC395" s="1">
        <v>14.1</v>
      </c>
      <c r="LD395" s="1">
        <v>14.8</v>
      </c>
      <c r="LE395" s="1">
        <v>15.8</v>
      </c>
      <c r="LF395" s="1">
        <v>15.6</v>
      </c>
      <c r="LG395" s="1">
        <v>15.5</v>
      </c>
      <c r="LH395" s="1">
        <v>14.5</v>
      </c>
      <c r="LI395" s="1">
        <v>14.7</v>
      </c>
      <c r="LJ395" s="1">
        <v>14.7</v>
      </c>
      <c r="LK395" s="1">
        <v>15.3</v>
      </c>
      <c r="LL395" s="1">
        <v>15.1</v>
      </c>
      <c r="LM395" s="1">
        <v>14.6</v>
      </c>
      <c r="LN395" s="1">
        <v>14.6</v>
      </c>
      <c r="LO395" s="1">
        <v>15.5</v>
      </c>
      <c r="LP395" s="1">
        <v>15.2</v>
      </c>
      <c r="LQ395" s="1">
        <v>15.2</v>
      </c>
      <c r="LR395" s="1">
        <v>14.4</v>
      </c>
      <c r="LS395" s="1">
        <v>14.6</v>
      </c>
      <c r="LT395" s="1">
        <v>13.9</v>
      </c>
      <c r="LU395" s="1">
        <v>14.5</v>
      </c>
      <c r="LV395" s="1">
        <v>15</v>
      </c>
      <c r="LW395" s="1">
        <v>14.7</v>
      </c>
      <c r="LX395" s="1">
        <v>15.1</v>
      </c>
      <c r="LY395" s="1">
        <v>15</v>
      </c>
      <c r="LZ395" s="1">
        <v>15.7</v>
      </c>
      <c r="MA395" s="1">
        <v>15.8</v>
      </c>
      <c r="MB395" s="1">
        <v>16.2</v>
      </c>
      <c r="MC395" s="1">
        <v>15.7</v>
      </c>
      <c r="MD395" s="1">
        <v>15</v>
      </c>
      <c r="ME395" s="1">
        <v>65535</v>
      </c>
      <c r="MF395" s="1">
        <v>65535</v>
      </c>
      <c r="MG395" s="1">
        <v>65535</v>
      </c>
      <c r="MH395" s="1">
        <v>65535</v>
      </c>
      <c r="MI395" s="1">
        <v>65535</v>
      </c>
      <c r="MJ395" s="1">
        <v>65535</v>
      </c>
      <c r="MK395" s="1">
        <v>65535</v>
      </c>
      <c r="ML395" s="1">
        <v>65535</v>
      </c>
      <c r="MM395" s="1">
        <v>65535</v>
      </c>
      <c r="MN395" s="1">
        <v>65535</v>
      </c>
      <c r="MO395" s="1">
        <v>65535</v>
      </c>
      <c r="MP395" s="1">
        <v>65535</v>
      </c>
      <c r="MQ395" s="1">
        <v>65535</v>
      </c>
      <c r="MR395" s="1">
        <v>65535</v>
      </c>
      <c r="MS395" s="1">
        <v>65535</v>
      </c>
      <c r="MT395" s="1">
        <v>65535</v>
      </c>
      <c r="MU395" s="1">
        <v>65535</v>
      </c>
      <c r="MV395" s="1">
        <v>65535</v>
      </c>
      <c r="MW395" s="1">
        <v>65535</v>
      </c>
      <c r="MX395" s="1">
        <v>65535</v>
      </c>
      <c r="MY395" s="1">
        <v>65535</v>
      </c>
      <c r="MZ395" s="1">
        <v>65535</v>
      </c>
      <c r="NA395" s="1">
        <v>65535</v>
      </c>
      <c r="NB395" s="1">
        <v>65535</v>
      </c>
      <c r="NC395" s="1">
        <v>65535</v>
      </c>
      <c r="ND395" s="1">
        <v>65535</v>
      </c>
      <c r="NE395" s="1">
        <v>65535</v>
      </c>
      <c r="NF395" s="1">
        <v>65535</v>
      </c>
      <c r="NG395" s="1">
        <v>65535</v>
      </c>
      <c r="NH395" s="1">
        <v>65535</v>
      </c>
      <c r="NI395" s="1">
        <v>14.8</v>
      </c>
      <c r="NJ395" s="6">
        <f t="shared" si="319"/>
        <v>0.967741935483871</v>
      </c>
      <c r="NK395" s="3">
        <f t="shared" si="320"/>
        <v>0.9642857142857143</v>
      </c>
      <c r="NL395" s="3">
        <f t="shared" si="321"/>
        <v>1</v>
      </c>
      <c r="NM395" s="3">
        <f t="shared" si="322"/>
        <v>1</v>
      </c>
      <c r="NN395" s="3">
        <f t="shared" si="323"/>
        <v>1</v>
      </c>
      <c r="NO395" s="3">
        <f t="shared" si="324"/>
        <v>1</v>
      </c>
      <c r="NP395" s="3">
        <f t="shared" si="325"/>
        <v>1</v>
      </c>
      <c r="NQ395" s="3">
        <f t="shared" si="326"/>
        <v>1</v>
      </c>
      <c r="NR395" s="3">
        <f t="shared" si="327"/>
        <v>1</v>
      </c>
      <c r="NS395" s="3">
        <f t="shared" si="328"/>
        <v>1</v>
      </c>
      <c r="NT395" s="3">
        <f t="shared" si="329"/>
        <v>1</v>
      </c>
      <c r="NU395" s="3">
        <f t="shared" si="330"/>
        <v>3.2258064516129031E-2</v>
      </c>
      <c r="NV395" s="3">
        <f t="shared" si="331"/>
        <v>0.9123287671232877</v>
      </c>
      <c r="NW395" s="5">
        <f t="shared" si="332"/>
        <v>14.646666666666667</v>
      </c>
      <c r="NX395" s="1">
        <f t="shared" si="333"/>
        <v>15.266666666666662</v>
      </c>
      <c r="NY395" s="1">
        <f t="shared" si="334"/>
        <v>15.332258064516129</v>
      </c>
      <c r="NZ395" s="1">
        <f t="shared" si="335"/>
        <v>15.029999999999998</v>
      </c>
      <c r="OA395" s="1">
        <f t="shared" si="336"/>
        <v>14.622580645161291</v>
      </c>
      <c r="OB395" s="1">
        <f t="shared" si="337"/>
        <v>14.166666666666668</v>
      </c>
      <c r="OC395" s="1">
        <f t="shared" si="338"/>
        <v>13.483870967741936</v>
      </c>
      <c r="OD395" s="1">
        <f t="shared" si="339"/>
        <v>13.151612903225805</v>
      </c>
      <c r="OE395" s="1">
        <f t="shared" si="340"/>
        <v>14.139999999999999</v>
      </c>
      <c r="OF395" s="1">
        <f t="shared" si="341"/>
        <v>14.358064516129033</v>
      </c>
      <c r="OG395" s="1">
        <f t="shared" si="342"/>
        <v>14.996666666666664</v>
      </c>
      <c r="OH395" s="1" t="e">
        <f t="shared" si="343"/>
        <v>#N/A</v>
      </c>
      <c r="OI395" s="111" t="e">
        <f>NA()</f>
        <v>#N/A</v>
      </c>
      <c r="OJ395" s="112" t="e">
        <f>NA()</f>
        <v>#N/A</v>
      </c>
      <c r="OK395" s="112" t="e">
        <f>NA()</f>
        <v>#N/A</v>
      </c>
      <c r="OL395" s="112" t="e">
        <f>NA()</f>
        <v>#N/A</v>
      </c>
      <c r="OM395" s="112" t="e">
        <f>NA()</f>
        <v>#N/A</v>
      </c>
      <c r="ON395" s="112" t="e">
        <f>NA()</f>
        <v>#N/A</v>
      </c>
      <c r="OO395" s="112" t="e">
        <f>NA()</f>
        <v>#N/A</v>
      </c>
      <c r="OP395" s="112" t="e">
        <f>NA()</f>
        <v>#N/A</v>
      </c>
      <c r="OQ395" s="112" t="e">
        <f>NA()</f>
        <v>#N/A</v>
      </c>
      <c r="OR395" s="112" t="e">
        <f>NA()</f>
        <v>#N/A</v>
      </c>
      <c r="OS395" s="112" t="e">
        <f>NA()</f>
        <v>#N/A</v>
      </c>
      <c r="OT395" s="112" t="e">
        <f>NA()</f>
        <v>#N/A</v>
      </c>
      <c r="OU395" s="5" t="e">
        <f t="shared" si="295"/>
        <v>#N/A</v>
      </c>
      <c r="OV395" s="1" t="e">
        <f t="shared" si="296"/>
        <v>#N/A</v>
      </c>
      <c r="OW395" s="1" t="e">
        <f t="shared" si="297"/>
        <v>#N/A</v>
      </c>
      <c r="OX395" s="1" t="e">
        <f t="shared" si="298"/>
        <v>#N/A</v>
      </c>
      <c r="OY395" s="1" t="e">
        <f t="shared" si="299"/>
        <v>#N/A</v>
      </c>
      <c r="OZ395" s="1" t="e">
        <f t="shared" si="300"/>
        <v>#N/A</v>
      </c>
      <c r="PA395" s="1" t="e">
        <f t="shared" si="301"/>
        <v>#N/A</v>
      </c>
      <c r="PB395" s="1" t="e">
        <f t="shared" si="302"/>
        <v>#N/A</v>
      </c>
      <c r="PC395" s="1" t="e">
        <f t="shared" si="303"/>
        <v>#N/A</v>
      </c>
      <c r="PD395" s="1" t="e">
        <f t="shared" si="304"/>
        <v>#N/A</v>
      </c>
      <c r="PE395" s="1" t="e">
        <f t="shared" si="305"/>
        <v>#N/A</v>
      </c>
      <c r="PF395" s="1" t="e">
        <f t="shared" si="306"/>
        <v>#N/A</v>
      </c>
      <c r="PG395" s="111" t="e">
        <f>NA()</f>
        <v>#N/A</v>
      </c>
      <c r="PH395" s="112" t="e">
        <f>NA()</f>
        <v>#N/A</v>
      </c>
      <c r="PI395" s="112" t="e">
        <f>NA()</f>
        <v>#N/A</v>
      </c>
      <c r="PJ395" s="112" t="e">
        <f>NA()</f>
        <v>#N/A</v>
      </c>
      <c r="PK395" s="112" t="e">
        <f>NA()</f>
        <v>#N/A</v>
      </c>
      <c r="PL395" s="112" t="e">
        <f>NA()</f>
        <v>#N/A</v>
      </c>
      <c r="PM395" s="112" t="e">
        <f>NA()</f>
        <v>#N/A</v>
      </c>
      <c r="PN395" s="112" t="e">
        <f>NA()</f>
        <v>#N/A</v>
      </c>
      <c r="PO395" s="112" t="e">
        <f>NA()</f>
        <v>#N/A</v>
      </c>
      <c r="PP395" s="112" t="e">
        <f>NA()</f>
        <v>#N/A</v>
      </c>
      <c r="PQ395" s="112" t="e">
        <f>NA()</f>
        <v>#N/A</v>
      </c>
      <c r="PR395" s="137" t="e">
        <f>NA()</f>
        <v>#N/A</v>
      </c>
      <c r="PS395" s="5">
        <f t="array" ref="PS395">+IF(ISERROR($NW395)=FALSE,MIN(IF($H395:$AL395&lt;65534,$H395:$AL395,"")),NA())</f>
        <v>13.3</v>
      </c>
      <c r="PT395" s="1">
        <f t="array" ref="PT395">+IF(ISERROR($NX395)=FALSE,MIN(IF($AM395:$BN395&lt;65534,$AM395:$BN395,"")),NA())</f>
        <v>14</v>
      </c>
      <c r="PU395" s="1">
        <f t="array" ref="PU395">+IF(ISERROR($NY395)=FALSE,MIN(IF($BP395:$CT395&lt;65534,$BP395:$CT395,"")),NA())</f>
        <v>13.6</v>
      </c>
      <c r="PV395" s="1">
        <f t="array" ref="PV395">+IF(ISERROR($NZ395)=FALSE,MIN(IF($CU395:$DX395&lt;65534,$CU395:$DX395,"")),NA())</f>
        <v>13.2</v>
      </c>
      <c r="PW395" s="1">
        <f t="array" ref="PW395">+IF(ISERROR($OA395)=FALSE,MIN(IF($DY395:$FC395&lt;65534,$DY395:$FC395,"")),NA())</f>
        <v>13.2</v>
      </c>
      <c r="PX395" s="1">
        <f t="array" ref="PX395">+IF(ISERROR($OB395)=FALSE,MIN(IF($FD395:$GG395&lt;65534,$FD395:$GG395,"")),NA())</f>
        <v>12.3</v>
      </c>
      <c r="PY395" s="1">
        <f t="array" ref="PY395">+IF(ISERROR($OC395)=FALSE,MIN(IF($GH395:$HL395&lt;65534,$GH395:$HL395,"")),NA())</f>
        <v>12.1</v>
      </c>
      <c r="PZ395" s="1">
        <f t="array" ref="PZ395">+IF(ISERROR($OD395)=FALSE,MIN(IF($HM395:$IQ395&lt;65534,$HM395:$IQ395,"")),NA())</f>
        <v>11.4</v>
      </c>
      <c r="QA395" s="1">
        <f t="array" ref="QA395">+IF(ISERROR($OE395)=FALSE,MIN(IF($IR395:$JU395&lt;65534,$IR395:$JU395,"")),NA())</f>
        <v>12.9</v>
      </c>
      <c r="QB395" s="1">
        <f t="array" ref="QB395">+IF(ISERROR($OF395)=FALSE,MIN(IF($JV395:$KZ395&lt;65534,$JV395:$KZ395,"")),NA())</f>
        <v>12.9</v>
      </c>
      <c r="QC395" s="1">
        <f t="array" ref="QC395">+IF(ISERROR($OG395)=FALSE,MIN(IF($LA395:$MD395&lt;65534,$LA395:$MD395,"")),NA())</f>
        <v>13.9</v>
      </c>
      <c r="QD395" s="1" t="e">
        <f t="array" ref="QD395">+IF(ISERROR($OH395)=FALSE,MIN(IF($ME395:$NI395&lt;65534,$ME395:$NI395,"")),NA())</f>
        <v>#N/A</v>
      </c>
      <c r="QE395" s="5" t="e">
        <f t="shared" si="307"/>
        <v>#N/A</v>
      </c>
      <c r="QF395" s="1" t="e">
        <f t="shared" si="308"/>
        <v>#N/A</v>
      </c>
      <c r="QG395" s="1" t="e">
        <f t="shared" si="309"/>
        <v>#N/A</v>
      </c>
      <c r="QH395" s="1" t="e">
        <f t="shared" si="310"/>
        <v>#N/A</v>
      </c>
      <c r="QI395" s="1" t="e">
        <f t="shared" si="311"/>
        <v>#N/A</v>
      </c>
      <c r="QJ395" s="1" t="e">
        <f t="shared" si="312"/>
        <v>#N/A</v>
      </c>
      <c r="QK395" s="1" t="e">
        <f t="shared" si="313"/>
        <v>#N/A</v>
      </c>
      <c r="QL395" s="1" t="e">
        <f t="shared" si="314"/>
        <v>#N/A</v>
      </c>
      <c r="QM395" s="1" t="e">
        <f t="shared" si="315"/>
        <v>#N/A</v>
      </c>
      <c r="QN395" s="1" t="e">
        <f t="shared" si="316"/>
        <v>#N/A</v>
      </c>
      <c r="QO395" s="1" t="e">
        <f t="shared" si="317"/>
        <v>#N/A</v>
      </c>
      <c r="QP395" s="1" t="e">
        <f t="shared" si="318"/>
        <v>#N/A</v>
      </c>
      <c r="QQ395" s="5" t="s">
        <v>893</v>
      </c>
    </row>
    <row r="396" spans="1:459" s="1" customFormat="1" x14ac:dyDescent="0.2">
      <c r="A396" s="107">
        <v>21115010</v>
      </c>
      <c r="B396" s="108">
        <v>-75.168194444444453</v>
      </c>
      <c r="C396" s="108">
        <v>3.2344722222222222</v>
      </c>
      <c r="D396" s="109">
        <v>459</v>
      </c>
      <c r="E396" s="110" t="s">
        <v>741</v>
      </c>
      <c r="F396" s="110" t="s">
        <v>742</v>
      </c>
      <c r="G396" s="110" t="s">
        <v>32</v>
      </c>
      <c r="H396" s="1">
        <v>65535</v>
      </c>
      <c r="I396" s="1">
        <v>65535</v>
      </c>
      <c r="J396" s="1">
        <v>65535</v>
      </c>
      <c r="K396" s="1">
        <v>65535</v>
      </c>
      <c r="L396" s="1">
        <v>65535</v>
      </c>
      <c r="M396" s="1">
        <v>65535</v>
      </c>
      <c r="N396" s="1">
        <v>65535</v>
      </c>
      <c r="O396" s="1">
        <v>65535</v>
      </c>
      <c r="P396" s="1">
        <v>65535</v>
      </c>
      <c r="Q396" s="1">
        <v>65535</v>
      </c>
      <c r="R396" s="1">
        <v>65535</v>
      </c>
      <c r="S396" s="1">
        <v>65535</v>
      </c>
      <c r="T396" s="1">
        <v>65535</v>
      </c>
      <c r="U396" s="1">
        <v>65535</v>
      </c>
      <c r="V396" s="1">
        <v>65535</v>
      </c>
      <c r="W396" s="1">
        <v>65535</v>
      </c>
      <c r="X396" s="1">
        <v>65535</v>
      </c>
      <c r="Y396" s="1">
        <v>65535</v>
      </c>
      <c r="Z396" s="1">
        <v>65535</v>
      </c>
      <c r="AA396" s="1">
        <v>65535</v>
      </c>
      <c r="AB396" s="1">
        <v>65535</v>
      </c>
      <c r="AC396" s="1">
        <v>65535</v>
      </c>
      <c r="AD396" s="1">
        <v>65535</v>
      </c>
      <c r="AE396" s="1">
        <v>65535</v>
      </c>
      <c r="AF396" s="1">
        <v>65535</v>
      </c>
      <c r="AG396" s="1">
        <v>65535</v>
      </c>
      <c r="AH396" s="1">
        <v>65535</v>
      </c>
      <c r="AI396" s="1">
        <v>65535</v>
      </c>
      <c r="AJ396" s="1">
        <v>65535</v>
      </c>
      <c r="AK396" s="1">
        <v>65535</v>
      </c>
      <c r="AL396" s="1">
        <v>65535</v>
      </c>
      <c r="AM396" s="1">
        <v>65535</v>
      </c>
      <c r="AN396" s="1">
        <v>65535</v>
      </c>
      <c r="AO396" s="1">
        <v>65535</v>
      </c>
      <c r="AP396" s="1">
        <v>65535</v>
      </c>
      <c r="AQ396" s="1">
        <v>65535</v>
      </c>
      <c r="AR396" s="1">
        <v>65535</v>
      </c>
      <c r="AS396" s="1">
        <v>65535</v>
      </c>
      <c r="AT396" s="1">
        <v>65535</v>
      </c>
      <c r="AU396" s="1">
        <v>65535</v>
      </c>
      <c r="AV396" s="1">
        <v>65535</v>
      </c>
      <c r="AW396" s="1">
        <v>65535</v>
      </c>
      <c r="AX396" s="1">
        <v>65535</v>
      </c>
      <c r="AY396" s="1">
        <v>65535</v>
      </c>
      <c r="AZ396" s="1">
        <v>65535</v>
      </c>
      <c r="BA396" s="1">
        <v>65535</v>
      </c>
      <c r="BB396" s="1">
        <v>65535</v>
      </c>
      <c r="BC396" s="1">
        <v>65535</v>
      </c>
      <c r="BD396" s="1">
        <v>65535</v>
      </c>
      <c r="BE396" s="1">
        <v>65535</v>
      </c>
      <c r="BF396" s="1">
        <v>65535</v>
      </c>
      <c r="BG396" s="1">
        <v>65535</v>
      </c>
      <c r="BH396" s="1">
        <v>65535</v>
      </c>
      <c r="BI396" s="1">
        <v>65535</v>
      </c>
      <c r="BJ396" s="1">
        <v>65535</v>
      </c>
      <c r="BK396" s="1">
        <v>65535</v>
      </c>
      <c r="BL396" s="1">
        <v>65535</v>
      </c>
      <c r="BM396" s="1">
        <v>65535</v>
      </c>
      <c r="BN396" s="1">
        <v>65535</v>
      </c>
      <c r="BO396" s="102"/>
      <c r="BP396" s="1">
        <v>65535</v>
      </c>
      <c r="BQ396" s="1">
        <v>65535</v>
      </c>
      <c r="BR396" s="1">
        <v>65535</v>
      </c>
      <c r="BS396" s="1">
        <v>65535</v>
      </c>
      <c r="BT396" s="1">
        <v>65535</v>
      </c>
      <c r="BU396" s="1">
        <v>65535</v>
      </c>
      <c r="BV396" s="1">
        <v>65535</v>
      </c>
      <c r="BW396" s="1">
        <v>65535</v>
      </c>
      <c r="BX396" s="1">
        <v>65535</v>
      </c>
      <c r="BY396" s="1">
        <v>65535</v>
      </c>
      <c r="BZ396" s="1">
        <v>65535</v>
      </c>
      <c r="CA396" s="1">
        <v>65535</v>
      </c>
      <c r="CB396" s="1">
        <v>65535</v>
      </c>
      <c r="CC396" s="1">
        <v>65535</v>
      </c>
      <c r="CD396" s="1">
        <v>65535</v>
      </c>
      <c r="CE396" s="1">
        <v>65535</v>
      </c>
      <c r="CF396" s="1">
        <v>65535</v>
      </c>
      <c r="CG396" s="1">
        <v>65535</v>
      </c>
      <c r="CH396" s="1">
        <v>65535</v>
      </c>
      <c r="CI396" s="1">
        <v>65535</v>
      </c>
      <c r="CJ396" s="1">
        <v>65535</v>
      </c>
      <c r="CK396" s="1">
        <v>65535</v>
      </c>
      <c r="CL396" s="1">
        <v>65535</v>
      </c>
      <c r="CM396" s="1">
        <v>65535</v>
      </c>
      <c r="CN396" s="1">
        <v>65535</v>
      </c>
      <c r="CO396" s="1">
        <v>65535</v>
      </c>
      <c r="CP396" s="1">
        <v>65535</v>
      </c>
      <c r="CQ396" s="1">
        <v>65535</v>
      </c>
      <c r="CR396" s="1">
        <v>65535</v>
      </c>
      <c r="CS396" s="1">
        <v>65535</v>
      </c>
      <c r="CT396" s="1">
        <v>65535</v>
      </c>
      <c r="CU396" s="1">
        <v>17.3</v>
      </c>
      <c r="CV396" s="1">
        <v>19.7</v>
      </c>
      <c r="CW396" s="1">
        <v>17.3</v>
      </c>
      <c r="CX396" s="1">
        <v>20.7</v>
      </c>
      <c r="CY396" s="1">
        <v>21</v>
      </c>
      <c r="CZ396" s="1">
        <v>20.9</v>
      </c>
      <c r="DA396" s="1">
        <v>20.3</v>
      </c>
      <c r="DB396" s="1">
        <v>19</v>
      </c>
      <c r="DC396" s="1">
        <v>15.9</v>
      </c>
      <c r="DD396" s="1">
        <v>18.100000000000001</v>
      </c>
      <c r="DE396" s="1">
        <v>18.7</v>
      </c>
      <c r="DF396" s="1">
        <v>17.600000000000001</v>
      </c>
      <c r="DG396" s="1">
        <v>19.600000000000001</v>
      </c>
      <c r="DH396" s="1">
        <v>16.3</v>
      </c>
      <c r="DI396" s="1">
        <v>20</v>
      </c>
      <c r="DJ396" s="1">
        <v>18.600000000000001</v>
      </c>
      <c r="DK396" s="1">
        <v>16.600000000000001</v>
      </c>
      <c r="DL396" s="1">
        <v>18.899999999999999</v>
      </c>
      <c r="DM396" s="1">
        <v>20</v>
      </c>
      <c r="DN396" s="1">
        <v>19.7</v>
      </c>
      <c r="DO396" s="1">
        <v>17.8</v>
      </c>
      <c r="DP396" s="1">
        <v>19.3</v>
      </c>
      <c r="DQ396" s="1">
        <v>19.5</v>
      </c>
      <c r="DR396" s="1">
        <v>19.2</v>
      </c>
      <c r="DS396" s="1">
        <v>18.8</v>
      </c>
      <c r="DT396" s="1">
        <v>18.600000000000001</v>
      </c>
      <c r="DU396" s="1">
        <v>18.8</v>
      </c>
      <c r="DV396" s="1">
        <v>18.3</v>
      </c>
      <c r="DW396" s="1">
        <v>20</v>
      </c>
      <c r="DX396" s="1">
        <v>18.600000000000001</v>
      </c>
      <c r="DY396" s="1">
        <v>14.2</v>
      </c>
      <c r="DZ396" s="1">
        <v>18.399999999999999</v>
      </c>
      <c r="EA396" s="1">
        <v>18.399999999999999</v>
      </c>
      <c r="EB396" s="1">
        <v>18.8</v>
      </c>
      <c r="EC396" s="1">
        <v>17.5</v>
      </c>
      <c r="ED396" s="1">
        <v>19.7</v>
      </c>
      <c r="EE396" s="1">
        <v>19.5</v>
      </c>
      <c r="EF396" s="1">
        <v>19.7</v>
      </c>
      <c r="EG396" s="1">
        <v>20.2</v>
      </c>
      <c r="EH396" s="1">
        <v>19.5</v>
      </c>
      <c r="EI396" s="1">
        <v>18.8</v>
      </c>
      <c r="EJ396" s="1">
        <v>20.3</v>
      </c>
      <c r="EK396" s="1">
        <v>19.600000000000001</v>
      </c>
      <c r="EL396" s="1">
        <v>19.8</v>
      </c>
      <c r="EM396" s="1">
        <v>19.100000000000001</v>
      </c>
      <c r="EN396" s="1">
        <v>19.100000000000001</v>
      </c>
      <c r="EO396" s="1">
        <v>19.5</v>
      </c>
      <c r="EP396" s="1">
        <v>20</v>
      </c>
      <c r="EQ396" s="1">
        <v>20.100000000000001</v>
      </c>
      <c r="ER396" s="1">
        <v>19.399999999999999</v>
      </c>
      <c r="ES396" s="1">
        <v>19.399999999999999</v>
      </c>
      <c r="ET396" s="1">
        <v>17</v>
      </c>
      <c r="EU396" s="1">
        <v>17.7</v>
      </c>
      <c r="EV396" s="1">
        <v>19.100000000000001</v>
      </c>
      <c r="EW396" s="1">
        <v>17.7</v>
      </c>
      <c r="EX396" s="1">
        <v>19.600000000000001</v>
      </c>
      <c r="EY396" s="1">
        <v>16</v>
      </c>
      <c r="EZ396" s="1">
        <v>18.100000000000001</v>
      </c>
      <c r="FA396" s="1">
        <v>18.899999999999999</v>
      </c>
      <c r="FB396" s="1">
        <v>19.600000000000001</v>
      </c>
      <c r="FC396" s="1">
        <v>18.399999999999999</v>
      </c>
      <c r="FD396" s="1">
        <v>20.100000000000001</v>
      </c>
      <c r="FE396" s="1">
        <v>17.600000000000001</v>
      </c>
      <c r="FF396" s="1">
        <v>18.600000000000001</v>
      </c>
      <c r="FG396" s="1">
        <v>17.600000000000001</v>
      </c>
      <c r="FH396" s="1">
        <v>18.7</v>
      </c>
      <c r="FI396" s="1">
        <v>17.899999999999999</v>
      </c>
      <c r="FJ396" s="1">
        <v>18.600000000000001</v>
      </c>
      <c r="FK396" s="1">
        <v>16.3</v>
      </c>
      <c r="FL396" s="1">
        <v>18.7</v>
      </c>
      <c r="FM396" s="1">
        <v>19</v>
      </c>
      <c r="FN396" s="1">
        <v>19.3</v>
      </c>
      <c r="FO396" s="1">
        <v>19.5</v>
      </c>
      <c r="FP396" s="1">
        <v>17.600000000000001</v>
      </c>
      <c r="FQ396" s="1">
        <v>19.2</v>
      </c>
      <c r="FR396" s="1">
        <v>16</v>
      </c>
      <c r="FS396" s="1">
        <v>18.899999999999999</v>
      </c>
      <c r="FT396" s="1">
        <v>18.8</v>
      </c>
      <c r="FU396" s="1">
        <v>18.5</v>
      </c>
      <c r="FV396" s="1">
        <v>18.5</v>
      </c>
      <c r="FW396" s="1">
        <v>18.600000000000001</v>
      </c>
      <c r="FX396" s="1">
        <v>19.2</v>
      </c>
      <c r="FY396" s="1">
        <v>18.5</v>
      </c>
      <c r="FZ396" s="1">
        <v>19.5</v>
      </c>
      <c r="GA396" s="1">
        <v>19.2</v>
      </c>
      <c r="GB396" s="1">
        <v>19.3</v>
      </c>
      <c r="GC396" s="1">
        <v>19.100000000000001</v>
      </c>
      <c r="GD396" s="1">
        <v>19.399999999999999</v>
      </c>
      <c r="GE396" s="1">
        <v>20.3</v>
      </c>
      <c r="GF396" s="1">
        <v>16.100000000000001</v>
      </c>
      <c r="GG396" s="1">
        <v>17</v>
      </c>
      <c r="GH396" s="1">
        <v>17.8</v>
      </c>
      <c r="GI396" s="1">
        <v>17.7</v>
      </c>
      <c r="GJ396" s="1">
        <v>18.2</v>
      </c>
      <c r="GK396" s="1">
        <v>18.7</v>
      </c>
      <c r="GL396" s="1">
        <v>15.9</v>
      </c>
      <c r="GM396" s="1">
        <v>17.399999999999999</v>
      </c>
      <c r="GN396" s="1">
        <v>17.2</v>
      </c>
      <c r="GO396" s="1">
        <v>17.600000000000001</v>
      </c>
      <c r="GP396" s="1">
        <v>15.7</v>
      </c>
      <c r="GQ396" s="1">
        <v>18.3</v>
      </c>
      <c r="GR396" s="1">
        <v>18.399999999999999</v>
      </c>
      <c r="GS396" s="1">
        <v>18.5</v>
      </c>
      <c r="GT396" s="1">
        <v>16.8</v>
      </c>
      <c r="GU396" s="1">
        <v>18.5</v>
      </c>
      <c r="GV396" s="1">
        <v>18.3</v>
      </c>
      <c r="GW396" s="1">
        <v>18.5</v>
      </c>
      <c r="GX396" s="1">
        <v>18.600000000000001</v>
      </c>
      <c r="GY396" s="1">
        <v>18.899999999999999</v>
      </c>
      <c r="GZ396" s="1">
        <v>19</v>
      </c>
      <c r="HA396" s="1">
        <v>19.600000000000001</v>
      </c>
      <c r="HB396" s="1">
        <v>18.600000000000001</v>
      </c>
      <c r="HC396" s="1">
        <v>19.5</v>
      </c>
      <c r="HD396" s="1">
        <v>18.2</v>
      </c>
      <c r="HE396" s="1">
        <v>18</v>
      </c>
      <c r="HF396" s="1">
        <v>17</v>
      </c>
      <c r="HG396" s="1">
        <v>18</v>
      </c>
      <c r="HH396" s="1">
        <v>18.399999999999999</v>
      </c>
      <c r="HI396" s="1">
        <v>18.8</v>
      </c>
      <c r="HJ396" s="1">
        <v>17.600000000000001</v>
      </c>
      <c r="HK396" s="1">
        <v>15.2</v>
      </c>
      <c r="HL396" s="1">
        <v>17.899999999999999</v>
      </c>
      <c r="HM396" s="1">
        <v>18.399999999999999</v>
      </c>
      <c r="HN396" s="1">
        <v>16</v>
      </c>
      <c r="HO396" s="1">
        <v>19.2</v>
      </c>
      <c r="HP396" s="1">
        <v>19</v>
      </c>
      <c r="HQ396" s="1">
        <v>17.8</v>
      </c>
      <c r="HR396" s="1">
        <v>14.8</v>
      </c>
      <c r="HS396" s="1">
        <v>17.399999999999999</v>
      </c>
      <c r="HT396" s="1">
        <v>18.2</v>
      </c>
      <c r="HU396" s="1">
        <v>16.100000000000001</v>
      </c>
      <c r="HV396" s="1">
        <v>18</v>
      </c>
      <c r="HW396" s="1">
        <v>18.600000000000001</v>
      </c>
      <c r="HX396" s="1">
        <v>16.600000000000001</v>
      </c>
      <c r="HY396" s="1">
        <v>18.899999999999999</v>
      </c>
      <c r="HZ396" s="1">
        <v>18.399999999999999</v>
      </c>
      <c r="IA396" s="1">
        <v>16.100000000000001</v>
      </c>
      <c r="IB396" s="1">
        <v>18.100000000000001</v>
      </c>
      <c r="IC396" s="1">
        <v>16.899999999999999</v>
      </c>
      <c r="ID396" s="1">
        <v>14.8</v>
      </c>
      <c r="IE396" s="1">
        <v>15.2</v>
      </c>
      <c r="IF396" s="1">
        <v>16.5</v>
      </c>
      <c r="IG396" s="1">
        <v>14.4</v>
      </c>
      <c r="IH396" s="1">
        <v>14.9</v>
      </c>
      <c r="II396" s="1">
        <v>17.399999999999999</v>
      </c>
      <c r="IJ396" s="1">
        <v>17.100000000000001</v>
      </c>
      <c r="IK396" s="1">
        <v>16.7</v>
      </c>
      <c r="IL396" s="1">
        <v>15.4</v>
      </c>
      <c r="IM396" s="1">
        <v>15.2</v>
      </c>
      <c r="IN396" s="1">
        <v>18.600000000000001</v>
      </c>
      <c r="IO396" s="1">
        <v>18.100000000000001</v>
      </c>
      <c r="IP396" s="1">
        <v>15.5</v>
      </c>
      <c r="IQ396" s="1">
        <v>16.3</v>
      </c>
      <c r="IR396" s="1">
        <v>17.7</v>
      </c>
      <c r="IS396" s="1">
        <v>18.2</v>
      </c>
      <c r="IT396" s="1">
        <v>14.3</v>
      </c>
      <c r="IU396" s="1">
        <v>18.7</v>
      </c>
      <c r="IV396" s="1">
        <v>18.100000000000001</v>
      </c>
      <c r="IW396" s="1">
        <v>18</v>
      </c>
      <c r="IX396" s="1">
        <v>19.3</v>
      </c>
      <c r="IY396" s="1">
        <v>14.6</v>
      </c>
      <c r="IZ396" s="1">
        <v>18.5</v>
      </c>
      <c r="JA396" s="1">
        <v>17.600000000000001</v>
      </c>
      <c r="JB396" s="1">
        <v>18.7</v>
      </c>
      <c r="JC396" s="1">
        <v>17.7</v>
      </c>
      <c r="JD396" s="1">
        <v>20.6</v>
      </c>
      <c r="JE396" s="1">
        <v>18.899999999999999</v>
      </c>
      <c r="JF396" s="1">
        <v>16.600000000000001</v>
      </c>
      <c r="JG396" s="1">
        <v>17.399999999999999</v>
      </c>
      <c r="JH396" s="1">
        <v>15.2</v>
      </c>
      <c r="JI396" s="1">
        <v>19.899999999999999</v>
      </c>
      <c r="JJ396" s="1">
        <v>18.8</v>
      </c>
      <c r="JK396" s="1">
        <v>18.399999999999999</v>
      </c>
      <c r="JL396" s="1">
        <v>14.4</v>
      </c>
      <c r="JM396" s="1">
        <v>16.3</v>
      </c>
      <c r="JN396" s="1">
        <v>14.8</v>
      </c>
      <c r="JO396" s="1">
        <v>17.600000000000001</v>
      </c>
      <c r="JP396" s="1">
        <v>15.7</v>
      </c>
      <c r="JQ396" s="1">
        <v>65535</v>
      </c>
      <c r="JR396" s="1">
        <v>17.2</v>
      </c>
      <c r="JS396" s="1">
        <v>16.600000000000001</v>
      </c>
      <c r="JT396" s="1">
        <v>19.600000000000001</v>
      </c>
      <c r="JU396" s="1">
        <v>16.100000000000001</v>
      </c>
      <c r="JV396" s="1">
        <v>17.2</v>
      </c>
      <c r="JW396" s="1">
        <v>16.399999999999999</v>
      </c>
      <c r="JX396" s="1">
        <v>18.3</v>
      </c>
      <c r="JY396" s="1">
        <v>15.1</v>
      </c>
      <c r="JZ396" s="1">
        <v>14.6</v>
      </c>
      <c r="KA396" s="1">
        <v>65535</v>
      </c>
      <c r="KB396" s="1">
        <v>17.2</v>
      </c>
      <c r="KC396" s="1">
        <v>18.5</v>
      </c>
      <c r="KD396" s="1">
        <v>14.4</v>
      </c>
      <c r="KE396" s="1">
        <v>17.3</v>
      </c>
      <c r="KF396" s="1">
        <v>16.7</v>
      </c>
      <c r="KG396" s="1">
        <v>18.899999999999999</v>
      </c>
      <c r="KH396" s="1">
        <v>18.399999999999999</v>
      </c>
      <c r="KI396" s="1">
        <v>16.2</v>
      </c>
      <c r="KJ396" s="1">
        <v>16</v>
      </c>
      <c r="KK396" s="1">
        <v>17.8</v>
      </c>
      <c r="KL396" s="1">
        <v>16.100000000000001</v>
      </c>
      <c r="KM396" s="1">
        <v>17.8</v>
      </c>
      <c r="KN396" s="1">
        <v>18.8</v>
      </c>
      <c r="KO396" s="1">
        <v>17</v>
      </c>
      <c r="KP396" s="1">
        <v>15.8</v>
      </c>
      <c r="KQ396" s="1">
        <v>19.7</v>
      </c>
      <c r="KR396" s="1">
        <v>19.3</v>
      </c>
      <c r="KS396" s="1">
        <v>65535</v>
      </c>
      <c r="KT396" s="1">
        <v>65535</v>
      </c>
      <c r="KU396" s="1">
        <v>65535</v>
      </c>
      <c r="KV396" s="1">
        <v>65535</v>
      </c>
      <c r="KW396" s="1">
        <v>65535</v>
      </c>
      <c r="KX396" s="1">
        <v>65535</v>
      </c>
      <c r="KY396" s="1">
        <v>65535</v>
      </c>
      <c r="KZ396" s="1">
        <v>65535</v>
      </c>
      <c r="LA396" s="1">
        <v>65535</v>
      </c>
      <c r="LB396" s="1">
        <v>65535</v>
      </c>
      <c r="LC396" s="1">
        <v>65535</v>
      </c>
      <c r="LD396" s="1">
        <v>65535</v>
      </c>
      <c r="LE396" s="1">
        <v>65535</v>
      </c>
      <c r="LF396" s="1">
        <v>65535</v>
      </c>
      <c r="LG396" s="1">
        <v>65535</v>
      </c>
      <c r="LH396" s="1">
        <v>65535</v>
      </c>
      <c r="LI396" s="1">
        <v>65535</v>
      </c>
      <c r="LJ396" s="1">
        <v>65535</v>
      </c>
      <c r="LK396" s="1">
        <v>65535</v>
      </c>
      <c r="LL396" s="1">
        <v>65535</v>
      </c>
      <c r="LM396" s="1">
        <v>65535</v>
      </c>
      <c r="LN396" s="1">
        <v>65535</v>
      </c>
      <c r="LO396" s="1">
        <v>65535</v>
      </c>
      <c r="LP396" s="1">
        <v>65535</v>
      </c>
      <c r="LQ396" s="1">
        <v>65535</v>
      </c>
      <c r="LR396" s="1">
        <v>65535</v>
      </c>
      <c r="LS396" s="1">
        <v>65535</v>
      </c>
      <c r="LT396" s="1">
        <v>65535</v>
      </c>
      <c r="LU396" s="1">
        <v>65535</v>
      </c>
      <c r="LV396" s="1">
        <v>65535</v>
      </c>
      <c r="LW396" s="1">
        <v>65535</v>
      </c>
      <c r="LX396" s="1">
        <v>65535</v>
      </c>
      <c r="LY396" s="1">
        <v>65535</v>
      </c>
      <c r="LZ396" s="1">
        <v>65535</v>
      </c>
      <c r="MA396" s="1">
        <v>65535</v>
      </c>
      <c r="MB396" s="1">
        <v>65535</v>
      </c>
      <c r="MC396" s="1">
        <v>65535</v>
      </c>
      <c r="MD396" s="1">
        <v>65535</v>
      </c>
      <c r="ME396" s="1">
        <v>65535</v>
      </c>
      <c r="MF396" s="1">
        <v>65535</v>
      </c>
      <c r="MG396" s="1">
        <v>65535</v>
      </c>
      <c r="MH396" s="1">
        <v>65535</v>
      </c>
      <c r="MI396" s="1">
        <v>65535</v>
      </c>
      <c r="MJ396" s="1">
        <v>65535</v>
      </c>
      <c r="MK396" s="1">
        <v>65535</v>
      </c>
      <c r="ML396" s="1">
        <v>65535</v>
      </c>
      <c r="MM396" s="1">
        <v>65535</v>
      </c>
      <c r="MN396" s="1">
        <v>65535</v>
      </c>
      <c r="MO396" s="1">
        <v>65535</v>
      </c>
      <c r="MP396" s="1">
        <v>65535</v>
      </c>
      <c r="MQ396" s="1">
        <v>65535</v>
      </c>
      <c r="MR396" s="1">
        <v>65535</v>
      </c>
      <c r="MS396" s="1">
        <v>65535</v>
      </c>
      <c r="MT396" s="1">
        <v>65535</v>
      </c>
      <c r="MU396" s="1">
        <v>65535</v>
      </c>
      <c r="MV396" s="1">
        <v>65535</v>
      </c>
      <c r="MW396" s="1">
        <v>65535</v>
      </c>
      <c r="MX396" s="1">
        <v>65535</v>
      </c>
      <c r="MY396" s="1">
        <v>65535</v>
      </c>
      <c r="MZ396" s="1">
        <v>65535</v>
      </c>
      <c r="NA396" s="1">
        <v>65535</v>
      </c>
      <c r="NB396" s="1">
        <v>65535</v>
      </c>
      <c r="NC396" s="1">
        <v>65535</v>
      </c>
      <c r="ND396" s="1">
        <v>65535</v>
      </c>
      <c r="NE396" s="1">
        <v>65535</v>
      </c>
      <c r="NF396" s="1">
        <v>65535</v>
      </c>
      <c r="NG396" s="1">
        <v>65535</v>
      </c>
      <c r="NH396" s="1">
        <v>65535</v>
      </c>
      <c r="NI396" s="1">
        <v>65535</v>
      </c>
      <c r="NJ396" s="6">
        <f t="shared" si="319"/>
        <v>0</v>
      </c>
      <c r="NK396" s="3">
        <f t="shared" si="320"/>
        <v>0</v>
      </c>
      <c r="NL396" s="3">
        <f t="shared" si="321"/>
        <v>0</v>
      </c>
      <c r="NM396" s="3">
        <f t="shared" si="322"/>
        <v>1</v>
      </c>
      <c r="NN396" s="3">
        <f t="shared" si="323"/>
        <v>1</v>
      </c>
      <c r="NO396" s="3">
        <f t="shared" si="324"/>
        <v>1</v>
      </c>
      <c r="NP396" s="3">
        <f t="shared" si="325"/>
        <v>1</v>
      </c>
      <c r="NQ396" s="3">
        <f t="shared" si="326"/>
        <v>1</v>
      </c>
      <c r="NR396" s="3">
        <f t="shared" si="327"/>
        <v>0.96666666666666667</v>
      </c>
      <c r="NS396" s="3">
        <f t="shared" si="328"/>
        <v>0.70967741935483875</v>
      </c>
      <c r="NT396" s="3">
        <f t="shared" si="329"/>
        <v>0</v>
      </c>
      <c r="NU396" s="3">
        <f t="shared" si="330"/>
        <v>0</v>
      </c>
      <c r="NV396" s="3">
        <f t="shared" si="331"/>
        <v>0.55890410958904113</v>
      </c>
      <c r="NW396" s="5" t="e">
        <f t="shared" si="332"/>
        <v>#N/A</v>
      </c>
      <c r="NX396" s="1" t="e">
        <f t="shared" si="333"/>
        <v>#N/A</v>
      </c>
      <c r="NY396" s="1" t="e">
        <f t="shared" si="334"/>
        <v>#N/A</v>
      </c>
      <c r="NZ396" s="1">
        <f t="shared" si="335"/>
        <v>18.836666666666666</v>
      </c>
      <c r="OA396" s="1">
        <f t="shared" si="336"/>
        <v>18.809677419354838</v>
      </c>
      <c r="OB396" s="1">
        <f t="shared" si="337"/>
        <v>18.52</v>
      </c>
      <c r="OC396" s="1">
        <f t="shared" si="338"/>
        <v>17.961290322580648</v>
      </c>
      <c r="OD396" s="1">
        <f t="shared" si="339"/>
        <v>16.922580645161286</v>
      </c>
      <c r="OE396" s="1">
        <f t="shared" si="340"/>
        <v>17.431034482758619</v>
      </c>
      <c r="OF396" s="1">
        <f t="shared" si="341"/>
        <v>17.15909090909091</v>
      </c>
      <c r="OG396" s="1" t="e">
        <f t="shared" si="342"/>
        <v>#N/A</v>
      </c>
      <c r="OH396" s="1" t="e">
        <f t="shared" si="343"/>
        <v>#N/A</v>
      </c>
      <c r="OI396" s="111" t="e">
        <f>NA()</f>
        <v>#N/A</v>
      </c>
      <c r="OJ396" s="112" t="e">
        <f>NA()</f>
        <v>#N/A</v>
      </c>
      <c r="OK396" s="112" t="e">
        <f>NA()</f>
        <v>#N/A</v>
      </c>
      <c r="OL396" s="112" t="e">
        <f>NA()</f>
        <v>#N/A</v>
      </c>
      <c r="OM396" s="112" t="e">
        <f>NA()</f>
        <v>#N/A</v>
      </c>
      <c r="ON396" s="112" t="e">
        <f>NA()</f>
        <v>#N/A</v>
      </c>
      <c r="OO396" s="112" t="e">
        <f>NA()</f>
        <v>#N/A</v>
      </c>
      <c r="OP396" s="112" t="e">
        <f>NA()</f>
        <v>#N/A</v>
      </c>
      <c r="OQ396" s="112" t="e">
        <f>NA()</f>
        <v>#N/A</v>
      </c>
      <c r="OR396" s="112" t="e">
        <f>NA()</f>
        <v>#N/A</v>
      </c>
      <c r="OS396" s="112" t="e">
        <f>NA()</f>
        <v>#N/A</v>
      </c>
      <c r="OT396" s="112" t="e">
        <f>NA()</f>
        <v>#N/A</v>
      </c>
      <c r="OU396" s="5" t="e">
        <f t="shared" si="295"/>
        <v>#N/A</v>
      </c>
      <c r="OV396" s="1" t="e">
        <f t="shared" si="296"/>
        <v>#N/A</v>
      </c>
      <c r="OW396" s="1" t="e">
        <f t="shared" si="297"/>
        <v>#N/A</v>
      </c>
      <c r="OX396" s="1" t="e">
        <f t="shared" si="298"/>
        <v>#N/A</v>
      </c>
      <c r="OY396" s="1" t="e">
        <f t="shared" si="299"/>
        <v>#N/A</v>
      </c>
      <c r="OZ396" s="1" t="e">
        <f t="shared" si="300"/>
        <v>#N/A</v>
      </c>
      <c r="PA396" s="1" t="e">
        <f t="shared" si="301"/>
        <v>#N/A</v>
      </c>
      <c r="PB396" s="1" t="e">
        <f t="shared" si="302"/>
        <v>#N/A</v>
      </c>
      <c r="PC396" s="1" t="e">
        <f t="shared" si="303"/>
        <v>#N/A</v>
      </c>
      <c r="PD396" s="1" t="e">
        <f t="shared" si="304"/>
        <v>#N/A</v>
      </c>
      <c r="PE396" s="1" t="e">
        <f t="shared" si="305"/>
        <v>#N/A</v>
      </c>
      <c r="PF396" s="1" t="e">
        <f t="shared" si="306"/>
        <v>#N/A</v>
      </c>
      <c r="PG396" s="111" t="e">
        <f>NA()</f>
        <v>#N/A</v>
      </c>
      <c r="PH396" s="112" t="e">
        <f>NA()</f>
        <v>#N/A</v>
      </c>
      <c r="PI396" s="112" t="e">
        <f>NA()</f>
        <v>#N/A</v>
      </c>
      <c r="PJ396" s="112" t="e">
        <f>NA()</f>
        <v>#N/A</v>
      </c>
      <c r="PK396" s="112" t="e">
        <f>NA()</f>
        <v>#N/A</v>
      </c>
      <c r="PL396" s="112" t="e">
        <f>NA()</f>
        <v>#N/A</v>
      </c>
      <c r="PM396" s="112" t="e">
        <f>NA()</f>
        <v>#N/A</v>
      </c>
      <c r="PN396" s="112" t="e">
        <f>NA()</f>
        <v>#N/A</v>
      </c>
      <c r="PO396" s="112" t="e">
        <f>NA()</f>
        <v>#N/A</v>
      </c>
      <c r="PP396" s="112" t="e">
        <f>NA()</f>
        <v>#N/A</v>
      </c>
      <c r="PQ396" s="112" t="e">
        <f>NA()</f>
        <v>#N/A</v>
      </c>
      <c r="PR396" s="137" t="e">
        <f>NA()</f>
        <v>#N/A</v>
      </c>
      <c r="PS396" s="5" t="e">
        <f t="array" ref="PS396">+IF(ISERROR($NW396)=FALSE,MIN(IF($H396:$AL396&lt;65534,$H396:$AL396,"")),NA())</f>
        <v>#N/A</v>
      </c>
      <c r="PT396" s="1" t="e">
        <f t="array" ref="PT396">+IF(ISERROR($NX396)=FALSE,MIN(IF($AM396:$BN396&lt;65534,$AM396:$BN396,"")),NA())</f>
        <v>#N/A</v>
      </c>
      <c r="PU396" s="1" t="e">
        <f t="array" ref="PU396">+IF(ISERROR($NY396)=FALSE,MIN(IF($BP396:$CT396&lt;65534,$BP396:$CT396,"")),NA())</f>
        <v>#N/A</v>
      </c>
      <c r="PV396" s="1">
        <f t="array" ref="PV396">+IF(ISERROR($NZ396)=FALSE,MIN(IF($CU396:$DX396&lt;65534,$CU396:$DX396,"")),NA())</f>
        <v>15.9</v>
      </c>
      <c r="PW396" s="1">
        <f t="array" ref="PW396">+IF(ISERROR($OA396)=FALSE,MIN(IF($DY396:$FC396&lt;65534,$DY396:$FC396,"")),NA())</f>
        <v>14.2</v>
      </c>
      <c r="PX396" s="1">
        <f t="array" ref="PX396">+IF(ISERROR($OB396)=FALSE,MIN(IF($FD396:$GG396&lt;65534,$FD396:$GG396,"")),NA())</f>
        <v>16</v>
      </c>
      <c r="PY396" s="1">
        <f t="array" ref="PY396">+IF(ISERROR($OC396)=FALSE,MIN(IF($GH396:$HL396&lt;65534,$GH396:$HL396,"")),NA())</f>
        <v>15.2</v>
      </c>
      <c r="PZ396" s="1">
        <f t="array" ref="PZ396">+IF(ISERROR($OD396)=FALSE,MIN(IF($HM396:$IQ396&lt;65534,$HM396:$IQ396,"")),NA())</f>
        <v>14.4</v>
      </c>
      <c r="QA396" s="1">
        <f t="array" ref="QA396">+IF(ISERROR($OE396)=FALSE,MIN(IF($IR396:$JU396&lt;65534,$IR396:$JU396,"")),NA())</f>
        <v>14.3</v>
      </c>
      <c r="QB396" s="1">
        <f t="array" ref="QB396">+IF(ISERROR($OF396)=FALSE,MIN(IF($JV396:$KZ396&lt;65534,$JV396:$KZ396,"")),NA())</f>
        <v>14.4</v>
      </c>
      <c r="QC396" s="1" t="e">
        <f t="array" ref="QC396">+IF(ISERROR($OG396)=FALSE,MIN(IF($LA396:$MD396&lt;65534,$LA396:$MD396,"")),NA())</f>
        <v>#N/A</v>
      </c>
      <c r="QD396" s="1" t="e">
        <f t="array" ref="QD396">+IF(ISERROR($OH396)=FALSE,MIN(IF($ME396:$NI396&lt;65534,$ME396:$NI396,"")),NA())</f>
        <v>#N/A</v>
      </c>
      <c r="QE396" s="5" t="e">
        <f t="shared" si="307"/>
        <v>#N/A</v>
      </c>
      <c r="QF396" s="1" t="e">
        <f t="shared" si="308"/>
        <v>#N/A</v>
      </c>
      <c r="QG396" s="1" t="e">
        <f t="shared" si="309"/>
        <v>#N/A</v>
      </c>
      <c r="QH396" s="1" t="e">
        <f t="shared" si="310"/>
        <v>#N/A</v>
      </c>
      <c r="QI396" s="1" t="e">
        <f t="shared" si="311"/>
        <v>#N/A</v>
      </c>
      <c r="QJ396" s="1" t="e">
        <f t="shared" si="312"/>
        <v>#N/A</v>
      </c>
      <c r="QK396" s="1" t="e">
        <f t="shared" si="313"/>
        <v>#N/A</v>
      </c>
      <c r="QL396" s="1" t="e">
        <f t="shared" si="314"/>
        <v>#N/A</v>
      </c>
      <c r="QM396" s="1" t="e">
        <f t="shared" si="315"/>
        <v>#N/A</v>
      </c>
      <c r="QN396" s="1" t="e">
        <f t="shared" si="316"/>
        <v>#N/A</v>
      </c>
      <c r="QO396" s="1" t="e">
        <f t="shared" si="317"/>
        <v>#N/A</v>
      </c>
      <c r="QP396" s="1" t="e">
        <f t="shared" si="318"/>
        <v>#N/A</v>
      </c>
      <c r="QQ396" s="5" t="s">
        <v>893</v>
      </c>
    </row>
    <row r="397" spans="1:459" s="1" customFormat="1" x14ac:dyDescent="0.2">
      <c r="A397" s="107">
        <v>21115170</v>
      </c>
      <c r="B397" s="108">
        <v>-75.074555555555548</v>
      </c>
      <c r="C397" s="108">
        <v>2.7591388888888888</v>
      </c>
      <c r="D397" s="109">
        <v>2101</v>
      </c>
      <c r="E397" s="110" t="s">
        <v>743</v>
      </c>
      <c r="F397" s="110" t="s">
        <v>31</v>
      </c>
      <c r="G397" s="110" t="s">
        <v>32</v>
      </c>
      <c r="H397" s="1">
        <v>65535</v>
      </c>
      <c r="I397" s="1">
        <v>8.5</v>
      </c>
      <c r="J397" s="1">
        <v>9.6999999999999993</v>
      </c>
      <c r="K397" s="1">
        <v>10.1</v>
      </c>
      <c r="L397" s="1">
        <v>11.2</v>
      </c>
      <c r="M397" s="1">
        <v>11.9</v>
      </c>
      <c r="N397" s="1">
        <v>11.3</v>
      </c>
      <c r="O397" s="1">
        <v>11.9</v>
      </c>
      <c r="P397" s="1">
        <v>12.5</v>
      </c>
      <c r="Q397" s="1">
        <v>12.5</v>
      </c>
      <c r="R397" s="1">
        <v>12.7</v>
      </c>
      <c r="S397" s="1">
        <v>12</v>
      </c>
      <c r="T397" s="1">
        <v>11.4</v>
      </c>
      <c r="U397" s="1">
        <v>12.4</v>
      </c>
      <c r="V397" s="1">
        <v>12</v>
      </c>
      <c r="W397" s="1">
        <v>12</v>
      </c>
      <c r="X397" s="1">
        <v>11.7</v>
      </c>
      <c r="Y397" s="1">
        <v>12.5</v>
      </c>
      <c r="Z397" s="1">
        <v>12.7</v>
      </c>
      <c r="AA397" s="1">
        <v>14.1</v>
      </c>
      <c r="AB397" s="1">
        <v>11</v>
      </c>
      <c r="AC397" s="1">
        <v>12.7</v>
      </c>
      <c r="AD397" s="1">
        <v>12</v>
      </c>
      <c r="AE397" s="1">
        <v>11.7</v>
      </c>
      <c r="AF397" s="1">
        <v>12.3</v>
      </c>
      <c r="AG397" s="1">
        <v>10.4</v>
      </c>
      <c r="AH397" s="1">
        <v>11.5</v>
      </c>
      <c r="AI397" s="1">
        <v>13.3</v>
      </c>
      <c r="AJ397" s="1">
        <v>13.3</v>
      </c>
      <c r="AK397" s="1">
        <v>12.9</v>
      </c>
      <c r="AL397" s="1">
        <v>11.9</v>
      </c>
      <c r="AM397" s="1">
        <v>65535</v>
      </c>
      <c r="AN397" s="1">
        <v>10.7</v>
      </c>
      <c r="AO397" s="1">
        <v>11.2</v>
      </c>
      <c r="AP397" s="1">
        <v>12.9</v>
      </c>
      <c r="AQ397" s="1">
        <v>13.4</v>
      </c>
      <c r="AR397" s="1">
        <v>12.4</v>
      </c>
      <c r="AS397" s="1">
        <v>12.3</v>
      </c>
      <c r="AT397" s="1">
        <v>13.9</v>
      </c>
      <c r="AU397" s="1">
        <v>14</v>
      </c>
      <c r="AV397" s="1">
        <v>12.6</v>
      </c>
      <c r="AW397" s="1">
        <v>13.2</v>
      </c>
      <c r="AX397" s="1">
        <v>11.8</v>
      </c>
      <c r="AY397" s="1">
        <v>12.9</v>
      </c>
      <c r="AZ397" s="1">
        <v>9.6999999999999993</v>
      </c>
      <c r="BA397" s="1">
        <v>9.9</v>
      </c>
      <c r="BB397" s="1">
        <v>11.3</v>
      </c>
      <c r="BC397" s="1">
        <v>10.6</v>
      </c>
      <c r="BD397" s="1">
        <v>13.4</v>
      </c>
      <c r="BE397" s="1">
        <v>12.1</v>
      </c>
      <c r="BF397" s="1">
        <v>14.1</v>
      </c>
      <c r="BG397" s="1">
        <v>13.5</v>
      </c>
      <c r="BH397" s="1">
        <v>13.1</v>
      </c>
      <c r="BI397" s="1">
        <v>13.6</v>
      </c>
      <c r="BJ397" s="1">
        <v>13</v>
      </c>
      <c r="BK397" s="1">
        <v>12.3</v>
      </c>
      <c r="BL397" s="1">
        <v>11.3</v>
      </c>
      <c r="BM397" s="1">
        <v>11.9</v>
      </c>
      <c r="BN397" s="1">
        <v>12.1</v>
      </c>
      <c r="BO397" s="102"/>
      <c r="BP397" s="1">
        <v>11.6</v>
      </c>
      <c r="BQ397" s="1">
        <v>13.2</v>
      </c>
      <c r="BR397" s="1">
        <v>13.8</v>
      </c>
      <c r="BS397" s="1">
        <v>10.9</v>
      </c>
      <c r="BT397" s="1">
        <v>11.9</v>
      </c>
      <c r="BU397" s="1">
        <v>11.1</v>
      </c>
      <c r="BV397" s="1">
        <v>11.5</v>
      </c>
      <c r="BW397" s="1">
        <v>11.8</v>
      </c>
      <c r="BX397" s="1">
        <v>14.7</v>
      </c>
      <c r="BY397" s="1">
        <v>13.4</v>
      </c>
      <c r="BZ397" s="1">
        <v>13.2</v>
      </c>
      <c r="CA397" s="1">
        <v>12.1</v>
      </c>
      <c r="CB397" s="1">
        <v>12.1</v>
      </c>
      <c r="CC397" s="1">
        <v>13.5</v>
      </c>
      <c r="CD397" s="1">
        <v>13.8</v>
      </c>
      <c r="CE397" s="1">
        <v>10.4</v>
      </c>
      <c r="CF397" s="1">
        <v>13.4</v>
      </c>
      <c r="CG397" s="1">
        <v>13.6</v>
      </c>
      <c r="CH397" s="1">
        <v>14.5</v>
      </c>
      <c r="CI397" s="1">
        <v>12.1</v>
      </c>
      <c r="CJ397" s="1">
        <v>12.6</v>
      </c>
      <c r="CK397" s="1">
        <v>12.9</v>
      </c>
      <c r="CL397" s="1">
        <v>13.4</v>
      </c>
      <c r="CM397" s="1">
        <v>12.3</v>
      </c>
      <c r="CN397" s="1">
        <v>10.3</v>
      </c>
      <c r="CO397" s="1">
        <v>10.5</v>
      </c>
      <c r="CP397" s="1">
        <v>9.4</v>
      </c>
      <c r="CQ397" s="1">
        <v>13.1</v>
      </c>
      <c r="CR397" s="1">
        <v>12.5</v>
      </c>
      <c r="CS397" s="1">
        <v>13.8</v>
      </c>
      <c r="CT397" s="1">
        <v>13.1</v>
      </c>
      <c r="CU397" s="1">
        <v>11.5</v>
      </c>
      <c r="CV397" s="1">
        <v>13.5</v>
      </c>
      <c r="CW397" s="1">
        <v>10.199999999999999</v>
      </c>
      <c r="CX397" s="1">
        <v>13.8</v>
      </c>
      <c r="CY397" s="1">
        <v>13.9</v>
      </c>
      <c r="CZ397" s="1">
        <v>13.2</v>
      </c>
      <c r="DA397" s="1">
        <v>13</v>
      </c>
      <c r="DB397" s="1">
        <v>13.3</v>
      </c>
      <c r="DC397" s="1">
        <v>10.5</v>
      </c>
      <c r="DD397" s="1">
        <v>11.5</v>
      </c>
      <c r="DE397" s="1">
        <v>13.4</v>
      </c>
      <c r="DF397" s="1">
        <v>12.2</v>
      </c>
      <c r="DG397" s="1">
        <v>13.1</v>
      </c>
      <c r="DH397" s="1">
        <v>9.9</v>
      </c>
      <c r="DI397" s="1">
        <v>13.1</v>
      </c>
      <c r="DJ397" s="1">
        <v>11.4</v>
      </c>
      <c r="DK397" s="1">
        <v>10.4</v>
      </c>
      <c r="DL397" s="1">
        <v>13.4</v>
      </c>
      <c r="DM397" s="1">
        <v>12.2</v>
      </c>
      <c r="DN397" s="1">
        <v>13</v>
      </c>
      <c r="DO397" s="1">
        <v>12.9</v>
      </c>
      <c r="DP397" s="1">
        <v>12.1</v>
      </c>
      <c r="DQ397" s="1">
        <v>12.2</v>
      </c>
      <c r="DR397" s="1">
        <v>12.5</v>
      </c>
      <c r="DS397" s="1">
        <v>13</v>
      </c>
      <c r="DT397" s="1">
        <v>13.8</v>
      </c>
      <c r="DU397" s="1">
        <v>13.5</v>
      </c>
      <c r="DV397" s="1">
        <v>12</v>
      </c>
      <c r="DW397" s="1">
        <v>13.4</v>
      </c>
      <c r="DX397" s="1">
        <v>13.5</v>
      </c>
      <c r="DY397" s="1">
        <v>8.6</v>
      </c>
      <c r="DZ397" s="1">
        <v>11.6</v>
      </c>
      <c r="EA397" s="1">
        <v>12.6</v>
      </c>
      <c r="EB397" s="1">
        <v>12.7</v>
      </c>
      <c r="EC397" s="1">
        <v>12</v>
      </c>
      <c r="ED397" s="1">
        <v>14</v>
      </c>
      <c r="EE397" s="1">
        <v>13.5</v>
      </c>
      <c r="EF397" s="1">
        <v>13.5</v>
      </c>
      <c r="EG397" s="1">
        <v>13.8</v>
      </c>
      <c r="EH397" s="1">
        <v>12.7</v>
      </c>
      <c r="EI397" s="1">
        <v>11.4</v>
      </c>
      <c r="EJ397" s="1">
        <v>13</v>
      </c>
      <c r="EK397" s="1">
        <v>13.6</v>
      </c>
      <c r="EL397" s="1">
        <v>13.1</v>
      </c>
      <c r="EM397" s="1">
        <v>13.1</v>
      </c>
      <c r="EN397" s="1">
        <v>13</v>
      </c>
      <c r="EO397" s="1">
        <v>13</v>
      </c>
      <c r="EP397" s="1">
        <v>13.2</v>
      </c>
      <c r="EQ397" s="1">
        <v>12.5</v>
      </c>
      <c r="ER397" s="1">
        <v>13.5</v>
      </c>
      <c r="ES397" s="1">
        <v>12.3</v>
      </c>
      <c r="ET397" s="1">
        <v>10.9</v>
      </c>
      <c r="EU397" s="1">
        <v>12.7</v>
      </c>
      <c r="EV397" s="1">
        <v>12</v>
      </c>
      <c r="EW397" s="1">
        <v>12.2</v>
      </c>
      <c r="EX397" s="1">
        <v>12.9</v>
      </c>
      <c r="EY397" s="1">
        <v>10.3</v>
      </c>
      <c r="EZ397" s="1">
        <v>11.5</v>
      </c>
      <c r="FA397" s="1">
        <v>12.4</v>
      </c>
      <c r="FB397" s="1">
        <v>12.6</v>
      </c>
      <c r="FC397" s="1">
        <v>11.9</v>
      </c>
      <c r="FD397" s="1">
        <v>13.6</v>
      </c>
      <c r="FE397" s="1">
        <v>11.3</v>
      </c>
      <c r="FF397" s="1">
        <v>13.6</v>
      </c>
      <c r="FG397" s="1">
        <v>12.6</v>
      </c>
      <c r="FH397" s="1">
        <v>11.8</v>
      </c>
      <c r="FI397" s="1">
        <v>12.1</v>
      </c>
      <c r="FJ397" s="1">
        <v>12.8</v>
      </c>
      <c r="FK397" s="1">
        <v>9.8000000000000007</v>
      </c>
      <c r="FL397" s="1">
        <v>12.7</v>
      </c>
      <c r="FM397" s="1">
        <v>13.6</v>
      </c>
      <c r="FN397" s="1">
        <v>12.9</v>
      </c>
      <c r="FO397" s="1">
        <v>13.4</v>
      </c>
      <c r="FP397" s="1">
        <v>12.8</v>
      </c>
      <c r="FQ397" s="1">
        <v>13.9</v>
      </c>
      <c r="FR397" s="1">
        <v>11.3</v>
      </c>
      <c r="FS397" s="1">
        <v>13.1</v>
      </c>
      <c r="FT397" s="1">
        <v>13.3</v>
      </c>
      <c r="FU397" s="1">
        <v>13.2</v>
      </c>
      <c r="FV397" s="1">
        <v>12.5</v>
      </c>
      <c r="FW397" s="1">
        <v>13.5</v>
      </c>
      <c r="FX397" s="1">
        <v>13.1</v>
      </c>
      <c r="FY397" s="1">
        <v>13.3</v>
      </c>
      <c r="FZ397" s="1">
        <v>12.7</v>
      </c>
      <c r="GA397" s="1">
        <v>11.8</v>
      </c>
      <c r="GB397" s="1">
        <v>10.9</v>
      </c>
      <c r="GC397" s="1">
        <v>12.4</v>
      </c>
      <c r="GD397" s="1">
        <v>12.4</v>
      </c>
      <c r="GE397" s="1">
        <v>11.3</v>
      </c>
      <c r="GF397" s="1">
        <v>12.8</v>
      </c>
      <c r="GG397" s="1">
        <v>11.6</v>
      </c>
      <c r="GH397" s="1">
        <v>11.2</v>
      </c>
      <c r="GI397" s="1">
        <v>11.5</v>
      </c>
      <c r="GJ397" s="1">
        <v>11.4</v>
      </c>
      <c r="GK397" s="1">
        <v>11.1</v>
      </c>
      <c r="GL397" s="1">
        <v>9.3000000000000007</v>
      </c>
      <c r="GM397" s="1">
        <v>9.1</v>
      </c>
      <c r="GN397" s="1">
        <v>12.7</v>
      </c>
      <c r="GO397" s="1">
        <v>12.3</v>
      </c>
      <c r="GP397" s="1">
        <v>10.7</v>
      </c>
      <c r="GQ397" s="1">
        <v>11.6</v>
      </c>
      <c r="GR397" s="1">
        <v>10.8</v>
      </c>
      <c r="GS397" s="1">
        <v>12.2</v>
      </c>
      <c r="GT397" s="1">
        <v>12.1</v>
      </c>
      <c r="GU397" s="1">
        <v>13.1</v>
      </c>
      <c r="GV397" s="1">
        <v>12</v>
      </c>
      <c r="GW397" s="1">
        <v>11.9</v>
      </c>
      <c r="GX397" s="1">
        <v>12.3</v>
      </c>
      <c r="GY397" s="1">
        <v>12.4</v>
      </c>
      <c r="GZ397" s="1">
        <v>12.6</v>
      </c>
      <c r="HA397" s="1">
        <v>13.4</v>
      </c>
      <c r="HB397" s="1">
        <v>11.8</v>
      </c>
      <c r="HC397" s="1">
        <v>12.1</v>
      </c>
      <c r="HD397" s="1">
        <v>13.2</v>
      </c>
      <c r="HE397" s="1">
        <v>11.2</v>
      </c>
      <c r="HF397" s="1">
        <v>10.3</v>
      </c>
      <c r="HG397" s="1">
        <v>11.6</v>
      </c>
      <c r="HH397" s="1">
        <v>12.8</v>
      </c>
      <c r="HI397" s="1">
        <v>12.5</v>
      </c>
      <c r="HJ397" s="1">
        <v>11.7</v>
      </c>
      <c r="HK397" s="1">
        <v>9.1</v>
      </c>
      <c r="HL397" s="1">
        <v>11.6</v>
      </c>
      <c r="HM397" s="1">
        <v>10.8</v>
      </c>
      <c r="HN397" s="1">
        <v>11.4</v>
      </c>
      <c r="HO397" s="1">
        <v>12.9</v>
      </c>
      <c r="HP397" s="1">
        <v>12.8</v>
      </c>
      <c r="HQ397" s="1">
        <v>11.5</v>
      </c>
      <c r="HR397" s="1">
        <v>9.1</v>
      </c>
      <c r="HS397" s="1">
        <v>8.6999999999999993</v>
      </c>
      <c r="HT397" s="1">
        <v>12.5</v>
      </c>
      <c r="HU397" s="1">
        <v>11.2</v>
      </c>
      <c r="HV397" s="1">
        <v>10.9</v>
      </c>
      <c r="HW397" s="1">
        <v>13</v>
      </c>
      <c r="HX397" s="1">
        <v>12.5</v>
      </c>
      <c r="HY397" s="1">
        <v>13.6</v>
      </c>
      <c r="HZ397" s="1">
        <v>12.9</v>
      </c>
      <c r="IA397" s="1">
        <v>10.3</v>
      </c>
      <c r="IB397" s="1">
        <v>11.4</v>
      </c>
      <c r="IC397" s="1">
        <v>10.3</v>
      </c>
      <c r="ID397" s="1">
        <v>9.6999999999999993</v>
      </c>
      <c r="IE397" s="1">
        <v>11.2</v>
      </c>
      <c r="IF397" s="1">
        <v>11.7</v>
      </c>
      <c r="IG397" s="1">
        <v>11.6</v>
      </c>
      <c r="IH397" s="1">
        <v>8.1999999999999993</v>
      </c>
      <c r="II397" s="1">
        <v>12.7</v>
      </c>
      <c r="IJ397" s="1">
        <v>11.9</v>
      </c>
      <c r="IK397" s="1">
        <v>11</v>
      </c>
      <c r="IL397" s="1">
        <v>9.9</v>
      </c>
      <c r="IM397" s="1">
        <v>9.8000000000000007</v>
      </c>
      <c r="IN397" s="1">
        <v>12.7</v>
      </c>
      <c r="IO397" s="1">
        <v>12.2</v>
      </c>
      <c r="IP397" s="1">
        <v>8.9</v>
      </c>
      <c r="IQ397" s="1">
        <v>11.6</v>
      </c>
      <c r="IR397" s="1">
        <v>11.7</v>
      </c>
      <c r="IS397" s="1">
        <v>10.4</v>
      </c>
      <c r="IT397" s="1">
        <v>9.3000000000000007</v>
      </c>
      <c r="IU397" s="1">
        <v>13.5</v>
      </c>
      <c r="IV397" s="1">
        <v>10.4</v>
      </c>
      <c r="IW397" s="1">
        <v>11.5</v>
      </c>
      <c r="IX397" s="1">
        <v>12.9</v>
      </c>
      <c r="IY397" s="1">
        <v>9</v>
      </c>
      <c r="IZ397" s="1">
        <v>11</v>
      </c>
      <c r="JA397" s="1">
        <v>10.8</v>
      </c>
      <c r="JB397" s="1">
        <v>13.5</v>
      </c>
      <c r="JC397" s="1">
        <v>11.9</v>
      </c>
      <c r="JD397" s="1">
        <v>13.1</v>
      </c>
      <c r="JE397" s="1">
        <v>13.4</v>
      </c>
      <c r="JF397" s="1">
        <v>11.8</v>
      </c>
      <c r="JG397" s="1">
        <v>12</v>
      </c>
      <c r="JH397" s="1">
        <v>10.199999999999999</v>
      </c>
      <c r="JI397" s="1">
        <v>12.3</v>
      </c>
      <c r="JJ397" s="1">
        <v>11.9</v>
      </c>
      <c r="JK397" s="1">
        <v>11.2</v>
      </c>
      <c r="JL397" s="1">
        <v>9</v>
      </c>
      <c r="JM397" s="1">
        <v>9.6</v>
      </c>
      <c r="JN397" s="1">
        <v>8.8000000000000007</v>
      </c>
      <c r="JO397" s="1">
        <v>10.6</v>
      </c>
      <c r="JP397" s="1">
        <v>11.8</v>
      </c>
      <c r="JQ397" s="1">
        <v>12.6</v>
      </c>
      <c r="JR397" s="1">
        <v>10.1</v>
      </c>
      <c r="JS397" s="1">
        <v>10.9</v>
      </c>
      <c r="JT397" s="1">
        <v>13</v>
      </c>
      <c r="JU397" s="1">
        <v>10</v>
      </c>
      <c r="JV397" s="1">
        <v>10</v>
      </c>
      <c r="JW397" s="1">
        <v>10.3</v>
      </c>
      <c r="JX397" s="1">
        <v>11.5</v>
      </c>
      <c r="JY397" s="1">
        <v>9.1</v>
      </c>
      <c r="JZ397" s="1">
        <v>8.6</v>
      </c>
      <c r="KA397" s="1">
        <v>10.199999999999999</v>
      </c>
      <c r="KB397" s="1">
        <v>10.6</v>
      </c>
      <c r="KC397" s="1">
        <v>12.5</v>
      </c>
      <c r="KD397" s="1">
        <v>8.6</v>
      </c>
      <c r="KE397" s="1">
        <v>11.7</v>
      </c>
      <c r="KF397" s="1">
        <v>11.8</v>
      </c>
      <c r="KG397" s="1">
        <v>12.7</v>
      </c>
      <c r="KH397" s="1">
        <v>12.2</v>
      </c>
      <c r="KI397" s="1">
        <v>10.9</v>
      </c>
      <c r="KJ397" s="1">
        <v>9.6999999999999993</v>
      </c>
      <c r="KK397" s="1">
        <v>12</v>
      </c>
      <c r="KL397" s="1">
        <v>8.8000000000000007</v>
      </c>
      <c r="KM397" s="1">
        <v>11.7</v>
      </c>
      <c r="KN397" s="1">
        <v>12.2</v>
      </c>
      <c r="KO397" s="1">
        <v>9.9</v>
      </c>
      <c r="KP397" s="1">
        <v>10.3</v>
      </c>
      <c r="KQ397" s="1">
        <v>13.3</v>
      </c>
      <c r="KR397" s="1">
        <v>11.6</v>
      </c>
      <c r="KS397" s="1">
        <v>12.3</v>
      </c>
      <c r="KT397" s="1">
        <v>12.7</v>
      </c>
      <c r="KU397" s="1">
        <v>12.2</v>
      </c>
      <c r="KV397" s="1">
        <v>11.4</v>
      </c>
      <c r="KW397" s="1">
        <v>10.4</v>
      </c>
      <c r="KX397" s="1">
        <v>11.4</v>
      </c>
      <c r="KY397" s="1">
        <v>10.9</v>
      </c>
      <c r="KZ397" s="1">
        <v>12</v>
      </c>
      <c r="LA397" s="1">
        <v>9.3000000000000007</v>
      </c>
      <c r="LB397" s="1">
        <v>11.6</v>
      </c>
      <c r="LC397" s="1">
        <v>10.4</v>
      </c>
      <c r="LD397" s="1">
        <v>11.9</v>
      </c>
      <c r="LE397" s="1">
        <v>11.9</v>
      </c>
      <c r="LF397" s="1">
        <v>12.6</v>
      </c>
      <c r="LG397" s="1">
        <v>12.8</v>
      </c>
      <c r="LH397" s="1">
        <v>14.1</v>
      </c>
      <c r="LI397" s="1">
        <v>13.9</v>
      </c>
      <c r="LJ397" s="1">
        <v>13</v>
      </c>
      <c r="LK397" s="1">
        <v>13.8</v>
      </c>
      <c r="LL397" s="1">
        <v>13.4</v>
      </c>
      <c r="LM397" s="1">
        <v>12.4</v>
      </c>
      <c r="LN397" s="1">
        <v>13.3</v>
      </c>
      <c r="LO397" s="1">
        <v>14.3</v>
      </c>
      <c r="LP397" s="1">
        <v>13.9</v>
      </c>
      <c r="LQ397" s="1">
        <v>13.8</v>
      </c>
      <c r="LR397" s="1">
        <v>13.9</v>
      </c>
      <c r="LS397" s="1">
        <v>10.4</v>
      </c>
      <c r="LT397" s="1">
        <v>11.5</v>
      </c>
      <c r="LU397" s="1">
        <v>11.5</v>
      </c>
      <c r="LV397" s="1">
        <v>12.8</v>
      </c>
      <c r="LW397" s="1">
        <v>13</v>
      </c>
      <c r="LX397" s="1">
        <v>13.6</v>
      </c>
      <c r="LY397" s="1">
        <v>12</v>
      </c>
      <c r="LZ397" s="1">
        <v>12.6</v>
      </c>
      <c r="MA397" s="1">
        <v>12</v>
      </c>
      <c r="MB397" s="1">
        <v>11.8</v>
      </c>
      <c r="MC397" s="1">
        <v>10.8</v>
      </c>
      <c r="MD397" s="1">
        <v>12</v>
      </c>
      <c r="ME397" s="1">
        <v>65535</v>
      </c>
      <c r="MF397" s="1">
        <v>65535</v>
      </c>
      <c r="MG397" s="1">
        <v>65535</v>
      </c>
      <c r="MH397" s="1">
        <v>65535</v>
      </c>
      <c r="MI397" s="1">
        <v>65535</v>
      </c>
      <c r="MJ397" s="1">
        <v>65535</v>
      </c>
      <c r="MK397" s="1">
        <v>65535</v>
      </c>
      <c r="ML397" s="1">
        <v>65535</v>
      </c>
      <c r="MM397" s="1">
        <v>65535</v>
      </c>
      <c r="MN397" s="1">
        <v>65535</v>
      </c>
      <c r="MO397" s="1">
        <v>65535</v>
      </c>
      <c r="MP397" s="1">
        <v>65535</v>
      </c>
      <c r="MQ397" s="1">
        <v>65535</v>
      </c>
      <c r="MR397" s="1">
        <v>65535</v>
      </c>
      <c r="MS397" s="1">
        <v>65535</v>
      </c>
      <c r="MT397" s="1">
        <v>65535</v>
      </c>
      <c r="MU397" s="1">
        <v>65535</v>
      </c>
      <c r="MV397" s="1">
        <v>65535</v>
      </c>
      <c r="MW397" s="1">
        <v>65535</v>
      </c>
      <c r="MX397" s="1">
        <v>65535</v>
      </c>
      <c r="MY397" s="1">
        <v>65535</v>
      </c>
      <c r="MZ397" s="1">
        <v>65535</v>
      </c>
      <c r="NA397" s="1">
        <v>65535</v>
      </c>
      <c r="NB397" s="1">
        <v>65535</v>
      </c>
      <c r="NC397" s="1">
        <v>65535</v>
      </c>
      <c r="ND397" s="1">
        <v>65535</v>
      </c>
      <c r="NE397" s="1">
        <v>65535</v>
      </c>
      <c r="NF397" s="1">
        <v>65535</v>
      </c>
      <c r="NG397" s="1">
        <v>65535</v>
      </c>
      <c r="NH397" s="1">
        <v>65535</v>
      </c>
      <c r="NI397" s="1">
        <v>13.6</v>
      </c>
      <c r="NJ397" s="6">
        <f t="shared" si="319"/>
        <v>0.967741935483871</v>
      </c>
      <c r="NK397" s="3">
        <f t="shared" si="320"/>
        <v>0.9642857142857143</v>
      </c>
      <c r="NL397" s="3">
        <f t="shared" si="321"/>
        <v>1</v>
      </c>
      <c r="NM397" s="3">
        <f t="shared" si="322"/>
        <v>1</v>
      </c>
      <c r="NN397" s="3">
        <f t="shared" si="323"/>
        <v>1</v>
      </c>
      <c r="NO397" s="3">
        <f t="shared" si="324"/>
        <v>1</v>
      </c>
      <c r="NP397" s="3">
        <f t="shared" si="325"/>
        <v>1</v>
      </c>
      <c r="NQ397" s="3">
        <f t="shared" si="326"/>
        <v>1</v>
      </c>
      <c r="NR397" s="3">
        <f t="shared" si="327"/>
        <v>1</v>
      </c>
      <c r="NS397" s="3">
        <f t="shared" si="328"/>
        <v>1</v>
      </c>
      <c r="NT397" s="3">
        <f t="shared" si="329"/>
        <v>1</v>
      </c>
      <c r="NU397" s="3">
        <f t="shared" si="330"/>
        <v>3.2258064516129031E-2</v>
      </c>
      <c r="NV397" s="3">
        <f t="shared" si="331"/>
        <v>0.9123287671232877</v>
      </c>
      <c r="NW397" s="5">
        <f t="shared" si="332"/>
        <v>11.869999999999997</v>
      </c>
      <c r="NX397" s="1">
        <f t="shared" si="333"/>
        <v>12.340740740740742</v>
      </c>
      <c r="NY397" s="1">
        <f t="shared" si="334"/>
        <v>12.46774193548387</v>
      </c>
      <c r="NZ397" s="1">
        <f t="shared" si="335"/>
        <v>12.513333333333332</v>
      </c>
      <c r="OA397" s="1">
        <f t="shared" si="336"/>
        <v>12.454838709677416</v>
      </c>
      <c r="OB397" s="1">
        <f t="shared" si="337"/>
        <v>12.536666666666667</v>
      </c>
      <c r="OC397" s="1">
        <f t="shared" si="338"/>
        <v>11.664516129032261</v>
      </c>
      <c r="OD397" s="1">
        <f t="shared" si="339"/>
        <v>11.254838709677417</v>
      </c>
      <c r="OE397" s="1">
        <f t="shared" si="340"/>
        <v>11.273333333333335</v>
      </c>
      <c r="OF397" s="1">
        <f t="shared" si="341"/>
        <v>11.080645161290319</v>
      </c>
      <c r="OG397" s="1">
        <f t="shared" si="342"/>
        <v>12.47666666666667</v>
      </c>
      <c r="OH397" s="1" t="e">
        <f t="shared" si="343"/>
        <v>#N/A</v>
      </c>
      <c r="OI397" s="111" t="e">
        <f>NA()</f>
        <v>#N/A</v>
      </c>
      <c r="OJ397" s="112" t="e">
        <f>NA()</f>
        <v>#N/A</v>
      </c>
      <c r="OK397" s="112" t="e">
        <f>NA()</f>
        <v>#N/A</v>
      </c>
      <c r="OL397" s="112" t="e">
        <f>NA()</f>
        <v>#N/A</v>
      </c>
      <c r="OM397" s="112" t="e">
        <f>NA()</f>
        <v>#N/A</v>
      </c>
      <c r="ON397" s="112" t="e">
        <f>NA()</f>
        <v>#N/A</v>
      </c>
      <c r="OO397" s="112" t="e">
        <f>NA()</f>
        <v>#N/A</v>
      </c>
      <c r="OP397" s="112" t="e">
        <f>NA()</f>
        <v>#N/A</v>
      </c>
      <c r="OQ397" s="112" t="e">
        <f>NA()</f>
        <v>#N/A</v>
      </c>
      <c r="OR397" s="112" t="e">
        <f>NA()</f>
        <v>#N/A</v>
      </c>
      <c r="OS397" s="112" t="e">
        <f>NA()</f>
        <v>#N/A</v>
      </c>
      <c r="OT397" s="112" t="e">
        <f>NA()</f>
        <v>#N/A</v>
      </c>
      <c r="OU397" s="5" t="e">
        <f t="shared" si="295"/>
        <v>#N/A</v>
      </c>
      <c r="OV397" s="1" t="e">
        <f t="shared" si="296"/>
        <v>#N/A</v>
      </c>
      <c r="OW397" s="1" t="e">
        <f t="shared" si="297"/>
        <v>#N/A</v>
      </c>
      <c r="OX397" s="1" t="e">
        <f t="shared" si="298"/>
        <v>#N/A</v>
      </c>
      <c r="OY397" s="1" t="e">
        <f t="shared" si="299"/>
        <v>#N/A</v>
      </c>
      <c r="OZ397" s="1" t="e">
        <f t="shared" si="300"/>
        <v>#N/A</v>
      </c>
      <c r="PA397" s="1" t="e">
        <f t="shared" si="301"/>
        <v>#N/A</v>
      </c>
      <c r="PB397" s="1" t="e">
        <f t="shared" si="302"/>
        <v>#N/A</v>
      </c>
      <c r="PC397" s="1" t="e">
        <f t="shared" si="303"/>
        <v>#N/A</v>
      </c>
      <c r="PD397" s="1" t="e">
        <f t="shared" si="304"/>
        <v>#N/A</v>
      </c>
      <c r="PE397" s="1" t="e">
        <f t="shared" si="305"/>
        <v>#N/A</v>
      </c>
      <c r="PF397" s="1" t="e">
        <f t="shared" si="306"/>
        <v>#N/A</v>
      </c>
      <c r="PG397" s="111" t="e">
        <f>NA()</f>
        <v>#N/A</v>
      </c>
      <c r="PH397" s="112" t="e">
        <f>NA()</f>
        <v>#N/A</v>
      </c>
      <c r="PI397" s="112" t="e">
        <f>NA()</f>
        <v>#N/A</v>
      </c>
      <c r="PJ397" s="112" t="e">
        <f>NA()</f>
        <v>#N/A</v>
      </c>
      <c r="PK397" s="112" t="e">
        <f>NA()</f>
        <v>#N/A</v>
      </c>
      <c r="PL397" s="112" t="e">
        <f>NA()</f>
        <v>#N/A</v>
      </c>
      <c r="PM397" s="112" t="e">
        <f>NA()</f>
        <v>#N/A</v>
      </c>
      <c r="PN397" s="112" t="e">
        <f>NA()</f>
        <v>#N/A</v>
      </c>
      <c r="PO397" s="112" t="e">
        <f>NA()</f>
        <v>#N/A</v>
      </c>
      <c r="PP397" s="112" t="e">
        <f>NA()</f>
        <v>#N/A</v>
      </c>
      <c r="PQ397" s="112" t="e">
        <f>NA()</f>
        <v>#N/A</v>
      </c>
      <c r="PR397" s="137" t="e">
        <f>NA()</f>
        <v>#N/A</v>
      </c>
      <c r="PS397" s="5">
        <f t="array" ref="PS397">+IF(ISERROR($NW397)=FALSE,MIN(IF($H397:$AL397&lt;65534,$H397:$AL397,"")),NA())</f>
        <v>8.5</v>
      </c>
      <c r="PT397" s="1">
        <f t="array" ref="PT397">+IF(ISERROR($NX397)=FALSE,MIN(IF($AM397:$BN397&lt;65534,$AM397:$BN397,"")),NA())</f>
        <v>9.6999999999999993</v>
      </c>
      <c r="PU397" s="1">
        <f t="array" ref="PU397">+IF(ISERROR($NY397)=FALSE,MIN(IF($BP397:$CT397&lt;65534,$BP397:$CT397,"")),NA())</f>
        <v>9.4</v>
      </c>
      <c r="PV397" s="1">
        <f t="array" ref="PV397">+IF(ISERROR($NZ397)=FALSE,MIN(IF($CU397:$DX397&lt;65534,$CU397:$DX397,"")),NA())</f>
        <v>9.9</v>
      </c>
      <c r="PW397" s="1">
        <f t="array" ref="PW397">+IF(ISERROR($OA397)=FALSE,MIN(IF($DY397:$FC397&lt;65534,$DY397:$FC397,"")),NA())</f>
        <v>8.6</v>
      </c>
      <c r="PX397" s="1">
        <f t="array" ref="PX397">+IF(ISERROR($OB397)=FALSE,MIN(IF($FD397:$GG397&lt;65534,$FD397:$GG397,"")),NA())</f>
        <v>9.8000000000000007</v>
      </c>
      <c r="PY397" s="1">
        <f t="array" ref="PY397">+IF(ISERROR($OC397)=FALSE,MIN(IF($GH397:$HL397&lt;65534,$GH397:$HL397,"")),NA())</f>
        <v>9.1</v>
      </c>
      <c r="PZ397" s="1">
        <f t="array" ref="PZ397">+IF(ISERROR($OD397)=FALSE,MIN(IF($HM397:$IQ397&lt;65534,$HM397:$IQ397,"")),NA())</f>
        <v>8.1999999999999993</v>
      </c>
      <c r="QA397" s="1">
        <f t="array" ref="QA397">+IF(ISERROR($OE397)=FALSE,MIN(IF($IR397:$JU397&lt;65534,$IR397:$JU397,"")),NA())</f>
        <v>8.8000000000000007</v>
      </c>
      <c r="QB397" s="1">
        <f t="array" ref="QB397">+IF(ISERROR($OF397)=FALSE,MIN(IF($JV397:$KZ397&lt;65534,$JV397:$KZ397,"")),NA())</f>
        <v>8.6</v>
      </c>
      <c r="QC397" s="1">
        <f t="array" ref="QC397">+IF(ISERROR($OG397)=FALSE,MIN(IF($LA397:$MD397&lt;65534,$LA397:$MD397,"")),NA())</f>
        <v>9.3000000000000007</v>
      </c>
      <c r="QD397" s="1" t="e">
        <f t="array" ref="QD397">+IF(ISERROR($OH397)=FALSE,MIN(IF($ME397:$NI397&lt;65534,$ME397:$NI397,"")),NA())</f>
        <v>#N/A</v>
      </c>
      <c r="QE397" s="5" t="e">
        <f t="shared" si="307"/>
        <v>#N/A</v>
      </c>
      <c r="QF397" s="1" t="e">
        <f t="shared" si="308"/>
        <v>#N/A</v>
      </c>
      <c r="QG397" s="1" t="e">
        <f t="shared" si="309"/>
        <v>#N/A</v>
      </c>
      <c r="QH397" s="1" t="e">
        <f t="shared" si="310"/>
        <v>#N/A</v>
      </c>
      <c r="QI397" s="1" t="e">
        <f t="shared" si="311"/>
        <v>#N/A</v>
      </c>
      <c r="QJ397" s="1" t="e">
        <f t="shared" si="312"/>
        <v>#N/A</v>
      </c>
      <c r="QK397" s="1" t="e">
        <f t="shared" si="313"/>
        <v>#N/A</v>
      </c>
      <c r="QL397" s="1" t="e">
        <f t="shared" si="314"/>
        <v>#N/A</v>
      </c>
      <c r="QM397" s="1" t="e">
        <f t="shared" si="315"/>
        <v>#N/A</v>
      </c>
      <c r="QN397" s="1" t="e">
        <f t="shared" si="316"/>
        <v>#N/A</v>
      </c>
      <c r="QO397" s="1" t="e">
        <f t="shared" si="317"/>
        <v>#N/A</v>
      </c>
      <c r="QP397" s="1" t="e">
        <f t="shared" si="318"/>
        <v>#N/A</v>
      </c>
      <c r="QQ397" s="5" t="s">
        <v>893</v>
      </c>
    </row>
    <row r="398" spans="1:459" s="1" customFormat="1" x14ac:dyDescent="0.2">
      <c r="A398" s="107">
        <v>21115180</v>
      </c>
      <c r="B398" s="108">
        <v>-75.081527777777779</v>
      </c>
      <c r="C398" s="108">
        <v>3.1330555555555555</v>
      </c>
      <c r="D398" s="109">
        <v>600</v>
      </c>
      <c r="E398" s="110" t="s">
        <v>744</v>
      </c>
      <c r="F398" s="110" t="s">
        <v>745</v>
      </c>
      <c r="G398" s="110" t="s">
        <v>32</v>
      </c>
      <c r="H398" s="1">
        <v>65535</v>
      </c>
      <c r="I398" s="1">
        <v>22.3</v>
      </c>
      <c r="J398" s="1">
        <v>24</v>
      </c>
      <c r="K398" s="1">
        <v>23.5</v>
      </c>
      <c r="L398" s="1">
        <v>24.4</v>
      </c>
      <c r="M398" s="1">
        <v>26</v>
      </c>
      <c r="N398" s="1">
        <v>26.5</v>
      </c>
      <c r="O398" s="1">
        <v>25.1</v>
      </c>
      <c r="P398" s="1">
        <v>65535</v>
      </c>
      <c r="Q398" s="1">
        <v>65535</v>
      </c>
      <c r="R398" s="1">
        <v>65535</v>
      </c>
      <c r="S398" s="1">
        <v>65535</v>
      </c>
      <c r="T398" s="1">
        <v>65535</v>
      </c>
      <c r="U398" s="1">
        <v>65535</v>
      </c>
      <c r="V398" s="1">
        <v>65535</v>
      </c>
      <c r="W398" s="1">
        <v>65535</v>
      </c>
      <c r="X398" s="1">
        <v>65535</v>
      </c>
      <c r="Y398" s="1">
        <v>65535</v>
      </c>
      <c r="Z398" s="1">
        <v>65535</v>
      </c>
      <c r="AA398" s="1">
        <v>65535</v>
      </c>
      <c r="AB398" s="1">
        <v>65535</v>
      </c>
      <c r="AC398" s="1">
        <v>65535</v>
      </c>
      <c r="AD398" s="1">
        <v>65535</v>
      </c>
      <c r="AE398" s="1">
        <v>65535</v>
      </c>
      <c r="AF398" s="1">
        <v>65535</v>
      </c>
      <c r="AG398" s="1">
        <v>65535</v>
      </c>
      <c r="AH398" s="1">
        <v>65535</v>
      </c>
      <c r="AI398" s="1">
        <v>65535</v>
      </c>
      <c r="AJ398" s="1">
        <v>65535</v>
      </c>
      <c r="AK398" s="1">
        <v>65535</v>
      </c>
      <c r="AL398" s="1">
        <v>65535</v>
      </c>
      <c r="AM398" s="1">
        <v>65535</v>
      </c>
      <c r="AN398" s="1">
        <v>65535</v>
      </c>
      <c r="AO398" s="1">
        <v>65535</v>
      </c>
      <c r="AP398" s="1">
        <v>65535</v>
      </c>
      <c r="AQ398" s="1">
        <v>65535</v>
      </c>
      <c r="AR398" s="1">
        <v>65535</v>
      </c>
      <c r="AS398" s="1">
        <v>65535</v>
      </c>
      <c r="AT398" s="1">
        <v>65535</v>
      </c>
      <c r="AU398" s="1">
        <v>65535</v>
      </c>
      <c r="AV398" s="1">
        <v>65535</v>
      </c>
      <c r="AW398" s="1">
        <v>65535</v>
      </c>
      <c r="AX398" s="1">
        <v>65535</v>
      </c>
      <c r="AY398" s="1">
        <v>65535</v>
      </c>
      <c r="AZ398" s="1">
        <v>65535</v>
      </c>
      <c r="BA398" s="1">
        <v>65535</v>
      </c>
      <c r="BB398" s="1">
        <v>65535</v>
      </c>
      <c r="BC398" s="1">
        <v>65535</v>
      </c>
      <c r="BD398" s="1">
        <v>65535</v>
      </c>
      <c r="BE398" s="1">
        <v>65535</v>
      </c>
      <c r="BF398" s="1">
        <v>65535</v>
      </c>
      <c r="BG398" s="1">
        <v>65535</v>
      </c>
      <c r="BH398" s="1">
        <v>65535</v>
      </c>
      <c r="BI398" s="1">
        <v>65535</v>
      </c>
      <c r="BJ398" s="1">
        <v>65535</v>
      </c>
      <c r="BK398" s="1">
        <v>65535</v>
      </c>
      <c r="BL398" s="1">
        <v>65535</v>
      </c>
      <c r="BM398" s="1">
        <v>65535</v>
      </c>
      <c r="BN398" s="1">
        <v>65535</v>
      </c>
      <c r="BO398" s="102"/>
      <c r="BP398" s="1">
        <v>65535</v>
      </c>
      <c r="BQ398" s="1">
        <v>65535</v>
      </c>
      <c r="BR398" s="1">
        <v>65535</v>
      </c>
      <c r="BS398" s="1">
        <v>65535</v>
      </c>
      <c r="BT398" s="1">
        <v>65535</v>
      </c>
      <c r="BU398" s="1">
        <v>65535</v>
      </c>
      <c r="BV398" s="1">
        <v>65535</v>
      </c>
      <c r="BW398" s="1">
        <v>65535</v>
      </c>
      <c r="BX398" s="1">
        <v>65535</v>
      </c>
      <c r="BY398" s="1">
        <v>65535</v>
      </c>
      <c r="BZ398" s="1">
        <v>65535</v>
      </c>
      <c r="CA398" s="1">
        <v>65535</v>
      </c>
      <c r="CB398" s="1">
        <v>65535</v>
      </c>
      <c r="CC398" s="1">
        <v>65535</v>
      </c>
      <c r="CD398" s="1">
        <v>65535</v>
      </c>
      <c r="CE398" s="1">
        <v>65535</v>
      </c>
      <c r="CF398" s="1">
        <v>65535</v>
      </c>
      <c r="CG398" s="1">
        <v>65535</v>
      </c>
      <c r="CH398" s="1">
        <v>65535</v>
      </c>
      <c r="CI398" s="1">
        <v>65535</v>
      </c>
      <c r="CJ398" s="1">
        <v>65535</v>
      </c>
      <c r="CK398" s="1">
        <v>65535</v>
      </c>
      <c r="CL398" s="1">
        <v>65535</v>
      </c>
      <c r="CM398" s="1">
        <v>65535</v>
      </c>
      <c r="CN398" s="1">
        <v>65535</v>
      </c>
      <c r="CO398" s="1">
        <v>65535</v>
      </c>
      <c r="CP398" s="1">
        <v>65535</v>
      </c>
      <c r="CQ398" s="1">
        <v>65535</v>
      </c>
      <c r="CR398" s="1">
        <v>65535</v>
      </c>
      <c r="CS398" s="1">
        <v>65535</v>
      </c>
      <c r="CT398" s="1">
        <v>65535</v>
      </c>
      <c r="CU398" s="1">
        <v>65535</v>
      </c>
      <c r="CV398" s="1">
        <v>65535</v>
      </c>
      <c r="CW398" s="1">
        <v>65535</v>
      </c>
      <c r="CX398" s="1">
        <v>65535</v>
      </c>
      <c r="CY398" s="1">
        <v>65535</v>
      </c>
      <c r="CZ398" s="1">
        <v>65535</v>
      </c>
      <c r="DA398" s="1">
        <v>65535</v>
      </c>
      <c r="DB398" s="1">
        <v>65535</v>
      </c>
      <c r="DC398" s="1">
        <v>65535</v>
      </c>
      <c r="DD398" s="1">
        <v>65535</v>
      </c>
      <c r="DE398" s="1">
        <v>65535</v>
      </c>
      <c r="DF398" s="1">
        <v>65535</v>
      </c>
      <c r="DG398" s="1">
        <v>65535</v>
      </c>
      <c r="DH398" s="1">
        <v>65535</v>
      </c>
      <c r="DI398" s="1">
        <v>65535</v>
      </c>
      <c r="DJ398" s="1">
        <v>65535</v>
      </c>
      <c r="DK398" s="1">
        <v>65535</v>
      </c>
      <c r="DL398" s="1">
        <v>65535</v>
      </c>
      <c r="DM398" s="1">
        <v>65535</v>
      </c>
      <c r="DN398" s="1">
        <v>65535</v>
      </c>
      <c r="DO398" s="1">
        <v>65535</v>
      </c>
      <c r="DP398" s="1">
        <v>65535</v>
      </c>
      <c r="DQ398" s="1">
        <v>65535</v>
      </c>
      <c r="DR398" s="1">
        <v>65535</v>
      </c>
      <c r="DS398" s="1">
        <v>65535</v>
      </c>
      <c r="DT398" s="1">
        <v>65535</v>
      </c>
      <c r="DU398" s="1">
        <v>65535</v>
      </c>
      <c r="DV398" s="1">
        <v>65535</v>
      </c>
      <c r="DW398" s="1">
        <v>65535</v>
      </c>
      <c r="DX398" s="1">
        <v>65535</v>
      </c>
      <c r="DY398" s="1">
        <v>65535</v>
      </c>
      <c r="DZ398" s="1">
        <v>65535</v>
      </c>
      <c r="EA398" s="1">
        <v>65535</v>
      </c>
      <c r="EB398" s="1">
        <v>65535</v>
      </c>
      <c r="EC398" s="1">
        <v>65535</v>
      </c>
      <c r="ED398" s="1">
        <v>65535</v>
      </c>
      <c r="EE398" s="1">
        <v>65535</v>
      </c>
      <c r="EF398" s="1">
        <v>65535</v>
      </c>
      <c r="EG398" s="1">
        <v>65535</v>
      </c>
      <c r="EH398" s="1">
        <v>65535</v>
      </c>
      <c r="EI398" s="1">
        <v>65535</v>
      </c>
      <c r="EJ398" s="1">
        <v>65535</v>
      </c>
      <c r="EK398" s="1">
        <v>65535</v>
      </c>
      <c r="EL398" s="1">
        <v>65535</v>
      </c>
      <c r="EM398" s="1">
        <v>65535</v>
      </c>
      <c r="EN398" s="1">
        <v>65535</v>
      </c>
      <c r="EO398" s="1">
        <v>65535</v>
      </c>
      <c r="EP398" s="1">
        <v>65535</v>
      </c>
      <c r="EQ398" s="1">
        <v>65535</v>
      </c>
      <c r="ER398" s="1">
        <v>65535</v>
      </c>
      <c r="ES398" s="1">
        <v>65535</v>
      </c>
      <c r="ET398" s="1">
        <v>65535</v>
      </c>
      <c r="EU398" s="1">
        <v>65535</v>
      </c>
      <c r="EV398" s="1">
        <v>65535</v>
      </c>
      <c r="EW398" s="1">
        <v>65535</v>
      </c>
      <c r="EX398" s="1">
        <v>65535</v>
      </c>
      <c r="EY398" s="1">
        <v>65535</v>
      </c>
      <c r="EZ398" s="1">
        <v>65535</v>
      </c>
      <c r="FA398" s="1">
        <v>65535</v>
      </c>
      <c r="FB398" s="1">
        <v>65535</v>
      </c>
      <c r="FC398" s="1">
        <v>65535</v>
      </c>
      <c r="FD398" s="1">
        <v>65535</v>
      </c>
      <c r="FE398" s="1">
        <v>65535</v>
      </c>
      <c r="FF398" s="1">
        <v>65535</v>
      </c>
      <c r="FG398" s="1">
        <v>65535</v>
      </c>
      <c r="FH398" s="1">
        <v>65535</v>
      </c>
      <c r="FI398" s="1">
        <v>65535</v>
      </c>
      <c r="FJ398" s="1">
        <v>65535</v>
      </c>
      <c r="FK398" s="1">
        <v>65535</v>
      </c>
      <c r="FL398" s="1">
        <v>65535</v>
      </c>
      <c r="FM398" s="1">
        <v>65535</v>
      </c>
      <c r="FN398" s="1">
        <v>65535</v>
      </c>
      <c r="FO398" s="1">
        <v>65535</v>
      </c>
      <c r="FP398" s="1">
        <v>65535</v>
      </c>
      <c r="FQ398" s="1">
        <v>65535</v>
      </c>
      <c r="FR398" s="1">
        <v>65535</v>
      </c>
      <c r="FS398" s="1">
        <v>65535</v>
      </c>
      <c r="FT398" s="1">
        <v>65535</v>
      </c>
      <c r="FU398" s="1">
        <v>65535</v>
      </c>
      <c r="FV398" s="1">
        <v>65535</v>
      </c>
      <c r="FW398" s="1">
        <v>65535</v>
      </c>
      <c r="FX398" s="1">
        <v>65535</v>
      </c>
      <c r="FY398" s="1">
        <v>65535</v>
      </c>
      <c r="FZ398" s="1">
        <v>65535</v>
      </c>
      <c r="GA398" s="1">
        <v>65535</v>
      </c>
      <c r="GB398" s="1">
        <v>65535</v>
      </c>
      <c r="GC398" s="1">
        <v>65535</v>
      </c>
      <c r="GD398" s="1">
        <v>65535</v>
      </c>
      <c r="GE398" s="1">
        <v>65535</v>
      </c>
      <c r="GF398" s="1">
        <v>65535</v>
      </c>
      <c r="GG398" s="1">
        <v>65535</v>
      </c>
      <c r="GH398" s="1">
        <v>65535</v>
      </c>
      <c r="GI398" s="1">
        <v>65535</v>
      </c>
      <c r="GJ398" s="1">
        <v>65535</v>
      </c>
      <c r="GK398" s="1">
        <v>65535</v>
      </c>
      <c r="GL398" s="1">
        <v>65535</v>
      </c>
      <c r="GM398" s="1">
        <v>65535</v>
      </c>
      <c r="GN398" s="1">
        <v>65535</v>
      </c>
      <c r="GO398" s="1">
        <v>65535</v>
      </c>
      <c r="GP398" s="1">
        <v>65535</v>
      </c>
      <c r="GQ398" s="1">
        <v>65535</v>
      </c>
      <c r="GR398" s="1">
        <v>65535</v>
      </c>
      <c r="GS398" s="1">
        <v>65535</v>
      </c>
      <c r="GT398" s="1">
        <v>65535</v>
      </c>
      <c r="GU398" s="1">
        <v>65535</v>
      </c>
      <c r="GV398" s="1">
        <v>65535</v>
      </c>
      <c r="GW398" s="1">
        <v>65535</v>
      </c>
      <c r="GX398" s="1">
        <v>65535</v>
      </c>
      <c r="GY398" s="1">
        <v>65535</v>
      </c>
      <c r="GZ398" s="1">
        <v>65535</v>
      </c>
      <c r="HA398" s="1">
        <v>65535</v>
      </c>
      <c r="HB398" s="1">
        <v>65535</v>
      </c>
      <c r="HC398" s="1">
        <v>65535</v>
      </c>
      <c r="HD398" s="1">
        <v>65535</v>
      </c>
      <c r="HE398" s="1">
        <v>65535</v>
      </c>
      <c r="HF398" s="1">
        <v>65535</v>
      </c>
      <c r="HG398" s="1">
        <v>65535</v>
      </c>
      <c r="HH398" s="1">
        <v>65535</v>
      </c>
      <c r="HI398" s="1">
        <v>65535</v>
      </c>
      <c r="HJ398" s="1">
        <v>65535</v>
      </c>
      <c r="HK398" s="1">
        <v>65535</v>
      </c>
      <c r="HL398" s="1">
        <v>65535</v>
      </c>
      <c r="HM398" s="1">
        <v>65535</v>
      </c>
      <c r="HN398" s="1">
        <v>65535</v>
      </c>
      <c r="HO398" s="1">
        <v>65535</v>
      </c>
      <c r="HP398" s="1">
        <v>65535</v>
      </c>
      <c r="HQ398" s="1">
        <v>65535</v>
      </c>
      <c r="HR398" s="1">
        <v>23.2</v>
      </c>
      <c r="HS398" s="1">
        <v>24</v>
      </c>
      <c r="HT398" s="1">
        <v>24.3</v>
      </c>
      <c r="HU398" s="1">
        <v>24.2</v>
      </c>
      <c r="HV398" s="1">
        <v>24</v>
      </c>
      <c r="HW398" s="1">
        <v>25.4</v>
      </c>
      <c r="HX398" s="1">
        <v>23.2</v>
      </c>
      <c r="HY398" s="1">
        <v>24.1</v>
      </c>
      <c r="HZ398" s="1">
        <v>22.1</v>
      </c>
      <c r="IA398" s="1">
        <v>24.3</v>
      </c>
      <c r="IB398" s="1">
        <v>25.9</v>
      </c>
      <c r="IC398" s="1">
        <v>24.1</v>
      </c>
      <c r="ID398" s="1">
        <v>24.5</v>
      </c>
      <c r="IE398" s="1">
        <v>23</v>
      </c>
      <c r="IF398" s="1">
        <v>23.8</v>
      </c>
      <c r="IG398" s="1">
        <v>22.1</v>
      </c>
      <c r="IH398" s="1">
        <v>22.5</v>
      </c>
      <c r="II398" s="1">
        <v>25.1</v>
      </c>
      <c r="IJ398" s="1">
        <v>25.9</v>
      </c>
      <c r="IK398" s="1">
        <v>23.7</v>
      </c>
      <c r="IL398" s="1">
        <v>23.5</v>
      </c>
      <c r="IM398" s="1">
        <v>22.4</v>
      </c>
      <c r="IN398" s="1">
        <v>24.2</v>
      </c>
      <c r="IO398" s="1">
        <v>24.2</v>
      </c>
      <c r="IP398" s="1">
        <v>22.7</v>
      </c>
      <c r="IQ398" s="1">
        <v>24.5</v>
      </c>
      <c r="IR398" s="1">
        <v>25.4</v>
      </c>
      <c r="IS398" s="1">
        <v>25.9</v>
      </c>
      <c r="IT398" s="1">
        <v>23.4</v>
      </c>
      <c r="IU398" s="1">
        <v>24.1</v>
      </c>
      <c r="IV398" s="1">
        <v>23.6</v>
      </c>
      <c r="IW398" s="1">
        <v>24.6</v>
      </c>
      <c r="IX398" s="1">
        <v>25.2</v>
      </c>
      <c r="IY398" s="1">
        <v>22.2</v>
      </c>
      <c r="IZ398" s="1">
        <v>26.6</v>
      </c>
      <c r="JA398" s="1">
        <v>24.3</v>
      </c>
      <c r="JB398" s="1">
        <v>25.6</v>
      </c>
      <c r="JC398" s="1">
        <v>25.2</v>
      </c>
      <c r="JD398" s="1">
        <v>26.6</v>
      </c>
      <c r="JE398" s="1">
        <v>23.5</v>
      </c>
      <c r="JF398" s="1">
        <v>25.9</v>
      </c>
      <c r="JG398" s="1">
        <v>26.3</v>
      </c>
      <c r="JH398" s="1">
        <v>24.4</v>
      </c>
      <c r="JI398" s="1">
        <v>24.9</v>
      </c>
      <c r="JJ398" s="1">
        <v>23.5</v>
      </c>
      <c r="JK398" s="1">
        <v>22.7</v>
      </c>
      <c r="JL398" s="1">
        <v>20.7</v>
      </c>
      <c r="JM398" s="1">
        <v>22.9</v>
      </c>
      <c r="JN398" s="1">
        <v>22.5</v>
      </c>
      <c r="JO398" s="1">
        <v>24.5</v>
      </c>
      <c r="JP398" s="1">
        <v>24.4</v>
      </c>
      <c r="JQ398" s="1">
        <v>25.8</v>
      </c>
      <c r="JR398" s="1">
        <v>23.2</v>
      </c>
      <c r="JS398" s="1">
        <v>23.8</v>
      </c>
      <c r="JT398" s="1">
        <v>22.7</v>
      </c>
      <c r="JU398" s="1">
        <v>23.5</v>
      </c>
      <c r="JV398" s="1">
        <v>22.9</v>
      </c>
      <c r="JW398" s="1">
        <v>24.2</v>
      </c>
      <c r="JX398" s="1">
        <v>22.5</v>
      </c>
      <c r="JY398" s="1">
        <v>21.5</v>
      </c>
      <c r="JZ398" s="1">
        <v>22</v>
      </c>
      <c r="KA398" s="1">
        <v>23</v>
      </c>
      <c r="KB398" s="1">
        <v>22.6</v>
      </c>
      <c r="KC398" s="1">
        <v>23.6</v>
      </c>
      <c r="KD398" s="1">
        <v>21.2</v>
      </c>
      <c r="KE398" s="1">
        <v>24.1</v>
      </c>
      <c r="KF398" s="1">
        <v>23.4</v>
      </c>
      <c r="KG398" s="1">
        <v>25</v>
      </c>
      <c r="KH398" s="1">
        <v>25</v>
      </c>
      <c r="KI398" s="1">
        <v>23.8</v>
      </c>
      <c r="KJ398" s="1">
        <v>23</v>
      </c>
      <c r="KK398" s="1">
        <v>23.5</v>
      </c>
      <c r="KL398" s="1">
        <v>22.1</v>
      </c>
      <c r="KM398" s="1">
        <v>24.5</v>
      </c>
      <c r="KN398" s="1">
        <v>23.2</v>
      </c>
      <c r="KO398" s="1">
        <v>23</v>
      </c>
      <c r="KP398" s="1">
        <v>22.1</v>
      </c>
      <c r="KQ398" s="1">
        <v>23.3</v>
      </c>
      <c r="KR398" s="1">
        <v>21.9</v>
      </c>
      <c r="KS398" s="1">
        <v>23.8</v>
      </c>
      <c r="KT398" s="1">
        <v>24.1</v>
      </c>
      <c r="KU398" s="1">
        <v>24</v>
      </c>
      <c r="KV398" s="1">
        <v>22.8</v>
      </c>
      <c r="KW398" s="1">
        <v>23.7</v>
      </c>
      <c r="KX398" s="1">
        <v>22.8</v>
      </c>
      <c r="KY398" s="1">
        <v>25.1</v>
      </c>
      <c r="KZ398" s="1">
        <v>22.4</v>
      </c>
      <c r="LA398" s="1">
        <v>21.8</v>
      </c>
      <c r="LB398" s="1">
        <v>22.5</v>
      </c>
      <c r="LC398" s="1">
        <v>23.2</v>
      </c>
      <c r="LD398" s="1">
        <v>24.2</v>
      </c>
      <c r="LE398" s="1">
        <v>24.2</v>
      </c>
      <c r="LF398" s="1">
        <v>24.1</v>
      </c>
      <c r="LG398" s="1">
        <v>24.3</v>
      </c>
      <c r="LH398" s="1">
        <v>26</v>
      </c>
      <c r="LI398" s="1">
        <v>26.4</v>
      </c>
      <c r="LJ398" s="1">
        <v>24.8</v>
      </c>
      <c r="LK398" s="1">
        <v>23.8</v>
      </c>
      <c r="LL398" s="1">
        <v>23.7</v>
      </c>
      <c r="LM398" s="1">
        <v>23.3</v>
      </c>
      <c r="LN398" s="1">
        <v>22.7</v>
      </c>
      <c r="LO398" s="1">
        <v>24.3</v>
      </c>
      <c r="LP398" s="1">
        <v>24.6</v>
      </c>
      <c r="LQ398" s="1">
        <v>24</v>
      </c>
      <c r="LR398" s="1">
        <v>23.5</v>
      </c>
      <c r="LS398" s="1">
        <v>23.9</v>
      </c>
      <c r="LT398" s="1">
        <v>21.9</v>
      </c>
      <c r="LU398" s="1">
        <v>22.6</v>
      </c>
      <c r="LV398" s="1">
        <v>23.9</v>
      </c>
      <c r="LW398" s="1">
        <v>22.6</v>
      </c>
      <c r="LX398" s="1">
        <v>23.4</v>
      </c>
      <c r="LY398" s="1">
        <v>23.3</v>
      </c>
      <c r="LZ398" s="1">
        <v>24.4</v>
      </c>
      <c r="MA398" s="1">
        <v>24.4</v>
      </c>
      <c r="MB398" s="1">
        <v>22.9</v>
      </c>
      <c r="MC398" s="1">
        <v>24</v>
      </c>
      <c r="MD398" s="1">
        <v>22.3</v>
      </c>
      <c r="ME398" s="1">
        <v>65535</v>
      </c>
      <c r="MF398" s="1">
        <v>65535</v>
      </c>
      <c r="MG398" s="1">
        <v>65535</v>
      </c>
      <c r="MH398" s="1">
        <v>65535</v>
      </c>
      <c r="MI398" s="1">
        <v>65535</v>
      </c>
      <c r="MJ398" s="1">
        <v>65535</v>
      </c>
      <c r="MK398" s="1">
        <v>65535</v>
      </c>
      <c r="ML398" s="1">
        <v>65535</v>
      </c>
      <c r="MM398" s="1">
        <v>65535</v>
      </c>
      <c r="MN398" s="1">
        <v>65535</v>
      </c>
      <c r="MO398" s="1">
        <v>65535</v>
      </c>
      <c r="MP398" s="1">
        <v>65535</v>
      </c>
      <c r="MQ398" s="1">
        <v>65535</v>
      </c>
      <c r="MR398" s="1">
        <v>65535</v>
      </c>
      <c r="MS398" s="1">
        <v>65535</v>
      </c>
      <c r="MT398" s="1">
        <v>65535</v>
      </c>
      <c r="MU398" s="1">
        <v>65535</v>
      </c>
      <c r="MV398" s="1">
        <v>65535</v>
      </c>
      <c r="MW398" s="1">
        <v>65535</v>
      </c>
      <c r="MX398" s="1">
        <v>65535</v>
      </c>
      <c r="MY398" s="1">
        <v>65535</v>
      </c>
      <c r="MZ398" s="1">
        <v>65535</v>
      </c>
      <c r="NA398" s="1">
        <v>65535</v>
      </c>
      <c r="NB398" s="1">
        <v>65535</v>
      </c>
      <c r="NC398" s="1">
        <v>65535</v>
      </c>
      <c r="ND398" s="1">
        <v>65535</v>
      </c>
      <c r="NE398" s="1">
        <v>65535</v>
      </c>
      <c r="NF398" s="1">
        <v>65535</v>
      </c>
      <c r="NG398" s="1">
        <v>65535</v>
      </c>
      <c r="NH398" s="1">
        <v>65535</v>
      </c>
      <c r="NI398" s="1">
        <v>23.8</v>
      </c>
      <c r="NJ398" s="6">
        <f t="shared" si="319"/>
        <v>0.22580645161290322</v>
      </c>
      <c r="NK398" s="3">
        <f t="shared" si="320"/>
        <v>0</v>
      </c>
      <c r="NL398" s="3">
        <f t="shared" si="321"/>
        <v>0</v>
      </c>
      <c r="NM398" s="3">
        <f t="shared" si="322"/>
        <v>0</v>
      </c>
      <c r="NN398" s="3">
        <f t="shared" si="323"/>
        <v>0</v>
      </c>
      <c r="NO398" s="3">
        <f t="shared" si="324"/>
        <v>0</v>
      </c>
      <c r="NP398" s="3">
        <f t="shared" si="325"/>
        <v>0</v>
      </c>
      <c r="NQ398" s="3">
        <f t="shared" si="326"/>
        <v>0.83870967741935487</v>
      </c>
      <c r="NR398" s="3">
        <f t="shared" si="327"/>
        <v>1</v>
      </c>
      <c r="NS398" s="3">
        <f t="shared" si="328"/>
        <v>1</v>
      </c>
      <c r="NT398" s="3">
        <f t="shared" si="329"/>
        <v>1</v>
      </c>
      <c r="NU398" s="3">
        <f t="shared" si="330"/>
        <v>3.2258064516129031E-2</v>
      </c>
      <c r="NV398" s="3">
        <f t="shared" si="331"/>
        <v>0.34246575342465752</v>
      </c>
      <c r="NW398" s="5" t="e">
        <f t="shared" si="332"/>
        <v>#N/A</v>
      </c>
      <c r="NX398" s="1" t="e">
        <f t="shared" si="333"/>
        <v>#N/A</v>
      </c>
      <c r="NY398" s="1" t="e">
        <f t="shared" si="334"/>
        <v>#N/A</v>
      </c>
      <c r="NZ398" s="1" t="e">
        <f t="shared" si="335"/>
        <v>#N/A</v>
      </c>
      <c r="OA398" s="1" t="e">
        <f t="shared" si="336"/>
        <v>#N/A</v>
      </c>
      <c r="OB398" s="1" t="e">
        <f t="shared" si="337"/>
        <v>#N/A</v>
      </c>
      <c r="OC398" s="1" t="e">
        <f t="shared" si="338"/>
        <v>#N/A</v>
      </c>
      <c r="OD398" s="1">
        <f t="shared" si="339"/>
        <v>23.880769230769239</v>
      </c>
      <c r="OE398" s="1">
        <f t="shared" si="340"/>
        <v>24.263333333333328</v>
      </c>
      <c r="OF398" s="1">
        <f t="shared" si="341"/>
        <v>23.229032258064517</v>
      </c>
      <c r="OG398" s="1">
        <f t="shared" si="342"/>
        <v>23.699999999999996</v>
      </c>
      <c r="OH398" s="1" t="e">
        <f t="shared" si="343"/>
        <v>#N/A</v>
      </c>
      <c r="OI398" s="111" t="e">
        <f>NA()</f>
        <v>#N/A</v>
      </c>
      <c r="OJ398" s="112" t="e">
        <f>NA()</f>
        <v>#N/A</v>
      </c>
      <c r="OK398" s="112" t="e">
        <f>NA()</f>
        <v>#N/A</v>
      </c>
      <c r="OL398" s="112" t="e">
        <f>NA()</f>
        <v>#N/A</v>
      </c>
      <c r="OM398" s="112" t="e">
        <f>NA()</f>
        <v>#N/A</v>
      </c>
      <c r="ON398" s="112" t="e">
        <f>NA()</f>
        <v>#N/A</v>
      </c>
      <c r="OO398" s="112" t="e">
        <f>NA()</f>
        <v>#N/A</v>
      </c>
      <c r="OP398" s="112" t="e">
        <f>NA()</f>
        <v>#N/A</v>
      </c>
      <c r="OQ398" s="112" t="e">
        <f>NA()</f>
        <v>#N/A</v>
      </c>
      <c r="OR398" s="112" t="e">
        <f>NA()</f>
        <v>#N/A</v>
      </c>
      <c r="OS398" s="112" t="e">
        <f>NA()</f>
        <v>#N/A</v>
      </c>
      <c r="OT398" s="112" t="e">
        <f>NA()</f>
        <v>#N/A</v>
      </c>
      <c r="OU398" s="5" t="e">
        <f t="shared" si="295"/>
        <v>#N/A</v>
      </c>
      <c r="OV398" s="1" t="e">
        <f t="shared" si="296"/>
        <v>#N/A</v>
      </c>
      <c r="OW398" s="1" t="e">
        <f t="shared" si="297"/>
        <v>#N/A</v>
      </c>
      <c r="OX398" s="1" t="e">
        <f t="shared" si="298"/>
        <v>#N/A</v>
      </c>
      <c r="OY398" s="1" t="e">
        <f t="shared" si="299"/>
        <v>#N/A</v>
      </c>
      <c r="OZ398" s="1" t="e">
        <f t="shared" si="300"/>
        <v>#N/A</v>
      </c>
      <c r="PA398" s="1" t="e">
        <f t="shared" si="301"/>
        <v>#N/A</v>
      </c>
      <c r="PB398" s="1" t="e">
        <f t="shared" si="302"/>
        <v>#N/A</v>
      </c>
      <c r="PC398" s="1" t="e">
        <f t="shared" si="303"/>
        <v>#N/A</v>
      </c>
      <c r="PD398" s="1" t="e">
        <f t="shared" si="304"/>
        <v>#N/A</v>
      </c>
      <c r="PE398" s="1" t="e">
        <f t="shared" si="305"/>
        <v>#N/A</v>
      </c>
      <c r="PF398" s="1" t="e">
        <f t="shared" si="306"/>
        <v>#N/A</v>
      </c>
      <c r="PG398" s="111" t="e">
        <f>NA()</f>
        <v>#N/A</v>
      </c>
      <c r="PH398" s="112" t="e">
        <f>NA()</f>
        <v>#N/A</v>
      </c>
      <c r="PI398" s="112" t="e">
        <f>NA()</f>
        <v>#N/A</v>
      </c>
      <c r="PJ398" s="112" t="e">
        <f>NA()</f>
        <v>#N/A</v>
      </c>
      <c r="PK398" s="112" t="e">
        <f>NA()</f>
        <v>#N/A</v>
      </c>
      <c r="PL398" s="112" t="e">
        <f>NA()</f>
        <v>#N/A</v>
      </c>
      <c r="PM398" s="112" t="e">
        <f>NA()</f>
        <v>#N/A</v>
      </c>
      <c r="PN398" s="112" t="e">
        <f>NA()</f>
        <v>#N/A</v>
      </c>
      <c r="PO398" s="112" t="e">
        <f>NA()</f>
        <v>#N/A</v>
      </c>
      <c r="PP398" s="112" t="e">
        <f>NA()</f>
        <v>#N/A</v>
      </c>
      <c r="PQ398" s="112" t="e">
        <f>NA()</f>
        <v>#N/A</v>
      </c>
      <c r="PR398" s="137" t="e">
        <f>NA()</f>
        <v>#N/A</v>
      </c>
      <c r="PS398" s="5" t="e">
        <f t="array" ref="PS398">+IF(ISERROR($NW398)=FALSE,MIN(IF($H398:$AL398&lt;65534,$H398:$AL398,"")),NA())</f>
        <v>#N/A</v>
      </c>
      <c r="PT398" s="1" t="e">
        <f t="array" ref="PT398">+IF(ISERROR($NX398)=FALSE,MIN(IF($AM398:$BN398&lt;65534,$AM398:$BN398,"")),NA())</f>
        <v>#N/A</v>
      </c>
      <c r="PU398" s="1" t="e">
        <f t="array" ref="PU398">+IF(ISERROR($NY398)=FALSE,MIN(IF($BP398:$CT398&lt;65534,$BP398:$CT398,"")),NA())</f>
        <v>#N/A</v>
      </c>
      <c r="PV398" s="1" t="e">
        <f t="array" ref="PV398">+IF(ISERROR($NZ398)=FALSE,MIN(IF($CU398:$DX398&lt;65534,$CU398:$DX398,"")),NA())</f>
        <v>#N/A</v>
      </c>
      <c r="PW398" s="1" t="e">
        <f t="array" ref="PW398">+IF(ISERROR($OA398)=FALSE,MIN(IF($DY398:$FC398&lt;65534,$DY398:$FC398,"")),NA())</f>
        <v>#N/A</v>
      </c>
      <c r="PX398" s="1" t="e">
        <f t="array" ref="PX398">+IF(ISERROR($OB398)=FALSE,MIN(IF($FD398:$GG398&lt;65534,$FD398:$GG398,"")),NA())</f>
        <v>#N/A</v>
      </c>
      <c r="PY398" s="1" t="e">
        <f t="array" ref="PY398">+IF(ISERROR($OC398)=FALSE,MIN(IF($GH398:$HL398&lt;65534,$GH398:$HL398,"")),NA())</f>
        <v>#N/A</v>
      </c>
      <c r="PZ398" s="1">
        <f t="array" ref="PZ398">+IF(ISERROR($OD398)=FALSE,MIN(IF($HM398:$IQ398&lt;65534,$HM398:$IQ398,"")),NA())</f>
        <v>22.1</v>
      </c>
      <c r="QA398" s="1">
        <f t="array" ref="QA398">+IF(ISERROR($OE398)=FALSE,MIN(IF($IR398:$JU398&lt;65534,$IR398:$JU398,"")),NA())</f>
        <v>20.7</v>
      </c>
      <c r="QB398" s="1">
        <f t="array" ref="QB398">+IF(ISERROR($OF398)=FALSE,MIN(IF($JV398:$KZ398&lt;65534,$JV398:$KZ398,"")),NA())</f>
        <v>21.2</v>
      </c>
      <c r="QC398" s="1">
        <f t="array" ref="QC398">+IF(ISERROR($OG398)=FALSE,MIN(IF($LA398:$MD398&lt;65534,$LA398:$MD398,"")),NA())</f>
        <v>21.8</v>
      </c>
      <c r="QD398" s="1" t="e">
        <f t="array" ref="QD398">+IF(ISERROR($OH398)=FALSE,MIN(IF($ME398:$NI398&lt;65534,$ME398:$NI398,"")),NA())</f>
        <v>#N/A</v>
      </c>
      <c r="QE398" s="5" t="e">
        <f t="shared" si="307"/>
        <v>#N/A</v>
      </c>
      <c r="QF398" s="1" t="e">
        <f t="shared" si="308"/>
        <v>#N/A</v>
      </c>
      <c r="QG398" s="1" t="e">
        <f t="shared" si="309"/>
        <v>#N/A</v>
      </c>
      <c r="QH398" s="1" t="e">
        <f t="shared" si="310"/>
        <v>#N/A</v>
      </c>
      <c r="QI398" s="1" t="e">
        <f t="shared" si="311"/>
        <v>#N/A</v>
      </c>
      <c r="QJ398" s="1" t="e">
        <f t="shared" si="312"/>
        <v>#N/A</v>
      </c>
      <c r="QK398" s="1" t="e">
        <f t="shared" si="313"/>
        <v>#N/A</v>
      </c>
      <c r="QL398" s="1" t="e">
        <f t="shared" si="314"/>
        <v>#N/A</v>
      </c>
      <c r="QM398" s="1" t="e">
        <f t="shared" si="315"/>
        <v>#N/A</v>
      </c>
      <c r="QN398" s="1" t="e">
        <f t="shared" si="316"/>
        <v>#N/A</v>
      </c>
      <c r="QO398" s="1" t="e">
        <f t="shared" si="317"/>
        <v>#N/A</v>
      </c>
      <c r="QP398" s="1" t="e">
        <f t="shared" si="318"/>
        <v>#N/A</v>
      </c>
      <c r="QQ398" s="5" t="s">
        <v>893</v>
      </c>
    </row>
    <row r="399" spans="1:459" s="1" customFormat="1" x14ac:dyDescent="0.2">
      <c r="A399" s="107">
        <v>15065040</v>
      </c>
      <c r="B399" s="108">
        <v>-72.828472222222217</v>
      </c>
      <c r="C399" s="108">
        <v>10.898138888888889</v>
      </c>
      <c r="D399" s="109">
        <v>170</v>
      </c>
      <c r="E399" s="110" t="s">
        <v>746</v>
      </c>
      <c r="F399" s="110" t="s">
        <v>747</v>
      </c>
      <c r="G399" s="110" t="s">
        <v>410</v>
      </c>
      <c r="H399" s="1">
        <v>65535</v>
      </c>
      <c r="I399" s="1">
        <v>65535</v>
      </c>
      <c r="J399" s="1">
        <v>65535</v>
      </c>
      <c r="K399" s="1">
        <v>65535</v>
      </c>
      <c r="L399" s="1">
        <v>65535</v>
      </c>
      <c r="M399" s="1">
        <v>65535</v>
      </c>
      <c r="N399" s="1">
        <v>65535</v>
      </c>
      <c r="O399" s="1">
        <v>65535</v>
      </c>
      <c r="P399" s="1">
        <v>65535</v>
      </c>
      <c r="Q399" s="1">
        <v>65535</v>
      </c>
      <c r="R399" s="1">
        <v>65535</v>
      </c>
      <c r="S399" s="1">
        <v>65535</v>
      </c>
      <c r="T399" s="1">
        <v>65535</v>
      </c>
      <c r="U399" s="1">
        <v>65535</v>
      </c>
      <c r="V399" s="1">
        <v>65535</v>
      </c>
      <c r="W399" s="1">
        <v>65535</v>
      </c>
      <c r="X399" s="1">
        <v>65535</v>
      </c>
      <c r="Y399" s="1">
        <v>65535</v>
      </c>
      <c r="Z399" s="1">
        <v>65535</v>
      </c>
      <c r="AA399" s="1">
        <v>65535</v>
      </c>
      <c r="AB399" s="1">
        <v>65535</v>
      </c>
      <c r="AC399" s="1">
        <v>65535</v>
      </c>
      <c r="AD399" s="1">
        <v>65535</v>
      </c>
      <c r="AE399" s="1">
        <v>65535</v>
      </c>
      <c r="AF399" s="1">
        <v>65535</v>
      </c>
      <c r="AG399" s="1">
        <v>65535</v>
      </c>
      <c r="AH399" s="1">
        <v>65535</v>
      </c>
      <c r="AI399" s="1">
        <v>65535</v>
      </c>
      <c r="AJ399" s="1">
        <v>65535</v>
      </c>
      <c r="AK399" s="1">
        <v>65535</v>
      </c>
      <c r="AL399" s="1">
        <v>65535</v>
      </c>
      <c r="AM399" s="1">
        <v>65535</v>
      </c>
      <c r="AN399" s="1">
        <v>65535</v>
      </c>
      <c r="AO399" s="1">
        <v>65535</v>
      </c>
      <c r="AP399" s="1">
        <v>65535</v>
      </c>
      <c r="AQ399" s="1">
        <v>65535</v>
      </c>
      <c r="AR399" s="1">
        <v>65535</v>
      </c>
      <c r="AS399" s="1">
        <v>65535</v>
      </c>
      <c r="AT399" s="1">
        <v>65535</v>
      </c>
      <c r="AU399" s="1">
        <v>65535</v>
      </c>
      <c r="AV399" s="1">
        <v>65535</v>
      </c>
      <c r="AW399" s="1">
        <v>65535</v>
      </c>
      <c r="AX399" s="1">
        <v>65535</v>
      </c>
      <c r="AY399" s="1">
        <v>65535</v>
      </c>
      <c r="AZ399" s="1">
        <v>65535</v>
      </c>
      <c r="BA399" s="1">
        <v>65535</v>
      </c>
      <c r="BB399" s="1">
        <v>65535</v>
      </c>
      <c r="BC399" s="1">
        <v>65535</v>
      </c>
      <c r="BD399" s="1">
        <v>65535</v>
      </c>
      <c r="BE399" s="1">
        <v>65535</v>
      </c>
      <c r="BF399" s="1">
        <v>65535</v>
      </c>
      <c r="BG399" s="1">
        <v>65535</v>
      </c>
      <c r="BH399" s="1">
        <v>65535</v>
      </c>
      <c r="BI399" s="1">
        <v>65535</v>
      </c>
      <c r="BJ399" s="1">
        <v>65535</v>
      </c>
      <c r="BK399" s="1">
        <v>65535</v>
      </c>
      <c r="BL399" s="1">
        <v>65535</v>
      </c>
      <c r="BM399" s="1">
        <v>65535</v>
      </c>
      <c r="BN399" s="1">
        <v>65535</v>
      </c>
      <c r="BO399" s="102"/>
      <c r="BP399" s="1">
        <v>65535</v>
      </c>
      <c r="BQ399" s="1">
        <v>65535</v>
      </c>
      <c r="BR399" s="1">
        <v>65535</v>
      </c>
      <c r="BS399" s="1">
        <v>65535</v>
      </c>
      <c r="BT399" s="1">
        <v>65535</v>
      </c>
      <c r="BU399" s="1">
        <v>65535</v>
      </c>
      <c r="BV399" s="1">
        <v>65535</v>
      </c>
      <c r="BW399" s="1">
        <v>65535</v>
      </c>
      <c r="BX399" s="1">
        <v>65535</v>
      </c>
      <c r="BY399" s="1">
        <v>65535</v>
      </c>
      <c r="BZ399" s="1">
        <v>65535</v>
      </c>
      <c r="CA399" s="1">
        <v>65535</v>
      </c>
      <c r="CB399" s="1">
        <v>65535</v>
      </c>
      <c r="CC399" s="1">
        <v>65535</v>
      </c>
      <c r="CD399" s="1">
        <v>65535</v>
      </c>
      <c r="CE399" s="1">
        <v>65535</v>
      </c>
      <c r="CF399" s="1">
        <v>65535</v>
      </c>
      <c r="CG399" s="1">
        <v>65535</v>
      </c>
      <c r="CH399" s="1">
        <v>65535</v>
      </c>
      <c r="CI399" s="1">
        <v>65535</v>
      </c>
      <c r="CJ399" s="1">
        <v>65535</v>
      </c>
      <c r="CK399" s="1">
        <v>65535</v>
      </c>
      <c r="CL399" s="1">
        <v>65535</v>
      </c>
      <c r="CM399" s="1">
        <v>65535</v>
      </c>
      <c r="CN399" s="1">
        <v>65535</v>
      </c>
      <c r="CO399" s="1">
        <v>65535</v>
      </c>
      <c r="CP399" s="1">
        <v>65535</v>
      </c>
      <c r="CQ399" s="1">
        <v>65535</v>
      </c>
      <c r="CR399" s="1">
        <v>65535</v>
      </c>
      <c r="CS399" s="1">
        <v>65535</v>
      </c>
      <c r="CT399" s="1">
        <v>65535</v>
      </c>
      <c r="CU399" s="1">
        <v>65535</v>
      </c>
      <c r="CV399" s="1">
        <v>65535</v>
      </c>
      <c r="CW399" s="1">
        <v>65535</v>
      </c>
      <c r="CX399" s="1">
        <v>65535</v>
      </c>
      <c r="CY399" s="1">
        <v>65535</v>
      </c>
      <c r="CZ399" s="1">
        <v>65535</v>
      </c>
      <c r="DA399" s="1">
        <v>65535</v>
      </c>
      <c r="DB399" s="1">
        <v>65535</v>
      </c>
      <c r="DC399" s="1">
        <v>65535</v>
      </c>
      <c r="DD399" s="1">
        <v>65535</v>
      </c>
      <c r="DE399" s="1">
        <v>65535</v>
      </c>
      <c r="DF399" s="1">
        <v>65535</v>
      </c>
      <c r="DG399" s="1">
        <v>65535</v>
      </c>
      <c r="DH399" s="1">
        <v>65535</v>
      </c>
      <c r="DI399" s="1">
        <v>65535</v>
      </c>
      <c r="DJ399" s="1">
        <v>65535</v>
      </c>
      <c r="DK399" s="1">
        <v>65535</v>
      </c>
      <c r="DL399" s="1">
        <v>65535</v>
      </c>
      <c r="DM399" s="1">
        <v>65535</v>
      </c>
      <c r="DN399" s="1">
        <v>65535</v>
      </c>
      <c r="DO399" s="1">
        <v>65535</v>
      </c>
      <c r="DP399" s="1">
        <v>65535</v>
      </c>
      <c r="DQ399" s="1">
        <v>65535</v>
      </c>
      <c r="DR399" s="1">
        <v>65535</v>
      </c>
      <c r="DS399" s="1">
        <v>65535</v>
      </c>
      <c r="DT399" s="1">
        <v>65535</v>
      </c>
      <c r="DU399" s="1">
        <v>65535</v>
      </c>
      <c r="DV399" s="1">
        <v>65535</v>
      </c>
      <c r="DW399" s="1">
        <v>65535</v>
      </c>
      <c r="DX399" s="1">
        <v>65535</v>
      </c>
      <c r="DY399" s="1">
        <v>65535</v>
      </c>
      <c r="DZ399" s="1">
        <v>65535</v>
      </c>
      <c r="EA399" s="1">
        <v>65535</v>
      </c>
      <c r="EB399" s="1">
        <v>65535</v>
      </c>
      <c r="EC399" s="1">
        <v>65535</v>
      </c>
      <c r="ED399" s="1">
        <v>65535</v>
      </c>
      <c r="EE399" s="1">
        <v>65535</v>
      </c>
      <c r="EF399" s="1">
        <v>65535</v>
      </c>
      <c r="EG399" s="1">
        <v>65535</v>
      </c>
      <c r="EH399" s="1">
        <v>65535</v>
      </c>
      <c r="EI399" s="1">
        <v>65535</v>
      </c>
      <c r="EJ399" s="1">
        <v>65535</v>
      </c>
      <c r="EK399" s="1">
        <v>65535</v>
      </c>
      <c r="EL399" s="1">
        <v>65535</v>
      </c>
      <c r="EM399" s="1">
        <v>65535</v>
      </c>
      <c r="EN399" s="1">
        <v>65535</v>
      </c>
      <c r="EO399" s="1">
        <v>65535</v>
      </c>
      <c r="EP399" s="1">
        <v>65535</v>
      </c>
      <c r="EQ399" s="1">
        <v>65535</v>
      </c>
      <c r="ER399" s="1">
        <v>65535</v>
      </c>
      <c r="ES399" s="1">
        <v>65535</v>
      </c>
      <c r="ET399" s="1">
        <v>65535</v>
      </c>
      <c r="EU399" s="1">
        <v>65535</v>
      </c>
      <c r="EV399" s="1">
        <v>65535</v>
      </c>
      <c r="EW399" s="1">
        <v>65535</v>
      </c>
      <c r="EX399" s="1">
        <v>65535</v>
      </c>
      <c r="EY399" s="1">
        <v>65535</v>
      </c>
      <c r="EZ399" s="1">
        <v>65535</v>
      </c>
      <c r="FA399" s="1">
        <v>65535</v>
      </c>
      <c r="FB399" s="1">
        <v>65535</v>
      </c>
      <c r="FC399" s="1">
        <v>65535</v>
      </c>
      <c r="FD399" s="1">
        <v>65535</v>
      </c>
      <c r="FE399" s="1">
        <v>65535</v>
      </c>
      <c r="FF399" s="1">
        <v>65535</v>
      </c>
      <c r="FG399" s="1">
        <v>65535</v>
      </c>
      <c r="FH399" s="1">
        <v>65535</v>
      </c>
      <c r="FI399" s="1">
        <v>65535</v>
      </c>
      <c r="FJ399" s="1">
        <v>65535</v>
      </c>
      <c r="FK399" s="1">
        <v>65535</v>
      </c>
      <c r="FL399" s="1">
        <v>65535</v>
      </c>
      <c r="FM399" s="1">
        <v>65535</v>
      </c>
      <c r="FN399" s="1">
        <v>65535</v>
      </c>
      <c r="FO399" s="1">
        <v>65535</v>
      </c>
      <c r="FP399" s="1">
        <v>65535</v>
      </c>
      <c r="FQ399" s="1">
        <v>65535</v>
      </c>
      <c r="FR399" s="1">
        <v>65535</v>
      </c>
      <c r="FS399" s="1">
        <v>65535</v>
      </c>
      <c r="FT399" s="1">
        <v>65535</v>
      </c>
      <c r="FU399" s="1">
        <v>65535</v>
      </c>
      <c r="FV399" s="1">
        <v>65535</v>
      </c>
      <c r="FW399" s="1">
        <v>25.7</v>
      </c>
      <c r="FX399" s="1">
        <v>27.1</v>
      </c>
      <c r="FY399" s="1">
        <v>26</v>
      </c>
      <c r="FZ399" s="1">
        <v>25.5</v>
      </c>
      <c r="GA399" s="1">
        <v>25.2</v>
      </c>
      <c r="GB399" s="1">
        <v>24</v>
      </c>
      <c r="GC399" s="1">
        <v>25.4</v>
      </c>
      <c r="GD399" s="1">
        <v>25.4</v>
      </c>
      <c r="GE399" s="1">
        <v>25.6</v>
      </c>
      <c r="GF399" s="1">
        <v>25.6</v>
      </c>
      <c r="GG399" s="1">
        <v>26.3</v>
      </c>
      <c r="GH399" s="1">
        <v>25.2</v>
      </c>
      <c r="GI399" s="1">
        <v>25.7</v>
      </c>
      <c r="GJ399" s="1">
        <v>24.7</v>
      </c>
      <c r="GK399" s="1">
        <v>24.8</v>
      </c>
      <c r="GL399" s="1">
        <v>26</v>
      </c>
      <c r="GM399" s="1">
        <v>24.1</v>
      </c>
      <c r="GN399" s="1">
        <v>25.9</v>
      </c>
      <c r="GO399" s="1">
        <v>23.3</v>
      </c>
      <c r="GP399" s="1">
        <v>21.7</v>
      </c>
      <c r="GQ399" s="1">
        <v>24.4</v>
      </c>
      <c r="GR399" s="1">
        <v>25</v>
      </c>
      <c r="GS399" s="1">
        <v>24.9</v>
      </c>
      <c r="GT399" s="1">
        <v>25.3</v>
      </c>
      <c r="GU399" s="1">
        <v>25.5</v>
      </c>
      <c r="GV399" s="1">
        <v>25</v>
      </c>
      <c r="GW399" s="1">
        <v>23.1</v>
      </c>
      <c r="GX399" s="1">
        <v>25.4</v>
      </c>
      <c r="GY399" s="1">
        <v>25.6</v>
      </c>
      <c r="GZ399" s="1">
        <v>25.6</v>
      </c>
      <c r="HA399" s="1">
        <v>26.6</v>
      </c>
      <c r="HB399" s="1">
        <v>25.1</v>
      </c>
      <c r="HC399" s="1">
        <v>25.3</v>
      </c>
      <c r="HD399" s="1">
        <v>25.5</v>
      </c>
      <c r="HE399" s="1">
        <v>26.2</v>
      </c>
      <c r="HF399" s="1">
        <v>25.2</v>
      </c>
      <c r="HG399" s="1">
        <v>25.1</v>
      </c>
      <c r="HH399" s="1">
        <v>26</v>
      </c>
      <c r="HI399" s="1">
        <v>25.9</v>
      </c>
      <c r="HJ399" s="1">
        <v>25.6</v>
      </c>
      <c r="HK399" s="1">
        <v>23.5</v>
      </c>
      <c r="HL399" s="1">
        <v>22.7</v>
      </c>
      <c r="HM399" s="1">
        <v>23.8</v>
      </c>
      <c r="HN399" s="1">
        <v>24.4</v>
      </c>
      <c r="HO399" s="1">
        <v>25.5</v>
      </c>
      <c r="HP399" s="1">
        <v>25.8</v>
      </c>
      <c r="HQ399" s="1">
        <v>26.6</v>
      </c>
      <c r="HR399" s="1">
        <v>24.2</v>
      </c>
      <c r="HS399" s="1">
        <v>23.6</v>
      </c>
      <c r="HT399" s="1">
        <v>23.5</v>
      </c>
      <c r="HU399" s="1">
        <v>26.3</v>
      </c>
      <c r="HV399" s="1">
        <v>25.7</v>
      </c>
      <c r="HW399" s="1">
        <v>26.3</v>
      </c>
      <c r="HX399" s="1">
        <v>25.8</v>
      </c>
      <c r="HY399" s="1">
        <v>26.5</v>
      </c>
      <c r="HZ399" s="1">
        <v>27</v>
      </c>
      <c r="IA399" s="1">
        <v>21.9</v>
      </c>
      <c r="IB399" s="1">
        <v>23</v>
      </c>
      <c r="IC399" s="1">
        <v>23.9</v>
      </c>
      <c r="ID399" s="1">
        <v>24.5</v>
      </c>
      <c r="IE399" s="1">
        <v>25.8</v>
      </c>
      <c r="IF399" s="1">
        <v>24.2</v>
      </c>
      <c r="IG399" s="1">
        <v>25.9</v>
      </c>
      <c r="IH399" s="1">
        <v>25.2</v>
      </c>
      <c r="II399" s="1">
        <v>25.8</v>
      </c>
      <c r="IJ399" s="1">
        <v>23.6</v>
      </c>
      <c r="IK399" s="1">
        <v>24</v>
      </c>
      <c r="IL399" s="1">
        <v>26.4</v>
      </c>
      <c r="IM399" s="1">
        <v>26.2</v>
      </c>
      <c r="IN399" s="1">
        <v>26.3</v>
      </c>
      <c r="IO399" s="1">
        <v>23.1</v>
      </c>
      <c r="IP399" s="1">
        <v>22.9</v>
      </c>
      <c r="IQ399" s="1">
        <v>24.4</v>
      </c>
      <c r="IR399" s="1">
        <v>24</v>
      </c>
      <c r="IS399" s="1">
        <v>23.9</v>
      </c>
      <c r="IT399" s="1">
        <v>22.8</v>
      </c>
      <c r="IU399" s="1">
        <v>25.2</v>
      </c>
      <c r="IV399" s="1">
        <v>26.1</v>
      </c>
      <c r="IW399" s="1">
        <v>23.3</v>
      </c>
      <c r="IX399" s="1">
        <v>22.9</v>
      </c>
      <c r="IY399" s="1">
        <v>23</v>
      </c>
      <c r="IZ399" s="1">
        <v>23</v>
      </c>
      <c r="JA399" s="1">
        <v>24.7</v>
      </c>
      <c r="JB399" s="1">
        <v>25.9</v>
      </c>
      <c r="JC399" s="1">
        <v>26.1</v>
      </c>
      <c r="JD399" s="1">
        <v>25</v>
      </c>
      <c r="JE399" s="1">
        <v>23.9</v>
      </c>
      <c r="JF399" s="1">
        <v>26.2</v>
      </c>
      <c r="JG399" s="1">
        <v>24.1</v>
      </c>
      <c r="JH399" s="1">
        <v>25.1</v>
      </c>
      <c r="JI399" s="1">
        <v>23.3</v>
      </c>
      <c r="JJ399" s="1">
        <v>24</v>
      </c>
      <c r="JK399" s="1">
        <v>23.7</v>
      </c>
      <c r="JL399" s="1">
        <v>23.8</v>
      </c>
      <c r="JM399" s="1">
        <v>23.1</v>
      </c>
      <c r="JN399" s="1">
        <v>22.7</v>
      </c>
      <c r="JO399" s="1">
        <v>23.8</v>
      </c>
      <c r="JP399" s="1">
        <v>21.4</v>
      </c>
      <c r="JQ399" s="1">
        <v>22.4</v>
      </c>
      <c r="JR399" s="1">
        <v>23.8</v>
      </c>
      <c r="JS399" s="1">
        <v>24.8</v>
      </c>
      <c r="JT399" s="1">
        <v>24</v>
      </c>
      <c r="JU399" s="1">
        <v>23.8</v>
      </c>
      <c r="JV399" s="1">
        <v>22.7</v>
      </c>
      <c r="JW399" s="1">
        <v>24.7</v>
      </c>
      <c r="JX399" s="1">
        <v>22</v>
      </c>
      <c r="JY399" s="1">
        <v>21.9</v>
      </c>
      <c r="JZ399" s="1">
        <v>21.8</v>
      </c>
      <c r="KA399" s="1">
        <v>22.6</v>
      </c>
      <c r="KB399" s="1">
        <v>22.4</v>
      </c>
      <c r="KC399" s="1">
        <v>22.4</v>
      </c>
      <c r="KD399" s="1">
        <v>24.1</v>
      </c>
      <c r="KE399" s="1">
        <v>22.4</v>
      </c>
      <c r="KF399" s="1">
        <v>22.5</v>
      </c>
      <c r="KG399" s="1">
        <v>22.2</v>
      </c>
      <c r="KH399" s="1">
        <v>23</v>
      </c>
      <c r="KI399" s="1">
        <v>22.1</v>
      </c>
      <c r="KJ399" s="1">
        <v>24</v>
      </c>
      <c r="KK399" s="1">
        <v>23.4</v>
      </c>
      <c r="KL399" s="1">
        <v>22.9</v>
      </c>
      <c r="KM399" s="1">
        <v>24.9</v>
      </c>
      <c r="KN399" s="1">
        <v>21.5</v>
      </c>
      <c r="KO399" s="1">
        <v>23.6</v>
      </c>
      <c r="KP399" s="1">
        <v>22.7</v>
      </c>
      <c r="KQ399" s="1">
        <v>22.2</v>
      </c>
      <c r="KR399" s="1">
        <v>21.1</v>
      </c>
      <c r="KS399" s="1">
        <v>21.1</v>
      </c>
      <c r="KT399" s="1">
        <v>22.3</v>
      </c>
      <c r="KU399" s="1">
        <v>23</v>
      </c>
      <c r="KV399" s="1">
        <v>24.5</v>
      </c>
      <c r="KW399" s="1">
        <v>24.7</v>
      </c>
      <c r="KX399" s="1">
        <v>25.6</v>
      </c>
      <c r="KY399" s="1">
        <v>25</v>
      </c>
      <c r="KZ399" s="1">
        <v>23.5</v>
      </c>
      <c r="LA399" s="1">
        <v>23.4</v>
      </c>
      <c r="LB399" s="1">
        <v>23.5</v>
      </c>
      <c r="LC399" s="1">
        <v>22.8</v>
      </c>
      <c r="LD399" s="1">
        <v>23.4</v>
      </c>
      <c r="LE399" s="1">
        <v>25.3</v>
      </c>
      <c r="LF399" s="1">
        <v>24.6</v>
      </c>
      <c r="LG399" s="1">
        <v>24.6</v>
      </c>
      <c r="LH399" s="1">
        <v>25.4</v>
      </c>
      <c r="LI399" s="1">
        <v>25.6</v>
      </c>
      <c r="LJ399" s="1">
        <v>23.7</v>
      </c>
      <c r="LK399" s="1">
        <v>24.5</v>
      </c>
      <c r="LL399" s="1">
        <v>23.9</v>
      </c>
      <c r="LM399" s="1">
        <v>22.8</v>
      </c>
      <c r="LN399" s="1">
        <v>23.3</v>
      </c>
      <c r="LO399" s="1">
        <v>23.5</v>
      </c>
      <c r="LP399" s="1">
        <v>22.3</v>
      </c>
      <c r="LQ399" s="1">
        <v>21.4</v>
      </c>
      <c r="LR399" s="1">
        <v>20.8</v>
      </c>
      <c r="LS399" s="1">
        <v>20.5</v>
      </c>
      <c r="LT399" s="1">
        <v>21.8</v>
      </c>
      <c r="LU399" s="1">
        <v>20.9</v>
      </c>
      <c r="LV399" s="1">
        <v>23</v>
      </c>
      <c r="LW399" s="1">
        <v>21.9</v>
      </c>
      <c r="LX399" s="1">
        <v>20.5</v>
      </c>
      <c r="LY399" s="1">
        <v>24.1</v>
      </c>
      <c r="LZ399" s="1">
        <v>65535</v>
      </c>
      <c r="MA399" s="1">
        <v>26.4</v>
      </c>
      <c r="MB399" s="1">
        <v>26.6</v>
      </c>
      <c r="MC399" s="1">
        <v>24.4</v>
      </c>
      <c r="MD399" s="1">
        <v>22</v>
      </c>
      <c r="ME399" s="1">
        <v>65535</v>
      </c>
      <c r="MF399" s="1">
        <v>65535</v>
      </c>
      <c r="MG399" s="1">
        <v>65535</v>
      </c>
      <c r="MH399" s="1">
        <v>65535</v>
      </c>
      <c r="MI399" s="1">
        <v>65535</v>
      </c>
      <c r="MJ399" s="1">
        <v>65535</v>
      </c>
      <c r="MK399" s="1">
        <v>65535</v>
      </c>
      <c r="ML399" s="1">
        <v>65535</v>
      </c>
      <c r="MM399" s="1">
        <v>65535</v>
      </c>
      <c r="MN399" s="1">
        <v>65535</v>
      </c>
      <c r="MO399" s="1">
        <v>65535</v>
      </c>
      <c r="MP399" s="1">
        <v>65535</v>
      </c>
      <c r="MQ399" s="1">
        <v>65535</v>
      </c>
      <c r="MR399" s="1">
        <v>65535</v>
      </c>
      <c r="MS399" s="1">
        <v>65535</v>
      </c>
      <c r="MT399" s="1">
        <v>65535</v>
      </c>
      <c r="MU399" s="1">
        <v>65535</v>
      </c>
      <c r="MV399" s="1">
        <v>65535</v>
      </c>
      <c r="MW399" s="1">
        <v>65535</v>
      </c>
      <c r="MX399" s="1">
        <v>65535</v>
      </c>
      <c r="MY399" s="1">
        <v>65535</v>
      </c>
      <c r="MZ399" s="1">
        <v>65535</v>
      </c>
      <c r="NA399" s="1">
        <v>65535</v>
      </c>
      <c r="NB399" s="1">
        <v>65535</v>
      </c>
      <c r="NC399" s="1">
        <v>65535</v>
      </c>
      <c r="ND399" s="1">
        <v>65535</v>
      </c>
      <c r="NE399" s="1">
        <v>65535</v>
      </c>
      <c r="NF399" s="1">
        <v>65535</v>
      </c>
      <c r="NG399" s="1">
        <v>65535</v>
      </c>
      <c r="NH399" s="1">
        <v>65535</v>
      </c>
      <c r="NI399" s="1">
        <v>65535</v>
      </c>
      <c r="NJ399" s="6">
        <f t="shared" si="319"/>
        <v>0</v>
      </c>
      <c r="NK399" s="3">
        <f t="shared" si="320"/>
        <v>0</v>
      </c>
      <c r="NL399" s="3">
        <f t="shared" si="321"/>
        <v>0</v>
      </c>
      <c r="NM399" s="3">
        <f t="shared" si="322"/>
        <v>0</v>
      </c>
      <c r="NN399" s="3">
        <f t="shared" si="323"/>
        <v>0</v>
      </c>
      <c r="NO399" s="3">
        <f t="shared" si="324"/>
        <v>0.36666666666666664</v>
      </c>
      <c r="NP399" s="3">
        <f t="shared" si="325"/>
        <v>1</v>
      </c>
      <c r="NQ399" s="3">
        <f t="shared" si="326"/>
        <v>1</v>
      </c>
      <c r="NR399" s="3">
        <f t="shared" si="327"/>
        <v>1</v>
      </c>
      <c r="NS399" s="3">
        <f t="shared" si="328"/>
        <v>1</v>
      </c>
      <c r="NT399" s="3">
        <f t="shared" si="329"/>
        <v>0.96666666666666667</v>
      </c>
      <c r="NU399" s="3">
        <f t="shared" si="330"/>
        <v>0</v>
      </c>
      <c r="NV399" s="3">
        <f t="shared" si="331"/>
        <v>0.44657534246575342</v>
      </c>
      <c r="NW399" s="5" t="e">
        <f t="shared" si="332"/>
        <v>#N/A</v>
      </c>
      <c r="NX399" s="1" t="e">
        <f t="shared" si="333"/>
        <v>#N/A</v>
      </c>
      <c r="NY399" s="1" t="e">
        <f t="shared" si="334"/>
        <v>#N/A</v>
      </c>
      <c r="NZ399" s="1" t="e">
        <f t="shared" si="335"/>
        <v>#N/A</v>
      </c>
      <c r="OA399" s="1" t="e">
        <f t="shared" si="336"/>
        <v>#N/A</v>
      </c>
      <c r="OB399" s="1" t="e">
        <f t="shared" si="337"/>
        <v>#N/A</v>
      </c>
      <c r="OC399" s="1">
        <f t="shared" si="338"/>
        <v>24.964516129032265</v>
      </c>
      <c r="OD399" s="1">
        <f t="shared" si="339"/>
        <v>24.906451612903222</v>
      </c>
      <c r="OE399" s="1">
        <f t="shared" si="340"/>
        <v>23.993333333333329</v>
      </c>
      <c r="OF399" s="1">
        <f t="shared" si="341"/>
        <v>22.993548387096777</v>
      </c>
      <c r="OG399" s="1">
        <f t="shared" si="342"/>
        <v>23.341379310344827</v>
      </c>
      <c r="OH399" s="1" t="e">
        <f t="shared" si="343"/>
        <v>#N/A</v>
      </c>
      <c r="OI399" s="111" t="e">
        <f>NA()</f>
        <v>#N/A</v>
      </c>
      <c r="OJ399" s="112" t="e">
        <f>NA()</f>
        <v>#N/A</v>
      </c>
      <c r="OK399" s="112" t="e">
        <f>NA()</f>
        <v>#N/A</v>
      </c>
      <c r="OL399" s="112" t="e">
        <f>NA()</f>
        <v>#N/A</v>
      </c>
      <c r="OM399" s="112" t="e">
        <f>NA()</f>
        <v>#N/A</v>
      </c>
      <c r="ON399" s="112" t="e">
        <f>NA()</f>
        <v>#N/A</v>
      </c>
      <c r="OO399" s="112" t="e">
        <f>NA()</f>
        <v>#N/A</v>
      </c>
      <c r="OP399" s="112" t="e">
        <f>NA()</f>
        <v>#N/A</v>
      </c>
      <c r="OQ399" s="112" t="e">
        <f>NA()</f>
        <v>#N/A</v>
      </c>
      <c r="OR399" s="112" t="e">
        <f>NA()</f>
        <v>#N/A</v>
      </c>
      <c r="OS399" s="112" t="e">
        <f>NA()</f>
        <v>#N/A</v>
      </c>
      <c r="OT399" s="112" t="e">
        <f>NA()</f>
        <v>#N/A</v>
      </c>
      <c r="OU399" s="5" t="e">
        <f t="shared" si="295"/>
        <v>#N/A</v>
      </c>
      <c r="OV399" s="1" t="e">
        <f t="shared" si="296"/>
        <v>#N/A</v>
      </c>
      <c r="OW399" s="1" t="e">
        <f t="shared" si="297"/>
        <v>#N/A</v>
      </c>
      <c r="OX399" s="1" t="e">
        <f t="shared" si="298"/>
        <v>#N/A</v>
      </c>
      <c r="OY399" s="1" t="e">
        <f t="shared" si="299"/>
        <v>#N/A</v>
      </c>
      <c r="OZ399" s="1" t="e">
        <f t="shared" si="300"/>
        <v>#N/A</v>
      </c>
      <c r="PA399" s="1" t="e">
        <f t="shared" si="301"/>
        <v>#N/A</v>
      </c>
      <c r="PB399" s="1" t="e">
        <f t="shared" si="302"/>
        <v>#N/A</v>
      </c>
      <c r="PC399" s="1" t="e">
        <f t="shared" si="303"/>
        <v>#N/A</v>
      </c>
      <c r="PD399" s="1" t="e">
        <f t="shared" si="304"/>
        <v>#N/A</v>
      </c>
      <c r="PE399" s="1" t="e">
        <f t="shared" si="305"/>
        <v>#N/A</v>
      </c>
      <c r="PF399" s="1" t="e">
        <f t="shared" si="306"/>
        <v>#N/A</v>
      </c>
      <c r="PG399" s="111" t="e">
        <f>NA()</f>
        <v>#N/A</v>
      </c>
      <c r="PH399" s="112" t="e">
        <f>NA()</f>
        <v>#N/A</v>
      </c>
      <c r="PI399" s="112" t="e">
        <f>NA()</f>
        <v>#N/A</v>
      </c>
      <c r="PJ399" s="112" t="e">
        <f>NA()</f>
        <v>#N/A</v>
      </c>
      <c r="PK399" s="112" t="e">
        <f>NA()</f>
        <v>#N/A</v>
      </c>
      <c r="PL399" s="112" t="e">
        <f>NA()</f>
        <v>#N/A</v>
      </c>
      <c r="PM399" s="112" t="e">
        <f>NA()</f>
        <v>#N/A</v>
      </c>
      <c r="PN399" s="112" t="e">
        <f>NA()</f>
        <v>#N/A</v>
      </c>
      <c r="PO399" s="112" t="e">
        <f>NA()</f>
        <v>#N/A</v>
      </c>
      <c r="PP399" s="112" t="e">
        <f>NA()</f>
        <v>#N/A</v>
      </c>
      <c r="PQ399" s="112" t="e">
        <f>NA()</f>
        <v>#N/A</v>
      </c>
      <c r="PR399" s="137" t="e">
        <f>NA()</f>
        <v>#N/A</v>
      </c>
      <c r="PS399" s="5" t="e">
        <f t="array" ref="PS399">+IF(ISERROR($NW399)=FALSE,MIN(IF($H399:$AL399&lt;65534,$H399:$AL399,"")),NA())</f>
        <v>#N/A</v>
      </c>
      <c r="PT399" s="1" t="e">
        <f t="array" ref="PT399">+IF(ISERROR($NX399)=FALSE,MIN(IF($AM399:$BN399&lt;65534,$AM399:$BN399,"")),NA())</f>
        <v>#N/A</v>
      </c>
      <c r="PU399" s="1" t="e">
        <f t="array" ref="PU399">+IF(ISERROR($NY399)=FALSE,MIN(IF($BP399:$CT399&lt;65534,$BP399:$CT399,"")),NA())</f>
        <v>#N/A</v>
      </c>
      <c r="PV399" s="1" t="e">
        <f t="array" ref="PV399">+IF(ISERROR($NZ399)=FALSE,MIN(IF($CU399:$DX399&lt;65534,$CU399:$DX399,"")),NA())</f>
        <v>#N/A</v>
      </c>
      <c r="PW399" s="1" t="e">
        <f t="array" ref="PW399">+IF(ISERROR($OA399)=FALSE,MIN(IF($DY399:$FC399&lt;65534,$DY399:$FC399,"")),NA())</f>
        <v>#N/A</v>
      </c>
      <c r="PX399" s="1" t="e">
        <f t="array" ref="PX399">+IF(ISERROR($OB399)=FALSE,MIN(IF($FD399:$GG399&lt;65534,$FD399:$GG399,"")),NA())</f>
        <v>#N/A</v>
      </c>
      <c r="PY399" s="1">
        <f t="array" ref="PY399">+IF(ISERROR($OC399)=FALSE,MIN(IF($GH399:$HL399&lt;65534,$GH399:$HL399,"")),NA())</f>
        <v>21.7</v>
      </c>
      <c r="PZ399" s="1">
        <f t="array" ref="PZ399">+IF(ISERROR($OD399)=FALSE,MIN(IF($HM399:$IQ399&lt;65534,$HM399:$IQ399,"")),NA())</f>
        <v>21.9</v>
      </c>
      <c r="QA399" s="1">
        <f t="array" ref="QA399">+IF(ISERROR($OE399)=FALSE,MIN(IF($IR399:$JU399&lt;65534,$IR399:$JU399,"")),NA())</f>
        <v>21.4</v>
      </c>
      <c r="QB399" s="1">
        <f t="array" ref="QB399">+IF(ISERROR($OF399)=FALSE,MIN(IF($JV399:$KZ399&lt;65534,$JV399:$KZ399,"")),NA())</f>
        <v>21.1</v>
      </c>
      <c r="QC399" s="1">
        <f t="array" ref="QC399">+IF(ISERROR($OG399)=FALSE,MIN(IF($LA399:$MD399&lt;65534,$LA399:$MD399,"")),NA())</f>
        <v>20.5</v>
      </c>
      <c r="QD399" s="1" t="e">
        <f t="array" ref="QD399">+IF(ISERROR($OH399)=FALSE,MIN(IF($ME399:$NI399&lt;65534,$ME399:$NI399,"")),NA())</f>
        <v>#N/A</v>
      </c>
      <c r="QE399" s="5" t="e">
        <f t="shared" si="307"/>
        <v>#N/A</v>
      </c>
      <c r="QF399" s="1" t="e">
        <f t="shared" si="308"/>
        <v>#N/A</v>
      </c>
      <c r="QG399" s="1" t="e">
        <f t="shared" si="309"/>
        <v>#N/A</v>
      </c>
      <c r="QH399" s="1" t="e">
        <f t="shared" si="310"/>
        <v>#N/A</v>
      </c>
      <c r="QI399" s="1" t="e">
        <f t="shared" si="311"/>
        <v>#N/A</v>
      </c>
      <c r="QJ399" s="1" t="e">
        <f t="shared" si="312"/>
        <v>#N/A</v>
      </c>
      <c r="QK399" s="1" t="e">
        <f t="shared" si="313"/>
        <v>#N/A</v>
      </c>
      <c r="QL399" s="1" t="e">
        <f t="shared" si="314"/>
        <v>#N/A</v>
      </c>
      <c r="QM399" s="1" t="e">
        <f t="shared" si="315"/>
        <v>#N/A</v>
      </c>
      <c r="QN399" s="1" t="e">
        <f t="shared" si="316"/>
        <v>#N/A</v>
      </c>
      <c r="QO399" s="1" t="e">
        <f t="shared" si="317"/>
        <v>#N/A</v>
      </c>
      <c r="QP399" s="1" t="e">
        <f t="shared" si="318"/>
        <v>#N/A</v>
      </c>
      <c r="QQ399" s="5" t="s">
        <v>893</v>
      </c>
    </row>
    <row r="400" spans="1:459" s="1" customFormat="1" x14ac:dyDescent="0.2">
      <c r="A400" s="107">
        <v>15065180</v>
      </c>
      <c r="B400" s="108">
        <v>-72.917666666666676</v>
      </c>
      <c r="C400" s="108">
        <v>11.529611111111112</v>
      </c>
      <c r="D400" s="109">
        <v>4</v>
      </c>
      <c r="E400" s="110" t="s">
        <v>219</v>
      </c>
      <c r="F400" s="110" t="s">
        <v>5</v>
      </c>
      <c r="G400" s="110" t="s">
        <v>410</v>
      </c>
      <c r="H400" s="1">
        <v>65535</v>
      </c>
      <c r="I400" s="1">
        <v>65535</v>
      </c>
      <c r="J400" s="1">
        <v>23</v>
      </c>
      <c r="K400" s="1">
        <v>23.1</v>
      </c>
      <c r="L400" s="1">
        <v>23.1</v>
      </c>
      <c r="M400" s="1">
        <v>21.2</v>
      </c>
      <c r="N400" s="1">
        <v>20.8</v>
      </c>
      <c r="O400" s="1">
        <v>20.6</v>
      </c>
      <c r="P400" s="1">
        <v>19.7</v>
      </c>
      <c r="Q400" s="1">
        <v>18.100000000000001</v>
      </c>
      <c r="R400" s="1">
        <v>21.9</v>
      </c>
      <c r="S400" s="1">
        <v>19.5</v>
      </c>
      <c r="T400" s="1">
        <v>19</v>
      </c>
      <c r="U400" s="1">
        <v>20.5</v>
      </c>
      <c r="V400" s="1">
        <v>21.5</v>
      </c>
      <c r="W400" s="1">
        <v>19.3</v>
      </c>
      <c r="X400" s="1">
        <v>21.2</v>
      </c>
      <c r="Y400" s="1">
        <v>20.399999999999999</v>
      </c>
      <c r="Z400" s="1">
        <v>22.7</v>
      </c>
      <c r="AA400" s="1">
        <v>22.7</v>
      </c>
      <c r="AB400" s="1">
        <v>21.7</v>
      </c>
      <c r="AC400" s="1">
        <v>23.2</v>
      </c>
      <c r="AD400" s="1">
        <v>23.1</v>
      </c>
      <c r="AE400" s="1">
        <v>22.9</v>
      </c>
      <c r="AF400" s="1">
        <v>23.2</v>
      </c>
      <c r="AG400" s="1">
        <v>22.4</v>
      </c>
      <c r="AH400" s="1">
        <v>22.5</v>
      </c>
      <c r="AI400" s="1">
        <v>21.9</v>
      </c>
      <c r="AJ400" s="1">
        <v>21.1</v>
      </c>
      <c r="AK400" s="1">
        <v>20.6</v>
      </c>
      <c r="AL400" s="1">
        <v>21.3</v>
      </c>
      <c r="AM400" s="1">
        <v>65535</v>
      </c>
      <c r="AN400" s="1">
        <v>22.1</v>
      </c>
      <c r="AO400" s="1">
        <v>17.8</v>
      </c>
      <c r="AP400" s="1">
        <v>21.3</v>
      </c>
      <c r="AQ400" s="1">
        <v>20</v>
      </c>
      <c r="AR400" s="1">
        <v>19.600000000000001</v>
      </c>
      <c r="AS400" s="1">
        <v>21.4</v>
      </c>
      <c r="AT400" s="1">
        <v>18.3</v>
      </c>
      <c r="AU400" s="1">
        <v>21.6</v>
      </c>
      <c r="AV400" s="1">
        <v>21.4</v>
      </c>
      <c r="AW400" s="1">
        <v>21.6</v>
      </c>
      <c r="AX400" s="1">
        <v>23.3</v>
      </c>
      <c r="AY400" s="1">
        <v>23.5</v>
      </c>
      <c r="AZ400" s="1">
        <v>22.6</v>
      </c>
      <c r="BA400" s="1">
        <v>22.3</v>
      </c>
      <c r="BB400" s="1">
        <v>21.4</v>
      </c>
      <c r="BC400" s="1">
        <v>21.4</v>
      </c>
      <c r="BD400" s="1">
        <v>22.4</v>
      </c>
      <c r="BE400" s="1">
        <v>23</v>
      </c>
      <c r="BF400" s="1">
        <v>23.9</v>
      </c>
      <c r="BG400" s="1">
        <v>22.9</v>
      </c>
      <c r="BH400" s="1">
        <v>23.2</v>
      </c>
      <c r="BI400" s="1">
        <v>23.5</v>
      </c>
      <c r="BJ400" s="1">
        <v>21.8</v>
      </c>
      <c r="BK400" s="1">
        <v>22</v>
      </c>
      <c r="BL400" s="1">
        <v>23.5</v>
      </c>
      <c r="BM400" s="1">
        <v>22.1</v>
      </c>
      <c r="BN400" s="1">
        <v>23.2</v>
      </c>
      <c r="BO400" s="102"/>
      <c r="BP400" s="1">
        <v>23.8</v>
      </c>
      <c r="BQ400" s="1">
        <v>22.8</v>
      </c>
      <c r="BR400" s="1">
        <v>20.9</v>
      </c>
      <c r="BS400" s="1">
        <v>22.3</v>
      </c>
      <c r="BT400" s="1">
        <v>21.8</v>
      </c>
      <c r="BU400" s="1">
        <v>22.3</v>
      </c>
      <c r="BV400" s="1">
        <v>21</v>
      </c>
      <c r="BW400" s="1">
        <v>21.6</v>
      </c>
      <c r="BX400" s="1">
        <v>21.7</v>
      </c>
      <c r="BY400" s="1">
        <v>23.8</v>
      </c>
      <c r="BZ400" s="1">
        <v>23.2</v>
      </c>
      <c r="CA400" s="1">
        <v>23.1</v>
      </c>
      <c r="CB400" s="1">
        <v>21.5</v>
      </c>
      <c r="CC400" s="1">
        <v>21.5</v>
      </c>
      <c r="CD400" s="1">
        <v>23.4</v>
      </c>
      <c r="CE400" s="1">
        <v>20.3</v>
      </c>
      <c r="CF400" s="1">
        <v>23.9</v>
      </c>
      <c r="CG400" s="1">
        <v>24.3</v>
      </c>
      <c r="CH400" s="1">
        <v>23.7</v>
      </c>
      <c r="CI400" s="1">
        <v>21.9</v>
      </c>
      <c r="CJ400" s="1">
        <v>21</v>
      </c>
      <c r="CK400" s="1">
        <v>22.6</v>
      </c>
      <c r="CL400" s="1">
        <v>21.2</v>
      </c>
      <c r="CM400" s="1">
        <v>23.6</v>
      </c>
      <c r="CN400" s="1">
        <v>22.7</v>
      </c>
      <c r="CO400" s="1">
        <v>20.5</v>
      </c>
      <c r="CP400" s="1">
        <v>20.9</v>
      </c>
      <c r="CQ400" s="1">
        <v>21.8</v>
      </c>
      <c r="CR400" s="1">
        <v>22.6</v>
      </c>
      <c r="CS400" s="1">
        <v>23.1</v>
      </c>
      <c r="CT400" s="1">
        <v>23.9</v>
      </c>
      <c r="CU400" s="1">
        <v>23.7</v>
      </c>
      <c r="CV400" s="1">
        <v>21.9</v>
      </c>
      <c r="CW400" s="1">
        <v>21.6</v>
      </c>
      <c r="CX400" s="1">
        <v>22.9</v>
      </c>
      <c r="CY400" s="1">
        <v>22.5</v>
      </c>
      <c r="CZ400" s="1">
        <v>23.2</v>
      </c>
      <c r="DA400" s="1">
        <v>24.1</v>
      </c>
      <c r="DB400" s="1">
        <v>23.3</v>
      </c>
      <c r="DC400" s="1">
        <v>23.4</v>
      </c>
      <c r="DD400" s="1">
        <v>23.4</v>
      </c>
      <c r="DE400" s="1">
        <v>23.6</v>
      </c>
      <c r="DF400" s="1">
        <v>21.6</v>
      </c>
      <c r="DG400" s="1">
        <v>22.9</v>
      </c>
      <c r="DH400" s="1">
        <v>24.3</v>
      </c>
      <c r="DI400" s="1">
        <v>24.2</v>
      </c>
      <c r="DJ400" s="1">
        <v>23.3</v>
      </c>
      <c r="DK400" s="1">
        <v>23.3</v>
      </c>
      <c r="DL400" s="1">
        <v>23.2</v>
      </c>
      <c r="DM400" s="1">
        <v>24.2</v>
      </c>
      <c r="DN400" s="1">
        <v>24.4</v>
      </c>
      <c r="DO400" s="1">
        <v>25.4</v>
      </c>
      <c r="DP400" s="1">
        <v>22.6</v>
      </c>
      <c r="DQ400" s="1">
        <v>22.9</v>
      </c>
      <c r="DR400" s="1">
        <v>22.7</v>
      </c>
      <c r="DS400" s="1">
        <v>23.9</v>
      </c>
      <c r="DT400" s="1">
        <v>25.2</v>
      </c>
      <c r="DU400" s="1">
        <v>25.7</v>
      </c>
      <c r="DV400" s="1">
        <v>24.4</v>
      </c>
      <c r="DW400" s="1">
        <v>25</v>
      </c>
      <c r="DX400" s="1">
        <v>24.7</v>
      </c>
      <c r="DY400" s="1">
        <v>24.8</v>
      </c>
      <c r="DZ400" s="1">
        <v>24.8</v>
      </c>
      <c r="EA400" s="1">
        <v>25.4</v>
      </c>
      <c r="EB400" s="1">
        <v>25.1</v>
      </c>
      <c r="EC400" s="1">
        <v>25.1</v>
      </c>
      <c r="ED400" s="1">
        <v>25.3</v>
      </c>
      <c r="EE400" s="1">
        <v>24.9</v>
      </c>
      <c r="EF400" s="1">
        <v>24.6</v>
      </c>
      <c r="EG400" s="1">
        <v>24.7</v>
      </c>
      <c r="EH400" s="1">
        <v>25.2</v>
      </c>
      <c r="EI400" s="1">
        <v>23.1</v>
      </c>
      <c r="EJ400" s="1">
        <v>23.1</v>
      </c>
      <c r="EK400" s="1">
        <v>24.5</v>
      </c>
      <c r="EL400" s="1">
        <v>25.1</v>
      </c>
      <c r="EM400" s="1">
        <v>24.7</v>
      </c>
      <c r="EN400" s="1">
        <v>23.8</v>
      </c>
      <c r="EO400" s="1">
        <v>23.9</v>
      </c>
      <c r="EP400" s="1">
        <v>25.1</v>
      </c>
      <c r="EQ400" s="1">
        <v>24.9</v>
      </c>
      <c r="ER400" s="1">
        <v>25.3</v>
      </c>
      <c r="ES400" s="1">
        <v>24</v>
      </c>
      <c r="ET400" s="1">
        <v>24.5</v>
      </c>
      <c r="EU400" s="1">
        <v>25.3</v>
      </c>
      <c r="EV400" s="1">
        <v>24.2</v>
      </c>
      <c r="EW400" s="1">
        <v>22.5</v>
      </c>
      <c r="EX400" s="1">
        <v>24</v>
      </c>
      <c r="EY400" s="1">
        <v>22.4</v>
      </c>
      <c r="EZ400" s="1">
        <v>24.8</v>
      </c>
      <c r="FA400" s="1">
        <v>23.7</v>
      </c>
      <c r="FB400" s="1">
        <v>21</v>
      </c>
      <c r="FC400" s="1">
        <v>21.7</v>
      </c>
      <c r="FD400" s="1">
        <v>20.9</v>
      </c>
      <c r="FE400" s="1">
        <v>21.8</v>
      </c>
      <c r="FF400" s="1">
        <v>22.6</v>
      </c>
      <c r="FG400" s="1">
        <v>24.4</v>
      </c>
      <c r="FH400" s="1">
        <v>25.5</v>
      </c>
      <c r="FI400" s="1">
        <v>24.7</v>
      </c>
      <c r="FJ400" s="1">
        <v>24.2</v>
      </c>
      <c r="FK400" s="1">
        <v>23.1</v>
      </c>
      <c r="FL400" s="1">
        <v>24.6</v>
      </c>
      <c r="FM400" s="1">
        <v>25.4</v>
      </c>
      <c r="FN400" s="1">
        <v>25.8</v>
      </c>
      <c r="FO400" s="1">
        <v>24.4</v>
      </c>
      <c r="FP400" s="1">
        <v>22.6</v>
      </c>
      <c r="FQ400" s="1">
        <v>24.3</v>
      </c>
      <c r="FR400" s="1">
        <v>24</v>
      </c>
      <c r="FS400" s="1">
        <v>25.9</v>
      </c>
      <c r="FT400" s="1">
        <v>25.8</v>
      </c>
      <c r="FU400" s="1">
        <v>25.8</v>
      </c>
      <c r="FV400" s="1">
        <v>25.7</v>
      </c>
      <c r="FW400" s="1">
        <v>25.7</v>
      </c>
      <c r="FX400" s="1">
        <v>25.8</v>
      </c>
      <c r="FY400" s="1">
        <v>24.8</v>
      </c>
      <c r="FZ400" s="1">
        <v>25.2</v>
      </c>
      <c r="GA400" s="1">
        <v>25.2</v>
      </c>
      <c r="GB400" s="1">
        <v>23.7</v>
      </c>
      <c r="GC400" s="1">
        <v>25.2</v>
      </c>
      <c r="GD400" s="1">
        <v>24.7</v>
      </c>
      <c r="GE400" s="1">
        <v>24.8</v>
      </c>
      <c r="GF400" s="1">
        <v>25</v>
      </c>
      <c r="GG400" s="1">
        <v>25.6</v>
      </c>
      <c r="GH400" s="1">
        <v>24.9</v>
      </c>
      <c r="GI400" s="1">
        <v>25.3</v>
      </c>
      <c r="GJ400" s="1">
        <v>24.4</v>
      </c>
      <c r="GK400" s="1">
        <v>23.5</v>
      </c>
      <c r="GL400" s="1">
        <v>25.7</v>
      </c>
      <c r="GM400" s="1">
        <v>25.7</v>
      </c>
      <c r="GN400" s="1">
        <v>25</v>
      </c>
      <c r="GO400" s="1">
        <v>24.9</v>
      </c>
      <c r="GP400" s="1">
        <v>23.4</v>
      </c>
      <c r="GQ400" s="1">
        <v>25.1</v>
      </c>
      <c r="GR400" s="1">
        <v>24.7</v>
      </c>
      <c r="GS400" s="1">
        <v>24.2</v>
      </c>
      <c r="GT400" s="1">
        <v>24.4</v>
      </c>
      <c r="GU400" s="1">
        <v>25.5</v>
      </c>
      <c r="GV400" s="1">
        <v>24.3</v>
      </c>
      <c r="GW400" s="1">
        <v>24.1</v>
      </c>
      <c r="GX400" s="1">
        <v>25.3</v>
      </c>
      <c r="GY400" s="1">
        <v>25</v>
      </c>
      <c r="GZ400" s="1">
        <v>25.8</v>
      </c>
      <c r="HA400" s="1">
        <v>25.4</v>
      </c>
      <c r="HB400" s="1">
        <v>23.9</v>
      </c>
      <c r="HC400" s="1">
        <v>24.7</v>
      </c>
      <c r="HD400" s="1">
        <v>26.1</v>
      </c>
      <c r="HE400" s="1">
        <v>25.8</v>
      </c>
      <c r="HF400" s="1">
        <v>24.8</v>
      </c>
      <c r="HG400" s="1">
        <v>23.9</v>
      </c>
      <c r="HH400" s="1">
        <v>25.3</v>
      </c>
      <c r="HI400" s="1">
        <v>25.1</v>
      </c>
      <c r="HJ400" s="1">
        <v>23</v>
      </c>
      <c r="HK400" s="1">
        <v>22.7</v>
      </c>
      <c r="HL400" s="1">
        <v>22.6</v>
      </c>
      <c r="HM400" s="1">
        <v>23.1</v>
      </c>
      <c r="HN400" s="1">
        <v>25.2</v>
      </c>
      <c r="HO400" s="1">
        <v>24.8</v>
      </c>
      <c r="HP400" s="1">
        <v>24.8</v>
      </c>
      <c r="HQ400" s="1">
        <v>26</v>
      </c>
      <c r="HR400" s="1">
        <v>25.2</v>
      </c>
      <c r="HS400" s="1">
        <v>22.7</v>
      </c>
      <c r="HT400" s="1">
        <v>22.6</v>
      </c>
      <c r="HU400" s="1">
        <v>24.2</v>
      </c>
      <c r="HV400" s="1">
        <v>24.6</v>
      </c>
      <c r="HW400" s="1">
        <v>25.6</v>
      </c>
      <c r="HX400" s="1">
        <v>26.2</v>
      </c>
      <c r="HY400" s="1">
        <v>26.3</v>
      </c>
      <c r="HZ400" s="1">
        <v>26.3</v>
      </c>
      <c r="IA400" s="1">
        <v>26.2</v>
      </c>
      <c r="IB400" s="1">
        <v>65535</v>
      </c>
      <c r="IC400" s="1">
        <v>23.9</v>
      </c>
      <c r="ID400" s="1">
        <v>24.3</v>
      </c>
      <c r="IE400" s="1">
        <v>24.9</v>
      </c>
      <c r="IF400" s="1">
        <v>25.5</v>
      </c>
      <c r="IG400" s="1">
        <v>26.2</v>
      </c>
      <c r="IH400" s="1">
        <v>24</v>
      </c>
      <c r="II400" s="1">
        <v>23.9</v>
      </c>
      <c r="IJ400" s="1">
        <v>24.1</v>
      </c>
      <c r="IK400" s="1">
        <v>24.6</v>
      </c>
      <c r="IL400" s="1">
        <v>26.3</v>
      </c>
      <c r="IM400" s="1">
        <v>25.4</v>
      </c>
      <c r="IN400" s="1">
        <v>25.7</v>
      </c>
      <c r="IO400" s="1">
        <v>21.9</v>
      </c>
      <c r="IP400" s="1">
        <v>22.6</v>
      </c>
      <c r="IQ400" s="1">
        <v>24.3</v>
      </c>
      <c r="IR400" s="1">
        <v>24.9</v>
      </c>
      <c r="IS400" s="1">
        <v>23.9</v>
      </c>
      <c r="IT400" s="1">
        <v>23.4</v>
      </c>
      <c r="IU400" s="1">
        <v>25.7</v>
      </c>
      <c r="IV400" s="1">
        <v>25.7</v>
      </c>
      <c r="IW400" s="1">
        <v>25.2</v>
      </c>
      <c r="IX400" s="1">
        <v>22.4</v>
      </c>
      <c r="IY400" s="1">
        <v>23.1</v>
      </c>
      <c r="IZ400" s="1">
        <v>22.6</v>
      </c>
      <c r="JA400" s="1">
        <v>65535</v>
      </c>
      <c r="JB400" s="1">
        <v>25.8</v>
      </c>
      <c r="JC400" s="1">
        <v>25.8</v>
      </c>
      <c r="JD400" s="1">
        <v>25.5</v>
      </c>
      <c r="JE400" s="1">
        <v>23.6</v>
      </c>
      <c r="JF400" s="1">
        <v>23.1</v>
      </c>
      <c r="JG400" s="1">
        <v>24.9</v>
      </c>
      <c r="JH400" s="1">
        <v>24.3</v>
      </c>
      <c r="JI400" s="1">
        <v>23.5</v>
      </c>
      <c r="JJ400" s="1">
        <v>23.7</v>
      </c>
      <c r="JK400" s="1">
        <v>24.6</v>
      </c>
      <c r="JL400" s="1">
        <v>23.4</v>
      </c>
      <c r="JM400" s="1">
        <v>23.1</v>
      </c>
      <c r="JN400" s="1">
        <v>23.2</v>
      </c>
      <c r="JO400" s="1">
        <v>22.2</v>
      </c>
      <c r="JP400" s="1">
        <v>22.4</v>
      </c>
      <c r="JQ400" s="1">
        <v>23.1</v>
      </c>
      <c r="JR400" s="1">
        <v>23.1</v>
      </c>
      <c r="JS400" s="1">
        <v>24.5</v>
      </c>
      <c r="JT400" s="1">
        <v>23</v>
      </c>
      <c r="JU400" s="1">
        <v>22</v>
      </c>
      <c r="JV400" s="1">
        <v>22.8</v>
      </c>
      <c r="JW400" s="1">
        <v>22</v>
      </c>
      <c r="JX400" s="1">
        <v>21.4</v>
      </c>
      <c r="JY400" s="1">
        <v>23.6</v>
      </c>
      <c r="JZ400" s="1">
        <v>21.8</v>
      </c>
      <c r="KA400" s="1">
        <v>20.5</v>
      </c>
      <c r="KB400" s="1">
        <v>22.9</v>
      </c>
      <c r="KC400" s="1">
        <v>25</v>
      </c>
      <c r="KD400" s="1">
        <v>23.3</v>
      </c>
      <c r="KE400" s="1">
        <v>21.9</v>
      </c>
      <c r="KF400" s="1">
        <v>21.7</v>
      </c>
      <c r="KG400" s="1">
        <v>22.1</v>
      </c>
      <c r="KH400" s="1">
        <v>23.4</v>
      </c>
      <c r="KI400" s="1">
        <v>21.9</v>
      </c>
      <c r="KJ400" s="1">
        <v>22.9</v>
      </c>
      <c r="KK400" s="1">
        <v>22.5</v>
      </c>
      <c r="KL400" s="1">
        <v>24.5</v>
      </c>
      <c r="KM400" s="1">
        <v>23.6</v>
      </c>
      <c r="KN400" s="1">
        <v>23.5</v>
      </c>
      <c r="KO400" s="1">
        <v>23.1</v>
      </c>
      <c r="KP400" s="1">
        <v>23.8</v>
      </c>
      <c r="KQ400" s="1">
        <v>21.2</v>
      </c>
      <c r="KR400" s="1">
        <v>21.5</v>
      </c>
      <c r="KS400" s="1">
        <v>65535</v>
      </c>
      <c r="KT400" s="1">
        <v>65535</v>
      </c>
      <c r="KU400" s="1">
        <v>22.7</v>
      </c>
      <c r="KV400" s="1">
        <v>24.4</v>
      </c>
      <c r="KW400" s="1">
        <v>24</v>
      </c>
      <c r="KX400" s="1">
        <v>24.4</v>
      </c>
      <c r="KY400" s="1">
        <v>23.8</v>
      </c>
      <c r="KZ400" s="1">
        <v>24.5</v>
      </c>
      <c r="LA400" s="1">
        <v>23.8</v>
      </c>
      <c r="LB400" s="1">
        <v>22.9</v>
      </c>
      <c r="LC400" s="1">
        <v>22.3</v>
      </c>
      <c r="LD400" s="1">
        <v>24.1</v>
      </c>
      <c r="LE400" s="1">
        <v>24</v>
      </c>
      <c r="LF400" s="1">
        <v>25.6</v>
      </c>
      <c r="LG400" s="1">
        <v>24.5</v>
      </c>
      <c r="LH400" s="1">
        <v>25.2</v>
      </c>
      <c r="LI400" s="1">
        <v>25.6</v>
      </c>
      <c r="LJ400" s="1">
        <v>22.7</v>
      </c>
      <c r="LK400" s="1">
        <v>22.8</v>
      </c>
      <c r="LL400" s="1">
        <v>22.4</v>
      </c>
      <c r="LM400" s="1">
        <v>22.9</v>
      </c>
      <c r="LN400" s="1">
        <v>22.5</v>
      </c>
      <c r="LO400" s="1">
        <v>22.7</v>
      </c>
      <c r="LP400" s="1">
        <v>23.5</v>
      </c>
      <c r="LQ400" s="1">
        <v>21.8</v>
      </c>
      <c r="LR400" s="1">
        <v>22.1</v>
      </c>
      <c r="LS400" s="1">
        <v>21.6</v>
      </c>
      <c r="LT400" s="1">
        <v>22.2</v>
      </c>
      <c r="LU400" s="1">
        <v>22.2</v>
      </c>
      <c r="LV400" s="1">
        <v>22.4</v>
      </c>
      <c r="LW400" s="1">
        <v>22.1</v>
      </c>
      <c r="LX400" s="1">
        <v>20.7</v>
      </c>
      <c r="LY400" s="1">
        <v>21.7</v>
      </c>
      <c r="LZ400" s="1">
        <v>25.2</v>
      </c>
      <c r="MA400" s="1">
        <v>26.1</v>
      </c>
      <c r="MB400" s="1">
        <v>25.8</v>
      </c>
      <c r="MC400" s="1">
        <v>22.4</v>
      </c>
      <c r="MD400" s="1">
        <v>22.3</v>
      </c>
      <c r="ME400" s="1">
        <v>65535</v>
      </c>
      <c r="MF400" s="1">
        <v>65535</v>
      </c>
      <c r="MG400" s="1">
        <v>65535</v>
      </c>
      <c r="MH400" s="1">
        <v>65535</v>
      </c>
      <c r="MI400" s="1">
        <v>65535</v>
      </c>
      <c r="MJ400" s="1">
        <v>65535</v>
      </c>
      <c r="MK400" s="1">
        <v>65535</v>
      </c>
      <c r="ML400" s="1">
        <v>65535</v>
      </c>
      <c r="MM400" s="1">
        <v>65535</v>
      </c>
      <c r="MN400" s="1">
        <v>65535</v>
      </c>
      <c r="MO400" s="1">
        <v>65535</v>
      </c>
      <c r="MP400" s="1">
        <v>65535</v>
      </c>
      <c r="MQ400" s="1">
        <v>65535</v>
      </c>
      <c r="MR400" s="1">
        <v>65535</v>
      </c>
      <c r="MS400" s="1">
        <v>65535</v>
      </c>
      <c r="MT400" s="1">
        <v>65535</v>
      </c>
      <c r="MU400" s="1">
        <v>65535</v>
      </c>
      <c r="MV400" s="1">
        <v>65535</v>
      </c>
      <c r="MW400" s="1">
        <v>65535</v>
      </c>
      <c r="MX400" s="1">
        <v>65535</v>
      </c>
      <c r="MY400" s="1">
        <v>65535</v>
      </c>
      <c r="MZ400" s="1">
        <v>65535</v>
      </c>
      <c r="NA400" s="1">
        <v>65535</v>
      </c>
      <c r="NB400" s="1">
        <v>65535</v>
      </c>
      <c r="NC400" s="1">
        <v>65535</v>
      </c>
      <c r="ND400" s="1">
        <v>65535</v>
      </c>
      <c r="NE400" s="1">
        <v>65535</v>
      </c>
      <c r="NF400" s="1">
        <v>65535</v>
      </c>
      <c r="NG400" s="1">
        <v>65535</v>
      </c>
      <c r="NH400" s="1">
        <v>65535</v>
      </c>
      <c r="NI400" s="1">
        <v>22.4</v>
      </c>
      <c r="NJ400" s="6">
        <f t="shared" si="319"/>
        <v>0.93548387096774188</v>
      </c>
      <c r="NK400" s="3">
        <f t="shared" si="320"/>
        <v>0.9642857142857143</v>
      </c>
      <c r="NL400" s="3">
        <f t="shared" si="321"/>
        <v>1</v>
      </c>
      <c r="NM400" s="3">
        <f t="shared" si="322"/>
        <v>1</v>
      </c>
      <c r="NN400" s="3">
        <f t="shared" si="323"/>
        <v>1</v>
      </c>
      <c r="NO400" s="3">
        <f t="shared" si="324"/>
        <v>1</v>
      </c>
      <c r="NP400" s="3">
        <f t="shared" si="325"/>
        <v>1</v>
      </c>
      <c r="NQ400" s="3">
        <f t="shared" si="326"/>
        <v>0.967741935483871</v>
      </c>
      <c r="NR400" s="3">
        <f t="shared" si="327"/>
        <v>0.96666666666666667</v>
      </c>
      <c r="NS400" s="3">
        <f t="shared" si="328"/>
        <v>0.93548387096774188</v>
      </c>
      <c r="NT400" s="3">
        <f t="shared" si="329"/>
        <v>1</v>
      </c>
      <c r="NU400" s="3">
        <f t="shared" si="330"/>
        <v>3.2258064516129031E-2</v>
      </c>
      <c r="NV400" s="3">
        <f t="shared" si="331"/>
        <v>0.89863013698630134</v>
      </c>
      <c r="NW400" s="5">
        <f t="shared" si="332"/>
        <v>21.4551724137931</v>
      </c>
      <c r="NX400" s="1">
        <f t="shared" si="333"/>
        <v>21.892592592592592</v>
      </c>
      <c r="NY400" s="1">
        <f t="shared" si="334"/>
        <v>22.345161290322583</v>
      </c>
      <c r="NZ400" s="1">
        <f t="shared" si="335"/>
        <v>23.583333333333332</v>
      </c>
      <c r="OA400" s="1">
        <f t="shared" si="336"/>
        <v>24.241935483870972</v>
      </c>
      <c r="OB400" s="1">
        <f t="shared" si="337"/>
        <v>24.573333333333338</v>
      </c>
      <c r="OC400" s="1">
        <f t="shared" si="338"/>
        <v>24.661290322580644</v>
      </c>
      <c r="OD400" s="1">
        <f t="shared" si="339"/>
        <v>24.713333333333328</v>
      </c>
      <c r="OE400" s="1">
        <f t="shared" si="340"/>
        <v>23.85172413793104</v>
      </c>
      <c r="OF400" s="1">
        <f t="shared" si="341"/>
        <v>22.92068965517241</v>
      </c>
      <c r="OG400" s="1">
        <f t="shared" si="342"/>
        <v>23.20333333333333</v>
      </c>
      <c r="OH400" s="1" t="e">
        <f t="shared" si="343"/>
        <v>#N/A</v>
      </c>
      <c r="OI400" s="111" t="e">
        <f>NA()</f>
        <v>#N/A</v>
      </c>
      <c r="OJ400" s="112" t="e">
        <f>NA()</f>
        <v>#N/A</v>
      </c>
      <c r="OK400" s="112" t="e">
        <f>NA()</f>
        <v>#N/A</v>
      </c>
      <c r="OL400" s="112" t="e">
        <f>NA()</f>
        <v>#N/A</v>
      </c>
      <c r="OM400" s="112" t="e">
        <f>NA()</f>
        <v>#N/A</v>
      </c>
      <c r="ON400" s="112" t="e">
        <f>NA()</f>
        <v>#N/A</v>
      </c>
      <c r="OO400" s="112" t="e">
        <f>NA()</f>
        <v>#N/A</v>
      </c>
      <c r="OP400" s="112" t="e">
        <f>NA()</f>
        <v>#N/A</v>
      </c>
      <c r="OQ400" s="112" t="e">
        <f>NA()</f>
        <v>#N/A</v>
      </c>
      <c r="OR400" s="112" t="e">
        <f>NA()</f>
        <v>#N/A</v>
      </c>
      <c r="OS400" s="112" t="e">
        <f>NA()</f>
        <v>#N/A</v>
      </c>
      <c r="OT400" s="112" t="e">
        <f>NA()</f>
        <v>#N/A</v>
      </c>
      <c r="OU400" s="5" t="e">
        <f t="shared" si="295"/>
        <v>#N/A</v>
      </c>
      <c r="OV400" s="1" t="e">
        <f t="shared" si="296"/>
        <v>#N/A</v>
      </c>
      <c r="OW400" s="1" t="e">
        <f t="shared" si="297"/>
        <v>#N/A</v>
      </c>
      <c r="OX400" s="1" t="e">
        <f t="shared" si="298"/>
        <v>#N/A</v>
      </c>
      <c r="OY400" s="1" t="e">
        <f t="shared" si="299"/>
        <v>#N/A</v>
      </c>
      <c r="OZ400" s="1" t="e">
        <f t="shared" si="300"/>
        <v>#N/A</v>
      </c>
      <c r="PA400" s="1" t="e">
        <f t="shared" si="301"/>
        <v>#N/A</v>
      </c>
      <c r="PB400" s="1" t="e">
        <f t="shared" si="302"/>
        <v>#N/A</v>
      </c>
      <c r="PC400" s="1" t="e">
        <f t="shared" si="303"/>
        <v>#N/A</v>
      </c>
      <c r="PD400" s="1" t="e">
        <f t="shared" si="304"/>
        <v>#N/A</v>
      </c>
      <c r="PE400" s="1" t="e">
        <f t="shared" si="305"/>
        <v>#N/A</v>
      </c>
      <c r="PF400" s="1" t="e">
        <f t="shared" si="306"/>
        <v>#N/A</v>
      </c>
      <c r="PG400" s="111" t="e">
        <f>NA()</f>
        <v>#N/A</v>
      </c>
      <c r="PH400" s="112" t="e">
        <f>NA()</f>
        <v>#N/A</v>
      </c>
      <c r="PI400" s="112" t="e">
        <f>NA()</f>
        <v>#N/A</v>
      </c>
      <c r="PJ400" s="112" t="e">
        <f>NA()</f>
        <v>#N/A</v>
      </c>
      <c r="PK400" s="112" t="e">
        <f>NA()</f>
        <v>#N/A</v>
      </c>
      <c r="PL400" s="112" t="e">
        <f>NA()</f>
        <v>#N/A</v>
      </c>
      <c r="PM400" s="112" t="e">
        <f>NA()</f>
        <v>#N/A</v>
      </c>
      <c r="PN400" s="112" t="e">
        <f>NA()</f>
        <v>#N/A</v>
      </c>
      <c r="PO400" s="112" t="e">
        <f>NA()</f>
        <v>#N/A</v>
      </c>
      <c r="PP400" s="112" t="e">
        <f>NA()</f>
        <v>#N/A</v>
      </c>
      <c r="PQ400" s="112" t="e">
        <f>NA()</f>
        <v>#N/A</v>
      </c>
      <c r="PR400" s="137" t="e">
        <f>NA()</f>
        <v>#N/A</v>
      </c>
      <c r="PS400" s="5">
        <f t="array" ref="PS400">+IF(ISERROR($NW400)=FALSE,MIN(IF($H400:$AL400&lt;65534,$H400:$AL400,"")),NA())</f>
        <v>18.100000000000001</v>
      </c>
      <c r="PT400" s="1">
        <f t="array" ref="PT400">+IF(ISERROR($NX400)=FALSE,MIN(IF($AM400:$BN400&lt;65534,$AM400:$BN400,"")),NA())</f>
        <v>17.8</v>
      </c>
      <c r="PU400" s="1">
        <f t="array" ref="PU400">+IF(ISERROR($NY400)=FALSE,MIN(IF($BP400:$CT400&lt;65534,$BP400:$CT400,"")),NA())</f>
        <v>20.3</v>
      </c>
      <c r="PV400" s="1">
        <f t="array" ref="PV400">+IF(ISERROR($NZ400)=FALSE,MIN(IF($CU400:$DX400&lt;65534,$CU400:$DX400,"")),NA())</f>
        <v>21.6</v>
      </c>
      <c r="PW400" s="1">
        <f t="array" ref="PW400">+IF(ISERROR($OA400)=FALSE,MIN(IF($DY400:$FC400&lt;65534,$DY400:$FC400,"")),NA())</f>
        <v>21</v>
      </c>
      <c r="PX400" s="1">
        <f t="array" ref="PX400">+IF(ISERROR($OB400)=FALSE,MIN(IF($FD400:$GG400&lt;65534,$FD400:$GG400,"")),NA())</f>
        <v>20.9</v>
      </c>
      <c r="PY400" s="1">
        <f t="array" ref="PY400">+IF(ISERROR($OC400)=FALSE,MIN(IF($GH400:$HL400&lt;65534,$GH400:$HL400,"")),NA())</f>
        <v>22.6</v>
      </c>
      <c r="PZ400" s="1">
        <f t="array" ref="PZ400">+IF(ISERROR($OD400)=FALSE,MIN(IF($HM400:$IQ400&lt;65534,$HM400:$IQ400,"")),NA())</f>
        <v>21.9</v>
      </c>
      <c r="QA400" s="1">
        <f t="array" ref="QA400">+IF(ISERROR($OE400)=FALSE,MIN(IF($IR400:$JU400&lt;65534,$IR400:$JU400,"")),NA())</f>
        <v>22</v>
      </c>
      <c r="QB400" s="1">
        <f t="array" ref="QB400">+IF(ISERROR($OF400)=FALSE,MIN(IF($JV400:$KZ400&lt;65534,$JV400:$KZ400,"")),NA())</f>
        <v>20.5</v>
      </c>
      <c r="QC400" s="1">
        <f t="array" ref="QC400">+IF(ISERROR($OG400)=FALSE,MIN(IF($LA400:$MD400&lt;65534,$LA400:$MD400,"")),NA())</f>
        <v>20.7</v>
      </c>
      <c r="QD400" s="1" t="e">
        <f t="array" ref="QD400">+IF(ISERROR($OH400)=FALSE,MIN(IF($ME400:$NI400&lt;65534,$ME400:$NI400,"")),NA())</f>
        <v>#N/A</v>
      </c>
      <c r="QE400" s="5" t="e">
        <f t="shared" si="307"/>
        <v>#N/A</v>
      </c>
      <c r="QF400" s="1" t="e">
        <f t="shared" si="308"/>
        <v>#N/A</v>
      </c>
      <c r="QG400" s="1" t="e">
        <f t="shared" si="309"/>
        <v>#N/A</v>
      </c>
      <c r="QH400" s="1" t="e">
        <f t="shared" si="310"/>
        <v>#N/A</v>
      </c>
      <c r="QI400" s="1" t="e">
        <f t="shared" si="311"/>
        <v>#N/A</v>
      </c>
      <c r="QJ400" s="1" t="e">
        <f t="shared" si="312"/>
        <v>#N/A</v>
      </c>
      <c r="QK400" s="1" t="e">
        <f t="shared" si="313"/>
        <v>#N/A</v>
      </c>
      <c r="QL400" s="1" t="e">
        <f t="shared" si="314"/>
        <v>#N/A</v>
      </c>
      <c r="QM400" s="1" t="e">
        <f t="shared" si="315"/>
        <v>#N/A</v>
      </c>
      <c r="QN400" s="1" t="e">
        <f t="shared" si="316"/>
        <v>#N/A</v>
      </c>
      <c r="QO400" s="1" t="e">
        <f t="shared" si="317"/>
        <v>#N/A</v>
      </c>
      <c r="QP400" s="1" t="e">
        <f t="shared" si="318"/>
        <v>#N/A</v>
      </c>
      <c r="QQ400" s="5" t="s">
        <v>893</v>
      </c>
    </row>
    <row r="401" spans="1:459" s="1" customFormat="1" x14ac:dyDescent="0.2">
      <c r="A401" s="107">
        <v>15065190</v>
      </c>
      <c r="B401" s="108">
        <v>-72.82063888888888</v>
      </c>
      <c r="C401" s="108">
        <v>11.226777777777778</v>
      </c>
      <c r="D401" s="109">
        <v>60</v>
      </c>
      <c r="E401" s="110" t="s">
        <v>748</v>
      </c>
      <c r="F401" s="110" t="s">
        <v>5</v>
      </c>
      <c r="G401" s="110" t="s">
        <v>410</v>
      </c>
      <c r="H401" s="1">
        <v>65535</v>
      </c>
      <c r="I401" s="1">
        <v>65535</v>
      </c>
      <c r="J401" s="1">
        <v>23.5</v>
      </c>
      <c r="K401" s="1">
        <v>23.5</v>
      </c>
      <c r="L401" s="1">
        <v>23.5</v>
      </c>
      <c r="M401" s="1">
        <v>21.8</v>
      </c>
      <c r="N401" s="1">
        <v>65535</v>
      </c>
      <c r="O401" s="1">
        <v>23.1</v>
      </c>
      <c r="P401" s="1">
        <v>20.6</v>
      </c>
      <c r="Q401" s="1">
        <v>19.5</v>
      </c>
      <c r="R401" s="1">
        <v>21.2</v>
      </c>
      <c r="S401" s="1">
        <v>20.3</v>
      </c>
      <c r="T401" s="1">
        <v>22.3</v>
      </c>
      <c r="U401" s="1">
        <v>22.4</v>
      </c>
      <c r="V401" s="1">
        <v>22.8</v>
      </c>
      <c r="W401" s="1">
        <v>20.3</v>
      </c>
      <c r="X401" s="1">
        <v>24.4</v>
      </c>
      <c r="Y401" s="1">
        <v>23.9</v>
      </c>
      <c r="Z401" s="1">
        <v>25</v>
      </c>
      <c r="AA401" s="1">
        <v>23.8</v>
      </c>
      <c r="AB401" s="1">
        <v>22.9</v>
      </c>
      <c r="AC401" s="1">
        <v>24.8</v>
      </c>
      <c r="AD401" s="1">
        <v>24.6</v>
      </c>
      <c r="AE401" s="1">
        <v>65535</v>
      </c>
      <c r="AF401" s="1">
        <v>24.3</v>
      </c>
      <c r="AG401" s="1">
        <v>23.6</v>
      </c>
      <c r="AH401" s="1">
        <v>23.5</v>
      </c>
      <c r="AI401" s="1">
        <v>20</v>
      </c>
      <c r="AJ401" s="1">
        <v>19.5</v>
      </c>
      <c r="AK401" s="1">
        <v>22.6</v>
      </c>
      <c r="AL401" s="1">
        <v>23.1</v>
      </c>
      <c r="AM401" s="1">
        <v>65535</v>
      </c>
      <c r="AN401" s="1">
        <v>23.2</v>
      </c>
      <c r="AO401" s="1">
        <v>19.399999999999999</v>
      </c>
      <c r="AP401" s="1">
        <v>21.4</v>
      </c>
      <c r="AQ401" s="1">
        <v>22.3</v>
      </c>
      <c r="AR401" s="1">
        <v>22.8</v>
      </c>
      <c r="AS401" s="1">
        <v>23.3</v>
      </c>
      <c r="AT401" s="1">
        <v>21.2</v>
      </c>
      <c r="AU401" s="1">
        <v>23.4</v>
      </c>
      <c r="AV401" s="1">
        <v>23.1</v>
      </c>
      <c r="AW401" s="1">
        <v>23.7</v>
      </c>
      <c r="AX401" s="1">
        <v>24.2</v>
      </c>
      <c r="AY401" s="1">
        <v>21.5</v>
      </c>
      <c r="AZ401" s="1">
        <v>22</v>
      </c>
      <c r="BA401" s="1">
        <v>21.6</v>
      </c>
      <c r="BB401" s="1">
        <v>22.7</v>
      </c>
      <c r="BC401" s="1">
        <v>22</v>
      </c>
      <c r="BD401" s="1">
        <v>24</v>
      </c>
      <c r="BE401" s="1">
        <v>24.2</v>
      </c>
      <c r="BF401" s="1">
        <v>24.5</v>
      </c>
      <c r="BG401" s="1">
        <v>24.2</v>
      </c>
      <c r="BH401" s="1">
        <v>24.5</v>
      </c>
      <c r="BI401" s="1">
        <v>23.9</v>
      </c>
      <c r="BJ401" s="1">
        <v>24.3</v>
      </c>
      <c r="BK401" s="1">
        <v>65535</v>
      </c>
      <c r="BL401" s="1">
        <v>23.8</v>
      </c>
      <c r="BM401" s="1">
        <v>23.6</v>
      </c>
      <c r="BN401" s="1">
        <v>23.9</v>
      </c>
      <c r="BO401" s="102"/>
      <c r="BP401" s="1">
        <v>24.6</v>
      </c>
      <c r="BQ401" s="1">
        <v>24</v>
      </c>
      <c r="BR401" s="1">
        <v>23.9</v>
      </c>
      <c r="BS401" s="1">
        <v>24.2</v>
      </c>
      <c r="BT401" s="1">
        <v>25</v>
      </c>
      <c r="BU401" s="1">
        <v>24.6</v>
      </c>
      <c r="BV401" s="1">
        <v>23.7</v>
      </c>
      <c r="BW401" s="1">
        <v>25.1</v>
      </c>
      <c r="BX401" s="1">
        <v>25.2</v>
      </c>
      <c r="BY401" s="1">
        <v>25.2</v>
      </c>
      <c r="BZ401" s="1">
        <v>25.7</v>
      </c>
      <c r="CA401" s="1">
        <v>24</v>
      </c>
      <c r="CB401" s="1">
        <v>25</v>
      </c>
      <c r="CC401" s="1">
        <v>25.2</v>
      </c>
      <c r="CD401" s="1">
        <v>26</v>
      </c>
      <c r="CE401" s="1">
        <v>23.9</v>
      </c>
      <c r="CF401" s="1">
        <v>25.6</v>
      </c>
      <c r="CG401" s="1">
        <v>25.3</v>
      </c>
      <c r="CH401" s="1">
        <v>25.9</v>
      </c>
      <c r="CI401" s="1">
        <v>24</v>
      </c>
      <c r="CJ401" s="1">
        <v>24.5</v>
      </c>
      <c r="CK401" s="1">
        <v>23.8</v>
      </c>
      <c r="CL401" s="1">
        <v>23.9</v>
      </c>
      <c r="CM401" s="1">
        <v>25.1</v>
      </c>
      <c r="CN401" s="1">
        <v>23.7</v>
      </c>
      <c r="CO401" s="1">
        <v>21.3</v>
      </c>
      <c r="CP401" s="1">
        <v>23.4</v>
      </c>
      <c r="CQ401" s="1">
        <v>24.6</v>
      </c>
      <c r="CR401" s="1">
        <v>24.7</v>
      </c>
      <c r="CS401" s="1">
        <v>25.4</v>
      </c>
      <c r="CT401" s="1">
        <v>25.9</v>
      </c>
      <c r="CU401" s="1">
        <v>26.5</v>
      </c>
      <c r="CV401" s="1">
        <v>24.6</v>
      </c>
      <c r="CW401" s="1">
        <v>22.8</v>
      </c>
      <c r="CX401" s="1">
        <v>23.8</v>
      </c>
      <c r="CY401" s="1">
        <v>24</v>
      </c>
      <c r="CZ401" s="1">
        <v>65535</v>
      </c>
      <c r="DA401" s="1">
        <v>65535</v>
      </c>
      <c r="DB401" s="1">
        <v>65535</v>
      </c>
      <c r="DC401" s="1">
        <v>65535</v>
      </c>
      <c r="DD401" s="1">
        <v>65535</v>
      </c>
      <c r="DE401" s="1">
        <v>65535</v>
      </c>
      <c r="DF401" s="1">
        <v>65535</v>
      </c>
      <c r="DG401" s="1">
        <v>65535</v>
      </c>
      <c r="DH401" s="1">
        <v>65535</v>
      </c>
      <c r="DI401" s="1">
        <v>65535</v>
      </c>
      <c r="DJ401" s="1">
        <v>65535</v>
      </c>
      <c r="DK401" s="1">
        <v>65535</v>
      </c>
      <c r="DL401" s="1">
        <v>65535</v>
      </c>
      <c r="DM401" s="1">
        <v>65535</v>
      </c>
      <c r="DN401" s="1">
        <v>65535</v>
      </c>
      <c r="DO401" s="1">
        <v>65535</v>
      </c>
      <c r="DP401" s="1">
        <v>65535</v>
      </c>
      <c r="DQ401" s="1">
        <v>65535</v>
      </c>
      <c r="DR401" s="1">
        <v>65535</v>
      </c>
      <c r="DS401" s="1">
        <v>65535</v>
      </c>
      <c r="DT401" s="1">
        <v>65535</v>
      </c>
      <c r="DU401" s="1">
        <v>65535</v>
      </c>
      <c r="DV401" s="1">
        <v>65535</v>
      </c>
      <c r="DW401" s="1">
        <v>65535</v>
      </c>
      <c r="DX401" s="1">
        <v>65535</v>
      </c>
      <c r="DY401" s="1">
        <v>65535</v>
      </c>
      <c r="DZ401" s="1">
        <v>65535</v>
      </c>
      <c r="EA401" s="1">
        <v>65535</v>
      </c>
      <c r="EB401" s="1">
        <v>65535</v>
      </c>
      <c r="EC401" s="1">
        <v>65535</v>
      </c>
      <c r="ED401" s="1">
        <v>65535</v>
      </c>
      <c r="EE401" s="1">
        <v>65535</v>
      </c>
      <c r="EF401" s="1">
        <v>65535</v>
      </c>
      <c r="EG401" s="1">
        <v>65535</v>
      </c>
      <c r="EH401" s="1">
        <v>65535</v>
      </c>
      <c r="EI401" s="1">
        <v>65535</v>
      </c>
      <c r="EJ401" s="1">
        <v>65535</v>
      </c>
      <c r="EK401" s="1">
        <v>65535</v>
      </c>
      <c r="EL401" s="1">
        <v>65535</v>
      </c>
      <c r="EM401" s="1">
        <v>65535</v>
      </c>
      <c r="EN401" s="1">
        <v>65535</v>
      </c>
      <c r="EO401" s="1">
        <v>65535</v>
      </c>
      <c r="EP401" s="1">
        <v>65535</v>
      </c>
      <c r="EQ401" s="1">
        <v>65535</v>
      </c>
      <c r="ER401" s="1">
        <v>65535</v>
      </c>
      <c r="ES401" s="1">
        <v>65535</v>
      </c>
      <c r="ET401" s="1">
        <v>65535</v>
      </c>
      <c r="EU401" s="1">
        <v>65535</v>
      </c>
      <c r="EV401" s="1">
        <v>65535</v>
      </c>
      <c r="EW401" s="1">
        <v>65535</v>
      </c>
      <c r="EX401" s="1">
        <v>65535</v>
      </c>
      <c r="EY401" s="1">
        <v>65535</v>
      </c>
      <c r="EZ401" s="1">
        <v>65535</v>
      </c>
      <c r="FA401" s="1">
        <v>65535</v>
      </c>
      <c r="FB401" s="1">
        <v>65535</v>
      </c>
      <c r="FC401" s="1">
        <v>65535</v>
      </c>
      <c r="FD401" s="1">
        <v>65535</v>
      </c>
      <c r="FE401" s="1">
        <v>65535</v>
      </c>
      <c r="FF401" s="1">
        <v>65535</v>
      </c>
      <c r="FG401" s="1">
        <v>65535</v>
      </c>
      <c r="FH401" s="1">
        <v>65535</v>
      </c>
      <c r="FI401" s="1">
        <v>65535</v>
      </c>
      <c r="FJ401" s="1">
        <v>65535</v>
      </c>
      <c r="FK401" s="1">
        <v>65535</v>
      </c>
      <c r="FL401" s="1">
        <v>65535</v>
      </c>
      <c r="FM401" s="1">
        <v>65535</v>
      </c>
      <c r="FN401" s="1">
        <v>65535</v>
      </c>
      <c r="FO401" s="1">
        <v>65535</v>
      </c>
      <c r="FP401" s="1">
        <v>65535</v>
      </c>
      <c r="FQ401" s="1">
        <v>65535</v>
      </c>
      <c r="FR401" s="1">
        <v>65535</v>
      </c>
      <c r="FS401" s="1">
        <v>65535</v>
      </c>
      <c r="FT401" s="1">
        <v>65535</v>
      </c>
      <c r="FU401" s="1">
        <v>27</v>
      </c>
      <c r="FV401" s="1">
        <v>26.5</v>
      </c>
      <c r="FW401" s="1">
        <v>27</v>
      </c>
      <c r="FX401" s="1">
        <v>27.5</v>
      </c>
      <c r="FY401" s="1">
        <v>27.1</v>
      </c>
      <c r="FZ401" s="1">
        <v>26.6</v>
      </c>
      <c r="GA401" s="1">
        <v>26</v>
      </c>
      <c r="GB401" s="1">
        <v>25.1</v>
      </c>
      <c r="GC401" s="1">
        <v>26.3</v>
      </c>
      <c r="GD401" s="1">
        <v>25.8</v>
      </c>
      <c r="GE401" s="1">
        <v>26</v>
      </c>
      <c r="GF401" s="1">
        <v>26.5</v>
      </c>
      <c r="GG401" s="1">
        <v>26.4</v>
      </c>
      <c r="GH401" s="1">
        <v>26.2</v>
      </c>
      <c r="GI401" s="1">
        <v>26</v>
      </c>
      <c r="GJ401" s="1">
        <v>25.5</v>
      </c>
      <c r="GK401" s="1">
        <v>25.1</v>
      </c>
      <c r="GL401" s="1">
        <v>26.2</v>
      </c>
      <c r="GM401" s="1">
        <v>26.9</v>
      </c>
      <c r="GN401" s="1">
        <v>26.3</v>
      </c>
      <c r="GO401" s="1">
        <v>26.5</v>
      </c>
      <c r="GP401" s="1">
        <v>25.1</v>
      </c>
      <c r="GQ401" s="1">
        <v>25</v>
      </c>
      <c r="GR401" s="1">
        <v>26</v>
      </c>
      <c r="GS401" s="1">
        <v>25.4</v>
      </c>
      <c r="GT401" s="1">
        <v>26</v>
      </c>
      <c r="GU401" s="1">
        <v>26.6</v>
      </c>
      <c r="GV401" s="1">
        <v>26</v>
      </c>
      <c r="GW401" s="1">
        <v>25.6</v>
      </c>
      <c r="GX401" s="1">
        <v>26.4</v>
      </c>
      <c r="GY401" s="1">
        <v>26.5</v>
      </c>
      <c r="GZ401" s="1">
        <v>26.8</v>
      </c>
      <c r="HA401" s="1">
        <v>27.2</v>
      </c>
      <c r="HB401" s="1">
        <v>26</v>
      </c>
      <c r="HC401" s="1">
        <v>26</v>
      </c>
      <c r="HD401" s="1">
        <v>26.9</v>
      </c>
      <c r="HE401" s="1">
        <v>27.1</v>
      </c>
      <c r="HF401" s="1">
        <v>24.9</v>
      </c>
      <c r="HG401" s="1">
        <v>25.9</v>
      </c>
      <c r="HH401" s="1">
        <v>26.5</v>
      </c>
      <c r="HI401" s="1">
        <v>26.5</v>
      </c>
      <c r="HJ401" s="1">
        <v>25</v>
      </c>
      <c r="HK401" s="1">
        <v>24.4</v>
      </c>
      <c r="HL401" s="1">
        <v>23.4</v>
      </c>
      <c r="HM401" s="1">
        <v>24.2</v>
      </c>
      <c r="HN401" s="1">
        <v>25.8</v>
      </c>
      <c r="HO401" s="1">
        <v>26.8</v>
      </c>
      <c r="HP401" s="1">
        <v>27.6</v>
      </c>
      <c r="HQ401" s="1">
        <v>26.7</v>
      </c>
      <c r="HR401" s="1">
        <v>25.4</v>
      </c>
      <c r="HS401" s="1">
        <v>23.6</v>
      </c>
      <c r="HT401" s="1">
        <v>22.8</v>
      </c>
      <c r="HU401" s="1">
        <v>25</v>
      </c>
      <c r="HV401" s="1">
        <v>25</v>
      </c>
      <c r="HW401" s="1">
        <v>26.6</v>
      </c>
      <c r="HX401" s="1">
        <v>26.9</v>
      </c>
      <c r="HY401" s="1">
        <v>26.6</v>
      </c>
      <c r="HZ401" s="1">
        <v>27.5</v>
      </c>
      <c r="IA401" s="1">
        <v>26</v>
      </c>
      <c r="IB401" s="1">
        <v>23.6</v>
      </c>
      <c r="IC401" s="1">
        <v>25.7</v>
      </c>
      <c r="ID401" s="1">
        <v>24.9</v>
      </c>
      <c r="IE401" s="1">
        <v>25.9</v>
      </c>
      <c r="IF401" s="1">
        <v>25.7</v>
      </c>
      <c r="IG401" s="1">
        <v>26.3</v>
      </c>
      <c r="IH401" s="1">
        <v>25</v>
      </c>
      <c r="II401" s="1">
        <v>65535</v>
      </c>
      <c r="IJ401" s="1">
        <v>65535</v>
      </c>
      <c r="IK401" s="1">
        <v>65535</v>
      </c>
      <c r="IL401" s="1">
        <v>65535</v>
      </c>
      <c r="IM401" s="1">
        <v>65535</v>
      </c>
      <c r="IN401" s="1">
        <v>65535</v>
      </c>
      <c r="IO401" s="1">
        <v>65535</v>
      </c>
      <c r="IP401" s="1">
        <v>65535</v>
      </c>
      <c r="IQ401" s="1">
        <v>65535</v>
      </c>
      <c r="IR401" s="1">
        <v>65535</v>
      </c>
      <c r="IS401" s="1">
        <v>65535</v>
      </c>
      <c r="IT401" s="1">
        <v>65535</v>
      </c>
      <c r="IU401" s="1">
        <v>65535</v>
      </c>
      <c r="IV401" s="1">
        <v>65535</v>
      </c>
      <c r="IW401" s="1">
        <v>65535</v>
      </c>
      <c r="IX401" s="1">
        <v>65535</v>
      </c>
      <c r="IY401" s="1">
        <v>65535</v>
      </c>
      <c r="IZ401" s="1">
        <v>65535</v>
      </c>
      <c r="JA401" s="1">
        <v>65535</v>
      </c>
      <c r="JB401" s="1">
        <v>65535</v>
      </c>
      <c r="JC401" s="1">
        <v>65535</v>
      </c>
      <c r="JD401" s="1">
        <v>65535</v>
      </c>
      <c r="JE401" s="1">
        <v>65535</v>
      </c>
      <c r="JF401" s="1">
        <v>65535</v>
      </c>
      <c r="JG401" s="1">
        <v>65535</v>
      </c>
      <c r="JH401" s="1">
        <v>65535</v>
      </c>
      <c r="JI401" s="1">
        <v>65535</v>
      </c>
      <c r="JJ401" s="1">
        <v>65535</v>
      </c>
      <c r="JK401" s="1">
        <v>65535</v>
      </c>
      <c r="JL401" s="1">
        <v>65535</v>
      </c>
      <c r="JM401" s="1">
        <v>65535</v>
      </c>
      <c r="JN401" s="1">
        <v>65535</v>
      </c>
      <c r="JO401" s="1">
        <v>65535</v>
      </c>
      <c r="JP401" s="1">
        <v>65535</v>
      </c>
      <c r="JQ401" s="1">
        <v>65535</v>
      </c>
      <c r="JR401" s="1">
        <v>65535</v>
      </c>
      <c r="JS401" s="1">
        <v>65535</v>
      </c>
      <c r="JT401" s="1">
        <v>65535</v>
      </c>
      <c r="JU401" s="1">
        <v>65535</v>
      </c>
      <c r="JV401" s="1">
        <v>65535</v>
      </c>
      <c r="JW401" s="1">
        <v>65535</v>
      </c>
      <c r="JX401" s="1">
        <v>65535</v>
      </c>
      <c r="JY401" s="1">
        <v>65535</v>
      </c>
      <c r="JZ401" s="1">
        <v>65535</v>
      </c>
      <c r="KA401" s="1">
        <v>65535</v>
      </c>
      <c r="KB401" s="1">
        <v>65535</v>
      </c>
      <c r="KC401" s="1">
        <v>65535</v>
      </c>
      <c r="KD401" s="1">
        <v>65535</v>
      </c>
      <c r="KE401" s="1">
        <v>65535</v>
      </c>
      <c r="KF401" s="1">
        <v>65535</v>
      </c>
      <c r="KG401" s="1">
        <v>65535</v>
      </c>
      <c r="KH401" s="1">
        <v>65535</v>
      </c>
      <c r="KI401" s="1">
        <v>65535</v>
      </c>
      <c r="KJ401" s="1">
        <v>65535</v>
      </c>
      <c r="KK401" s="1">
        <v>65535</v>
      </c>
      <c r="KL401" s="1">
        <v>65535</v>
      </c>
      <c r="KM401" s="1">
        <v>65535</v>
      </c>
      <c r="KN401" s="1">
        <v>65535</v>
      </c>
      <c r="KO401" s="1">
        <v>65535</v>
      </c>
      <c r="KP401" s="1">
        <v>65535</v>
      </c>
      <c r="KQ401" s="1">
        <v>65535</v>
      </c>
      <c r="KR401" s="1">
        <v>65535</v>
      </c>
      <c r="KS401" s="1">
        <v>65535</v>
      </c>
      <c r="KT401" s="1">
        <v>65535</v>
      </c>
      <c r="KU401" s="1">
        <v>65535</v>
      </c>
      <c r="KV401" s="1">
        <v>65535</v>
      </c>
      <c r="KW401" s="1">
        <v>65535</v>
      </c>
      <c r="KX401" s="1">
        <v>65535</v>
      </c>
      <c r="KY401" s="1">
        <v>65535</v>
      </c>
      <c r="KZ401" s="1">
        <v>65535</v>
      </c>
      <c r="LA401" s="1">
        <v>65535</v>
      </c>
      <c r="LB401" s="1">
        <v>65535</v>
      </c>
      <c r="LC401" s="1">
        <v>65535</v>
      </c>
      <c r="LD401" s="1">
        <v>65535</v>
      </c>
      <c r="LE401" s="1">
        <v>65535</v>
      </c>
      <c r="LF401" s="1">
        <v>65535</v>
      </c>
      <c r="LG401" s="1">
        <v>65535</v>
      </c>
      <c r="LH401" s="1">
        <v>65535</v>
      </c>
      <c r="LI401" s="1">
        <v>65535</v>
      </c>
      <c r="LJ401" s="1">
        <v>65535</v>
      </c>
      <c r="LK401" s="1">
        <v>65535</v>
      </c>
      <c r="LL401" s="1">
        <v>65535</v>
      </c>
      <c r="LM401" s="1">
        <v>65535</v>
      </c>
      <c r="LN401" s="1">
        <v>65535</v>
      </c>
      <c r="LO401" s="1">
        <v>65535</v>
      </c>
      <c r="LP401" s="1">
        <v>65535</v>
      </c>
      <c r="LQ401" s="1">
        <v>65535</v>
      </c>
      <c r="LR401" s="1">
        <v>65535</v>
      </c>
      <c r="LS401" s="1">
        <v>65535</v>
      </c>
      <c r="LT401" s="1">
        <v>65535</v>
      </c>
      <c r="LU401" s="1">
        <v>65535</v>
      </c>
      <c r="LV401" s="1">
        <v>65535</v>
      </c>
      <c r="LW401" s="1">
        <v>65535</v>
      </c>
      <c r="LX401" s="1">
        <v>65535</v>
      </c>
      <c r="LY401" s="1">
        <v>65535</v>
      </c>
      <c r="LZ401" s="1">
        <v>65535</v>
      </c>
      <c r="MA401" s="1">
        <v>65535</v>
      </c>
      <c r="MB401" s="1">
        <v>65535</v>
      </c>
      <c r="MC401" s="1">
        <v>65535</v>
      </c>
      <c r="MD401" s="1">
        <v>65535</v>
      </c>
      <c r="ME401" s="1">
        <v>65535</v>
      </c>
      <c r="MF401" s="1">
        <v>65535</v>
      </c>
      <c r="MG401" s="1">
        <v>65535</v>
      </c>
      <c r="MH401" s="1">
        <v>65535</v>
      </c>
      <c r="MI401" s="1">
        <v>65535</v>
      </c>
      <c r="MJ401" s="1">
        <v>65535</v>
      </c>
      <c r="MK401" s="1">
        <v>65535</v>
      </c>
      <c r="ML401" s="1">
        <v>65535</v>
      </c>
      <c r="MM401" s="1">
        <v>65535</v>
      </c>
      <c r="MN401" s="1">
        <v>65535</v>
      </c>
      <c r="MO401" s="1">
        <v>65535</v>
      </c>
      <c r="MP401" s="1">
        <v>65535</v>
      </c>
      <c r="MQ401" s="1">
        <v>65535</v>
      </c>
      <c r="MR401" s="1">
        <v>65535</v>
      </c>
      <c r="MS401" s="1">
        <v>65535</v>
      </c>
      <c r="MT401" s="1">
        <v>65535</v>
      </c>
      <c r="MU401" s="1">
        <v>65535</v>
      </c>
      <c r="MV401" s="1">
        <v>65535</v>
      </c>
      <c r="MW401" s="1">
        <v>65535</v>
      </c>
      <c r="MX401" s="1">
        <v>65535</v>
      </c>
      <c r="MY401" s="1">
        <v>65535</v>
      </c>
      <c r="MZ401" s="1">
        <v>65535</v>
      </c>
      <c r="NA401" s="1">
        <v>65535</v>
      </c>
      <c r="NB401" s="1">
        <v>65535</v>
      </c>
      <c r="NC401" s="1">
        <v>65535</v>
      </c>
      <c r="ND401" s="1">
        <v>65535</v>
      </c>
      <c r="NE401" s="1">
        <v>65535</v>
      </c>
      <c r="NF401" s="1">
        <v>65535</v>
      </c>
      <c r="NG401" s="1">
        <v>65535</v>
      </c>
      <c r="NH401" s="1">
        <v>65535</v>
      </c>
      <c r="NI401" s="1">
        <v>65535</v>
      </c>
      <c r="NJ401" s="6">
        <f t="shared" si="319"/>
        <v>0.87096774193548387</v>
      </c>
      <c r="NK401" s="3">
        <f t="shared" si="320"/>
        <v>0.9285714285714286</v>
      </c>
      <c r="NL401" s="3">
        <f t="shared" si="321"/>
        <v>1</v>
      </c>
      <c r="NM401" s="3">
        <f t="shared" si="322"/>
        <v>0.16666666666666666</v>
      </c>
      <c r="NN401" s="3">
        <f t="shared" si="323"/>
        <v>0</v>
      </c>
      <c r="NO401" s="3">
        <f t="shared" si="324"/>
        <v>0.43333333333333335</v>
      </c>
      <c r="NP401" s="3">
        <f t="shared" si="325"/>
        <v>1</v>
      </c>
      <c r="NQ401" s="3">
        <f t="shared" si="326"/>
        <v>0.70967741935483875</v>
      </c>
      <c r="NR401" s="3">
        <f t="shared" si="327"/>
        <v>0</v>
      </c>
      <c r="NS401" s="3">
        <f t="shared" si="328"/>
        <v>0</v>
      </c>
      <c r="NT401" s="3">
        <f t="shared" si="329"/>
        <v>0</v>
      </c>
      <c r="NU401" s="3">
        <f t="shared" si="330"/>
        <v>0</v>
      </c>
      <c r="NV401" s="3">
        <f t="shared" si="331"/>
        <v>0.42465753424657532</v>
      </c>
      <c r="NW401" s="5">
        <f t="shared" si="332"/>
        <v>22.622222222222224</v>
      </c>
      <c r="NX401" s="1">
        <f t="shared" si="333"/>
        <v>23.026923076923076</v>
      </c>
      <c r="NY401" s="1">
        <f t="shared" si="334"/>
        <v>24.593548387096771</v>
      </c>
      <c r="NZ401" s="1" t="e">
        <f t="shared" si="335"/>
        <v>#N/A</v>
      </c>
      <c r="OA401" s="1" t="e">
        <f t="shared" si="336"/>
        <v>#N/A</v>
      </c>
      <c r="OB401" s="1" t="e">
        <f t="shared" si="337"/>
        <v>#N/A</v>
      </c>
      <c r="OC401" s="1">
        <f t="shared" si="338"/>
        <v>25.932258064516127</v>
      </c>
      <c r="OD401" s="1">
        <f t="shared" si="339"/>
        <v>25.618181818181814</v>
      </c>
      <c r="OE401" s="1" t="e">
        <f t="shared" si="340"/>
        <v>#N/A</v>
      </c>
      <c r="OF401" s="1" t="e">
        <f t="shared" si="341"/>
        <v>#N/A</v>
      </c>
      <c r="OG401" s="1" t="e">
        <f t="shared" si="342"/>
        <v>#N/A</v>
      </c>
      <c r="OH401" s="1" t="e">
        <f t="shared" si="343"/>
        <v>#N/A</v>
      </c>
      <c r="OI401" s="111" t="e">
        <f>NA()</f>
        <v>#N/A</v>
      </c>
      <c r="OJ401" s="112" t="e">
        <f>NA()</f>
        <v>#N/A</v>
      </c>
      <c r="OK401" s="112" t="e">
        <f>NA()</f>
        <v>#N/A</v>
      </c>
      <c r="OL401" s="112" t="e">
        <f>NA()</f>
        <v>#N/A</v>
      </c>
      <c r="OM401" s="112" t="e">
        <f>NA()</f>
        <v>#N/A</v>
      </c>
      <c r="ON401" s="112" t="e">
        <f>NA()</f>
        <v>#N/A</v>
      </c>
      <c r="OO401" s="112" t="e">
        <f>NA()</f>
        <v>#N/A</v>
      </c>
      <c r="OP401" s="112" t="e">
        <f>NA()</f>
        <v>#N/A</v>
      </c>
      <c r="OQ401" s="112" t="e">
        <f>NA()</f>
        <v>#N/A</v>
      </c>
      <c r="OR401" s="112" t="e">
        <f>NA()</f>
        <v>#N/A</v>
      </c>
      <c r="OS401" s="112" t="e">
        <f>NA()</f>
        <v>#N/A</v>
      </c>
      <c r="OT401" s="112" t="e">
        <f>NA()</f>
        <v>#N/A</v>
      </c>
      <c r="OU401" s="5" t="e">
        <f t="shared" si="295"/>
        <v>#N/A</v>
      </c>
      <c r="OV401" s="1" t="e">
        <f t="shared" si="296"/>
        <v>#N/A</v>
      </c>
      <c r="OW401" s="1" t="e">
        <f t="shared" si="297"/>
        <v>#N/A</v>
      </c>
      <c r="OX401" s="1" t="e">
        <f t="shared" si="298"/>
        <v>#N/A</v>
      </c>
      <c r="OY401" s="1" t="e">
        <f t="shared" si="299"/>
        <v>#N/A</v>
      </c>
      <c r="OZ401" s="1" t="e">
        <f t="shared" si="300"/>
        <v>#N/A</v>
      </c>
      <c r="PA401" s="1" t="e">
        <f t="shared" si="301"/>
        <v>#N/A</v>
      </c>
      <c r="PB401" s="1" t="e">
        <f t="shared" si="302"/>
        <v>#N/A</v>
      </c>
      <c r="PC401" s="1" t="e">
        <f t="shared" si="303"/>
        <v>#N/A</v>
      </c>
      <c r="PD401" s="1" t="e">
        <f t="shared" si="304"/>
        <v>#N/A</v>
      </c>
      <c r="PE401" s="1" t="e">
        <f t="shared" si="305"/>
        <v>#N/A</v>
      </c>
      <c r="PF401" s="1" t="e">
        <f t="shared" si="306"/>
        <v>#N/A</v>
      </c>
      <c r="PG401" s="111" t="e">
        <f>NA()</f>
        <v>#N/A</v>
      </c>
      <c r="PH401" s="112" t="e">
        <f>NA()</f>
        <v>#N/A</v>
      </c>
      <c r="PI401" s="112" t="e">
        <f>NA()</f>
        <v>#N/A</v>
      </c>
      <c r="PJ401" s="112" t="e">
        <f>NA()</f>
        <v>#N/A</v>
      </c>
      <c r="PK401" s="112" t="e">
        <f>NA()</f>
        <v>#N/A</v>
      </c>
      <c r="PL401" s="112" t="e">
        <f>NA()</f>
        <v>#N/A</v>
      </c>
      <c r="PM401" s="112" t="e">
        <f>NA()</f>
        <v>#N/A</v>
      </c>
      <c r="PN401" s="112" t="e">
        <f>NA()</f>
        <v>#N/A</v>
      </c>
      <c r="PO401" s="112" t="e">
        <f>NA()</f>
        <v>#N/A</v>
      </c>
      <c r="PP401" s="112" t="e">
        <f>NA()</f>
        <v>#N/A</v>
      </c>
      <c r="PQ401" s="112" t="e">
        <f>NA()</f>
        <v>#N/A</v>
      </c>
      <c r="PR401" s="137" t="e">
        <f>NA()</f>
        <v>#N/A</v>
      </c>
      <c r="PS401" s="5">
        <f t="array" ref="PS401">+IF(ISERROR($NW401)=FALSE,MIN(IF($H401:$AL401&lt;65534,$H401:$AL401,"")),NA())</f>
        <v>19.5</v>
      </c>
      <c r="PT401" s="1">
        <f t="array" ref="PT401">+IF(ISERROR($NX401)=FALSE,MIN(IF($AM401:$BN401&lt;65534,$AM401:$BN401,"")),NA())</f>
        <v>19.399999999999999</v>
      </c>
      <c r="PU401" s="1">
        <f t="array" ref="PU401">+IF(ISERROR($NY401)=FALSE,MIN(IF($BP401:$CT401&lt;65534,$BP401:$CT401,"")),NA())</f>
        <v>21.3</v>
      </c>
      <c r="PV401" s="1" t="e">
        <f t="array" ref="PV401">+IF(ISERROR($NZ401)=FALSE,MIN(IF($CU401:$DX401&lt;65534,$CU401:$DX401,"")),NA())</f>
        <v>#N/A</v>
      </c>
      <c r="PW401" s="1" t="e">
        <f t="array" ref="PW401">+IF(ISERROR($OA401)=FALSE,MIN(IF($DY401:$FC401&lt;65534,$DY401:$FC401,"")),NA())</f>
        <v>#N/A</v>
      </c>
      <c r="PX401" s="1" t="e">
        <f t="array" ref="PX401">+IF(ISERROR($OB401)=FALSE,MIN(IF($FD401:$GG401&lt;65534,$FD401:$GG401,"")),NA())</f>
        <v>#N/A</v>
      </c>
      <c r="PY401" s="1">
        <f t="array" ref="PY401">+IF(ISERROR($OC401)=FALSE,MIN(IF($GH401:$HL401&lt;65534,$GH401:$HL401,"")),NA())</f>
        <v>23.4</v>
      </c>
      <c r="PZ401" s="1">
        <f t="array" ref="PZ401">+IF(ISERROR($OD401)=FALSE,MIN(IF($HM401:$IQ401&lt;65534,$HM401:$IQ401,"")),NA())</f>
        <v>22.8</v>
      </c>
      <c r="QA401" s="1" t="e">
        <f t="array" ref="QA401">+IF(ISERROR($OE401)=FALSE,MIN(IF($IR401:$JU401&lt;65534,$IR401:$JU401,"")),NA())</f>
        <v>#N/A</v>
      </c>
      <c r="QB401" s="1" t="e">
        <f t="array" ref="QB401">+IF(ISERROR($OF401)=FALSE,MIN(IF($JV401:$KZ401&lt;65534,$JV401:$KZ401,"")),NA())</f>
        <v>#N/A</v>
      </c>
      <c r="QC401" s="1" t="e">
        <f t="array" ref="QC401">+IF(ISERROR($OG401)=FALSE,MIN(IF($LA401:$MD401&lt;65534,$LA401:$MD401,"")),NA())</f>
        <v>#N/A</v>
      </c>
      <c r="QD401" s="1" t="e">
        <f t="array" ref="QD401">+IF(ISERROR($OH401)=FALSE,MIN(IF($ME401:$NI401&lt;65534,$ME401:$NI401,"")),NA())</f>
        <v>#N/A</v>
      </c>
      <c r="QE401" s="5" t="e">
        <f t="shared" si="307"/>
        <v>#N/A</v>
      </c>
      <c r="QF401" s="1" t="e">
        <f t="shared" si="308"/>
        <v>#N/A</v>
      </c>
      <c r="QG401" s="1" t="e">
        <f t="shared" si="309"/>
        <v>#N/A</v>
      </c>
      <c r="QH401" s="1" t="e">
        <f t="shared" si="310"/>
        <v>#N/A</v>
      </c>
      <c r="QI401" s="1" t="e">
        <f t="shared" si="311"/>
        <v>#N/A</v>
      </c>
      <c r="QJ401" s="1" t="e">
        <f t="shared" si="312"/>
        <v>#N/A</v>
      </c>
      <c r="QK401" s="1" t="e">
        <f t="shared" si="313"/>
        <v>#N/A</v>
      </c>
      <c r="QL401" s="1" t="e">
        <f t="shared" si="314"/>
        <v>#N/A</v>
      </c>
      <c r="QM401" s="1" t="e">
        <f t="shared" si="315"/>
        <v>#N/A</v>
      </c>
      <c r="QN401" s="1" t="e">
        <f t="shared" si="316"/>
        <v>#N/A</v>
      </c>
      <c r="QO401" s="1" t="e">
        <f t="shared" si="317"/>
        <v>#N/A</v>
      </c>
      <c r="QP401" s="1" t="e">
        <f t="shared" si="318"/>
        <v>#N/A</v>
      </c>
      <c r="QQ401" s="5" t="s">
        <v>893</v>
      </c>
    </row>
    <row r="402" spans="1:459" s="1" customFormat="1" x14ac:dyDescent="0.2">
      <c r="A402" s="107">
        <v>15065501</v>
      </c>
      <c r="B402" s="108">
        <v>-72.615944444444438</v>
      </c>
      <c r="C402" s="108">
        <v>11.137583333333334</v>
      </c>
      <c r="D402" s="109">
        <v>80</v>
      </c>
      <c r="E402" s="110" t="s">
        <v>749</v>
      </c>
      <c r="F402" s="110" t="s">
        <v>750</v>
      </c>
      <c r="G402" s="110" t="s">
        <v>410</v>
      </c>
      <c r="H402" s="1">
        <v>65535</v>
      </c>
      <c r="I402" s="1">
        <v>23.9</v>
      </c>
      <c r="J402" s="1">
        <v>23.4</v>
      </c>
      <c r="K402" s="1">
        <v>23.8</v>
      </c>
      <c r="L402" s="1">
        <v>23.3</v>
      </c>
      <c r="M402" s="1">
        <v>23.1</v>
      </c>
      <c r="N402" s="1">
        <v>23.9</v>
      </c>
      <c r="O402" s="1">
        <v>23.6</v>
      </c>
      <c r="P402" s="1">
        <v>23</v>
      </c>
      <c r="Q402" s="1">
        <v>22.5</v>
      </c>
      <c r="R402" s="1">
        <v>21.3</v>
      </c>
      <c r="S402" s="1">
        <v>23.4</v>
      </c>
      <c r="T402" s="1">
        <v>24</v>
      </c>
      <c r="U402" s="1">
        <v>22.9</v>
      </c>
      <c r="V402" s="1">
        <v>22.9</v>
      </c>
      <c r="W402" s="1">
        <v>23.2</v>
      </c>
      <c r="X402" s="1">
        <v>23.5</v>
      </c>
      <c r="Y402" s="1">
        <v>24.2</v>
      </c>
      <c r="Z402" s="1">
        <v>24.5</v>
      </c>
      <c r="AA402" s="1">
        <v>23.9</v>
      </c>
      <c r="AB402" s="1">
        <v>24.6</v>
      </c>
      <c r="AC402" s="1">
        <v>24.5</v>
      </c>
      <c r="AD402" s="1">
        <v>24.9</v>
      </c>
      <c r="AE402" s="1">
        <v>24.3</v>
      </c>
      <c r="AF402" s="1">
        <v>24.4</v>
      </c>
      <c r="AG402" s="1">
        <v>23.6</v>
      </c>
      <c r="AH402" s="1">
        <v>23.6</v>
      </c>
      <c r="AI402" s="1">
        <v>21.2</v>
      </c>
      <c r="AJ402" s="1">
        <v>23</v>
      </c>
      <c r="AK402" s="1">
        <v>23.7</v>
      </c>
      <c r="AL402" s="1">
        <v>23.7</v>
      </c>
      <c r="AM402" s="1">
        <v>65535</v>
      </c>
      <c r="AN402" s="1">
        <v>23.9</v>
      </c>
      <c r="AO402" s="1">
        <v>23.2</v>
      </c>
      <c r="AP402" s="1">
        <v>23.4</v>
      </c>
      <c r="AQ402" s="1">
        <v>23.6</v>
      </c>
      <c r="AR402" s="1">
        <v>23.9</v>
      </c>
      <c r="AS402" s="1">
        <v>24.5</v>
      </c>
      <c r="AT402" s="1">
        <v>23.9</v>
      </c>
      <c r="AU402" s="1">
        <v>23.8</v>
      </c>
      <c r="AV402" s="1">
        <v>23.6</v>
      </c>
      <c r="AW402" s="1">
        <v>23.6</v>
      </c>
      <c r="AX402" s="1">
        <v>24.1</v>
      </c>
      <c r="AY402" s="1">
        <v>24.2</v>
      </c>
      <c r="AZ402" s="1">
        <v>24.1</v>
      </c>
      <c r="BA402" s="1">
        <v>23.4</v>
      </c>
      <c r="BB402" s="1">
        <v>24.3</v>
      </c>
      <c r="BC402" s="1">
        <v>24.9</v>
      </c>
      <c r="BD402" s="1">
        <v>24.4</v>
      </c>
      <c r="BE402" s="1">
        <v>24</v>
      </c>
      <c r="BF402" s="1">
        <v>24.4</v>
      </c>
      <c r="BG402" s="1">
        <v>24</v>
      </c>
      <c r="BH402" s="1">
        <v>24.6</v>
      </c>
      <c r="BI402" s="1">
        <v>24.3</v>
      </c>
      <c r="BJ402" s="1">
        <v>23.9</v>
      </c>
      <c r="BK402" s="1">
        <v>24.4</v>
      </c>
      <c r="BL402" s="1">
        <v>24.4</v>
      </c>
      <c r="BM402" s="1">
        <v>23.5</v>
      </c>
      <c r="BN402" s="1">
        <v>23.9</v>
      </c>
      <c r="BO402" s="102"/>
      <c r="BP402" s="1">
        <v>24.3</v>
      </c>
      <c r="BQ402" s="1">
        <v>24</v>
      </c>
      <c r="BR402" s="1">
        <v>23.9</v>
      </c>
      <c r="BS402" s="1">
        <v>23.9</v>
      </c>
      <c r="BT402" s="1">
        <v>24.7</v>
      </c>
      <c r="BU402" s="1">
        <v>24.9</v>
      </c>
      <c r="BV402" s="1">
        <v>24.4</v>
      </c>
      <c r="BW402" s="1">
        <v>25</v>
      </c>
      <c r="BX402" s="1">
        <v>25</v>
      </c>
      <c r="BY402" s="1">
        <v>24.7</v>
      </c>
      <c r="BZ402" s="1">
        <v>25.1</v>
      </c>
      <c r="CA402" s="1">
        <v>24.4</v>
      </c>
      <c r="CB402" s="1">
        <v>24.9</v>
      </c>
      <c r="CC402" s="1">
        <v>25.2</v>
      </c>
      <c r="CD402" s="1">
        <v>25.3</v>
      </c>
      <c r="CE402" s="1">
        <v>24.8</v>
      </c>
      <c r="CF402" s="1">
        <v>24.9</v>
      </c>
      <c r="CG402" s="1">
        <v>25.1</v>
      </c>
      <c r="CH402" s="1">
        <v>25.5</v>
      </c>
      <c r="CI402" s="1">
        <v>24.4</v>
      </c>
      <c r="CJ402" s="1">
        <v>24.7</v>
      </c>
      <c r="CK402" s="1">
        <v>24.9</v>
      </c>
      <c r="CL402" s="1">
        <v>24.7</v>
      </c>
      <c r="CM402" s="1">
        <v>25.1</v>
      </c>
      <c r="CN402" s="1">
        <v>24.2</v>
      </c>
      <c r="CO402" s="1">
        <v>24.2</v>
      </c>
      <c r="CP402" s="1">
        <v>24.2</v>
      </c>
      <c r="CQ402" s="1">
        <v>24.9</v>
      </c>
      <c r="CR402" s="1">
        <v>24.7</v>
      </c>
      <c r="CS402" s="1">
        <v>25.4</v>
      </c>
      <c r="CT402" s="1">
        <v>25.9</v>
      </c>
      <c r="CU402" s="1">
        <v>26.1</v>
      </c>
      <c r="CV402" s="1">
        <v>24.8</v>
      </c>
      <c r="CW402" s="1">
        <v>24.1</v>
      </c>
      <c r="CX402" s="1">
        <v>24.5</v>
      </c>
      <c r="CY402" s="1">
        <v>24.7</v>
      </c>
      <c r="CZ402" s="1">
        <v>24.5</v>
      </c>
      <c r="DA402" s="1">
        <v>25</v>
      </c>
      <c r="DB402" s="1">
        <v>24.7</v>
      </c>
      <c r="DC402" s="1">
        <v>25.1</v>
      </c>
      <c r="DD402" s="1">
        <v>25.8</v>
      </c>
      <c r="DE402" s="1">
        <v>24.9</v>
      </c>
      <c r="DF402" s="1">
        <v>25.2</v>
      </c>
      <c r="DG402" s="1">
        <v>25.5</v>
      </c>
      <c r="DH402" s="1">
        <v>26.1</v>
      </c>
      <c r="DI402" s="1">
        <v>25.9</v>
      </c>
      <c r="DJ402" s="1">
        <v>25.6</v>
      </c>
      <c r="DK402" s="1">
        <v>25.4</v>
      </c>
      <c r="DL402" s="1">
        <v>25.7</v>
      </c>
      <c r="DM402" s="1">
        <v>25.7</v>
      </c>
      <c r="DN402" s="1">
        <v>26.1</v>
      </c>
      <c r="DO402" s="1">
        <v>25.9</v>
      </c>
      <c r="DP402" s="1">
        <v>25.5</v>
      </c>
      <c r="DQ402" s="1">
        <v>24.9</v>
      </c>
      <c r="DR402" s="1">
        <v>24.9</v>
      </c>
      <c r="DS402" s="1">
        <v>24.8</v>
      </c>
      <c r="DT402" s="1">
        <v>26</v>
      </c>
      <c r="DU402" s="1">
        <v>26</v>
      </c>
      <c r="DV402" s="1">
        <v>26.8</v>
      </c>
      <c r="DW402" s="1">
        <v>26.4</v>
      </c>
      <c r="DX402" s="1">
        <v>26</v>
      </c>
      <c r="DY402" s="1">
        <v>26.1</v>
      </c>
      <c r="DZ402" s="1">
        <v>26</v>
      </c>
      <c r="EA402" s="1">
        <v>26.5</v>
      </c>
      <c r="EB402" s="1">
        <v>26.4</v>
      </c>
      <c r="EC402" s="1">
        <v>26</v>
      </c>
      <c r="ED402" s="1">
        <v>26.4</v>
      </c>
      <c r="EE402" s="1">
        <v>26.4</v>
      </c>
      <c r="EF402" s="1">
        <v>25.8</v>
      </c>
      <c r="EG402" s="1">
        <v>26.3</v>
      </c>
      <c r="EH402" s="1">
        <v>26.3</v>
      </c>
      <c r="EI402" s="1">
        <v>25.3</v>
      </c>
      <c r="EJ402" s="1">
        <v>25.1</v>
      </c>
      <c r="EK402" s="1">
        <v>25.9</v>
      </c>
      <c r="EL402" s="1">
        <v>25.1</v>
      </c>
      <c r="EM402" s="1">
        <v>24.2</v>
      </c>
      <c r="EN402" s="1">
        <v>25.8</v>
      </c>
      <c r="EO402" s="1">
        <v>26.3</v>
      </c>
      <c r="EP402" s="1">
        <v>26.7</v>
      </c>
      <c r="EQ402" s="1">
        <v>26.1</v>
      </c>
      <c r="ER402" s="1">
        <v>25.9</v>
      </c>
      <c r="ES402" s="1">
        <v>26.3</v>
      </c>
      <c r="ET402" s="1">
        <v>25.7</v>
      </c>
      <c r="EU402" s="1">
        <v>24.6</v>
      </c>
      <c r="EV402" s="1">
        <v>26.3</v>
      </c>
      <c r="EW402" s="1">
        <v>24.3</v>
      </c>
      <c r="EX402" s="1">
        <v>26.3</v>
      </c>
      <c r="EY402" s="1">
        <v>25.9</v>
      </c>
      <c r="EZ402" s="1">
        <v>24.1</v>
      </c>
      <c r="FA402" s="1">
        <v>25.1</v>
      </c>
      <c r="FB402" s="1">
        <v>24.3</v>
      </c>
      <c r="FC402" s="1">
        <v>23.8</v>
      </c>
      <c r="FD402" s="1">
        <v>23.4</v>
      </c>
      <c r="FE402" s="1">
        <v>23.7</v>
      </c>
      <c r="FF402" s="1">
        <v>24.1</v>
      </c>
      <c r="FG402" s="1">
        <v>26.7</v>
      </c>
      <c r="FH402" s="1">
        <v>26.7</v>
      </c>
      <c r="FI402" s="1">
        <v>24.7</v>
      </c>
      <c r="FJ402" s="1">
        <v>24.9</v>
      </c>
      <c r="FK402" s="1">
        <v>25.7</v>
      </c>
      <c r="FL402" s="1">
        <v>26.4</v>
      </c>
      <c r="FM402" s="1">
        <v>26.9</v>
      </c>
      <c r="FN402" s="1">
        <v>26.6</v>
      </c>
      <c r="FO402" s="1">
        <v>26.3</v>
      </c>
      <c r="FP402" s="1">
        <v>25.9</v>
      </c>
      <c r="FQ402" s="1">
        <v>26.2</v>
      </c>
      <c r="FR402" s="1">
        <v>26.6</v>
      </c>
      <c r="FS402" s="1">
        <v>26.6</v>
      </c>
      <c r="FT402" s="1">
        <v>27.4</v>
      </c>
      <c r="FU402" s="1">
        <v>27.2</v>
      </c>
      <c r="FV402" s="1">
        <v>26.9</v>
      </c>
      <c r="FW402" s="1">
        <v>27.2</v>
      </c>
      <c r="FX402" s="1">
        <v>27.8</v>
      </c>
      <c r="FY402" s="1">
        <v>27.4</v>
      </c>
      <c r="FZ402" s="1">
        <v>26.8</v>
      </c>
      <c r="GA402" s="1">
        <v>26.3</v>
      </c>
      <c r="GB402" s="1">
        <v>25.2</v>
      </c>
      <c r="GC402" s="1">
        <v>26.4</v>
      </c>
      <c r="GD402" s="1">
        <v>26.1</v>
      </c>
      <c r="GE402" s="1">
        <v>26.5</v>
      </c>
      <c r="GF402" s="1">
        <v>27</v>
      </c>
      <c r="GG402" s="1">
        <v>26.5</v>
      </c>
      <c r="GH402" s="1">
        <v>26</v>
      </c>
      <c r="GI402" s="1">
        <v>26</v>
      </c>
      <c r="GJ402" s="1">
        <v>25.9</v>
      </c>
      <c r="GK402" s="1">
        <v>25.5</v>
      </c>
      <c r="GL402" s="1">
        <v>26.6</v>
      </c>
      <c r="GM402" s="1">
        <v>26.1</v>
      </c>
      <c r="GN402" s="1">
        <v>26.6</v>
      </c>
      <c r="GO402" s="1">
        <v>26.6</v>
      </c>
      <c r="GP402" s="1">
        <v>25.9</v>
      </c>
      <c r="GQ402" s="1">
        <v>26.1</v>
      </c>
      <c r="GR402" s="1">
        <v>26.1</v>
      </c>
      <c r="GS402" s="1">
        <v>26.2</v>
      </c>
      <c r="GT402" s="1">
        <v>26.6</v>
      </c>
      <c r="GU402" s="1">
        <v>26.9</v>
      </c>
      <c r="GV402" s="1">
        <v>25.8</v>
      </c>
      <c r="GW402" s="1">
        <v>26</v>
      </c>
      <c r="GX402" s="1">
        <v>26</v>
      </c>
      <c r="GY402" s="1">
        <v>26.8</v>
      </c>
      <c r="GZ402" s="1">
        <v>26.6</v>
      </c>
      <c r="HA402" s="1">
        <v>27.5</v>
      </c>
      <c r="HB402" s="1">
        <v>26.1</v>
      </c>
      <c r="HC402" s="1">
        <v>26.4</v>
      </c>
      <c r="HD402" s="1">
        <v>26.8</v>
      </c>
      <c r="HE402" s="1">
        <v>27.2</v>
      </c>
      <c r="HF402" s="1">
        <v>26.2</v>
      </c>
      <c r="HG402" s="1">
        <v>26.1</v>
      </c>
      <c r="HH402" s="1">
        <v>26.6</v>
      </c>
      <c r="HI402" s="1">
        <v>26.5</v>
      </c>
      <c r="HJ402" s="1">
        <v>26.3</v>
      </c>
      <c r="HK402" s="1">
        <v>26.3</v>
      </c>
      <c r="HL402" s="1">
        <v>24.1</v>
      </c>
      <c r="HM402" s="1">
        <v>24.3</v>
      </c>
      <c r="HN402" s="1">
        <v>26.1</v>
      </c>
      <c r="HO402" s="1">
        <v>27</v>
      </c>
      <c r="HP402" s="1">
        <v>27.2</v>
      </c>
      <c r="HQ402" s="1">
        <v>26.8</v>
      </c>
      <c r="HR402" s="1">
        <v>26.6</v>
      </c>
      <c r="HS402" s="1">
        <v>25.1</v>
      </c>
      <c r="HT402" s="1">
        <v>24.1</v>
      </c>
      <c r="HU402" s="1">
        <v>26.7</v>
      </c>
      <c r="HV402" s="1">
        <v>27</v>
      </c>
      <c r="HW402" s="1">
        <v>26.8</v>
      </c>
      <c r="HX402" s="1">
        <v>27</v>
      </c>
      <c r="HY402" s="1">
        <v>27.6</v>
      </c>
      <c r="HZ402" s="1">
        <v>28.1</v>
      </c>
      <c r="IA402" s="1">
        <v>23.5</v>
      </c>
      <c r="IB402" s="1">
        <v>23.6</v>
      </c>
      <c r="IC402" s="1">
        <v>26</v>
      </c>
      <c r="ID402" s="1">
        <v>24.2</v>
      </c>
      <c r="IE402" s="1">
        <v>26.8</v>
      </c>
      <c r="IF402" s="1">
        <v>24.9</v>
      </c>
      <c r="IG402" s="1">
        <v>25.4</v>
      </c>
      <c r="IH402" s="1">
        <v>26.5</v>
      </c>
      <c r="II402" s="1">
        <v>27.2</v>
      </c>
      <c r="IJ402" s="1">
        <v>25.6</v>
      </c>
      <c r="IK402" s="1">
        <v>27</v>
      </c>
      <c r="IL402" s="1">
        <v>27.2</v>
      </c>
      <c r="IM402" s="1">
        <v>27</v>
      </c>
      <c r="IN402" s="1">
        <v>27.2</v>
      </c>
      <c r="IO402" s="1">
        <v>23.9</v>
      </c>
      <c r="IP402" s="1">
        <v>24.2</v>
      </c>
      <c r="IQ402" s="1">
        <v>26.9</v>
      </c>
      <c r="IR402" s="1">
        <v>27</v>
      </c>
      <c r="IS402" s="1">
        <v>25.1</v>
      </c>
      <c r="IT402" s="1">
        <v>23.4</v>
      </c>
      <c r="IU402" s="1">
        <v>27.1</v>
      </c>
      <c r="IV402" s="1">
        <v>27.2</v>
      </c>
      <c r="IW402" s="1">
        <v>24.6</v>
      </c>
      <c r="IX402" s="1">
        <v>23.5</v>
      </c>
      <c r="IY402" s="1">
        <v>23.3</v>
      </c>
      <c r="IZ402" s="1">
        <v>23</v>
      </c>
      <c r="JA402" s="1">
        <v>24.9</v>
      </c>
      <c r="JB402" s="1">
        <v>27</v>
      </c>
      <c r="JC402" s="1">
        <v>27.5</v>
      </c>
      <c r="JD402" s="1">
        <v>26.6</v>
      </c>
      <c r="JE402" s="1">
        <v>25.1</v>
      </c>
      <c r="JF402" s="1">
        <v>26.1</v>
      </c>
      <c r="JG402" s="1">
        <v>26.6</v>
      </c>
      <c r="JH402" s="1">
        <v>25.5</v>
      </c>
      <c r="JI402" s="1">
        <v>24.4</v>
      </c>
      <c r="JJ402" s="1">
        <v>24.5</v>
      </c>
      <c r="JK402" s="1">
        <v>24.8</v>
      </c>
      <c r="JL402" s="1">
        <v>24.7</v>
      </c>
      <c r="JM402" s="1">
        <v>24</v>
      </c>
      <c r="JN402" s="1">
        <v>23.1</v>
      </c>
      <c r="JO402" s="1">
        <v>24.2</v>
      </c>
      <c r="JP402" s="1">
        <v>22.6</v>
      </c>
      <c r="JQ402" s="1">
        <v>23.4</v>
      </c>
      <c r="JR402" s="1">
        <v>24.1</v>
      </c>
      <c r="JS402" s="1">
        <v>27</v>
      </c>
      <c r="JT402" s="1">
        <v>25.2</v>
      </c>
      <c r="JU402" s="1">
        <v>23.3</v>
      </c>
      <c r="JV402" s="1">
        <v>23.3</v>
      </c>
      <c r="JW402" s="1">
        <v>24.6</v>
      </c>
      <c r="JX402" s="1">
        <v>22.4</v>
      </c>
      <c r="JY402" s="1">
        <v>22.9</v>
      </c>
      <c r="JZ402" s="1">
        <v>22.1</v>
      </c>
      <c r="KA402" s="1">
        <v>22.6</v>
      </c>
      <c r="KB402" s="1">
        <v>22.4</v>
      </c>
      <c r="KC402" s="1">
        <v>25.1</v>
      </c>
      <c r="KD402" s="1">
        <v>24.4</v>
      </c>
      <c r="KE402" s="1">
        <v>23.3</v>
      </c>
      <c r="KF402" s="1">
        <v>23.3</v>
      </c>
      <c r="KG402" s="1">
        <v>23</v>
      </c>
      <c r="KH402" s="1">
        <v>24.7</v>
      </c>
      <c r="KI402" s="1">
        <v>21.9</v>
      </c>
      <c r="KJ402" s="1">
        <v>24.1</v>
      </c>
      <c r="KK402" s="1">
        <v>23.9</v>
      </c>
      <c r="KL402" s="1">
        <v>23.8</v>
      </c>
      <c r="KM402" s="1">
        <v>25.1</v>
      </c>
      <c r="KN402" s="1">
        <v>23.3</v>
      </c>
      <c r="KO402" s="1">
        <v>24.1</v>
      </c>
      <c r="KP402" s="1">
        <v>23.3</v>
      </c>
      <c r="KQ402" s="1">
        <v>23</v>
      </c>
      <c r="KR402" s="1">
        <v>22.3</v>
      </c>
      <c r="KS402" s="1">
        <v>21.4</v>
      </c>
      <c r="KT402" s="1">
        <v>23.6</v>
      </c>
      <c r="KU402" s="1">
        <v>25.8</v>
      </c>
      <c r="KV402" s="1">
        <v>26.1</v>
      </c>
      <c r="KW402" s="1">
        <v>25.9</v>
      </c>
      <c r="KX402" s="1">
        <v>26.3</v>
      </c>
      <c r="KY402" s="1">
        <v>25</v>
      </c>
      <c r="KZ402" s="1">
        <v>25.3</v>
      </c>
      <c r="LA402" s="1">
        <v>23.3</v>
      </c>
      <c r="LB402" s="1">
        <v>25.5</v>
      </c>
      <c r="LC402" s="1">
        <v>25.1</v>
      </c>
      <c r="LD402" s="1">
        <v>24.9</v>
      </c>
      <c r="LE402" s="1">
        <v>26.2</v>
      </c>
      <c r="LF402" s="1">
        <v>26.2</v>
      </c>
      <c r="LG402" s="1">
        <v>25.9</v>
      </c>
      <c r="LH402" s="1">
        <v>26.1</v>
      </c>
      <c r="LI402" s="1">
        <v>26.6</v>
      </c>
      <c r="LJ402" s="1">
        <v>26.4</v>
      </c>
      <c r="LK402" s="1">
        <v>25.9</v>
      </c>
      <c r="LL402" s="1">
        <v>25</v>
      </c>
      <c r="LM402" s="1">
        <v>24.9</v>
      </c>
      <c r="LN402" s="1">
        <v>23.8</v>
      </c>
      <c r="LO402" s="1">
        <v>24.9</v>
      </c>
      <c r="LP402" s="1">
        <v>23.4</v>
      </c>
      <c r="LQ402" s="1">
        <v>22.7</v>
      </c>
      <c r="LR402" s="1">
        <v>21.4</v>
      </c>
      <c r="LS402" s="1">
        <v>22</v>
      </c>
      <c r="LT402" s="1">
        <v>22.6</v>
      </c>
      <c r="LU402" s="1">
        <v>22.7</v>
      </c>
      <c r="LV402" s="1">
        <v>24.4</v>
      </c>
      <c r="LW402" s="1">
        <v>24.9</v>
      </c>
      <c r="LX402" s="1">
        <v>23.6</v>
      </c>
      <c r="LY402" s="1">
        <v>65535</v>
      </c>
      <c r="LZ402" s="1">
        <v>65535</v>
      </c>
      <c r="MA402" s="1">
        <v>65535</v>
      </c>
      <c r="MB402" s="1">
        <v>65535</v>
      </c>
      <c r="MC402" s="1">
        <v>65535</v>
      </c>
      <c r="MD402" s="1">
        <v>65535</v>
      </c>
      <c r="ME402" s="1">
        <v>65535</v>
      </c>
      <c r="MF402" s="1">
        <v>65535</v>
      </c>
      <c r="MG402" s="1">
        <v>65535</v>
      </c>
      <c r="MH402" s="1">
        <v>65535</v>
      </c>
      <c r="MI402" s="1">
        <v>65535</v>
      </c>
      <c r="MJ402" s="1">
        <v>65535</v>
      </c>
      <c r="MK402" s="1">
        <v>65535</v>
      </c>
      <c r="ML402" s="1">
        <v>65535</v>
      </c>
      <c r="MM402" s="1">
        <v>65535</v>
      </c>
      <c r="MN402" s="1">
        <v>65535</v>
      </c>
      <c r="MO402" s="1">
        <v>65535</v>
      </c>
      <c r="MP402" s="1">
        <v>65535</v>
      </c>
      <c r="MQ402" s="1">
        <v>65535</v>
      </c>
      <c r="MR402" s="1">
        <v>65535</v>
      </c>
      <c r="MS402" s="1">
        <v>65535</v>
      </c>
      <c r="MT402" s="1">
        <v>65535</v>
      </c>
      <c r="MU402" s="1">
        <v>65535</v>
      </c>
      <c r="MV402" s="1">
        <v>65535</v>
      </c>
      <c r="MW402" s="1">
        <v>65535</v>
      </c>
      <c r="MX402" s="1">
        <v>65535</v>
      </c>
      <c r="MY402" s="1">
        <v>65535</v>
      </c>
      <c r="MZ402" s="1">
        <v>65535</v>
      </c>
      <c r="NA402" s="1">
        <v>65535</v>
      </c>
      <c r="NB402" s="1">
        <v>65535</v>
      </c>
      <c r="NC402" s="1">
        <v>65535</v>
      </c>
      <c r="ND402" s="1">
        <v>65535</v>
      </c>
      <c r="NE402" s="1">
        <v>65535</v>
      </c>
      <c r="NF402" s="1">
        <v>65535</v>
      </c>
      <c r="NG402" s="1">
        <v>65535</v>
      </c>
      <c r="NH402" s="1">
        <v>65535</v>
      </c>
      <c r="NI402" s="1">
        <v>65535</v>
      </c>
      <c r="NJ402" s="6">
        <f t="shared" si="319"/>
        <v>0.967741935483871</v>
      </c>
      <c r="NK402" s="3">
        <f t="shared" si="320"/>
        <v>0.9642857142857143</v>
      </c>
      <c r="NL402" s="3">
        <f t="shared" si="321"/>
        <v>1</v>
      </c>
      <c r="NM402" s="3">
        <f t="shared" si="322"/>
        <v>1</v>
      </c>
      <c r="NN402" s="3">
        <f t="shared" si="323"/>
        <v>1</v>
      </c>
      <c r="NO402" s="3">
        <f t="shared" si="324"/>
        <v>1</v>
      </c>
      <c r="NP402" s="3">
        <f t="shared" si="325"/>
        <v>1</v>
      </c>
      <c r="NQ402" s="3">
        <f t="shared" si="326"/>
        <v>1</v>
      </c>
      <c r="NR402" s="3">
        <f t="shared" si="327"/>
        <v>1</v>
      </c>
      <c r="NS402" s="3">
        <f t="shared" si="328"/>
        <v>1</v>
      </c>
      <c r="NT402" s="3">
        <f t="shared" si="329"/>
        <v>0.8</v>
      </c>
      <c r="NU402" s="3">
        <f t="shared" si="330"/>
        <v>0</v>
      </c>
      <c r="NV402" s="3">
        <f t="shared" si="331"/>
        <v>0.89315068493150684</v>
      </c>
      <c r="NW402" s="5">
        <f t="shared" si="332"/>
        <v>23.526666666666667</v>
      </c>
      <c r="NX402" s="1">
        <f t="shared" si="333"/>
        <v>24.007407407407399</v>
      </c>
      <c r="NY402" s="1">
        <f t="shared" si="334"/>
        <v>24.751612903225809</v>
      </c>
      <c r="NZ402" s="1">
        <f t="shared" si="335"/>
        <v>25.419999999999995</v>
      </c>
      <c r="OA402" s="1">
        <f t="shared" si="336"/>
        <v>25.654838709677417</v>
      </c>
      <c r="OB402" s="1">
        <f t="shared" si="337"/>
        <v>26.20333333333333</v>
      </c>
      <c r="OC402" s="1">
        <f t="shared" si="338"/>
        <v>26.270967741935486</v>
      </c>
      <c r="OD402" s="1">
        <f t="shared" si="339"/>
        <v>26.048387096774199</v>
      </c>
      <c r="OE402" s="1">
        <f t="shared" si="340"/>
        <v>24.960000000000004</v>
      </c>
      <c r="OF402" s="1">
        <f t="shared" si="341"/>
        <v>23.816129032258065</v>
      </c>
      <c r="OG402" s="1">
        <f t="shared" si="342"/>
        <v>24.516666666666662</v>
      </c>
      <c r="OH402" s="1" t="e">
        <f t="shared" si="343"/>
        <v>#N/A</v>
      </c>
      <c r="OI402" s="111" t="e">
        <f>NA()</f>
        <v>#N/A</v>
      </c>
      <c r="OJ402" s="112" t="e">
        <f>NA()</f>
        <v>#N/A</v>
      </c>
      <c r="OK402" s="112" t="e">
        <f>NA()</f>
        <v>#N/A</v>
      </c>
      <c r="OL402" s="112" t="e">
        <f>NA()</f>
        <v>#N/A</v>
      </c>
      <c r="OM402" s="112" t="e">
        <f>NA()</f>
        <v>#N/A</v>
      </c>
      <c r="ON402" s="112" t="e">
        <f>NA()</f>
        <v>#N/A</v>
      </c>
      <c r="OO402" s="112" t="e">
        <f>NA()</f>
        <v>#N/A</v>
      </c>
      <c r="OP402" s="112" t="e">
        <f>NA()</f>
        <v>#N/A</v>
      </c>
      <c r="OQ402" s="112" t="e">
        <f>NA()</f>
        <v>#N/A</v>
      </c>
      <c r="OR402" s="112" t="e">
        <f>NA()</f>
        <v>#N/A</v>
      </c>
      <c r="OS402" s="112" t="e">
        <f>NA()</f>
        <v>#N/A</v>
      </c>
      <c r="OT402" s="112" t="e">
        <f>NA()</f>
        <v>#N/A</v>
      </c>
      <c r="OU402" s="5" t="e">
        <f t="shared" si="295"/>
        <v>#N/A</v>
      </c>
      <c r="OV402" s="1" t="e">
        <f t="shared" si="296"/>
        <v>#N/A</v>
      </c>
      <c r="OW402" s="1" t="e">
        <f t="shared" si="297"/>
        <v>#N/A</v>
      </c>
      <c r="OX402" s="1" t="e">
        <f t="shared" si="298"/>
        <v>#N/A</v>
      </c>
      <c r="OY402" s="1" t="e">
        <f t="shared" si="299"/>
        <v>#N/A</v>
      </c>
      <c r="OZ402" s="1" t="e">
        <f t="shared" si="300"/>
        <v>#N/A</v>
      </c>
      <c r="PA402" s="1" t="e">
        <f t="shared" si="301"/>
        <v>#N/A</v>
      </c>
      <c r="PB402" s="1" t="e">
        <f t="shared" si="302"/>
        <v>#N/A</v>
      </c>
      <c r="PC402" s="1" t="e">
        <f t="shared" si="303"/>
        <v>#N/A</v>
      </c>
      <c r="PD402" s="1" t="e">
        <f t="shared" si="304"/>
        <v>#N/A</v>
      </c>
      <c r="PE402" s="1" t="e">
        <f t="shared" si="305"/>
        <v>#N/A</v>
      </c>
      <c r="PF402" s="1" t="e">
        <f t="shared" si="306"/>
        <v>#N/A</v>
      </c>
      <c r="PG402" s="111" t="e">
        <f>NA()</f>
        <v>#N/A</v>
      </c>
      <c r="PH402" s="112" t="e">
        <f>NA()</f>
        <v>#N/A</v>
      </c>
      <c r="PI402" s="112" t="e">
        <f>NA()</f>
        <v>#N/A</v>
      </c>
      <c r="PJ402" s="112" t="e">
        <f>NA()</f>
        <v>#N/A</v>
      </c>
      <c r="PK402" s="112" t="e">
        <f>NA()</f>
        <v>#N/A</v>
      </c>
      <c r="PL402" s="112" t="e">
        <f>NA()</f>
        <v>#N/A</v>
      </c>
      <c r="PM402" s="112" t="e">
        <f>NA()</f>
        <v>#N/A</v>
      </c>
      <c r="PN402" s="112" t="e">
        <f>NA()</f>
        <v>#N/A</v>
      </c>
      <c r="PO402" s="112" t="e">
        <f>NA()</f>
        <v>#N/A</v>
      </c>
      <c r="PP402" s="112" t="e">
        <f>NA()</f>
        <v>#N/A</v>
      </c>
      <c r="PQ402" s="112" t="e">
        <f>NA()</f>
        <v>#N/A</v>
      </c>
      <c r="PR402" s="137" t="e">
        <f>NA()</f>
        <v>#N/A</v>
      </c>
      <c r="PS402" s="5">
        <f t="array" ref="PS402">+IF(ISERROR($NW402)=FALSE,MIN(IF($H402:$AL402&lt;65534,$H402:$AL402,"")),NA())</f>
        <v>21.2</v>
      </c>
      <c r="PT402" s="1">
        <f t="array" ref="PT402">+IF(ISERROR($NX402)=FALSE,MIN(IF($AM402:$BN402&lt;65534,$AM402:$BN402,"")),NA())</f>
        <v>23.2</v>
      </c>
      <c r="PU402" s="1">
        <f t="array" ref="PU402">+IF(ISERROR($NY402)=FALSE,MIN(IF($BP402:$CT402&lt;65534,$BP402:$CT402,"")),NA())</f>
        <v>23.9</v>
      </c>
      <c r="PV402" s="1">
        <f t="array" ref="PV402">+IF(ISERROR($NZ402)=FALSE,MIN(IF($CU402:$DX402&lt;65534,$CU402:$DX402,"")),NA())</f>
        <v>24.1</v>
      </c>
      <c r="PW402" s="1">
        <f t="array" ref="PW402">+IF(ISERROR($OA402)=FALSE,MIN(IF($DY402:$FC402&lt;65534,$DY402:$FC402,"")),NA())</f>
        <v>23.8</v>
      </c>
      <c r="PX402" s="1">
        <f t="array" ref="PX402">+IF(ISERROR($OB402)=FALSE,MIN(IF($FD402:$GG402&lt;65534,$FD402:$GG402,"")),NA())</f>
        <v>23.4</v>
      </c>
      <c r="PY402" s="1">
        <f t="array" ref="PY402">+IF(ISERROR($OC402)=FALSE,MIN(IF($GH402:$HL402&lt;65534,$GH402:$HL402,"")),NA())</f>
        <v>24.1</v>
      </c>
      <c r="PZ402" s="1">
        <f t="array" ref="PZ402">+IF(ISERROR($OD402)=FALSE,MIN(IF($HM402:$IQ402&lt;65534,$HM402:$IQ402,"")),NA())</f>
        <v>23.5</v>
      </c>
      <c r="QA402" s="1">
        <f t="array" ref="QA402">+IF(ISERROR($OE402)=FALSE,MIN(IF($IR402:$JU402&lt;65534,$IR402:$JU402,"")),NA())</f>
        <v>22.6</v>
      </c>
      <c r="QB402" s="1">
        <f t="array" ref="QB402">+IF(ISERROR($OF402)=FALSE,MIN(IF($JV402:$KZ402&lt;65534,$JV402:$KZ402,"")),NA())</f>
        <v>21.4</v>
      </c>
      <c r="QC402" s="1">
        <f t="array" ref="QC402">+IF(ISERROR($OG402)=FALSE,MIN(IF($LA402:$MD402&lt;65534,$LA402:$MD402,"")),NA())</f>
        <v>21.4</v>
      </c>
      <c r="QD402" s="1" t="e">
        <f t="array" ref="QD402">+IF(ISERROR($OH402)=FALSE,MIN(IF($ME402:$NI402&lt;65534,$ME402:$NI402,"")),NA())</f>
        <v>#N/A</v>
      </c>
      <c r="QE402" s="5" t="e">
        <f t="shared" si="307"/>
        <v>#N/A</v>
      </c>
      <c r="QF402" s="1" t="e">
        <f t="shared" si="308"/>
        <v>#N/A</v>
      </c>
      <c r="QG402" s="1" t="e">
        <f t="shared" si="309"/>
        <v>#N/A</v>
      </c>
      <c r="QH402" s="1" t="e">
        <f t="shared" si="310"/>
        <v>#N/A</v>
      </c>
      <c r="QI402" s="1" t="e">
        <f t="shared" si="311"/>
        <v>#N/A</v>
      </c>
      <c r="QJ402" s="1" t="e">
        <f t="shared" si="312"/>
        <v>#N/A</v>
      </c>
      <c r="QK402" s="1" t="e">
        <f t="shared" si="313"/>
        <v>#N/A</v>
      </c>
      <c r="QL402" s="1" t="e">
        <f t="shared" si="314"/>
        <v>#N/A</v>
      </c>
      <c r="QM402" s="1" t="e">
        <f t="shared" si="315"/>
        <v>#N/A</v>
      </c>
      <c r="QN402" s="1" t="e">
        <f t="shared" si="316"/>
        <v>#N/A</v>
      </c>
      <c r="QO402" s="1" t="e">
        <f t="shared" si="317"/>
        <v>#N/A</v>
      </c>
      <c r="QP402" s="1" t="e">
        <f t="shared" si="318"/>
        <v>#N/A</v>
      </c>
      <c r="QQ402" s="5" t="s">
        <v>893</v>
      </c>
    </row>
    <row r="403" spans="1:459" s="1" customFormat="1" x14ac:dyDescent="0.2">
      <c r="A403" s="107">
        <v>15077001</v>
      </c>
      <c r="B403" s="108">
        <v>-71.970963888889003</v>
      </c>
      <c r="C403" s="108">
        <v>12.256466666667</v>
      </c>
      <c r="D403" s="109">
        <v>0</v>
      </c>
      <c r="E403" s="110" t="s">
        <v>890</v>
      </c>
      <c r="F403" s="110" t="s">
        <v>752</v>
      </c>
      <c r="G403" s="110" t="s">
        <v>410</v>
      </c>
      <c r="H403" s="1">
        <v>65535</v>
      </c>
      <c r="I403" s="1">
        <v>65535</v>
      </c>
      <c r="J403" s="1">
        <v>65535</v>
      </c>
      <c r="K403" s="1">
        <v>65535</v>
      </c>
      <c r="L403" s="1">
        <v>65535</v>
      </c>
      <c r="M403" s="1">
        <v>65535</v>
      </c>
      <c r="N403" s="1">
        <v>65535</v>
      </c>
      <c r="O403" s="1">
        <v>65535</v>
      </c>
      <c r="P403" s="1">
        <v>65535</v>
      </c>
      <c r="Q403" s="1">
        <v>65535</v>
      </c>
      <c r="R403" s="1">
        <v>65535</v>
      </c>
      <c r="S403" s="1">
        <v>65535</v>
      </c>
      <c r="T403" s="1">
        <v>65535</v>
      </c>
      <c r="U403" s="1">
        <v>65535</v>
      </c>
      <c r="V403" s="1">
        <v>65535</v>
      </c>
      <c r="W403" s="1">
        <v>65535</v>
      </c>
      <c r="X403" s="1">
        <v>65535</v>
      </c>
      <c r="Y403" s="1">
        <v>65535</v>
      </c>
      <c r="Z403" s="1">
        <v>65535</v>
      </c>
      <c r="AA403" s="1">
        <v>65535</v>
      </c>
      <c r="AB403" s="1">
        <v>65535</v>
      </c>
      <c r="AC403" s="1">
        <v>65535</v>
      </c>
      <c r="AD403" s="1">
        <v>65535</v>
      </c>
      <c r="AE403" s="1">
        <v>65535</v>
      </c>
      <c r="AF403" s="1">
        <v>65535</v>
      </c>
      <c r="AG403" s="1">
        <v>65535</v>
      </c>
      <c r="AH403" s="1">
        <v>65535</v>
      </c>
      <c r="AI403" s="1">
        <v>65535</v>
      </c>
      <c r="AJ403" s="1">
        <v>65535</v>
      </c>
      <c r="AK403" s="1">
        <v>65535</v>
      </c>
      <c r="AL403" s="1">
        <v>65535</v>
      </c>
      <c r="AM403" s="1">
        <v>65535</v>
      </c>
      <c r="AN403" s="1">
        <v>65535</v>
      </c>
      <c r="AO403" s="1">
        <v>65535</v>
      </c>
      <c r="AP403" s="1">
        <v>65535</v>
      </c>
      <c r="AQ403" s="1">
        <v>65535</v>
      </c>
      <c r="AR403" s="1">
        <v>65535</v>
      </c>
      <c r="AS403" s="1">
        <v>65535</v>
      </c>
      <c r="AT403" s="1">
        <v>65535</v>
      </c>
      <c r="AU403" s="1">
        <v>65535</v>
      </c>
      <c r="AV403" s="1">
        <v>65535</v>
      </c>
      <c r="AW403" s="1">
        <v>65535</v>
      </c>
      <c r="AX403" s="1">
        <v>65535</v>
      </c>
      <c r="AY403" s="1">
        <v>65535</v>
      </c>
      <c r="AZ403" s="1">
        <v>65535</v>
      </c>
      <c r="BA403" s="1">
        <v>65535</v>
      </c>
      <c r="BB403" s="1">
        <v>65535</v>
      </c>
      <c r="BC403" s="1">
        <v>65535</v>
      </c>
      <c r="BD403" s="1">
        <v>65535</v>
      </c>
      <c r="BE403" s="1">
        <v>65535</v>
      </c>
      <c r="BF403" s="1">
        <v>65535</v>
      </c>
      <c r="BG403" s="1">
        <v>65535</v>
      </c>
      <c r="BH403" s="1">
        <v>65535</v>
      </c>
      <c r="BI403" s="1">
        <v>65535</v>
      </c>
      <c r="BJ403" s="1">
        <v>65535</v>
      </c>
      <c r="BK403" s="1">
        <v>65535</v>
      </c>
      <c r="BL403" s="1">
        <v>65535</v>
      </c>
      <c r="BM403" s="1">
        <v>65535</v>
      </c>
      <c r="BN403" s="1">
        <v>65535</v>
      </c>
      <c r="BO403" s="102"/>
      <c r="BP403" s="1">
        <v>65535</v>
      </c>
      <c r="BQ403" s="1">
        <v>65535</v>
      </c>
      <c r="BR403" s="1">
        <v>65535</v>
      </c>
      <c r="BS403" s="1">
        <v>65535</v>
      </c>
      <c r="BT403" s="1">
        <v>65535</v>
      </c>
      <c r="BU403" s="1">
        <v>65535</v>
      </c>
      <c r="BV403" s="1">
        <v>65535</v>
      </c>
      <c r="BW403" s="1">
        <v>65535</v>
      </c>
      <c r="BX403" s="1">
        <v>65535</v>
      </c>
      <c r="BY403" s="1">
        <v>65535</v>
      </c>
      <c r="BZ403" s="1">
        <v>65535</v>
      </c>
      <c r="CA403" s="1">
        <v>65535</v>
      </c>
      <c r="CB403" s="1">
        <v>65535</v>
      </c>
      <c r="CC403" s="1">
        <v>65535</v>
      </c>
      <c r="CD403" s="1">
        <v>65535</v>
      </c>
      <c r="CE403" s="1">
        <v>65535</v>
      </c>
      <c r="CF403" s="1">
        <v>65535</v>
      </c>
      <c r="CG403" s="1">
        <v>65535</v>
      </c>
      <c r="CH403" s="1">
        <v>65535</v>
      </c>
      <c r="CI403" s="1">
        <v>65535</v>
      </c>
      <c r="CJ403" s="1">
        <v>65535</v>
      </c>
      <c r="CK403" s="1">
        <v>65535</v>
      </c>
      <c r="CL403" s="1">
        <v>65535</v>
      </c>
      <c r="CM403" s="1">
        <v>65535</v>
      </c>
      <c r="CN403" s="1">
        <v>65535</v>
      </c>
      <c r="CO403" s="1">
        <v>65535</v>
      </c>
      <c r="CP403" s="1">
        <v>65535</v>
      </c>
      <c r="CQ403" s="1">
        <v>65535</v>
      </c>
      <c r="CR403" s="1">
        <v>65535</v>
      </c>
      <c r="CS403" s="1">
        <v>65535</v>
      </c>
      <c r="CT403" s="1">
        <v>65535</v>
      </c>
      <c r="CU403" s="1">
        <v>65535</v>
      </c>
      <c r="CV403" s="1">
        <v>65535</v>
      </c>
      <c r="CW403" s="1">
        <v>65535</v>
      </c>
      <c r="CX403" s="1">
        <v>65535</v>
      </c>
      <c r="CY403" s="1">
        <v>65535</v>
      </c>
      <c r="CZ403" s="1">
        <v>65535</v>
      </c>
      <c r="DA403" s="1">
        <v>65535</v>
      </c>
      <c r="DB403" s="1">
        <v>65535</v>
      </c>
      <c r="DC403" s="1">
        <v>65535</v>
      </c>
      <c r="DD403" s="1">
        <v>65535</v>
      </c>
      <c r="DE403" s="1">
        <v>65535</v>
      </c>
      <c r="DF403" s="1">
        <v>65535</v>
      </c>
      <c r="DG403" s="1">
        <v>65535</v>
      </c>
      <c r="DH403" s="1">
        <v>65535</v>
      </c>
      <c r="DI403" s="1">
        <v>65535</v>
      </c>
      <c r="DJ403" s="1">
        <v>65535</v>
      </c>
      <c r="DK403" s="1">
        <v>65535</v>
      </c>
      <c r="DL403" s="1">
        <v>65535</v>
      </c>
      <c r="DM403" s="1">
        <v>65535</v>
      </c>
      <c r="DN403" s="1">
        <v>65535</v>
      </c>
      <c r="DO403" s="1">
        <v>65535</v>
      </c>
      <c r="DP403" s="1">
        <v>65535</v>
      </c>
      <c r="DQ403" s="1">
        <v>65535</v>
      </c>
      <c r="DR403" s="1">
        <v>65535</v>
      </c>
      <c r="DS403" s="1">
        <v>65535</v>
      </c>
      <c r="DT403" s="1">
        <v>65535</v>
      </c>
      <c r="DU403" s="1">
        <v>65535</v>
      </c>
      <c r="DV403" s="1">
        <v>65535</v>
      </c>
      <c r="DW403" s="1">
        <v>65535</v>
      </c>
      <c r="DX403" s="1">
        <v>65535</v>
      </c>
      <c r="DY403" s="1">
        <v>65535</v>
      </c>
      <c r="DZ403" s="1">
        <v>65535</v>
      </c>
      <c r="EA403" s="1">
        <v>65535</v>
      </c>
      <c r="EB403" s="1">
        <v>65535</v>
      </c>
      <c r="EC403" s="1">
        <v>65535</v>
      </c>
      <c r="ED403" s="1">
        <v>65535</v>
      </c>
      <c r="EE403" s="1">
        <v>65535</v>
      </c>
      <c r="EF403" s="1">
        <v>65535</v>
      </c>
      <c r="EG403" s="1">
        <v>65535</v>
      </c>
      <c r="EH403" s="1">
        <v>65535</v>
      </c>
      <c r="EI403" s="1">
        <v>65535</v>
      </c>
      <c r="EJ403" s="1">
        <v>65535</v>
      </c>
      <c r="EK403" s="1">
        <v>65535</v>
      </c>
      <c r="EL403" s="1">
        <v>65535</v>
      </c>
      <c r="EM403" s="1">
        <v>65535</v>
      </c>
      <c r="EN403" s="1">
        <v>65535</v>
      </c>
      <c r="EO403" s="1">
        <v>65535</v>
      </c>
      <c r="EP403" s="1">
        <v>65535</v>
      </c>
      <c r="EQ403" s="1">
        <v>65535</v>
      </c>
      <c r="ER403" s="1">
        <v>65535</v>
      </c>
      <c r="ES403" s="1">
        <v>65535</v>
      </c>
      <c r="ET403" s="1">
        <v>65535</v>
      </c>
      <c r="EU403" s="1">
        <v>65535</v>
      </c>
      <c r="EV403" s="1">
        <v>65535</v>
      </c>
      <c r="EW403" s="1">
        <v>65535</v>
      </c>
      <c r="EX403" s="1">
        <v>65535</v>
      </c>
      <c r="EY403" s="1">
        <v>65535</v>
      </c>
      <c r="EZ403" s="1">
        <v>65535</v>
      </c>
      <c r="FA403" s="1">
        <v>65535</v>
      </c>
      <c r="FB403" s="1">
        <v>65535</v>
      </c>
      <c r="FC403" s="1">
        <v>65535</v>
      </c>
      <c r="FD403" s="1">
        <v>65535</v>
      </c>
      <c r="FE403" s="1">
        <v>65535</v>
      </c>
      <c r="FF403" s="1">
        <v>65535</v>
      </c>
      <c r="FG403" s="1">
        <v>65535</v>
      </c>
      <c r="FH403" s="1">
        <v>65535</v>
      </c>
      <c r="FI403" s="1">
        <v>65535</v>
      </c>
      <c r="FJ403" s="1">
        <v>65535</v>
      </c>
      <c r="FK403" s="1">
        <v>65535</v>
      </c>
      <c r="FL403" s="1">
        <v>65535</v>
      </c>
      <c r="FM403" s="1">
        <v>65535</v>
      </c>
      <c r="FN403" s="1">
        <v>65535</v>
      </c>
      <c r="FO403" s="1">
        <v>65535</v>
      </c>
      <c r="FP403" s="1">
        <v>65535</v>
      </c>
      <c r="FQ403" s="1">
        <v>65535</v>
      </c>
      <c r="FR403" s="1">
        <v>65535</v>
      </c>
      <c r="FS403" s="1">
        <v>65535</v>
      </c>
      <c r="FT403" s="1">
        <v>65535</v>
      </c>
      <c r="FU403" s="1">
        <v>65535</v>
      </c>
      <c r="FV403" s="1">
        <v>65535</v>
      </c>
      <c r="FW403" s="1">
        <v>65535</v>
      </c>
      <c r="FX403" s="1">
        <v>65535</v>
      </c>
      <c r="FY403" s="1">
        <v>65535</v>
      </c>
      <c r="FZ403" s="1">
        <v>65535</v>
      </c>
      <c r="GA403" s="1">
        <v>65535</v>
      </c>
      <c r="GB403" s="1">
        <v>65535</v>
      </c>
      <c r="GC403" s="1">
        <v>65535</v>
      </c>
      <c r="GD403" s="1">
        <v>65535</v>
      </c>
      <c r="GE403" s="1">
        <v>65535</v>
      </c>
      <c r="GF403" s="1">
        <v>65535</v>
      </c>
      <c r="GG403" s="1">
        <v>65535</v>
      </c>
      <c r="GH403" s="1">
        <v>65535</v>
      </c>
      <c r="GI403" s="1">
        <v>65535</v>
      </c>
      <c r="GJ403" s="1">
        <v>65535</v>
      </c>
      <c r="GK403" s="1">
        <v>65535</v>
      </c>
      <c r="GL403" s="1">
        <v>65535</v>
      </c>
      <c r="GM403" s="1">
        <v>65535</v>
      </c>
      <c r="GN403" s="1">
        <v>65535</v>
      </c>
      <c r="GO403" s="1">
        <v>65535</v>
      </c>
      <c r="GP403" s="1">
        <v>65535</v>
      </c>
      <c r="GQ403" s="1">
        <v>65535</v>
      </c>
      <c r="GR403" s="1">
        <v>65535</v>
      </c>
      <c r="GS403" s="1">
        <v>65535</v>
      </c>
      <c r="GT403" s="1">
        <v>65535</v>
      </c>
      <c r="GU403" s="1">
        <v>65535</v>
      </c>
      <c r="GV403" s="1">
        <v>65535</v>
      </c>
      <c r="GW403" s="1">
        <v>65535</v>
      </c>
      <c r="GX403" s="1">
        <v>65535</v>
      </c>
      <c r="GY403" s="1">
        <v>65535</v>
      </c>
      <c r="GZ403" s="1">
        <v>65535</v>
      </c>
      <c r="HA403" s="1">
        <v>65535</v>
      </c>
      <c r="HB403" s="1">
        <v>65535</v>
      </c>
      <c r="HC403" s="1">
        <v>65535</v>
      </c>
      <c r="HD403" s="1">
        <v>65535</v>
      </c>
      <c r="HE403" s="1">
        <v>65535</v>
      </c>
      <c r="HF403" s="1">
        <v>65535</v>
      </c>
      <c r="HG403" s="1">
        <v>65535</v>
      </c>
      <c r="HH403" s="1">
        <v>65535</v>
      </c>
      <c r="HI403" s="1">
        <v>65535</v>
      </c>
      <c r="HJ403" s="1">
        <v>65535</v>
      </c>
      <c r="HK403" s="1">
        <v>65535</v>
      </c>
      <c r="HL403" s="1">
        <v>65535</v>
      </c>
      <c r="HM403" s="1">
        <v>65535</v>
      </c>
      <c r="HN403" s="1">
        <v>65535</v>
      </c>
      <c r="HO403" s="1">
        <v>65535</v>
      </c>
      <c r="HP403" s="1">
        <v>65535</v>
      </c>
      <c r="HQ403" s="1">
        <v>65535</v>
      </c>
      <c r="HR403" s="1">
        <v>65535</v>
      </c>
      <c r="HS403" s="1">
        <v>65535</v>
      </c>
      <c r="HT403" s="1">
        <v>65535</v>
      </c>
      <c r="HU403" s="1">
        <v>65535</v>
      </c>
      <c r="HV403" s="1">
        <v>65535</v>
      </c>
      <c r="HW403" s="1">
        <v>65535</v>
      </c>
      <c r="HX403" s="1">
        <v>65535</v>
      </c>
      <c r="HY403" s="1">
        <v>65535</v>
      </c>
      <c r="HZ403" s="1">
        <v>65535</v>
      </c>
      <c r="IA403" s="1">
        <v>65535</v>
      </c>
      <c r="IB403" s="1">
        <v>65535</v>
      </c>
      <c r="IC403" s="1">
        <v>65535</v>
      </c>
      <c r="ID403" s="1">
        <v>65535</v>
      </c>
      <c r="IE403" s="1">
        <v>65535</v>
      </c>
      <c r="IF403" s="1">
        <v>65535</v>
      </c>
      <c r="IG403" s="1">
        <v>65535</v>
      </c>
      <c r="IH403" s="1">
        <v>65535</v>
      </c>
      <c r="II403" s="1">
        <v>65535</v>
      </c>
      <c r="IJ403" s="1">
        <v>65535</v>
      </c>
      <c r="IK403" s="1">
        <v>65535</v>
      </c>
      <c r="IL403" s="1">
        <v>65535</v>
      </c>
      <c r="IM403" s="1">
        <v>65535</v>
      </c>
      <c r="IN403" s="1">
        <v>65535</v>
      </c>
      <c r="IO403" s="1">
        <v>65535</v>
      </c>
      <c r="IP403" s="1">
        <v>65535</v>
      </c>
      <c r="IQ403" s="1">
        <v>65535</v>
      </c>
      <c r="IR403" s="1">
        <v>65535</v>
      </c>
      <c r="IS403" s="1">
        <v>65535</v>
      </c>
      <c r="IT403" s="1">
        <v>65535</v>
      </c>
      <c r="IU403" s="1">
        <v>65535</v>
      </c>
      <c r="IV403" s="1">
        <v>65535</v>
      </c>
      <c r="IW403" s="1">
        <v>65535</v>
      </c>
      <c r="IX403" s="1">
        <v>65535</v>
      </c>
      <c r="IY403" s="1">
        <v>65535</v>
      </c>
      <c r="IZ403" s="1">
        <v>65535</v>
      </c>
      <c r="JA403" s="1">
        <v>65535</v>
      </c>
      <c r="JB403" s="1">
        <v>65535</v>
      </c>
      <c r="JC403" s="1">
        <v>65535</v>
      </c>
      <c r="JD403" s="1">
        <v>65535</v>
      </c>
      <c r="JE403" s="1">
        <v>65535</v>
      </c>
      <c r="JF403" s="1">
        <v>65535</v>
      </c>
      <c r="JG403" s="1">
        <v>65535</v>
      </c>
      <c r="JH403" s="1">
        <v>65535</v>
      </c>
      <c r="JI403" s="1">
        <v>65535</v>
      </c>
      <c r="JJ403" s="1">
        <v>65535</v>
      </c>
      <c r="JK403" s="1">
        <v>65535</v>
      </c>
      <c r="JL403" s="1">
        <v>65535</v>
      </c>
      <c r="JM403" s="1">
        <v>65535</v>
      </c>
      <c r="JN403" s="1">
        <v>65535</v>
      </c>
      <c r="JO403" s="1">
        <v>65535</v>
      </c>
      <c r="JP403" s="1">
        <v>65535</v>
      </c>
      <c r="JQ403" s="1">
        <v>65535</v>
      </c>
      <c r="JR403" s="1">
        <v>65535</v>
      </c>
      <c r="JS403" s="1">
        <v>65535</v>
      </c>
      <c r="JT403" s="1">
        <v>65535</v>
      </c>
      <c r="JU403" s="1">
        <v>65535</v>
      </c>
      <c r="JV403" s="1">
        <v>65535</v>
      </c>
      <c r="JW403" s="1">
        <v>65535</v>
      </c>
      <c r="JX403" s="1">
        <v>65535</v>
      </c>
      <c r="JY403" s="1">
        <v>65535</v>
      </c>
      <c r="JZ403" s="1">
        <v>65535</v>
      </c>
      <c r="KA403" s="1">
        <v>65535</v>
      </c>
      <c r="KB403" s="1">
        <v>65535</v>
      </c>
      <c r="KC403" s="1">
        <v>65535</v>
      </c>
      <c r="KD403" s="1">
        <v>65535</v>
      </c>
      <c r="KE403" s="1">
        <v>65535</v>
      </c>
      <c r="KF403" s="1">
        <v>65535</v>
      </c>
      <c r="KG403" s="1">
        <v>65535</v>
      </c>
      <c r="KH403" s="1">
        <v>65535</v>
      </c>
      <c r="KI403" s="1">
        <v>65535</v>
      </c>
      <c r="KJ403" s="1">
        <v>65535</v>
      </c>
      <c r="KK403" s="1">
        <v>65535</v>
      </c>
      <c r="KL403" s="1">
        <v>65535</v>
      </c>
      <c r="KM403" s="1">
        <v>65535</v>
      </c>
      <c r="KN403" s="1">
        <v>65535</v>
      </c>
      <c r="KO403" s="1">
        <v>65535</v>
      </c>
      <c r="KP403" s="1">
        <v>65535</v>
      </c>
      <c r="KQ403" s="1">
        <v>65535</v>
      </c>
      <c r="KR403" s="1">
        <v>65535</v>
      </c>
      <c r="KS403" s="1">
        <v>65535</v>
      </c>
      <c r="KT403" s="1">
        <v>65535</v>
      </c>
      <c r="KU403" s="1">
        <v>65535</v>
      </c>
      <c r="KV403" s="1">
        <v>65535</v>
      </c>
      <c r="KW403" s="1">
        <v>65535</v>
      </c>
      <c r="KX403" s="1">
        <v>65535</v>
      </c>
      <c r="KY403" s="1">
        <v>65535</v>
      </c>
      <c r="KZ403" s="1">
        <v>65535</v>
      </c>
      <c r="LA403" s="1">
        <v>65535</v>
      </c>
      <c r="LB403" s="1">
        <v>65535</v>
      </c>
      <c r="LC403" s="1">
        <v>65535</v>
      </c>
      <c r="LD403" s="1">
        <v>65535</v>
      </c>
      <c r="LE403" s="1">
        <v>65535</v>
      </c>
      <c r="LF403" s="1">
        <v>65535</v>
      </c>
      <c r="LG403" s="1">
        <v>65535</v>
      </c>
      <c r="LH403" s="1">
        <v>65535</v>
      </c>
      <c r="LI403" s="1">
        <v>65535</v>
      </c>
      <c r="LJ403" s="1">
        <v>65535</v>
      </c>
      <c r="LK403" s="1">
        <v>65535</v>
      </c>
      <c r="LL403" s="1">
        <v>65535</v>
      </c>
      <c r="LM403" s="1">
        <v>65535</v>
      </c>
      <c r="LN403" s="1">
        <v>65535</v>
      </c>
      <c r="LO403" s="1">
        <v>65535</v>
      </c>
      <c r="LP403" s="1">
        <v>65535</v>
      </c>
      <c r="LQ403" s="1">
        <v>65535</v>
      </c>
      <c r="LR403" s="1">
        <v>65535</v>
      </c>
      <c r="LS403" s="1">
        <v>65535</v>
      </c>
      <c r="LT403" s="1">
        <v>65535</v>
      </c>
      <c r="LU403" s="1">
        <v>65535</v>
      </c>
      <c r="LV403" s="1">
        <v>65535</v>
      </c>
      <c r="LW403" s="1">
        <v>65535</v>
      </c>
      <c r="LX403" s="1">
        <v>65535</v>
      </c>
      <c r="LY403" s="1">
        <v>65535</v>
      </c>
      <c r="LZ403" s="1">
        <v>65535</v>
      </c>
      <c r="MA403" s="1">
        <v>65535</v>
      </c>
      <c r="MB403" s="1">
        <v>65535</v>
      </c>
      <c r="MC403" s="1">
        <v>65535</v>
      </c>
      <c r="MD403" s="1">
        <v>65535</v>
      </c>
      <c r="ME403" s="1">
        <v>65535</v>
      </c>
      <c r="MF403" s="1">
        <v>65535</v>
      </c>
      <c r="MG403" s="1">
        <v>65535</v>
      </c>
      <c r="MH403" s="1">
        <v>65535</v>
      </c>
      <c r="MI403" s="1">
        <v>65535</v>
      </c>
      <c r="MJ403" s="1">
        <v>65535</v>
      </c>
      <c r="MK403" s="1">
        <v>65535</v>
      </c>
      <c r="ML403" s="1">
        <v>65535</v>
      </c>
      <c r="MM403" s="1">
        <v>65535</v>
      </c>
      <c r="MN403" s="1">
        <v>65535</v>
      </c>
      <c r="MO403" s="1">
        <v>65535</v>
      </c>
      <c r="MP403" s="1">
        <v>65535</v>
      </c>
      <c r="MQ403" s="1">
        <v>65535</v>
      </c>
      <c r="MR403" s="1">
        <v>65535</v>
      </c>
      <c r="MS403" s="1">
        <v>65535</v>
      </c>
      <c r="MT403" s="1">
        <v>65535</v>
      </c>
      <c r="MU403" s="1">
        <v>65535</v>
      </c>
      <c r="MV403" s="1">
        <v>65535</v>
      </c>
      <c r="MW403" s="1">
        <v>65535</v>
      </c>
      <c r="MX403" s="1">
        <v>65535</v>
      </c>
      <c r="MY403" s="1">
        <v>65535</v>
      </c>
      <c r="MZ403" s="1">
        <v>65535</v>
      </c>
      <c r="NA403" s="1">
        <v>65535</v>
      </c>
      <c r="NB403" s="1">
        <v>65535</v>
      </c>
      <c r="NC403" s="1">
        <v>65535</v>
      </c>
      <c r="ND403" s="1">
        <v>65535</v>
      </c>
      <c r="NE403" s="1">
        <v>65535</v>
      </c>
      <c r="NF403" s="1">
        <v>65535</v>
      </c>
      <c r="NG403" s="1">
        <v>65535</v>
      </c>
      <c r="NH403" s="1">
        <v>65535</v>
      </c>
      <c r="NI403" s="1">
        <v>65535</v>
      </c>
      <c r="NJ403" s="6">
        <f t="shared" si="319"/>
        <v>0</v>
      </c>
      <c r="NK403" s="3">
        <f t="shared" si="320"/>
        <v>0</v>
      </c>
      <c r="NL403" s="3">
        <f t="shared" si="321"/>
        <v>0</v>
      </c>
      <c r="NM403" s="3">
        <f t="shared" si="322"/>
        <v>0</v>
      </c>
      <c r="NN403" s="3">
        <f t="shared" si="323"/>
        <v>0</v>
      </c>
      <c r="NO403" s="3">
        <f t="shared" si="324"/>
        <v>0</v>
      </c>
      <c r="NP403" s="3">
        <f t="shared" si="325"/>
        <v>0</v>
      </c>
      <c r="NQ403" s="3">
        <f t="shared" si="326"/>
        <v>0</v>
      </c>
      <c r="NR403" s="3">
        <f t="shared" si="327"/>
        <v>0</v>
      </c>
      <c r="NS403" s="3">
        <f t="shared" si="328"/>
        <v>0</v>
      </c>
      <c r="NT403" s="3">
        <f t="shared" si="329"/>
        <v>0</v>
      </c>
      <c r="NU403" s="3">
        <f t="shared" si="330"/>
        <v>0</v>
      </c>
      <c r="NV403" s="3">
        <f t="shared" si="331"/>
        <v>0</v>
      </c>
      <c r="NW403" s="5" t="e">
        <f t="shared" si="332"/>
        <v>#N/A</v>
      </c>
      <c r="NX403" s="1" t="e">
        <f t="shared" si="333"/>
        <v>#N/A</v>
      </c>
      <c r="NY403" s="1" t="e">
        <f t="shared" si="334"/>
        <v>#N/A</v>
      </c>
      <c r="NZ403" s="1" t="e">
        <f t="shared" si="335"/>
        <v>#N/A</v>
      </c>
      <c r="OA403" s="1" t="e">
        <f t="shared" si="336"/>
        <v>#N/A</v>
      </c>
      <c r="OB403" s="1" t="e">
        <f t="shared" si="337"/>
        <v>#N/A</v>
      </c>
      <c r="OC403" s="1" t="e">
        <f t="shared" si="338"/>
        <v>#N/A</v>
      </c>
      <c r="OD403" s="1" t="e">
        <f t="shared" si="339"/>
        <v>#N/A</v>
      </c>
      <c r="OE403" s="1" t="e">
        <f t="shared" si="340"/>
        <v>#N/A</v>
      </c>
      <c r="OF403" s="1" t="e">
        <f t="shared" si="341"/>
        <v>#N/A</v>
      </c>
      <c r="OG403" s="1" t="e">
        <f t="shared" si="342"/>
        <v>#N/A</v>
      </c>
      <c r="OH403" s="1" t="e">
        <f t="shared" si="343"/>
        <v>#N/A</v>
      </c>
      <c r="OI403" s="111" t="e">
        <f>NA()</f>
        <v>#N/A</v>
      </c>
      <c r="OJ403" s="112" t="e">
        <f>NA()</f>
        <v>#N/A</v>
      </c>
      <c r="OK403" s="112" t="e">
        <f>NA()</f>
        <v>#N/A</v>
      </c>
      <c r="OL403" s="112" t="e">
        <f>NA()</f>
        <v>#N/A</v>
      </c>
      <c r="OM403" s="112" t="e">
        <f>NA()</f>
        <v>#N/A</v>
      </c>
      <c r="ON403" s="112" t="e">
        <f>NA()</f>
        <v>#N/A</v>
      </c>
      <c r="OO403" s="112" t="e">
        <f>NA()</f>
        <v>#N/A</v>
      </c>
      <c r="OP403" s="112" t="e">
        <f>NA()</f>
        <v>#N/A</v>
      </c>
      <c r="OQ403" s="112" t="e">
        <f>NA()</f>
        <v>#N/A</v>
      </c>
      <c r="OR403" s="112" t="e">
        <f>NA()</f>
        <v>#N/A</v>
      </c>
      <c r="OS403" s="112" t="e">
        <f>NA()</f>
        <v>#N/A</v>
      </c>
      <c r="OT403" s="112" t="e">
        <f>NA()</f>
        <v>#N/A</v>
      </c>
      <c r="OU403" s="5" t="e">
        <f t="shared" ref="OU403" si="344">+IF(ISBLANK(OI403)=FALSE,NW403-OI403,NA())</f>
        <v>#N/A</v>
      </c>
      <c r="OV403" s="1" t="e">
        <f t="shared" ref="OV403" si="345">+IF(ISBLANK(OJ403)=FALSE,NX403-OJ403,NA())</f>
        <v>#N/A</v>
      </c>
      <c r="OW403" s="1" t="e">
        <f t="shared" ref="OW403" si="346">+IF(ISBLANK(OK403)=FALSE,NY403-OK403,NA())</f>
        <v>#N/A</v>
      </c>
      <c r="OX403" s="1" t="e">
        <f t="shared" ref="OX403" si="347">+IF(ISBLANK(OL403)=FALSE,NZ403-OL403,NA())</f>
        <v>#N/A</v>
      </c>
      <c r="OY403" s="1" t="e">
        <f t="shared" ref="OY403" si="348">+IF(ISBLANK(OM403)=FALSE,OA403-OM403,NA())</f>
        <v>#N/A</v>
      </c>
      <c r="OZ403" s="1" t="e">
        <f t="shared" ref="OZ403" si="349">+IF(ISBLANK(ON403)=FALSE,OB403-ON403,NA())</f>
        <v>#N/A</v>
      </c>
      <c r="PA403" s="1" t="e">
        <f t="shared" ref="PA403" si="350">+IF(ISBLANK(OO403)=FALSE,OC403-OO403,NA())</f>
        <v>#N/A</v>
      </c>
      <c r="PB403" s="1" t="e">
        <f t="shared" ref="PB403" si="351">+IF(ISBLANK(OP403)=FALSE,OD403-OP403,NA())</f>
        <v>#N/A</v>
      </c>
      <c r="PC403" s="1" t="e">
        <f t="shared" ref="PC403" si="352">+IF(ISBLANK(OQ403)=FALSE,OE403-OQ403,NA())</f>
        <v>#N/A</v>
      </c>
      <c r="PD403" s="1" t="e">
        <f t="shared" ref="PD403" si="353">+IF(ISBLANK(OR403)=FALSE,OF403-OR403,NA())</f>
        <v>#N/A</v>
      </c>
      <c r="PE403" s="1" t="e">
        <f t="shared" ref="PE403" si="354">+IF(ISBLANK(OS403)=FALSE,OG403-OS403,NA())</f>
        <v>#N/A</v>
      </c>
      <c r="PF403" s="1" t="e">
        <f t="shared" ref="PF403" si="355">+IF(ISBLANK(OT403)=FALSE,OH403-OT403,NA())</f>
        <v>#N/A</v>
      </c>
      <c r="PG403" s="111" t="e">
        <f>NA()</f>
        <v>#N/A</v>
      </c>
      <c r="PH403" s="112" t="e">
        <f>NA()</f>
        <v>#N/A</v>
      </c>
      <c r="PI403" s="112" t="e">
        <f>NA()</f>
        <v>#N/A</v>
      </c>
      <c r="PJ403" s="112" t="e">
        <f>NA()</f>
        <v>#N/A</v>
      </c>
      <c r="PK403" s="112" t="e">
        <f>NA()</f>
        <v>#N/A</v>
      </c>
      <c r="PL403" s="112" t="e">
        <f>NA()</f>
        <v>#N/A</v>
      </c>
      <c r="PM403" s="112" t="e">
        <f>NA()</f>
        <v>#N/A</v>
      </c>
      <c r="PN403" s="112" t="e">
        <f>NA()</f>
        <v>#N/A</v>
      </c>
      <c r="PO403" s="112" t="e">
        <f>NA()</f>
        <v>#N/A</v>
      </c>
      <c r="PP403" s="112" t="e">
        <f>NA()</f>
        <v>#N/A</v>
      </c>
      <c r="PQ403" s="112" t="e">
        <f>NA()</f>
        <v>#N/A</v>
      </c>
      <c r="PR403" s="137" t="e">
        <f>NA()</f>
        <v>#N/A</v>
      </c>
      <c r="PS403" s="5" t="e">
        <f t="array" ref="PS403">+IF(ISERROR($NW403)=FALSE,MIN(IF($H403:$AL403&lt;65534,$H403:$AL403,"")),NA())</f>
        <v>#N/A</v>
      </c>
      <c r="PT403" s="1" t="e">
        <f t="array" ref="PT403">+IF(ISERROR($NX403)=FALSE,MIN(IF($AM403:$BN403&lt;65534,$AM403:$BN403,"")),NA())</f>
        <v>#N/A</v>
      </c>
      <c r="PU403" s="1" t="e">
        <f t="array" ref="PU403">+IF(ISERROR($NY403)=FALSE,MIN(IF($BP403:$CT403&lt;65534,$BP403:$CT403,"")),NA())</f>
        <v>#N/A</v>
      </c>
      <c r="PV403" s="1" t="e">
        <f t="array" ref="PV403">+IF(ISERROR($NZ403)=FALSE,MIN(IF($CU403:$DX403&lt;65534,$CU403:$DX403,"")),NA())</f>
        <v>#N/A</v>
      </c>
      <c r="PW403" s="1" t="e">
        <f t="array" ref="PW403">+IF(ISERROR($OA403)=FALSE,MIN(IF($DY403:$FC403&lt;65534,$DY403:$FC403,"")),NA())</f>
        <v>#N/A</v>
      </c>
      <c r="PX403" s="1" t="e">
        <f t="array" ref="PX403">+IF(ISERROR($OB403)=FALSE,MIN(IF($FD403:$GG403&lt;65534,$FD403:$GG403,"")),NA())</f>
        <v>#N/A</v>
      </c>
      <c r="PY403" s="1" t="e">
        <f t="array" ref="PY403">+IF(ISERROR($OC403)=FALSE,MIN(IF($GH403:$HL403&lt;65534,$GH403:$HL403,"")),NA())</f>
        <v>#N/A</v>
      </c>
      <c r="PZ403" s="1" t="e">
        <f t="array" ref="PZ403">+IF(ISERROR($OD403)=FALSE,MIN(IF($HM403:$IQ403&lt;65534,$HM403:$IQ403,"")),NA())</f>
        <v>#N/A</v>
      </c>
      <c r="QA403" s="1" t="e">
        <f t="array" ref="QA403">+IF(ISERROR($OE403)=FALSE,MIN(IF($IR403:$JU403&lt;65534,$IR403:$JU403,"")),NA())</f>
        <v>#N/A</v>
      </c>
      <c r="QB403" s="1" t="e">
        <f t="array" ref="QB403">+IF(ISERROR($OF403)=FALSE,MIN(IF($JV403:$KZ403&lt;65534,$JV403:$KZ403,"")),NA())</f>
        <v>#N/A</v>
      </c>
      <c r="QC403" s="1" t="e">
        <f t="array" ref="QC403">+IF(ISERROR($OG403)=FALSE,MIN(IF($LA403:$MD403&lt;65534,$LA403:$MD403,"")),NA())</f>
        <v>#N/A</v>
      </c>
      <c r="QD403" s="1" t="e">
        <f t="array" ref="QD403">+IF(ISERROR($OH403)=FALSE,MIN(IF($ME403:$NI403&lt;65534,$ME403:$NI403,"")),NA())</f>
        <v>#N/A</v>
      </c>
      <c r="QE403" s="5" t="e">
        <f t="shared" ref="QE403" si="356">+IF(ISERROR(PG403-PS403)=FALSE,PG403-PS403,NA())</f>
        <v>#N/A</v>
      </c>
      <c r="QF403" s="1" t="e">
        <f t="shared" ref="QF403" si="357">+IF(ISERROR(PH403-PT403)=FALSE,PH403-PT403,NA())</f>
        <v>#N/A</v>
      </c>
      <c r="QG403" s="1" t="e">
        <f t="shared" ref="QG403" si="358">+IF(ISERROR(PI403-PU403)=FALSE,PI403-PU403,NA())</f>
        <v>#N/A</v>
      </c>
      <c r="QH403" s="1" t="e">
        <f t="shared" ref="QH403" si="359">+IF(ISERROR(PJ403-PV403)=FALSE,PJ403-PV403,NA())</f>
        <v>#N/A</v>
      </c>
      <c r="QI403" s="1" t="e">
        <f t="shared" ref="QI403" si="360">+IF(ISERROR(PK403-PW403)=FALSE,PK403-PW403,NA())</f>
        <v>#N/A</v>
      </c>
      <c r="QJ403" s="1" t="e">
        <f t="shared" ref="QJ403" si="361">+IF(ISERROR(PL403-PX403)=FALSE,PL403-PX403,NA())</f>
        <v>#N/A</v>
      </c>
      <c r="QK403" s="1" t="e">
        <f t="shared" ref="QK403" si="362">+IF(ISERROR(PM403-PY403)=FALSE,PM403-PY403,NA())</f>
        <v>#N/A</v>
      </c>
      <c r="QL403" s="1" t="e">
        <f t="shared" ref="QL403" si="363">+IF(ISERROR(PN403-PZ403)=FALSE,PN403-PZ403,NA())</f>
        <v>#N/A</v>
      </c>
      <c r="QM403" s="1" t="e">
        <f t="shared" ref="QM403" si="364">+IF(ISERROR(PO403-QA403)=FALSE,PO403-QA403,NA())</f>
        <v>#N/A</v>
      </c>
      <c r="QN403" s="1" t="e">
        <f t="shared" ref="QN403" si="365">+IF(ISERROR(PP403-QB403)=FALSE,PP403-QB403,NA())</f>
        <v>#N/A</v>
      </c>
      <c r="QO403" s="1" t="e">
        <f t="shared" ref="QO403" si="366">+IF(ISERROR(PQ403-QC403)=FALSE,PQ403-QC403,NA())</f>
        <v>#N/A</v>
      </c>
      <c r="QP403" s="1" t="e">
        <f t="shared" ref="QP403" si="367">+IF(ISERROR(PR403-QD403)=FALSE,PR403-QD403,NA())</f>
        <v>#N/A</v>
      </c>
      <c r="QQ403" s="5" t="s">
        <v>893</v>
      </c>
    </row>
    <row r="404" spans="1:459" s="1" customFormat="1" x14ac:dyDescent="0.2">
      <c r="A404" s="107">
        <v>15075150</v>
      </c>
      <c r="B404" s="108">
        <v>-72.325749999999999</v>
      </c>
      <c r="C404" s="108">
        <v>11.594944444444446</v>
      </c>
      <c r="D404" s="109">
        <v>45</v>
      </c>
      <c r="E404" s="110" t="s">
        <v>751</v>
      </c>
      <c r="F404" s="110" t="s">
        <v>752</v>
      </c>
      <c r="G404" s="110" t="s">
        <v>410</v>
      </c>
      <c r="H404" s="1">
        <v>65535</v>
      </c>
      <c r="I404" s="1">
        <v>24.3</v>
      </c>
      <c r="J404" s="1">
        <v>24.7</v>
      </c>
      <c r="K404" s="1">
        <v>24.8</v>
      </c>
      <c r="L404" s="1">
        <v>24.5</v>
      </c>
      <c r="M404" s="1">
        <v>24.2</v>
      </c>
      <c r="N404" s="1">
        <v>21.8</v>
      </c>
      <c r="O404" s="1">
        <v>22.1</v>
      </c>
      <c r="P404" s="1">
        <v>21.4</v>
      </c>
      <c r="Q404" s="1">
        <v>19.100000000000001</v>
      </c>
      <c r="R404" s="1">
        <v>20.100000000000001</v>
      </c>
      <c r="S404" s="1">
        <v>21</v>
      </c>
      <c r="T404" s="1">
        <v>23.8</v>
      </c>
      <c r="U404" s="1">
        <v>23.3</v>
      </c>
      <c r="V404" s="1">
        <v>23.3</v>
      </c>
      <c r="W404" s="1">
        <v>23.7</v>
      </c>
      <c r="X404" s="1">
        <v>22.5</v>
      </c>
      <c r="Y404" s="1">
        <v>25</v>
      </c>
      <c r="Z404" s="1">
        <v>24.8</v>
      </c>
      <c r="AA404" s="1">
        <v>24.5</v>
      </c>
      <c r="AB404" s="1">
        <v>23.4</v>
      </c>
      <c r="AC404" s="1">
        <v>24.8</v>
      </c>
      <c r="AD404" s="1">
        <v>24.9</v>
      </c>
      <c r="AE404" s="1">
        <v>24.9</v>
      </c>
      <c r="AF404" s="1">
        <v>25</v>
      </c>
      <c r="AG404" s="1">
        <v>24.3</v>
      </c>
      <c r="AH404" s="1">
        <v>24.4</v>
      </c>
      <c r="AI404" s="1">
        <v>24.1</v>
      </c>
      <c r="AJ404" s="1">
        <v>22.7</v>
      </c>
      <c r="AK404" s="1">
        <v>22.4</v>
      </c>
      <c r="AL404" s="1">
        <v>21</v>
      </c>
      <c r="AM404" s="1">
        <v>65535</v>
      </c>
      <c r="AN404" s="1">
        <v>23.6</v>
      </c>
      <c r="AO404" s="1">
        <v>23.4</v>
      </c>
      <c r="AP404" s="1">
        <v>23.8</v>
      </c>
      <c r="AQ404" s="1">
        <v>22.1</v>
      </c>
      <c r="AR404" s="1">
        <v>20.399999999999999</v>
      </c>
      <c r="AS404" s="1">
        <v>21.8</v>
      </c>
      <c r="AT404" s="1">
        <v>22.3</v>
      </c>
      <c r="AU404" s="1">
        <v>24</v>
      </c>
      <c r="AV404" s="1">
        <v>23.3</v>
      </c>
      <c r="AW404" s="1">
        <v>23.9</v>
      </c>
      <c r="AX404" s="1">
        <v>24.8</v>
      </c>
      <c r="AY404" s="1">
        <v>24.8</v>
      </c>
      <c r="AZ404" s="1">
        <v>24.3</v>
      </c>
      <c r="BA404" s="1">
        <v>23.7</v>
      </c>
      <c r="BB404" s="1">
        <v>23.3</v>
      </c>
      <c r="BC404" s="1">
        <v>22.1</v>
      </c>
      <c r="BD404" s="1">
        <v>24.4</v>
      </c>
      <c r="BE404" s="1">
        <v>24.3</v>
      </c>
      <c r="BF404" s="1">
        <v>25.3</v>
      </c>
      <c r="BG404" s="1">
        <v>24.4</v>
      </c>
      <c r="BH404" s="1">
        <v>24.9</v>
      </c>
      <c r="BI404" s="1">
        <v>25</v>
      </c>
      <c r="BJ404" s="1">
        <v>24.5</v>
      </c>
      <c r="BK404" s="1">
        <v>23.7</v>
      </c>
      <c r="BL404" s="1">
        <v>23.8</v>
      </c>
      <c r="BM404" s="1">
        <v>23.8</v>
      </c>
      <c r="BN404" s="1">
        <v>25</v>
      </c>
      <c r="BO404" s="102"/>
      <c r="BP404" s="1">
        <v>25.1</v>
      </c>
      <c r="BQ404" s="1">
        <v>24.3</v>
      </c>
      <c r="BR404" s="1">
        <v>24.4</v>
      </c>
      <c r="BS404" s="1">
        <v>24.4</v>
      </c>
      <c r="BT404" s="1">
        <v>22.2</v>
      </c>
      <c r="BU404" s="1">
        <v>24.9</v>
      </c>
      <c r="BV404" s="1">
        <v>22</v>
      </c>
      <c r="BW404" s="1">
        <v>25.3</v>
      </c>
      <c r="BX404" s="1">
        <v>25</v>
      </c>
      <c r="BY404" s="1">
        <v>25.6</v>
      </c>
      <c r="BZ404" s="1">
        <v>25.5</v>
      </c>
      <c r="CA404" s="1">
        <v>24.5</v>
      </c>
      <c r="CB404" s="1">
        <v>23</v>
      </c>
      <c r="CC404" s="1">
        <v>25.9</v>
      </c>
      <c r="CD404" s="1">
        <v>25.6</v>
      </c>
      <c r="CE404" s="1">
        <v>65535</v>
      </c>
      <c r="CF404" s="1">
        <v>65535</v>
      </c>
      <c r="CG404" s="1">
        <v>65535</v>
      </c>
      <c r="CH404" s="1">
        <v>65535</v>
      </c>
      <c r="CI404" s="1">
        <v>65535</v>
      </c>
      <c r="CJ404" s="1">
        <v>65535</v>
      </c>
      <c r="CK404" s="1">
        <v>65535</v>
      </c>
      <c r="CL404" s="1">
        <v>65535</v>
      </c>
      <c r="CM404" s="1">
        <v>65535</v>
      </c>
      <c r="CN404" s="1">
        <v>65535</v>
      </c>
      <c r="CO404" s="1">
        <v>65535</v>
      </c>
      <c r="CP404" s="1">
        <v>65535</v>
      </c>
      <c r="CQ404" s="1">
        <v>65535</v>
      </c>
      <c r="CR404" s="1">
        <v>65535</v>
      </c>
      <c r="CS404" s="1">
        <v>65535</v>
      </c>
      <c r="CT404" s="1">
        <v>65535</v>
      </c>
      <c r="CU404" s="1">
        <v>65535</v>
      </c>
      <c r="CV404" s="1">
        <v>65535</v>
      </c>
      <c r="CW404" s="1">
        <v>65535</v>
      </c>
      <c r="CX404" s="1">
        <v>65535</v>
      </c>
      <c r="CY404" s="1">
        <v>65535</v>
      </c>
      <c r="CZ404" s="1">
        <v>65535</v>
      </c>
      <c r="DA404" s="1">
        <v>65535</v>
      </c>
      <c r="DB404" s="1">
        <v>65535</v>
      </c>
      <c r="DC404" s="1">
        <v>65535</v>
      </c>
      <c r="DD404" s="1">
        <v>65535</v>
      </c>
      <c r="DE404" s="1">
        <v>65535</v>
      </c>
      <c r="DF404" s="1">
        <v>65535</v>
      </c>
      <c r="DG404" s="1">
        <v>65535</v>
      </c>
      <c r="DH404" s="1">
        <v>65535</v>
      </c>
      <c r="DI404" s="1">
        <v>65535</v>
      </c>
      <c r="DJ404" s="1">
        <v>65535</v>
      </c>
      <c r="DK404" s="1">
        <v>65535</v>
      </c>
      <c r="DL404" s="1">
        <v>65535</v>
      </c>
      <c r="DM404" s="1">
        <v>65535</v>
      </c>
      <c r="DN404" s="1">
        <v>65535</v>
      </c>
      <c r="DO404" s="1">
        <v>65535</v>
      </c>
      <c r="DP404" s="1">
        <v>65535</v>
      </c>
      <c r="DQ404" s="1">
        <v>65535</v>
      </c>
      <c r="DR404" s="1">
        <v>65535</v>
      </c>
      <c r="DS404" s="1">
        <v>65535</v>
      </c>
      <c r="DT404" s="1">
        <v>65535</v>
      </c>
      <c r="DU404" s="1">
        <v>65535</v>
      </c>
      <c r="DV404" s="1">
        <v>65535</v>
      </c>
      <c r="DW404" s="1">
        <v>65535</v>
      </c>
      <c r="DX404" s="1">
        <v>65535</v>
      </c>
      <c r="DY404" s="1">
        <v>65535</v>
      </c>
      <c r="DZ404" s="1">
        <v>65535</v>
      </c>
      <c r="EA404" s="1">
        <v>65535</v>
      </c>
      <c r="EB404" s="1">
        <v>65535</v>
      </c>
      <c r="EC404" s="1">
        <v>65535</v>
      </c>
      <c r="ED404" s="1">
        <v>65535</v>
      </c>
      <c r="EE404" s="1">
        <v>65535</v>
      </c>
      <c r="EF404" s="1">
        <v>65535</v>
      </c>
      <c r="EG404" s="1">
        <v>65535</v>
      </c>
      <c r="EH404" s="1">
        <v>65535</v>
      </c>
      <c r="EI404" s="1">
        <v>65535</v>
      </c>
      <c r="EJ404" s="1">
        <v>65535</v>
      </c>
      <c r="EK404" s="1">
        <v>65535</v>
      </c>
      <c r="EL404" s="1">
        <v>65535</v>
      </c>
      <c r="EM404" s="1">
        <v>65535</v>
      </c>
      <c r="EN404" s="1">
        <v>65535</v>
      </c>
      <c r="EO404" s="1">
        <v>65535</v>
      </c>
      <c r="EP404" s="1">
        <v>65535</v>
      </c>
      <c r="EQ404" s="1">
        <v>65535</v>
      </c>
      <c r="ER404" s="1">
        <v>65535</v>
      </c>
      <c r="ES404" s="1">
        <v>65535</v>
      </c>
      <c r="ET404" s="1">
        <v>65535</v>
      </c>
      <c r="EU404" s="1">
        <v>65535</v>
      </c>
      <c r="EV404" s="1">
        <v>65535</v>
      </c>
      <c r="EW404" s="1">
        <v>65535</v>
      </c>
      <c r="EX404" s="1">
        <v>65535</v>
      </c>
      <c r="EY404" s="1">
        <v>65535</v>
      </c>
      <c r="EZ404" s="1">
        <v>65535</v>
      </c>
      <c r="FA404" s="1">
        <v>65535</v>
      </c>
      <c r="FB404" s="1">
        <v>65535</v>
      </c>
      <c r="FC404" s="1">
        <v>65535</v>
      </c>
      <c r="FD404" s="1">
        <v>65535</v>
      </c>
      <c r="FE404" s="1">
        <v>65535</v>
      </c>
      <c r="FF404" s="1">
        <v>65535</v>
      </c>
      <c r="FG404" s="1">
        <v>65535</v>
      </c>
      <c r="FH404" s="1">
        <v>65535</v>
      </c>
      <c r="FI404" s="1">
        <v>65535</v>
      </c>
      <c r="FJ404" s="1">
        <v>65535</v>
      </c>
      <c r="FK404" s="1">
        <v>65535</v>
      </c>
      <c r="FL404" s="1">
        <v>65535</v>
      </c>
      <c r="FM404" s="1">
        <v>65535</v>
      </c>
      <c r="FN404" s="1">
        <v>65535</v>
      </c>
      <c r="FO404" s="1">
        <v>65535</v>
      </c>
      <c r="FP404" s="1">
        <v>65535</v>
      </c>
      <c r="FQ404" s="1">
        <v>65535</v>
      </c>
      <c r="FR404" s="1">
        <v>65535</v>
      </c>
      <c r="FS404" s="1">
        <v>65535</v>
      </c>
      <c r="FT404" s="1">
        <v>65535</v>
      </c>
      <c r="FU404" s="1">
        <v>65535</v>
      </c>
      <c r="FV404" s="1">
        <v>65535</v>
      </c>
      <c r="FW404" s="1">
        <v>65535</v>
      </c>
      <c r="FX404" s="1">
        <v>65535</v>
      </c>
      <c r="FY404" s="1">
        <v>65535</v>
      </c>
      <c r="FZ404" s="1">
        <v>65535</v>
      </c>
      <c r="GA404" s="1">
        <v>65535</v>
      </c>
      <c r="GB404" s="1">
        <v>65535</v>
      </c>
      <c r="GC404" s="1">
        <v>65535</v>
      </c>
      <c r="GD404" s="1">
        <v>65535</v>
      </c>
      <c r="GE404" s="1">
        <v>65535</v>
      </c>
      <c r="GF404" s="1">
        <v>65535</v>
      </c>
      <c r="GG404" s="1">
        <v>65535</v>
      </c>
      <c r="GH404" s="1">
        <v>65535</v>
      </c>
      <c r="GI404" s="1">
        <v>65535</v>
      </c>
      <c r="GJ404" s="1">
        <v>65535</v>
      </c>
      <c r="GK404" s="1">
        <v>65535</v>
      </c>
      <c r="GL404" s="1">
        <v>65535</v>
      </c>
      <c r="GM404" s="1">
        <v>65535</v>
      </c>
      <c r="GN404" s="1">
        <v>65535</v>
      </c>
      <c r="GO404" s="1">
        <v>65535</v>
      </c>
      <c r="GP404" s="1">
        <v>65535</v>
      </c>
      <c r="GQ404" s="1">
        <v>65535</v>
      </c>
      <c r="GR404" s="1">
        <v>65535</v>
      </c>
      <c r="GS404" s="1">
        <v>65535</v>
      </c>
      <c r="GT404" s="1">
        <v>65535</v>
      </c>
      <c r="GU404" s="1">
        <v>65535</v>
      </c>
      <c r="GV404" s="1">
        <v>65535</v>
      </c>
      <c r="GW404" s="1">
        <v>65535</v>
      </c>
      <c r="GX404" s="1">
        <v>65535</v>
      </c>
      <c r="GY404" s="1">
        <v>65535</v>
      </c>
      <c r="GZ404" s="1">
        <v>65535</v>
      </c>
      <c r="HA404" s="1">
        <v>65535</v>
      </c>
      <c r="HB404" s="1">
        <v>65535</v>
      </c>
      <c r="HC404" s="1">
        <v>65535</v>
      </c>
      <c r="HD404" s="1">
        <v>65535</v>
      </c>
      <c r="HE404" s="1">
        <v>65535</v>
      </c>
      <c r="HF404" s="1">
        <v>65535</v>
      </c>
      <c r="HG404" s="1">
        <v>65535</v>
      </c>
      <c r="HH404" s="1">
        <v>65535</v>
      </c>
      <c r="HI404" s="1">
        <v>65535</v>
      </c>
      <c r="HJ404" s="1">
        <v>65535</v>
      </c>
      <c r="HK404" s="1">
        <v>65535</v>
      </c>
      <c r="HL404" s="1">
        <v>65535</v>
      </c>
      <c r="HM404" s="1">
        <v>65535</v>
      </c>
      <c r="HN404" s="1">
        <v>65535</v>
      </c>
      <c r="HO404" s="1">
        <v>65535</v>
      </c>
      <c r="HP404" s="1">
        <v>65535</v>
      </c>
      <c r="HQ404" s="1">
        <v>65535</v>
      </c>
      <c r="HR404" s="1">
        <v>27</v>
      </c>
      <c r="HS404" s="1">
        <v>26.1</v>
      </c>
      <c r="HT404" s="1">
        <v>25.2</v>
      </c>
      <c r="HU404" s="1">
        <v>27.1</v>
      </c>
      <c r="HV404" s="1">
        <v>27.8</v>
      </c>
      <c r="HW404" s="1">
        <v>27.4</v>
      </c>
      <c r="HX404" s="1">
        <v>26.8</v>
      </c>
      <c r="HY404" s="1">
        <v>27.9</v>
      </c>
      <c r="HZ404" s="1">
        <v>27.9</v>
      </c>
      <c r="IA404" s="1">
        <v>27.9</v>
      </c>
      <c r="IB404" s="1">
        <v>28</v>
      </c>
      <c r="IC404" s="1">
        <v>26.9</v>
      </c>
      <c r="ID404" s="1">
        <v>27.6</v>
      </c>
      <c r="IE404" s="1">
        <v>27.8</v>
      </c>
      <c r="IF404" s="1">
        <v>27.5</v>
      </c>
      <c r="IG404" s="1">
        <v>27.6</v>
      </c>
      <c r="IH404" s="1">
        <v>25.7</v>
      </c>
      <c r="II404" s="1">
        <v>28</v>
      </c>
      <c r="IJ404" s="1">
        <v>27.9</v>
      </c>
      <c r="IK404" s="1">
        <v>27.7</v>
      </c>
      <c r="IL404" s="1">
        <v>27.8</v>
      </c>
      <c r="IM404" s="1">
        <v>27.4</v>
      </c>
      <c r="IN404" s="1">
        <v>27.4</v>
      </c>
      <c r="IO404" s="1">
        <v>25.3</v>
      </c>
      <c r="IP404" s="1">
        <v>25</v>
      </c>
      <c r="IQ404" s="1">
        <v>26.1</v>
      </c>
      <c r="IR404" s="1">
        <v>26.7</v>
      </c>
      <c r="IS404" s="1">
        <v>26.7</v>
      </c>
      <c r="IT404" s="1">
        <v>25.3</v>
      </c>
      <c r="IU404" s="1">
        <v>27.7</v>
      </c>
      <c r="IV404" s="1">
        <v>27.6</v>
      </c>
      <c r="IW404" s="1">
        <v>27.3</v>
      </c>
      <c r="IX404" s="1">
        <v>24.8</v>
      </c>
      <c r="IY404" s="1">
        <v>25.5</v>
      </c>
      <c r="IZ404" s="1">
        <v>25.2</v>
      </c>
      <c r="JA404" s="1">
        <v>26.5</v>
      </c>
      <c r="JB404" s="1">
        <v>27.9</v>
      </c>
      <c r="JC404" s="1">
        <v>27.7</v>
      </c>
      <c r="JD404" s="1">
        <v>27.8</v>
      </c>
      <c r="JE404" s="1">
        <v>26.6</v>
      </c>
      <c r="JF404" s="1">
        <v>28.1</v>
      </c>
      <c r="JG404" s="1">
        <v>26.8</v>
      </c>
      <c r="JH404" s="1">
        <v>25.7</v>
      </c>
      <c r="JI404" s="1">
        <v>26.8</v>
      </c>
      <c r="JJ404" s="1">
        <v>26.4</v>
      </c>
      <c r="JK404" s="1">
        <v>26.6</v>
      </c>
      <c r="JL404" s="1">
        <v>25.2</v>
      </c>
      <c r="JM404" s="1">
        <v>24.5</v>
      </c>
      <c r="JN404" s="1">
        <v>24.9</v>
      </c>
      <c r="JO404" s="1">
        <v>24.3</v>
      </c>
      <c r="JP404" s="1">
        <v>24.6</v>
      </c>
      <c r="JQ404" s="1">
        <v>24.6</v>
      </c>
      <c r="JR404" s="1">
        <v>24.7</v>
      </c>
      <c r="JS404" s="1">
        <v>26.9</v>
      </c>
      <c r="JT404" s="1">
        <v>24.7</v>
      </c>
      <c r="JU404" s="1">
        <v>22.6</v>
      </c>
      <c r="JV404" s="1">
        <v>24.6</v>
      </c>
      <c r="JW404" s="1">
        <v>24.5</v>
      </c>
      <c r="JX404" s="1">
        <v>23.3</v>
      </c>
      <c r="JY404" s="1">
        <v>25.8</v>
      </c>
      <c r="JZ404" s="1">
        <v>22.5</v>
      </c>
      <c r="KA404" s="1">
        <v>22.2</v>
      </c>
      <c r="KB404" s="1">
        <v>25.5</v>
      </c>
      <c r="KC404" s="1">
        <v>26.4</v>
      </c>
      <c r="KD404" s="1">
        <v>26.7</v>
      </c>
      <c r="KE404" s="1">
        <v>65535</v>
      </c>
      <c r="KF404" s="1">
        <v>65535</v>
      </c>
      <c r="KG404" s="1">
        <v>65535</v>
      </c>
      <c r="KH404" s="1">
        <v>65535</v>
      </c>
      <c r="KI404" s="1">
        <v>65535</v>
      </c>
      <c r="KJ404" s="1">
        <v>65535</v>
      </c>
      <c r="KK404" s="1">
        <v>65535</v>
      </c>
      <c r="KL404" s="1">
        <v>65535</v>
      </c>
      <c r="KM404" s="1">
        <v>65535</v>
      </c>
      <c r="KN404" s="1">
        <v>65535</v>
      </c>
      <c r="KO404" s="1">
        <v>65535</v>
      </c>
      <c r="KP404" s="1">
        <v>65535</v>
      </c>
      <c r="KQ404" s="1">
        <v>65535</v>
      </c>
      <c r="KR404" s="1">
        <v>65535</v>
      </c>
      <c r="KS404" s="1">
        <v>65535</v>
      </c>
      <c r="KT404" s="1">
        <v>65535</v>
      </c>
      <c r="KU404" s="1">
        <v>65535</v>
      </c>
      <c r="KV404" s="1">
        <v>65535</v>
      </c>
      <c r="KW404" s="1">
        <v>65535</v>
      </c>
      <c r="KX404" s="1">
        <v>65535</v>
      </c>
      <c r="KY404" s="1">
        <v>65535</v>
      </c>
      <c r="KZ404" s="1">
        <v>65535</v>
      </c>
      <c r="LA404" s="1">
        <v>65535</v>
      </c>
      <c r="LB404" s="1">
        <v>65535</v>
      </c>
      <c r="LC404" s="1">
        <v>65535</v>
      </c>
      <c r="LD404" s="1">
        <v>65535</v>
      </c>
      <c r="LE404" s="1">
        <v>65535</v>
      </c>
      <c r="LF404" s="1">
        <v>65535</v>
      </c>
      <c r="LG404" s="1">
        <v>65535</v>
      </c>
      <c r="LH404" s="1">
        <v>65535</v>
      </c>
      <c r="LI404" s="1">
        <v>65535</v>
      </c>
      <c r="LJ404" s="1">
        <v>65535</v>
      </c>
      <c r="LK404" s="1">
        <v>65535</v>
      </c>
      <c r="LL404" s="1">
        <v>65535</v>
      </c>
      <c r="LM404" s="1">
        <v>65535</v>
      </c>
      <c r="LN404" s="1">
        <v>65535</v>
      </c>
      <c r="LO404" s="1">
        <v>65535</v>
      </c>
      <c r="LP404" s="1">
        <v>65535</v>
      </c>
      <c r="LQ404" s="1">
        <v>65535</v>
      </c>
      <c r="LR404" s="1">
        <v>65535</v>
      </c>
      <c r="LS404" s="1">
        <v>65535</v>
      </c>
      <c r="LT404" s="1">
        <v>65535</v>
      </c>
      <c r="LU404" s="1">
        <v>65535</v>
      </c>
      <c r="LV404" s="1">
        <v>65535</v>
      </c>
      <c r="LW404" s="1">
        <v>65535</v>
      </c>
      <c r="LX404" s="1">
        <v>65535</v>
      </c>
      <c r="LY404" s="1">
        <v>65535</v>
      </c>
      <c r="LZ404" s="1">
        <v>65535</v>
      </c>
      <c r="MA404" s="1">
        <v>65535</v>
      </c>
      <c r="MB404" s="1">
        <v>65535</v>
      </c>
      <c r="MC404" s="1">
        <v>65535</v>
      </c>
      <c r="MD404" s="1">
        <v>65535</v>
      </c>
      <c r="ME404" s="1">
        <v>65535</v>
      </c>
      <c r="MF404" s="1">
        <v>65535</v>
      </c>
      <c r="MG404" s="1">
        <v>65535</v>
      </c>
      <c r="MH404" s="1">
        <v>65535</v>
      </c>
      <c r="MI404" s="1">
        <v>65535</v>
      </c>
      <c r="MJ404" s="1">
        <v>65535</v>
      </c>
      <c r="MK404" s="1">
        <v>65535</v>
      </c>
      <c r="ML404" s="1">
        <v>65535</v>
      </c>
      <c r="MM404" s="1">
        <v>65535</v>
      </c>
      <c r="MN404" s="1">
        <v>65535</v>
      </c>
      <c r="MO404" s="1">
        <v>65535</v>
      </c>
      <c r="MP404" s="1">
        <v>65535</v>
      </c>
      <c r="MQ404" s="1">
        <v>65535</v>
      </c>
      <c r="MR404" s="1">
        <v>65535</v>
      </c>
      <c r="MS404" s="1">
        <v>65535</v>
      </c>
      <c r="MT404" s="1">
        <v>65535</v>
      </c>
      <c r="MU404" s="1">
        <v>65535</v>
      </c>
      <c r="MV404" s="1">
        <v>65535</v>
      </c>
      <c r="MW404" s="1">
        <v>65535</v>
      </c>
      <c r="MX404" s="1">
        <v>65535</v>
      </c>
      <c r="MY404" s="1">
        <v>65535</v>
      </c>
      <c r="MZ404" s="1">
        <v>65535</v>
      </c>
      <c r="NA404" s="1">
        <v>65535</v>
      </c>
      <c r="NB404" s="1">
        <v>65535</v>
      </c>
      <c r="NC404" s="1">
        <v>65535</v>
      </c>
      <c r="ND404" s="1">
        <v>65535</v>
      </c>
      <c r="NE404" s="1">
        <v>65535</v>
      </c>
      <c r="NF404" s="1">
        <v>65535</v>
      </c>
      <c r="NG404" s="1">
        <v>65535</v>
      </c>
      <c r="NH404" s="1">
        <v>65535</v>
      </c>
      <c r="NI404" s="1">
        <v>65535</v>
      </c>
      <c r="NJ404" s="6">
        <f t="shared" si="319"/>
        <v>0.967741935483871</v>
      </c>
      <c r="NK404" s="3">
        <f t="shared" si="320"/>
        <v>0.9642857142857143</v>
      </c>
      <c r="NL404" s="3">
        <f t="shared" si="321"/>
        <v>0.4838709677419355</v>
      </c>
      <c r="NM404" s="3">
        <f t="shared" si="322"/>
        <v>0</v>
      </c>
      <c r="NN404" s="3">
        <f t="shared" si="323"/>
        <v>0</v>
      </c>
      <c r="NO404" s="3">
        <f t="shared" si="324"/>
        <v>0</v>
      </c>
      <c r="NP404" s="3">
        <f t="shared" si="325"/>
        <v>0</v>
      </c>
      <c r="NQ404" s="3">
        <f t="shared" si="326"/>
        <v>0.83870967741935487</v>
      </c>
      <c r="NR404" s="3">
        <f t="shared" si="327"/>
        <v>1</v>
      </c>
      <c r="NS404" s="3">
        <f t="shared" si="328"/>
        <v>0.29032258064516131</v>
      </c>
      <c r="NT404" s="3">
        <f t="shared" si="329"/>
        <v>0</v>
      </c>
      <c r="NU404" s="3">
        <f t="shared" si="330"/>
        <v>0</v>
      </c>
      <c r="NV404" s="3">
        <f t="shared" si="331"/>
        <v>0.37534246575342467</v>
      </c>
      <c r="NW404" s="5">
        <f t="shared" si="332"/>
        <v>23.36</v>
      </c>
      <c r="NX404" s="1">
        <f t="shared" si="333"/>
        <v>23.729629629629631</v>
      </c>
      <c r="NY404" s="1" t="e">
        <f t="shared" si="334"/>
        <v>#N/A</v>
      </c>
      <c r="NZ404" s="1" t="e">
        <f t="shared" si="335"/>
        <v>#N/A</v>
      </c>
      <c r="OA404" s="1" t="e">
        <f t="shared" si="336"/>
        <v>#N/A</v>
      </c>
      <c r="OB404" s="1" t="e">
        <f t="shared" si="337"/>
        <v>#N/A</v>
      </c>
      <c r="OC404" s="1" t="e">
        <f t="shared" si="338"/>
        <v>#N/A</v>
      </c>
      <c r="OD404" s="1">
        <f t="shared" si="339"/>
        <v>27.107692307692307</v>
      </c>
      <c r="OE404" s="1">
        <f t="shared" si="340"/>
        <v>26.023333333333337</v>
      </c>
      <c r="OF404" s="1" t="e">
        <f t="shared" si="341"/>
        <v>#N/A</v>
      </c>
      <c r="OG404" s="1" t="e">
        <f t="shared" si="342"/>
        <v>#N/A</v>
      </c>
      <c r="OH404" s="1" t="e">
        <f t="shared" si="343"/>
        <v>#N/A</v>
      </c>
      <c r="OI404" s="111" t="e">
        <f>NA()</f>
        <v>#N/A</v>
      </c>
      <c r="OJ404" s="112" t="e">
        <f>NA()</f>
        <v>#N/A</v>
      </c>
      <c r="OK404" s="112" t="e">
        <f>NA()</f>
        <v>#N/A</v>
      </c>
      <c r="OL404" s="112" t="e">
        <f>NA()</f>
        <v>#N/A</v>
      </c>
      <c r="OM404" s="112" t="e">
        <f>NA()</f>
        <v>#N/A</v>
      </c>
      <c r="ON404" s="112" t="e">
        <f>NA()</f>
        <v>#N/A</v>
      </c>
      <c r="OO404" s="112" t="e">
        <f>NA()</f>
        <v>#N/A</v>
      </c>
      <c r="OP404" s="112" t="e">
        <f>NA()</f>
        <v>#N/A</v>
      </c>
      <c r="OQ404" s="112" t="e">
        <f>NA()</f>
        <v>#N/A</v>
      </c>
      <c r="OR404" s="112" t="e">
        <f>NA()</f>
        <v>#N/A</v>
      </c>
      <c r="OS404" s="112" t="e">
        <f>NA()</f>
        <v>#N/A</v>
      </c>
      <c r="OT404" s="112" t="e">
        <f>NA()</f>
        <v>#N/A</v>
      </c>
      <c r="OU404" s="5" t="e">
        <f t="shared" si="295"/>
        <v>#N/A</v>
      </c>
      <c r="OV404" s="1" t="e">
        <f t="shared" si="296"/>
        <v>#N/A</v>
      </c>
      <c r="OW404" s="1" t="e">
        <f t="shared" si="297"/>
        <v>#N/A</v>
      </c>
      <c r="OX404" s="1" t="e">
        <f t="shared" si="298"/>
        <v>#N/A</v>
      </c>
      <c r="OY404" s="1" t="e">
        <f t="shared" si="299"/>
        <v>#N/A</v>
      </c>
      <c r="OZ404" s="1" t="e">
        <f t="shared" si="300"/>
        <v>#N/A</v>
      </c>
      <c r="PA404" s="1" t="e">
        <f t="shared" si="301"/>
        <v>#N/A</v>
      </c>
      <c r="PB404" s="1" t="e">
        <f t="shared" si="302"/>
        <v>#N/A</v>
      </c>
      <c r="PC404" s="1" t="e">
        <f t="shared" si="303"/>
        <v>#N/A</v>
      </c>
      <c r="PD404" s="1" t="e">
        <f t="shared" si="304"/>
        <v>#N/A</v>
      </c>
      <c r="PE404" s="1" t="e">
        <f t="shared" si="305"/>
        <v>#N/A</v>
      </c>
      <c r="PF404" s="1" t="e">
        <f t="shared" si="306"/>
        <v>#N/A</v>
      </c>
      <c r="PG404" s="111" t="e">
        <f>NA()</f>
        <v>#N/A</v>
      </c>
      <c r="PH404" s="112" t="e">
        <f>NA()</f>
        <v>#N/A</v>
      </c>
      <c r="PI404" s="112" t="e">
        <f>NA()</f>
        <v>#N/A</v>
      </c>
      <c r="PJ404" s="112" t="e">
        <f>NA()</f>
        <v>#N/A</v>
      </c>
      <c r="PK404" s="112" t="e">
        <f>NA()</f>
        <v>#N/A</v>
      </c>
      <c r="PL404" s="112" t="e">
        <f>NA()</f>
        <v>#N/A</v>
      </c>
      <c r="PM404" s="112" t="e">
        <f>NA()</f>
        <v>#N/A</v>
      </c>
      <c r="PN404" s="112" t="e">
        <f>NA()</f>
        <v>#N/A</v>
      </c>
      <c r="PO404" s="112" t="e">
        <f>NA()</f>
        <v>#N/A</v>
      </c>
      <c r="PP404" s="112" t="e">
        <f>NA()</f>
        <v>#N/A</v>
      </c>
      <c r="PQ404" s="112" t="e">
        <f>NA()</f>
        <v>#N/A</v>
      </c>
      <c r="PR404" s="137" t="e">
        <f>NA()</f>
        <v>#N/A</v>
      </c>
      <c r="PS404" s="5">
        <f t="array" ref="PS404">+IF(ISERROR($NW404)=FALSE,MIN(IF($H404:$AL404&lt;65534,$H404:$AL404,"")),NA())</f>
        <v>19.100000000000001</v>
      </c>
      <c r="PT404" s="1">
        <f t="array" ref="PT404">+IF(ISERROR($NX404)=FALSE,MIN(IF($AM404:$BN404&lt;65534,$AM404:$BN404,"")),NA())</f>
        <v>20.399999999999999</v>
      </c>
      <c r="PU404" s="1" t="e">
        <f t="array" ref="PU404">+IF(ISERROR($NY404)=FALSE,MIN(IF($BP404:$CT404&lt;65534,$BP404:$CT404,"")),NA())</f>
        <v>#N/A</v>
      </c>
      <c r="PV404" s="1" t="e">
        <f t="array" ref="PV404">+IF(ISERROR($NZ404)=FALSE,MIN(IF($CU404:$DX404&lt;65534,$CU404:$DX404,"")),NA())</f>
        <v>#N/A</v>
      </c>
      <c r="PW404" s="1" t="e">
        <f t="array" ref="PW404">+IF(ISERROR($OA404)=FALSE,MIN(IF($DY404:$FC404&lt;65534,$DY404:$FC404,"")),NA())</f>
        <v>#N/A</v>
      </c>
      <c r="PX404" s="1" t="e">
        <f t="array" ref="PX404">+IF(ISERROR($OB404)=FALSE,MIN(IF($FD404:$GG404&lt;65534,$FD404:$GG404,"")),NA())</f>
        <v>#N/A</v>
      </c>
      <c r="PY404" s="1" t="e">
        <f t="array" ref="PY404">+IF(ISERROR($OC404)=FALSE,MIN(IF($GH404:$HL404&lt;65534,$GH404:$HL404,"")),NA())</f>
        <v>#N/A</v>
      </c>
      <c r="PZ404" s="1">
        <f t="array" ref="PZ404">+IF(ISERROR($OD404)=FALSE,MIN(IF($HM404:$IQ404&lt;65534,$HM404:$IQ404,"")),NA())</f>
        <v>25</v>
      </c>
      <c r="QA404" s="1">
        <f t="array" ref="QA404">+IF(ISERROR($OE404)=FALSE,MIN(IF($IR404:$JU404&lt;65534,$IR404:$JU404,"")),NA())</f>
        <v>22.6</v>
      </c>
      <c r="QB404" s="1" t="e">
        <f t="array" ref="QB404">+IF(ISERROR($OF404)=FALSE,MIN(IF($JV404:$KZ404&lt;65534,$JV404:$KZ404,"")),NA())</f>
        <v>#N/A</v>
      </c>
      <c r="QC404" s="1" t="e">
        <f t="array" ref="QC404">+IF(ISERROR($OG404)=FALSE,MIN(IF($LA404:$MD404&lt;65534,$LA404:$MD404,"")),NA())</f>
        <v>#N/A</v>
      </c>
      <c r="QD404" s="1" t="e">
        <f t="array" ref="QD404">+IF(ISERROR($OH404)=FALSE,MIN(IF($ME404:$NI404&lt;65534,$ME404:$NI404,"")),NA())</f>
        <v>#N/A</v>
      </c>
      <c r="QE404" s="5" t="e">
        <f t="shared" si="307"/>
        <v>#N/A</v>
      </c>
      <c r="QF404" s="1" t="e">
        <f t="shared" si="308"/>
        <v>#N/A</v>
      </c>
      <c r="QG404" s="1" t="e">
        <f t="shared" si="309"/>
        <v>#N/A</v>
      </c>
      <c r="QH404" s="1" t="e">
        <f t="shared" si="310"/>
        <v>#N/A</v>
      </c>
      <c r="QI404" s="1" t="e">
        <f t="shared" si="311"/>
        <v>#N/A</v>
      </c>
      <c r="QJ404" s="1" t="e">
        <f t="shared" si="312"/>
        <v>#N/A</v>
      </c>
      <c r="QK404" s="1" t="e">
        <f t="shared" si="313"/>
        <v>#N/A</v>
      </c>
      <c r="QL404" s="1" t="e">
        <f t="shared" si="314"/>
        <v>#N/A</v>
      </c>
      <c r="QM404" s="1" t="e">
        <f t="shared" si="315"/>
        <v>#N/A</v>
      </c>
      <c r="QN404" s="1" t="e">
        <f t="shared" si="316"/>
        <v>#N/A</v>
      </c>
      <c r="QO404" s="1" t="e">
        <f t="shared" si="317"/>
        <v>#N/A</v>
      </c>
      <c r="QP404" s="1" t="e">
        <f t="shared" si="318"/>
        <v>#N/A</v>
      </c>
      <c r="QQ404" s="5" t="s">
        <v>893</v>
      </c>
    </row>
    <row r="405" spans="1:459" s="1" customFormat="1" x14ac:dyDescent="0.2">
      <c r="A405" s="107">
        <v>15075501</v>
      </c>
      <c r="B405" s="108">
        <v>-71.982888888888894</v>
      </c>
      <c r="C405" s="108">
        <v>12.224305555555556</v>
      </c>
      <c r="D405" s="109">
        <v>10</v>
      </c>
      <c r="E405" s="110" t="s">
        <v>753</v>
      </c>
      <c r="F405" s="110" t="s">
        <v>752</v>
      </c>
      <c r="G405" s="110" t="s">
        <v>410</v>
      </c>
      <c r="H405" s="1">
        <v>65535</v>
      </c>
      <c r="I405" s="1">
        <v>24.5</v>
      </c>
      <c r="J405" s="1">
        <v>24.9</v>
      </c>
      <c r="K405" s="1">
        <v>25</v>
      </c>
      <c r="L405" s="1">
        <v>24.7</v>
      </c>
      <c r="M405" s="1">
        <v>23.9</v>
      </c>
      <c r="N405" s="1">
        <v>24.3</v>
      </c>
      <c r="O405" s="1">
        <v>23.6</v>
      </c>
      <c r="P405" s="1">
        <v>22.7</v>
      </c>
      <c r="Q405" s="1">
        <v>21.4</v>
      </c>
      <c r="R405" s="1">
        <v>21.6</v>
      </c>
      <c r="S405" s="1">
        <v>24.1</v>
      </c>
      <c r="T405" s="1">
        <v>24.1</v>
      </c>
      <c r="U405" s="1">
        <v>23.6</v>
      </c>
      <c r="V405" s="1">
        <v>23.9</v>
      </c>
      <c r="W405" s="1">
        <v>23.7</v>
      </c>
      <c r="X405" s="1">
        <v>24.7</v>
      </c>
      <c r="Y405" s="1">
        <v>24.6</v>
      </c>
      <c r="Z405" s="1">
        <v>24.8</v>
      </c>
      <c r="AA405" s="1">
        <v>24.7</v>
      </c>
      <c r="AB405" s="1">
        <v>24.2</v>
      </c>
      <c r="AC405" s="1">
        <v>24.5</v>
      </c>
      <c r="AD405" s="1">
        <v>25</v>
      </c>
      <c r="AE405" s="1">
        <v>25</v>
      </c>
      <c r="AF405" s="1">
        <v>25.1</v>
      </c>
      <c r="AG405" s="1">
        <v>24.3</v>
      </c>
      <c r="AH405" s="1">
        <v>24.4</v>
      </c>
      <c r="AI405" s="1">
        <v>23.7</v>
      </c>
      <c r="AJ405" s="1">
        <v>23.2</v>
      </c>
      <c r="AK405" s="1">
        <v>23.9</v>
      </c>
      <c r="AL405" s="1">
        <v>24.5</v>
      </c>
      <c r="AM405" s="1">
        <v>65535</v>
      </c>
      <c r="AN405" s="1">
        <v>23.6</v>
      </c>
      <c r="AO405" s="1">
        <v>23.9</v>
      </c>
      <c r="AP405" s="1">
        <v>23.9</v>
      </c>
      <c r="AQ405" s="1">
        <v>24.1</v>
      </c>
      <c r="AR405" s="1">
        <v>24.2</v>
      </c>
      <c r="AS405" s="1">
        <v>24.7</v>
      </c>
      <c r="AT405" s="1">
        <v>24.4</v>
      </c>
      <c r="AU405" s="1">
        <v>23.9</v>
      </c>
      <c r="AV405" s="1">
        <v>24.1</v>
      </c>
      <c r="AW405" s="1">
        <v>24.5</v>
      </c>
      <c r="AX405" s="1">
        <v>25.1</v>
      </c>
      <c r="AY405" s="1">
        <v>24.8</v>
      </c>
      <c r="AZ405" s="1">
        <v>24.5</v>
      </c>
      <c r="BA405" s="1">
        <v>24.8</v>
      </c>
      <c r="BB405" s="1">
        <v>24.8</v>
      </c>
      <c r="BC405" s="1">
        <v>25.3</v>
      </c>
      <c r="BD405" s="1">
        <v>24.9</v>
      </c>
      <c r="BE405" s="1">
        <v>24.3</v>
      </c>
      <c r="BF405" s="1">
        <v>25.2</v>
      </c>
      <c r="BG405" s="1">
        <v>24.9</v>
      </c>
      <c r="BH405" s="1">
        <v>24.6</v>
      </c>
      <c r="BI405" s="1">
        <v>25.1</v>
      </c>
      <c r="BJ405" s="1">
        <v>24.8</v>
      </c>
      <c r="BK405" s="1">
        <v>23.9</v>
      </c>
      <c r="BL405" s="1">
        <v>24.7</v>
      </c>
      <c r="BM405" s="1">
        <v>24</v>
      </c>
      <c r="BN405" s="1">
        <v>24.9</v>
      </c>
      <c r="BO405" s="102"/>
      <c r="BP405" s="1">
        <v>25.1</v>
      </c>
      <c r="BQ405" s="1">
        <v>24.2</v>
      </c>
      <c r="BR405" s="1">
        <v>24.2</v>
      </c>
      <c r="BS405" s="1">
        <v>24.4</v>
      </c>
      <c r="BT405" s="1">
        <v>24.7</v>
      </c>
      <c r="BU405" s="1">
        <v>24.6</v>
      </c>
      <c r="BV405" s="1">
        <v>24.3</v>
      </c>
      <c r="BW405" s="1">
        <v>24.9</v>
      </c>
      <c r="BX405" s="1">
        <v>24.9</v>
      </c>
      <c r="BY405" s="1">
        <v>25.4</v>
      </c>
      <c r="BZ405" s="1">
        <v>24.9</v>
      </c>
      <c r="CA405" s="1">
        <v>24.2</v>
      </c>
      <c r="CB405" s="1">
        <v>24.4</v>
      </c>
      <c r="CC405" s="1">
        <v>25.3</v>
      </c>
      <c r="CD405" s="1">
        <v>25.4</v>
      </c>
      <c r="CE405" s="1">
        <v>24.8</v>
      </c>
      <c r="CF405" s="1">
        <v>65535</v>
      </c>
      <c r="CG405" s="1">
        <v>65535</v>
      </c>
      <c r="CH405" s="1">
        <v>65535</v>
      </c>
      <c r="CI405" s="1">
        <v>65535</v>
      </c>
      <c r="CJ405" s="1">
        <v>65535</v>
      </c>
      <c r="CK405" s="1">
        <v>65535</v>
      </c>
      <c r="CL405" s="1">
        <v>65535</v>
      </c>
      <c r="CM405" s="1">
        <v>65535</v>
      </c>
      <c r="CN405" s="1">
        <v>65535</v>
      </c>
      <c r="CO405" s="1">
        <v>65535</v>
      </c>
      <c r="CP405" s="1">
        <v>65535</v>
      </c>
      <c r="CQ405" s="1">
        <v>65535</v>
      </c>
      <c r="CR405" s="1">
        <v>65535</v>
      </c>
      <c r="CS405" s="1">
        <v>65535</v>
      </c>
      <c r="CT405" s="1">
        <v>65535</v>
      </c>
      <c r="CU405" s="1">
        <v>65535</v>
      </c>
      <c r="CV405" s="1">
        <v>65535</v>
      </c>
      <c r="CW405" s="1">
        <v>65535</v>
      </c>
      <c r="CX405" s="1">
        <v>65535</v>
      </c>
      <c r="CY405" s="1">
        <v>65535</v>
      </c>
      <c r="CZ405" s="1">
        <v>65535</v>
      </c>
      <c r="DA405" s="1">
        <v>65535</v>
      </c>
      <c r="DB405" s="1">
        <v>65535</v>
      </c>
      <c r="DC405" s="1">
        <v>65535</v>
      </c>
      <c r="DD405" s="1">
        <v>65535</v>
      </c>
      <c r="DE405" s="1">
        <v>65535</v>
      </c>
      <c r="DF405" s="1">
        <v>65535</v>
      </c>
      <c r="DG405" s="1">
        <v>65535</v>
      </c>
      <c r="DH405" s="1">
        <v>65535</v>
      </c>
      <c r="DI405" s="1">
        <v>65535</v>
      </c>
      <c r="DJ405" s="1">
        <v>65535</v>
      </c>
      <c r="DK405" s="1">
        <v>65535</v>
      </c>
      <c r="DL405" s="1">
        <v>65535</v>
      </c>
      <c r="DM405" s="1">
        <v>65535</v>
      </c>
      <c r="DN405" s="1">
        <v>65535</v>
      </c>
      <c r="DO405" s="1">
        <v>65535</v>
      </c>
      <c r="DP405" s="1">
        <v>65535</v>
      </c>
      <c r="DQ405" s="1">
        <v>65535</v>
      </c>
      <c r="DR405" s="1">
        <v>65535</v>
      </c>
      <c r="DS405" s="1">
        <v>65535</v>
      </c>
      <c r="DT405" s="1">
        <v>65535</v>
      </c>
      <c r="DU405" s="1">
        <v>65535</v>
      </c>
      <c r="DV405" s="1">
        <v>65535</v>
      </c>
      <c r="DW405" s="1">
        <v>65535</v>
      </c>
      <c r="DX405" s="1">
        <v>65535</v>
      </c>
      <c r="DY405" s="1">
        <v>65535</v>
      </c>
      <c r="DZ405" s="1">
        <v>65535</v>
      </c>
      <c r="EA405" s="1">
        <v>65535</v>
      </c>
      <c r="EB405" s="1">
        <v>65535</v>
      </c>
      <c r="EC405" s="1">
        <v>65535</v>
      </c>
      <c r="ED405" s="1">
        <v>65535</v>
      </c>
      <c r="EE405" s="1">
        <v>65535</v>
      </c>
      <c r="EF405" s="1">
        <v>65535</v>
      </c>
      <c r="EG405" s="1">
        <v>65535</v>
      </c>
      <c r="EH405" s="1">
        <v>65535</v>
      </c>
      <c r="EI405" s="1">
        <v>65535</v>
      </c>
      <c r="EJ405" s="1">
        <v>65535</v>
      </c>
      <c r="EK405" s="1">
        <v>65535</v>
      </c>
      <c r="EL405" s="1">
        <v>65535</v>
      </c>
      <c r="EM405" s="1">
        <v>65535</v>
      </c>
      <c r="EN405" s="1">
        <v>65535</v>
      </c>
      <c r="EO405" s="1">
        <v>65535</v>
      </c>
      <c r="EP405" s="1">
        <v>65535</v>
      </c>
      <c r="EQ405" s="1">
        <v>65535</v>
      </c>
      <c r="ER405" s="1">
        <v>65535</v>
      </c>
      <c r="ES405" s="1">
        <v>65535</v>
      </c>
      <c r="ET405" s="1">
        <v>65535</v>
      </c>
      <c r="EU405" s="1">
        <v>65535</v>
      </c>
      <c r="EV405" s="1">
        <v>65535</v>
      </c>
      <c r="EW405" s="1">
        <v>65535</v>
      </c>
      <c r="EX405" s="1">
        <v>65535</v>
      </c>
      <c r="EY405" s="1">
        <v>65535</v>
      </c>
      <c r="EZ405" s="1">
        <v>65535</v>
      </c>
      <c r="FA405" s="1">
        <v>65535</v>
      </c>
      <c r="FB405" s="1">
        <v>65535</v>
      </c>
      <c r="FC405" s="1">
        <v>65535</v>
      </c>
      <c r="FD405" s="1">
        <v>65535</v>
      </c>
      <c r="FE405" s="1">
        <v>65535</v>
      </c>
      <c r="FF405" s="1">
        <v>65535</v>
      </c>
      <c r="FG405" s="1">
        <v>65535</v>
      </c>
      <c r="FH405" s="1">
        <v>65535</v>
      </c>
      <c r="FI405" s="1">
        <v>65535</v>
      </c>
      <c r="FJ405" s="1">
        <v>65535</v>
      </c>
      <c r="FK405" s="1">
        <v>65535</v>
      </c>
      <c r="FL405" s="1">
        <v>65535</v>
      </c>
      <c r="FM405" s="1">
        <v>65535</v>
      </c>
      <c r="FN405" s="1">
        <v>65535</v>
      </c>
      <c r="FO405" s="1">
        <v>65535</v>
      </c>
      <c r="FP405" s="1">
        <v>65535</v>
      </c>
      <c r="FQ405" s="1">
        <v>65535</v>
      </c>
      <c r="FR405" s="1">
        <v>65535</v>
      </c>
      <c r="FS405" s="1">
        <v>65535</v>
      </c>
      <c r="FT405" s="1">
        <v>65535</v>
      </c>
      <c r="FU405" s="1">
        <v>65535</v>
      </c>
      <c r="FV405" s="1">
        <v>65535</v>
      </c>
      <c r="FW405" s="1">
        <v>65535</v>
      </c>
      <c r="FX405" s="1">
        <v>65535</v>
      </c>
      <c r="FY405" s="1">
        <v>65535</v>
      </c>
      <c r="FZ405" s="1">
        <v>65535</v>
      </c>
      <c r="GA405" s="1">
        <v>65535</v>
      </c>
      <c r="GB405" s="1">
        <v>65535</v>
      </c>
      <c r="GC405" s="1">
        <v>65535</v>
      </c>
      <c r="GD405" s="1">
        <v>65535</v>
      </c>
      <c r="GE405" s="1">
        <v>65535</v>
      </c>
      <c r="GF405" s="1">
        <v>65535</v>
      </c>
      <c r="GG405" s="1">
        <v>65535</v>
      </c>
      <c r="GH405" s="1">
        <v>65535</v>
      </c>
      <c r="GI405" s="1">
        <v>65535</v>
      </c>
      <c r="GJ405" s="1">
        <v>65535</v>
      </c>
      <c r="GK405" s="1">
        <v>65535</v>
      </c>
      <c r="GL405" s="1">
        <v>65535</v>
      </c>
      <c r="GM405" s="1">
        <v>65535</v>
      </c>
      <c r="GN405" s="1">
        <v>65535</v>
      </c>
      <c r="GO405" s="1">
        <v>65535</v>
      </c>
      <c r="GP405" s="1">
        <v>65535</v>
      </c>
      <c r="GQ405" s="1">
        <v>65535</v>
      </c>
      <c r="GR405" s="1">
        <v>65535</v>
      </c>
      <c r="GS405" s="1">
        <v>65535</v>
      </c>
      <c r="GT405" s="1">
        <v>65535</v>
      </c>
      <c r="GU405" s="1">
        <v>65535</v>
      </c>
      <c r="GV405" s="1">
        <v>65535</v>
      </c>
      <c r="GW405" s="1">
        <v>65535</v>
      </c>
      <c r="GX405" s="1">
        <v>65535</v>
      </c>
      <c r="GY405" s="1">
        <v>65535</v>
      </c>
      <c r="GZ405" s="1">
        <v>65535</v>
      </c>
      <c r="HA405" s="1">
        <v>65535</v>
      </c>
      <c r="HB405" s="1">
        <v>65535</v>
      </c>
      <c r="HC405" s="1">
        <v>65535</v>
      </c>
      <c r="HD405" s="1">
        <v>65535</v>
      </c>
      <c r="HE405" s="1">
        <v>65535</v>
      </c>
      <c r="HF405" s="1">
        <v>65535</v>
      </c>
      <c r="HG405" s="1">
        <v>65535</v>
      </c>
      <c r="HH405" s="1">
        <v>65535</v>
      </c>
      <c r="HI405" s="1">
        <v>65535</v>
      </c>
      <c r="HJ405" s="1">
        <v>65535</v>
      </c>
      <c r="HK405" s="1">
        <v>65535</v>
      </c>
      <c r="HL405" s="1">
        <v>65535</v>
      </c>
      <c r="HM405" s="1">
        <v>65535</v>
      </c>
      <c r="HN405" s="1">
        <v>65535</v>
      </c>
      <c r="HO405" s="1">
        <v>65535</v>
      </c>
      <c r="HP405" s="1">
        <v>65535</v>
      </c>
      <c r="HQ405" s="1">
        <v>65535</v>
      </c>
      <c r="HR405" s="1">
        <v>65535</v>
      </c>
      <c r="HS405" s="1">
        <v>65535</v>
      </c>
      <c r="HT405" s="1">
        <v>65535</v>
      </c>
      <c r="HU405" s="1">
        <v>65535</v>
      </c>
      <c r="HV405" s="1">
        <v>65535</v>
      </c>
      <c r="HW405" s="1">
        <v>65535</v>
      </c>
      <c r="HX405" s="1">
        <v>65535</v>
      </c>
      <c r="HY405" s="1">
        <v>65535</v>
      </c>
      <c r="HZ405" s="1">
        <v>65535</v>
      </c>
      <c r="IA405" s="1">
        <v>65535</v>
      </c>
      <c r="IB405" s="1">
        <v>65535</v>
      </c>
      <c r="IC405" s="1">
        <v>65535</v>
      </c>
      <c r="ID405" s="1">
        <v>65535</v>
      </c>
      <c r="IE405" s="1">
        <v>65535</v>
      </c>
      <c r="IF405" s="1">
        <v>65535</v>
      </c>
      <c r="IG405" s="1">
        <v>65535</v>
      </c>
      <c r="IH405" s="1">
        <v>65535</v>
      </c>
      <c r="II405" s="1">
        <v>65535</v>
      </c>
      <c r="IJ405" s="1">
        <v>65535</v>
      </c>
      <c r="IK405" s="1">
        <v>65535</v>
      </c>
      <c r="IL405" s="1">
        <v>65535</v>
      </c>
      <c r="IM405" s="1">
        <v>65535</v>
      </c>
      <c r="IN405" s="1">
        <v>65535</v>
      </c>
      <c r="IO405" s="1">
        <v>65535</v>
      </c>
      <c r="IP405" s="1">
        <v>65535</v>
      </c>
      <c r="IQ405" s="1">
        <v>65535</v>
      </c>
      <c r="IR405" s="1">
        <v>65535</v>
      </c>
      <c r="IS405" s="1">
        <v>65535</v>
      </c>
      <c r="IT405" s="1">
        <v>65535</v>
      </c>
      <c r="IU405" s="1">
        <v>65535</v>
      </c>
      <c r="IV405" s="1">
        <v>65535</v>
      </c>
      <c r="IW405" s="1">
        <v>65535</v>
      </c>
      <c r="IX405" s="1">
        <v>65535</v>
      </c>
      <c r="IY405" s="1">
        <v>65535</v>
      </c>
      <c r="IZ405" s="1">
        <v>65535</v>
      </c>
      <c r="JA405" s="1">
        <v>65535</v>
      </c>
      <c r="JB405" s="1">
        <v>65535</v>
      </c>
      <c r="JC405" s="1">
        <v>65535</v>
      </c>
      <c r="JD405" s="1">
        <v>65535</v>
      </c>
      <c r="JE405" s="1">
        <v>65535</v>
      </c>
      <c r="JF405" s="1">
        <v>65535</v>
      </c>
      <c r="JG405" s="1">
        <v>65535</v>
      </c>
      <c r="JH405" s="1">
        <v>65535</v>
      </c>
      <c r="JI405" s="1">
        <v>65535</v>
      </c>
      <c r="JJ405" s="1">
        <v>65535</v>
      </c>
      <c r="JK405" s="1">
        <v>65535</v>
      </c>
      <c r="JL405" s="1">
        <v>65535</v>
      </c>
      <c r="JM405" s="1">
        <v>65535</v>
      </c>
      <c r="JN405" s="1">
        <v>65535</v>
      </c>
      <c r="JO405" s="1">
        <v>65535</v>
      </c>
      <c r="JP405" s="1">
        <v>65535</v>
      </c>
      <c r="JQ405" s="1">
        <v>65535</v>
      </c>
      <c r="JR405" s="1">
        <v>65535</v>
      </c>
      <c r="JS405" s="1">
        <v>65535</v>
      </c>
      <c r="JT405" s="1">
        <v>65535</v>
      </c>
      <c r="JU405" s="1">
        <v>65535</v>
      </c>
      <c r="JV405" s="1">
        <v>65535</v>
      </c>
      <c r="JW405" s="1">
        <v>65535</v>
      </c>
      <c r="JX405" s="1">
        <v>65535</v>
      </c>
      <c r="JY405" s="1">
        <v>65535</v>
      </c>
      <c r="JZ405" s="1">
        <v>65535</v>
      </c>
      <c r="KA405" s="1">
        <v>65535</v>
      </c>
      <c r="KB405" s="1">
        <v>65535</v>
      </c>
      <c r="KC405" s="1">
        <v>65535</v>
      </c>
      <c r="KD405" s="1">
        <v>65535</v>
      </c>
      <c r="KE405" s="1">
        <v>65535</v>
      </c>
      <c r="KF405" s="1">
        <v>65535</v>
      </c>
      <c r="KG405" s="1">
        <v>65535</v>
      </c>
      <c r="KH405" s="1">
        <v>65535</v>
      </c>
      <c r="KI405" s="1">
        <v>65535</v>
      </c>
      <c r="KJ405" s="1">
        <v>65535</v>
      </c>
      <c r="KK405" s="1">
        <v>65535</v>
      </c>
      <c r="KL405" s="1">
        <v>65535</v>
      </c>
      <c r="KM405" s="1">
        <v>65535</v>
      </c>
      <c r="KN405" s="1">
        <v>65535</v>
      </c>
      <c r="KO405" s="1">
        <v>65535</v>
      </c>
      <c r="KP405" s="1">
        <v>65535</v>
      </c>
      <c r="KQ405" s="1">
        <v>65535</v>
      </c>
      <c r="KR405" s="1">
        <v>65535</v>
      </c>
      <c r="KS405" s="1">
        <v>65535</v>
      </c>
      <c r="KT405" s="1">
        <v>65535</v>
      </c>
      <c r="KU405" s="1">
        <v>65535</v>
      </c>
      <c r="KV405" s="1">
        <v>65535</v>
      </c>
      <c r="KW405" s="1">
        <v>65535</v>
      </c>
      <c r="KX405" s="1">
        <v>65535</v>
      </c>
      <c r="KY405" s="1">
        <v>65535</v>
      </c>
      <c r="KZ405" s="1">
        <v>65535</v>
      </c>
      <c r="LA405" s="1">
        <v>65535</v>
      </c>
      <c r="LB405" s="1">
        <v>65535</v>
      </c>
      <c r="LC405" s="1">
        <v>65535</v>
      </c>
      <c r="LD405" s="1">
        <v>65535</v>
      </c>
      <c r="LE405" s="1">
        <v>65535</v>
      </c>
      <c r="LF405" s="1">
        <v>65535</v>
      </c>
      <c r="LG405" s="1">
        <v>65535</v>
      </c>
      <c r="LH405" s="1">
        <v>65535</v>
      </c>
      <c r="LI405" s="1">
        <v>65535</v>
      </c>
      <c r="LJ405" s="1">
        <v>65535</v>
      </c>
      <c r="LK405" s="1">
        <v>65535</v>
      </c>
      <c r="LL405" s="1">
        <v>65535</v>
      </c>
      <c r="LM405" s="1">
        <v>65535</v>
      </c>
      <c r="LN405" s="1">
        <v>65535</v>
      </c>
      <c r="LO405" s="1">
        <v>65535</v>
      </c>
      <c r="LP405" s="1">
        <v>65535</v>
      </c>
      <c r="LQ405" s="1">
        <v>65535</v>
      </c>
      <c r="LR405" s="1">
        <v>65535</v>
      </c>
      <c r="LS405" s="1">
        <v>65535</v>
      </c>
      <c r="LT405" s="1">
        <v>65535</v>
      </c>
      <c r="LU405" s="1">
        <v>65535</v>
      </c>
      <c r="LV405" s="1">
        <v>65535</v>
      </c>
      <c r="LW405" s="1">
        <v>65535</v>
      </c>
      <c r="LX405" s="1">
        <v>65535</v>
      </c>
      <c r="LY405" s="1">
        <v>65535</v>
      </c>
      <c r="LZ405" s="1">
        <v>65535</v>
      </c>
      <c r="MA405" s="1">
        <v>65535</v>
      </c>
      <c r="MB405" s="1">
        <v>65535</v>
      </c>
      <c r="MC405" s="1">
        <v>65535</v>
      </c>
      <c r="MD405" s="1">
        <v>65535</v>
      </c>
      <c r="ME405" s="1">
        <v>65535</v>
      </c>
      <c r="MF405" s="1">
        <v>65535</v>
      </c>
      <c r="MG405" s="1">
        <v>65535</v>
      </c>
      <c r="MH405" s="1">
        <v>65535</v>
      </c>
      <c r="MI405" s="1">
        <v>65535</v>
      </c>
      <c r="MJ405" s="1">
        <v>65535</v>
      </c>
      <c r="MK405" s="1">
        <v>65535</v>
      </c>
      <c r="ML405" s="1">
        <v>65535</v>
      </c>
      <c r="MM405" s="1">
        <v>65535</v>
      </c>
      <c r="MN405" s="1">
        <v>65535</v>
      </c>
      <c r="MO405" s="1">
        <v>65535</v>
      </c>
      <c r="MP405" s="1">
        <v>65535</v>
      </c>
      <c r="MQ405" s="1">
        <v>65535</v>
      </c>
      <c r="MR405" s="1">
        <v>65535</v>
      </c>
      <c r="MS405" s="1">
        <v>65535</v>
      </c>
      <c r="MT405" s="1">
        <v>65535</v>
      </c>
      <c r="MU405" s="1">
        <v>65535</v>
      </c>
      <c r="MV405" s="1">
        <v>65535</v>
      </c>
      <c r="MW405" s="1">
        <v>65535</v>
      </c>
      <c r="MX405" s="1">
        <v>65535</v>
      </c>
      <c r="MY405" s="1">
        <v>65535</v>
      </c>
      <c r="MZ405" s="1">
        <v>65535</v>
      </c>
      <c r="NA405" s="1">
        <v>65535</v>
      </c>
      <c r="NB405" s="1">
        <v>65535</v>
      </c>
      <c r="NC405" s="1">
        <v>65535</v>
      </c>
      <c r="ND405" s="1">
        <v>65535</v>
      </c>
      <c r="NE405" s="1">
        <v>65535</v>
      </c>
      <c r="NF405" s="1">
        <v>65535</v>
      </c>
      <c r="NG405" s="1">
        <v>65535</v>
      </c>
      <c r="NH405" s="1">
        <v>65535</v>
      </c>
      <c r="NI405" s="1">
        <v>65535</v>
      </c>
      <c r="NJ405" s="6">
        <f t="shared" si="319"/>
        <v>0.967741935483871</v>
      </c>
      <c r="NK405" s="3">
        <f t="shared" si="320"/>
        <v>0.9642857142857143</v>
      </c>
      <c r="NL405" s="3">
        <f t="shared" si="321"/>
        <v>0.5161290322580645</v>
      </c>
      <c r="NM405" s="3">
        <f t="shared" si="322"/>
        <v>0</v>
      </c>
      <c r="NN405" s="3">
        <f t="shared" si="323"/>
        <v>0</v>
      </c>
      <c r="NO405" s="3">
        <f t="shared" si="324"/>
        <v>0</v>
      </c>
      <c r="NP405" s="3">
        <f t="shared" si="325"/>
        <v>0</v>
      </c>
      <c r="NQ405" s="3">
        <f t="shared" si="326"/>
        <v>0</v>
      </c>
      <c r="NR405" s="3">
        <f t="shared" si="327"/>
        <v>0</v>
      </c>
      <c r="NS405" s="3">
        <f t="shared" si="328"/>
        <v>0</v>
      </c>
      <c r="NT405" s="3">
        <f t="shared" si="329"/>
        <v>0</v>
      </c>
      <c r="NU405" s="3">
        <f t="shared" si="330"/>
        <v>0</v>
      </c>
      <c r="NV405" s="3">
        <f t="shared" si="331"/>
        <v>0.2</v>
      </c>
      <c r="NW405" s="5">
        <f t="shared" si="332"/>
        <v>24.086666666666666</v>
      </c>
      <c r="NX405" s="1">
        <f t="shared" si="333"/>
        <v>24.514814814814812</v>
      </c>
      <c r="NY405" s="1">
        <f t="shared" si="334"/>
        <v>24.731249999999999</v>
      </c>
      <c r="NZ405" s="1" t="e">
        <f t="shared" si="335"/>
        <v>#N/A</v>
      </c>
      <c r="OA405" s="1" t="e">
        <f t="shared" si="336"/>
        <v>#N/A</v>
      </c>
      <c r="OB405" s="1" t="e">
        <f t="shared" si="337"/>
        <v>#N/A</v>
      </c>
      <c r="OC405" s="1" t="e">
        <f t="shared" si="338"/>
        <v>#N/A</v>
      </c>
      <c r="OD405" s="1" t="e">
        <f t="shared" si="339"/>
        <v>#N/A</v>
      </c>
      <c r="OE405" s="1" t="e">
        <f t="shared" si="340"/>
        <v>#N/A</v>
      </c>
      <c r="OF405" s="1" t="e">
        <f t="shared" si="341"/>
        <v>#N/A</v>
      </c>
      <c r="OG405" s="1" t="e">
        <f t="shared" si="342"/>
        <v>#N/A</v>
      </c>
      <c r="OH405" s="1" t="e">
        <f t="shared" si="343"/>
        <v>#N/A</v>
      </c>
      <c r="OI405" s="111" t="e">
        <f>NA()</f>
        <v>#N/A</v>
      </c>
      <c r="OJ405" s="112" t="e">
        <f>NA()</f>
        <v>#N/A</v>
      </c>
      <c r="OK405" s="112" t="e">
        <f>NA()</f>
        <v>#N/A</v>
      </c>
      <c r="OL405" s="112" t="e">
        <f>NA()</f>
        <v>#N/A</v>
      </c>
      <c r="OM405" s="112" t="e">
        <f>NA()</f>
        <v>#N/A</v>
      </c>
      <c r="ON405" s="112" t="e">
        <f>NA()</f>
        <v>#N/A</v>
      </c>
      <c r="OO405" s="112" t="e">
        <f>NA()</f>
        <v>#N/A</v>
      </c>
      <c r="OP405" s="112" t="e">
        <f>NA()</f>
        <v>#N/A</v>
      </c>
      <c r="OQ405" s="112" t="e">
        <f>NA()</f>
        <v>#N/A</v>
      </c>
      <c r="OR405" s="112" t="e">
        <f>NA()</f>
        <v>#N/A</v>
      </c>
      <c r="OS405" s="112" t="e">
        <f>NA()</f>
        <v>#N/A</v>
      </c>
      <c r="OT405" s="112" t="e">
        <f>NA()</f>
        <v>#N/A</v>
      </c>
      <c r="OU405" s="5" t="e">
        <f t="shared" si="295"/>
        <v>#N/A</v>
      </c>
      <c r="OV405" s="1" t="e">
        <f t="shared" si="296"/>
        <v>#N/A</v>
      </c>
      <c r="OW405" s="1" t="e">
        <f t="shared" si="297"/>
        <v>#N/A</v>
      </c>
      <c r="OX405" s="1" t="e">
        <f t="shared" si="298"/>
        <v>#N/A</v>
      </c>
      <c r="OY405" s="1" t="e">
        <f t="shared" si="299"/>
        <v>#N/A</v>
      </c>
      <c r="OZ405" s="1" t="e">
        <f t="shared" si="300"/>
        <v>#N/A</v>
      </c>
      <c r="PA405" s="1" t="e">
        <f t="shared" si="301"/>
        <v>#N/A</v>
      </c>
      <c r="PB405" s="1" t="e">
        <f t="shared" si="302"/>
        <v>#N/A</v>
      </c>
      <c r="PC405" s="1" t="e">
        <f t="shared" si="303"/>
        <v>#N/A</v>
      </c>
      <c r="PD405" s="1" t="e">
        <f t="shared" si="304"/>
        <v>#N/A</v>
      </c>
      <c r="PE405" s="1" t="e">
        <f t="shared" si="305"/>
        <v>#N/A</v>
      </c>
      <c r="PF405" s="1" t="e">
        <f t="shared" si="306"/>
        <v>#N/A</v>
      </c>
      <c r="PG405" s="111" t="e">
        <f>NA()</f>
        <v>#N/A</v>
      </c>
      <c r="PH405" s="112" t="e">
        <f>NA()</f>
        <v>#N/A</v>
      </c>
      <c r="PI405" s="112" t="e">
        <f>NA()</f>
        <v>#N/A</v>
      </c>
      <c r="PJ405" s="112" t="e">
        <f>NA()</f>
        <v>#N/A</v>
      </c>
      <c r="PK405" s="112" t="e">
        <f>NA()</f>
        <v>#N/A</v>
      </c>
      <c r="PL405" s="112" t="e">
        <f>NA()</f>
        <v>#N/A</v>
      </c>
      <c r="PM405" s="112" t="e">
        <f>NA()</f>
        <v>#N/A</v>
      </c>
      <c r="PN405" s="112" t="e">
        <f>NA()</f>
        <v>#N/A</v>
      </c>
      <c r="PO405" s="112" t="e">
        <f>NA()</f>
        <v>#N/A</v>
      </c>
      <c r="PP405" s="112" t="e">
        <f>NA()</f>
        <v>#N/A</v>
      </c>
      <c r="PQ405" s="112" t="e">
        <f>NA()</f>
        <v>#N/A</v>
      </c>
      <c r="PR405" s="137" t="e">
        <f>NA()</f>
        <v>#N/A</v>
      </c>
      <c r="PS405" s="5">
        <f t="array" ref="PS405">+IF(ISERROR($NW405)=FALSE,MIN(IF($H405:$AL405&lt;65534,$H405:$AL405,"")),NA())</f>
        <v>21.4</v>
      </c>
      <c r="PT405" s="1">
        <f t="array" ref="PT405">+IF(ISERROR($NX405)=FALSE,MIN(IF($AM405:$BN405&lt;65534,$AM405:$BN405,"")),NA())</f>
        <v>23.6</v>
      </c>
      <c r="PU405" s="1">
        <f t="array" ref="PU405">+IF(ISERROR($NY405)=FALSE,MIN(IF($BP405:$CT405&lt;65534,$BP405:$CT405,"")),NA())</f>
        <v>24.2</v>
      </c>
      <c r="PV405" s="1" t="e">
        <f t="array" ref="PV405">+IF(ISERROR($NZ405)=FALSE,MIN(IF($CU405:$DX405&lt;65534,$CU405:$DX405,"")),NA())</f>
        <v>#N/A</v>
      </c>
      <c r="PW405" s="1" t="e">
        <f t="array" ref="PW405">+IF(ISERROR($OA405)=FALSE,MIN(IF($DY405:$FC405&lt;65534,$DY405:$FC405,"")),NA())</f>
        <v>#N/A</v>
      </c>
      <c r="PX405" s="1" t="e">
        <f t="array" ref="PX405">+IF(ISERROR($OB405)=FALSE,MIN(IF($FD405:$GG405&lt;65534,$FD405:$GG405,"")),NA())</f>
        <v>#N/A</v>
      </c>
      <c r="PY405" s="1" t="e">
        <f t="array" ref="PY405">+IF(ISERROR($OC405)=FALSE,MIN(IF($GH405:$HL405&lt;65534,$GH405:$HL405,"")),NA())</f>
        <v>#N/A</v>
      </c>
      <c r="PZ405" s="1" t="e">
        <f t="array" ref="PZ405">+IF(ISERROR($OD405)=FALSE,MIN(IF($HM405:$IQ405&lt;65534,$HM405:$IQ405,"")),NA())</f>
        <v>#N/A</v>
      </c>
      <c r="QA405" s="1" t="e">
        <f t="array" ref="QA405">+IF(ISERROR($OE405)=FALSE,MIN(IF($IR405:$JU405&lt;65534,$IR405:$JU405,"")),NA())</f>
        <v>#N/A</v>
      </c>
      <c r="QB405" s="1" t="e">
        <f t="array" ref="QB405">+IF(ISERROR($OF405)=FALSE,MIN(IF($JV405:$KZ405&lt;65534,$JV405:$KZ405,"")),NA())</f>
        <v>#N/A</v>
      </c>
      <c r="QC405" s="1" t="e">
        <f t="array" ref="QC405">+IF(ISERROR($OG405)=FALSE,MIN(IF($LA405:$MD405&lt;65534,$LA405:$MD405,"")),NA())</f>
        <v>#N/A</v>
      </c>
      <c r="QD405" s="1" t="e">
        <f t="array" ref="QD405">+IF(ISERROR($OH405)=FALSE,MIN(IF($ME405:$NI405&lt;65534,$ME405:$NI405,"")),NA())</f>
        <v>#N/A</v>
      </c>
      <c r="QE405" s="5" t="e">
        <f t="shared" si="307"/>
        <v>#N/A</v>
      </c>
      <c r="QF405" s="1" t="e">
        <f t="shared" si="308"/>
        <v>#N/A</v>
      </c>
      <c r="QG405" s="1" t="e">
        <f t="shared" si="309"/>
        <v>#N/A</v>
      </c>
      <c r="QH405" s="1" t="e">
        <f t="shared" si="310"/>
        <v>#N/A</v>
      </c>
      <c r="QI405" s="1" t="e">
        <f t="shared" si="311"/>
        <v>#N/A</v>
      </c>
      <c r="QJ405" s="1" t="e">
        <f t="shared" si="312"/>
        <v>#N/A</v>
      </c>
      <c r="QK405" s="1" t="e">
        <f t="shared" si="313"/>
        <v>#N/A</v>
      </c>
      <c r="QL405" s="1" t="e">
        <f t="shared" si="314"/>
        <v>#N/A</v>
      </c>
      <c r="QM405" s="1" t="e">
        <f t="shared" si="315"/>
        <v>#N/A</v>
      </c>
      <c r="QN405" s="1" t="e">
        <f t="shared" si="316"/>
        <v>#N/A</v>
      </c>
      <c r="QO405" s="1" t="e">
        <f t="shared" si="317"/>
        <v>#N/A</v>
      </c>
      <c r="QP405" s="1" t="e">
        <f t="shared" si="318"/>
        <v>#N/A</v>
      </c>
      <c r="QQ405" s="5" t="s">
        <v>893</v>
      </c>
    </row>
    <row r="406" spans="1:459" s="1" customFormat="1" x14ac:dyDescent="0.2">
      <c r="A406" s="107">
        <v>15085050</v>
      </c>
      <c r="B406" s="108">
        <v>-71.210944444444451</v>
      </c>
      <c r="C406" s="108">
        <v>12.083527777777778</v>
      </c>
      <c r="D406" s="109">
        <v>144</v>
      </c>
      <c r="E406" s="110" t="s">
        <v>754</v>
      </c>
      <c r="F406" s="110" t="s">
        <v>752</v>
      </c>
      <c r="G406" s="110" t="s">
        <v>410</v>
      </c>
      <c r="H406" s="1">
        <v>65535</v>
      </c>
      <c r="I406" s="1">
        <v>65535</v>
      </c>
      <c r="J406" s="1">
        <v>0</v>
      </c>
      <c r="K406" s="1">
        <v>0</v>
      </c>
      <c r="L406" s="1">
        <v>0</v>
      </c>
      <c r="M406" s="1">
        <v>0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S406" s="1">
        <v>0</v>
      </c>
      <c r="T406" s="1">
        <v>0</v>
      </c>
      <c r="U406" s="1">
        <v>0</v>
      </c>
      <c r="V406" s="1">
        <v>0</v>
      </c>
      <c r="W406" s="1">
        <v>0</v>
      </c>
      <c r="X406" s="1">
        <v>0</v>
      </c>
      <c r="Y406" s="1">
        <v>0</v>
      </c>
      <c r="Z406" s="1">
        <v>0</v>
      </c>
      <c r="AA406" s="1">
        <v>0</v>
      </c>
      <c r="AB406" s="1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  <c r="AL406" s="1">
        <v>0</v>
      </c>
      <c r="AM406" s="1">
        <v>65535</v>
      </c>
      <c r="AN406" s="1">
        <v>0</v>
      </c>
      <c r="AO406" s="1">
        <v>0</v>
      </c>
      <c r="AP406" s="1">
        <v>0</v>
      </c>
      <c r="AQ406" s="1">
        <v>0</v>
      </c>
      <c r="AR406" s="1">
        <v>0</v>
      </c>
      <c r="AS406" s="1">
        <v>0</v>
      </c>
      <c r="AT406" s="1">
        <v>0</v>
      </c>
      <c r="AU406" s="1">
        <v>0</v>
      </c>
      <c r="AV406" s="1">
        <v>0</v>
      </c>
      <c r="AW406" s="1">
        <v>0</v>
      </c>
      <c r="AX406" s="1">
        <v>0</v>
      </c>
      <c r="AY406" s="1">
        <v>0</v>
      </c>
      <c r="AZ406" s="1">
        <v>0</v>
      </c>
      <c r="BA406" s="1">
        <v>0</v>
      </c>
      <c r="BB406" s="1">
        <v>0</v>
      </c>
      <c r="BC406" s="1">
        <v>0</v>
      </c>
      <c r="BD406" s="1">
        <v>0</v>
      </c>
      <c r="BE406" s="1">
        <v>0</v>
      </c>
      <c r="BF406" s="1">
        <v>0</v>
      </c>
      <c r="BG406" s="1">
        <v>0</v>
      </c>
      <c r="BH406" s="1">
        <v>0</v>
      </c>
      <c r="BI406" s="1">
        <v>0</v>
      </c>
      <c r="BJ406" s="1">
        <v>0</v>
      </c>
      <c r="BK406" s="1">
        <v>0</v>
      </c>
      <c r="BL406" s="1">
        <v>0</v>
      </c>
      <c r="BM406" s="1">
        <v>0</v>
      </c>
      <c r="BN406" s="1">
        <v>0</v>
      </c>
      <c r="BO406" s="102"/>
      <c r="BP406" s="1">
        <v>0</v>
      </c>
      <c r="BQ406" s="1">
        <v>0</v>
      </c>
      <c r="BR406" s="1">
        <v>0</v>
      </c>
      <c r="BS406" s="1">
        <v>0</v>
      </c>
      <c r="BT406" s="1">
        <v>23.9</v>
      </c>
      <c r="BU406" s="1">
        <v>0</v>
      </c>
      <c r="BV406" s="1">
        <v>0</v>
      </c>
      <c r="BW406" s="1">
        <v>24</v>
      </c>
      <c r="BX406" s="1">
        <v>0</v>
      </c>
      <c r="BY406" s="1">
        <v>0</v>
      </c>
      <c r="BZ406" s="1">
        <v>0</v>
      </c>
      <c r="CA406" s="1">
        <v>0</v>
      </c>
      <c r="CB406" s="1">
        <v>0</v>
      </c>
      <c r="CC406" s="1">
        <v>0</v>
      </c>
      <c r="CD406" s="1">
        <v>0</v>
      </c>
      <c r="CE406" s="1">
        <v>65535</v>
      </c>
      <c r="CF406" s="1">
        <v>65535</v>
      </c>
      <c r="CG406" s="1">
        <v>65535</v>
      </c>
      <c r="CH406" s="1">
        <v>65535</v>
      </c>
      <c r="CI406" s="1">
        <v>65535</v>
      </c>
      <c r="CJ406" s="1">
        <v>65535</v>
      </c>
      <c r="CK406" s="1">
        <v>65535</v>
      </c>
      <c r="CL406" s="1">
        <v>65535</v>
      </c>
      <c r="CM406" s="1">
        <v>65535</v>
      </c>
      <c r="CN406" s="1">
        <v>65535</v>
      </c>
      <c r="CO406" s="1">
        <v>65535</v>
      </c>
      <c r="CP406" s="1">
        <v>65535</v>
      </c>
      <c r="CQ406" s="1">
        <v>65535</v>
      </c>
      <c r="CR406" s="1">
        <v>65535</v>
      </c>
      <c r="CS406" s="1">
        <v>65535</v>
      </c>
      <c r="CT406" s="1">
        <v>65535</v>
      </c>
      <c r="CU406" s="1">
        <v>65535</v>
      </c>
      <c r="CV406" s="1">
        <v>65535</v>
      </c>
      <c r="CW406" s="1">
        <v>65535</v>
      </c>
      <c r="CX406" s="1">
        <v>65535</v>
      </c>
      <c r="CY406" s="1">
        <v>65535</v>
      </c>
      <c r="CZ406" s="1">
        <v>65535</v>
      </c>
      <c r="DA406" s="1">
        <v>65535</v>
      </c>
      <c r="DB406" s="1">
        <v>65535</v>
      </c>
      <c r="DC406" s="1">
        <v>65535</v>
      </c>
      <c r="DD406" s="1">
        <v>65535</v>
      </c>
      <c r="DE406" s="1">
        <v>65535</v>
      </c>
      <c r="DF406" s="1">
        <v>65535</v>
      </c>
      <c r="DG406" s="1">
        <v>65535</v>
      </c>
      <c r="DH406" s="1">
        <v>65535</v>
      </c>
      <c r="DI406" s="1">
        <v>65535</v>
      </c>
      <c r="DJ406" s="1">
        <v>65535</v>
      </c>
      <c r="DK406" s="1">
        <v>65535</v>
      </c>
      <c r="DL406" s="1">
        <v>65535</v>
      </c>
      <c r="DM406" s="1">
        <v>65535</v>
      </c>
      <c r="DN406" s="1">
        <v>65535</v>
      </c>
      <c r="DO406" s="1">
        <v>65535</v>
      </c>
      <c r="DP406" s="1">
        <v>65535</v>
      </c>
      <c r="DQ406" s="1">
        <v>65535</v>
      </c>
      <c r="DR406" s="1">
        <v>65535</v>
      </c>
      <c r="DS406" s="1">
        <v>65535</v>
      </c>
      <c r="DT406" s="1">
        <v>65535</v>
      </c>
      <c r="DU406" s="1">
        <v>65535</v>
      </c>
      <c r="DV406" s="1">
        <v>65535</v>
      </c>
      <c r="DW406" s="1">
        <v>65535</v>
      </c>
      <c r="DX406" s="1">
        <v>65535</v>
      </c>
      <c r="DY406" s="1">
        <v>65535</v>
      </c>
      <c r="DZ406" s="1">
        <v>65535</v>
      </c>
      <c r="EA406" s="1">
        <v>65535</v>
      </c>
      <c r="EB406" s="1">
        <v>65535</v>
      </c>
      <c r="EC406" s="1">
        <v>65535</v>
      </c>
      <c r="ED406" s="1">
        <v>65535</v>
      </c>
      <c r="EE406" s="1">
        <v>65535</v>
      </c>
      <c r="EF406" s="1">
        <v>65535</v>
      </c>
      <c r="EG406" s="1">
        <v>65535</v>
      </c>
      <c r="EH406" s="1">
        <v>65535</v>
      </c>
      <c r="EI406" s="1">
        <v>65535</v>
      </c>
      <c r="EJ406" s="1">
        <v>65535</v>
      </c>
      <c r="EK406" s="1">
        <v>65535</v>
      </c>
      <c r="EL406" s="1">
        <v>65535</v>
      </c>
      <c r="EM406" s="1">
        <v>65535</v>
      </c>
      <c r="EN406" s="1">
        <v>65535</v>
      </c>
      <c r="EO406" s="1">
        <v>65535</v>
      </c>
      <c r="EP406" s="1">
        <v>65535</v>
      </c>
      <c r="EQ406" s="1">
        <v>65535</v>
      </c>
      <c r="ER406" s="1">
        <v>65535</v>
      </c>
      <c r="ES406" s="1">
        <v>65535</v>
      </c>
      <c r="ET406" s="1">
        <v>65535</v>
      </c>
      <c r="EU406" s="1">
        <v>65535</v>
      </c>
      <c r="EV406" s="1">
        <v>65535</v>
      </c>
      <c r="EW406" s="1">
        <v>65535</v>
      </c>
      <c r="EX406" s="1">
        <v>65535</v>
      </c>
      <c r="EY406" s="1">
        <v>65535</v>
      </c>
      <c r="EZ406" s="1">
        <v>65535</v>
      </c>
      <c r="FA406" s="1">
        <v>65535</v>
      </c>
      <c r="FB406" s="1">
        <v>65535</v>
      </c>
      <c r="FC406" s="1">
        <v>65535</v>
      </c>
      <c r="FD406" s="1">
        <v>65535</v>
      </c>
      <c r="FE406" s="1">
        <v>65535</v>
      </c>
      <c r="FF406" s="1">
        <v>65535</v>
      </c>
      <c r="FG406" s="1">
        <v>65535</v>
      </c>
      <c r="FH406" s="1">
        <v>65535</v>
      </c>
      <c r="FI406" s="1">
        <v>65535</v>
      </c>
      <c r="FJ406" s="1">
        <v>65535</v>
      </c>
      <c r="FK406" s="1">
        <v>65535</v>
      </c>
      <c r="FL406" s="1">
        <v>65535</v>
      </c>
      <c r="FM406" s="1">
        <v>65535</v>
      </c>
      <c r="FN406" s="1">
        <v>65535</v>
      </c>
      <c r="FO406" s="1">
        <v>65535</v>
      </c>
      <c r="FP406" s="1">
        <v>65535</v>
      </c>
      <c r="FQ406" s="1">
        <v>65535</v>
      </c>
      <c r="FR406" s="1">
        <v>65535</v>
      </c>
      <c r="FS406" s="1">
        <v>65535</v>
      </c>
      <c r="FT406" s="1">
        <v>65535</v>
      </c>
      <c r="FU406" s="1">
        <v>65535</v>
      </c>
      <c r="FV406" s="1">
        <v>65535</v>
      </c>
      <c r="FW406" s="1">
        <v>65535</v>
      </c>
      <c r="FX406" s="1">
        <v>65535</v>
      </c>
      <c r="FY406" s="1">
        <v>65535</v>
      </c>
      <c r="FZ406" s="1">
        <v>65535</v>
      </c>
      <c r="GA406" s="1">
        <v>65535</v>
      </c>
      <c r="GB406" s="1">
        <v>65535</v>
      </c>
      <c r="GC406" s="1">
        <v>65535</v>
      </c>
      <c r="GD406" s="1">
        <v>65535</v>
      </c>
      <c r="GE406" s="1">
        <v>65535</v>
      </c>
      <c r="GF406" s="1">
        <v>65535</v>
      </c>
      <c r="GG406" s="1">
        <v>65535</v>
      </c>
      <c r="GH406" s="1">
        <v>65535</v>
      </c>
      <c r="GI406" s="1">
        <v>65535</v>
      </c>
      <c r="GJ406" s="1">
        <v>65535</v>
      </c>
      <c r="GK406" s="1">
        <v>65535</v>
      </c>
      <c r="GL406" s="1">
        <v>65535</v>
      </c>
      <c r="GM406" s="1">
        <v>65535</v>
      </c>
      <c r="GN406" s="1">
        <v>65535</v>
      </c>
      <c r="GO406" s="1">
        <v>65535</v>
      </c>
      <c r="GP406" s="1">
        <v>65535</v>
      </c>
      <c r="GQ406" s="1">
        <v>65535</v>
      </c>
      <c r="GR406" s="1">
        <v>65535</v>
      </c>
      <c r="GS406" s="1">
        <v>65535</v>
      </c>
      <c r="GT406" s="1">
        <v>65535</v>
      </c>
      <c r="GU406" s="1">
        <v>65535</v>
      </c>
      <c r="GV406" s="1">
        <v>65535</v>
      </c>
      <c r="GW406" s="1">
        <v>65535</v>
      </c>
      <c r="GX406" s="1">
        <v>65535</v>
      </c>
      <c r="GY406" s="1">
        <v>65535</v>
      </c>
      <c r="GZ406" s="1">
        <v>65535</v>
      </c>
      <c r="HA406" s="1">
        <v>65535</v>
      </c>
      <c r="HB406" s="1">
        <v>65535</v>
      </c>
      <c r="HC406" s="1">
        <v>65535</v>
      </c>
      <c r="HD406" s="1">
        <v>65535</v>
      </c>
      <c r="HE406" s="1">
        <v>65535</v>
      </c>
      <c r="HF406" s="1">
        <v>65535</v>
      </c>
      <c r="HG406" s="1">
        <v>65535</v>
      </c>
      <c r="HH406" s="1">
        <v>65535</v>
      </c>
      <c r="HI406" s="1">
        <v>65535</v>
      </c>
      <c r="HJ406" s="1">
        <v>65535</v>
      </c>
      <c r="HK406" s="1">
        <v>65535</v>
      </c>
      <c r="HL406" s="1">
        <v>65535</v>
      </c>
      <c r="HM406" s="1">
        <v>65535</v>
      </c>
      <c r="HN406" s="1">
        <v>65535</v>
      </c>
      <c r="HO406" s="1">
        <v>65535</v>
      </c>
      <c r="HP406" s="1">
        <v>65535</v>
      </c>
      <c r="HQ406" s="1">
        <v>65535</v>
      </c>
      <c r="HR406" s="1">
        <v>0</v>
      </c>
      <c r="HS406" s="1">
        <v>0</v>
      </c>
      <c r="HT406" s="1">
        <v>0</v>
      </c>
      <c r="HU406" s="1">
        <v>0</v>
      </c>
      <c r="HV406" s="1">
        <v>0</v>
      </c>
      <c r="HW406" s="1">
        <v>0</v>
      </c>
      <c r="HX406" s="1">
        <v>0</v>
      </c>
      <c r="HY406" s="1">
        <v>0</v>
      </c>
      <c r="HZ406" s="1">
        <v>0</v>
      </c>
      <c r="IA406" s="1">
        <v>0</v>
      </c>
      <c r="IB406" s="1">
        <v>0</v>
      </c>
      <c r="IC406" s="1">
        <v>0</v>
      </c>
      <c r="ID406" s="1">
        <v>0</v>
      </c>
      <c r="IE406" s="1">
        <v>0</v>
      </c>
      <c r="IF406" s="1">
        <v>0</v>
      </c>
      <c r="IG406" s="1">
        <v>0</v>
      </c>
      <c r="IH406" s="1">
        <v>0</v>
      </c>
      <c r="II406" s="1">
        <v>26.5</v>
      </c>
      <c r="IJ406" s="1">
        <v>0</v>
      </c>
      <c r="IK406" s="1">
        <v>0</v>
      </c>
      <c r="IL406" s="1">
        <v>0</v>
      </c>
      <c r="IM406" s="1">
        <v>0</v>
      </c>
      <c r="IN406" s="1">
        <v>0</v>
      </c>
      <c r="IO406" s="1">
        <v>0</v>
      </c>
      <c r="IP406" s="1">
        <v>0</v>
      </c>
      <c r="IQ406" s="1">
        <v>0</v>
      </c>
      <c r="IR406" s="1">
        <v>0</v>
      </c>
      <c r="IS406" s="1">
        <v>0</v>
      </c>
      <c r="IT406" s="1">
        <v>0</v>
      </c>
      <c r="IU406" s="1">
        <v>26.5</v>
      </c>
      <c r="IV406" s="1">
        <v>0</v>
      </c>
      <c r="IW406" s="1">
        <v>0</v>
      </c>
      <c r="IX406" s="1">
        <v>0</v>
      </c>
      <c r="IY406" s="1">
        <v>0</v>
      </c>
      <c r="IZ406" s="1">
        <v>0</v>
      </c>
      <c r="JA406" s="1">
        <v>0</v>
      </c>
      <c r="JB406" s="1">
        <v>0</v>
      </c>
      <c r="JC406" s="1">
        <v>0</v>
      </c>
      <c r="JD406" s="1">
        <v>0</v>
      </c>
      <c r="JE406" s="1">
        <v>0</v>
      </c>
      <c r="JF406" s="1">
        <v>0</v>
      </c>
      <c r="JG406" s="1">
        <v>0</v>
      </c>
      <c r="JH406" s="1">
        <v>0</v>
      </c>
      <c r="JI406" s="1">
        <v>0</v>
      </c>
      <c r="JJ406" s="1">
        <v>0</v>
      </c>
      <c r="JK406" s="1">
        <v>65535</v>
      </c>
      <c r="JL406" s="1">
        <v>65535</v>
      </c>
      <c r="JM406" s="1">
        <v>65535</v>
      </c>
      <c r="JN406" s="1">
        <v>65535</v>
      </c>
      <c r="JO406" s="1">
        <v>65535</v>
      </c>
      <c r="JP406" s="1">
        <v>65535</v>
      </c>
      <c r="JQ406" s="1">
        <v>65535</v>
      </c>
      <c r="JR406" s="1">
        <v>0</v>
      </c>
      <c r="JS406" s="1">
        <v>0</v>
      </c>
      <c r="JT406" s="1">
        <v>0</v>
      </c>
      <c r="JU406" s="1">
        <v>0</v>
      </c>
      <c r="JV406" s="1">
        <v>0</v>
      </c>
      <c r="JW406" s="1">
        <v>0</v>
      </c>
      <c r="JX406" s="1">
        <v>0</v>
      </c>
      <c r="JY406" s="1">
        <v>0</v>
      </c>
      <c r="JZ406" s="1">
        <v>26.1</v>
      </c>
      <c r="KA406" s="1">
        <v>65535</v>
      </c>
      <c r="KB406" s="1">
        <v>0</v>
      </c>
      <c r="KC406" s="1">
        <v>0</v>
      </c>
      <c r="KD406" s="1">
        <v>0</v>
      </c>
      <c r="KE406" s="1">
        <v>0</v>
      </c>
      <c r="KF406" s="1">
        <v>0</v>
      </c>
      <c r="KG406" s="1">
        <v>0</v>
      </c>
      <c r="KH406" s="1">
        <v>0</v>
      </c>
      <c r="KI406" s="1">
        <v>0</v>
      </c>
      <c r="KJ406" s="1">
        <v>0</v>
      </c>
      <c r="KK406" s="1">
        <v>0</v>
      </c>
      <c r="KL406" s="1">
        <v>0</v>
      </c>
      <c r="KM406" s="1">
        <v>0</v>
      </c>
      <c r="KN406" s="1">
        <v>0</v>
      </c>
      <c r="KO406" s="1">
        <v>0</v>
      </c>
      <c r="KP406" s="1">
        <v>0</v>
      </c>
      <c r="KQ406" s="1">
        <v>0</v>
      </c>
      <c r="KR406" s="1">
        <v>0</v>
      </c>
      <c r="KS406" s="1">
        <v>65535</v>
      </c>
      <c r="KT406" s="1">
        <v>65535</v>
      </c>
      <c r="KU406" s="1">
        <v>26.7</v>
      </c>
      <c r="KV406" s="1">
        <v>0</v>
      </c>
      <c r="KW406" s="1">
        <v>0</v>
      </c>
      <c r="KX406" s="1">
        <v>0</v>
      </c>
      <c r="KY406" s="1">
        <v>0</v>
      </c>
      <c r="KZ406" s="1">
        <v>0</v>
      </c>
      <c r="LA406" s="1">
        <v>0</v>
      </c>
      <c r="LB406" s="1">
        <v>0</v>
      </c>
      <c r="LC406" s="1">
        <v>0</v>
      </c>
      <c r="LD406" s="1">
        <v>0</v>
      </c>
      <c r="LE406" s="1">
        <v>26.8</v>
      </c>
      <c r="LF406" s="1">
        <v>0</v>
      </c>
      <c r="LG406" s="1">
        <v>0</v>
      </c>
      <c r="LH406" s="1">
        <v>65535</v>
      </c>
      <c r="LI406" s="1">
        <v>65535</v>
      </c>
      <c r="LJ406" s="1">
        <v>65535</v>
      </c>
      <c r="LK406" s="1">
        <v>65535</v>
      </c>
      <c r="LL406" s="1">
        <v>65535</v>
      </c>
      <c r="LM406" s="1">
        <v>65535</v>
      </c>
      <c r="LN406" s="1">
        <v>65535</v>
      </c>
      <c r="LO406" s="1">
        <v>65535</v>
      </c>
      <c r="LP406" s="1">
        <v>65535</v>
      </c>
      <c r="LQ406" s="1">
        <v>65535</v>
      </c>
      <c r="LR406" s="1">
        <v>65535</v>
      </c>
      <c r="LS406" s="1">
        <v>65535</v>
      </c>
      <c r="LT406" s="1">
        <v>65535</v>
      </c>
      <c r="LU406" s="1">
        <v>65535</v>
      </c>
      <c r="LV406" s="1">
        <v>65535</v>
      </c>
      <c r="LW406" s="1">
        <v>65535</v>
      </c>
      <c r="LX406" s="1">
        <v>65535</v>
      </c>
      <c r="LY406" s="1">
        <v>65535</v>
      </c>
      <c r="LZ406" s="1">
        <v>65535</v>
      </c>
      <c r="MA406" s="1">
        <v>65535</v>
      </c>
      <c r="MB406" s="1">
        <v>65535</v>
      </c>
      <c r="MC406" s="1">
        <v>65535</v>
      </c>
      <c r="MD406" s="1">
        <v>65535</v>
      </c>
      <c r="ME406" s="1">
        <v>65535</v>
      </c>
      <c r="MF406" s="1">
        <v>65535</v>
      </c>
      <c r="MG406" s="1">
        <v>65535</v>
      </c>
      <c r="MH406" s="1">
        <v>65535</v>
      </c>
      <c r="MI406" s="1">
        <v>65535</v>
      </c>
      <c r="MJ406" s="1">
        <v>65535</v>
      </c>
      <c r="MK406" s="1">
        <v>65535</v>
      </c>
      <c r="ML406" s="1">
        <v>65535</v>
      </c>
      <c r="MM406" s="1">
        <v>65535</v>
      </c>
      <c r="MN406" s="1">
        <v>65535</v>
      </c>
      <c r="MO406" s="1">
        <v>65535</v>
      </c>
      <c r="MP406" s="1">
        <v>65535</v>
      </c>
      <c r="MQ406" s="1">
        <v>65535</v>
      </c>
      <c r="MR406" s="1">
        <v>65535</v>
      </c>
      <c r="MS406" s="1">
        <v>65535</v>
      </c>
      <c r="MT406" s="1">
        <v>65535</v>
      </c>
      <c r="MU406" s="1">
        <v>65535</v>
      </c>
      <c r="MV406" s="1">
        <v>65535</v>
      </c>
      <c r="MW406" s="1">
        <v>65535</v>
      </c>
      <c r="MX406" s="1">
        <v>65535</v>
      </c>
      <c r="MY406" s="1">
        <v>65535</v>
      </c>
      <c r="MZ406" s="1">
        <v>65535</v>
      </c>
      <c r="NA406" s="1">
        <v>65535</v>
      </c>
      <c r="NB406" s="1">
        <v>65535</v>
      </c>
      <c r="NC406" s="1">
        <v>65535</v>
      </c>
      <c r="ND406" s="1">
        <v>65535</v>
      </c>
      <c r="NE406" s="1">
        <v>65535</v>
      </c>
      <c r="NF406" s="1">
        <v>65535</v>
      </c>
      <c r="NG406" s="1">
        <v>65535</v>
      </c>
      <c r="NH406" s="1">
        <v>65535</v>
      </c>
      <c r="NI406" s="1">
        <v>65535</v>
      </c>
      <c r="NJ406" s="6">
        <f t="shared" si="319"/>
        <v>0.93548387096774188</v>
      </c>
      <c r="NK406" s="3">
        <f t="shared" si="320"/>
        <v>0.9642857142857143</v>
      </c>
      <c r="NL406" s="3">
        <f t="shared" si="321"/>
        <v>0.4838709677419355</v>
      </c>
      <c r="NM406" s="3">
        <f t="shared" si="322"/>
        <v>0</v>
      </c>
      <c r="NN406" s="3">
        <f t="shared" si="323"/>
        <v>0</v>
      </c>
      <c r="NO406" s="3">
        <f t="shared" si="324"/>
        <v>0</v>
      </c>
      <c r="NP406" s="3">
        <f t="shared" si="325"/>
        <v>0</v>
      </c>
      <c r="NQ406" s="3">
        <f t="shared" si="326"/>
        <v>0.83870967741935487</v>
      </c>
      <c r="NR406" s="3">
        <f t="shared" si="327"/>
        <v>0.76666666666666672</v>
      </c>
      <c r="NS406" s="3">
        <f t="shared" si="328"/>
        <v>0.90322580645161288</v>
      </c>
      <c r="NT406" s="3">
        <f t="shared" si="329"/>
        <v>0.23333333333333334</v>
      </c>
      <c r="NU406" s="3">
        <f t="shared" si="330"/>
        <v>0</v>
      </c>
      <c r="NV406" s="3">
        <f t="shared" si="331"/>
        <v>0.42465753424657532</v>
      </c>
      <c r="NW406" s="5">
        <f t="shared" si="332"/>
        <v>0</v>
      </c>
      <c r="NX406" s="1">
        <f t="shared" si="333"/>
        <v>0</v>
      </c>
      <c r="NY406" s="1" t="e">
        <f t="shared" si="334"/>
        <v>#N/A</v>
      </c>
      <c r="NZ406" s="1" t="e">
        <f t="shared" si="335"/>
        <v>#N/A</v>
      </c>
      <c r="OA406" s="1" t="e">
        <f t="shared" si="336"/>
        <v>#N/A</v>
      </c>
      <c r="OB406" s="1" t="e">
        <f t="shared" si="337"/>
        <v>#N/A</v>
      </c>
      <c r="OC406" s="1" t="e">
        <f t="shared" si="338"/>
        <v>#N/A</v>
      </c>
      <c r="OD406" s="1">
        <f t="shared" si="339"/>
        <v>1.0192307692307692</v>
      </c>
      <c r="OE406" s="1">
        <f t="shared" si="340"/>
        <v>1.1521739130434783</v>
      </c>
      <c r="OF406" s="1">
        <f t="shared" si="341"/>
        <v>1.8857142857142857</v>
      </c>
      <c r="OG406" s="1" t="e">
        <f t="shared" si="342"/>
        <v>#N/A</v>
      </c>
      <c r="OH406" s="1" t="e">
        <f t="shared" si="343"/>
        <v>#N/A</v>
      </c>
      <c r="OI406" s="111" t="e">
        <f>NA()</f>
        <v>#N/A</v>
      </c>
      <c r="OJ406" s="112" t="e">
        <f>NA()</f>
        <v>#N/A</v>
      </c>
      <c r="OK406" s="112" t="e">
        <f>NA()</f>
        <v>#N/A</v>
      </c>
      <c r="OL406" s="112" t="e">
        <f>NA()</f>
        <v>#N/A</v>
      </c>
      <c r="OM406" s="112" t="e">
        <f>NA()</f>
        <v>#N/A</v>
      </c>
      <c r="ON406" s="112" t="e">
        <f>NA()</f>
        <v>#N/A</v>
      </c>
      <c r="OO406" s="112" t="e">
        <f>NA()</f>
        <v>#N/A</v>
      </c>
      <c r="OP406" s="112" t="e">
        <f>NA()</f>
        <v>#N/A</v>
      </c>
      <c r="OQ406" s="112" t="e">
        <f>NA()</f>
        <v>#N/A</v>
      </c>
      <c r="OR406" s="112" t="e">
        <f>NA()</f>
        <v>#N/A</v>
      </c>
      <c r="OS406" s="112" t="e">
        <f>NA()</f>
        <v>#N/A</v>
      </c>
      <c r="OT406" s="112" t="e">
        <f>NA()</f>
        <v>#N/A</v>
      </c>
      <c r="OU406" s="5" t="e">
        <f t="shared" si="295"/>
        <v>#N/A</v>
      </c>
      <c r="OV406" s="1" t="e">
        <f t="shared" si="296"/>
        <v>#N/A</v>
      </c>
      <c r="OW406" s="1" t="e">
        <f t="shared" si="297"/>
        <v>#N/A</v>
      </c>
      <c r="OX406" s="1" t="e">
        <f t="shared" si="298"/>
        <v>#N/A</v>
      </c>
      <c r="OY406" s="1" t="e">
        <f t="shared" si="299"/>
        <v>#N/A</v>
      </c>
      <c r="OZ406" s="1" t="e">
        <f t="shared" si="300"/>
        <v>#N/A</v>
      </c>
      <c r="PA406" s="1" t="e">
        <f t="shared" si="301"/>
        <v>#N/A</v>
      </c>
      <c r="PB406" s="1" t="e">
        <f t="shared" si="302"/>
        <v>#N/A</v>
      </c>
      <c r="PC406" s="1" t="e">
        <f t="shared" si="303"/>
        <v>#N/A</v>
      </c>
      <c r="PD406" s="1" t="e">
        <f t="shared" si="304"/>
        <v>#N/A</v>
      </c>
      <c r="PE406" s="1" t="e">
        <f t="shared" si="305"/>
        <v>#N/A</v>
      </c>
      <c r="PF406" s="1" t="e">
        <f t="shared" si="306"/>
        <v>#N/A</v>
      </c>
      <c r="PG406" s="111" t="e">
        <f>NA()</f>
        <v>#N/A</v>
      </c>
      <c r="PH406" s="112" t="e">
        <f>NA()</f>
        <v>#N/A</v>
      </c>
      <c r="PI406" s="112" t="e">
        <f>NA()</f>
        <v>#N/A</v>
      </c>
      <c r="PJ406" s="112" t="e">
        <f>NA()</f>
        <v>#N/A</v>
      </c>
      <c r="PK406" s="112" t="e">
        <f>NA()</f>
        <v>#N/A</v>
      </c>
      <c r="PL406" s="112" t="e">
        <f>NA()</f>
        <v>#N/A</v>
      </c>
      <c r="PM406" s="112" t="e">
        <f>NA()</f>
        <v>#N/A</v>
      </c>
      <c r="PN406" s="112" t="e">
        <f>NA()</f>
        <v>#N/A</v>
      </c>
      <c r="PO406" s="112" t="e">
        <f>NA()</f>
        <v>#N/A</v>
      </c>
      <c r="PP406" s="112" t="e">
        <f>NA()</f>
        <v>#N/A</v>
      </c>
      <c r="PQ406" s="112" t="e">
        <f>NA()</f>
        <v>#N/A</v>
      </c>
      <c r="PR406" s="137" t="e">
        <f>NA()</f>
        <v>#N/A</v>
      </c>
      <c r="PS406" s="5">
        <f t="array" ref="PS406">+IF(ISERROR($NW406)=FALSE,MIN(IF($H406:$AL406&lt;65534,$H406:$AL406,"")),NA())</f>
        <v>0</v>
      </c>
      <c r="PT406" s="1">
        <f t="array" ref="PT406">+IF(ISERROR($NX406)=FALSE,MIN(IF($AM406:$BN406&lt;65534,$AM406:$BN406,"")),NA())</f>
        <v>0</v>
      </c>
      <c r="PU406" s="1" t="e">
        <f t="array" ref="PU406">+IF(ISERROR($NY406)=FALSE,MIN(IF($BP406:$CT406&lt;65534,$BP406:$CT406,"")),NA())</f>
        <v>#N/A</v>
      </c>
      <c r="PV406" s="1" t="e">
        <f t="array" ref="PV406">+IF(ISERROR($NZ406)=FALSE,MIN(IF($CU406:$DX406&lt;65534,$CU406:$DX406,"")),NA())</f>
        <v>#N/A</v>
      </c>
      <c r="PW406" s="1" t="e">
        <f t="array" ref="PW406">+IF(ISERROR($OA406)=FALSE,MIN(IF($DY406:$FC406&lt;65534,$DY406:$FC406,"")),NA())</f>
        <v>#N/A</v>
      </c>
      <c r="PX406" s="1" t="e">
        <f t="array" ref="PX406">+IF(ISERROR($OB406)=FALSE,MIN(IF($FD406:$GG406&lt;65534,$FD406:$GG406,"")),NA())</f>
        <v>#N/A</v>
      </c>
      <c r="PY406" s="1" t="e">
        <f t="array" ref="PY406">+IF(ISERROR($OC406)=FALSE,MIN(IF($GH406:$HL406&lt;65534,$GH406:$HL406,"")),NA())</f>
        <v>#N/A</v>
      </c>
      <c r="PZ406" s="1">
        <f t="array" ref="PZ406">+IF(ISERROR($OD406)=FALSE,MIN(IF($HM406:$IQ406&lt;65534,$HM406:$IQ406,"")),NA())</f>
        <v>0</v>
      </c>
      <c r="QA406" s="1">
        <f t="array" ref="QA406">+IF(ISERROR($OE406)=FALSE,MIN(IF($IR406:$JU406&lt;65534,$IR406:$JU406,"")),NA())</f>
        <v>0</v>
      </c>
      <c r="QB406" s="1">
        <f t="array" ref="QB406">+IF(ISERROR($OF406)=FALSE,MIN(IF($JV406:$KZ406&lt;65534,$JV406:$KZ406,"")),NA())</f>
        <v>0</v>
      </c>
      <c r="QC406" s="1" t="e">
        <f t="array" ref="QC406">+IF(ISERROR($OG406)=FALSE,MIN(IF($LA406:$MD406&lt;65534,$LA406:$MD406,"")),NA())</f>
        <v>#N/A</v>
      </c>
      <c r="QD406" s="1" t="e">
        <f t="array" ref="QD406">+IF(ISERROR($OH406)=FALSE,MIN(IF($ME406:$NI406&lt;65534,$ME406:$NI406,"")),NA())</f>
        <v>#N/A</v>
      </c>
      <c r="QE406" s="5" t="e">
        <f t="shared" si="307"/>
        <v>#N/A</v>
      </c>
      <c r="QF406" s="1" t="e">
        <f t="shared" si="308"/>
        <v>#N/A</v>
      </c>
      <c r="QG406" s="1" t="e">
        <f t="shared" si="309"/>
        <v>#N/A</v>
      </c>
      <c r="QH406" s="1" t="e">
        <f t="shared" si="310"/>
        <v>#N/A</v>
      </c>
      <c r="QI406" s="1" t="e">
        <f t="shared" si="311"/>
        <v>#N/A</v>
      </c>
      <c r="QJ406" s="1" t="e">
        <f t="shared" si="312"/>
        <v>#N/A</v>
      </c>
      <c r="QK406" s="1" t="e">
        <f t="shared" si="313"/>
        <v>#N/A</v>
      </c>
      <c r="QL406" s="1" t="e">
        <f t="shared" si="314"/>
        <v>#N/A</v>
      </c>
      <c r="QM406" s="1" t="e">
        <f t="shared" si="315"/>
        <v>#N/A</v>
      </c>
      <c r="QN406" s="1" t="e">
        <f t="shared" si="316"/>
        <v>#N/A</v>
      </c>
      <c r="QO406" s="1" t="e">
        <f t="shared" si="317"/>
        <v>#N/A</v>
      </c>
      <c r="QP406" s="1" t="e">
        <f t="shared" si="318"/>
        <v>#N/A</v>
      </c>
      <c r="QQ406" s="5" t="s">
        <v>893</v>
      </c>
    </row>
    <row r="407" spans="1:459" s="1" customFormat="1" x14ac:dyDescent="0.2">
      <c r="A407" s="107">
        <v>15015120</v>
      </c>
      <c r="B407" s="108">
        <v>-74.185916666666671</v>
      </c>
      <c r="C407" s="108">
        <v>11.223055555555556</v>
      </c>
      <c r="D407" s="109">
        <v>7</v>
      </c>
      <c r="E407" s="110" t="s">
        <v>755</v>
      </c>
      <c r="F407" s="110" t="s">
        <v>2</v>
      </c>
      <c r="G407" s="110" t="s">
        <v>3</v>
      </c>
      <c r="H407" s="1">
        <v>65535</v>
      </c>
      <c r="I407" s="1">
        <v>25</v>
      </c>
      <c r="J407" s="1">
        <v>24.9</v>
      </c>
      <c r="K407" s="1">
        <v>25.3</v>
      </c>
      <c r="L407" s="1">
        <v>25.4</v>
      </c>
      <c r="M407" s="1">
        <v>25.3</v>
      </c>
      <c r="N407" s="1">
        <v>25.3</v>
      </c>
      <c r="O407" s="1">
        <v>25.4</v>
      </c>
      <c r="P407" s="1">
        <v>23.3</v>
      </c>
      <c r="Q407" s="1">
        <v>22.4</v>
      </c>
      <c r="R407" s="1">
        <v>22.1</v>
      </c>
      <c r="S407" s="1">
        <v>22.4</v>
      </c>
      <c r="T407" s="1">
        <v>25.7</v>
      </c>
      <c r="U407" s="1">
        <v>25.1</v>
      </c>
      <c r="V407" s="1">
        <v>24.9</v>
      </c>
      <c r="W407" s="1">
        <v>25.9</v>
      </c>
      <c r="X407" s="1">
        <v>26.6</v>
      </c>
      <c r="Y407" s="1">
        <v>26.4</v>
      </c>
      <c r="Z407" s="1">
        <v>26.1</v>
      </c>
      <c r="AA407" s="1">
        <v>25.5</v>
      </c>
      <c r="AB407" s="1">
        <v>25.3</v>
      </c>
      <c r="AC407" s="1">
        <v>26.2</v>
      </c>
      <c r="AD407" s="1">
        <v>25.8</v>
      </c>
      <c r="AE407" s="1">
        <v>25.2</v>
      </c>
      <c r="AF407" s="1">
        <v>23.4</v>
      </c>
      <c r="AG407" s="1">
        <v>25.3</v>
      </c>
      <c r="AH407" s="1">
        <v>25.1</v>
      </c>
      <c r="AI407" s="1">
        <v>22.6</v>
      </c>
      <c r="AJ407" s="1">
        <v>20.6</v>
      </c>
      <c r="AK407" s="1">
        <v>22.2</v>
      </c>
      <c r="AL407" s="1">
        <v>26.4</v>
      </c>
      <c r="AM407" s="1">
        <v>65535</v>
      </c>
      <c r="AN407" s="1">
        <v>25</v>
      </c>
      <c r="AO407" s="1">
        <v>25.3</v>
      </c>
      <c r="AP407" s="1">
        <v>26.4</v>
      </c>
      <c r="AQ407" s="1">
        <v>25.7</v>
      </c>
      <c r="AR407" s="1">
        <v>26.4</v>
      </c>
      <c r="AS407" s="1">
        <v>26.2</v>
      </c>
      <c r="AT407" s="1">
        <v>25.9</v>
      </c>
      <c r="AU407" s="1">
        <v>26.6</v>
      </c>
      <c r="AV407" s="1">
        <v>26.2</v>
      </c>
      <c r="AW407" s="1">
        <v>25.2</v>
      </c>
      <c r="AX407" s="1">
        <v>26</v>
      </c>
      <c r="AY407" s="1">
        <v>23.9</v>
      </c>
      <c r="AZ407" s="1">
        <v>24.2</v>
      </c>
      <c r="BA407" s="1">
        <v>24.4</v>
      </c>
      <c r="BB407" s="1">
        <v>23.3</v>
      </c>
      <c r="BC407" s="1">
        <v>23.1</v>
      </c>
      <c r="BD407" s="1">
        <v>23.2</v>
      </c>
      <c r="BE407" s="1">
        <v>25.6</v>
      </c>
      <c r="BF407" s="1">
        <v>26.4</v>
      </c>
      <c r="BG407" s="1">
        <v>25.8</v>
      </c>
      <c r="BH407" s="1">
        <v>26.1</v>
      </c>
      <c r="BI407" s="1">
        <v>26.1</v>
      </c>
      <c r="BJ407" s="1">
        <v>25.3</v>
      </c>
      <c r="BK407" s="1">
        <v>25.8</v>
      </c>
      <c r="BL407" s="1">
        <v>25.7</v>
      </c>
      <c r="BM407" s="1">
        <v>25.3</v>
      </c>
      <c r="BN407" s="1">
        <v>26</v>
      </c>
      <c r="BO407" s="102"/>
      <c r="BP407" s="1">
        <v>26.3</v>
      </c>
      <c r="BQ407" s="1">
        <v>24.5</v>
      </c>
      <c r="BR407" s="1">
        <v>25.7</v>
      </c>
      <c r="BS407" s="1">
        <v>25.3</v>
      </c>
      <c r="BT407" s="1">
        <v>25.9</v>
      </c>
      <c r="BU407" s="1">
        <v>26.1</v>
      </c>
      <c r="BV407" s="1">
        <v>26.9</v>
      </c>
      <c r="BW407" s="1">
        <v>26.7</v>
      </c>
      <c r="BX407" s="1">
        <v>26.8</v>
      </c>
      <c r="BY407" s="1">
        <v>27.1</v>
      </c>
      <c r="BZ407" s="1">
        <v>26.5</v>
      </c>
      <c r="CA407" s="1">
        <v>26.4</v>
      </c>
      <c r="CB407" s="1">
        <v>26</v>
      </c>
      <c r="CC407" s="1">
        <v>25.2</v>
      </c>
      <c r="CD407" s="1">
        <v>27.3</v>
      </c>
      <c r="CE407" s="1">
        <v>27</v>
      </c>
      <c r="CF407" s="1">
        <v>26.9</v>
      </c>
      <c r="CG407" s="1">
        <v>26.5</v>
      </c>
      <c r="CH407" s="1">
        <v>26.7</v>
      </c>
      <c r="CI407" s="1">
        <v>25.8</v>
      </c>
      <c r="CJ407" s="1">
        <v>23.3</v>
      </c>
      <c r="CK407" s="1">
        <v>23.5</v>
      </c>
      <c r="CL407" s="1">
        <v>24.1</v>
      </c>
      <c r="CM407" s="1">
        <v>27.3</v>
      </c>
      <c r="CN407" s="1">
        <v>26.2</v>
      </c>
      <c r="CO407" s="1">
        <v>26.3</v>
      </c>
      <c r="CP407" s="1">
        <v>26.1</v>
      </c>
      <c r="CQ407" s="1">
        <v>26.9</v>
      </c>
      <c r="CR407" s="1">
        <v>65535</v>
      </c>
      <c r="CS407" s="1">
        <v>25.6</v>
      </c>
      <c r="CT407" s="1">
        <v>28</v>
      </c>
      <c r="CU407" s="1">
        <v>27.6</v>
      </c>
      <c r="CV407" s="1">
        <v>26.5</v>
      </c>
      <c r="CW407" s="1">
        <v>26.5</v>
      </c>
      <c r="CX407" s="1">
        <v>26.6</v>
      </c>
      <c r="CY407" s="1">
        <v>26.7</v>
      </c>
      <c r="CZ407" s="1">
        <v>26.2</v>
      </c>
      <c r="DA407" s="1">
        <v>26.9</v>
      </c>
      <c r="DB407" s="1">
        <v>27.2</v>
      </c>
      <c r="DC407" s="1">
        <v>25.6</v>
      </c>
      <c r="DD407" s="1">
        <v>25.8</v>
      </c>
      <c r="DE407" s="1">
        <v>25.6</v>
      </c>
      <c r="DF407" s="1">
        <v>25.2</v>
      </c>
      <c r="DG407" s="1">
        <v>27.2</v>
      </c>
      <c r="DH407" s="1">
        <v>27.2</v>
      </c>
      <c r="DI407" s="1">
        <v>26.7</v>
      </c>
      <c r="DJ407" s="1">
        <v>27.5</v>
      </c>
      <c r="DK407" s="1">
        <v>27.4</v>
      </c>
      <c r="DL407" s="1">
        <v>27.1</v>
      </c>
      <c r="DM407" s="1">
        <v>26.9</v>
      </c>
      <c r="DN407" s="1">
        <v>27.4</v>
      </c>
      <c r="DO407" s="1">
        <v>25.9</v>
      </c>
      <c r="DP407" s="1">
        <v>27.4</v>
      </c>
      <c r="DQ407" s="1">
        <v>25.9</v>
      </c>
      <c r="DR407" s="1">
        <v>25.8</v>
      </c>
      <c r="DS407" s="1">
        <v>25.5</v>
      </c>
      <c r="DT407" s="1">
        <v>26.7</v>
      </c>
      <c r="DU407" s="1">
        <v>26.4</v>
      </c>
      <c r="DV407" s="1">
        <v>28.2</v>
      </c>
      <c r="DW407" s="1">
        <v>28</v>
      </c>
      <c r="DX407" s="1">
        <v>65535</v>
      </c>
      <c r="DY407" s="1">
        <v>28</v>
      </c>
      <c r="DZ407" s="1">
        <v>27.6</v>
      </c>
      <c r="EA407" s="1">
        <v>27.9</v>
      </c>
      <c r="EB407" s="1">
        <v>28.1</v>
      </c>
      <c r="EC407" s="1">
        <v>27.8</v>
      </c>
      <c r="ED407" s="1">
        <v>27.9</v>
      </c>
      <c r="EE407" s="1">
        <v>27.8</v>
      </c>
      <c r="EF407" s="1">
        <v>26.9</v>
      </c>
      <c r="EG407" s="1">
        <v>26.3</v>
      </c>
      <c r="EH407" s="1">
        <v>25.1</v>
      </c>
      <c r="EI407" s="1">
        <v>24.8</v>
      </c>
      <c r="EJ407" s="1">
        <v>25.1</v>
      </c>
      <c r="EK407" s="1">
        <v>25.7</v>
      </c>
      <c r="EL407" s="1">
        <v>26.7</v>
      </c>
      <c r="EM407" s="1">
        <v>26</v>
      </c>
      <c r="EN407" s="1">
        <v>24.8</v>
      </c>
      <c r="EO407" s="1">
        <v>25.9</v>
      </c>
      <c r="EP407" s="1">
        <v>27.3</v>
      </c>
      <c r="EQ407" s="1">
        <v>25.5</v>
      </c>
      <c r="ER407" s="1">
        <v>24.2</v>
      </c>
      <c r="ES407" s="1">
        <v>25.2</v>
      </c>
      <c r="ET407" s="1">
        <v>24.6</v>
      </c>
      <c r="EU407" s="1">
        <v>26.6</v>
      </c>
      <c r="EV407" s="1">
        <v>24.8</v>
      </c>
      <c r="EW407" s="1">
        <v>25.5</v>
      </c>
      <c r="EX407" s="1">
        <v>27</v>
      </c>
      <c r="EY407" s="1">
        <v>23.6</v>
      </c>
      <c r="EZ407" s="1">
        <v>26.1</v>
      </c>
      <c r="FA407" s="1">
        <v>24.3</v>
      </c>
      <c r="FB407" s="1">
        <v>24.9</v>
      </c>
      <c r="FC407" s="1">
        <v>25.9</v>
      </c>
      <c r="FD407" s="1">
        <v>24.5</v>
      </c>
      <c r="FE407" s="1">
        <v>25.3</v>
      </c>
      <c r="FF407" s="1">
        <v>24.7</v>
      </c>
      <c r="FG407" s="1">
        <v>25.2</v>
      </c>
      <c r="FH407" s="1">
        <v>27</v>
      </c>
      <c r="FI407" s="1">
        <v>26.3</v>
      </c>
      <c r="FJ407" s="1">
        <v>25.7</v>
      </c>
      <c r="FK407" s="1">
        <v>24.4</v>
      </c>
      <c r="FL407" s="1">
        <v>26.6</v>
      </c>
      <c r="FM407" s="1">
        <v>27.8</v>
      </c>
      <c r="FN407" s="1">
        <v>25.7</v>
      </c>
      <c r="FO407" s="1">
        <v>26.5</v>
      </c>
      <c r="FP407" s="1">
        <v>27.7</v>
      </c>
      <c r="FQ407" s="1">
        <v>26</v>
      </c>
      <c r="FR407" s="1">
        <v>27.5</v>
      </c>
      <c r="FS407" s="1">
        <v>28</v>
      </c>
      <c r="FT407" s="1">
        <v>28.3</v>
      </c>
      <c r="FU407" s="1">
        <v>28.4</v>
      </c>
      <c r="FV407" s="1">
        <v>28.7</v>
      </c>
      <c r="FW407" s="1">
        <v>28</v>
      </c>
      <c r="FX407" s="1">
        <v>28.4</v>
      </c>
      <c r="FY407" s="1">
        <v>28.1</v>
      </c>
      <c r="FZ407" s="1">
        <v>27.8</v>
      </c>
      <c r="GA407" s="1">
        <v>27.9</v>
      </c>
      <c r="GB407" s="1">
        <v>25.2</v>
      </c>
      <c r="GC407" s="1">
        <v>26.1</v>
      </c>
      <c r="GD407" s="1">
        <v>26.8</v>
      </c>
      <c r="GE407" s="1">
        <v>26.9</v>
      </c>
      <c r="GF407" s="1">
        <v>25.8</v>
      </c>
      <c r="GG407" s="1">
        <v>27.5</v>
      </c>
      <c r="GH407" s="1">
        <v>27.2</v>
      </c>
      <c r="GI407" s="1">
        <v>27</v>
      </c>
      <c r="GJ407" s="1">
        <v>26.1</v>
      </c>
      <c r="GK407" s="1">
        <v>27.1</v>
      </c>
      <c r="GL407" s="1">
        <v>27.9</v>
      </c>
      <c r="GM407" s="1">
        <v>27.9</v>
      </c>
      <c r="GN407" s="1">
        <v>27.8</v>
      </c>
      <c r="GO407" s="1">
        <v>25.8</v>
      </c>
      <c r="GP407" s="1">
        <v>24.7</v>
      </c>
      <c r="GQ407" s="1">
        <v>24.2</v>
      </c>
      <c r="GR407" s="1">
        <v>24.7</v>
      </c>
      <c r="GS407" s="1">
        <v>27</v>
      </c>
      <c r="GT407" s="1">
        <v>27.3</v>
      </c>
      <c r="GU407" s="1">
        <v>27.5</v>
      </c>
      <c r="GV407" s="1">
        <v>24.8</v>
      </c>
      <c r="GW407" s="1">
        <v>23.8</v>
      </c>
      <c r="GX407" s="1">
        <v>26.9</v>
      </c>
      <c r="GY407" s="1">
        <v>27.7</v>
      </c>
      <c r="GZ407" s="1">
        <v>27.5</v>
      </c>
      <c r="HA407" s="1">
        <v>27</v>
      </c>
      <c r="HB407" s="1">
        <v>27.5</v>
      </c>
      <c r="HC407" s="1">
        <v>27.4</v>
      </c>
      <c r="HD407" s="1">
        <v>26.2</v>
      </c>
      <c r="HE407" s="1">
        <v>25.9</v>
      </c>
      <c r="HF407" s="1">
        <v>26.6</v>
      </c>
      <c r="HG407" s="1">
        <v>27.7</v>
      </c>
      <c r="HH407" s="1">
        <v>25.7</v>
      </c>
      <c r="HI407" s="1">
        <v>28</v>
      </c>
      <c r="HJ407" s="1">
        <v>27.9</v>
      </c>
      <c r="HK407" s="1">
        <v>25.7</v>
      </c>
      <c r="HL407" s="1">
        <v>25.7</v>
      </c>
      <c r="HM407" s="1">
        <v>26.5</v>
      </c>
      <c r="HN407" s="1">
        <v>27</v>
      </c>
      <c r="HO407" s="1">
        <v>27.5</v>
      </c>
      <c r="HP407" s="1">
        <v>26</v>
      </c>
      <c r="HQ407" s="1">
        <v>26.5</v>
      </c>
      <c r="HR407" s="1">
        <v>24.5</v>
      </c>
      <c r="HS407" s="1">
        <v>24.2</v>
      </c>
      <c r="HT407" s="1">
        <v>24.4</v>
      </c>
      <c r="HU407" s="1">
        <v>26.2</v>
      </c>
      <c r="HV407" s="1">
        <v>25.3</v>
      </c>
      <c r="HW407" s="1">
        <v>28.5</v>
      </c>
      <c r="HX407" s="1">
        <v>27.1</v>
      </c>
      <c r="HY407" s="1">
        <v>28.5</v>
      </c>
      <c r="HZ407" s="1">
        <v>27.9</v>
      </c>
      <c r="IA407" s="1">
        <v>26.5</v>
      </c>
      <c r="IB407" s="1">
        <v>23.9</v>
      </c>
      <c r="IC407" s="1">
        <v>24</v>
      </c>
      <c r="ID407" s="1">
        <v>25.9</v>
      </c>
      <c r="IE407" s="1">
        <v>24.5</v>
      </c>
      <c r="IF407" s="1">
        <v>26</v>
      </c>
      <c r="IG407" s="1">
        <v>27.2</v>
      </c>
      <c r="IH407" s="1">
        <v>25.3</v>
      </c>
      <c r="II407" s="1">
        <v>26.7</v>
      </c>
      <c r="IJ407" s="1">
        <v>25</v>
      </c>
      <c r="IK407" s="1">
        <v>24.7</v>
      </c>
      <c r="IL407" s="1">
        <v>26.5</v>
      </c>
      <c r="IM407" s="1">
        <v>28.2</v>
      </c>
      <c r="IN407" s="1">
        <v>28.1</v>
      </c>
      <c r="IO407" s="1">
        <v>25</v>
      </c>
      <c r="IP407" s="1">
        <v>24.1</v>
      </c>
      <c r="IQ407" s="1">
        <v>26.2</v>
      </c>
      <c r="IR407" s="1">
        <v>25.9</v>
      </c>
      <c r="IS407" s="1">
        <v>26.1</v>
      </c>
      <c r="IT407" s="1">
        <v>24.5</v>
      </c>
      <c r="IU407" s="1">
        <v>27.5</v>
      </c>
      <c r="IV407" s="1">
        <v>26.6</v>
      </c>
      <c r="IW407" s="1">
        <v>24.9</v>
      </c>
      <c r="IX407" s="1">
        <v>25.2</v>
      </c>
      <c r="IY407" s="1">
        <v>25.7</v>
      </c>
      <c r="IZ407" s="1">
        <v>24.7</v>
      </c>
      <c r="JA407" s="1">
        <v>27.4</v>
      </c>
      <c r="JB407" s="1">
        <v>28.8</v>
      </c>
      <c r="JC407" s="1">
        <v>27.5</v>
      </c>
      <c r="JD407" s="1">
        <v>25.8</v>
      </c>
      <c r="JE407" s="1">
        <v>25.8</v>
      </c>
      <c r="JF407" s="1">
        <v>24.8</v>
      </c>
      <c r="JG407" s="1">
        <v>25.8</v>
      </c>
      <c r="JH407" s="1">
        <v>25.8</v>
      </c>
      <c r="JI407" s="1">
        <v>24.4</v>
      </c>
      <c r="JJ407" s="1">
        <v>24.5</v>
      </c>
      <c r="JK407" s="1">
        <v>23.8</v>
      </c>
      <c r="JL407" s="1">
        <v>25.7</v>
      </c>
      <c r="JM407" s="1">
        <v>24</v>
      </c>
      <c r="JN407" s="1">
        <v>24.3</v>
      </c>
      <c r="JO407" s="1">
        <v>23.4</v>
      </c>
      <c r="JP407" s="1">
        <v>24.2</v>
      </c>
      <c r="JQ407" s="1">
        <v>23.8</v>
      </c>
      <c r="JR407" s="1">
        <v>24</v>
      </c>
      <c r="JS407" s="1">
        <v>24.9</v>
      </c>
      <c r="JT407" s="1">
        <v>24.4</v>
      </c>
      <c r="JU407" s="1">
        <v>24.4</v>
      </c>
      <c r="JV407" s="1">
        <v>22.9</v>
      </c>
      <c r="JW407" s="1">
        <v>25.4</v>
      </c>
      <c r="JX407" s="1">
        <v>25.3</v>
      </c>
      <c r="JY407" s="1">
        <v>24.5</v>
      </c>
      <c r="JZ407" s="1">
        <v>23.6</v>
      </c>
      <c r="KA407" s="1">
        <v>25.6</v>
      </c>
      <c r="KB407" s="1">
        <v>24.6</v>
      </c>
      <c r="KC407" s="1">
        <v>25</v>
      </c>
      <c r="KD407" s="1">
        <v>24.4</v>
      </c>
      <c r="KE407" s="1">
        <v>23.4</v>
      </c>
      <c r="KF407" s="1">
        <v>24</v>
      </c>
      <c r="KG407" s="1">
        <v>23</v>
      </c>
      <c r="KH407" s="1">
        <v>24.6</v>
      </c>
      <c r="KI407" s="1">
        <v>24.2</v>
      </c>
      <c r="KJ407" s="1">
        <v>23.9</v>
      </c>
      <c r="KK407" s="1">
        <v>24.7</v>
      </c>
      <c r="KL407" s="1">
        <v>24</v>
      </c>
      <c r="KM407" s="1">
        <v>24.3</v>
      </c>
      <c r="KN407" s="1">
        <v>24.1</v>
      </c>
      <c r="KO407" s="1">
        <v>23.5</v>
      </c>
      <c r="KP407" s="1">
        <v>23.5</v>
      </c>
      <c r="KQ407" s="1">
        <v>23.4</v>
      </c>
      <c r="KR407" s="1">
        <v>23.4</v>
      </c>
      <c r="KS407" s="1">
        <v>23.4</v>
      </c>
      <c r="KT407" s="1">
        <v>22.8</v>
      </c>
      <c r="KU407" s="1">
        <v>22.8</v>
      </c>
      <c r="KV407" s="1">
        <v>25.2</v>
      </c>
      <c r="KW407" s="1">
        <v>24.2</v>
      </c>
      <c r="KX407" s="1">
        <v>24.9</v>
      </c>
      <c r="KY407" s="1">
        <v>24.7</v>
      </c>
      <c r="KZ407" s="1">
        <v>24.1</v>
      </c>
      <c r="LA407" s="1">
        <v>24.6</v>
      </c>
      <c r="LB407" s="1">
        <v>23.8</v>
      </c>
      <c r="LC407" s="1">
        <v>24.3</v>
      </c>
      <c r="LD407" s="1">
        <v>25.6</v>
      </c>
      <c r="LE407" s="1">
        <v>27.6</v>
      </c>
      <c r="LF407" s="1">
        <v>27.1</v>
      </c>
      <c r="LG407" s="1">
        <v>27.8</v>
      </c>
      <c r="LH407" s="1">
        <v>28</v>
      </c>
      <c r="LI407" s="1">
        <v>28</v>
      </c>
      <c r="LJ407" s="1">
        <v>24.5</v>
      </c>
      <c r="LK407" s="1">
        <v>24.3</v>
      </c>
      <c r="LL407" s="1">
        <v>24</v>
      </c>
      <c r="LM407" s="1">
        <v>24.4</v>
      </c>
      <c r="LN407" s="1">
        <v>24.6</v>
      </c>
      <c r="LO407" s="1">
        <v>24.1</v>
      </c>
      <c r="LP407" s="1">
        <v>24.2</v>
      </c>
      <c r="LQ407" s="1">
        <v>22.2</v>
      </c>
      <c r="LR407" s="1">
        <v>22.9</v>
      </c>
      <c r="LS407" s="1">
        <v>23</v>
      </c>
      <c r="LT407" s="1">
        <v>22.8</v>
      </c>
      <c r="LU407" s="1">
        <v>23.2</v>
      </c>
      <c r="LV407" s="1">
        <v>23.7</v>
      </c>
      <c r="LW407" s="1">
        <v>23.9</v>
      </c>
      <c r="LX407" s="1">
        <v>24.1</v>
      </c>
      <c r="LY407" s="1">
        <v>24.8</v>
      </c>
      <c r="LZ407" s="1">
        <v>28.2</v>
      </c>
      <c r="MA407" s="1">
        <v>28.9</v>
      </c>
      <c r="MB407" s="1">
        <v>28.2</v>
      </c>
      <c r="MC407" s="1">
        <v>27.2</v>
      </c>
      <c r="MD407" s="1">
        <v>24.9</v>
      </c>
      <c r="ME407" s="1">
        <v>65535</v>
      </c>
      <c r="MF407" s="1">
        <v>65535</v>
      </c>
      <c r="MG407" s="1">
        <v>65535</v>
      </c>
      <c r="MH407" s="1">
        <v>65535</v>
      </c>
      <c r="MI407" s="1">
        <v>65535</v>
      </c>
      <c r="MJ407" s="1">
        <v>65535</v>
      </c>
      <c r="MK407" s="1">
        <v>65535</v>
      </c>
      <c r="ML407" s="1">
        <v>65535</v>
      </c>
      <c r="MM407" s="1">
        <v>65535</v>
      </c>
      <c r="MN407" s="1">
        <v>65535</v>
      </c>
      <c r="MO407" s="1">
        <v>65535</v>
      </c>
      <c r="MP407" s="1">
        <v>65535</v>
      </c>
      <c r="MQ407" s="1">
        <v>65535</v>
      </c>
      <c r="MR407" s="1">
        <v>65535</v>
      </c>
      <c r="MS407" s="1">
        <v>65535</v>
      </c>
      <c r="MT407" s="1">
        <v>65535</v>
      </c>
      <c r="MU407" s="1">
        <v>65535</v>
      </c>
      <c r="MV407" s="1">
        <v>65535</v>
      </c>
      <c r="MW407" s="1">
        <v>65535</v>
      </c>
      <c r="MX407" s="1">
        <v>65535</v>
      </c>
      <c r="MY407" s="1">
        <v>65535</v>
      </c>
      <c r="MZ407" s="1">
        <v>65535</v>
      </c>
      <c r="NA407" s="1">
        <v>65535</v>
      </c>
      <c r="NB407" s="1">
        <v>65535</v>
      </c>
      <c r="NC407" s="1">
        <v>65535</v>
      </c>
      <c r="ND407" s="1">
        <v>65535</v>
      </c>
      <c r="NE407" s="1">
        <v>65535</v>
      </c>
      <c r="NF407" s="1">
        <v>65535</v>
      </c>
      <c r="NG407" s="1">
        <v>65535</v>
      </c>
      <c r="NH407" s="1">
        <v>65535</v>
      </c>
      <c r="NI407" s="1">
        <v>26.5</v>
      </c>
      <c r="NJ407" s="6">
        <f t="shared" si="319"/>
        <v>0.967741935483871</v>
      </c>
      <c r="NK407" s="3">
        <f t="shared" si="320"/>
        <v>0.9642857142857143</v>
      </c>
      <c r="NL407" s="3">
        <f t="shared" si="321"/>
        <v>0.967741935483871</v>
      </c>
      <c r="NM407" s="3">
        <f t="shared" si="322"/>
        <v>0.96666666666666667</v>
      </c>
      <c r="NN407" s="3">
        <f t="shared" si="323"/>
        <v>1</v>
      </c>
      <c r="NO407" s="3">
        <f t="shared" si="324"/>
        <v>1</v>
      </c>
      <c r="NP407" s="3">
        <f t="shared" si="325"/>
        <v>1</v>
      </c>
      <c r="NQ407" s="3">
        <f t="shared" si="326"/>
        <v>1</v>
      </c>
      <c r="NR407" s="3">
        <f t="shared" si="327"/>
        <v>1</v>
      </c>
      <c r="NS407" s="3">
        <f t="shared" si="328"/>
        <v>1</v>
      </c>
      <c r="NT407" s="3">
        <f t="shared" si="329"/>
        <v>1</v>
      </c>
      <c r="NU407" s="3">
        <f t="shared" si="330"/>
        <v>3.2258064516129031E-2</v>
      </c>
      <c r="NV407" s="3">
        <f t="shared" si="331"/>
        <v>0.9068493150684932</v>
      </c>
      <c r="NW407" s="5">
        <f t="shared" si="332"/>
        <v>24.703333333333333</v>
      </c>
      <c r="NX407" s="1">
        <f t="shared" si="333"/>
        <v>25.37407407407407</v>
      </c>
      <c r="NY407" s="1">
        <f t="shared" si="334"/>
        <v>26.09666666666666</v>
      </c>
      <c r="NZ407" s="1">
        <f t="shared" si="335"/>
        <v>26.675862068965515</v>
      </c>
      <c r="OA407" s="1">
        <f t="shared" si="336"/>
        <v>26.06129032258065</v>
      </c>
      <c r="OB407" s="1">
        <f t="shared" si="337"/>
        <v>26.759999999999994</v>
      </c>
      <c r="OC407" s="1">
        <f t="shared" si="338"/>
        <v>26.587096774193558</v>
      </c>
      <c r="OD407" s="1">
        <f t="shared" si="339"/>
        <v>26.06129032258065</v>
      </c>
      <c r="OE407" s="1">
        <f t="shared" si="340"/>
        <v>25.286666666666665</v>
      </c>
      <c r="OF407" s="1">
        <f t="shared" si="341"/>
        <v>24.109677419354838</v>
      </c>
      <c r="OG407" s="1">
        <f t="shared" si="342"/>
        <v>25.163333333333338</v>
      </c>
      <c r="OH407" s="1" t="e">
        <f t="shared" si="343"/>
        <v>#N/A</v>
      </c>
      <c r="OI407" s="111" t="e">
        <f>NA()</f>
        <v>#N/A</v>
      </c>
      <c r="OJ407" s="112" t="e">
        <f>NA()</f>
        <v>#N/A</v>
      </c>
      <c r="OK407" s="112" t="e">
        <f>NA()</f>
        <v>#N/A</v>
      </c>
      <c r="OL407" s="112" t="e">
        <f>NA()</f>
        <v>#N/A</v>
      </c>
      <c r="OM407" s="112" t="e">
        <f>NA()</f>
        <v>#N/A</v>
      </c>
      <c r="ON407" s="112" t="e">
        <f>NA()</f>
        <v>#N/A</v>
      </c>
      <c r="OO407" s="112" t="e">
        <f>NA()</f>
        <v>#N/A</v>
      </c>
      <c r="OP407" s="112" t="e">
        <f>NA()</f>
        <v>#N/A</v>
      </c>
      <c r="OQ407" s="112" t="e">
        <f>NA()</f>
        <v>#N/A</v>
      </c>
      <c r="OR407" s="112" t="e">
        <f>NA()</f>
        <v>#N/A</v>
      </c>
      <c r="OS407" s="112" t="e">
        <f>NA()</f>
        <v>#N/A</v>
      </c>
      <c r="OT407" s="112" t="e">
        <f>NA()</f>
        <v>#N/A</v>
      </c>
      <c r="OU407" s="5" t="e">
        <f t="shared" si="295"/>
        <v>#N/A</v>
      </c>
      <c r="OV407" s="1" t="e">
        <f t="shared" si="296"/>
        <v>#N/A</v>
      </c>
      <c r="OW407" s="1" t="e">
        <f t="shared" si="297"/>
        <v>#N/A</v>
      </c>
      <c r="OX407" s="1" t="e">
        <f t="shared" si="298"/>
        <v>#N/A</v>
      </c>
      <c r="OY407" s="1" t="e">
        <f t="shared" si="299"/>
        <v>#N/A</v>
      </c>
      <c r="OZ407" s="1" t="e">
        <f t="shared" si="300"/>
        <v>#N/A</v>
      </c>
      <c r="PA407" s="1" t="e">
        <f t="shared" si="301"/>
        <v>#N/A</v>
      </c>
      <c r="PB407" s="1" t="e">
        <f t="shared" si="302"/>
        <v>#N/A</v>
      </c>
      <c r="PC407" s="1" t="e">
        <f t="shared" si="303"/>
        <v>#N/A</v>
      </c>
      <c r="PD407" s="1" t="e">
        <f t="shared" si="304"/>
        <v>#N/A</v>
      </c>
      <c r="PE407" s="1" t="e">
        <f t="shared" si="305"/>
        <v>#N/A</v>
      </c>
      <c r="PF407" s="1" t="e">
        <f t="shared" si="306"/>
        <v>#N/A</v>
      </c>
      <c r="PG407" s="111" t="e">
        <f>NA()</f>
        <v>#N/A</v>
      </c>
      <c r="PH407" s="112" t="e">
        <f>NA()</f>
        <v>#N/A</v>
      </c>
      <c r="PI407" s="112" t="e">
        <f>NA()</f>
        <v>#N/A</v>
      </c>
      <c r="PJ407" s="112" t="e">
        <f>NA()</f>
        <v>#N/A</v>
      </c>
      <c r="PK407" s="112" t="e">
        <f>NA()</f>
        <v>#N/A</v>
      </c>
      <c r="PL407" s="112" t="e">
        <f>NA()</f>
        <v>#N/A</v>
      </c>
      <c r="PM407" s="112" t="e">
        <f>NA()</f>
        <v>#N/A</v>
      </c>
      <c r="PN407" s="112" t="e">
        <f>NA()</f>
        <v>#N/A</v>
      </c>
      <c r="PO407" s="112" t="e">
        <f>NA()</f>
        <v>#N/A</v>
      </c>
      <c r="PP407" s="112" t="e">
        <f>NA()</f>
        <v>#N/A</v>
      </c>
      <c r="PQ407" s="112" t="e">
        <f>NA()</f>
        <v>#N/A</v>
      </c>
      <c r="PR407" s="137" t="e">
        <f>NA()</f>
        <v>#N/A</v>
      </c>
      <c r="PS407" s="5">
        <f t="array" ref="PS407">+IF(ISERROR($NW407)=FALSE,MIN(IF($H407:$AL407&lt;65534,$H407:$AL407,"")),NA())</f>
        <v>20.6</v>
      </c>
      <c r="PT407" s="1">
        <f t="array" ref="PT407">+IF(ISERROR($NX407)=FALSE,MIN(IF($AM407:$BN407&lt;65534,$AM407:$BN407,"")),NA())</f>
        <v>23.1</v>
      </c>
      <c r="PU407" s="1">
        <f t="array" ref="PU407">+IF(ISERROR($NY407)=FALSE,MIN(IF($BP407:$CT407&lt;65534,$BP407:$CT407,"")),NA())</f>
        <v>23.3</v>
      </c>
      <c r="PV407" s="1">
        <f t="array" ref="PV407">+IF(ISERROR($NZ407)=FALSE,MIN(IF($CU407:$DX407&lt;65534,$CU407:$DX407,"")),NA())</f>
        <v>25.2</v>
      </c>
      <c r="PW407" s="1">
        <f t="array" ref="PW407">+IF(ISERROR($OA407)=FALSE,MIN(IF($DY407:$FC407&lt;65534,$DY407:$FC407,"")),NA())</f>
        <v>23.6</v>
      </c>
      <c r="PX407" s="1">
        <f t="array" ref="PX407">+IF(ISERROR($OB407)=FALSE,MIN(IF($FD407:$GG407&lt;65534,$FD407:$GG407,"")),NA())</f>
        <v>24.4</v>
      </c>
      <c r="PY407" s="1">
        <f t="array" ref="PY407">+IF(ISERROR($OC407)=FALSE,MIN(IF($GH407:$HL407&lt;65534,$GH407:$HL407,"")),NA())</f>
        <v>23.8</v>
      </c>
      <c r="PZ407" s="1">
        <f t="array" ref="PZ407">+IF(ISERROR($OD407)=FALSE,MIN(IF($HM407:$IQ407&lt;65534,$HM407:$IQ407,"")),NA())</f>
        <v>23.9</v>
      </c>
      <c r="QA407" s="1">
        <f t="array" ref="QA407">+IF(ISERROR($OE407)=FALSE,MIN(IF($IR407:$JU407&lt;65534,$IR407:$JU407,"")),NA())</f>
        <v>23.4</v>
      </c>
      <c r="QB407" s="1">
        <f t="array" ref="QB407">+IF(ISERROR($OF407)=FALSE,MIN(IF($JV407:$KZ407&lt;65534,$JV407:$KZ407,"")),NA())</f>
        <v>22.8</v>
      </c>
      <c r="QC407" s="1">
        <f t="array" ref="QC407">+IF(ISERROR($OG407)=FALSE,MIN(IF($LA407:$MD407&lt;65534,$LA407:$MD407,"")),NA())</f>
        <v>22.2</v>
      </c>
      <c r="QD407" s="1" t="e">
        <f t="array" ref="QD407">+IF(ISERROR($OH407)=FALSE,MIN(IF($ME407:$NI407&lt;65534,$ME407:$NI407,"")),NA())</f>
        <v>#N/A</v>
      </c>
      <c r="QE407" s="5" t="e">
        <f t="shared" si="307"/>
        <v>#N/A</v>
      </c>
      <c r="QF407" s="1" t="e">
        <f t="shared" si="308"/>
        <v>#N/A</v>
      </c>
      <c r="QG407" s="1" t="e">
        <f t="shared" si="309"/>
        <v>#N/A</v>
      </c>
      <c r="QH407" s="1" t="e">
        <f t="shared" si="310"/>
        <v>#N/A</v>
      </c>
      <c r="QI407" s="1" t="e">
        <f t="shared" si="311"/>
        <v>#N/A</v>
      </c>
      <c r="QJ407" s="1" t="e">
        <f t="shared" si="312"/>
        <v>#N/A</v>
      </c>
      <c r="QK407" s="1" t="e">
        <f t="shared" si="313"/>
        <v>#N/A</v>
      </c>
      <c r="QL407" s="1" t="e">
        <f t="shared" si="314"/>
        <v>#N/A</v>
      </c>
      <c r="QM407" s="1" t="e">
        <f t="shared" si="315"/>
        <v>#N/A</v>
      </c>
      <c r="QN407" s="1" t="e">
        <f t="shared" si="316"/>
        <v>#N/A</v>
      </c>
      <c r="QO407" s="1" t="e">
        <f t="shared" si="317"/>
        <v>#N/A</v>
      </c>
      <c r="QP407" s="1" t="e">
        <f t="shared" si="318"/>
        <v>#N/A</v>
      </c>
      <c r="QQ407" s="5" t="s">
        <v>893</v>
      </c>
    </row>
    <row r="408" spans="1:459" s="1" customFormat="1" x14ac:dyDescent="0.2">
      <c r="A408" s="107">
        <v>25025000</v>
      </c>
      <c r="B408" s="108">
        <v>-74.085805555555552</v>
      </c>
      <c r="C408" s="108">
        <v>9.9119722222222233</v>
      </c>
      <c r="D408" s="109">
        <v>120</v>
      </c>
      <c r="E408" s="110" t="s">
        <v>756</v>
      </c>
      <c r="F408" s="110" t="s">
        <v>757</v>
      </c>
      <c r="G408" s="110" t="s">
        <v>3</v>
      </c>
      <c r="H408" s="1">
        <v>65535</v>
      </c>
      <c r="I408" s="1">
        <v>65535</v>
      </c>
      <c r="J408" s="1">
        <v>65535</v>
      </c>
      <c r="K408" s="1">
        <v>65535</v>
      </c>
      <c r="L408" s="1">
        <v>65535</v>
      </c>
      <c r="M408" s="1">
        <v>65535</v>
      </c>
      <c r="N408" s="1">
        <v>65535</v>
      </c>
      <c r="O408" s="1">
        <v>65535</v>
      </c>
      <c r="P408" s="1">
        <v>65535</v>
      </c>
      <c r="Q408" s="1">
        <v>65535</v>
      </c>
      <c r="R408" s="1">
        <v>65535</v>
      </c>
      <c r="S408" s="1">
        <v>65535</v>
      </c>
      <c r="T408" s="1">
        <v>65535</v>
      </c>
      <c r="U408" s="1">
        <v>65535</v>
      </c>
      <c r="V408" s="1">
        <v>65535</v>
      </c>
      <c r="W408" s="1">
        <v>65535</v>
      </c>
      <c r="X408" s="1">
        <v>65535</v>
      </c>
      <c r="Y408" s="1">
        <v>65535</v>
      </c>
      <c r="Z408" s="1">
        <v>65535</v>
      </c>
      <c r="AA408" s="1">
        <v>65535</v>
      </c>
      <c r="AB408" s="1">
        <v>65535</v>
      </c>
      <c r="AC408" s="1">
        <v>65535</v>
      </c>
      <c r="AD408" s="1">
        <v>65535</v>
      </c>
      <c r="AE408" s="1">
        <v>65535</v>
      </c>
      <c r="AF408" s="1">
        <v>65535</v>
      </c>
      <c r="AG408" s="1">
        <v>65535</v>
      </c>
      <c r="AH408" s="1">
        <v>65535</v>
      </c>
      <c r="AI408" s="1">
        <v>65535</v>
      </c>
      <c r="AJ408" s="1">
        <v>65535</v>
      </c>
      <c r="AK408" s="1">
        <v>65535</v>
      </c>
      <c r="AL408" s="1">
        <v>65535</v>
      </c>
      <c r="AM408" s="1">
        <v>65535</v>
      </c>
      <c r="AN408" s="1">
        <v>65535</v>
      </c>
      <c r="AO408" s="1">
        <v>65535</v>
      </c>
      <c r="AP408" s="1">
        <v>65535</v>
      </c>
      <c r="AQ408" s="1">
        <v>65535</v>
      </c>
      <c r="AR408" s="1">
        <v>65535</v>
      </c>
      <c r="AS408" s="1">
        <v>65535</v>
      </c>
      <c r="AT408" s="1">
        <v>65535</v>
      </c>
      <c r="AU408" s="1">
        <v>65535</v>
      </c>
      <c r="AV408" s="1">
        <v>65535</v>
      </c>
      <c r="AW408" s="1">
        <v>65535</v>
      </c>
      <c r="AX408" s="1">
        <v>65535</v>
      </c>
      <c r="AY408" s="1">
        <v>65535</v>
      </c>
      <c r="AZ408" s="1">
        <v>65535</v>
      </c>
      <c r="BA408" s="1">
        <v>65535</v>
      </c>
      <c r="BB408" s="1">
        <v>65535</v>
      </c>
      <c r="BC408" s="1">
        <v>65535</v>
      </c>
      <c r="BD408" s="1">
        <v>65535</v>
      </c>
      <c r="BE408" s="1">
        <v>65535</v>
      </c>
      <c r="BF408" s="1">
        <v>65535</v>
      </c>
      <c r="BG408" s="1">
        <v>65535</v>
      </c>
      <c r="BH408" s="1">
        <v>65535</v>
      </c>
      <c r="BI408" s="1">
        <v>65535</v>
      </c>
      <c r="BJ408" s="1">
        <v>65535</v>
      </c>
      <c r="BK408" s="1">
        <v>65535</v>
      </c>
      <c r="BL408" s="1">
        <v>65535</v>
      </c>
      <c r="BM408" s="1">
        <v>65535</v>
      </c>
      <c r="BN408" s="1">
        <v>65535</v>
      </c>
      <c r="BO408" s="102"/>
      <c r="BP408" s="1">
        <v>65535</v>
      </c>
      <c r="BQ408" s="1">
        <v>65535</v>
      </c>
      <c r="BR408" s="1">
        <v>65535</v>
      </c>
      <c r="BS408" s="1">
        <v>65535</v>
      </c>
      <c r="BT408" s="1">
        <v>65535</v>
      </c>
      <c r="BU408" s="1">
        <v>65535</v>
      </c>
      <c r="BV408" s="1">
        <v>65535</v>
      </c>
      <c r="BW408" s="1">
        <v>65535</v>
      </c>
      <c r="BX408" s="1">
        <v>65535</v>
      </c>
      <c r="BY408" s="1">
        <v>65535</v>
      </c>
      <c r="BZ408" s="1">
        <v>65535</v>
      </c>
      <c r="CA408" s="1">
        <v>65535</v>
      </c>
      <c r="CB408" s="1">
        <v>65535</v>
      </c>
      <c r="CC408" s="1">
        <v>65535</v>
      </c>
      <c r="CD408" s="1">
        <v>65535</v>
      </c>
      <c r="CE408" s="1">
        <v>65535</v>
      </c>
      <c r="CF408" s="1">
        <v>65535</v>
      </c>
      <c r="CG408" s="1">
        <v>65535</v>
      </c>
      <c r="CH408" s="1">
        <v>65535</v>
      </c>
      <c r="CI408" s="1">
        <v>65535</v>
      </c>
      <c r="CJ408" s="1">
        <v>65535</v>
      </c>
      <c r="CK408" s="1">
        <v>65535</v>
      </c>
      <c r="CL408" s="1">
        <v>65535</v>
      </c>
      <c r="CM408" s="1">
        <v>65535</v>
      </c>
      <c r="CN408" s="1">
        <v>65535</v>
      </c>
      <c r="CO408" s="1">
        <v>65535</v>
      </c>
      <c r="CP408" s="1">
        <v>65535</v>
      </c>
      <c r="CQ408" s="1">
        <v>65535</v>
      </c>
      <c r="CR408" s="1">
        <v>65535</v>
      </c>
      <c r="CS408" s="1">
        <v>65535</v>
      </c>
      <c r="CT408" s="1">
        <v>65535</v>
      </c>
      <c r="CU408" s="1">
        <v>65535</v>
      </c>
      <c r="CV408" s="1">
        <v>65535</v>
      </c>
      <c r="CW408" s="1">
        <v>65535</v>
      </c>
      <c r="CX408" s="1">
        <v>65535</v>
      </c>
      <c r="CY408" s="1">
        <v>65535</v>
      </c>
      <c r="CZ408" s="1">
        <v>65535</v>
      </c>
      <c r="DA408" s="1">
        <v>65535</v>
      </c>
      <c r="DB408" s="1">
        <v>65535</v>
      </c>
      <c r="DC408" s="1">
        <v>65535</v>
      </c>
      <c r="DD408" s="1">
        <v>65535</v>
      </c>
      <c r="DE408" s="1">
        <v>65535</v>
      </c>
      <c r="DF408" s="1">
        <v>65535</v>
      </c>
      <c r="DG408" s="1">
        <v>65535</v>
      </c>
      <c r="DH408" s="1">
        <v>65535</v>
      </c>
      <c r="DI408" s="1">
        <v>65535</v>
      </c>
      <c r="DJ408" s="1">
        <v>65535</v>
      </c>
      <c r="DK408" s="1">
        <v>65535</v>
      </c>
      <c r="DL408" s="1">
        <v>65535</v>
      </c>
      <c r="DM408" s="1">
        <v>65535</v>
      </c>
      <c r="DN408" s="1">
        <v>65535</v>
      </c>
      <c r="DO408" s="1">
        <v>65535</v>
      </c>
      <c r="DP408" s="1">
        <v>65535</v>
      </c>
      <c r="DQ408" s="1">
        <v>65535</v>
      </c>
      <c r="DR408" s="1">
        <v>65535</v>
      </c>
      <c r="DS408" s="1">
        <v>65535</v>
      </c>
      <c r="DT408" s="1">
        <v>65535</v>
      </c>
      <c r="DU408" s="1">
        <v>65535</v>
      </c>
      <c r="DV408" s="1">
        <v>65535</v>
      </c>
      <c r="DW408" s="1">
        <v>65535</v>
      </c>
      <c r="DX408" s="1">
        <v>65535</v>
      </c>
      <c r="DY408" s="1">
        <v>65535</v>
      </c>
      <c r="DZ408" s="1">
        <v>65535</v>
      </c>
      <c r="EA408" s="1">
        <v>65535</v>
      </c>
      <c r="EB408" s="1">
        <v>65535</v>
      </c>
      <c r="EC408" s="1">
        <v>65535</v>
      </c>
      <c r="ED408" s="1">
        <v>65535</v>
      </c>
      <c r="EE408" s="1">
        <v>65535</v>
      </c>
      <c r="EF408" s="1">
        <v>65535</v>
      </c>
      <c r="EG408" s="1">
        <v>65535</v>
      </c>
      <c r="EH408" s="1">
        <v>65535</v>
      </c>
      <c r="EI408" s="1">
        <v>65535</v>
      </c>
      <c r="EJ408" s="1">
        <v>65535</v>
      </c>
      <c r="EK408" s="1">
        <v>65535</v>
      </c>
      <c r="EL408" s="1">
        <v>65535</v>
      </c>
      <c r="EM408" s="1">
        <v>65535</v>
      </c>
      <c r="EN408" s="1">
        <v>65535</v>
      </c>
      <c r="EO408" s="1">
        <v>65535</v>
      </c>
      <c r="EP408" s="1">
        <v>65535</v>
      </c>
      <c r="EQ408" s="1">
        <v>65535</v>
      </c>
      <c r="ER408" s="1">
        <v>65535</v>
      </c>
      <c r="ES408" s="1">
        <v>65535</v>
      </c>
      <c r="ET408" s="1">
        <v>65535</v>
      </c>
      <c r="EU408" s="1">
        <v>65535</v>
      </c>
      <c r="EV408" s="1">
        <v>65535</v>
      </c>
      <c r="EW408" s="1">
        <v>65535</v>
      </c>
      <c r="EX408" s="1">
        <v>65535</v>
      </c>
      <c r="EY408" s="1">
        <v>65535</v>
      </c>
      <c r="EZ408" s="1">
        <v>65535</v>
      </c>
      <c r="FA408" s="1">
        <v>65535</v>
      </c>
      <c r="FB408" s="1">
        <v>65535</v>
      </c>
      <c r="FC408" s="1">
        <v>65535</v>
      </c>
      <c r="FD408" s="1">
        <v>65535</v>
      </c>
      <c r="FE408" s="1">
        <v>65535</v>
      </c>
      <c r="FF408" s="1">
        <v>65535</v>
      </c>
      <c r="FG408" s="1">
        <v>65535</v>
      </c>
      <c r="FH408" s="1">
        <v>65535</v>
      </c>
      <c r="FI408" s="1">
        <v>65535</v>
      </c>
      <c r="FJ408" s="1">
        <v>65535</v>
      </c>
      <c r="FK408" s="1">
        <v>65535</v>
      </c>
      <c r="FL408" s="1">
        <v>65535</v>
      </c>
      <c r="FM408" s="1">
        <v>65535</v>
      </c>
      <c r="FN408" s="1">
        <v>65535</v>
      </c>
      <c r="FO408" s="1">
        <v>65535</v>
      </c>
      <c r="FP408" s="1">
        <v>65535</v>
      </c>
      <c r="FQ408" s="1">
        <v>65535</v>
      </c>
      <c r="FR408" s="1">
        <v>65535</v>
      </c>
      <c r="FS408" s="1">
        <v>65535</v>
      </c>
      <c r="FT408" s="1">
        <v>65535</v>
      </c>
      <c r="FU408" s="1">
        <v>65535</v>
      </c>
      <c r="FV408" s="1">
        <v>65535</v>
      </c>
      <c r="FW408" s="1">
        <v>65535</v>
      </c>
      <c r="FX408" s="1">
        <v>65535</v>
      </c>
      <c r="FY408" s="1">
        <v>65535</v>
      </c>
      <c r="FZ408" s="1">
        <v>26.7</v>
      </c>
      <c r="GA408" s="1">
        <v>26.9</v>
      </c>
      <c r="GB408" s="1">
        <v>24.7</v>
      </c>
      <c r="GC408" s="1">
        <v>25.9</v>
      </c>
      <c r="GD408" s="1">
        <v>25.8</v>
      </c>
      <c r="GE408" s="1">
        <v>26.1</v>
      </c>
      <c r="GF408" s="1">
        <v>25.6</v>
      </c>
      <c r="GG408" s="1">
        <v>25.4</v>
      </c>
      <c r="GH408" s="1">
        <v>24.7</v>
      </c>
      <c r="GI408" s="1">
        <v>24.7</v>
      </c>
      <c r="GJ408" s="1">
        <v>24.2</v>
      </c>
      <c r="GK408" s="1">
        <v>24.6</v>
      </c>
      <c r="GL408" s="1">
        <v>24</v>
      </c>
      <c r="GM408" s="1">
        <v>26.4</v>
      </c>
      <c r="GN408" s="1">
        <v>26.3</v>
      </c>
      <c r="GO408" s="1">
        <v>25.2</v>
      </c>
      <c r="GP408" s="1">
        <v>24.2</v>
      </c>
      <c r="GQ408" s="1">
        <v>24.8</v>
      </c>
      <c r="GR408" s="1">
        <v>24.9</v>
      </c>
      <c r="GS408" s="1">
        <v>24.3</v>
      </c>
      <c r="GT408" s="1">
        <v>25</v>
      </c>
      <c r="GU408" s="1">
        <v>24.4</v>
      </c>
      <c r="GV408" s="1">
        <v>24.5</v>
      </c>
      <c r="GW408" s="1">
        <v>25.1</v>
      </c>
      <c r="GX408" s="1">
        <v>23.8</v>
      </c>
      <c r="GY408" s="1">
        <v>26.4</v>
      </c>
      <c r="GZ408" s="1">
        <v>25.9</v>
      </c>
      <c r="HA408" s="1">
        <v>26.2</v>
      </c>
      <c r="HB408" s="1">
        <v>26.9</v>
      </c>
      <c r="HC408" s="1">
        <v>25.3</v>
      </c>
      <c r="HD408" s="1">
        <v>25.5</v>
      </c>
      <c r="HE408" s="1">
        <v>26</v>
      </c>
      <c r="HF408" s="1">
        <v>24.7</v>
      </c>
      <c r="HG408" s="1">
        <v>24.4</v>
      </c>
      <c r="HH408" s="1">
        <v>23.9</v>
      </c>
      <c r="HI408" s="1">
        <v>23.8</v>
      </c>
      <c r="HJ408" s="1">
        <v>25.6</v>
      </c>
      <c r="HK408" s="1">
        <v>25.7</v>
      </c>
      <c r="HL408" s="1">
        <v>25.7</v>
      </c>
      <c r="HM408" s="1">
        <v>25</v>
      </c>
      <c r="HN408" s="1">
        <v>24.9</v>
      </c>
      <c r="HO408" s="1">
        <v>24.9</v>
      </c>
      <c r="HP408" s="1">
        <v>25.6</v>
      </c>
      <c r="HQ408" s="1">
        <v>25.5</v>
      </c>
      <c r="HR408" s="1">
        <v>25.6</v>
      </c>
      <c r="HS408" s="1">
        <v>24.5</v>
      </c>
      <c r="HT408" s="1">
        <v>25.9</v>
      </c>
      <c r="HU408" s="1">
        <v>25.1</v>
      </c>
      <c r="HV408" s="1">
        <v>25.6</v>
      </c>
      <c r="HW408" s="1">
        <v>25.5</v>
      </c>
      <c r="HX408" s="1">
        <v>25.4</v>
      </c>
      <c r="HY408" s="1">
        <v>26.6</v>
      </c>
      <c r="HZ408" s="1">
        <v>24.9</v>
      </c>
      <c r="IA408" s="1">
        <v>25.1</v>
      </c>
      <c r="IB408" s="1">
        <v>23.7</v>
      </c>
      <c r="IC408" s="1">
        <v>65535</v>
      </c>
      <c r="ID408" s="1">
        <v>65535</v>
      </c>
      <c r="IE408" s="1">
        <v>24.5</v>
      </c>
      <c r="IF408" s="1">
        <v>23.1</v>
      </c>
      <c r="IG408" s="1">
        <v>26.6</v>
      </c>
      <c r="IH408" s="1">
        <v>25.2</v>
      </c>
      <c r="II408" s="1">
        <v>25.8</v>
      </c>
      <c r="IJ408" s="1">
        <v>25.7</v>
      </c>
      <c r="IK408" s="1">
        <v>24.2</v>
      </c>
      <c r="IL408" s="1">
        <v>25.2</v>
      </c>
      <c r="IM408" s="1">
        <v>25.7</v>
      </c>
      <c r="IN408" s="1">
        <v>27.2</v>
      </c>
      <c r="IO408" s="1">
        <v>25.9</v>
      </c>
      <c r="IP408" s="1">
        <v>24.4</v>
      </c>
      <c r="IQ408" s="1">
        <v>26.3</v>
      </c>
      <c r="IR408" s="1">
        <v>24</v>
      </c>
      <c r="IS408" s="1">
        <v>25.4</v>
      </c>
      <c r="IT408" s="1">
        <v>23.4</v>
      </c>
      <c r="IU408" s="1">
        <v>26.2</v>
      </c>
      <c r="IV408" s="1">
        <v>25.5</v>
      </c>
      <c r="IW408" s="1">
        <v>23.8</v>
      </c>
      <c r="IX408" s="1">
        <v>26.1</v>
      </c>
      <c r="IY408" s="1">
        <v>25.5</v>
      </c>
      <c r="IZ408" s="1">
        <v>26.2</v>
      </c>
      <c r="JA408" s="1">
        <v>23.5</v>
      </c>
      <c r="JB408" s="1">
        <v>26.5</v>
      </c>
      <c r="JC408" s="1">
        <v>25.8</v>
      </c>
      <c r="JD408" s="1">
        <v>21.9</v>
      </c>
      <c r="JE408" s="1">
        <v>26.1</v>
      </c>
      <c r="JF408" s="1">
        <v>24.9</v>
      </c>
      <c r="JG408" s="1">
        <v>25.4</v>
      </c>
      <c r="JH408" s="1">
        <v>24.8</v>
      </c>
      <c r="JI408" s="1">
        <v>24.9</v>
      </c>
      <c r="JJ408" s="1">
        <v>24.2</v>
      </c>
      <c r="JK408" s="1">
        <v>24.2</v>
      </c>
      <c r="JL408" s="1">
        <v>23.6</v>
      </c>
      <c r="JM408" s="1">
        <v>23.5</v>
      </c>
      <c r="JN408" s="1">
        <v>25.1</v>
      </c>
      <c r="JO408" s="1">
        <v>23.6</v>
      </c>
      <c r="JP408" s="1">
        <v>25.3</v>
      </c>
      <c r="JQ408" s="1">
        <v>24.2</v>
      </c>
      <c r="JR408" s="1">
        <v>25</v>
      </c>
      <c r="JS408" s="1">
        <v>26.4</v>
      </c>
      <c r="JT408" s="1">
        <v>25</v>
      </c>
      <c r="JU408" s="1">
        <v>26</v>
      </c>
      <c r="JV408" s="1">
        <v>24.6</v>
      </c>
      <c r="JW408" s="1">
        <v>25.9</v>
      </c>
      <c r="JX408" s="1">
        <v>24.6</v>
      </c>
      <c r="JY408" s="1">
        <v>24</v>
      </c>
      <c r="JZ408" s="1">
        <v>23</v>
      </c>
      <c r="KA408" s="1">
        <v>25.1</v>
      </c>
      <c r="KB408" s="1">
        <v>24.9</v>
      </c>
      <c r="KC408" s="1">
        <v>25.8</v>
      </c>
      <c r="KD408" s="1">
        <v>22.9</v>
      </c>
      <c r="KE408" s="1">
        <v>24.7</v>
      </c>
      <c r="KF408" s="1">
        <v>25.7</v>
      </c>
      <c r="KG408" s="1">
        <v>23.4</v>
      </c>
      <c r="KH408" s="1">
        <v>25.4</v>
      </c>
      <c r="KI408" s="1">
        <v>23</v>
      </c>
      <c r="KJ408" s="1">
        <v>24.8</v>
      </c>
      <c r="KK408" s="1">
        <v>23.7</v>
      </c>
      <c r="KL408" s="1">
        <v>23.1</v>
      </c>
      <c r="KM408" s="1">
        <v>24.8</v>
      </c>
      <c r="KN408" s="1">
        <v>22.5</v>
      </c>
      <c r="KO408" s="1">
        <v>23.9</v>
      </c>
      <c r="KP408" s="1">
        <v>25.6</v>
      </c>
      <c r="KQ408" s="1">
        <v>23.6</v>
      </c>
      <c r="KR408" s="1">
        <v>24.4</v>
      </c>
      <c r="KS408" s="1">
        <v>25.1</v>
      </c>
      <c r="KT408" s="1">
        <v>23.7</v>
      </c>
      <c r="KU408" s="1">
        <v>25</v>
      </c>
      <c r="KV408" s="1">
        <v>25</v>
      </c>
      <c r="KW408" s="1">
        <v>25</v>
      </c>
      <c r="KX408" s="1">
        <v>25.7</v>
      </c>
      <c r="KY408" s="1">
        <v>25.1</v>
      </c>
      <c r="KZ408" s="1">
        <v>25.1</v>
      </c>
      <c r="LA408" s="1">
        <v>24.2</v>
      </c>
      <c r="LB408" s="1">
        <v>24.7</v>
      </c>
      <c r="LC408" s="1">
        <v>24.9</v>
      </c>
      <c r="LD408" s="1">
        <v>25.3</v>
      </c>
      <c r="LE408" s="1">
        <v>25.5</v>
      </c>
      <c r="LF408" s="1">
        <v>24.5</v>
      </c>
      <c r="LG408" s="1">
        <v>25.6</v>
      </c>
      <c r="LH408" s="1">
        <v>24.5</v>
      </c>
      <c r="LI408" s="1">
        <v>25.4</v>
      </c>
      <c r="LJ408" s="1">
        <v>25.7</v>
      </c>
      <c r="LK408" s="1">
        <v>25.5</v>
      </c>
      <c r="LL408" s="1">
        <v>25.3</v>
      </c>
      <c r="LM408" s="1">
        <v>24.3</v>
      </c>
      <c r="LN408" s="1">
        <v>24.2</v>
      </c>
      <c r="LO408" s="1">
        <v>25.6</v>
      </c>
      <c r="LP408" s="1">
        <v>24.7</v>
      </c>
      <c r="LQ408" s="1">
        <v>24.2</v>
      </c>
      <c r="LR408" s="1">
        <v>24.7</v>
      </c>
      <c r="LS408" s="1">
        <v>23.8</v>
      </c>
      <c r="LT408" s="1">
        <v>24.6</v>
      </c>
      <c r="LU408" s="1">
        <v>25</v>
      </c>
      <c r="LV408" s="1">
        <v>23.7</v>
      </c>
      <c r="LW408" s="1">
        <v>23.5</v>
      </c>
      <c r="LX408" s="1">
        <v>22.9</v>
      </c>
      <c r="LY408" s="1">
        <v>23.5</v>
      </c>
      <c r="LZ408" s="1">
        <v>24.8</v>
      </c>
      <c r="MA408" s="1">
        <v>24.6</v>
      </c>
      <c r="MB408" s="1">
        <v>24.7</v>
      </c>
      <c r="MC408" s="1">
        <v>25.1</v>
      </c>
      <c r="MD408" s="1">
        <v>25.3</v>
      </c>
      <c r="ME408" s="1">
        <v>65535</v>
      </c>
      <c r="MF408" s="1">
        <v>65535</v>
      </c>
      <c r="MG408" s="1">
        <v>65535</v>
      </c>
      <c r="MH408" s="1">
        <v>65535</v>
      </c>
      <c r="MI408" s="1">
        <v>65535</v>
      </c>
      <c r="MJ408" s="1">
        <v>65535</v>
      </c>
      <c r="MK408" s="1">
        <v>65535</v>
      </c>
      <c r="ML408" s="1">
        <v>65535</v>
      </c>
      <c r="MM408" s="1">
        <v>65535</v>
      </c>
      <c r="MN408" s="1">
        <v>65535</v>
      </c>
      <c r="MO408" s="1">
        <v>65535</v>
      </c>
      <c r="MP408" s="1">
        <v>65535</v>
      </c>
      <c r="MQ408" s="1">
        <v>65535</v>
      </c>
      <c r="MR408" s="1">
        <v>65535</v>
      </c>
      <c r="MS408" s="1">
        <v>65535</v>
      </c>
      <c r="MT408" s="1">
        <v>65535</v>
      </c>
      <c r="MU408" s="1">
        <v>65535</v>
      </c>
      <c r="MV408" s="1">
        <v>65535</v>
      </c>
      <c r="MW408" s="1">
        <v>65535</v>
      </c>
      <c r="MX408" s="1">
        <v>65535</v>
      </c>
      <c r="MY408" s="1">
        <v>65535</v>
      </c>
      <c r="MZ408" s="1">
        <v>65535</v>
      </c>
      <c r="NA408" s="1">
        <v>65535</v>
      </c>
      <c r="NB408" s="1">
        <v>65535</v>
      </c>
      <c r="NC408" s="1">
        <v>65535</v>
      </c>
      <c r="ND408" s="1">
        <v>65535</v>
      </c>
      <c r="NE408" s="1">
        <v>65535</v>
      </c>
      <c r="NF408" s="1">
        <v>65535</v>
      </c>
      <c r="NG408" s="1">
        <v>65535</v>
      </c>
      <c r="NH408" s="1">
        <v>65535</v>
      </c>
      <c r="NI408" s="1">
        <v>25.8</v>
      </c>
      <c r="NJ408" s="6">
        <f t="shared" si="319"/>
        <v>0</v>
      </c>
      <c r="NK408" s="3">
        <f t="shared" si="320"/>
        <v>0</v>
      </c>
      <c r="NL408" s="3">
        <f t="shared" si="321"/>
        <v>0</v>
      </c>
      <c r="NM408" s="3">
        <f t="shared" si="322"/>
        <v>0</v>
      </c>
      <c r="NN408" s="3">
        <f t="shared" si="323"/>
        <v>0</v>
      </c>
      <c r="NO408" s="3">
        <f t="shared" si="324"/>
        <v>0.26666666666666666</v>
      </c>
      <c r="NP408" s="3">
        <f t="shared" si="325"/>
        <v>1</v>
      </c>
      <c r="NQ408" s="3">
        <f t="shared" si="326"/>
        <v>0.93548387096774188</v>
      </c>
      <c r="NR408" s="3">
        <f t="shared" si="327"/>
        <v>1</v>
      </c>
      <c r="NS408" s="3">
        <f t="shared" si="328"/>
        <v>1</v>
      </c>
      <c r="NT408" s="3">
        <f t="shared" si="329"/>
        <v>1</v>
      </c>
      <c r="NU408" s="3">
        <f t="shared" si="330"/>
        <v>3.2258064516129031E-2</v>
      </c>
      <c r="NV408" s="3">
        <f t="shared" si="331"/>
        <v>0.43835616438356162</v>
      </c>
      <c r="NW408" s="5" t="e">
        <f t="shared" si="332"/>
        <v>#N/A</v>
      </c>
      <c r="NX408" s="1" t="e">
        <f t="shared" si="333"/>
        <v>#N/A</v>
      </c>
      <c r="NY408" s="1" t="e">
        <f t="shared" si="334"/>
        <v>#N/A</v>
      </c>
      <c r="NZ408" s="1" t="e">
        <f t="shared" si="335"/>
        <v>#N/A</v>
      </c>
      <c r="OA408" s="1" t="e">
        <f t="shared" si="336"/>
        <v>#N/A</v>
      </c>
      <c r="OB408" s="1" t="e">
        <f t="shared" si="337"/>
        <v>#N/A</v>
      </c>
      <c r="OC408" s="1">
        <f t="shared" si="338"/>
        <v>25.067741935483873</v>
      </c>
      <c r="OD408" s="1">
        <f t="shared" si="339"/>
        <v>25.296551724137935</v>
      </c>
      <c r="OE408" s="1">
        <f t="shared" si="340"/>
        <v>24.866666666666667</v>
      </c>
      <c r="OF408" s="1">
        <f t="shared" si="341"/>
        <v>24.487096774193553</v>
      </c>
      <c r="OG408" s="1">
        <f t="shared" si="342"/>
        <v>24.676666666666669</v>
      </c>
      <c r="OH408" s="1" t="e">
        <f t="shared" si="343"/>
        <v>#N/A</v>
      </c>
      <c r="OI408" s="111" t="e">
        <f>NA()</f>
        <v>#N/A</v>
      </c>
      <c r="OJ408" s="112" t="e">
        <f>NA()</f>
        <v>#N/A</v>
      </c>
      <c r="OK408" s="112" t="e">
        <f>NA()</f>
        <v>#N/A</v>
      </c>
      <c r="OL408" s="112" t="e">
        <f>NA()</f>
        <v>#N/A</v>
      </c>
      <c r="OM408" s="112" t="e">
        <f>NA()</f>
        <v>#N/A</v>
      </c>
      <c r="ON408" s="112" t="e">
        <f>NA()</f>
        <v>#N/A</v>
      </c>
      <c r="OO408" s="112" t="e">
        <f>NA()</f>
        <v>#N/A</v>
      </c>
      <c r="OP408" s="112" t="e">
        <f>NA()</f>
        <v>#N/A</v>
      </c>
      <c r="OQ408" s="112" t="e">
        <f>NA()</f>
        <v>#N/A</v>
      </c>
      <c r="OR408" s="112" t="e">
        <f>NA()</f>
        <v>#N/A</v>
      </c>
      <c r="OS408" s="112" t="e">
        <f>NA()</f>
        <v>#N/A</v>
      </c>
      <c r="OT408" s="112" t="e">
        <f>NA()</f>
        <v>#N/A</v>
      </c>
      <c r="OU408" s="5" t="e">
        <f t="shared" si="295"/>
        <v>#N/A</v>
      </c>
      <c r="OV408" s="1" t="e">
        <f t="shared" si="296"/>
        <v>#N/A</v>
      </c>
      <c r="OW408" s="1" t="e">
        <f t="shared" si="297"/>
        <v>#N/A</v>
      </c>
      <c r="OX408" s="1" t="e">
        <f t="shared" si="298"/>
        <v>#N/A</v>
      </c>
      <c r="OY408" s="1" t="e">
        <f t="shared" si="299"/>
        <v>#N/A</v>
      </c>
      <c r="OZ408" s="1" t="e">
        <f t="shared" si="300"/>
        <v>#N/A</v>
      </c>
      <c r="PA408" s="1" t="e">
        <f t="shared" si="301"/>
        <v>#N/A</v>
      </c>
      <c r="PB408" s="1" t="e">
        <f t="shared" si="302"/>
        <v>#N/A</v>
      </c>
      <c r="PC408" s="1" t="e">
        <f t="shared" si="303"/>
        <v>#N/A</v>
      </c>
      <c r="PD408" s="1" t="e">
        <f t="shared" si="304"/>
        <v>#N/A</v>
      </c>
      <c r="PE408" s="1" t="e">
        <f t="shared" si="305"/>
        <v>#N/A</v>
      </c>
      <c r="PF408" s="1" t="e">
        <f t="shared" si="306"/>
        <v>#N/A</v>
      </c>
      <c r="PG408" s="111" t="e">
        <f>NA()</f>
        <v>#N/A</v>
      </c>
      <c r="PH408" s="112" t="e">
        <f>NA()</f>
        <v>#N/A</v>
      </c>
      <c r="PI408" s="112" t="e">
        <f>NA()</f>
        <v>#N/A</v>
      </c>
      <c r="PJ408" s="112" t="e">
        <f>NA()</f>
        <v>#N/A</v>
      </c>
      <c r="PK408" s="112" t="e">
        <f>NA()</f>
        <v>#N/A</v>
      </c>
      <c r="PL408" s="112" t="e">
        <f>NA()</f>
        <v>#N/A</v>
      </c>
      <c r="PM408" s="112" t="e">
        <f>NA()</f>
        <v>#N/A</v>
      </c>
      <c r="PN408" s="112" t="e">
        <f>NA()</f>
        <v>#N/A</v>
      </c>
      <c r="PO408" s="112" t="e">
        <f>NA()</f>
        <v>#N/A</v>
      </c>
      <c r="PP408" s="112" t="e">
        <f>NA()</f>
        <v>#N/A</v>
      </c>
      <c r="PQ408" s="112" t="e">
        <f>NA()</f>
        <v>#N/A</v>
      </c>
      <c r="PR408" s="137" t="e">
        <f>NA()</f>
        <v>#N/A</v>
      </c>
      <c r="PS408" s="5" t="e">
        <f t="array" ref="PS408">+IF(ISERROR($NW408)=FALSE,MIN(IF($H408:$AL408&lt;65534,$H408:$AL408,"")),NA())</f>
        <v>#N/A</v>
      </c>
      <c r="PT408" s="1" t="e">
        <f t="array" ref="PT408">+IF(ISERROR($NX408)=FALSE,MIN(IF($AM408:$BN408&lt;65534,$AM408:$BN408,"")),NA())</f>
        <v>#N/A</v>
      </c>
      <c r="PU408" s="1" t="e">
        <f t="array" ref="PU408">+IF(ISERROR($NY408)=FALSE,MIN(IF($BP408:$CT408&lt;65534,$BP408:$CT408,"")),NA())</f>
        <v>#N/A</v>
      </c>
      <c r="PV408" s="1" t="e">
        <f t="array" ref="PV408">+IF(ISERROR($NZ408)=FALSE,MIN(IF($CU408:$DX408&lt;65534,$CU408:$DX408,"")),NA())</f>
        <v>#N/A</v>
      </c>
      <c r="PW408" s="1" t="e">
        <f t="array" ref="PW408">+IF(ISERROR($OA408)=FALSE,MIN(IF($DY408:$FC408&lt;65534,$DY408:$FC408,"")),NA())</f>
        <v>#N/A</v>
      </c>
      <c r="PX408" s="1" t="e">
        <f t="array" ref="PX408">+IF(ISERROR($OB408)=FALSE,MIN(IF($FD408:$GG408&lt;65534,$FD408:$GG408,"")),NA())</f>
        <v>#N/A</v>
      </c>
      <c r="PY408" s="1">
        <f t="array" ref="PY408">+IF(ISERROR($OC408)=FALSE,MIN(IF($GH408:$HL408&lt;65534,$GH408:$HL408,"")),NA())</f>
        <v>23.8</v>
      </c>
      <c r="PZ408" s="1">
        <f t="array" ref="PZ408">+IF(ISERROR($OD408)=FALSE,MIN(IF($HM408:$IQ408&lt;65534,$HM408:$IQ408,"")),NA())</f>
        <v>23.1</v>
      </c>
      <c r="QA408" s="1">
        <f t="array" ref="QA408">+IF(ISERROR($OE408)=FALSE,MIN(IF($IR408:$JU408&lt;65534,$IR408:$JU408,"")),NA())</f>
        <v>21.9</v>
      </c>
      <c r="QB408" s="1">
        <f t="array" ref="QB408">+IF(ISERROR($OF408)=FALSE,MIN(IF($JV408:$KZ408&lt;65534,$JV408:$KZ408,"")),NA())</f>
        <v>22.5</v>
      </c>
      <c r="QC408" s="1">
        <f t="array" ref="QC408">+IF(ISERROR($OG408)=FALSE,MIN(IF($LA408:$MD408&lt;65534,$LA408:$MD408,"")),NA())</f>
        <v>22.9</v>
      </c>
      <c r="QD408" s="1" t="e">
        <f t="array" ref="QD408">+IF(ISERROR($OH408)=FALSE,MIN(IF($ME408:$NI408&lt;65534,$ME408:$NI408,"")),NA())</f>
        <v>#N/A</v>
      </c>
      <c r="QE408" s="5" t="e">
        <f t="shared" si="307"/>
        <v>#N/A</v>
      </c>
      <c r="QF408" s="1" t="e">
        <f t="shared" si="308"/>
        <v>#N/A</v>
      </c>
      <c r="QG408" s="1" t="e">
        <f t="shared" si="309"/>
        <v>#N/A</v>
      </c>
      <c r="QH408" s="1" t="e">
        <f t="shared" si="310"/>
        <v>#N/A</v>
      </c>
      <c r="QI408" s="1" t="e">
        <f t="shared" si="311"/>
        <v>#N/A</v>
      </c>
      <c r="QJ408" s="1" t="e">
        <f t="shared" si="312"/>
        <v>#N/A</v>
      </c>
      <c r="QK408" s="1" t="e">
        <f t="shared" si="313"/>
        <v>#N/A</v>
      </c>
      <c r="QL408" s="1" t="e">
        <f t="shared" si="314"/>
        <v>#N/A</v>
      </c>
      <c r="QM408" s="1" t="e">
        <f t="shared" si="315"/>
        <v>#N/A</v>
      </c>
      <c r="QN408" s="1" t="e">
        <f t="shared" si="316"/>
        <v>#N/A</v>
      </c>
      <c r="QO408" s="1" t="e">
        <f t="shared" si="317"/>
        <v>#N/A</v>
      </c>
      <c r="QP408" s="1" t="e">
        <f t="shared" si="318"/>
        <v>#N/A</v>
      </c>
      <c r="QQ408" s="5" t="s">
        <v>893</v>
      </c>
    </row>
    <row r="409" spans="1:459" s="1" customFormat="1" x14ac:dyDescent="0.2">
      <c r="A409" s="107">
        <v>25025002</v>
      </c>
      <c r="B409" s="108">
        <v>-74.273638888888883</v>
      </c>
      <c r="C409" s="108">
        <v>9.3040555555555571</v>
      </c>
      <c r="D409" s="109">
        <v>25</v>
      </c>
      <c r="E409" s="110" t="s">
        <v>758</v>
      </c>
      <c r="F409" s="110" t="s">
        <v>759</v>
      </c>
      <c r="G409" s="110" t="s">
        <v>3</v>
      </c>
      <c r="H409" s="1">
        <v>65535</v>
      </c>
      <c r="I409" s="1">
        <v>65535</v>
      </c>
      <c r="J409" s="1">
        <v>65535</v>
      </c>
      <c r="K409" s="1">
        <v>65535</v>
      </c>
      <c r="L409" s="1">
        <v>65535</v>
      </c>
      <c r="M409" s="1">
        <v>65535</v>
      </c>
      <c r="N409" s="1">
        <v>65535</v>
      </c>
      <c r="O409" s="1">
        <v>65535</v>
      </c>
      <c r="P409" s="1">
        <v>65535</v>
      </c>
      <c r="Q409" s="1">
        <v>65535</v>
      </c>
      <c r="R409" s="1">
        <v>65535</v>
      </c>
      <c r="S409" s="1">
        <v>65535</v>
      </c>
      <c r="T409" s="1">
        <v>65535</v>
      </c>
      <c r="U409" s="1">
        <v>65535</v>
      </c>
      <c r="V409" s="1">
        <v>65535</v>
      </c>
      <c r="W409" s="1">
        <v>65535</v>
      </c>
      <c r="X409" s="1">
        <v>65535</v>
      </c>
      <c r="Y409" s="1">
        <v>65535</v>
      </c>
      <c r="Z409" s="1">
        <v>65535</v>
      </c>
      <c r="AA409" s="1">
        <v>65535</v>
      </c>
      <c r="AB409" s="1">
        <v>65535</v>
      </c>
      <c r="AC409" s="1">
        <v>65535</v>
      </c>
      <c r="AD409" s="1">
        <v>65535</v>
      </c>
      <c r="AE409" s="1">
        <v>65535</v>
      </c>
      <c r="AF409" s="1">
        <v>65535</v>
      </c>
      <c r="AG409" s="1">
        <v>65535</v>
      </c>
      <c r="AH409" s="1">
        <v>65535</v>
      </c>
      <c r="AI409" s="1">
        <v>65535</v>
      </c>
      <c r="AJ409" s="1">
        <v>65535</v>
      </c>
      <c r="AK409" s="1">
        <v>65535</v>
      </c>
      <c r="AL409" s="1">
        <v>65535</v>
      </c>
      <c r="AM409" s="1">
        <v>65535</v>
      </c>
      <c r="AN409" s="1">
        <v>65535</v>
      </c>
      <c r="AO409" s="1">
        <v>65535</v>
      </c>
      <c r="AP409" s="1">
        <v>65535</v>
      </c>
      <c r="AQ409" s="1">
        <v>65535</v>
      </c>
      <c r="AR409" s="1">
        <v>65535</v>
      </c>
      <c r="AS409" s="1">
        <v>65535</v>
      </c>
      <c r="AT409" s="1">
        <v>65535</v>
      </c>
      <c r="AU409" s="1">
        <v>65535</v>
      </c>
      <c r="AV409" s="1">
        <v>65535</v>
      </c>
      <c r="AW409" s="1">
        <v>65535</v>
      </c>
      <c r="AX409" s="1">
        <v>65535</v>
      </c>
      <c r="AY409" s="1">
        <v>65535</v>
      </c>
      <c r="AZ409" s="1">
        <v>65535</v>
      </c>
      <c r="BA409" s="1">
        <v>65535</v>
      </c>
      <c r="BB409" s="1">
        <v>65535</v>
      </c>
      <c r="BC409" s="1">
        <v>65535</v>
      </c>
      <c r="BD409" s="1">
        <v>65535</v>
      </c>
      <c r="BE409" s="1">
        <v>65535</v>
      </c>
      <c r="BF409" s="1">
        <v>65535</v>
      </c>
      <c r="BG409" s="1">
        <v>65535</v>
      </c>
      <c r="BH409" s="1">
        <v>65535</v>
      </c>
      <c r="BI409" s="1">
        <v>65535</v>
      </c>
      <c r="BJ409" s="1">
        <v>65535</v>
      </c>
      <c r="BK409" s="1">
        <v>65535</v>
      </c>
      <c r="BL409" s="1">
        <v>65535</v>
      </c>
      <c r="BM409" s="1">
        <v>65535</v>
      </c>
      <c r="BN409" s="1">
        <v>65535</v>
      </c>
      <c r="BO409" s="102"/>
      <c r="BP409" s="1">
        <v>65535</v>
      </c>
      <c r="BQ409" s="1">
        <v>65535</v>
      </c>
      <c r="BR409" s="1">
        <v>65535</v>
      </c>
      <c r="BS409" s="1">
        <v>65535</v>
      </c>
      <c r="BT409" s="1">
        <v>65535</v>
      </c>
      <c r="BU409" s="1">
        <v>65535</v>
      </c>
      <c r="BV409" s="1">
        <v>65535</v>
      </c>
      <c r="BW409" s="1">
        <v>65535</v>
      </c>
      <c r="BX409" s="1">
        <v>65535</v>
      </c>
      <c r="BY409" s="1">
        <v>65535</v>
      </c>
      <c r="BZ409" s="1">
        <v>65535</v>
      </c>
      <c r="CA409" s="1">
        <v>65535</v>
      </c>
      <c r="CB409" s="1">
        <v>65535</v>
      </c>
      <c r="CC409" s="1">
        <v>65535</v>
      </c>
      <c r="CD409" s="1">
        <v>65535</v>
      </c>
      <c r="CE409" s="1">
        <v>65535</v>
      </c>
      <c r="CF409" s="1">
        <v>65535</v>
      </c>
      <c r="CG409" s="1">
        <v>65535</v>
      </c>
      <c r="CH409" s="1">
        <v>65535</v>
      </c>
      <c r="CI409" s="1">
        <v>65535</v>
      </c>
      <c r="CJ409" s="1">
        <v>65535</v>
      </c>
      <c r="CK409" s="1">
        <v>65535</v>
      </c>
      <c r="CL409" s="1">
        <v>65535</v>
      </c>
      <c r="CM409" s="1">
        <v>65535</v>
      </c>
      <c r="CN409" s="1">
        <v>65535</v>
      </c>
      <c r="CO409" s="1">
        <v>65535</v>
      </c>
      <c r="CP409" s="1">
        <v>65535</v>
      </c>
      <c r="CQ409" s="1">
        <v>65535</v>
      </c>
      <c r="CR409" s="1">
        <v>65535</v>
      </c>
      <c r="CS409" s="1">
        <v>65535</v>
      </c>
      <c r="CT409" s="1">
        <v>65535</v>
      </c>
      <c r="CU409" s="1">
        <v>65535</v>
      </c>
      <c r="CV409" s="1">
        <v>65535</v>
      </c>
      <c r="CW409" s="1">
        <v>65535</v>
      </c>
      <c r="CX409" s="1">
        <v>65535</v>
      </c>
      <c r="CY409" s="1">
        <v>65535</v>
      </c>
      <c r="CZ409" s="1">
        <v>65535</v>
      </c>
      <c r="DA409" s="1">
        <v>65535</v>
      </c>
      <c r="DB409" s="1">
        <v>65535</v>
      </c>
      <c r="DC409" s="1">
        <v>65535</v>
      </c>
      <c r="DD409" s="1">
        <v>65535</v>
      </c>
      <c r="DE409" s="1">
        <v>65535</v>
      </c>
      <c r="DF409" s="1">
        <v>65535</v>
      </c>
      <c r="DG409" s="1">
        <v>65535</v>
      </c>
      <c r="DH409" s="1">
        <v>65535</v>
      </c>
      <c r="DI409" s="1">
        <v>65535</v>
      </c>
      <c r="DJ409" s="1">
        <v>65535</v>
      </c>
      <c r="DK409" s="1">
        <v>65535</v>
      </c>
      <c r="DL409" s="1">
        <v>65535</v>
      </c>
      <c r="DM409" s="1">
        <v>65535</v>
      </c>
      <c r="DN409" s="1">
        <v>65535</v>
      </c>
      <c r="DO409" s="1">
        <v>65535</v>
      </c>
      <c r="DP409" s="1">
        <v>65535</v>
      </c>
      <c r="DQ409" s="1">
        <v>65535</v>
      </c>
      <c r="DR409" s="1">
        <v>65535</v>
      </c>
      <c r="DS409" s="1">
        <v>65535</v>
      </c>
      <c r="DT409" s="1">
        <v>65535</v>
      </c>
      <c r="DU409" s="1">
        <v>65535</v>
      </c>
      <c r="DV409" s="1">
        <v>65535</v>
      </c>
      <c r="DW409" s="1">
        <v>65535</v>
      </c>
      <c r="DX409" s="1">
        <v>65535</v>
      </c>
      <c r="DY409" s="1">
        <v>65535</v>
      </c>
      <c r="DZ409" s="1">
        <v>65535</v>
      </c>
      <c r="EA409" s="1">
        <v>65535</v>
      </c>
      <c r="EB409" s="1">
        <v>65535</v>
      </c>
      <c r="EC409" s="1">
        <v>65535</v>
      </c>
      <c r="ED409" s="1">
        <v>65535</v>
      </c>
      <c r="EE409" s="1">
        <v>65535</v>
      </c>
      <c r="EF409" s="1">
        <v>65535</v>
      </c>
      <c r="EG409" s="1">
        <v>65535</v>
      </c>
      <c r="EH409" s="1">
        <v>65535</v>
      </c>
      <c r="EI409" s="1">
        <v>65535</v>
      </c>
      <c r="EJ409" s="1">
        <v>65535</v>
      </c>
      <c r="EK409" s="1">
        <v>65535</v>
      </c>
      <c r="EL409" s="1">
        <v>65535</v>
      </c>
      <c r="EM409" s="1">
        <v>65535</v>
      </c>
      <c r="EN409" s="1">
        <v>65535</v>
      </c>
      <c r="EO409" s="1">
        <v>65535</v>
      </c>
      <c r="EP409" s="1">
        <v>65535</v>
      </c>
      <c r="EQ409" s="1">
        <v>65535</v>
      </c>
      <c r="ER409" s="1">
        <v>65535</v>
      </c>
      <c r="ES409" s="1">
        <v>65535</v>
      </c>
      <c r="ET409" s="1">
        <v>65535</v>
      </c>
      <c r="EU409" s="1">
        <v>65535</v>
      </c>
      <c r="EV409" s="1">
        <v>65535</v>
      </c>
      <c r="EW409" s="1">
        <v>65535</v>
      </c>
      <c r="EX409" s="1">
        <v>65535</v>
      </c>
      <c r="EY409" s="1">
        <v>65535</v>
      </c>
      <c r="EZ409" s="1">
        <v>65535</v>
      </c>
      <c r="FA409" s="1">
        <v>65535</v>
      </c>
      <c r="FB409" s="1">
        <v>65535</v>
      </c>
      <c r="FC409" s="1">
        <v>65535</v>
      </c>
      <c r="FD409" s="1">
        <v>65535</v>
      </c>
      <c r="FE409" s="1">
        <v>65535</v>
      </c>
      <c r="FF409" s="1">
        <v>65535</v>
      </c>
      <c r="FG409" s="1">
        <v>65535</v>
      </c>
      <c r="FH409" s="1">
        <v>65535</v>
      </c>
      <c r="FI409" s="1">
        <v>65535</v>
      </c>
      <c r="FJ409" s="1">
        <v>65535</v>
      </c>
      <c r="FK409" s="1">
        <v>65535</v>
      </c>
      <c r="FL409" s="1">
        <v>65535</v>
      </c>
      <c r="FM409" s="1">
        <v>65535</v>
      </c>
      <c r="FN409" s="1">
        <v>65535</v>
      </c>
      <c r="FO409" s="1">
        <v>65535</v>
      </c>
      <c r="FP409" s="1">
        <v>65535</v>
      </c>
      <c r="FQ409" s="1">
        <v>65535</v>
      </c>
      <c r="FR409" s="1">
        <v>65535</v>
      </c>
      <c r="FS409" s="1">
        <v>65535</v>
      </c>
      <c r="FT409" s="1">
        <v>65535</v>
      </c>
      <c r="FU409" s="1">
        <v>65535</v>
      </c>
      <c r="FV409" s="1">
        <v>65535</v>
      </c>
      <c r="FW409" s="1">
        <v>65535</v>
      </c>
      <c r="FX409" s="1">
        <v>65535</v>
      </c>
      <c r="FY409" s="1">
        <v>65535</v>
      </c>
      <c r="FZ409" s="1">
        <v>65535</v>
      </c>
      <c r="GA409" s="1">
        <v>65535</v>
      </c>
      <c r="GB409" s="1">
        <v>65535</v>
      </c>
      <c r="GC409" s="1">
        <v>65535</v>
      </c>
      <c r="GD409" s="1">
        <v>65535</v>
      </c>
      <c r="GE409" s="1">
        <v>65535</v>
      </c>
      <c r="GF409" s="1">
        <v>65535</v>
      </c>
      <c r="GG409" s="1">
        <v>65535</v>
      </c>
      <c r="GH409" s="1">
        <v>65535</v>
      </c>
      <c r="GI409" s="1">
        <v>65535</v>
      </c>
      <c r="GJ409" s="1">
        <v>65535</v>
      </c>
      <c r="GK409" s="1">
        <v>65535</v>
      </c>
      <c r="GL409" s="1">
        <v>65535</v>
      </c>
      <c r="GM409" s="1">
        <v>65535</v>
      </c>
      <c r="GN409" s="1">
        <v>65535</v>
      </c>
      <c r="GO409" s="1">
        <v>65535</v>
      </c>
      <c r="GP409" s="1">
        <v>65535</v>
      </c>
      <c r="GQ409" s="1">
        <v>65535</v>
      </c>
      <c r="GR409" s="1">
        <v>65535</v>
      </c>
      <c r="GS409" s="1">
        <v>65535</v>
      </c>
      <c r="GT409" s="1">
        <v>65535</v>
      </c>
      <c r="GU409" s="1">
        <v>65535</v>
      </c>
      <c r="GV409" s="1">
        <v>65535</v>
      </c>
      <c r="GW409" s="1">
        <v>65535</v>
      </c>
      <c r="GX409" s="1">
        <v>65535</v>
      </c>
      <c r="GY409" s="1">
        <v>65535</v>
      </c>
      <c r="GZ409" s="1">
        <v>65535</v>
      </c>
      <c r="HA409" s="1">
        <v>65535</v>
      </c>
      <c r="HB409" s="1">
        <v>65535</v>
      </c>
      <c r="HC409" s="1">
        <v>65535</v>
      </c>
      <c r="HD409" s="1">
        <v>65535</v>
      </c>
      <c r="HE409" s="1">
        <v>65535</v>
      </c>
      <c r="HF409" s="1">
        <v>65535</v>
      </c>
      <c r="HG409" s="1">
        <v>65535</v>
      </c>
      <c r="HH409" s="1">
        <v>65535</v>
      </c>
      <c r="HI409" s="1">
        <v>65535</v>
      </c>
      <c r="HJ409" s="1">
        <v>65535</v>
      </c>
      <c r="HK409" s="1">
        <v>65535</v>
      </c>
      <c r="HL409" s="1">
        <v>65535</v>
      </c>
      <c r="HM409" s="1">
        <v>65535</v>
      </c>
      <c r="HN409" s="1">
        <v>65535</v>
      </c>
      <c r="HO409" s="1">
        <v>65535</v>
      </c>
      <c r="HP409" s="1">
        <v>65535</v>
      </c>
      <c r="HQ409" s="1">
        <v>65535</v>
      </c>
      <c r="HR409" s="1">
        <v>65535</v>
      </c>
      <c r="HS409" s="1">
        <v>65535</v>
      </c>
      <c r="HT409" s="1">
        <v>65535</v>
      </c>
      <c r="HU409" s="1">
        <v>65535</v>
      </c>
      <c r="HV409" s="1">
        <v>65535</v>
      </c>
      <c r="HW409" s="1">
        <v>65535</v>
      </c>
      <c r="HX409" s="1">
        <v>65535</v>
      </c>
      <c r="HY409" s="1">
        <v>65535</v>
      </c>
      <c r="HZ409" s="1">
        <v>65535</v>
      </c>
      <c r="IA409" s="1">
        <v>65535</v>
      </c>
      <c r="IB409" s="1">
        <v>65535</v>
      </c>
      <c r="IC409" s="1">
        <v>65535</v>
      </c>
      <c r="ID409" s="1">
        <v>65535</v>
      </c>
      <c r="IE409" s="1">
        <v>65535</v>
      </c>
      <c r="IF409" s="1">
        <v>65535</v>
      </c>
      <c r="IG409" s="1">
        <v>65535</v>
      </c>
      <c r="IH409" s="1">
        <v>65535</v>
      </c>
      <c r="II409" s="1">
        <v>65535</v>
      </c>
      <c r="IJ409" s="1">
        <v>65535</v>
      </c>
      <c r="IK409" s="1">
        <v>65535</v>
      </c>
      <c r="IL409" s="1">
        <v>65535</v>
      </c>
      <c r="IM409" s="1">
        <v>65535</v>
      </c>
      <c r="IN409" s="1">
        <v>65535</v>
      </c>
      <c r="IO409" s="1">
        <v>65535</v>
      </c>
      <c r="IP409" s="1">
        <v>65535</v>
      </c>
      <c r="IQ409" s="1">
        <v>65535</v>
      </c>
      <c r="IR409" s="1">
        <v>65535</v>
      </c>
      <c r="IS409" s="1">
        <v>65535</v>
      </c>
      <c r="IT409" s="1">
        <v>65535</v>
      </c>
      <c r="IU409" s="1">
        <v>65535</v>
      </c>
      <c r="IV409" s="1">
        <v>65535</v>
      </c>
      <c r="IW409" s="1">
        <v>65535</v>
      </c>
      <c r="IX409" s="1">
        <v>65535</v>
      </c>
      <c r="IY409" s="1">
        <v>65535</v>
      </c>
      <c r="IZ409" s="1">
        <v>65535</v>
      </c>
      <c r="JA409" s="1">
        <v>65535</v>
      </c>
      <c r="JB409" s="1">
        <v>65535</v>
      </c>
      <c r="JC409" s="1">
        <v>65535</v>
      </c>
      <c r="JD409" s="1">
        <v>22.8</v>
      </c>
      <c r="JE409" s="1">
        <v>22.9</v>
      </c>
      <c r="JF409" s="1">
        <v>22</v>
      </c>
      <c r="JG409" s="1">
        <v>21.7</v>
      </c>
      <c r="JH409" s="1">
        <v>65535</v>
      </c>
      <c r="JI409" s="1">
        <v>19</v>
      </c>
      <c r="JJ409" s="1">
        <v>18.2</v>
      </c>
      <c r="JK409" s="1">
        <v>65535</v>
      </c>
      <c r="JL409" s="1">
        <v>65535</v>
      </c>
      <c r="JM409" s="1">
        <v>65535</v>
      </c>
      <c r="JN409" s="1">
        <v>65535</v>
      </c>
      <c r="JO409" s="1">
        <v>65535</v>
      </c>
      <c r="JP409" s="1">
        <v>65535</v>
      </c>
      <c r="JQ409" s="1">
        <v>65535</v>
      </c>
      <c r="JR409" s="1">
        <v>65535</v>
      </c>
      <c r="JS409" s="1">
        <v>65535</v>
      </c>
      <c r="JT409" s="1">
        <v>65535</v>
      </c>
      <c r="JU409" s="1">
        <v>21.5</v>
      </c>
      <c r="JV409" s="1">
        <v>21.5</v>
      </c>
      <c r="JW409" s="1">
        <v>25.3</v>
      </c>
      <c r="JX409" s="1">
        <v>21</v>
      </c>
      <c r="JY409" s="1">
        <v>22.5</v>
      </c>
      <c r="JZ409" s="1">
        <v>22.4</v>
      </c>
      <c r="KA409" s="1">
        <v>23.6</v>
      </c>
      <c r="KB409" s="1">
        <v>24.3</v>
      </c>
      <c r="KC409" s="1">
        <v>23.8</v>
      </c>
      <c r="KD409" s="1">
        <v>21.9</v>
      </c>
      <c r="KE409" s="1">
        <v>22.7</v>
      </c>
      <c r="KF409" s="1">
        <v>21.5</v>
      </c>
      <c r="KG409" s="1">
        <v>21.5</v>
      </c>
      <c r="KH409" s="1">
        <v>23.8</v>
      </c>
      <c r="KI409" s="1">
        <v>22.4</v>
      </c>
      <c r="KJ409" s="1">
        <v>22.7</v>
      </c>
      <c r="KK409" s="1">
        <v>22.7</v>
      </c>
      <c r="KL409" s="1">
        <v>22.4</v>
      </c>
      <c r="KM409" s="1">
        <v>23</v>
      </c>
      <c r="KN409" s="1">
        <v>21.6</v>
      </c>
      <c r="KO409" s="1">
        <v>21.8</v>
      </c>
      <c r="KP409" s="1">
        <v>22.6</v>
      </c>
      <c r="KQ409" s="1">
        <v>22.6</v>
      </c>
      <c r="KR409" s="1">
        <v>22.9</v>
      </c>
      <c r="KS409" s="1">
        <v>65535</v>
      </c>
      <c r="KT409" s="1">
        <v>65535</v>
      </c>
      <c r="KU409" s="1">
        <v>23</v>
      </c>
      <c r="KV409" s="1">
        <v>23.5</v>
      </c>
      <c r="KW409" s="1">
        <v>65535</v>
      </c>
      <c r="KX409" s="1">
        <v>23.5</v>
      </c>
      <c r="KY409" s="1">
        <v>24</v>
      </c>
      <c r="KZ409" s="1">
        <v>23.2</v>
      </c>
      <c r="LA409" s="1">
        <v>23.4</v>
      </c>
      <c r="LB409" s="1">
        <v>23.4</v>
      </c>
      <c r="LC409" s="1">
        <v>23.4</v>
      </c>
      <c r="LD409" s="1">
        <v>23.4</v>
      </c>
      <c r="LE409" s="1">
        <v>24.6</v>
      </c>
      <c r="LF409" s="1">
        <v>23</v>
      </c>
      <c r="LG409" s="1">
        <v>23.9</v>
      </c>
      <c r="LH409" s="1">
        <v>23.3</v>
      </c>
      <c r="LI409" s="1">
        <v>24.7</v>
      </c>
      <c r="LJ409" s="1">
        <v>24.1</v>
      </c>
      <c r="LK409" s="1">
        <v>22.7</v>
      </c>
      <c r="LL409" s="1">
        <v>22.6</v>
      </c>
      <c r="LM409" s="1">
        <v>22.2</v>
      </c>
      <c r="LN409" s="1">
        <v>23.2</v>
      </c>
      <c r="LO409" s="1">
        <v>23.4</v>
      </c>
      <c r="LP409" s="1">
        <v>22.5</v>
      </c>
      <c r="LQ409" s="1">
        <v>22.2</v>
      </c>
      <c r="LR409" s="1">
        <v>23.3</v>
      </c>
      <c r="LS409" s="1">
        <v>22.5</v>
      </c>
      <c r="LT409" s="1">
        <v>22.3</v>
      </c>
      <c r="LU409" s="1">
        <v>22.5</v>
      </c>
      <c r="LV409" s="1">
        <v>22.3</v>
      </c>
      <c r="LW409" s="1">
        <v>22.7</v>
      </c>
      <c r="LX409" s="1">
        <v>22.5</v>
      </c>
      <c r="LY409" s="1">
        <v>22.6</v>
      </c>
      <c r="LZ409" s="1">
        <v>23.3</v>
      </c>
      <c r="MA409" s="1">
        <v>65535</v>
      </c>
      <c r="MB409" s="1">
        <v>23.8</v>
      </c>
      <c r="MC409" s="1">
        <v>23.65</v>
      </c>
      <c r="MD409" s="1">
        <v>22.5</v>
      </c>
      <c r="ME409" s="1">
        <v>65535</v>
      </c>
      <c r="MF409" s="1">
        <v>65535</v>
      </c>
      <c r="MG409" s="1">
        <v>65535</v>
      </c>
      <c r="MH409" s="1">
        <v>65535</v>
      </c>
      <c r="MI409" s="1">
        <v>65535</v>
      </c>
      <c r="MJ409" s="1">
        <v>65535</v>
      </c>
      <c r="MK409" s="1">
        <v>65535</v>
      </c>
      <c r="ML409" s="1">
        <v>65535</v>
      </c>
      <c r="MM409" s="1">
        <v>65535</v>
      </c>
      <c r="MN409" s="1">
        <v>65535</v>
      </c>
      <c r="MO409" s="1">
        <v>65535</v>
      </c>
      <c r="MP409" s="1">
        <v>65535</v>
      </c>
      <c r="MQ409" s="1">
        <v>65535</v>
      </c>
      <c r="MR409" s="1">
        <v>65535</v>
      </c>
      <c r="MS409" s="1">
        <v>65535</v>
      </c>
      <c r="MT409" s="1">
        <v>65535</v>
      </c>
      <c r="MU409" s="1">
        <v>65535</v>
      </c>
      <c r="MV409" s="1">
        <v>65535</v>
      </c>
      <c r="MW409" s="1">
        <v>65535</v>
      </c>
      <c r="MX409" s="1">
        <v>65535</v>
      </c>
      <c r="MY409" s="1">
        <v>65535</v>
      </c>
      <c r="MZ409" s="1">
        <v>65535</v>
      </c>
      <c r="NA409" s="1">
        <v>65535</v>
      </c>
      <c r="NB409" s="1">
        <v>65535</v>
      </c>
      <c r="NC409" s="1">
        <v>65535</v>
      </c>
      <c r="ND409" s="1">
        <v>65535</v>
      </c>
      <c r="NE409" s="1">
        <v>65535</v>
      </c>
      <c r="NF409" s="1">
        <v>65535</v>
      </c>
      <c r="NG409" s="1">
        <v>65535</v>
      </c>
      <c r="NH409" s="1">
        <v>65535</v>
      </c>
      <c r="NI409" s="1">
        <v>65535</v>
      </c>
      <c r="NJ409" s="6">
        <f t="shared" si="319"/>
        <v>0</v>
      </c>
      <c r="NK409" s="3">
        <f t="shared" si="320"/>
        <v>0</v>
      </c>
      <c r="NL409" s="3">
        <f t="shared" si="321"/>
        <v>0</v>
      </c>
      <c r="NM409" s="3">
        <f t="shared" si="322"/>
        <v>0</v>
      </c>
      <c r="NN409" s="3">
        <f t="shared" si="323"/>
        <v>0</v>
      </c>
      <c r="NO409" s="3">
        <f t="shared" si="324"/>
        <v>0</v>
      </c>
      <c r="NP409" s="3">
        <f t="shared" si="325"/>
        <v>0</v>
      </c>
      <c r="NQ409" s="3">
        <f t="shared" si="326"/>
        <v>0</v>
      </c>
      <c r="NR409" s="3">
        <f t="shared" si="327"/>
        <v>0.23333333333333334</v>
      </c>
      <c r="NS409" s="3">
        <f t="shared" si="328"/>
        <v>0.90322580645161288</v>
      </c>
      <c r="NT409" s="3">
        <f t="shared" si="329"/>
        <v>0.96666666666666667</v>
      </c>
      <c r="NU409" s="3">
        <f t="shared" si="330"/>
        <v>0</v>
      </c>
      <c r="NV409" s="3">
        <f t="shared" si="331"/>
        <v>0.17534246575342466</v>
      </c>
      <c r="NW409" s="5" t="e">
        <f t="shared" si="332"/>
        <v>#N/A</v>
      </c>
      <c r="NX409" s="1" t="e">
        <f t="shared" si="333"/>
        <v>#N/A</v>
      </c>
      <c r="NY409" s="1" t="e">
        <f t="shared" si="334"/>
        <v>#N/A</v>
      </c>
      <c r="NZ409" s="1" t="e">
        <f t="shared" si="335"/>
        <v>#N/A</v>
      </c>
      <c r="OA409" s="1" t="e">
        <f t="shared" si="336"/>
        <v>#N/A</v>
      </c>
      <c r="OB409" s="1" t="e">
        <f t="shared" si="337"/>
        <v>#N/A</v>
      </c>
      <c r="OC409" s="1" t="e">
        <f t="shared" si="338"/>
        <v>#N/A</v>
      </c>
      <c r="OD409" s="1" t="e">
        <f t="shared" si="339"/>
        <v>#N/A</v>
      </c>
      <c r="OE409" s="1" t="e">
        <f t="shared" si="340"/>
        <v>#N/A</v>
      </c>
      <c r="OF409" s="1">
        <f t="shared" si="341"/>
        <v>22.775000000000002</v>
      </c>
      <c r="OG409" s="1">
        <f t="shared" si="342"/>
        <v>23.101724137931033</v>
      </c>
      <c r="OH409" s="1" t="e">
        <f t="shared" si="343"/>
        <v>#N/A</v>
      </c>
      <c r="OI409" s="111" t="e">
        <f>NA()</f>
        <v>#N/A</v>
      </c>
      <c r="OJ409" s="112" t="e">
        <f>NA()</f>
        <v>#N/A</v>
      </c>
      <c r="OK409" s="112" t="e">
        <f>NA()</f>
        <v>#N/A</v>
      </c>
      <c r="OL409" s="112" t="e">
        <f>NA()</f>
        <v>#N/A</v>
      </c>
      <c r="OM409" s="112" t="e">
        <f>NA()</f>
        <v>#N/A</v>
      </c>
      <c r="ON409" s="112" t="e">
        <f>NA()</f>
        <v>#N/A</v>
      </c>
      <c r="OO409" s="112" t="e">
        <f>NA()</f>
        <v>#N/A</v>
      </c>
      <c r="OP409" s="112" t="e">
        <f>NA()</f>
        <v>#N/A</v>
      </c>
      <c r="OQ409" s="112" t="e">
        <f>NA()</f>
        <v>#N/A</v>
      </c>
      <c r="OR409" s="112" t="e">
        <f>NA()</f>
        <v>#N/A</v>
      </c>
      <c r="OS409" s="112" t="e">
        <f>NA()</f>
        <v>#N/A</v>
      </c>
      <c r="OT409" s="112" t="e">
        <f>NA()</f>
        <v>#N/A</v>
      </c>
      <c r="OU409" s="5" t="e">
        <f t="shared" si="295"/>
        <v>#N/A</v>
      </c>
      <c r="OV409" s="1" t="e">
        <f t="shared" si="296"/>
        <v>#N/A</v>
      </c>
      <c r="OW409" s="1" t="e">
        <f t="shared" si="297"/>
        <v>#N/A</v>
      </c>
      <c r="OX409" s="1" t="e">
        <f t="shared" si="298"/>
        <v>#N/A</v>
      </c>
      <c r="OY409" s="1" t="e">
        <f t="shared" si="299"/>
        <v>#N/A</v>
      </c>
      <c r="OZ409" s="1" t="e">
        <f t="shared" si="300"/>
        <v>#N/A</v>
      </c>
      <c r="PA409" s="1" t="e">
        <f t="shared" si="301"/>
        <v>#N/A</v>
      </c>
      <c r="PB409" s="1" t="e">
        <f t="shared" si="302"/>
        <v>#N/A</v>
      </c>
      <c r="PC409" s="1" t="e">
        <f t="shared" si="303"/>
        <v>#N/A</v>
      </c>
      <c r="PD409" s="1" t="e">
        <f t="shared" si="304"/>
        <v>#N/A</v>
      </c>
      <c r="PE409" s="1" t="e">
        <f t="shared" si="305"/>
        <v>#N/A</v>
      </c>
      <c r="PF409" s="1" t="e">
        <f t="shared" si="306"/>
        <v>#N/A</v>
      </c>
      <c r="PG409" s="111" t="e">
        <f>NA()</f>
        <v>#N/A</v>
      </c>
      <c r="PH409" s="112" t="e">
        <f>NA()</f>
        <v>#N/A</v>
      </c>
      <c r="PI409" s="112" t="e">
        <f>NA()</f>
        <v>#N/A</v>
      </c>
      <c r="PJ409" s="112" t="e">
        <f>NA()</f>
        <v>#N/A</v>
      </c>
      <c r="PK409" s="112" t="e">
        <f>NA()</f>
        <v>#N/A</v>
      </c>
      <c r="PL409" s="112" t="e">
        <f>NA()</f>
        <v>#N/A</v>
      </c>
      <c r="PM409" s="112" t="e">
        <f>NA()</f>
        <v>#N/A</v>
      </c>
      <c r="PN409" s="112" t="e">
        <f>NA()</f>
        <v>#N/A</v>
      </c>
      <c r="PO409" s="112" t="e">
        <f>NA()</f>
        <v>#N/A</v>
      </c>
      <c r="PP409" s="112" t="e">
        <f>NA()</f>
        <v>#N/A</v>
      </c>
      <c r="PQ409" s="112" t="e">
        <f>NA()</f>
        <v>#N/A</v>
      </c>
      <c r="PR409" s="137" t="e">
        <f>NA()</f>
        <v>#N/A</v>
      </c>
      <c r="PS409" s="5" t="e">
        <f t="array" ref="PS409">+IF(ISERROR($NW409)=FALSE,MIN(IF($H409:$AL409&lt;65534,$H409:$AL409,"")),NA())</f>
        <v>#N/A</v>
      </c>
      <c r="PT409" s="1" t="e">
        <f t="array" ref="PT409">+IF(ISERROR($NX409)=FALSE,MIN(IF($AM409:$BN409&lt;65534,$AM409:$BN409,"")),NA())</f>
        <v>#N/A</v>
      </c>
      <c r="PU409" s="1" t="e">
        <f t="array" ref="PU409">+IF(ISERROR($NY409)=FALSE,MIN(IF($BP409:$CT409&lt;65534,$BP409:$CT409,"")),NA())</f>
        <v>#N/A</v>
      </c>
      <c r="PV409" s="1" t="e">
        <f t="array" ref="PV409">+IF(ISERROR($NZ409)=FALSE,MIN(IF($CU409:$DX409&lt;65534,$CU409:$DX409,"")),NA())</f>
        <v>#N/A</v>
      </c>
      <c r="PW409" s="1" t="e">
        <f t="array" ref="PW409">+IF(ISERROR($OA409)=FALSE,MIN(IF($DY409:$FC409&lt;65534,$DY409:$FC409,"")),NA())</f>
        <v>#N/A</v>
      </c>
      <c r="PX409" s="1" t="e">
        <f t="array" ref="PX409">+IF(ISERROR($OB409)=FALSE,MIN(IF($FD409:$GG409&lt;65534,$FD409:$GG409,"")),NA())</f>
        <v>#N/A</v>
      </c>
      <c r="PY409" s="1" t="e">
        <f t="array" ref="PY409">+IF(ISERROR($OC409)=FALSE,MIN(IF($GH409:$HL409&lt;65534,$GH409:$HL409,"")),NA())</f>
        <v>#N/A</v>
      </c>
      <c r="PZ409" s="1" t="e">
        <f t="array" ref="PZ409">+IF(ISERROR($OD409)=FALSE,MIN(IF($HM409:$IQ409&lt;65534,$HM409:$IQ409,"")),NA())</f>
        <v>#N/A</v>
      </c>
      <c r="QA409" s="1" t="e">
        <f t="array" ref="QA409">+IF(ISERROR($OE409)=FALSE,MIN(IF($IR409:$JU409&lt;65534,$IR409:$JU409,"")),NA())</f>
        <v>#N/A</v>
      </c>
      <c r="QB409" s="1">
        <f t="array" ref="QB409">+IF(ISERROR($OF409)=FALSE,MIN(IF($JV409:$KZ409&lt;65534,$JV409:$KZ409,"")),NA())</f>
        <v>21</v>
      </c>
      <c r="QC409" s="1">
        <f t="array" ref="QC409">+IF(ISERROR($OG409)=FALSE,MIN(IF($LA409:$MD409&lt;65534,$LA409:$MD409,"")),NA())</f>
        <v>22.2</v>
      </c>
      <c r="QD409" s="1" t="e">
        <f t="array" ref="QD409">+IF(ISERROR($OH409)=FALSE,MIN(IF($ME409:$NI409&lt;65534,$ME409:$NI409,"")),NA())</f>
        <v>#N/A</v>
      </c>
      <c r="QE409" s="5" t="e">
        <f t="shared" si="307"/>
        <v>#N/A</v>
      </c>
      <c r="QF409" s="1" t="e">
        <f t="shared" si="308"/>
        <v>#N/A</v>
      </c>
      <c r="QG409" s="1" t="e">
        <f t="shared" si="309"/>
        <v>#N/A</v>
      </c>
      <c r="QH409" s="1" t="e">
        <f t="shared" si="310"/>
        <v>#N/A</v>
      </c>
      <c r="QI409" s="1" t="e">
        <f t="shared" si="311"/>
        <v>#N/A</v>
      </c>
      <c r="QJ409" s="1" t="e">
        <f t="shared" si="312"/>
        <v>#N/A</v>
      </c>
      <c r="QK409" s="1" t="e">
        <f t="shared" si="313"/>
        <v>#N/A</v>
      </c>
      <c r="QL409" s="1" t="e">
        <f t="shared" si="314"/>
        <v>#N/A</v>
      </c>
      <c r="QM409" s="1" t="e">
        <f t="shared" si="315"/>
        <v>#N/A</v>
      </c>
      <c r="QN409" s="1" t="e">
        <f t="shared" si="316"/>
        <v>#N/A</v>
      </c>
      <c r="QO409" s="1" t="e">
        <f t="shared" si="317"/>
        <v>#N/A</v>
      </c>
      <c r="QP409" s="1" t="e">
        <f t="shared" si="318"/>
        <v>#N/A</v>
      </c>
      <c r="QQ409" s="5" t="s">
        <v>893</v>
      </c>
    </row>
    <row r="410" spans="1:459" s="1" customFormat="1" x14ac:dyDescent="0.2">
      <c r="A410" s="107">
        <v>25025360</v>
      </c>
      <c r="B410" s="108">
        <v>-73.970833333333331</v>
      </c>
      <c r="C410" s="108">
        <v>9.0463333333333331</v>
      </c>
      <c r="D410" s="109">
        <v>34</v>
      </c>
      <c r="E410" s="110" t="s">
        <v>760</v>
      </c>
      <c r="F410" s="110" t="s">
        <v>761</v>
      </c>
      <c r="G410" s="110" t="s">
        <v>3</v>
      </c>
      <c r="H410" s="1">
        <v>65535</v>
      </c>
      <c r="I410" s="1">
        <v>65535</v>
      </c>
      <c r="J410" s="1">
        <v>65535</v>
      </c>
      <c r="K410" s="1">
        <v>65535</v>
      </c>
      <c r="L410" s="1">
        <v>65535</v>
      </c>
      <c r="M410" s="1">
        <v>65535</v>
      </c>
      <c r="N410" s="1">
        <v>65535</v>
      </c>
      <c r="O410" s="1">
        <v>65535</v>
      </c>
      <c r="P410" s="1">
        <v>65535</v>
      </c>
      <c r="Q410" s="1">
        <v>65535</v>
      </c>
      <c r="R410" s="1">
        <v>65535</v>
      </c>
      <c r="S410" s="1">
        <v>65535</v>
      </c>
      <c r="T410" s="1">
        <v>65535</v>
      </c>
      <c r="U410" s="1">
        <v>65535</v>
      </c>
      <c r="V410" s="1">
        <v>65535</v>
      </c>
      <c r="W410" s="1">
        <v>65535</v>
      </c>
      <c r="X410" s="1">
        <v>65535</v>
      </c>
      <c r="Y410" s="1">
        <v>65535</v>
      </c>
      <c r="Z410" s="1">
        <v>65535</v>
      </c>
      <c r="AA410" s="1">
        <v>65535</v>
      </c>
      <c r="AB410" s="1">
        <v>65535</v>
      </c>
      <c r="AC410" s="1">
        <v>65535</v>
      </c>
      <c r="AD410" s="1">
        <v>65535</v>
      </c>
      <c r="AE410" s="1">
        <v>65535</v>
      </c>
      <c r="AF410" s="1">
        <v>65535</v>
      </c>
      <c r="AG410" s="1">
        <v>65535</v>
      </c>
      <c r="AH410" s="1">
        <v>65535</v>
      </c>
      <c r="AI410" s="1">
        <v>65535</v>
      </c>
      <c r="AJ410" s="1">
        <v>65535</v>
      </c>
      <c r="AK410" s="1">
        <v>65535</v>
      </c>
      <c r="AL410" s="1">
        <v>65535</v>
      </c>
      <c r="AM410" s="1">
        <v>65535</v>
      </c>
      <c r="AN410" s="1">
        <v>65535</v>
      </c>
      <c r="AO410" s="1">
        <v>65535</v>
      </c>
      <c r="AP410" s="1">
        <v>65535</v>
      </c>
      <c r="AQ410" s="1">
        <v>65535</v>
      </c>
      <c r="AR410" s="1">
        <v>65535</v>
      </c>
      <c r="AS410" s="1">
        <v>65535</v>
      </c>
      <c r="AT410" s="1">
        <v>65535</v>
      </c>
      <c r="AU410" s="1">
        <v>65535</v>
      </c>
      <c r="AV410" s="1">
        <v>65535</v>
      </c>
      <c r="AW410" s="1">
        <v>65535</v>
      </c>
      <c r="AX410" s="1">
        <v>65535</v>
      </c>
      <c r="AY410" s="1">
        <v>65535</v>
      </c>
      <c r="AZ410" s="1">
        <v>65535</v>
      </c>
      <c r="BA410" s="1">
        <v>65535</v>
      </c>
      <c r="BB410" s="1">
        <v>65535</v>
      </c>
      <c r="BC410" s="1">
        <v>65535</v>
      </c>
      <c r="BD410" s="1">
        <v>65535</v>
      </c>
      <c r="BE410" s="1">
        <v>65535</v>
      </c>
      <c r="BF410" s="1">
        <v>65535</v>
      </c>
      <c r="BG410" s="1">
        <v>65535</v>
      </c>
      <c r="BH410" s="1">
        <v>65535</v>
      </c>
      <c r="BI410" s="1">
        <v>65535</v>
      </c>
      <c r="BJ410" s="1">
        <v>65535</v>
      </c>
      <c r="BK410" s="1">
        <v>65535</v>
      </c>
      <c r="BL410" s="1">
        <v>65535</v>
      </c>
      <c r="BM410" s="1">
        <v>65535</v>
      </c>
      <c r="BN410" s="1">
        <v>65535</v>
      </c>
      <c r="BO410" s="102"/>
      <c r="BP410" s="1">
        <v>65535</v>
      </c>
      <c r="BQ410" s="1">
        <v>65535</v>
      </c>
      <c r="BR410" s="1">
        <v>65535</v>
      </c>
      <c r="BS410" s="1">
        <v>65535</v>
      </c>
      <c r="BT410" s="1">
        <v>65535</v>
      </c>
      <c r="BU410" s="1">
        <v>65535</v>
      </c>
      <c r="BV410" s="1">
        <v>65535</v>
      </c>
      <c r="BW410" s="1">
        <v>65535</v>
      </c>
      <c r="BX410" s="1">
        <v>65535</v>
      </c>
      <c r="BY410" s="1">
        <v>65535</v>
      </c>
      <c r="BZ410" s="1">
        <v>65535</v>
      </c>
      <c r="CA410" s="1">
        <v>65535</v>
      </c>
      <c r="CB410" s="1">
        <v>65535</v>
      </c>
      <c r="CC410" s="1">
        <v>65535</v>
      </c>
      <c r="CD410" s="1">
        <v>65535</v>
      </c>
      <c r="CE410" s="1">
        <v>65535</v>
      </c>
      <c r="CF410" s="1">
        <v>65535</v>
      </c>
      <c r="CG410" s="1">
        <v>65535</v>
      </c>
      <c r="CH410" s="1">
        <v>65535</v>
      </c>
      <c r="CI410" s="1">
        <v>65535</v>
      </c>
      <c r="CJ410" s="1">
        <v>65535</v>
      </c>
      <c r="CK410" s="1">
        <v>65535</v>
      </c>
      <c r="CL410" s="1">
        <v>65535</v>
      </c>
      <c r="CM410" s="1">
        <v>65535</v>
      </c>
      <c r="CN410" s="1">
        <v>65535</v>
      </c>
      <c r="CO410" s="1">
        <v>65535</v>
      </c>
      <c r="CP410" s="1">
        <v>65535</v>
      </c>
      <c r="CQ410" s="1">
        <v>65535</v>
      </c>
      <c r="CR410" s="1">
        <v>65535</v>
      </c>
      <c r="CS410" s="1">
        <v>65535</v>
      </c>
      <c r="CT410" s="1">
        <v>65535</v>
      </c>
      <c r="CU410" s="1">
        <v>65535</v>
      </c>
      <c r="CV410" s="1">
        <v>65535</v>
      </c>
      <c r="CW410" s="1">
        <v>65535</v>
      </c>
      <c r="CX410" s="1">
        <v>65535</v>
      </c>
      <c r="CY410" s="1">
        <v>65535</v>
      </c>
      <c r="CZ410" s="1">
        <v>65535</v>
      </c>
      <c r="DA410" s="1">
        <v>65535</v>
      </c>
      <c r="DB410" s="1">
        <v>65535</v>
      </c>
      <c r="DC410" s="1">
        <v>65535</v>
      </c>
      <c r="DD410" s="1">
        <v>65535</v>
      </c>
      <c r="DE410" s="1">
        <v>65535</v>
      </c>
      <c r="DF410" s="1">
        <v>65535</v>
      </c>
      <c r="DG410" s="1">
        <v>65535</v>
      </c>
      <c r="DH410" s="1">
        <v>65535</v>
      </c>
      <c r="DI410" s="1">
        <v>65535</v>
      </c>
      <c r="DJ410" s="1">
        <v>65535</v>
      </c>
      <c r="DK410" s="1">
        <v>65535</v>
      </c>
      <c r="DL410" s="1">
        <v>65535</v>
      </c>
      <c r="DM410" s="1">
        <v>65535</v>
      </c>
      <c r="DN410" s="1">
        <v>65535</v>
      </c>
      <c r="DO410" s="1">
        <v>65535</v>
      </c>
      <c r="DP410" s="1">
        <v>65535</v>
      </c>
      <c r="DQ410" s="1">
        <v>65535</v>
      </c>
      <c r="DR410" s="1">
        <v>65535</v>
      </c>
      <c r="DS410" s="1">
        <v>65535</v>
      </c>
      <c r="DT410" s="1">
        <v>65535</v>
      </c>
      <c r="DU410" s="1">
        <v>65535</v>
      </c>
      <c r="DV410" s="1">
        <v>65535</v>
      </c>
      <c r="DW410" s="1">
        <v>65535</v>
      </c>
      <c r="DX410" s="1">
        <v>65535</v>
      </c>
      <c r="DY410" s="1">
        <v>65535</v>
      </c>
      <c r="DZ410" s="1">
        <v>65535</v>
      </c>
      <c r="EA410" s="1">
        <v>65535</v>
      </c>
      <c r="EB410" s="1">
        <v>65535</v>
      </c>
      <c r="EC410" s="1">
        <v>65535</v>
      </c>
      <c r="ED410" s="1">
        <v>65535</v>
      </c>
      <c r="EE410" s="1">
        <v>65535</v>
      </c>
      <c r="EF410" s="1">
        <v>65535</v>
      </c>
      <c r="EG410" s="1">
        <v>65535</v>
      </c>
      <c r="EH410" s="1">
        <v>65535</v>
      </c>
      <c r="EI410" s="1">
        <v>65535</v>
      </c>
      <c r="EJ410" s="1">
        <v>65535</v>
      </c>
      <c r="EK410" s="1">
        <v>65535</v>
      </c>
      <c r="EL410" s="1">
        <v>65535</v>
      </c>
      <c r="EM410" s="1">
        <v>65535</v>
      </c>
      <c r="EN410" s="1">
        <v>65535</v>
      </c>
      <c r="EO410" s="1">
        <v>65535</v>
      </c>
      <c r="EP410" s="1">
        <v>65535</v>
      </c>
      <c r="EQ410" s="1">
        <v>65535</v>
      </c>
      <c r="ER410" s="1">
        <v>65535</v>
      </c>
      <c r="ES410" s="1">
        <v>65535</v>
      </c>
      <c r="ET410" s="1">
        <v>65535</v>
      </c>
      <c r="EU410" s="1">
        <v>65535</v>
      </c>
      <c r="EV410" s="1">
        <v>65535</v>
      </c>
      <c r="EW410" s="1">
        <v>65535</v>
      </c>
      <c r="EX410" s="1">
        <v>65535</v>
      </c>
      <c r="EY410" s="1">
        <v>65535</v>
      </c>
      <c r="EZ410" s="1">
        <v>65535</v>
      </c>
      <c r="FA410" s="1">
        <v>65535</v>
      </c>
      <c r="FB410" s="1">
        <v>65535</v>
      </c>
      <c r="FC410" s="1">
        <v>65535</v>
      </c>
      <c r="FD410" s="1">
        <v>65535</v>
      </c>
      <c r="FE410" s="1">
        <v>65535</v>
      </c>
      <c r="FF410" s="1">
        <v>65535</v>
      </c>
      <c r="FG410" s="1">
        <v>65535</v>
      </c>
      <c r="FH410" s="1">
        <v>65535</v>
      </c>
      <c r="FI410" s="1">
        <v>65535</v>
      </c>
      <c r="FJ410" s="1">
        <v>65535</v>
      </c>
      <c r="FK410" s="1">
        <v>65535</v>
      </c>
      <c r="FL410" s="1">
        <v>65535</v>
      </c>
      <c r="FM410" s="1">
        <v>65535</v>
      </c>
      <c r="FN410" s="1">
        <v>65535</v>
      </c>
      <c r="FO410" s="1">
        <v>65535</v>
      </c>
      <c r="FP410" s="1">
        <v>65535</v>
      </c>
      <c r="FQ410" s="1">
        <v>65535</v>
      </c>
      <c r="FR410" s="1">
        <v>65535</v>
      </c>
      <c r="FS410" s="1">
        <v>65535</v>
      </c>
      <c r="FT410" s="1">
        <v>65535</v>
      </c>
      <c r="FU410" s="1">
        <v>65535</v>
      </c>
      <c r="FV410" s="1">
        <v>65535</v>
      </c>
      <c r="FW410" s="1">
        <v>65535</v>
      </c>
      <c r="FX410" s="1">
        <v>65535</v>
      </c>
      <c r="FY410" s="1">
        <v>65535</v>
      </c>
      <c r="FZ410" s="1">
        <v>65535</v>
      </c>
      <c r="GA410" s="1">
        <v>65535</v>
      </c>
      <c r="GB410" s="1">
        <v>65535</v>
      </c>
      <c r="GC410" s="1">
        <v>65535</v>
      </c>
      <c r="GD410" s="1">
        <v>65535</v>
      </c>
      <c r="GE410" s="1">
        <v>65535</v>
      </c>
      <c r="GF410" s="1">
        <v>65535</v>
      </c>
      <c r="GG410" s="1">
        <v>65535</v>
      </c>
      <c r="GH410" s="1">
        <v>65535</v>
      </c>
      <c r="GI410" s="1">
        <v>65535</v>
      </c>
      <c r="GJ410" s="1">
        <v>65535</v>
      </c>
      <c r="GK410" s="1">
        <v>65535</v>
      </c>
      <c r="GL410" s="1">
        <v>65535</v>
      </c>
      <c r="GM410" s="1">
        <v>65535</v>
      </c>
      <c r="GN410" s="1">
        <v>65535</v>
      </c>
      <c r="GO410" s="1">
        <v>65535</v>
      </c>
      <c r="GP410" s="1">
        <v>65535</v>
      </c>
      <c r="GQ410" s="1">
        <v>65535</v>
      </c>
      <c r="GR410" s="1">
        <v>65535</v>
      </c>
      <c r="GS410" s="1">
        <v>65535</v>
      </c>
      <c r="GT410" s="1">
        <v>65535</v>
      </c>
      <c r="GU410" s="1">
        <v>65535</v>
      </c>
      <c r="GV410" s="1">
        <v>65535</v>
      </c>
      <c r="GW410" s="1">
        <v>65535</v>
      </c>
      <c r="GX410" s="1">
        <v>65535</v>
      </c>
      <c r="GY410" s="1">
        <v>65535</v>
      </c>
      <c r="GZ410" s="1">
        <v>65535</v>
      </c>
      <c r="HA410" s="1">
        <v>65535</v>
      </c>
      <c r="HB410" s="1">
        <v>65535</v>
      </c>
      <c r="HC410" s="1">
        <v>65535</v>
      </c>
      <c r="HD410" s="1">
        <v>65535</v>
      </c>
      <c r="HE410" s="1">
        <v>65535</v>
      </c>
      <c r="HF410" s="1">
        <v>65535</v>
      </c>
      <c r="HG410" s="1">
        <v>65535</v>
      </c>
      <c r="HH410" s="1">
        <v>65535</v>
      </c>
      <c r="HI410" s="1">
        <v>65535</v>
      </c>
      <c r="HJ410" s="1">
        <v>65535</v>
      </c>
      <c r="HK410" s="1">
        <v>65535</v>
      </c>
      <c r="HL410" s="1">
        <v>65535</v>
      </c>
      <c r="HM410" s="1">
        <v>65535</v>
      </c>
      <c r="HN410" s="1">
        <v>65535</v>
      </c>
      <c r="HO410" s="1">
        <v>65535</v>
      </c>
      <c r="HP410" s="1">
        <v>65535</v>
      </c>
      <c r="HQ410" s="1">
        <v>65535</v>
      </c>
      <c r="HR410" s="1">
        <v>65535</v>
      </c>
      <c r="HS410" s="1">
        <v>65535</v>
      </c>
      <c r="HT410" s="1">
        <v>65535</v>
      </c>
      <c r="HU410" s="1">
        <v>65535</v>
      </c>
      <c r="HV410" s="1">
        <v>65535</v>
      </c>
      <c r="HW410" s="1">
        <v>65535</v>
      </c>
      <c r="HX410" s="1">
        <v>65535</v>
      </c>
      <c r="HY410" s="1">
        <v>65535</v>
      </c>
      <c r="HZ410" s="1">
        <v>65535</v>
      </c>
      <c r="IA410" s="1">
        <v>65535</v>
      </c>
      <c r="IB410" s="1">
        <v>65535</v>
      </c>
      <c r="IC410" s="1">
        <v>65535</v>
      </c>
      <c r="ID410" s="1">
        <v>65535</v>
      </c>
      <c r="IE410" s="1">
        <v>65535</v>
      </c>
      <c r="IF410" s="1">
        <v>65535</v>
      </c>
      <c r="IG410" s="1">
        <v>65535</v>
      </c>
      <c r="IH410" s="1">
        <v>65535</v>
      </c>
      <c r="II410" s="1">
        <v>65535</v>
      </c>
      <c r="IJ410" s="1">
        <v>65535</v>
      </c>
      <c r="IK410" s="1">
        <v>65535</v>
      </c>
      <c r="IL410" s="1">
        <v>65535</v>
      </c>
      <c r="IM410" s="1">
        <v>65535</v>
      </c>
      <c r="IN410" s="1">
        <v>65535</v>
      </c>
      <c r="IO410" s="1">
        <v>65535</v>
      </c>
      <c r="IP410" s="1">
        <v>65535</v>
      </c>
      <c r="IQ410" s="1">
        <v>65535</v>
      </c>
      <c r="IR410" s="1">
        <v>65535</v>
      </c>
      <c r="IS410" s="1">
        <v>65535</v>
      </c>
      <c r="IT410" s="1">
        <v>65535</v>
      </c>
      <c r="IU410" s="1">
        <v>65535</v>
      </c>
      <c r="IV410" s="1">
        <v>65535</v>
      </c>
      <c r="IW410" s="1">
        <v>65535</v>
      </c>
      <c r="IX410" s="1">
        <v>65535</v>
      </c>
      <c r="IY410" s="1">
        <v>65535</v>
      </c>
      <c r="IZ410" s="1">
        <v>65535</v>
      </c>
      <c r="JA410" s="1">
        <v>65535</v>
      </c>
      <c r="JB410" s="1">
        <v>65535</v>
      </c>
      <c r="JC410" s="1">
        <v>65535</v>
      </c>
      <c r="JD410" s="1">
        <v>65535</v>
      </c>
      <c r="JE410" s="1">
        <v>65535</v>
      </c>
      <c r="JF410" s="1">
        <v>65535</v>
      </c>
      <c r="JG410" s="1">
        <v>65535</v>
      </c>
      <c r="JH410" s="1">
        <v>65535</v>
      </c>
      <c r="JI410" s="1">
        <v>65535</v>
      </c>
      <c r="JJ410" s="1">
        <v>65535</v>
      </c>
      <c r="JK410" s="1">
        <v>65535</v>
      </c>
      <c r="JL410" s="1">
        <v>65535</v>
      </c>
      <c r="JM410" s="1">
        <v>65535</v>
      </c>
      <c r="JN410" s="1">
        <v>65535</v>
      </c>
      <c r="JO410" s="1">
        <v>65535</v>
      </c>
      <c r="JP410" s="1">
        <v>65535</v>
      </c>
      <c r="JQ410" s="1">
        <v>65535</v>
      </c>
      <c r="JR410" s="1">
        <v>65535</v>
      </c>
      <c r="JS410" s="1">
        <v>65535</v>
      </c>
      <c r="JT410" s="1">
        <v>23.8</v>
      </c>
      <c r="JU410" s="1">
        <v>25.4</v>
      </c>
      <c r="JV410" s="1">
        <v>24.7</v>
      </c>
      <c r="JW410" s="1">
        <v>25.9</v>
      </c>
      <c r="JX410" s="1">
        <v>23.6</v>
      </c>
      <c r="JY410" s="1">
        <v>23.6</v>
      </c>
      <c r="JZ410" s="1">
        <v>17</v>
      </c>
      <c r="KA410" s="1">
        <v>23.7</v>
      </c>
      <c r="KB410" s="1">
        <v>22.3</v>
      </c>
      <c r="KC410" s="1">
        <v>24.7</v>
      </c>
      <c r="KD410" s="1">
        <v>22.4</v>
      </c>
      <c r="KE410" s="1">
        <v>23.3</v>
      </c>
      <c r="KF410" s="1">
        <v>24.1</v>
      </c>
      <c r="KG410" s="1">
        <v>22.5</v>
      </c>
      <c r="KH410" s="1">
        <v>23.9</v>
      </c>
      <c r="KI410" s="1">
        <v>21.1</v>
      </c>
      <c r="KJ410" s="1">
        <v>24.5</v>
      </c>
      <c r="KK410" s="1">
        <v>25</v>
      </c>
      <c r="KL410" s="1">
        <v>24.6</v>
      </c>
      <c r="KM410" s="1">
        <v>23.7</v>
      </c>
      <c r="KN410" s="1">
        <v>22.1</v>
      </c>
      <c r="KO410" s="1">
        <v>23.5</v>
      </c>
      <c r="KP410" s="1">
        <v>21.7</v>
      </c>
      <c r="KQ410" s="1">
        <v>24</v>
      </c>
      <c r="KR410" s="1">
        <v>23.5</v>
      </c>
      <c r="KS410" s="1">
        <v>22.3</v>
      </c>
      <c r="KT410" s="1">
        <v>24.3</v>
      </c>
      <c r="KU410" s="1">
        <v>25.3</v>
      </c>
      <c r="KV410" s="1">
        <v>25.1</v>
      </c>
      <c r="KW410" s="1">
        <v>24.6</v>
      </c>
      <c r="KX410" s="1">
        <v>24.8</v>
      </c>
      <c r="KY410" s="1">
        <v>25.7</v>
      </c>
      <c r="KZ410" s="1">
        <v>25.3</v>
      </c>
      <c r="LA410" s="1">
        <v>25.8</v>
      </c>
      <c r="LB410" s="1">
        <v>24.2</v>
      </c>
      <c r="LC410" s="1">
        <v>25.6</v>
      </c>
      <c r="LD410" s="1">
        <v>26.2</v>
      </c>
      <c r="LE410" s="1">
        <v>25.7</v>
      </c>
      <c r="LF410" s="1">
        <v>25.9</v>
      </c>
      <c r="LG410" s="1">
        <v>26.2</v>
      </c>
      <c r="LH410" s="1">
        <v>26.3</v>
      </c>
      <c r="LI410" s="1">
        <v>26</v>
      </c>
      <c r="LJ410" s="1">
        <v>22.9</v>
      </c>
      <c r="LK410" s="1">
        <v>23.7</v>
      </c>
      <c r="LL410" s="1">
        <v>23.4</v>
      </c>
      <c r="LM410" s="1">
        <v>23.9</v>
      </c>
      <c r="LN410" s="1">
        <v>24.1</v>
      </c>
      <c r="LO410" s="1">
        <v>23</v>
      </c>
      <c r="LP410" s="1">
        <v>21.4</v>
      </c>
      <c r="LQ410" s="1">
        <v>24.3</v>
      </c>
      <c r="LR410" s="1">
        <v>24.6</v>
      </c>
      <c r="LS410" s="1">
        <v>24.1</v>
      </c>
      <c r="LT410" s="1">
        <v>24.7</v>
      </c>
      <c r="LU410" s="1">
        <v>24.4</v>
      </c>
      <c r="LV410" s="1">
        <v>25</v>
      </c>
      <c r="LW410" s="1">
        <v>23.8</v>
      </c>
      <c r="LX410" s="1">
        <v>24.3</v>
      </c>
      <c r="LY410" s="1">
        <v>25.3</v>
      </c>
      <c r="LZ410" s="1">
        <v>26</v>
      </c>
      <c r="MA410" s="1">
        <v>26.1</v>
      </c>
      <c r="MB410" s="1">
        <v>26.5</v>
      </c>
      <c r="MC410" s="1">
        <v>25.6</v>
      </c>
      <c r="MD410" s="1">
        <v>24.6</v>
      </c>
      <c r="ME410" s="1">
        <v>65535</v>
      </c>
      <c r="MF410" s="1">
        <v>65535</v>
      </c>
      <c r="MG410" s="1">
        <v>65535</v>
      </c>
      <c r="MH410" s="1">
        <v>65535</v>
      </c>
      <c r="MI410" s="1">
        <v>65535</v>
      </c>
      <c r="MJ410" s="1">
        <v>65535</v>
      </c>
      <c r="MK410" s="1">
        <v>65535</v>
      </c>
      <c r="ML410" s="1">
        <v>65535</v>
      </c>
      <c r="MM410" s="1">
        <v>65535</v>
      </c>
      <c r="MN410" s="1">
        <v>65535</v>
      </c>
      <c r="MO410" s="1">
        <v>65535</v>
      </c>
      <c r="MP410" s="1">
        <v>65535</v>
      </c>
      <c r="MQ410" s="1">
        <v>65535</v>
      </c>
      <c r="MR410" s="1">
        <v>65535</v>
      </c>
      <c r="MS410" s="1">
        <v>65535</v>
      </c>
      <c r="MT410" s="1">
        <v>65535</v>
      </c>
      <c r="MU410" s="1">
        <v>65535</v>
      </c>
      <c r="MV410" s="1">
        <v>65535</v>
      </c>
      <c r="MW410" s="1">
        <v>65535</v>
      </c>
      <c r="MX410" s="1">
        <v>65535</v>
      </c>
      <c r="MY410" s="1">
        <v>65535</v>
      </c>
      <c r="MZ410" s="1">
        <v>65535</v>
      </c>
      <c r="NA410" s="1">
        <v>65535</v>
      </c>
      <c r="NB410" s="1">
        <v>65535</v>
      </c>
      <c r="NC410" s="1">
        <v>65535</v>
      </c>
      <c r="ND410" s="1">
        <v>65535</v>
      </c>
      <c r="NE410" s="1">
        <v>65535</v>
      </c>
      <c r="NF410" s="1">
        <v>65535</v>
      </c>
      <c r="NG410" s="1">
        <v>65535</v>
      </c>
      <c r="NH410" s="1">
        <v>65535</v>
      </c>
      <c r="NI410" s="1">
        <v>24.9</v>
      </c>
      <c r="NJ410" s="6">
        <f t="shared" si="319"/>
        <v>0</v>
      </c>
      <c r="NK410" s="3">
        <f t="shared" si="320"/>
        <v>0</v>
      </c>
      <c r="NL410" s="3">
        <f t="shared" si="321"/>
        <v>0</v>
      </c>
      <c r="NM410" s="3">
        <f t="shared" si="322"/>
        <v>0</v>
      </c>
      <c r="NN410" s="3">
        <f t="shared" si="323"/>
        <v>0</v>
      </c>
      <c r="NO410" s="3">
        <f t="shared" si="324"/>
        <v>0</v>
      </c>
      <c r="NP410" s="3">
        <f t="shared" si="325"/>
        <v>0</v>
      </c>
      <c r="NQ410" s="3">
        <f t="shared" si="326"/>
        <v>0</v>
      </c>
      <c r="NR410" s="3">
        <f t="shared" si="327"/>
        <v>6.6666666666666666E-2</v>
      </c>
      <c r="NS410" s="3">
        <f t="shared" si="328"/>
        <v>1</v>
      </c>
      <c r="NT410" s="3">
        <f t="shared" si="329"/>
        <v>1</v>
      </c>
      <c r="NU410" s="3">
        <f t="shared" si="330"/>
        <v>3.2258064516129031E-2</v>
      </c>
      <c r="NV410" s="3">
        <f t="shared" si="331"/>
        <v>0.17534246575342466</v>
      </c>
      <c r="NW410" s="5" t="e">
        <f t="shared" si="332"/>
        <v>#N/A</v>
      </c>
      <c r="NX410" s="1" t="e">
        <f t="shared" si="333"/>
        <v>#N/A</v>
      </c>
      <c r="NY410" s="1" t="e">
        <f t="shared" si="334"/>
        <v>#N/A</v>
      </c>
      <c r="NZ410" s="1" t="e">
        <f t="shared" si="335"/>
        <v>#N/A</v>
      </c>
      <c r="OA410" s="1" t="e">
        <f t="shared" si="336"/>
        <v>#N/A</v>
      </c>
      <c r="OB410" s="1" t="e">
        <f t="shared" si="337"/>
        <v>#N/A</v>
      </c>
      <c r="OC410" s="1" t="e">
        <f t="shared" si="338"/>
        <v>#N/A</v>
      </c>
      <c r="OD410" s="1" t="e">
        <f t="shared" si="339"/>
        <v>#N/A</v>
      </c>
      <c r="OE410" s="1" t="e">
        <f t="shared" si="340"/>
        <v>#N/A</v>
      </c>
      <c r="OF410" s="1">
        <f t="shared" si="341"/>
        <v>23.638709677419349</v>
      </c>
      <c r="OG410" s="1">
        <f t="shared" si="342"/>
        <v>24.786666666666665</v>
      </c>
      <c r="OH410" s="1" t="e">
        <f t="shared" si="343"/>
        <v>#N/A</v>
      </c>
      <c r="OI410" s="111" t="e">
        <f>NA()</f>
        <v>#N/A</v>
      </c>
      <c r="OJ410" s="112" t="e">
        <f>NA()</f>
        <v>#N/A</v>
      </c>
      <c r="OK410" s="112" t="e">
        <f>NA()</f>
        <v>#N/A</v>
      </c>
      <c r="OL410" s="112" t="e">
        <f>NA()</f>
        <v>#N/A</v>
      </c>
      <c r="OM410" s="112" t="e">
        <f>NA()</f>
        <v>#N/A</v>
      </c>
      <c r="ON410" s="112" t="e">
        <f>NA()</f>
        <v>#N/A</v>
      </c>
      <c r="OO410" s="112" t="e">
        <f>NA()</f>
        <v>#N/A</v>
      </c>
      <c r="OP410" s="112" t="e">
        <f>NA()</f>
        <v>#N/A</v>
      </c>
      <c r="OQ410" s="112" t="e">
        <f>NA()</f>
        <v>#N/A</v>
      </c>
      <c r="OR410" s="112" t="e">
        <f>NA()</f>
        <v>#N/A</v>
      </c>
      <c r="OS410" s="112" t="e">
        <f>NA()</f>
        <v>#N/A</v>
      </c>
      <c r="OT410" s="112" t="e">
        <f>NA()</f>
        <v>#N/A</v>
      </c>
      <c r="OU410" s="5" t="e">
        <f t="shared" si="295"/>
        <v>#N/A</v>
      </c>
      <c r="OV410" s="1" t="e">
        <f t="shared" si="296"/>
        <v>#N/A</v>
      </c>
      <c r="OW410" s="1" t="e">
        <f t="shared" si="297"/>
        <v>#N/A</v>
      </c>
      <c r="OX410" s="1" t="e">
        <f t="shared" si="298"/>
        <v>#N/A</v>
      </c>
      <c r="OY410" s="1" t="e">
        <f t="shared" si="299"/>
        <v>#N/A</v>
      </c>
      <c r="OZ410" s="1" t="e">
        <f t="shared" si="300"/>
        <v>#N/A</v>
      </c>
      <c r="PA410" s="1" t="e">
        <f t="shared" si="301"/>
        <v>#N/A</v>
      </c>
      <c r="PB410" s="1" t="e">
        <f t="shared" si="302"/>
        <v>#N/A</v>
      </c>
      <c r="PC410" s="1" t="e">
        <f t="shared" si="303"/>
        <v>#N/A</v>
      </c>
      <c r="PD410" s="1" t="e">
        <f t="shared" si="304"/>
        <v>#N/A</v>
      </c>
      <c r="PE410" s="1" t="e">
        <f t="shared" si="305"/>
        <v>#N/A</v>
      </c>
      <c r="PF410" s="1" t="e">
        <f t="shared" si="306"/>
        <v>#N/A</v>
      </c>
      <c r="PG410" s="111" t="e">
        <f>NA()</f>
        <v>#N/A</v>
      </c>
      <c r="PH410" s="112" t="e">
        <f>NA()</f>
        <v>#N/A</v>
      </c>
      <c r="PI410" s="112" t="e">
        <f>NA()</f>
        <v>#N/A</v>
      </c>
      <c r="PJ410" s="112" t="e">
        <f>NA()</f>
        <v>#N/A</v>
      </c>
      <c r="PK410" s="112" t="e">
        <f>NA()</f>
        <v>#N/A</v>
      </c>
      <c r="PL410" s="112" t="e">
        <f>NA()</f>
        <v>#N/A</v>
      </c>
      <c r="PM410" s="112" t="e">
        <f>NA()</f>
        <v>#N/A</v>
      </c>
      <c r="PN410" s="112" t="e">
        <f>NA()</f>
        <v>#N/A</v>
      </c>
      <c r="PO410" s="112" t="e">
        <f>NA()</f>
        <v>#N/A</v>
      </c>
      <c r="PP410" s="112" t="e">
        <f>NA()</f>
        <v>#N/A</v>
      </c>
      <c r="PQ410" s="112" t="e">
        <f>NA()</f>
        <v>#N/A</v>
      </c>
      <c r="PR410" s="137" t="e">
        <f>NA()</f>
        <v>#N/A</v>
      </c>
      <c r="PS410" s="5" t="e">
        <f t="array" ref="PS410">+IF(ISERROR($NW410)=FALSE,MIN(IF($H410:$AL410&lt;65534,$H410:$AL410,"")),NA())</f>
        <v>#N/A</v>
      </c>
      <c r="PT410" s="1" t="e">
        <f t="array" ref="PT410">+IF(ISERROR($NX410)=FALSE,MIN(IF($AM410:$BN410&lt;65534,$AM410:$BN410,"")),NA())</f>
        <v>#N/A</v>
      </c>
      <c r="PU410" s="1" t="e">
        <f t="array" ref="PU410">+IF(ISERROR($NY410)=FALSE,MIN(IF($BP410:$CT410&lt;65534,$BP410:$CT410,"")),NA())</f>
        <v>#N/A</v>
      </c>
      <c r="PV410" s="1" t="e">
        <f t="array" ref="PV410">+IF(ISERROR($NZ410)=FALSE,MIN(IF($CU410:$DX410&lt;65534,$CU410:$DX410,"")),NA())</f>
        <v>#N/A</v>
      </c>
      <c r="PW410" s="1" t="e">
        <f t="array" ref="PW410">+IF(ISERROR($OA410)=FALSE,MIN(IF($DY410:$FC410&lt;65534,$DY410:$FC410,"")),NA())</f>
        <v>#N/A</v>
      </c>
      <c r="PX410" s="1" t="e">
        <f t="array" ref="PX410">+IF(ISERROR($OB410)=FALSE,MIN(IF($FD410:$GG410&lt;65534,$FD410:$GG410,"")),NA())</f>
        <v>#N/A</v>
      </c>
      <c r="PY410" s="1" t="e">
        <f t="array" ref="PY410">+IF(ISERROR($OC410)=FALSE,MIN(IF($GH410:$HL410&lt;65534,$GH410:$HL410,"")),NA())</f>
        <v>#N/A</v>
      </c>
      <c r="PZ410" s="1" t="e">
        <f t="array" ref="PZ410">+IF(ISERROR($OD410)=FALSE,MIN(IF($HM410:$IQ410&lt;65534,$HM410:$IQ410,"")),NA())</f>
        <v>#N/A</v>
      </c>
      <c r="QA410" s="1" t="e">
        <f t="array" ref="QA410">+IF(ISERROR($OE410)=FALSE,MIN(IF($IR410:$JU410&lt;65534,$IR410:$JU410,"")),NA())</f>
        <v>#N/A</v>
      </c>
      <c r="QB410" s="1">
        <f t="array" ref="QB410">+IF(ISERROR($OF410)=FALSE,MIN(IF($JV410:$KZ410&lt;65534,$JV410:$KZ410,"")),NA())</f>
        <v>17</v>
      </c>
      <c r="QC410" s="1">
        <f t="array" ref="QC410">+IF(ISERROR($OG410)=FALSE,MIN(IF($LA410:$MD410&lt;65534,$LA410:$MD410,"")),NA())</f>
        <v>21.4</v>
      </c>
      <c r="QD410" s="1" t="e">
        <f t="array" ref="QD410">+IF(ISERROR($OH410)=FALSE,MIN(IF($ME410:$NI410&lt;65534,$ME410:$NI410,"")),NA())</f>
        <v>#N/A</v>
      </c>
      <c r="QE410" s="5" t="e">
        <f t="shared" si="307"/>
        <v>#N/A</v>
      </c>
      <c r="QF410" s="1" t="e">
        <f t="shared" si="308"/>
        <v>#N/A</v>
      </c>
      <c r="QG410" s="1" t="e">
        <f t="shared" si="309"/>
        <v>#N/A</v>
      </c>
      <c r="QH410" s="1" t="e">
        <f t="shared" si="310"/>
        <v>#N/A</v>
      </c>
      <c r="QI410" s="1" t="e">
        <f t="shared" si="311"/>
        <v>#N/A</v>
      </c>
      <c r="QJ410" s="1" t="e">
        <f t="shared" si="312"/>
        <v>#N/A</v>
      </c>
      <c r="QK410" s="1" t="e">
        <f t="shared" si="313"/>
        <v>#N/A</v>
      </c>
      <c r="QL410" s="1" t="e">
        <f t="shared" si="314"/>
        <v>#N/A</v>
      </c>
      <c r="QM410" s="1" t="e">
        <f t="shared" si="315"/>
        <v>#N/A</v>
      </c>
      <c r="QN410" s="1" t="e">
        <f t="shared" si="316"/>
        <v>#N/A</v>
      </c>
      <c r="QO410" s="1" t="e">
        <f t="shared" si="317"/>
        <v>#N/A</v>
      </c>
      <c r="QP410" s="1" t="e">
        <f t="shared" si="318"/>
        <v>#N/A</v>
      </c>
      <c r="QQ410" s="5" t="s">
        <v>893</v>
      </c>
    </row>
    <row r="411" spans="1:459" s="1" customFormat="1" x14ac:dyDescent="0.2">
      <c r="A411" s="107">
        <v>29065000</v>
      </c>
      <c r="B411" s="108">
        <v>-74.506666666666661</v>
      </c>
      <c r="C411" s="108">
        <v>10.510027777777777</v>
      </c>
      <c r="D411" s="109">
        <v>20</v>
      </c>
      <c r="E411" s="110" t="s">
        <v>67</v>
      </c>
      <c r="F411" s="110" t="s">
        <v>762</v>
      </c>
      <c r="G411" s="110" t="s">
        <v>3</v>
      </c>
      <c r="H411" s="1">
        <v>65535</v>
      </c>
      <c r="I411" s="1">
        <v>20.3</v>
      </c>
      <c r="J411" s="1">
        <v>20.100000000000001</v>
      </c>
      <c r="K411" s="1">
        <v>21.2</v>
      </c>
      <c r="L411" s="1">
        <v>21.7</v>
      </c>
      <c r="M411" s="1">
        <v>22.4</v>
      </c>
      <c r="N411" s="1">
        <v>22.3</v>
      </c>
      <c r="O411" s="1">
        <v>23.2</v>
      </c>
      <c r="P411" s="1">
        <v>22.6</v>
      </c>
      <c r="Q411" s="1">
        <v>21.5</v>
      </c>
      <c r="R411" s="1">
        <v>21.9</v>
      </c>
      <c r="S411" s="1">
        <v>22.1</v>
      </c>
      <c r="T411" s="1">
        <v>21.6</v>
      </c>
      <c r="U411" s="1">
        <v>21.5</v>
      </c>
      <c r="V411" s="1">
        <v>21.3</v>
      </c>
      <c r="W411" s="1">
        <v>21.6</v>
      </c>
      <c r="X411" s="1">
        <v>21.6</v>
      </c>
      <c r="Y411" s="1">
        <v>22.3</v>
      </c>
      <c r="Z411" s="1">
        <v>22.2</v>
      </c>
      <c r="AA411" s="1">
        <v>20.3</v>
      </c>
      <c r="AB411" s="1">
        <v>22.2</v>
      </c>
      <c r="AC411" s="1">
        <v>21.6</v>
      </c>
      <c r="AD411" s="1">
        <v>21.1</v>
      </c>
      <c r="AE411" s="1">
        <v>20.5</v>
      </c>
      <c r="AF411" s="1">
        <v>22.1</v>
      </c>
      <c r="AG411" s="1">
        <v>23.1</v>
      </c>
      <c r="AH411" s="1">
        <v>22.4</v>
      </c>
      <c r="AI411" s="1">
        <v>23.8</v>
      </c>
      <c r="AJ411" s="1">
        <v>23.2</v>
      </c>
      <c r="AK411" s="1">
        <v>23</v>
      </c>
      <c r="AL411" s="1">
        <v>23.3</v>
      </c>
      <c r="AM411" s="1">
        <v>65535</v>
      </c>
      <c r="AN411" s="1">
        <v>23.1</v>
      </c>
      <c r="AO411" s="1">
        <v>21.9</v>
      </c>
      <c r="AP411" s="1">
        <v>21.3</v>
      </c>
      <c r="AQ411" s="1">
        <v>22.5</v>
      </c>
      <c r="AR411" s="1">
        <v>21.8</v>
      </c>
      <c r="AS411" s="1">
        <v>21.8</v>
      </c>
      <c r="AT411" s="1">
        <v>21.6</v>
      </c>
      <c r="AU411" s="1">
        <v>21.2</v>
      </c>
      <c r="AV411" s="1">
        <v>21.3</v>
      </c>
      <c r="AW411" s="1">
        <v>22.1</v>
      </c>
      <c r="AX411" s="1">
        <v>23.2</v>
      </c>
      <c r="AY411" s="1">
        <v>22.5</v>
      </c>
      <c r="AZ411" s="1">
        <v>23.4</v>
      </c>
      <c r="BA411" s="1">
        <v>25.1</v>
      </c>
      <c r="BB411" s="1">
        <v>24.1</v>
      </c>
      <c r="BC411" s="1">
        <v>25</v>
      </c>
      <c r="BD411" s="1">
        <v>23.8</v>
      </c>
      <c r="BE411" s="1">
        <v>22.8</v>
      </c>
      <c r="BF411" s="1">
        <v>24.2</v>
      </c>
      <c r="BG411" s="1">
        <v>22.7</v>
      </c>
      <c r="BH411" s="1">
        <v>22.5</v>
      </c>
      <c r="BI411" s="1">
        <v>23.4</v>
      </c>
      <c r="BJ411" s="1">
        <v>23.4</v>
      </c>
      <c r="BK411" s="1">
        <v>21.9</v>
      </c>
      <c r="BL411" s="1">
        <v>20.7</v>
      </c>
      <c r="BM411" s="1">
        <v>21.1</v>
      </c>
      <c r="BN411" s="1">
        <v>22.5</v>
      </c>
      <c r="BO411" s="102"/>
      <c r="BP411" s="1">
        <v>22.6</v>
      </c>
      <c r="BQ411" s="1">
        <v>24</v>
      </c>
      <c r="BR411" s="1">
        <v>23.1</v>
      </c>
      <c r="BS411" s="1">
        <v>23.2</v>
      </c>
      <c r="BT411" s="1">
        <v>23</v>
      </c>
      <c r="BU411" s="1">
        <v>23.6</v>
      </c>
      <c r="BV411" s="1">
        <v>24</v>
      </c>
      <c r="BW411" s="1">
        <v>24.2</v>
      </c>
      <c r="BX411" s="1">
        <v>23</v>
      </c>
      <c r="BY411" s="1">
        <v>23</v>
      </c>
      <c r="BZ411" s="1">
        <v>23.2</v>
      </c>
      <c r="CA411" s="1">
        <v>23.2</v>
      </c>
      <c r="CB411" s="1">
        <v>22.4</v>
      </c>
      <c r="CC411" s="1">
        <v>23</v>
      </c>
      <c r="CD411" s="1">
        <v>24.6</v>
      </c>
      <c r="CE411" s="1">
        <v>23.7</v>
      </c>
      <c r="CF411" s="1">
        <v>22.5</v>
      </c>
      <c r="CG411" s="1">
        <v>24.1</v>
      </c>
      <c r="CH411" s="1">
        <v>24</v>
      </c>
      <c r="CI411" s="1">
        <v>24.5</v>
      </c>
      <c r="CJ411" s="1">
        <v>23.7</v>
      </c>
      <c r="CK411" s="1">
        <v>23.3</v>
      </c>
      <c r="CL411" s="1">
        <v>23.4</v>
      </c>
      <c r="CM411" s="1">
        <v>24</v>
      </c>
      <c r="CN411" s="1">
        <v>23.7</v>
      </c>
      <c r="CO411" s="1">
        <v>23.9</v>
      </c>
      <c r="CP411" s="1">
        <v>23.5</v>
      </c>
      <c r="CQ411" s="1">
        <v>24.1</v>
      </c>
      <c r="CR411" s="1">
        <v>25.3</v>
      </c>
      <c r="CS411" s="1">
        <v>23.7</v>
      </c>
      <c r="CT411" s="1">
        <v>24.6</v>
      </c>
      <c r="CU411" s="1">
        <v>25.9</v>
      </c>
      <c r="CV411" s="1">
        <v>25.3</v>
      </c>
      <c r="CW411" s="1">
        <v>25</v>
      </c>
      <c r="CX411" s="1">
        <v>23.5</v>
      </c>
      <c r="CY411" s="1">
        <v>23.8</v>
      </c>
      <c r="CZ411" s="1">
        <v>23.9</v>
      </c>
      <c r="DA411" s="1">
        <v>23.5</v>
      </c>
      <c r="DB411" s="1">
        <v>25.2</v>
      </c>
      <c r="DC411" s="1">
        <v>24.9</v>
      </c>
      <c r="DD411" s="1">
        <v>25.7</v>
      </c>
      <c r="DE411" s="1">
        <v>25.1</v>
      </c>
      <c r="DF411" s="1">
        <v>25.1</v>
      </c>
      <c r="DG411" s="1">
        <v>24.6</v>
      </c>
      <c r="DH411" s="1">
        <v>25.4</v>
      </c>
      <c r="DI411" s="1">
        <v>24.8</v>
      </c>
      <c r="DJ411" s="1">
        <v>25.2</v>
      </c>
      <c r="DK411" s="1">
        <v>24.9</v>
      </c>
      <c r="DL411" s="1">
        <v>25.5</v>
      </c>
      <c r="DM411" s="1">
        <v>24.8</v>
      </c>
      <c r="DN411" s="1">
        <v>25.6</v>
      </c>
      <c r="DO411" s="1">
        <v>24.4</v>
      </c>
      <c r="DP411" s="1">
        <v>25.1</v>
      </c>
      <c r="DQ411" s="1">
        <v>24.2</v>
      </c>
      <c r="DR411" s="1">
        <v>23.5</v>
      </c>
      <c r="DS411" s="1">
        <v>24.4</v>
      </c>
      <c r="DT411" s="1">
        <v>25.4</v>
      </c>
      <c r="DU411" s="1">
        <v>25.6</v>
      </c>
      <c r="DV411" s="1">
        <v>25.9</v>
      </c>
      <c r="DW411" s="1">
        <v>25.4</v>
      </c>
      <c r="DX411" s="1">
        <v>25.1</v>
      </c>
      <c r="DY411" s="1">
        <v>25.2</v>
      </c>
      <c r="DZ411" s="1">
        <v>24.9</v>
      </c>
      <c r="EA411" s="1">
        <v>25.6</v>
      </c>
      <c r="EB411" s="1">
        <v>26</v>
      </c>
      <c r="EC411" s="1">
        <v>25.6</v>
      </c>
      <c r="ED411" s="1">
        <v>25.2</v>
      </c>
      <c r="EE411" s="1">
        <v>25.8</v>
      </c>
      <c r="EF411" s="1">
        <v>26</v>
      </c>
      <c r="EG411" s="1">
        <v>24.5</v>
      </c>
      <c r="EH411" s="1">
        <v>25.5</v>
      </c>
      <c r="EI411" s="1">
        <v>25.2</v>
      </c>
      <c r="EJ411" s="1">
        <v>25.1</v>
      </c>
      <c r="EK411" s="1">
        <v>25.1</v>
      </c>
      <c r="EL411" s="1">
        <v>25.5</v>
      </c>
      <c r="EM411" s="1">
        <v>25.6</v>
      </c>
      <c r="EN411" s="1">
        <v>24.6</v>
      </c>
      <c r="EO411" s="1">
        <v>26</v>
      </c>
      <c r="EP411" s="1">
        <v>24.1</v>
      </c>
      <c r="EQ411" s="1">
        <v>25.3</v>
      </c>
      <c r="ER411" s="1">
        <v>24.7</v>
      </c>
      <c r="ES411" s="1">
        <v>25.7</v>
      </c>
      <c r="ET411" s="1">
        <v>24.4</v>
      </c>
      <c r="EU411" s="1">
        <v>24.7</v>
      </c>
      <c r="EV411" s="1">
        <v>25.4</v>
      </c>
      <c r="EW411" s="1">
        <v>25.6</v>
      </c>
      <c r="EX411" s="1">
        <v>25.8</v>
      </c>
      <c r="EY411" s="1">
        <v>24.2</v>
      </c>
      <c r="EZ411" s="1">
        <v>22.4</v>
      </c>
      <c r="FA411" s="1">
        <v>23.8</v>
      </c>
      <c r="FB411" s="1">
        <v>23.7</v>
      </c>
      <c r="FC411" s="1">
        <v>25.2</v>
      </c>
      <c r="FD411" s="1">
        <v>24.3</v>
      </c>
      <c r="FE411" s="1">
        <v>24.7</v>
      </c>
      <c r="FF411" s="1">
        <v>25</v>
      </c>
      <c r="FG411" s="1">
        <v>25.9</v>
      </c>
      <c r="FH411" s="1">
        <v>25.2</v>
      </c>
      <c r="FI411" s="1">
        <v>25.6</v>
      </c>
      <c r="FJ411" s="1">
        <v>24.2</v>
      </c>
      <c r="FK411" s="1">
        <v>25.1</v>
      </c>
      <c r="FL411" s="1">
        <v>25.8</v>
      </c>
      <c r="FM411" s="1">
        <v>25.6</v>
      </c>
      <c r="FN411" s="1">
        <v>26.1</v>
      </c>
      <c r="FO411" s="1">
        <v>24.4</v>
      </c>
      <c r="FP411" s="1">
        <v>24.8</v>
      </c>
      <c r="FQ411" s="1">
        <v>25.5</v>
      </c>
      <c r="FR411" s="1">
        <v>25.6</v>
      </c>
      <c r="FS411" s="1">
        <v>25.2</v>
      </c>
      <c r="FT411" s="1">
        <v>26.1</v>
      </c>
      <c r="FU411" s="1">
        <v>25.9</v>
      </c>
      <c r="FV411" s="1">
        <v>26.1</v>
      </c>
      <c r="FW411" s="1">
        <v>25.9</v>
      </c>
      <c r="FX411" s="1">
        <v>26.4</v>
      </c>
      <c r="FY411" s="1">
        <v>25.5</v>
      </c>
      <c r="FZ411" s="1">
        <v>24.7</v>
      </c>
      <c r="GA411" s="1">
        <v>25.3</v>
      </c>
      <c r="GB411" s="1">
        <v>24.4</v>
      </c>
      <c r="GC411" s="1">
        <v>24.7</v>
      </c>
      <c r="GD411" s="1">
        <v>24.6</v>
      </c>
      <c r="GE411" s="1">
        <v>24.1</v>
      </c>
      <c r="GF411" s="1">
        <v>24.3</v>
      </c>
      <c r="GG411" s="1">
        <v>24.6</v>
      </c>
      <c r="GH411" s="1">
        <v>24.1</v>
      </c>
      <c r="GI411" s="1">
        <v>25.7</v>
      </c>
      <c r="GJ411" s="1">
        <v>24.2</v>
      </c>
      <c r="GK411" s="1">
        <v>23.6</v>
      </c>
      <c r="GL411" s="1">
        <v>24</v>
      </c>
      <c r="GM411" s="1">
        <v>25.8</v>
      </c>
      <c r="GN411" s="1">
        <v>25.1</v>
      </c>
      <c r="GO411" s="1">
        <v>25</v>
      </c>
      <c r="GP411" s="1">
        <v>23.9</v>
      </c>
      <c r="GQ411" s="1">
        <v>24.6</v>
      </c>
      <c r="GR411" s="1">
        <v>24.6</v>
      </c>
      <c r="GS411" s="1">
        <v>24.4</v>
      </c>
      <c r="GT411" s="1">
        <v>24.6</v>
      </c>
      <c r="GU411" s="1">
        <v>24.2</v>
      </c>
      <c r="GV411" s="1">
        <v>25.2</v>
      </c>
      <c r="GW411" s="1">
        <v>24.7</v>
      </c>
      <c r="GX411" s="1">
        <v>24.5</v>
      </c>
      <c r="GY411" s="1">
        <v>24.9</v>
      </c>
      <c r="GZ411" s="1">
        <v>25.1</v>
      </c>
      <c r="HA411" s="1">
        <v>24.8</v>
      </c>
      <c r="HB411" s="1">
        <v>24.9</v>
      </c>
      <c r="HC411" s="1">
        <v>24.8</v>
      </c>
      <c r="HD411" s="1">
        <v>24.9</v>
      </c>
      <c r="HE411" s="1">
        <v>25.5</v>
      </c>
      <c r="HF411" s="1">
        <v>24.9</v>
      </c>
      <c r="HG411" s="1">
        <v>24.2</v>
      </c>
      <c r="HH411" s="1">
        <v>23.9</v>
      </c>
      <c r="HI411" s="1">
        <v>24.6</v>
      </c>
      <c r="HJ411" s="1">
        <v>24.8</v>
      </c>
      <c r="HK411" s="1">
        <v>25</v>
      </c>
      <c r="HL411" s="1">
        <v>24.9</v>
      </c>
      <c r="HM411" s="1">
        <v>25.9</v>
      </c>
      <c r="HN411" s="1">
        <v>24.6</v>
      </c>
      <c r="HO411" s="1">
        <v>25.4</v>
      </c>
      <c r="HP411" s="1">
        <v>25.4</v>
      </c>
      <c r="HQ411" s="1">
        <v>24.9</v>
      </c>
      <c r="HR411" s="1">
        <v>25.3</v>
      </c>
      <c r="HS411" s="1">
        <v>24</v>
      </c>
      <c r="HT411" s="1">
        <v>25.1</v>
      </c>
      <c r="HU411" s="1">
        <v>26</v>
      </c>
      <c r="HV411" s="1">
        <v>24.9</v>
      </c>
      <c r="HW411" s="1">
        <v>25.1</v>
      </c>
      <c r="HX411" s="1">
        <v>25.9</v>
      </c>
      <c r="HY411" s="1">
        <v>25.8</v>
      </c>
      <c r="HZ411" s="1">
        <v>24.3</v>
      </c>
      <c r="IA411" s="1">
        <v>25.1</v>
      </c>
      <c r="IB411" s="1">
        <v>23.6</v>
      </c>
      <c r="IC411" s="1">
        <v>24.6</v>
      </c>
      <c r="ID411" s="1">
        <v>24.7</v>
      </c>
      <c r="IE411" s="1">
        <v>25.1</v>
      </c>
      <c r="IF411" s="1">
        <v>23.1</v>
      </c>
      <c r="IG411" s="1">
        <v>25.8</v>
      </c>
      <c r="IH411" s="1">
        <v>24</v>
      </c>
      <c r="II411" s="1">
        <v>26</v>
      </c>
      <c r="IJ411" s="1">
        <v>25.6</v>
      </c>
      <c r="IK411" s="1">
        <v>23.4</v>
      </c>
      <c r="IL411" s="1">
        <v>25.5</v>
      </c>
      <c r="IM411" s="1">
        <v>25.6</v>
      </c>
      <c r="IN411" s="1">
        <v>26</v>
      </c>
      <c r="IO411" s="1">
        <v>25.5</v>
      </c>
      <c r="IP411" s="1">
        <v>24.4</v>
      </c>
      <c r="IQ411" s="1">
        <v>25.9</v>
      </c>
      <c r="IR411" s="1">
        <v>24.5</v>
      </c>
      <c r="IS411" s="1">
        <v>25.2</v>
      </c>
      <c r="IT411" s="1">
        <v>22.8</v>
      </c>
      <c r="IU411" s="1">
        <v>26.2</v>
      </c>
      <c r="IV411" s="1">
        <v>26.5</v>
      </c>
      <c r="IW411" s="1">
        <v>23.9</v>
      </c>
      <c r="IX411" s="1">
        <v>25.6</v>
      </c>
      <c r="IY411" s="1">
        <v>26</v>
      </c>
      <c r="IZ411" s="1">
        <v>26.1</v>
      </c>
      <c r="JA411" s="1">
        <v>23.4</v>
      </c>
      <c r="JB411" s="1">
        <v>26</v>
      </c>
      <c r="JC411" s="1">
        <v>26.4</v>
      </c>
      <c r="JD411" s="1">
        <v>25.9</v>
      </c>
      <c r="JE411" s="1">
        <v>26</v>
      </c>
      <c r="JF411" s="1">
        <v>24.2</v>
      </c>
      <c r="JG411" s="1">
        <v>25.3</v>
      </c>
      <c r="JH411" s="1">
        <v>25</v>
      </c>
      <c r="JI411" s="1">
        <v>25.3</v>
      </c>
      <c r="JJ411" s="1">
        <v>24.1</v>
      </c>
      <c r="JK411" s="1">
        <v>23.2</v>
      </c>
      <c r="JL411" s="1">
        <v>23</v>
      </c>
      <c r="JM411" s="1">
        <v>23.3</v>
      </c>
      <c r="JN411" s="1">
        <v>25.1</v>
      </c>
      <c r="JO411" s="1">
        <v>23.9</v>
      </c>
      <c r="JP411" s="1">
        <v>24.5</v>
      </c>
      <c r="JQ411" s="1">
        <v>24.1</v>
      </c>
      <c r="JR411" s="1">
        <v>24.4</v>
      </c>
      <c r="JS411" s="1">
        <v>25.5</v>
      </c>
      <c r="JT411" s="1">
        <v>24.7</v>
      </c>
      <c r="JU411" s="1">
        <v>25</v>
      </c>
      <c r="JV411" s="1">
        <v>23.7</v>
      </c>
      <c r="JW411" s="1">
        <v>25.4</v>
      </c>
      <c r="JX411" s="1">
        <v>25.3</v>
      </c>
      <c r="JY411" s="1">
        <v>21.8</v>
      </c>
      <c r="JZ411" s="1">
        <v>25.6</v>
      </c>
      <c r="KA411" s="1">
        <v>25.6</v>
      </c>
      <c r="KB411" s="1">
        <v>25.2</v>
      </c>
      <c r="KC411" s="1">
        <v>25</v>
      </c>
      <c r="KD411" s="1">
        <v>23.3</v>
      </c>
      <c r="KE411" s="1">
        <v>24.9</v>
      </c>
      <c r="KF411" s="1">
        <v>25.1</v>
      </c>
      <c r="KG411" s="1">
        <v>22.7</v>
      </c>
      <c r="KH411" s="1">
        <v>25</v>
      </c>
      <c r="KI411" s="1">
        <v>24</v>
      </c>
      <c r="KJ411" s="1">
        <v>24.5</v>
      </c>
      <c r="KK411" s="1">
        <v>23.3</v>
      </c>
      <c r="KL411" s="1">
        <v>22.5</v>
      </c>
      <c r="KM411" s="1">
        <v>25.2</v>
      </c>
      <c r="KN411" s="1">
        <v>24.1</v>
      </c>
      <c r="KO411" s="1">
        <v>23.2</v>
      </c>
      <c r="KP411" s="1">
        <v>25.5</v>
      </c>
      <c r="KQ411" s="1">
        <v>23.4</v>
      </c>
      <c r="KR411" s="1">
        <v>24.2</v>
      </c>
      <c r="KS411" s="1">
        <v>24.2</v>
      </c>
      <c r="KT411" s="1">
        <v>23.6</v>
      </c>
      <c r="KU411" s="1">
        <v>24.7</v>
      </c>
      <c r="KV411" s="1">
        <v>24.5</v>
      </c>
      <c r="KW411" s="1">
        <v>24</v>
      </c>
      <c r="KX411" s="1">
        <v>25.4</v>
      </c>
      <c r="KY411" s="1">
        <v>24.6</v>
      </c>
      <c r="KZ411" s="1">
        <v>24.7</v>
      </c>
      <c r="LA411" s="1">
        <v>24.2</v>
      </c>
      <c r="LB411" s="1">
        <v>25.4</v>
      </c>
      <c r="LC411" s="1">
        <v>24.4</v>
      </c>
      <c r="LD411" s="1">
        <v>25</v>
      </c>
      <c r="LE411" s="1">
        <v>24.8</v>
      </c>
      <c r="LF411" s="1">
        <v>24</v>
      </c>
      <c r="LG411" s="1">
        <v>24.8</v>
      </c>
      <c r="LH411" s="1">
        <v>24.7</v>
      </c>
      <c r="LI411" s="1">
        <v>25</v>
      </c>
      <c r="LJ411" s="1">
        <v>24.8</v>
      </c>
      <c r="LK411" s="1">
        <v>24.9</v>
      </c>
      <c r="LL411" s="1">
        <v>24.6</v>
      </c>
      <c r="LM411" s="1">
        <v>24.9</v>
      </c>
      <c r="LN411" s="1">
        <v>24.4</v>
      </c>
      <c r="LO411" s="1">
        <v>25.2</v>
      </c>
      <c r="LP411" s="1">
        <v>23.7</v>
      </c>
      <c r="LQ411" s="1">
        <v>24</v>
      </c>
      <c r="LR411" s="1">
        <v>24.5</v>
      </c>
      <c r="LS411" s="1">
        <v>24</v>
      </c>
      <c r="LT411" s="1">
        <v>24.5</v>
      </c>
      <c r="LU411" s="1">
        <v>24.2</v>
      </c>
      <c r="LV411" s="1">
        <v>23.6</v>
      </c>
      <c r="LW411" s="1">
        <v>23.8</v>
      </c>
      <c r="LX411" s="1">
        <v>22.5</v>
      </c>
      <c r="LY411" s="1">
        <v>24</v>
      </c>
      <c r="LZ411" s="1">
        <v>25.3</v>
      </c>
      <c r="MA411" s="1">
        <v>25.5</v>
      </c>
      <c r="MB411" s="1">
        <v>25.4</v>
      </c>
      <c r="MC411" s="1">
        <v>24.8</v>
      </c>
      <c r="MD411" s="1">
        <v>24.7</v>
      </c>
      <c r="ME411" s="1">
        <v>65535</v>
      </c>
      <c r="MF411" s="1">
        <v>65535</v>
      </c>
      <c r="MG411" s="1">
        <v>65535</v>
      </c>
      <c r="MH411" s="1">
        <v>65535</v>
      </c>
      <c r="MI411" s="1">
        <v>65535</v>
      </c>
      <c r="MJ411" s="1">
        <v>65535</v>
      </c>
      <c r="MK411" s="1">
        <v>65535</v>
      </c>
      <c r="ML411" s="1">
        <v>65535</v>
      </c>
      <c r="MM411" s="1">
        <v>65535</v>
      </c>
      <c r="MN411" s="1">
        <v>65535</v>
      </c>
      <c r="MO411" s="1">
        <v>65535</v>
      </c>
      <c r="MP411" s="1">
        <v>65535</v>
      </c>
      <c r="MQ411" s="1">
        <v>65535</v>
      </c>
      <c r="MR411" s="1">
        <v>65535</v>
      </c>
      <c r="MS411" s="1">
        <v>65535</v>
      </c>
      <c r="MT411" s="1">
        <v>65535</v>
      </c>
      <c r="MU411" s="1">
        <v>65535</v>
      </c>
      <c r="MV411" s="1">
        <v>65535</v>
      </c>
      <c r="MW411" s="1">
        <v>65535</v>
      </c>
      <c r="MX411" s="1">
        <v>65535</v>
      </c>
      <c r="MY411" s="1">
        <v>65535</v>
      </c>
      <c r="MZ411" s="1">
        <v>65535</v>
      </c>
      <c r="NA411" s="1">
        <v>65535</v>
      </c>
      <c r="NB411" s="1">
        <v>65535</v>
      </c>
      <c r="NC411" s="1">
        <v>65535</v>
      </c>
      <c r="ND411" s="1">
        <v>65535</v>
      </c>
      <c r="NE411" s="1">
        <v>65535</v>
      </c>
      <c r="NF411" s="1">
        <v>65535</v>
      </c>
      <c r="NG411" s="1">
        <v>65535</v>
      </c>
      <c r="NH411" s="1">
        <v>65535</v>
      </c>
      <c r="NI411" s="1">
        <v>25.3</v>
      </c>
      <c r="NJ411" s="6">
        <f t="shared" si="319"/>
        <v>0.967741935483871</v>
      </c>
      <c r="NK411" s="3">
        <f t="shared" si="320"/>
        <v>0.9642857142857143</v>
      </c>
      <c r="NL411" s="3">
        <f t="shared" si="321"/>
        <v>1</v>
      </c>
      <c r="NM411" s="3">
        <f t="shared" si="322"/>
        <v>1</v>
      </c>
      <c r="NN411" s="3">
        <f t="shared" si="323"/>
        <v>1</v>
      </c>
      <c r="NO411" s="3">
        <f t="shared" si="324"/>
        <v>1</v>
      </c>
      <c r="NP411" s="3">
        <f t="shared" si="325"/>
        <v>1</v>
      </c>
      <c r="NQ411" s="3">
        <f t="shared" si="326"/>
        <v>1</v>
      </c>
      <c r="NR411" s="3">
        <f t="shared" si="327"/>
        <v>1</v>
      </c>
      <c r="NS411" s="3">
        <f t="shared" si="328"/>
        <v>1</v>
      </c>
      <c r="NT411" s="3">
        <f t="shared" si="329"/>
        <v>1</v>
      </c>
      <c r="NU411" s="3">
        <f t="shared" si="330"/>
        <v>3.2258064516129031E-2</v>
      </c>
      <c r="NV411" s="3">
        <f t="shared" si="331"/>
        <v>0.9123287671232877</v>
      </c>
      <c r="NW411" s="5">
        <f t="shared" si="332"/>
        <v>21.933333333333337</v>
      </c>
      <c r="NX411" s="1">
        <f t="shared" si="333"/>
        <v>22.625925925925927</v>
      </c>
      <c r="NY411" s="1">
        <f t="shared" si="334"/>
        <v>23.616129032258065</v>
      </c>
      <c r="NZ411" s="1">
        <f t="shared" si="335"/>
        <v>24.89</v>
      </c>
      <c r="OA411" s="1">
        <f t="shared" si="336"/>
        <v>25.045161290322586</v>
      </c>
      <c r="OB411" s="1">
        <f t="shared" si="337"/>
        <v>25.186666666666667</v>
      </c>
      <c r="OC411" s="1">
        <f t="shared" si="338"/>
        <v>24.690322580645155</v>
      </c>
      <c r="OD411" s="1">
        <f t="shared" si="339"/>
        <v>25.048387096774196</v>
      </c>
      <c r="OE411" s="1">
        <f t="shared" si="340"/>
        <v>24.836666666666662</v>
      </c>
      <c r="OF411" s="1">
        <f t="shared" si="341"/>
        <v>24.329032258064522</v>
      </c>
      <c r="OG411" s="1">
        <f t="shared" si="342"/>
        <v>24.519999999999996</v>
      </c>
      <c r="OH411" s="1" t="e">
        <f t="shared" si="343"/>
        <v>#N/A</v>
      </c>
      <c r="OI411" s="111" t="e">
        <f>NA()</f>
        <v>#N/A</v>
      </c>
      <c r="OJ411" s="112" t="e">
        <f>NA()</f>
        <v>#N/A</v>
      </c>
      <c r="OK411" s="112" t="e">
        <f>NA()</f>
        <v>#N/A</v>
      </c>
      <c r="OL411" s="112" t="e">
        <f>NA()</f>
        <v>#N/A</v>
      </c>
      <c r="OM411" s="112" t="e">
        <f>NA()</f>
        <v>#N/A</v>
      </c>
      <c r="ON411" s="112" t="e">
        <f>NA()</f>
        <v>#N/A</v>
      </c>
      <c r="OO411" s="112" t="e">
        <f>NA()</f>
        <v>#N/A</v>
      </c>
      <c r="OP411" s="112" t="e">
        <f>NA()</f>
        <v>#N/A</v>
      </c>
      <c r="OQ411" s="112" t="e">
        <f>NA()</f>
        <v>#N/A</v>
      </c>
      <c r="OR411" s="112" t="e">
        <f>NA()</f>
        <v>#N/A</v>
      </c>
      <c r="OS411" s="112" t="e">
        <f>NA()</f>
        <v>#N/A</v>
      </c>
      <c r="OT411" s="112" t="e">
        <f>NA()</f>
        <v>#N/A</v>
      </c>
      <c r="OU411" s="5" t="e">
        <f t="shared" si="295"/>
        <v>#N/A</v>
      </c>
      <c r="OV411" s="1" t="e">
        <f t="shared" si="296"/>
        <v>#N/A</v>
      </c>
      <c r="OW411" s="1" t="e">
        <f t="shared" si="297"/>
        <v>#N/A</v>
      </c>
      <c r="OX411" s="1" t="e">
        <f t="shared" si="298"/>
        <v>#N/A</v>
      </c>
      <c r="OY411" s="1" t="e">
        <f t="shared" si="299"/>
        <v>#N/A</v>
      </c>
      <c r="OZ411" s="1" t="e">
        <f t="shared" si="300"/>
        <v>#N/A</v>
      </c>
      <c r="PA411" s="1" t="e">
        <f t="shared" si="301"/>
        <v>#N/A</v>
      </c>
      <c r="PB411" s="1" t="e">
        <f t="shared" si="302"/>
        <v>#N/A</v>
      </c>
      <c r="PC411" s="1" t="e">
        <f t="shared" si="303"/>
        <v>#N/A</v>
      </c>
      <c r="PD411" s="1" t="e">
        <f t="shared" si="304"/>
        <v>#N/A</v>
      </c>
      <c r="PE411" s="1" t="e">
        <f t="shared" si="305"/>
        <v>#N/A</v>
      </c>
      <c r="PF411" s="1" t="e">
        <f t="shared" si="306"/>
        <v>#N/A</v>
      </c>
      <c r="PG411" s="111" t="e">
        <f>NA()</f>
        <v>#N/A</v>
      </c>
      <c r="PH411" s="112" t="e">
        <f>NA()</f>
        <v>#N/A</v>
      </c>
      <c r="PI411" s="112" t="e">
        <f>NA()</f>
        <v>#N/A</v>
      </c>
      <c r="PJ411" s="112" t="e">
        <f>NA()</f>
        <v>#N/A</v>
      </c>
      <c r="PK411" s="112" t="e">
        <f>NA()</f>
        <v>#N/A</v>
      </c>
      <c r="PL411" s="112" t="e">
        <f>NA()</f>
        <v>#N/A</v>
      </c>
      <c r="PM411" s="112" t="e">
        <f>NA()</f>
        <v>#N/A</v>
      </c>
      <c r="PN411" s="112" t="e">
        <f>NA()</f>
        <v>#N/A</v>
      </c>
      <c r="PO411" s="112" t="e">
        <f>NA()</f>
        <v>#N/A</v>
      </c>
      <c r="PP411" s="112" t="e">
        <f>NA()</f>
        <v>#N/A</v>
      </c>
      <c r="PQ411" s="112" t="e">
        <f>NA()</f>
        <v>#N/A</v>
      </c>
      <c r="PR411" s="137" t="e">
        <f>NA()</f>
        <v>#N/A</v>
      </c>
      <c r="PS411" s="5">
        <f t="array" ref="PS411">+IF(ISERROR($NW411)=FALSE,MIN(IF($H411:$AL411&lt;65534,$H411:$AL411,"")),NA())</f>
        <v>20.100000000000001</v>
      </c>
      <c r="PT411" s="1">
        <f t="array" ref="PT411">+IF(ISERROR($NX411)=FALSE,MIN(IF($AM411:$BN411&lt;65534,$AM411:$BN411,"")),NA())</f>
        <v>20.7</v>
      </c>
      <c r="PU411" s="1">
        <f t="array" ref="PU411">+IF(ISERROR($NY411)=FALSE,MIN(IF($BP411:$CT411&lt;65534,$BP411:$CT411,"")),NA())</f>
        <v>22.4</v>
      </c>
      <c r="PV411" s="1">
        <f t="array" ref="PV411">+IF(ISERROR($NZ411)=FALSE,MIN(IF($CU411:$DX411&lt;65534,$CU411:$DX411,"")),NA())</f>
        <v>23.5</v>
      </c>
      <c r="PW411" s="1">
        <f t="array" ref="PW411">+IF(ISERROR($OA411)=FALSE,MIN(IF($DY411:$FC411&lt;65534,$DY411:$FC411,"")),NA())</f>
        <v>22.4</v>
      </c>
      <c r="PX411" s="1">
        <f t="array" ref="PX411">+IF(ISERROR($OB411)=FALSE,MIN(IF($FD411:$GG411&lt;65534,$FD411:$GG411,"")),NA())</f>
        <v>24.1</v>
      </c>
      <c r="PY411" s="1">
        <f t="array" ref="PY411">+IF(ISERROR($OC411)=FALSE,MIN(IF($GH411:$HL411&lt;65534,$GH411:$HL411,"")),NA())</f>
        <v>23.6</v>
      </c>
      <c r="PZ411" s="1">
        <f t="array" ref="PZ411">+IF(ISERROR($OD411)=FALSE,MIN(IF($HM411:$IQ411&lt;65534,$HM411:$IQ411,"")),NA())</f>
        <v>23.1</v>
      </c>
      <c r="QA411" s="1">
        <f t="array" ref="QA411">+IF(ISERROR($OE411)=FALSE,MIN(IF($IR411:$JU411&lt;65534,$IR411:$JU411,"")),NA())</f>
        <v>22.8</v>
      </c>
      <c r="QB411" s="1">
        <f t="array" ref="QB411">+IF(ISERROR($OF411)=FALSE,MIN(IF($JV411:$KZ411&lt;65534,$JV411:$KZ411,"")),NA())</f>
        <v>21.8</v>
      </c>
      <c r="QC411" s="1">
        <f t="array" ref="QC411">+IF(ISERROR($OG411)=FALSE,MIN(IF($LA411:$MD411&lt;65534,$LA411:$MD411,"")),NA())</f>
        <v>22.5</v>
      </c>
      <c r="QD411" s="1" t="e">
        <f t="array" ref="QD411">+IF(ISERROR($OH411)=FALSE,MIN(IF($ME411:$NI411&lt;65534,$ME411:$NI411,"")),NA())</f>
        <v>#N/A</v>
      </c>
      <c r="QE411" s="5" t="e">
        <f t="shared" si="307"/>
        <v>#N/A</v>
      </c>
      <c r="QF411" s="1" t="e">
        <f t="shared" si="308"/>
        <v>#N/A</v>
      </c>
      <c r="QG411" s="1" t="e">
        <f t="shared" si="309"/>
        <v>#N/A</v>
      </c>
      <c r="QH411" s="1" t="e">
        <f t="shared" si="310"/>
        <v>#N/A</v>
      </c>
      <c r="QI411" s="1" t="e">
        <f t="shared" si="311"/>
        <v>#N/A</v>
      </c>
      <c r="QJ411" s="1" t="e">
        <f t="shared" si="312"/>
        <v>#N/A</v>
      </c>
      <c r="QK411" s="1" t="e">
        <f t="shared" si="313"/>
        <v>#N/A</v>
      </c>
      <c r="QL411" s="1" t="e">
        <f t="shared" si="314"/>
        <v>#N/A</v>
      </c>
      <c r="QM411" s="1" t="e">
        <f t="shared" si="315"/>
        <v>#N/A</v>
      </c>
      <c r="QN411" s="1" t="e">
        <f t="shared" si="316"/>
        <v>#N/A</v>
      </c>
      <c r="QO411" s="1" t="e">
        <f t="shared" si="317"/>
        <v>#N/A</v>
      </c>
      <c r="QP411" s="1" t="e">
        <f t="shared" si="318"/>
        <v>#N/A</v>
      </c>
      <c r="QQ411" s="5" t="s">
        <v>893</v>
      </c>
    </row>
    <row r="412" spans="1:459" s="1" customFormat="1" x14ac:dyDescent="0.2">
      <c r="A412" s="107">
        <v>29065120</v>
      </c>
      <c r="B412" s="108">
        <v>-73.927777777777777</v>
      </c>
      <c r="C412" s="108">
        <v>10.465361111111111</v>
      </c>
      <c r="D412" s="109">
        <v>1280</v>
      </c>
      <c r="E412" s="110" t="s">
        <v>763</v>
      </c>
      <c r="F412" s="110" t="s">
        <v>764</v>
      </c>
      <c r="G412" s="110" t="s">
        <v>3</v>
      </c>
      <c r="H412" s="1">
        <v>65535</v>
      </c>
      <c r="I412" s="1">
        <v>17.899999999999999</v>
      </c>
      <c r="J412" s="1">
        <v>19.100000000000001</v>
      </c>
      <c r="K412" s="1">
        <v>18.8</v>
      </c>
      <c r="L412" s="1">
        <v>19</v>
      </c>
      <c r="M412" s="1">
        <v>18.7</v>
      </c>
      <c r="N412" s="1">
        <v>18.5</v>
      </c>
      <c r="O412" s="1">
        <v>18</v>
      </c>
      <c r="P412" s="1">
        <v>17.100000000000001</v>
      </c>
      <c r="Q412" s="1">
        <v>15.8</v>
      </c>
      <c r="R412" s="1">
        <v>17.3</v>
      </c>
      <c r="S412" s="1">
        <v>16.899999999999999</v>
      </c>
      <c r="T412" s="1">
        <v>16.399999999999999</v>
      </c>
      <c r="U412" s="1">
        <v>16.8</v>
      </c>
      <c r="V412" s="1">
        <v>16.899999999999999</v>
      </c>
      <c r="W412" s="1">
        <v>18.2</v>
      </c>
      <c r="X412" s="1">
        <v>18.100000000000001</v>
      </c>
      <c r="Y412" s="1">
        <v>17.5</v>
      </c>
      <c r="Z412" s="1">
        <v>18.8</v>
      </c>
      <c r="AA412" s="1">
        <v>19.3</v>
      </c>
      <c r="AB412" s="1">
        <v>18.5</v>
      </c>
      <c r="AC412" s="1">
        <v>17.600000000000001</v>
      </c>
      <c r="AD412" s="1">
        <v>17.2</v>
      </c>
      <c r="AE412" s="1">
        <v>19.399999999999999</v>
      </c>
      <c r="AF412" s="1">
        <v>19</v>
      </c>
      <c r="AG412" s="1">
        <v>19.7</v>
      </c>
      <c r="AH412" s="1">
        <v>19.600000000000001</v>
      </c>
      <c r="AI412" s="1">
        <v>18.600000000000001</v>
      </c>
      <c r="AJ412" s="1">
        <v>18.5</v>
      </c>
      <c r="AK412" s="1">
        <v>19</v>
      </c>
      <c r="AL412" s="1">
        <v>18</v>
      </c>
      <c r="AM412" s="1">
        <v>65535</v>
      </c>
      <c r="AN412" s="1">
        <v>18.2</v>
      </c>
      <c r="AO412" s="1">
        <v>18.7</v>
      </c>
      <c r="AP412" s="1">
        <v>18.7</v>
      </c>
      <c r="AQ412" s="1">
        <v>18.899999999999999</v>
      </c>
      <c r="AR412" s="1">
        <v>19.100000000000001</v>
      </c>
      <c r="AS412" s="1">
        <v>18.8</v>
      </c>
      <c r="AT412" s="1">
        <v>17.8</v>
      </c>
      <c r="AU412" s="1">
        <v>17.8</v>
      </c>
      <c r="AV412" s="1">
        <v>17.8</v>
      </c>
      <c r="AW412" s="1">
        <v>18.100000000000001</v>
      </c>
      <c r="AX412" s="1">
        <v>19.399999999999999</v>
      </c>
      <c r="AY412" s="1">
        <v>19.600000000000001</v>
      </c>
      <c r="AZ412" s="1">
        <v>19.2</v>
      </c>
      <c r="BA412" s="1">
        <v>19.8</v>
      </c>
      <c r="BB412" s="1">
        <v>20.7</v>
      </c>
      <c r="BC412" s="1">
        <v>20.5</v>
      </c>
      <c r="BD412" s="1">
        <v>20.2</v>
      </c>
      <c r="BE412" s="1">
        <v>19.5</v>
      </c>
      <c r="BF412" s="1">
        <v>19.5</v>
      </c>
      <c r="BG412" s="1">
        <v>19.399999999999999</v>
      </c>
      <c r="BH412" s="1">
        <v>21.1</v>
      </c>
      <c r="BI412" s="1">
        <v>20.6</v>
      </c>
      <c r="BJ412" s="1">
        <v>18.8</v>
      </c>
      <c r="BK412" s="1">
        <v>20.100000000000001</v>
      </c>
      <c r="BL412" s="1">
        <v>19.8</v>
      </c>
      <c r="BM412" s="1">
        <v>19.8</v>
      </c>
      <c r="BN412" s="1">
        <v>19.600000000000001</v>
      </c>
      <c r="BO412" s="102"/>
      <c r="BP412" s="1">
        <v>20.7</v>
      </c>
      <c r="BQ412" s="1">
        <v>20.2</v>
      </c>
      <c r="BR412" s="1">
        <v>19.3</v>
      </c>
      <c r="BS412" s="1">
        <v>19.3</v>
      </c>
      <c r="BT412" s="1">
        <v>20.5</v>
      </c>
      <c r="BU412" s="1">
        <v>20.3</v>
      </c>
      <c r="BV412" s="1">
        <v>20.3</v>
      </c>
      <c r="BW412" s="1">
        <v>19.899999999999999</v>
      </c>
      <c r="BX412" s="1">
        <v>21.3</v>
      </c>
      <c r="BY412" s="1">
        <v>21.5</v>
      </c>
      <c r="BZ412" s="1">
        <v>20</v>
      </c>
      <c r="CA412" s="1">
        <v>20.7</v>
      </c>
      <c r="CB412" s="1">
        <v>20.5</v>
      </c>
      <c r="CC412" s="1">
        <v>20.7</v>
      </c>
      <c r="CD412" s="1">
        <v>20.399999999999999</v>
      </c>
      <c r="CE412" s="1">
        <v>20.3</v>
      </c>
      <c r="CF412" s="1">
        <v>21.2</v>
      </c>
      <c r="CG412" s="1">
        <v>21.2</v>
      </c>
      <c r="CH412" s="1">
        <v>21.1</v>
      </c>
      <c r="CI412" s="1">
        <v>18.399999999999999</v>
      </c>
      <c r="CJ412" s="1">
        <v>19.899999999999999</v>
      </c>
      <c r="CK412" s="1">
        <v>20.2</v>
      </c>
      <c r="CL412" s="1">
        <v>20.100000000000001</v>
      </c>
      <c r="CM412" s="1">
        <v>20</v>
      </c>
      <c r="CN412" s="1">
        <v>20.100000000000001</v>
      </c>
      <c r="CO412" s="1">
        <v>20.7</v>
      </c>
      <c r="CP412" s="1">
        <v>20.9</v>
      </c>
      <c r="CQ412" s="1">
        <v>19.899999999999999</v>
      </c>
      <c r="CR412" s="1">
        <v>19.8</v>
      </c>
      <c r="CS412" s="1">
        <v>19.5</v>
      </c>
      <c r="CT412" s="1">
        <v>20.3</v>
      </c>
      <c r="CU412" s="1">
        <v>21.2</v>
      </c>
      <c r="CV412" s="1">
        <v>20.100000000000001</v>
      </c>
      <c r="CW412" s="1">
        <v>19</v>
      </c>
      <c r="CX412" s="1">
        <v>19.399999999999999</v>
      </c>
      <c r="CY412" s="1">
        <v>19.600000000000001</v>
      </c>
      <c r="CZ412" s="1">
        <v>20.3</v>
      </c>
      <c r="DA412" s="1">
        <v>20.9</v>
      </c>
      <c r="DB412" s="1">
        <v>20.2</v>
      </c>
      <c r="DC412" s="1">
        <v>19.899999999999999</v>
      </c>
      <c r="DD412" s="1">
        <v>20.100000000000001</v>
      </c>
      <c r="DE412" s="1">
        <v>18.899999999999999</v>
      </c>
      <c r="DF412" s="1">
        <v>20.100000000000001</v>
      </c>
      <c r="DG412" s="1">
        <v>20.9</v>
      </c>
      <c r="DH412" s="1">
        <v>21.2</v>
      </c>
      <c r="DI412" s="1">
        <v>20.399999999999999</v>
      </c>
      <c r="DJ412" s="1">
        <v>20.5</v>
      </c>
      <c r="DK412" s="1">
        <v>21.2</v>
      </c>
      <c r="DL412" s="1">
        <v>19.7</v>
      </c>
      <c r="DM412" s="1">
        <v>19.8</v>
      </c>
      <c r="DN412" s="1">
        <v>20.2</v>
      </c>
      <c r="DO412" s="1">
        <v>18.399999999999999</v>
      </c>
      <c r="DP412" s="1">
        <v>19.2</v>
      </c>
      <c r="DQ412" s="1">
        <v>18.5</v>
      </c>
      <c r="DR412" s="1">
        <v>19.399999999999999</v>
      </c>
      <c r="DS412" s="1">
        <v>19.5</v>
      </c>
      <c r="DT412" s="1">
        <v>20.399999999999999</v>
      </c>
      <c r="DU412" s="1">
        <v>20.8</v>
      </c>
      <c r="DV412" s="1">
        <v>21</v>
      </c>
      <c r="DW412" s="1">
        <v>20.7</v>
      </c>
      <c r="DX412" s="1">
        <v>21.1</v>
      </c>
      <c r="DY412" s="1">
        <v>21.1</v>
      </c>
      <c r="DZ412" s="1">
        <v>21.9</v>
      </c>
      <c r="EA412" s="1">
        <v>21.3</v>
      </c>
      <c r="EB412" s="1">
        <v>21.1</v>
      </c>
      <c r="EC412" s="1">
        <v>20.5</v>
      </c>
      <c r="ED412" s="1">
        <v>21.8</v>
      </c>
      <c r="EE412" s="1">
        <v>22</v>
      </c>
      <c r="EF412" s="1">
        <v>20.5</v>
      </c>
      <c r="EG412" s="1">
        <v>18.2</v>
      </c>
      <c r="EH412" s="1">
        <v>19.3</v>
      </c>
      <c r="EI412" s="1">
        <v>19.100000000000001</v>
      </c>
      <c r="EJ412" s="1">
        <v>19.5</v>
      </c>
      <c r="EK412" s="1">
        <v>19.899999999999999</v>
      </c>
      <c r="EL412" s="1">
        <v>19.600000000000001</v>
      </c>
      <c r="EM412" s="1">
        <v>20</v>
      </c>
      <c r="EN412" s="1">
        <v>19.3</v>
      </c>
      <c r="EO412" s="1">
        <v>19.899999999999999</v>
      </c>
      <c r="EP412" s="1">
        <v>19.100000000000001</v>
      </c>
      <c r="EQ412" s="1">
        <v>19.100000000000001</v>
      </c>
      <c r="ER412" s="1">
        <v>18.5</v>
      </c>
      <c r="ES412" s="1">
        <v>18.7</v>
      </c>
      <c r="ET412" s="1">
        <v>19.5</v>
      </c>
      <c r="EU412" s="1">
        <v>20</v>
      </c>
      <c r="EV412" s="1">
        <v>19</v>
      </c>
      <c r="EW412" s="1">
        <v>19.399999999999999</v>
      </c>
      <c r="EX412" s="1">
        <v>19</v>
      </c>
      <c r="EY412" s="1">
        <v>19.899999999999999</v>
      </c>
      <c r="EZ412" s="1">
        <v>18</v>
      </c>
      <c r="FA412" s="1">
        <v>18.2</v>
      </c>
      <c r="FB412" s="1">
        <v>19</v>
      </c>
      <c r="FC412" s="1">
        <v>18.8</v>
      </c>
      <c r="FD412" s="1">
        <v>18.3</v>
      </c>
      <c r="FE412" s="1">
        <v>18.399999999999999</v>
      </c>
      <c r="FF412" s="1">
        <v>19</v>
      </c>
      <c r="FG412" s="1">
        <v>20</v>
      </c>
      <c r="FH412" s="1">
        <v>21</v>
      </c>
      <c r="FI412" s="1">
        <v>19.899999999999999</v>
      </c>
      <c r="FJ412" s="1">
        <v>19.2</v>
      </c>
      <c r="FK412" s="1">
        <v>18.5</v>
      </c>
      <c r="FL412" s="1">
        <v>20</v>
      </c>
      <c r="FM412" s="1">
        <v>20.100000000000001</v>
      </c>
      <c r="FN412" s="1">
        <v>19.600000000000001</v>
      </c>
      <c r="FO412" s="1">
        <v>19.100000000000001</v>
      </c>
      <c r="FP412" s="1">
        <v>20</v>
      </c>
      <c r="FQ412" s="1">
        <v>19.8</v>
      </c>
      <c r="FR412" s="1">
        <v>19.7</v>
      </c>
      <c r="FS412" s="1">
        <v>20.3</v>
      </c>
      <c r="FT412" s="1">
        <v>20.100000000000001</v>
      </c>
      <c r="FU412" s="1">
        <v>21.6</v>
      </c>
      <c r="FV412" s="1">
        <v>21.4</v>
      </c>
      <c r="FW412" s="1">
        <v>20.9</v>
      </c>
      <c r="FX412" s="1">
        <v>22.3</v>
      </c>
      <c r="FY412" s="1">
        <v>20.6</v>
      </c>
      <c r="FZ412" s="1">
        <v>21.9</v>
      </c>
      <c r="GA412" s="1">
        <v>20.399999999999999</v>
      </c>
      <c r="GB412" s="1">
        <v>19.3</v>
      </c>
      <c r="GC412" s="1">
        <v>19.600000000000001</v>
      </c>
      <c r="GD412" s="1">
        <v>20.100000000000001</v>
      </c>
      <c r="GE412" s="1">
        <v>20.6</v>
      </c>
      <c r="GF412" s="1">
        <v>20.399999999999999</v>
      </c>
      <c r="GG412" s="1">
        <v>19.399999999999999</v>
      </c>
      <c r="GH412" s="1">
        <v>19.3</v>
      </c>
      <c r="GI412" s="1">
        <v>19.3</v>
      </c>
      <c r="GJ412" s="1">
        <v>19.3</v>
      </c>
      <c r="GK412" s="1">
        <v>19.8</v>
      </c>
      <c r="GL412" s="1">
        <v>20.3</v>
      </c>
      <c r="GM412" s="1">
        <v>21.2</v>
      </c>
      <c r="GN412" s="1">
        <v>21.5</v>
      </c>
      <c r="GO412" s="1">
        <v>20.8</v>
      </c>
      <c r="GP412" s="1">
        <v>18.3</v>
      </c>
      <c r="GQ412" s="1">
        <v>18.8</v>
      </c>
      <c r="GR412" s="1">
        <v>19.7</v>
      </c>
      <c r="GS412" s="1">
        <v>19.5</v>
      </c>
      <c r="GT412" s="1">
        <v>20.2</v>
      </c>
      <c r="GU412" s="1">
        <v>19.399999999999999</v>
      </c>
      <c r="GV412" s="1">
        <v>19.899999999999999</v>
      </c>
      <c r="GW412" s="1">
        <v>18.399999999999999</v>
      </c>
      <c r="GX412" s="1">
        <v>20.8</v>
      </c>
      <c r="GY412" s="1">
        <v>21.2</v>
      </c>
      <c r="GZ412" s="1">
        <v>21.4</v>
      </c>
      <c r="HA412" s="1">
        <v>21.7</v>
      </c>
      <c r="HB412" s="1">
        <v>22</v>
      </c>
      <c r="HC412" s="1">
        <v>20.2</v>
      </c>
      <c r="HD412" s="1">
        <v>19.399999999999999</v>
      </c>
      <c r="HE412" s="1">
        <v>19.5</v>
      </c>
      <c r="HF412" s="1">
        <v>19</v>
      </c>
      <c r="HG412" s="1">
        <v>19.5</v>
      </c>
      <c r="HH412" s="1">
        <v>19.7</v>
      </c>
      <c r="HI412" s="1">
        <v>20.3</v>
      </c>
      <c r="HJ412" s="1">
        <v>19.5</v>
      </c>
      <c r="HK412" s="1">
        <v>20.100000000000001</v>
      </c>
      <c r="HL412" s="1">
        <v>20.100000000000001</v>
      </c>
      <c r="HM412" s="1">
        <v>21.3</v>
      </c>
      <c r="HN412" s="1">
        <v>19.7</v>
      </c>
      <c r="HO412" s="1">
        <v>20.2</v>
      </c>
      <c r="HP412" s="1">
        <v>20.100000000000001</v>
      </c>
      <c r="HQ412" s="1">
        <v>20.6</v>
      </c>
      <c r="HR412" s="1">
        <v>20.5</v>
      </c>
      <c r="HS412" s="1">
        <v>19.3</v>
      </c>
      <c r="HT412" s="1">
        <v>19.3</v>
      </c>
      <c r="HU412" s="1">
        <v>20.100000000000001</v>
      </c>
      <c r="HV412" s="1">
        <v>20.9</v>
      </c>
      <c r="HW412" s="1">
        <v>21.4</v>
      </c>
      <c r="HX412" s="1">
        <v>20.8</v>
      </c>
      <c r="HY412" s="1">
        <v>21.1</v>
      </c>
      <c r="HZ412" s="1">
        <v>20.2</v>
      </c>
      <c r="IA412" s="1">
        <v>19.399999999999999</v>
      </c>
      <c r="IB412" s="1">
        <v>17.100000000000001</v>
      </c>
      <c r="IC412" s="1">
        <v>17.399999999999999</v>
      </c>
      <c r="ID412" s="1">
        <v>19</v>
      </c>
      <c r="IE412" s="1">
        <v>20.7</v>
      </c>
      <c r="IF412" s="1">
        <v>16.7</v>
      </c>
      <c r="IG412" s="1">
        <v>20.5</v>
      </c>
      <c r="IH412" s="1">
        <v>19.3</v>
      </c>
      <c r="II412" s="1">
        <v>20.5</v>
      </c>
      <c r="IJ412" s="1">
        <v>20.8</v>
      </c>
      <c r="IK412" s="1">
        <v>19.7</v>
      </c>
      <c r="IL412" s="1">
        <v>20.6</v>
      </c>
      <c r="IM412" s="1">
        <v>21</v>
      </c>
      <c r="IN412" s="1">
        <v>21.2</v>
      </c>
      <c r="IO412" s="1">
        <v>19.8</v>
      </c>
      <c r="IP412" s="1">
        <v>19.2</v>
      </c>
      <c r="IQ412" s="1">
        <v>19.899999999999999</v>
      </c>
      <c r="IR412" s="1">
        <v>20.100000000000001</v>
      </c>
      <c r="IS412" s="1">
        <v>20.399999999999999</v>
      </c>
      <c r="IT412" s="1">
        <v>19.5</v>
      </c>
      <c r="IU412" s="1">
        <v>19.8</v>
      </c>
      <c r="IV412" s="1">
        <v>20.3</v>
      </c>
      <c r="IW412" s="1">
        <v>18.5</v>
      </c>
      <c r="IX412" s="1">
        <v>20.3</v>
      </c>
      <c r="IY412" s="1">
        <v>20.7</v>
      </c>
      <c r="IZ412" s="1">
        <v>19.8</v>
      </c>
      <c r="JA412" s="1">
        <v>20.6</v>
      </c>
      <c r="JB412" s="1">
        <v>21.7</v>
      </c>
      <c r="JC412" s="1">
        <v>20.399999999999999</v>
      </c>
      <c r="JD412" s="1">
        <v>19.100000000000001</v>
      </c>
      <c r="JE412" s="1">
        <v>20</v>
      </c>
      <c r="JF412" s="1">
        <v>19.8</v>
      </c>
      <c r="JG412" s="1">
        <v>19.399999999999999</v>
      </c>
      <c r="JH412" s="1">
        <v>19.2</v>
      </c>
      <c r="JI412" s="1">
        <v>18.3</v>
      </c>
      <c r="JJ412" s="1">
        <v>17.3</v>
      </c>
      <c r="JK412" s="1">
        <v>17.2</v>
      </c>
      <c r="JL412" s="1">
        <v>18.5</v>
      </c>
      <c r="JM412" s="1">
        <v>18.2</v>
      </c>
      <c r="JN412" s="1">
        <v>18.7</v>
      </c>
      <c r="JO412" s="1">
        <v>18.8</v>
      </c>
      <c r="JP412" s="1">
        <v>19.2</v>
      </c>
      <c r="JQ412" s="1">
        <v>20.6</v>
      </c>
      <c r="JR412" s="1">
        <v>20.399999999999999</v>
      </c>
      <c r="JS412" s="1">
        <v>20.9</v>
      </c>
      <c r="JT412" s="1">
        <v>19.899999999999999</v>
      </c>
      <c r="JU412" s="1">
        <v>19.3</v>
      </c>
      <c r="JV412" s="1">
        <v>19.600000000000001</v>
      </c>
      <c r="JW412" s="1">
        <v>19.600000000000001</v>
      </c>
      <c r="JX412" s="1">
        <v>19.7</v>
      </c>
      <c r="JY412" s="1">
        <v>18.600000000000001</v>
      </c>
      <c r="JZ412" s="1">
        <v>20.5</v>
      </c>
      <c r="KA412" s="1">
        <v>19.899999999999999</v>
      </c>
      <c r="KB412" s="1">
        <v>19.600000000000001</v>
      </c>
      <c r="KC412" s="1">
        <v>20.2</v>
      </c>
      <c r="KD412" s="1">
        <v>19.600000000000001</v>
      </c>
      <c r="KE412" s="1">
        <v>18.899999999999999</v>
      </c>
      <c r="KF412" s="1">
        <v>18.899999999999999</v>
      </c>
      <c r="KG412" s="1">
        <v>18.8</v>
      </c>
      <c r="KH412" s="1">
        <v>20.8</v>
      </c>
      <c r="KI412" s="1">
        <v>18.8</v>
      </c>
      <c r="KJ412" s="1">
        <v>20.2</v>
      </c>
      <c r="KK412" s="1">
        <v>19.2</v>
      </c>
      <c r="KL412" s="1">
        <v>19.2</v>
      </c>
      <c r="KM412" s="1">
        <v>19.600000000000001</v>
      </c>
      <c r="KN412" s="1">
        <v>19.3</v>
      </c>
      <c r="KO412" s="1">
        <v>19.399999999999999</v>
      </c>
      <c r="KP412" s="1">
        <v>18.7</v>
      </c>
      <c r="KQ412" s="1">
        <v>65535</v>
      </c>
      <c r="KR412" s="1">
        <v>65535</v>
      </c>
      <c r="KS412" s="1">
        <v>65535</v>
      </c>
      <c r="KT412" s="1">
        <v>65535</v>
      </c>
      <c r="KU412" s="1">
        <v>65535</v>
      </c>
      <c r="KV412" s="1">
        <v>65535</v>
      </c>
      <c r="KW412" s="1">
        <v>65535</v>
      </c>
      <c r="KX412" s="1">
        <v>65535</v>
      </c>
      <c r="KY412" s="1">
        <v>65535</v>
      </c>
      <c r="KZ412" s="1">
        <v>65535</v>
      </c>
      <c r="LA412" s="1">
        <v>65535</v>
      </c>
      <c r="LB412" s="1">
        <v>65535</v>
      </c>
      <c r="LC412" s="1">
        <v>65535</v>
      </c>
      <c r="LD412" s="1">
        <v>65535</v>
      </c>
      <c r="LE412" s="1">
        <v>65535</v>
      </c>
      <c r="LF412" s="1">
        <v>65535</v>
      </c>
      <c r="LG412" s="1">
        <v>65535</v>
      </c>
      <c r="LH412" s="1">
        <v>65535</v>
      </c>
      <c r="LI412" s="1">
        <v>65535</v>
      </c>
      <c r="LJ412" s="1">
        <v>65535</v>
      </c>
      <c r="LK412" s="1">
        <v>65535</v>
      </c>
      <c r="LL412" s="1">
        <v>65535</v>
      </c>
      <c r="LM412" s="1">
        <v>65535</v>
      </c>
      <c r="LN412" s="1">
        <v>65535</v>
      </c>
      <c r="LO412" s="1">
        <v>65535</v>
      </c>
      <c r="LP412" s="1">
        <v>65535</v>
      </c>
      <c r="LQ412" s="1">
        <v>65535</v>
      </c>
      <c r="LR412" s="1">
        <v>65535</v>
      </c>
      <c r="LS412" s="1">
        <v>65535</v>
      </c>
      <c r="LT412" s="1">
        <v>65535</v>
      </c>
      <c r="LU412" s="1">
        <v>65535</v>
      </c>
      <c r="LV412" s="1">
        <v>65535</v>
      </c>
      <c r="LW412" s="1">
        <v>65535</v>
      </c>
      <c r="LX412" s="1">
        <v>65535</v>
      </c>
      <c r="LY412" s="1">
        <v>65535</v>
      </c>
      <c r="LZ412" s="1">
        <v>65535</v>
      </c>
      <c r="MA412" s="1">
        <v>65535</v>
      </c>
      <c r="MB412" s="1">
        <v>65535</v>
      </c>
      <c r="MC412" s="1">
        <v>65535</v>
      </c>
      <c r="MD412" s="1">
        <v>65535</v>
      </c>
      <c r="ME412" s="1">
        <v>65535</v>
      </c>
      <c r="MF412" s="1">
        <v>65535</v>
      </c>
      <c r="MG412" s="1">
        <v>65535</v>
      </c>
      <c r="MH412" s="1">
        <v>65535</v>
      </c>
      <c r="MI412" s="1">
        <v>65535</v>
      </c>
      <c r="MJ412" s="1">
        <v>65535</v>
      </c>
      <c r="MK412" s="1">
        <v>65535</v>
      </c>
      <c r="ML412" s="1">
        <v>65535</v>
      </c>
      <c r="MM412" s="1">
        <v>65535</v>
      </c>
      <c r="MN412" s="1">
        <v>65535</v>
      </c>
      <c r="MO412" s="1">
        <v>65535</v>
      </c>
      <c r="MP412" s="1">
        <v>65535</v>
      </c>
      <c r="MQ412" s="1">
        <v>65535</v>
      </c>
      <c r="MR412" s="1">
        <v>65535</v>
      </c>
      <c r="MS412" s="1">
        <v>65535</v>
      </c>
      <c r="MT412" s="1">
        <v>65535</v>
      </c>
      <c r="MU412" s="1">
        <v>65535</v>
      </c>
      <c r="MV412" s="1">
        <v>65535</v>
      </c>
      <c r="MW412" s="1">
        <v>65535</v>
      </c>
      <c r="MX412" s="1">
        <v>65535</v>
      </c>
      <c r="MY412" s="1">
        <v>65535</v>
      </c>
      <c r="MZ412" s="1">
        <v>65535</v>
      </c>
      <c r="NA412" s="1">
        <v>65535</v>
      </c>
      <c r="NB412" s="1">
        <v>65535</v>
      </c>
      <c r="NC412" s="1">
        <v>65535</v>
      </c>
      <c r="ND412" s="1">
        <v>65535</v>
      </c>
      <c r="NE412" s="1">
        <v>65535</v>
      </c>
      <c r="NF412" s="1">
        <v>65535</v>
      </c>
      <c r="NG412" s="1">
        <v>65535</v>
      </c>
      <c r="NH412" s="1">
        <v>65535</v>
      </c>
      <c r="NI412" s="1">
        <v>65535</v>
      </c>
      <c r="NJ412" s="6">
        <f t="shared" si="319"/>
        <v>0.967741935483871</v>
      </c>
      <c r="NK412" s="3">
        <f t="shared" si="320"/>
        <v>0.9642857142857143</v>
      </c>
      <c r="NL412" s="3">
        <f t="shared" si="321"/>
        <v>1</v>
      </c>
      <c r="NM412" s="3">
        <f t="shared" si="322"/>
        <v>1</v>
      </c>
      <c r="NN412" s="3">
        <f t="shared" si="323"/>
        <v>1</v>
      </c>
      <c r="NO412" s="3">
        <f t="shared" si="324"/>
        <v>1</v>
      </c>
      <c r="NP412" s="3">
        <f t="shared" si="325"/>
        <v>1</v>
      </c>
      <c r="NQ412" s="3">
        <f t="shared" si="326"/>
        <v>1</v>
      </c>
      <c r="NR412" s="3">
        <f t="shared" si="327"/>
        <v>1</v>
      </c>
      <c r="NS412" s="3">
        <f t="shared" si="328"/>
        <v>0.67741935483870963</v>
      </c>
      <c r="NT412" s="3">
        <f t="shared" si="329"/>
        <v>0</v>
      </c>
      <c r="NU412" s="3">
        <f t="shared" si="330"/>
        <v>0</v>
      </c>
      <c r="NV412" s="3">
        <f t="shared" si="331"/>
        <v>0.8</v>
      </c>
      <c r="NW412" s="5">
        <f t="shared" si="332"/>
        <v>18.14</v>
      </c>
      <c r="NX412" s="1">
        <f t="shared" si="333"/>
        <v>19.314814814814813</v>
      </c>
      <c r="NY412" s="1">
        <f t="shared" si="334"/>
        <v>20.29677419354838</v>
      </c>
      <c r="NZ412" s="1">
        <f t="shared" si="335"/>
        <v>20.086666666666662</v>
      </c>
      <c r="OA412" s="1">
        <f t="shared" si="336"/>
        <v>19.716129032258063</v>
      </c>
      <c r="OB412" s="1">
        <f t="shared" si="337"/>
        <v>20.05</v>
      </c>
      <c r="OC412" s="1">
        <f t="shared" si="338"/>
        <v>20.00322580645161</v>
      </c>
      <c r="OD412" s="1">
        <f t="shared" si="339"/>
        <v>19.945161290322584</v>
      </c>
      <c r="OE412" s="1">
        <f t="shared" si="340"/>
        <v>19.563333333333329</v>
      </c>
      <c r="OF412" s="1">
        <f t="shared" si="341"/>
        <v>19.480952380952381</v>
      </c>
      <c r="OG412" s="1" t="e">
        <f t="shared" si="342"/>
        <v>#N/A</v>
      </c>
      <c r="OH412" s="1" t="e">
        <f t="shared" si="343"/>
        <v>#N/A</v>
      </c>
      <c r="OI412" s="111" t="e">
        <f>NA()</f>
        <v>#N/A</v>
      </c>
      <c r="OJ412" s="112" t="e">
        <f>NA()</f>
        <v>#N/A</v>
      </c>
      <c r="OK412" s="112" t="e">
        <f>NA()</f>
        <v>#N/A</v>
      </c>
      <c r="OL412" s="112" t="e">
        <f>NA()</f>
        <v>#N/A</v>
      </c>
      <c r="OM412" s="112" t="e">
        <f>NA()</f>
        <v>#N/A</v>
      </c>
      <c r="ON412" s="112" t="e">
        <f>NA()</f>
        <v>#N/A</v>
      </c>
      <c r="OO412" s="112" t="e">
        <f>NA()</f>
        <v>#N/A</v>
      </c>
      <c r="OP412" s="112" t="e">
        <f>NA()</f>
        <v>#N/A</v>
      </c>
      <c r="OQ412" s="112" t="e">
        <f>NA()</f>
        <v>#N/A</v>
      </c>
      <c r="OR412" s="112" t="e">
        <f>NA()</f>
        <v>#N/A</v>
      </c>
      <c r="OS412" s="112" t="e">
        <f>NA()</f>
        <v>#N/A</v>
      </c>
      <c r="OT412" s="112" t="e">
        <f>NA()</f>
        <v>#N/A</v>
      </c>
      <c r="OU412" s="5" t="e">
        <f t="shared" si="295"/>
        <v>#N/A</v>
      </c>
      <c r="OV412" s="1" t="e">
        <f t="shared" si="296"/>
        <v>#N/A</v>
      </c>
      <c r="OW412" s="1" t="e">
        <f t="shared" si="297"/>
        <v>#N/A</v>
      </c>
      <c r="OX412" s="1" t="e">
        <f t="shared" si="298"/>
        <v>#N/A</v>
      </c>
      <c r="OY412" s="1" t="e">
        <f t="shared" si="299"/>
        <v>#N/A</v>
      </c>
      <c r="OZ412" s="1" t="e">
        <f t="shared" si="300"/>
        <v>#N/A</v>
      </c>
      <c r="PA412" s="1" t="e">
        <f t="shared" si="301"/>
        <v>#N/A</v>
      </c>
      <c r="PB412" s="1" t="e">
        <f t="shared" si="302"/>
        <v>#N/A</v>
      </c>
      <c r="PC412" s="1" t="e">
        <f t="shared" si="303"/>
        <v>#N/A</v>
      </c>
      <c r="PD412" s="1" t="e">
        <f t="shared" si="304"/>
        <v>#N/A</v>
      </c>
      <c r="PE412" s="1" t="e">
        <f t="shared" si="305"/>
        <v>#N/A</v>
      </c>
      <c r="PF412" s="1" t="e">
        <f t="shared" si="306"/>
        <v>#N/A</v>
      </c>
      <c r="PG412" s="111" t="e">
        <f>NA()</f>
        <v>#N/A</v>
      </c>
      <c r="PH412" s="112" t="e">
        <f>NA()</f>
        <v>#N/A</v>
      </c>
      <c r="PI412" s="112" t="e">
        <f>NA()</f>
        <v>#N/A</v>
      </c>
      <c r="PJ412" s="112" t="e">
        <f>NA()</f>
        <v>#N/A</v>
      </c>
      <c r="PK412" s="112" t="e">
        <f>NA()</f>
        <v>#N/A</v>
      </c>
      <c r="PL412" s="112" t="e">
        <f>NA()</f>
        <v>#N/A</v>
      </c>
      <c r="PM412" s="112" t="e">
        <f>NA()</f>
        <v>#N/A</v>
      </c>
      <c r="PN412" s="112" t="e">
        <f>NA()</f>
        <v>#N/A</v>
      </c>
      <c r="PO412" s="112" t="e">
        <f>NA()</f>
        <v>#N/A</v>
      </c>
      <c r="PP412" s="112" t="e">
        <f>NA()</f>
        <v>#N/A</v>
      </c>
      <c r="PQ412" s="112" t="e">
        <f>NA()</f>
        <v>#N/A</v>
      </c>
      <c r="PR412" s="137" t="e">
        <f>NA()</f>
        <v>#N/A</v>
      </c>
      <c r="PS412" s="5">
        <f t="array" ref="PS412">+IF(ISERROR($NW412)=FALSE,MIN(IF($H412:$AL412&lt;65534,$H412:$AL412,"")),NA())</f>
        <v>15.8</v>
      </c>
      <c r="PT412" s="1">
        <f t="array" ref="PT412">+IF(ISERROR($NX412)=FALSE,MIN(IF($AM412:$BN412&lt;65534,$AM412:$BN412,"")),NA())</f>
        <v>17.8</v>
      </c>
      <c r="PU412" s="1">
        <f t="array" ref="PU412">+IF(ISERROR($NY412)=FALSE,MIN(IF($BP412:$CT412&lt;65534,$BP412:$CT412,"")),NA())</f>
        <v>18.399999999999999</v>
      </c>
      <c r="PV412" s="1">
        <f t="array" ref="PV412">+IF(ISERROR($NZ412)=FALSE,MIN(IF($CU412:$DX412&lt;65534,$CU412:$DX412,"")),NA())</f>
        <v>18.399999999999999</v>
      </c>
      <c r="PW412" s="1">
        <f t="array" ref="PW412">+IF(ISERROR($OA412)=FALSE,MIN(IF($DY412:$FC412&lt;65534,$DY412:$FC412,"")),NA())</f>
        <v>18</v>
      </c>
      <c r="PX412" s="1">
        <f t="array" ref="PX412">+IF(ISERROR($OB412)=FALSE,MIN(IF($FD412:$GG412&lt;65534,$FD412:$GG412,"")),NA())</f>
        <v>18.3</v>
      </c>
      <c r="PY412" s="1">
        <f t="array" ref="PY412">+IF(ISERROR($OC412)=FALSE,MIN(IF($GH412:$HL412&lt;65534,$GH412:$HL412,"")),NA())</f>
        <v>18.3</v>
      </c>
      <c r="PZ412" s="1">
        <f t="array" ref="PZ412">+IF(ISERROR($OD412)=FALSE,MIN(IF($HM412:$IQ412&lt;65534,$HM412:$IQ412,"")),NA())</f>
        <v>16.7</v>
      </c>
      <c r="QA412" s="1">
        <f t="array" ref="QA412">+IF(ISERROR($OE412)=FALSE,MIN(IF($IR412:$JU412&lt;65534,$IR412:$JU412,"")),NA())</f>
        <v>17.2</v>
      </c>
      <c r="QB412" s="1">
        <f t="array" ref="QB412">+IF(ISERROR($OF412)=FALSE,MIN(IF($JV412:$KZ412&lt;65534,$JV412:$KZ412,"")),NA())</f>
        <v>18.600000000000001</v>
      </c>
      <c r="QC412" s="1" t="e">
        <f t="array" ref="QC412">+IF(ISERROR($OG412)=FALSE,MIN(IF($LA412:$MD412&lt;65534,$LA412:$MD412,"")),NA())</f>
        <v>#N/A</v>
      </c>
      <c r="QD412" s="1" t="e">
        <f t="array" ref="QD412">+IF(ISERROR($OH412)=FALSE,MIN(IF($ME412:$NI412&lt;65534,$ME412:$NI412,"")),NA())</f>
        <v>#N/A</v>
      </c>
      <c r="QE412" s="5" t="e">
        <f t="shared" si="307"/>
        <v>#N/A</v>
      </c>
      <c r="QF412" s="1" t="e">
        <f t="shared" si="308"/>
        <v>#N/A</v>
      </c>
      <c r="QG412" s="1" t="e">
        <f t="shared" si="309"/>
        <v>#N/A</v>
      </c>
      <c r="QH412" s="1" t="e">
        <f t="shared" si="310"/>
        <v>#N/A</v>
      </c>
      <c r="QI412" s="1" t="e">
        <f t="shared" si="311"/>
        <v>#N/A</v>
      </c>
      <c r="QJ412" s="1" t="e">
        <f t="shared" si="312"/>
        <v>#N/A</v>
      </c>
      <c r="QK412" s="1" t="e">
        <f t="shared" si="313"/>
        <v>#N/A</v>
      </c>
      <c r="QL412" s="1" t="e">
        <f t="shared" si="314"/>
        <v>#N/A</v>
      </c>
      <c r="QM412" s="1" t="e">
        <f t="shared" si="315"/>
        <v>#N/A</v>
      </c>
      <c r="QN412" s="1" t="e">
        <f t="shared" si="316"/>
        <v>#N/A</v>
      </c>
      <c r="QO412" s="1" t="e">
        <f t="shared" si="317"/>
        <v>#N/A</v>
      </c>
      <c r="QP412" s="1" t="e">
        <f t="shared" si="318"/>
        <v>#N/A</v>
      </c>
      <c r="QQ412" s="5" t="s">
        <v>893</v>
      </c>
    </row>
    <row r="413" spans="1:459" s="1" customFormat="1" x14ac:dyDescent="0.2">
      <c r="A413" s="107">
        <v>29065130</v>
      </c>
      <c r="B413" s="108">
        <v>-74.13333333333334</v>
      </c>
      <c r="C413" s="108">
        <v>10.85</v>
      </c>
      <c r="D413" s="109">
        <v>30</v>
      </c>
      <c r="E413" s="110" t="s">
        <v>765</v>
      </c>
      <c r="F413" s="110" t="s">
        <v>766</v>
      </c>
      <c r="G413" s="110" t="s">
        <v>3</v>
      </c>
      <c r="H413" s="1">
        <v>65535</v>
      </c>
      <c r="I413" s="1">
        <v>20.8</v>
      </c>
      <c r="J413" s="1">
        <v>20.7</v>
      </c>
      <c r="K413" s="1">
        <v>21.3</v>
      </c>
      <c r="L413" s="1">
        <v>21.7</v>
      </c>
      <c r="M413" s="1">
        <v>22.6</v>
      </c>
      <c r="N413" s="1">
        <v>22.7</v>
      </c>
      <c r="O413" s="1">
        <v>23.2</v>
      </c>
      <c r="P413" s="1">
        <v>21.9</v>
      </c>
      <c r="Q413" s="1">
        <v>22.3</v>
      </c>
      <c r="R413" s="1">
        <v>21.7</v>
      </c>
      <c r="S413" s="1">
        <v>22.4</v>
      </c>
      <c r="T413" s="1">
        <v>22.3</v>
      </c>
      <c r="U413" s="1">
        <v>20.7</v>
      </c>
      <c r="V413" s="1">
        <v>21.1</v>
      </c>
      <c r="W413" s="1">
        <v>22.3</v>
      </c>
      <c r="X413" s="1">
        <v>21.5</v>
      </c>
      <c r="Y413" s="1">
        <v>23.2</v>
      </c>
      <c r="Z413" s="1">
        <v>22.3</v>
      </c>
      <c r="AA413" s="1">
        <v>20.3</v>
      </c>
      <c r="AB413" s="1">
        <v>21.1</v>
      </c>
      <c r="AC413" s="1">
        <v>22.3</v>
      </c>
      <c r="AD413" s="1">
        <v>21.2</v>
      </c>
      <c r="AE413" s="1">
        <v>20.5</v>
      </c>
      <c r="AF413" s="1">
        <v>23.2</v>
      </c>
      <c r="AG413" s="1">
        <v>23.1</v>
      </c>
      <c r="AH413" s="1">
        <v>23.3</v>
      </c>
      <c r="AI413" s="1">
        <v>23.7</v>
      </c>
      <c r="AJ413" s="1">
        <v>22.4</v>
      </c>
      <c r="AK413" s="1">
        <v>21.7</v>
      </c>
      <c r="AL413" s="1">
        <v>24.4</v>
      </c>
      <c r="AM413" s="1">
        <v>65535</v>
      </c>
      <c r="AN413" s="1">
        <v>23.7</v>
      </c>
      <c r="AO413" s="1">
        <v>23.5</v>
      </c>
      <c r="AP413" s="1">
        <v>20.8</v>
      </c>
      <c r="AQ413" s="1">
        <v>22.6</v>
      </c>
      <c r="AR413" s="1">
        <v>23.4</v>
      </c>
      <c r="AS413" s="1">
        <v>22.3</v>
      </c>
      <c r="AT413" s="1">
        <v>22.9</v>
      </c>
      <c r="AU413" s="1">
        <v>21.8</v>
      </c>
      <c r="AV413" s="1">
        <v>21.7</v>
      </c>
      <c r="AW413" s="1">
        <v>22.3</v>
      </c>
      <c r="AX413" s="1">
        <v>23.3</v>
      </c>
      <c r="AY413" s="1">
        <v>22.4</v>
      </c>
      <c r="AZ413" s="1">
        <v>23.6</v>
      </c>
      <c r="BA413" s="1">
        <v>25.5</v>
      </c>
      <c r="BB413" s="1">
        <v>23.7</v>
      </c>
      <c r="BC413" s="1">
        <v>24.8</v>
      </c>
      <c r="BD413" s="1">
        <v>24</v>
      </c>
      <c r="BE413" s="1">
        <v>23.7</v>
      </c>
      <c r="BF413" s="1">
        <v>24.3</v>
      </c>
      <c r="BG413" s="1">
        <v>22.5</v>
      </c>
      <c r="BH413" s="1">
        <v>23.2</v>
      </c>
      <c r="BI413" s="1">
        <v>24.7</v>
      </c>
      <c r="BJ413" s="1">
        <v>24.1</v>
      </c>
      <c r="BK413" s="1">
        <v>22.5</v>
      </c>
      <c r="BL413" s="1">
        <v>21.5</v>
      </c>
      <c r="BM413" s="1">
        <v>21.3</v>
      </c>
      <c r="BN413" s="1">
        <v>22.5</v>
      </c>
      <c r="BO413" s="102"/>
      <c r="BP413" s="1">
        <v>23</v>
      </c>
      <c r="BQ413" s="1">
        <v>23.9</v>
      </c>
      <c r="BR413" s="1">
        <v>23.2</v>
      </c>
      <c r="BS413" s="1">
        <v>23.4</v>
      </c>
      <c r="BT413" s="1">
        <v>24</v>
      </c>
      <c r="BU413" s="1">
        <v>23.9</v>
      </c>
      <c r="BV413" s="1">
        <v>24.4</v>
      </c>
      <c r="BW413" s="1">
        <v>24.7</v>
      </c>
      <c r="BX413" s="1">
        <v>23.8</v>
      </c>
      <c r="BY413" s="1">
        <v>23.9</v>
      </c>
      <c r="BZ413" s="1">
        <v>23.8</v>
      </c>
      <c r="CA413" s="1">
        <v>23.3</v>
      </c>
      <c r="CB413" s="1">
        <v>24.1</v>
      </c>
      <c r="CC413" s="1">
        <v>23.6</v>
      </c>
      <c r="CD413" s="1">
        <v>24.9</v>
      </c>
      <c r="CE413" s="1">
        <v>24</v>
      </c>
      <c r="CF413" s="1">
        <v>23.3</v>
      </c>
      <c r="CG413" s="1">
        <v>23.5</v>
      </c>
      <c r="CH413" s="1">
        <v>23.9</v>
      </c>
      <c r="CI413" s="1">
        <v>24.9</v>
      </c>
      <c r="CJ413" s="1">
        <v>23.3</v>
      </c>
      <c r="CK413" s="1">
        <v>24.1</v>
      </c>
      <c r="CL413" s="1">
        <v>23.4</v>
      </c>
      <c r="CM413" s="1">
        <v>24.3</v>
      </c>
      <c r="CN413" s="1">
        <v>24.1</v>
      </c>
      <c r="CO413" s="1">
        <v>24.1</v>
      </c>
      <c r="CP413" s="1">
        <v>23.9</v>
      </c>
      <c r="CQ413" s="1">
        <v>24.5</v>
      </c>
      <c r="CR413" s="1">
        <v>25.7</v>
      </c>
      <c r="CS413" s="1">
        <v>25.4</v>
      </c>
      <c r="CT413" s="1">
        <v>25.4</v>
      </c>
      <c r="CU413" s="1">
        <v>26.2</v>
      </c>
      <c r="CV413" s="1">
        <v>25.3</v>
      </c>
      <c r="CW413" s="1">
        <v>24.3</v>
      </c>
      <c r="CX413" s="1">
        <v>23.5</v>
      </c>
      <c r="CY413" s="1">
        <v>24.9</v>
      </c>
      <c r="CZ413" s="1">
        <v>24.7</v>
      </c>
      <c r="DA413" s="1">
        <v>24.2</v>
      </c>
      <c r="DB413" s="1">
        <v>25.5</v>
      </c>
      <c r="DC413" s="1">
        <v>25.5</v>
      </c>
      <c r="DD413" s="1">
        <v>26.5</v>
      </c>
      <c r="DE413" s="1">
        <v>25.5</v>
      </c>
      <c r="DF413" s="1">
        <v>25.4</v>
      </c>
      <c r="DG413" s="1">
        <v>25.9</v>
      </c>
      <c r="DH413" s="1">
        <v>25.8</v>
      </c>
      <c r="DI413" s="1">
        <v>24.5</v>
      </c>
      <c r="DJ413" s="1">
        <v>26.2</v>
      </c>
      <c r="DK413" s="1">
        <v>26.3</v>
      </c>
      <c r="DL413" s="1">
        <v>25.7</v>
      </c>
      <c r="DM413" s="1">
        <v>24.5</v>
      </c>
      <c r="DN413" s="1">
        <v>26</v>
      </c>
      <c r="DO413" s="1">
        <v>23.2</v>
      </c>
      <c r="DP413" s="1">
        <v>25.1</v>
      </c>
      <c r="DQ413" s="1">
        <v>24.4</v>
      </c>
      <c r="DR413" s="1">
        <v>24.6</v>
      </c>
      <c r="DS413" s="1">
        <v>24.9</v>
      </c>
      <c r="DT413" s="1">
        <v>25.4</v>
      </c>
      <c r="DU413" s="1">
        <v>25.1</v>
      </c>
      <c r="DV413" s="1">
        <v>25.8</v>
      </c>
      <c r="DW413" s="1">
        <v>26.2</v>
      </c>
      <c r="DX413" s="1">
        <v>25.7</v>
      </c>
      <c r="DY413" s="1">
        <v>25.6</v>
      </c>
      <c r="DZ413" s="1">
        <v>25.3</v>
      </c>
      <c r="EA413" s="1">
        <v>25.9</v>
      </c>
      <c r="EB413" s="1">
        <v>26.3</v>
      </c>
      <c r="EC413" s="1">
        <v>25.8</v>
      </c>
      <c r="ED413" s="1">
        <v>25.6</v>
      </c>
      <c r="EE413" s="1">
        <v>25.6</v>
      </c>
      <c r="EF413" s="1">
        <v>25.7</v>
      </c>
      <c r="EG413" s="1">
        <v>24.7</v>
      </c>
      <c r="EH413" s="1">
        <v>25.2</v>
      </c>
      <c r="EI413" s="1">
        <v>25.5</v>
      </c>
      <c r="EJ413" s="1">
        <v>24.2</v>
      </c>
      <c r="EK413" s="1">
        <v>24.6</v>
      </c>
      <c r="EL413" s="1">
        <v>25.9</v>
      </c>
      <c r="EM413" s="1">
        <v>25.6</v>
      </c>
      <c r="EN413" s="1">
        <v>23.3</v>
      </c>
      <c r="EO413" s="1">
        <v>25.2</v>
      </c>
      <c r="EP413" s="1">
        <v>24.8</v>
      </c>
      <c r="EQ413" s="1">
        <v>25.5</v>
      </c>
      <c r="ER413" s="1">
        <v>23.3</v>
      </c>
      <c r="ES413" s="1">
        <v>25.4</v>
      </c>
      <c r="ET413" s="1">
        <v>24</v>
      </c>
      <c r="EU413" s="1">
        <v>25</v>
      </c>
      <c r="EV413" s="1">
        <v>24.4</v>
      </c>
      <c r="EW413" s="1">
        <v>24.4</v>
      </c>
      <c r="EX413" s="1">
        <v>25.8</v>
      </c>
      <c r="EY413" s="1">
        <v>23.4</v>
      </c>
      <c r="EZ413" s="1">
        <v>24.5</v>
      </c>
      <c r="FA413" s="1">
        <v>24</v>
      </c>
      <c r="FB413" s="1">
        <v>23.8</v>
      </c>
      <c r="FC413" s="1">
        <v>25.9</v>
      </c>
      <c r="FD413" s="1">
        <v>24.4</v>
      </c>
      <c r="FE413" s="1">
        <v>23.6</v>
      </c>
      <c r="FF413" s="1">
        <v>23.2</v>
      </c>
      <c r="FG413" s="1">
        <v>24</v>
      </c>
      <c r="FH413" s="1">
        <v>24.4</v>
      </c>
      <c r="FI413" s="1">
        <v>24.4</v>
      </c>
      <c r="FJ413" s="1">
        <v>24.4</v>
      </c>
      <c r="FK413" s="1">
        <v>23.6</v>
      </c>
      <c r="FL413" s="1">
        <v>25.1</v>
      </c>
      <c r="FM413" s="1">
        <v>24.3</v>
      </c>
      <c r="FN413" s="1">
        <v>24.1</v>
      </c>
      <c r="FO413" s="1">
        <v>23.5</v>
      </c>
      <c r="FP413" s="1">
        <v>23.2</v>
      </c>
      <c r="FQ413" s="1">
        <v>25</v>
      </c>
      <c r="FR413" s="1">
        <v>24.9</v>
      </c>
      <c r="FS413" s="1">
        <v>24.4</v>
      </c>
      <c r="FT413" s="1">
        <v>24.6</v>
      </c>
      <c r="FU413" s="1">
        <v>26.3</v>
      </c>
      <c r="FV413" s="1">
        <v>24.9</v>
      </c>
      <c r="FW413" s="1">
        <v>25.5</v>
      </c>
      <c r="FX413" s="1">
        <v>25.4</v>
      </c>
      <c r="FY413" s="1">
        <v>24.7</v>
      </c>
      <c r="FZ413" s="1">
        <v>25</v>
      </c>
      <c r="GA413" s="1">
        <v>25.4</v>
      </c>
      <c r="GB413" s="1">
        <v>23.9</v>
      </c>
      <c r="GC413" s="1">
        <v>23.9</v>
      </c>
      <c r="GD413" s="1">
        <v>25.6</v>
      </c>
      <c r="GE413" s="1">
        <v>24.4</v>
      </c>
      <c r="GF413" s="1">
        <v>23.8</v>
      </c>
      <c r="GG413" s="1">
        <v>24.5</v>
      </c>
      <c r="GH413" s="1">
        <v>24.4</v>
      </c>
      <c r="GI413" s="1">
        <v>26.1</v>
      </c>
      <c r="GJ413" s="1">
        <v>23.5</v>
      </c>
      <c r="GK413" s="1">
        <v>24.4</v>
      </c>
      <c r="GL413" s="1">
        <v>24.1</v>
      </c>
      <c r="GM413" s="1">
        <v>25.7</v>
      </c>
      <c r="GN413" s="1">
        <v>25</v>
      </c>
      <c r="GO413" s="1">
        <v>23.5</v>
      </c>
      <c r="GP413" s="1">
        <v>23.1</v>
      </c>
      <c r="GQ413" s="1">
        <v>22.1</v>
      </c>
      <c r="GR413" s="1">
        <v>23.9</v>
      </c>
      <c r="GS413" s="1">
        <v>22.8</v>
      </c>
      <c r="GT413" s="1">
        <v>24</v>
      </c>
      <c r="GU413" s="1">
        <v>24.6</v>
      </c>
      <c r="GV413" s="1">
        <v>23.5</v>
      </c>
      <c r="GW413" s="1">
        <v>22.9</v>
      </c>
      <c r="GX413" s="1">
        <v>24.3</v>
      </c>
      <c r="GY413" s="1">
        <v>24.4</v>
      </c>
      <c r="GZ413" s="1">
        <v>25.1</v>
      </c>
      <c r="HA413" s="1">
        <v>24.9</v>
      </c>
      <c r="HB413" s="1">
        <v>25.5</v>
      </c>
      <c r="HC413" s="1">
        <v>25.1</v>
      </c>
      <c r="HD413" s="1">
        <v>25.2</v>
      </c>
      <c r="HE413" s="1">
        <v>24.7</v>
      </c>
      <c r="HF413" s="1">
        <v>23.9</v>
      </c>
      <c r="HG413" s="1">
        <v>23.8</v>
      </c>
      <c r="HH413" s="1">
        <v>23.9</v>
      </c>
      <c r="HI413" s="1">
        <v>23.6</v>
      </c>
      <c r="HJ413" s="1">
        <v>24</v>
      </c>
      <c r="HK413" s="1">
        <v>24.7</v>
      </c>
      <c r="HL413" s="1">
        <v>24.4</v>
      </c>
      <c r="HM413" s="1">
        <v>23.8</v>
      </c>
      <c r="HN413" s="1">
        <v>23.8</v>
      </c>
      <c r="HO413" s="1">
        <v>25.3</v>
      </c>
      <c r="HP413" s="1">
        <v>25.4</v>
      </c>
      <c r="HQ413" s="1">
        <v>25.3</v>
      </c>
      <c r="HR413" s="1">
        <v>24.2</v>
      </c>
      <c r="HS413" s="1">
        <v>24.2</v>
      </c>
      <c r="HT413" s="1">
        <v>23.4</v>
      </c>
      <c r="HU413" s="1">
        <v>25.2</v>
      </c>
      <c r="HV413" s="1">
        <v>23.8</v>
      </c>
      <c r="HW413" s="1">
        <v>24</v>
      </c>
      <c r="HX413" s="1">
        <v>25.9</v>
      </c>
      <c r="HY413" s="1">
        <v>25.5</v>
      </c>
      <c r="HZ413" s="1">
        <v>25.7</v>
      </c>
      <c r="IA413" s="1">
        <v>25.6</v>
      </c>
      <c r="IB413" s="1">
        <v>23.3</v>
      </c>
      <c r="IC413" s="1">
        <v>23.1</v>
      </c>
      <c r="ID413" s="1">
        <v>24.3</v>
      </c>
      <c r="IE413" s="1">
        <v>23</v>
      </c>
      <c r="IF413" s="1">
        <v>23.6</v>
      </c>
      <c r="IG413" s="1">
        <v>24.3</v>
      </c>
      <c r="IH413" s="1">
        <v>23.2</v>
      </c>
      <c r="II413" s="1">
        <v>23.9</v>
      </c>
      <c r="IJ413" s="1">
        <v>23.4</v>
      </c>
      <c r="IK413" s="1">
        <v>22.9</v>
      </c>
      <c r="IL413" s="1">
        <v>22.8</v>
      </c>
      <c r="IM413" s="1">
        <v>24.4</v>
      </c>
      <c r="IN413" s="1">
        <v>25.7</v>
      </c>
      <c r="IO413" s="1">
        <v>24.3</v>
      </c>
      <c r="IP413" s="1">
        <v>22.1</v>
      </c>
      <c r="IQ413" s="1">
        <v>25.3</v>
      </c>
      <c r="IR413" s="1">
        <v>24.6</v>
      </c>
      <c r="IS413" s="1">
        <v>24.6</v>
      </c>
      <c r="IT413" s="1">
        <v>22.3</v>
      </c>
      <c r="IU413" s="1">
        <v>23.6</v>
      </c>
      <c r="IV413" s="1">
        <v>24.1</v>
      </c>
      <c r="IW413" s="1">
        <v>23.2</v>
      </c>
      <c r="IX413" s="1">
        <v>23.8</v>
      </c>
      <c r="IY413" s="1">
        <v>23.4</v>
      </c>
      <c r="IZ413" s="1">
        <v>23.1</v>
      </c>
      <c r="JA413" s="1">
        <v>22.6</v>
      </c>
      <c r="JB413" s="1">
        <v>24.2</v>
      </c>
      <c r="JC413" s="1">
        <v>26.3</v>
      </c>
      <c r="JD413" s="1">
        <v>25.8</v>
      </c>
      <c r="JE413" s="1">
        <v>23.9</v>
      </c>
      <c r="JF413" s="1">
        <v>23.3</v>
      </c>
      <c r="JG413" s="1">
        <v>24.8</v>
      </c>
      <c r="JH413" s="1">
        <v>25.7</v>
      </c>
      <c r="JI413" s="1">
        <v>24</v>
      </c>
      <c r="JJ413" s="1">
        <v>22.9</v>
      </c>
      <c r="JK413" s="1">
        <v>23.4</v>
      </c>
      <c r="JL413" s="1">
        <v>25.2</v>
      </c>
      <c r="JM413" s="1">
        <v>22.6</v>
      </c>
      <c r="JN413" s="1">
        <v>23.6</v>
      </c>
      <c r="JO413" s="1">
        <v>23.3</v>
      </c>
      <c r="JP413" s="1">
        <v>23.2</v>
      </c>
      <c r="JQ413" s="1">
        <v>23.1</v>
      </c>
      <c r="JR413" s="1">
        <v>23.5</v>
      </c>
      <c r="JS413" s="1">
        <v>24.2</v>
      </c>
      <c r="JT413" s="1">
        <v>23.7</v>
      </c>
      <c r="JU413" s="1">
        <v>24.4</v>
      </c>
      <c r="JV413" s="1">
        <v>23.1</v>
      </c>
      <c r="JW413" s="1">
        <v>24.8</v>
      </c>
      <c r="JX413" s="1">
        <v>24.9</v>
      </c>
      <c r="JY413" s="1">
        <v>23</v>
      </c>
      <c r="JZ413" s="1">
        <v>23.5</v>
      </c>
      <c r="KA413" s="1">
        <v>24.6</v>
      </c>
      <c r="KB413" s="1">
        <v>24.4</v>
      </c>
      <c r="KC413" s="1">
        <v>25.1</v>
      </c>
      <c r="KD413" s="1">
        <v>23.7</v>
      </c>
      <c r="KE413" s="1">
        <v>23.7</v>
      </c>
      <c r="KF413" s="1">
        <v>23.4</v>
      </c>
      <c r="KG413" s="1">
        <v>22.3</v>
      </c>
      <c r="KH413" s="1">
        <v>24.2</v>
      </c>
      <c r="KI413" s="1">
        <v>23.6</v>
      </c>
      <c r="KJ413" s="1">
        <v>23.4</v>
      </c>
      <c r="KK413" s="1">
        <v>23</v>
      </c>
      <c r="KL413" s="1">
        <v>22.2</v>
      </c>
      <c r="KM413" s="1">
        <v>23.1</v>
      </c>
      <c r="KN413" s="1">
        <v>24.1</v>
      </c>
      <c r="KO413" s="1">
        <v>23.4</v>
      </c>
      <c r="KP413" s="1">
        <v>23.7</v>
      </c>
      <c r="KQ413" s="1">
        <v>22.2</v>
      </c>
      <c r="KR413" s="1">
        <v>23.9</v>
      </c>
      <c r="KS413" s="1">
        <v>23</v>
      </c>
      <c r="KT413" s="1">
        <v>22.4</v>
      </c>
      <c r="KU413" s="1">
        <v>22.5</v>
      </c>
      <c r="KV413" s="1">
        <v>23.6</v>
      </c>
      <c r="KW413" s="1">
        <v>23.6</v>
      </c>
      <c r="KX413" s="1">
        <v>23.1</v>
      </c>
      <c r="KY413" s="1">
        <v>23.9</v>
      </c>
      <c r="KZ413" s="1">
        <v>23.3</v>
      </c>
      <c r="LA413" s="1">
        <v>23.3</v>
      </c>
      <c r="LB413" s="1">
        <v>24.2</v>
      </c>
      <c r="LC413" s="1">
        <v>22.9</v>
      </c>
      <c r="LD413" s="1">
        <v>23</v>
      </c>
      <c r="LE413" s="1">
        <v>23.2</v>
      </c>
      <c r="LF413" s="1">
        <v>23.7</v>
      </c>
      <c r="LG413" s="1">
        <v>23.7</v>
      </c>
      <c r="LH413" s="1">
        <v>23.7</v>
      </c>
      <c r="LI413" s="1">
        <v>24.3</v>
      </c>
      <c r="LJ413" s="1">
        <v>24.4</v>
      </c>
      <c r="LK413" s="1">
        <v>23.6</v>
      </c>
      <c r="LL413" s="1">
        <v>24.3</v>
      </c>
      <c r="LM413" s="1">
        <v>24.1</v>
      </c>
      <c r="LN413" s="1">
        <v>23.7</v>
      </c>
      <c r="LO413" s="1">
        <v>24.9</v>
      </c>
      <c r="LP413" s="1">
        <v>23.7</v>
      </c>
      <c r="LQ413" s="1">
        <v>22.9</v>
      </c>
      <c r="LR413" s="1">
        <v>23.7</v>
      </c>
      <c r="LS413" s="1">
        <v>22.9</v>
      </c>
      <c r="LT413" s="1">
        <v>22.1</v>
      </c>
      <c r="LU413" s="1">
        <v>22.3</v>
      </c>
      <c r="LV413" s="1">
        <v>23.1</v>
      </c>
      <c r="LW413" s="1">
        <v>22.6</v>
      </c>
      <c r="LX413" s="1">
        <v>21.9</v>
      </c>
      <c r="LY413" s="1">
        <v>22.1</v>
      </c>
      <c r="LZ413" s="1">
        <v>23</v>
      </c>
      <c r="MA413" s="1">
        <v>23.6</v>
      </c>
      <c r="MB413" s="1">
        <v>24</v>
      </c>
      <c r="MC413" s="1">
        <v>23.7</v>
      </c>
      <c r="MD413" s="1">
        <v>24.1</v>
      </c>
      <c r="ME413" s="1">
        <v>65535</v>
      </c>
      <c r="MF413" s="1">
        <v>65535</v>
      </c>
      <c r="MG413" s="1">
        <v>65535</v>
      </c>
      <c r="MH413" s="1">
        <v>65535</v>
      </c>
      <c r="MI413" s="1">
        <v>65535</v>
      </c>
      <c r="MJ413" s="1">
        <v>65535</v>
      </c>
      <c r="MK413" s="1">
        <v>65535</v>
      </c>
      <c r="ML413" s="1">
        <v>65535</v>
      </c>
      <c r="MM413" s="1">
        <v>65535</v>
      </c>
      <c r="MN413" s="1">
        <v>65535</v>
      </c>
      <c r="MO413" s="1">
        <v>65535</v>
      </c>
      <c r="MP413" s="1">
        <v>65535</v>
      </c>
      <c r="MQ413" s="1">
        <v>65535</v>
      </c>
      <c r="MR413" s="1">
        <v>65535</v>
      </c>
      <c r="MS413" s="1">
        <v>65535</v>
      </c>
      <c r="MT413" s="1">
        <v>65535</v>
      </c>
      <c r="MU413" s="1">
        <v>65535</v>
      </c>
      <c r="MV413" s="1">
        <v>65535</v>
      </c>
      <c r="MW413" s="1">
        <v>65535</v>
      </c>
      <c r="MX413" s="1">
        <v>65535</v>
      </c>
      <c r="MY413" s="1">
        <v>65535</v>
      </c>
      <c r="MZ413" s="1">
        <v>65535</v>
      </c>
      <c r="NA413" s="1">
        <v>65535</v>
      </c>
      <c r="NB413" s="1">
        <v>65535</v>
      </c>
      <c r="NC413" s="1">
        <v>65535</v>
      </c>
      <c r="ND413" s="1">
        <v>65535</v>
      </c>
      <c r="NE413" s="1">
        <v>65535</v>
      </c>
      <c r="NF413" s="1">
        <v>65535</v>
      </c>
      <c r="NG413" s="1">
        <v>65535</v>
      </c>
      <c r="NH413" s="1">
        <v>65535</v>
      </c>
      <c r="NI413" s="1">
        <v>24.8</v>
      </c>
      <c r="NJ413" s="6">
        <f t="shared" si="319"/>
        <v>0.967741935483871</v>
      </c>
      <c r="NK413" s="3">
        <f t="shared" si="320"/>
        <v>0.9642857142857143</v>
      </c>
      <c r="NL413" s="3">
        <f t="shared" si="321"/>
        <v>1</v>
      </c>
      <c r="NM413" s="3">
        <f t="shared" si="322"/>
        <v>1</v>
      </c>
      <c r="NN413" s="3">
        <f t="shared" si="323"/>
        <v>1</v>
      </c>
      <c r="NO413" s="3">
        <f t="shared" si="324"/>
        <v>1</v>
      </c>
      <c r="NP413" s="3">
        <f t="shared" si="325"/>
        <v>1</v>
      </c>
      <c r="NQ413" s="3">
        <f t="shared" si="326"/>
        <v>1</v>
      </c>
      <c r="NR413" s="3">
        <f t="shared" si="327"/>
        <v>1</v>
      </c>
      <c r="NS413" s="3">
        <f t="shared" si="328"/>
        <v>1</v>
      </c>
      <c r="NT413" s="3">
        <f t="shared" si="329"/>
        <v>1</v>
      </c>
      <c r="NU413" s="3">
        <f t="shared" si="330"/>
        <v>3.2258064516129031E-2</v>
      </c>
      <c r="NV413" s="3">
        <f t="shared" si="331"/>
        <v>0.9123287671232877</v>
      </c>
      <c r="NW413" s="5">
        <f t="shared" si="332"/>
        <v>22.063333333333336</v>
      </c>
      <c r="NX413" s="1">
        <f t="shared" si="333"/>
        <v>23.05925925925926</v>
      </c>
      <c r="NY413" s="1">
        <f t="shared" si="334"/>
        <v>24.054838709677416</v>
      </c>
      <c r="NZ413" s="1">
        <f t="shared" si="335"/>
        <v>25.226666666666667</v>
      </c>
      <c r="OA413" s="1">
        <f t="shared" si="336"/>
        <v>24.974193548387092</v>
      </c>
      <c r="OB413" s="1">
        <f t="shared" si="337"/>
        <v>24.479999999999997</v>
      </c>
      <c r="OC413" s="1">
        <f t="shared" si="338"/>
        <v>24.229032258064517</v>
      </c>
      <c r="OD413" s="1">
        <f t="shared" si="339"/>
        <v>24.216129032258063</v>
      </c>
      <c r="OE413" s="1">
        <f t="shared" si="340"/>
        <v>23.880000000000003</v>
      </c>
      <c r="OF413" s="1">
        <f t="shared" si="341"/>
        <v>23.506451612903223</v>
      </c>
      <c r="OG413" s="1">
        <f t="shared" si="342"/>
        <v>23.423333333333336</v>
      </c>
      <c r="OH413" s="1" t="e">
        <f t="shared" si="343"/>
        <v>#N/A</v>
      </c>
      <c r="OI413" s="111" t="e">
        <f>NA()</f>
        <v>#N/A</v>
      </c>
      <c r="OJ413" s="112" t="e">
        <f>NA()</f>
        <v>#N/A</v>
      </c>
      <c r="OK413" s="112" t="e">
        <f>NA()</f>
        <v>#N/A</v>
      </c>
      <c r="OL413" s="112" t="e">
        <f>NA()</f>
        <v>#N/A</v>
      </c>
      <c r="OM413" s="112" t="e">
        <f>NA()</f>
        <v>#N/A</v>
      </c>
      <c r="ON413" s="112" t="e">
        <f>NA()</f>
        <v>#N/A</v>
      </c>
      <c r="OO413" s="112" t="e">
        <f>NA()</f>
        <v>#N/A</v>
      </c>
      <c r="OP413" s="112" t="e">
        <f>NA()</f>
        <v>#N/A</v>
      </c>
      <c r="OQ413" s="112" t="e">
        <f>NA()</f>
        <v>#N/A</v>
      </c>
      <c r="OR413" s="112" t="e">
        <f>NA()</f>
        <v>#N/A</v>
      </c>
      <c r="OS413" s="112" t="e">
        <f>NA()</f>
        <v>#N/A</v>
      </c>
      <c r="OT413" s="112" t="e">
        <f>NA()</f>
        <v>#N/A</v>
      </c>
      <c r="OU413" s="5" t="e">
        <f t="shared" si="295"/>
        <v>#N/A</v>
      </c>
      <c r="OV413" s="1" t="e">
        <f t="shared" si="296"/>
        <v>#N/A</v>
      </c>
      <c r="OW413" s="1" t="e">
        <f t="shared" si="297"/>
        <v>#N/A</v>
      </c>
      <c r="OX413" s="1" t="e">
        <f t="shared" si="298"/>
        <v>#N/A</v>
      </c>
      <c r="OY413" s="1" t="e">
        <f t="shared" si="299"/>
        <v>#N/A</v>
      </c>
      <c r="OZ413" s="1" t="e">
        <f t="shared" si="300"/>
        <v>#N/A</v>
      </c>
      <c r="PA413" s="1" t="e">
        <f t="shared" si="301"/>
        <v>#N/A</v>
      </c>
      <c r="PB413" s="1" t="e">
        <f t="shared" si="302"/>
        <v>#N/A</v>
      </c>
      <c r="PC413" s="1" t="e">
        <f t="shared" si="303"/>
        <v>#N/A</v>
      </c>
      <c r="PD413" s="1" t="e">
        <f t="shared" si="304"/>
        <v>#N/A</v>
      </c>
      <c r="PE413" s="1" t="e">
        <f t="shared" si="305"/>
        <v>#N/A</v>
      </c>
      <c r="PF413" s="1" t="e">
        <f t="shared" si="306"/>
        <v>#N/A</v>
      </c>
      <c r="PG413" s="111" t="e">
        <f>NA()</f>
        <v>#N/A</v>
      </c>
      <c r="PH413" s="112" t="e">
        <f>NA()</f>
        <v>#N/A</v>
      </c>
      <c r="PI413" s="112" t="e">
        <f>NA()</f>
        <v>#N/A</v>
      </c>
      <c r="PJ413" s="112" t="e">
        <f>NA()</f>
        <v>#N/A</v>
      </c>
      <c r="PK413" s="112" t="e">
        <f>NA()</f>
        <v>#N/A</v>
      </c>
      <c r="PL413" s="112" t="e">
        <f>NA()</f>
        <v>#N/A</v>
      </c>
      <c r="PM413" s="112" t="e">
        <f>NA()</f>
        <v>#N/A</v>
      </c>
      <c r="PN413" s="112" t="e">
        <f>NA()</f>
        <v>#N/A</v>
      </c>
      <c r="PO413" s="112" t="e">
        <f>NA()</f>
        <v>#N/A</v>
      </c>
      <c r="PP413" s="112" t="e">
        <f>NA()</f>
        <v>#N/A</v>
      </c>
      <c r="PQ413" s="112" t="e">
        <f>NA()</f>
        <v>#N/A</v>
      </c>
      <c r="PR413" s="137" t="e">
        <f>NA()</f>
        <v>#N/A</v>
      </c>
      <c r="PS413" s="5">
        <f t="array" ref="PS413">+IF(ISERROR($NW413)=FALSE,MIN(IF($H413:$AL413&lt;65534,$H413:$AL413,"")),NA())</f>
        <v>20.3</v>
      </c>
      <c r="PT413" s="1">
        <f t="array" ref="PT413">+IF(ISERROR($NX413)=FALSE,MIN(IF($AM413:$BN413&lt;65534,$AM413:$BN413,"")),NA())</f>
        <v>20.8</v>
      </c>
      <c r="PU413" s="1">
        <f t="array" ref="PU413">+IF(ISERROR($NY413)=FALSE,MIN(IF($BP413:$CT413&lt;65534,$BP413:$CT413,"")),NA())</f>
        <v>23</v>
      </c>
      <c r="PV413" s="1">
        <f t="array" ref="PV413">+IF(ISERROR($NZ413)=FALSE,MIN(IF($CU413:$DX413&lt;65534,$CU413:$DX413,"")),NA())</f>
        <v>23.2</v>
      </c>
      <c r="PW413" s="1">
        <f t="array" ref="PW413">+IF(ISERROR($OA413)=FALSE,MIN(IF($DY413:$FC413&lt;65534,$DY413:$FC413,"")),NA())</f>
        <v>23.3</v>
      </c>
      <c r="PX413" s="1">
        <f t="array" ref="PX413">+IF(ISERROR($OB413)=FALSE,MIN(IF($FD413:$GG413&lt;65534,$FD413:$GG413,"")),NA())</f>
        <v>23.2</v>
      </c>
      <c r="PY413" s="1">
        <f t="array" ref="PY413">+IF(ISERROR($OC413)=FALSE,MIN(IF($GH413:$HL413&lt;65534,$GH413:$HL413,"")),NA())</f>
        <v>22.1</v>
      </c>
      <c r="PZ413" s="1">
        <f t="array" ref="PZ413">+IF(ISERROR($OD413)=FALSE,MIN(IF($HM413:$IQ413&lt;65534,$HM413:$IQ413,"")),NA())</f>
        <v>22.1</v>
      </c>
      <c r="QA413" s="1">
        <f t="array" ref="QA413">+IF(ISERROR($OE413)=FALSE,MIN(IF($IR413:$JU413&lt;65534,$IR413:$JU413,"")),NA())</f>
        <v>22.3</v>
      </c>
      <c r="QB413" s="1">
        <f t="array" ref="QB413">+IF(ISERROR($OF413)=FALSE,MIN(IF($JV413:$KZ413&lt;65534,$JV413:$KZ413,"")),NA())</f>
        <v>22.2</v>
      </c>
      <c r="QC413" s="1">
        <f t="array" ref="QC413">+IF(ISERROR($OG413)=FALSE,MIN(IF($LA413:$MD413&lt;65534,$LA413:$MD413,"")),NA())</f>
        <v>21.9</v>
      </c>
      <c r="QD413" s="1" t="e">
        <f t="array" ref="QD413">+IF(ISERROR($OH413)=FALSE,MIN(IF($ME413:$NI413&lt;65534,$ME413:$NI413,"")),NA())</f>
        <v>#N/A</v>
      </c>
      <c r="QE413" s="5" t="e">
        <f t="shared" si="307"/>
        <v>#N/A</v>
      </c>
      <c r="QF413" s="1" t="e">
        <f t="shared" si="308"/>
        <v>#N/A</v>
      </c>
      <c r="QG413" s="1" t="e">
        <f t="shared" si="309"/>
        <v>#N/A</v>
      </c>
      <c r="QH413" s="1" t="e">
        <f t="shared" si="310"/>
        <v>#N/A</v>
      </c>
      <c r="QI413" s="1" t="e">
        <f t="shared" si="311"/>
        <v>#N/A</v>
      </c>
      <c r="QJ413" s="1" t="e">
        <f t="shared" si="312"/>
        <v>#N/A</v>
      </c>
      <c r="QK413" s="1" t="e">
        <f t="shared" si="313"/>
        <v>#N/A</v>
      </c>
      <c r="QL413" s="1" t="e">
        <f t="shared" si="314"/>
        <v>#N/A</v>
      </c>
      <c r="QM413" s="1" t="e">
        <f t="shared" si="315"/>
        <v>#N/A</v>
      </c>
      <c r="QN413" s="1" t="e">
        <f t="shared" si="316"/>
        <v>#N/A</v>
      </c>
      <c r="QO413" s="1" t="e">
        <f t="shared" si="317"/>
        <v>#N/A</v>
      </c>
      <c r="QP413" s="1" t="e">
        <f t="shared" si="318"/>
        <v>#N/A</v>
      </c>
      <c r="QQ413" s="5" t="s">
        <v>893</v>
      </c>
    </row>
    <row r="414" spans="1:459" s="1" customFormat="1" x14ac:dyDescent="0.2">
      <c r="A414" s="107">
        <v>29065140</v>
      </c>
      <c r="B414" s="108">
        <v>-73.973383333333331</v>
      </c>
      <c r="C414" s="108">
        <v>10.452</v>
      </c>
      <c r="D414" s="109">
        <v>318</v>
      </c>
      <c r="E414" s="110" t="s">
        <v>767</v>
      </c>
      <c r="F414" s="110" t="s">
        <v>764</v>
      </c>
      <c r="G414" s="110" t="s">
        <v>3</v>
      </c>
      <c r="H414" s="1">
        <v>65535</v>
      </c>
      <c r="I414" s="1">
        <v>65535</v>
      </c>
      <c r="J414" s="1">
        <v>18.47</v>
      </c>
      <c r="K414" s="1">
        <v>20.85</v>
      </c>
      <c r="L414" s="1">
        <v>20.71</v>
      </c>
      <c r="M414" s="1">
        <v>20.64</v>
      </c>
      <c r="N414" s="1">
        <v>21.45</v>
      </c>
      <c r="O414" s="1">
        <v>22.18</v>
      </c>
      <c r="P414" s="1">
        <v>20.63</v>
      </c>
      <c r="Q414" s="1">
        <v>65535</v>
      </c>
      <c r="R414" s="1">
        <v>65535</v>
      </c>
      <c r="S414" s="1">
        <v>65535</v>
      </c>
      <c r="T414" s="1">
        <v>65535</v>
      </c>
      <c r="U414" s="1">
        <v>65535</v>
      </c>
      <c r="V414" s="1">
        <v>65535</v>
      </c>
      <c r="W414" s="1">
        <v>65535</v>
      </c>
      <c r="X414" s="1">
        <v>65535</v>
      </c>
      <c r="Y414" s="1">
        <v>65535</v>
      </c>
      <c r="Z414" s="1">
        <v>65535</v>
      </c>
      <c r="AA414" s="1">
        <v>65535</v>
      </c>
      <c r="AB414" s="1">
        <v>65535</v>
      </c>
      <c r="AC414" s="1">
        <v>65535</v>
      </c>
      <c r="AD414" s="1">
        <v>65535</v>
      </c>
      <c r="AE414" s="1">
        <v>65535</v>
      </c>
      <c r="AF414" s="1">
        <v>20.34</v>
      </c>
      <c r="AG414" s="1">
        <v>20.88</v>
      </c>
      <c r="AH414" s="1">
        <v>20.86</v>
      </c>
      <c r="AI414" s="1">
        <v>21.75</v>
      </c>
      <c r="AJ414" s="1">
        <v>20.57</v>
      </c>
      <c r="AK414" s="1">
        <v>19.36</v>
      </c>
      <c r="AL414" s="1">
        <v>20.78</v>
      </c>
      <c r="AM414" s="1">
        <v>65535</v>
      </c>
      <c r="AN414" s="1">
        <v>21.87</v>
      </c>
      <c r="AO414" s="1">
        <v>20.46</v>
      </c>
      <c r="AP414" s="1">
        <v>20.420000000000002</v>
      </c>
      <c r="AQ414" s="1">
        <v>20.59</v>
      </c>
      <c r="AR414" s="1">
        <v>20.83</v>
      </c>
      <c r="AS414" s="1">
        <v>20.75</v>
      </c>
      <c r="AT414" s="1">
        <v>20.82</v>
      </c>
      <c r="AU414" s="1">
        <v>20.3</v>
      </c>
      <c r="AV414" s="1">
        <v>20.25</v>
      </c>
      <c r="AW414" s="1">
        <v>21.15</v>
      </c>
      <c r="AX414" s="1">
        <v>21.18</v>
      </c>
      <c r="AY414" s="1">
        <v>21.63</v>
      </c>
      <c r="AZ414" s="1">
        <v>21.4</v>
      </c>
      <c r="BA414" s="1">
        <v>22.44</v>
      </c>
      <c r="BB414" s="1">
        <v>23.59</v>
      </c>
      <c r="BC414" s="1">
        <v>23.33</v>
      </c>
      <c r="BD414" s="1">
        <v>21.22</v>
      </c>
      <c r="BE414" s="1">
        <v>21.52</v>
      </c>
      <c r="BF414" s="1">
        <v>22.06</v>
      </c>
      <c r="BG414" s="1">
        <v>21.18</v>
      </c>
      <c r="BH414" s="1">
        <v>21.62</v>
      </c>
      <c r="BI414" s="1">
        <v>22.68</v>
      </c>
      <c r="BJ414" s="1">
        <v>21.59</v>
      </c>
      <c r="BK414" s="1">
        <v>20.96</v>
      </c>
      <c r="BL414" s="1">
        <v>19.88</v>
      </c>
      <c r="BM414" s="1">
        <v>20.75</v>
      </c>
      <c r="BN414" s="1">
        <v>21.79</v>
      </c>
      <c r="BO414" s="102"/>
      <c r="BP414" s="1">
        <v>22.68</v>
      </c>
      <c r="BQ414" s="1">
        <v>65535</v>
      </c>
      <c r="BR414" s="1">
        <v>65535</v>
      </c>
      <c r="BS414" s="1">
        <v>65535</v>
      </c>
      <c r="BT414" s="1">
        <v>65535</v>
      </c>
      <c r="BU414" s="1">
        <v>65535</v>
      </c>
      <c r="BV414" s="1">
        <v>65535</v>
      </c>
      <c r="BW414" s="1">
        <v>65535</v>
      </c>
      <c r="BX414" s="1">
        <v>65535</v>
      </c>
      <c r="BY414" s="1">
        <v>65535</v>
      </c>
      <c r="BZ414" s="1">
        <v>65535</v>
      </c>
      <c r="CA414" s="1">
        <v>65535</v>
      </c>
      <c r="CB414" s="1">
        <v>21.68</v>
      </c>
      <c r="CC414" s="1">
        <v>21.18</v>
      </c>
      <c r="CD414" s="1">
        <v>22.7</v>
      </c>
      <c r="CE414" s="1">
        <v>22.11</v>
      </c>
      <c r="CF414" s="1">
        <v>21.22</v>
      </c>
      <c r="CG414" s="1">
        <v>22.18</v>
      </c>
      <c r="CH414" s="1">
        <v>65535</v>
      </c>
      <c r="CI414" s="1">
        <v>65535</v>
      </c>
      <c r="CJ414" s="1">
        <v>65535</v>
      </c>
      <c r="CK414" s="1">
        <v>65535</v>
      </c>
      <c r="CL414" s="1">
        <v>65535</v>
      </c>
      <c r="CM414" s="1">
        <v>65535</v>
      </c>
      <c r="CN414" s="1">
        <v>65535</v>
      </c>
      <c r="CO414" s="1">
        <v>65535</v>
      </c>
      <c r="CP414" s="1">
        <v>65535</v>
      </c>
      <c r="CQ414" s="1">
        <v>65535</v>
      </c>
      <c r="CR414" s="1">
        <v>65535</v>
      </c>
      <c r="CS414" s="1">
        <v>65535</v>
      </c>
      <c r="CT414" s="1">
        <v>65535</v>
      </c>
      <c r="CU414" s="1">
        <v>65535</v>
      </c>
      <c r="CV414" s="1">
        <v>65535</v>
      </c>
      <c r="CW414" s="1">
        <v>65535</v>
      </c>
      <c r="CX414" s="1">
        <v>65535</v>
      </c>
      <c r="CY414" s="1">
        <v>65535</v>
      </c>
      <c r="CZ414" s="1">
        <v>65535</v>
      </c>
      <c r="DA414" s="1">
        <v>65535</v>
      </c>
      <c r="DB414" s="1">
        <v>65535</v>
      </c>
      <c r="DC414" s="1">
        <v>65535</v>
      </c>
      <c r="DD414" s="1">
        <v>65535</v>
      </c>
      <c r="DE414" s="1">
        <v>65535</v>
      </c>
      <c r="DF414" s="1">
        <v>65535</v>
      </c>
      <c r="DG414" s="1">
        <v>65535</v>
      </c>
      <c r="DH414" s="1">
        <v>65535</v>
      </c>
      <c r="DI414" s="1">
        <v>65535</v>
      </c>
      <c r="DJ414" s="1">
        <v>65535</v>
      </c>
      <c r="DK414" s="1">
        <v>65535</v>
      </c>
      <c r="DL414" s="1">
        <v>65535</v>
      </c>
      <c r="DM414" s="1">
        <v>65535</v>
      </c>
      <c r="DN414" s="1">
        <v>65535</v>
      </c>
      <c r="DO414" s="1">
        <v>65535</v>
      </c>
      <c r="DP414" s="1">
        <v>65535</v>
      </c>
      <c r="DQ414" s="1">
        <v>65535</v>
      </c>
      <c r="DR414" s="1">
        <v>65535</v>
      </c>
      <c r="DS414" s="1">
        <v>65535</v>
      </c>
      <c r="DT414" s="1">
        <v>65535</v>
      </c>
      <c r="DU414" s="1">
        <v>65535</v>
      </c>
      <c r="DV414" s="1">
        <v>65535</v>
      </c>
      <c r="DW414" s="1">
        <v>65535</v>
      </c>
      <c r="DX414" s="1">
        <v>65535</v>
      </c>
      <c r="DY414" s="1">
        <v>65535</v>
      </c>
      <c r="DZ414" s="1">
        <v>65535</v>
      </c>
      <c r="EA414" s="1">
        <v>65535</v>
      </c>
      <c r="EB414" s="1">
        <v>65535</v>
      </c>
      <c r="EC414" s="1">
        <v>65535</v>
      </c>
      <c r="ED414" s="1">
        <v>65535</v>
      </c>
      <c r="EE414" s="1">
        <v>65535</v>
      </c>
      <c r="EF414" s="1">
        <v>65535</v>
      </c>
      <c r="EG414" s="1">
        <v>65535</v>
      </c>
      <c r="EH414" s="1">
        <v>65535</v>
      </c>
      <c r="EI414" s="1">
        <v>65535</v>
      </c>
      <c r="EJ414" s="1">
        <v>65535</v>
      </c>
      <c r="EK414" s="1">
        <v>65535</v>
      </c>
      <c r="EL414" s="1">
        <v>65535</v>
      </c>
      <c r="EM414" s="1">
        <v>65535</v>
      </c>
      <c r="EN414" s="1">
        <v>65535</v>
      </c>
      <c r="EO414" s="1">
        <v>65535</v>
      </c>
      <c r="EP414" s="1">
        <v>65535</v>
      </c>
      <c r="EQ414" s="1">
        <v>65535</v>
      </c>
      <c r="ER414" s="1">
        <v>65535</v>
      </c>
      <c r="ES414" s="1">
        <v>65535</v>
      </c>
      <c r="ET414" s="1">
        <v>65535</v>
      </c>
      <c r="EU414" s="1">
        <v>65535</v>
      </c>
      <c r="EV414" s="1">
        <v>65535</v>
      </c>
      <c r="EW414" s="1">
        <v>65535</v>
      </c>
      <c r="EX414" s="1">
        <v>65535</v>
      </c>
      <c r="EY414" s="1">
        <v>65535</v>
      </c>
      <c r="EZ414" s="1">
        <v>65535</v>
      </c>
      <c r="FA414" s="1">
        <v>65535</v>
      </c>
      <c r="FB414" s="1">
        <v>65535</v>
      </c>
      <c r="FC414" s="1">
        <v>65535</v>
      </c>
      <c r="FD414" s="1">
        <v>65535</v>
      </c>
      <c r="FE414" s="1">
        <v>65535</v>
      </c>
      <c r="FF414" s="1">
        <v>65535</v>
      </c>
      <c r="FG414" s="1">
        <v>65535</v>
      </c>
      <c r="FH414" s="1">
        <v>65535</v>
      </c>
      <c r="FI414" s="1">
        <v>65535</v>
      </c>
      <c r="FJ414" s="1">
        <v>65535</v>
      </c>
      <c r="FK414" s="1">
        <v>65535</v>
      </c>
      <c r="FL414" s="1">
        <v>65535</v>
      </c>
      <c r="FM414" s="1">
        <v>65535</v>
      </c>
      <c r="FN414" s="1">
        <v>65535</v>
      </c>
      <c r="FO414" s="1">
        <v>65535</v>
      </c>
      <c r="FP414" s="1">
        <v>65535</v>
      </c>
      <c r="FQ414" s="1">
        <v>65535</v>
      </c>
      <c r="FR414" s="1">
        <v>65535</v>
      </c>
      <c r="FS414" s="1">
        <v>65535</v>
      </c>
      <c r="FT414" s="1">
        <v>65535</v>
      </c>
      <c r="FU414" s="1">
        <v>22.72</v>
      </c>
      <c r="FV414" s="1">
        <v>22.84</v>
      </c>
      <c r="FW414" s="1">
        <v>23.07</v>
      </c>
      <c r="FX414" s="1">
        <v>22.81</v>
      </c>
      <c r="FY414" s="1">
        <v>22.24</v>
      </c>
      <c r="FZ414" s="1">
        <v>19.82</v>
      </c>
      <c r="GA414" s="1">
        <v>22.17</v>
      </c>
      <c r="GB414" s="1">
        <v>22.03</v>
      </c>
      <c r="GC414" s="1">
        <v>21.64</v>
      </c>
      <c r="GD414" s="1">
        <v>22.07</v>
      </c>
      <c r="GE414" s="1">
        <v>21.03</v>
      </c>
      <c r="GF414" s="1">
        <v>22.18</v>
      </c>
      <c r="GG414" s="1">
        <v>22.23</v>
      </c>
      <c r="GH414" s="1">
        <v>22.03</v>
      </c>
      <c r="GI414" s="1">
        <v>22.98</v>
      </c>
      <c r="GJ414" s="1">
        <v>21.26</v>
      </c>
      <c r="GK414" s="1">
        <v>21.64</v>
      </c>
      <c r="GL414" s="1">
        <v>21.75</v>
      </c>
      <c r="GM414" s="1">
        <v>22.34</v>
      </c>
      <c r="GN414" s="1">
        <v>22.52</v>
      </c>
      <c r="GO414" s="1">
        <v>22.5</v>
      </c>
      <c r="GP414" s="1">
        <v>20.93</v>
      </c>
      <c r="GQ414" s="1">
        <v>20.88</v>
      </c>
      <c r="GR414" s="1">
        <v>21.82</v>
      </c>
      <c r="GS414" s="1">
        <v>21.09</v>
      </c>
      <c r="GT414" s="1">
        <v>21.86</v>
      </c>
      <c r="GU414" s="1">
        <v>22.17</v>
      </c>
      <c r="GV414" s="1">
        <v>21.03</v>
      </c>
      <c r="GW414" s="1">
        <v>21.22</v>
      </c>
      <c r="GX414" s="1">
        <v>22.24</v>
      </c>
      <c r="GY414" s="1">
        <v>21.45</v>
      </c>
      <c r="GZ414" s="1">
        <v>22.77</v>
      </c>
      <c r="HA414" s="1">
        <v>22.13</v>
      </c>
      <c r="HB414" s="1">
        <v>21.47</v>
      </c>
      <c r="HC414" s="1">
        <v>22.98</v>
      </c>
      <c r="HD414" s="1">
        <v>22.84</v>
      </c>
      <c r="HE414" s="1">
        <v>23.85</v>
      </c>
      <c r="HF414" s="1">
        <v>23.43</v>
      </c>
      <c r="HG414" s="1">
        <v>22.06</v>
      </c>
      <c r="HH414" s="1">
        <v>22.16</v>
      </c>
      <c r="HI414" s="1">
        <v>21.62</v>
      </c>
      <c r="HJ414" s="1">
        <v>21.75</v>
      </c>
      <c r="HK414" s="1">
        <v>22.42</v>
      </c>
      <c r="HL414" s="1">
        <v>22.23</v>
      </c>
      <c r="HM414" s="1">
        <v>21.58</v>
      </c>
      <c r="HN414" s="1">
        <v>22.97</v>
      </c>
      <c r="HO414" s="1">
        <v>22.28</v>
      </c>
      <c r="HP414" s="1">
        <v>24.83</v>
      </c>
      <c r="HQ414" s="1">
        <v>22.76</v>
      </c>
      <c r="HR414" s="1">
        <v>22.66</v>
      </c>
      <c r="HS414" s="1">
        <v>22.4</v>
      </c>
      <c r="HT414" s="1">
        <v>22.23</v>
      </c>
      <c r="HU414" s="1">
        <v>25.18</v>
      </c>
      <c r="HV414" s="1">
        <v>22.37</v>
      </c>
      <c r="HW414" s="1">
        <v>21.88</v>
      </c>
      <c r="HX414" s="1">
        <v>23.13</v>
      </c>
      <c r="HY414" s="1">
        <v>22.76</v>
      </c>
      <c r="HZ414" s="1">
        <v>24.09</v>
      </c>
      <c r="IA414" s="1">
        <v>23.98</v>
      </c>
      <c r="IB414" s="1">
        <v>23.83</v>
      </c>
      <c r="IC414" s="1">
        <v>22.16</v>
      </c>
      <c r="ID414" s="1">
        <v>22.59</v>
      </c>
      <c r="IE414" s="1">
        <v>21.13</v>
      </c>
      <c r="IF414" s="1">
        <v>21.45</v>
      </c>
      <c r="IG414" s="1">
        <v>22.25</v>
      </c>
      <c r="IH414" s="1">
        <v>20.98</v>
      </c>
      <c r="II414" s="1">
        <v>22.38</v>
      </c>
      <c r="IJ414" s="1">
        <v>22.68</v>
      </c>
      <c r="IK414" s="1">
        <v>22.28</v>
      </c>
      <c r="IL414" s="1">
        <v>22.04</v>
      </c>
      <c r="IM414" s="1">
        <v>22.12</v>
      </c>
      <c r="IN414" s="1">
        <v>22.36</v>
      </c>
      <c r="IO414" s="1">
        <v>21.67</v>
      </c>
      <c r="IP414" s="1">
        <v>21.26</v>
      </c>
      <c r="IQ414" s="1">
        <v>21.54</v>
      </c>
      <c r="IR414" s="1">
        <v>22.8</v>
      </c>
      <c r="IS414" s="1">
        <v>23.57</v>
      </c>
      <c r="IT414" s="1">
        <v>21.02</v>
      </c>
      <c r="IU414" s="1">
        <v>21.92</v>
      </c>
      <c r="IV414" s="1">
        <v>23.75</v>
      </c>
      <c r="IW414" s="1">
        <v>23.15</v>
      </c>
      <c r="IX414" s="1">
        <v>21.44</v>
      </c>
      <c r="IY414" s="1">
        <v>24.28</v>
      </c>
      <c r="IZ414" s="1">
        <v>24.32</v>
      </c>
      <c r="JA414" s="1">
        <v>65535</v>
      </c>
      <c r="JB414" s="1">
        <v>65535</v>
      </c>
      <c r="JC414" s="1">
        <v>23.08</v>
      </c>
      <c r="JD414" s="1">
        <v>24.97</v>
      </c>
      <c r="JE414" s="1">
        <v>24.8</v>
      </c>
      <c r="JF414" s="1">
        <v>22.98</v>
      </c>
      <c r="JG414" s="1">
        <v>24.07</v>
      </c>
      <c r="JH414" s="1">
        <v>65535</v>
      </c>
      <c r="JI414" s="1">
        <v>23.09</v>
      </c>
      <c r="JJ414" s="1">
        <v>22.63</v>
      </c>
      <c r="JK414" s="1">
        <v>26.41</v>
      </c>
      <c r="JL414" s="1">
        <v>23.74</v>
      </c>
      <c r="JM414" s="1">
        <v>27.19</v>
      </c>
      <c r="JN414" s="1">
        <v>25.59</v>
      </c>
      <c r="JO414" s="1">
        <v>28.63</v>
      </c>
      <c r="JP414" s="1">
        <v>28.22</v>
      </c>
      <c r="JQ414" s="1">
        <v>28.58</v>
      </c>
      <c r="JR414" s="1">
        <v>29.42</v>
      </c>
      <c r="JS414" s="1">
        <v>28.68</v>
      </c>
      <c r="JT414" s="1">
        <v>27.7</v>
      </c>
      <c r="JU414" s="1">
        <v>24.23</v>
      </c>
      <c r="JV414" s="1">
        <v>27.25</v>
      </c>
      <c r="JW414" s="1">
        <v>22.77</v>
      </c>
      <c r="JX414" s="1">
        <v>25.04</v>
      </c>
      <c r="JY414" s="1">
        <v>21.26</v>
      </c>
      <c r="JZ414" s="1">
        <v>21.77</v>
      </c>
      <c r="KA414" s="1">
        <v>21.95</v>
      </c>
      <c r="KB414" s="1">
        <v>22.99</v>
      </c>
      <c r="KC414" s="1">
        <v>23.75</v>
      </c>
      <c r="KD414" s="1">
        <v>21.94</v>
      </c>
      <c r="KE414" s="1">
        <v>23.02</v>
      </c>
      <c r="KF414" s="1">
        <v>22.8</v>
      </c>
      <c r="KG414" s="1">
        <v>21.91</v>
      </c>
      <c r="KH414" s="1">
        <v>21.85</v>
      </c>
      <c r="KI414" s="1">
        <v>20.8</v>
      </c>
      <c r="KJ414" s="1">
        <v>21.66</v>
      </c>
      <c r="KK414" s="1">
        <v>21.43</v>
      </c>
      <c r="KL414" s="1">
        <v>21.48</v>
      </c>
      <c r="KM414" s="1">
        <v>21.56</v>
      </c>
      <c r="KN414" s="1">
        <v>22.78</v>
      </c>
      <c r="KO414" s="1">
        <v>23.05</v>
      </c>
      <c r="KP414" s="1">
        <v>20.77</v>
      </c>
      <c r="KQ414" s="1">
        <v>20.61</v>
      </c>
      <c r="KR414" s="1">
        <v>21.85</v>
      </c>
      <c r="KS414" s="1">
        <v>65535</v>
      </c>
      <c r="KT414" s="1">
        <v>65535</v>
      </c>
      <c r="KU414" s="1">
        <v>21.1</v>
      </c>
      <c r="KV414" s="1">
        <v>22.28</v>
      </c>
      <c r="KW414" s="1">
        <v>65535</v>
      </c>
      <c r="KX414" s="1">
        <v>65535</v>
      </c>
      <c r="KY414" s="1">
        <v>65535</v>
      </c>
      <c r="KZ414" s="1">
        <v>65535</v>
      </c>
      <c r="LA414" s="1">
        <v>65535</v>
      </c>
      <c r="LB414" s="1">
        <v>65535</v>
      </c>
      <c r="LC414" s="1">
        <v>65535</v>
      </c>
      <c r="LD414" s="1">
        <v>65535</v>
      </c>
      <c r="LE414" s="1">
        <v>65535</v>
      </c>
      <c r="LF414" s="1">
        <v>65535</v>
      </c>
      <c r="LG414" s="1">
        <v>65535</v>
      </c>
      <c r="LH414" s="1">
        <v>65535</v>
      </c>
      <c r="LI414" s="1">
        <v>65535</v>
      </c>
      <c r="LJ414" s="1">
        <v>65535</v>
      </c>
      <c r="LK414" s="1">
        <v>65535</v>
      </c>
      <c r="LL414" s="1">
        <v>65535</v>
      </c>
      <c r="LM414" s="1">
        <v>65535</v>
      </c>
      <c r="LN414" s="1">
        <v>65535</v>
      </c>
      <c r="LO414" s="1">
        <v>65535</v>
      </c>
      <c r="LP414" s="1">
        <v>65535</v>
      </c>
      <c r="LQ414" s="1">
        <v>65535</v>
      </c>
      <c r="LR414" s="1">
        <v>65535</v>
      </c>
      <c r="LS414" s="1">
        <v>65535</v>
      </c>
      <c r="LT414" s="1">
        <v>65535</v>
      </c>
      <c r="LU414" s="1">
        <v>65535</v>
      </c>
      <c r="LV414" s="1">
        <v>65535</v>
      </c>
      <c r="LW414" s="1">
        <v>65535</v>
      </c>
      <c r="LX414" s="1">
        <v>65535</v>
      </c>
      <c r="LY414" s="1">
        <v>65535</v>
      </c>
      <c r="LZ414" s="1">
        <v>65535</v>
      </c>
      <c r="MA414" s="1">
        <v>65535</v>
      </c>
      <c r="MB414" s="1">
        <v>65535</v>
      </c>
      <c r="MC414" s="1">
        <v>65535</v>
      </c>
      <c r="MD414" s="1">
        <v>65535</v>
      </c>
      <c r="ME414" s="1">
        <v>65535</v>
      </c>
      <c r="MF414" s="1">
        <v>65535</v>
      </c>
      <c r="MG414" s="1">
        <v>65535</v>
      </c>
      <c r="MH414" s="1">
        <v>65535</v>
      </c>
      <c r="MI414" s="1">
        <v>65535</v>
      </c>
      <c r="MJ414" s="1">
        <v>65535</v>
      </c>
      <c r="MK414" s="1">
        <v>65535</v>
      </c>
      <c r="ML414" s="1">
        <v>65535</v>
      </c>
      <c r="MM414" s="1">
        <v>65535</v>
      </c>
      <c r="MN414" s="1">
        <v>65535</v>
      </c>
      <c r="MO414" s="1">
        <v>65535</v>
      </c>
      <c r="MP414" s="1">
        <v>65535</v>
      </c>
      <c r="MQ414" s="1">
        <v>65535</v>
      </c>
      <c r="MR414" s="1">
        <v>65535</v>
      </c>
      <c r="MS414" s="1">
        <v>65535</v>
      </c>
      <c r="MT414" s="1">
        <v>65535</v>
      </c>
      <c r="MU414" s="1">
        <v>65535</v>
      </c>
      <c r="MV414" s="1">
        <v>65535</v>
      </c>
      <c r="MW414" s="1">
        <v>65535</v>
      </c>
      <c r="MX414" s="1">
        <v>65535</v>
      </c>
      <c r="MY414" s="1">
        <v>65535</v>
      </c>
      <c r="MZ414" s="1">
        <v>65535</v>
      </c>
      <c r="NA414" s="1">
        <v>65535</v>
      </c>
      <c r="NB414" s="1">
        <v>65535</v>
      </c>
      <c r="NC414" s="1">
        <v>65535</v>
      </c>
      <c r="ND414" s="1">
        <v>65535</v>
      </c>
      <c r="NE414" s="1">
        <v>65535</v>
      </c>
      <c r="NF414" s="1">
        <v>65535</v>
      </c>
      <c r="NG414" s="1">
        <v>65535</v>
      </c>
      <c r="NH414" s="1">
        <v>65535</v>
      </c>
      <c r="NI414" s="1">
        <v>65535</v>
      </c>
      <c r="NJ414" s="6">
        <f t="shared" si="319"/>
        <v>0.45161290322580644</v>
      </c>
      <c r="NK414" s="3">
        <f t="shared" si="320"/>
        <v>0.9642857142857143</v>
      </c>
      <c r="NL414" s="3">
        <f t="shared" si="321"/>
        <v>0.22580645161290322</v>
      </c>
      <c r="NM414" s="3">
        <f t="shared" si="322"/>
        <v>0</v>
      </c>
      <c r="NN414" s="3">
        <f t="shared" si="323"/>
        <v>0</v>
      </c>
      <c r="NO414" s="3">
        <f t="shared" si="324"/>
        <v>0.43333333333333335</v>
      </c>
      <c r="NP414" s="3">
        <f t="shared" si="325"/>
        <v>1</v>
      </c>
      <c r="NQ414" s="3">
        <f t="shared" si="326"/>
        <v>1</v>
      </c>
      <c r="NR414" s="3">
        <f t="shared" si="327"/>
        <v>0.9</v>
      </c>
      <c r="NS414" s="3">
        <f t="shared" si="328"/>
        <v>0.80645161290322576</v>
      </c>
      <c r="NT414" s="3">
        <f t="shared" si="329"/>
        <v>0</v>
      </c>
      <c r="NU414" s="3">
        <f t="shared" si="330"/>
        <v>0</v>
      </c>
      <c r="NV414" s="3">
        <f t="shared" si="331"/>
        <v>0.47945205479452052</v>
      </c>
      <c r="NW414" s="5" t="e">
        <f t="shared" si="332"/>
        <v>#N/A</v>
      </c>
      <c r="NX414" s="1">
        <f t="shared" si="333"/>
        <v>21.342962962962961</v>
      </c>
      <c r="NY414" s="1" t="e">
        <f t="shared" si="334"/>
        <v>#N/A</v>
      </c>
      <c r="NZ414" s="1" t="e">
        <f t="shared" si="335"/>
        <v>#N/A</v>
      </c>
      <c r="OA414" s="1" t="e">
        <f t="shared" si="336"/>
        <v>#N/A</v>
      </c>
      <c r="OB414" s="1" t="e">
        <f t="shared" si="337"/>
        <v>#N/A</v>
      </c>
      <c r="OC414" s="1">
        <f t="shared" si="338"/>
        <v>22.045806451612897</v>
      </c>
      <c r="OD414" s="1">
        <f t="shared" si="339"/>
        <v>22.510322580645155</v>
      </c>
      <c r="OE414" s="1">
        <f t="shared" si="340"/>
        <v>24.824444444444445</v>
      </c>
      <c r="OF414" s="1">
        <f t="shared" si="341"/>
        <v>22.306800000000003</v>
      </c>
      <c r="OG414" s="1" t="e">
        <f t="shared" si="342"/>
        <v>#N/A</v>
      </c>
      <c r="OH414" s="1" t="e">
        <f t="shared" si="343"/>
        <v>#N/A</v>
      </c>
      <c r="OI414" s="111" t="e">
        <f>NA()</f>
        <v>#N/A</v>
      </c>
      <c r="OJ414" s="112" t="e">
        <f>NA()</f>
        <v>#N/A</v>
      </c>
      <c r="OK414" s="112" t="e">
        <f>NA()</f>
        <v>#N/A</v>
      </c>
      <c r="OL414" s="112" t="e">
        <f>NA()</f>
        <v>#N/A</v>
      </c>
      <c r="OM414" s="112" t="e">
        <f>NA()</f>
        <v>#N/A</v>
      </c>
      <c r="ON414" s="112" t="e">
        <f>NA()</f>
        <v>#N/A</v>
      </c>
      <c r="OO414" s="112" t="e">
        <f>NA()</f>
        <v>#N/A</v>
      </c>
      <c r="OP414" s="112" t="e">
        <f>NA()</f>
        <v>#N/A</v>
      </c>
      <c r="OQ414" s="112" t="e">
        <f>NA()</f>
        <v>#N/A</v>
      </c>
      <c r="OR414" s="112" t="e">
        <f>NA()</f>
        <v>#N/A</v>
      </c>
      <c r="OS414" s="112" t="e">
        <f>NA()</f>
        <v>#N/A</v>
      </c>
      <c r="OT414" s="112" t="e">
        <f>NA()</f>
        <v>#N/A</v>
      </c>
      <c r="OU414" s="5" t="e">
        <f t="shared" si="295"/>
        <v>#N/A</v>
      </c>
      <c r="OV414" s="1" t="e">
        <f t="shared" si="296"/>
        <v>#N/A</v>
      </c>
      <c r="OW414" s="1" t="e">
        <f t="shared" si="297"/>
        <v>#N/A</v>
      </c>
      <c r="OX414" s="1" t="e">
        <f t="shared" si="298"/>
        <v>#N/A</v>
      </c>
      <c r="OY414" s="1" t="e">
        <f t="shared" si="299"/>
        <v>#N/A</v>
      </c>
      <c r="OZ414" s="1" t="e">
        <f t="shared" si="300"/>
        <v>#N/A</v>
      </c>
      <c r="PA414" s="1" t="e">
        <f t="shared" si="301"/>
        <v>#N/A</v>
      </c>
      <c r="PB414" s="1" t="e">
        <f t="shared" si="302"/>
        <v>#N/A</v>
      </c>
      <c r="PC414" s="1" t="e">
        <f t="shared" si="303"/>
        <v>#N/A</v>
      </c>
      <c r="PD414" s="1" t="e">
        <f t="shared" si="304"/>
        <v>#N/A</v>
      </c>
      <c r="PE414" s="1" t="e">
        <f t="shared" si="305"/>
        <v>#N/A</v>
      </c>
      <c r="PF414" s="1" t="e">
        <f t="shared" si="306"/>
        <v>#N/A</v>
      </c>
      <c r="PG414" s="111" t="e">
        <f>NA()</f>
        <v>#N/A</v>
      </c>
      <c r="PH414" s="112" t="e">
        <f>NA()</f>
        <v>#N/A</v>
      </c>
      <c r="PI414" s="112" t="e">
        <f>NA()</f>
        <v>#N/A</v>
      </c>
      <c r="PJ414" s="112" t="e">
        <f>NA()</f>
        <v>#N/A</v>
      </c>
      <c r="PK414" s="112" t="e">
        <f>NA()</f>
        <v>#N/A</v>
      </c>
      <c r="PL414" s="112" t="e">
        <f>NA()</f>
        <v>#N/A</v>
      </c>
      <c r="PM414" s="112" t="e">
        <f>NA()</f>
        <v>#N/A</v>
      </c>
      <c r="PN414" s="112" t="e">
        <f>NA()</f>
        <v>#N/A</v>
      </c>
      <c r="PO414" s="112" t="e">
        <f>NA()</f>
        <v>#N/A</v>
      </c>
      <c r="PP414" s="112" t="e">
        <f>NA()</f>
        <v>#N/A</v>
      </c>
      <c r="PQ414" s="112" t="e">
        <f>NA()</f>
        <v>#N/A</v>
      </c>
      <c r="PR414" s="137" t="e">
        <f>NA()</f>
        <v>#N/A</v>
      </c>
      <c r="PS414" s="5" t="e">
        <f t="array" ref="PS414">+IF(ISERROR($NW414)=FALSE,MIN(IF($H414:$AL414&lt;65534,$H414:$AL414,"")),NA())</f>
        <v>#N/A</v>
      </c>
      <c r="PT414" s="1">
        <f t="array" ref="PT414">+IF(ISERROR($NX414)=FALSE,MIN(IF($AM414:$BN414&lt;65534,$AM414:$BN414,"")),NA())</f>
        <v>19.88</v>
      </c>
      <c r="PU414" s="1" t="e">
        <f t="array" ref="PU414">+IF(ISERROR($NY414)=FALSE,MIN(IF($BP414:$CT414&lt;65534,$BP414:$CT414,"")),NA())</f>
        <v>#N/A</v>
      </c>
      <c r="PV414" s="1" t="e">
        <f t="array" ref="PV414">+IF(ISERROR($NZ414)=FALSE,MIN(IF($CU414:$DX414&lt;65534,$CU414:$DX414,"")),NA())</f>
        <v>#N/A</v>
      </c>
      <c r="PW414" s="1" t="e">
        <f t="array" ref="PW414">+IF(ISERROR($OA414)=FALSE,MIN(IF($DY414:$FC414&lt;65534,$DY414:$FC414,"")),NA())</f>
        <v>#N/A</v>
      </c>
      <c r="PX414" s="1" t="e">
        <f t="array" ref="PX414">+IF(ISERROR($OB414)=FALSE,MIN(IF($FD414:$GG414&lt;65534,$FD414:$GG414,"")),NA())</f>
        <v>#N/A</v>
      </c>
      <c r="PY414" s="1">
        <f t="array" ref="PY414">+IF(ISERROR($OC414)=FALSE,MIN(IF($GH414:$HL414&lt;65534,$GH414:$HL414,"")),NA())</f>
        <v>20.88</v>
      </c>
      <c r="PZ414" s="1">
        <f t="array" ref="PZ414">+IF(ISERROR($OD414)=FALSE,MIN(IF($HM414:$IQ414&lt;65534,$HM414:$IQ414,"")),NA())</f>
        <v>20.98</v>
      </c>
      <c r="QA414" s="1">
        <f t="array" ref="QA414">+IF(ISERROR($OE414)=FALSE,MIN(IF($IR414:$JU414&lt;65534,$IR414:$JU414,"")),NA())</f>
        <v>21.02</v>
      </c>
      <c r="QB414" s="1">
        <f t="array" ref="QB414">+IF(ISERROR($OF414)=FALSE,MIN(IF($JV414:$KZ414&lt;65534,$JV414:$KZ414,"")),NA())</f>
        <v>20.61</v>
      </c>
      <c r="QC414" s="1" t="e">
        <f t="array" ref="QC414">+IF(ISERROR($OG414)=FALSE,MIN(IF($LA414:$MD414&lt;65534,$LA414:$MD414,"")),NA())</f>
        <v>#N/A</v>
      </c>
      <c r="QD414" s="1" t="e">
        <f t="array" ref="QD414">+IF(ISERROR($OH414)=FALSE,MIN(IF($ME414:$NI414&lt;65534,$ME414:$NI414,"")),NA())</f>
        <v>#N/A</v>
      </c>
      <c r="QE414" s="5" t="e">
        <f t="shared" si="307"/>
        <v>#N/A</v>
      </c>
      <c r="QF414" s="1" t="e">
        <f t="shared" si="308"/>
        <v>#N/A</v>
      </c>
      <c r="QG414" s="1" t="e">
        <f t="shared" si="309"/>
        <v>#N/A</v>
      </c>
      <c r="QH414" s="1" t="e">
        <f t="shared" si="310"/>
        <v>#N/A</v>
      </c>
      <c r="QI414" s="1" t="e">
        <f t="shared" si="311"/>
        <v>#N/A</v>
      </c>
      <c r="QJ414" s="1" t="e">
        <f t="shared" si="312"/>
        <v>#N/A</v>
      </c>
      <c r="QK414" s="1" t="e">
        <f t="shared" si="313"/>
        <v>#N/A</v>
      </c>
      <c r="QL414" s="1" t="e">
        <f t="shared" si="314"/>
        <v>#N/A</v>
      </c>
      <c r="QM414" s="1" t="e">
        <f t="shared" si="315"/>
        <v>#N/A</v>
      </c>
      <c r="QN414" s="1" t="e">
        <f t="shared" si="316"/>
        <v>#N/A</v>
      </c>
      <c r="QO414" s="1" t="e">
        <f t="shared" si="317"/>
        <v>#N/A</v>
      </c>
      <c r="QP414" s="1" t="e">
        <f t="shared" si="318"/>
        <v>#N/A</v>
      </c>
      <c r="QQ414" s="5" t="s">
        <v>893</v>
      </c>
    </row>
    <row r="415" spans="1:459" s="1" customFormat="1" x14ac:dyDescent="0.2">
      <c r="A415" s="107">
        <v>35025110</v>
      </c>
      <c r="B415" s="108">
        <v>-73.467916666666667</v>
      </c>
      <c r="C415" s="108">
        <v>4.0573611111111108</v>
      </c>
      <c r="D415" s="109">
        <v>336</v>
      </c>
      <c r="E415" s="110" t="s">
        <v>201</v>
      </c>
      <c r="F415" s="110" t="s">
        <v>231</v>
      </c>
      <c r="G415" s="110" t="s">
        <v>38</v>
      </c>
      <c r="H415" s="1">
        <v>65535</v>
      </c>
      <c r="I415" s="1">
        <v>19.7</v>
      </c>
      <c r="J415" s="1">
        <v>23.5</v>
      </c>
      <c r="K415" s="1">
        <v>22.7</v>
      </c>
      <c r="L415" s="1">
        <v>22.8</v>
      </c>
      <c r="M415" s="1">
        <v>24</v>
      </c>
      <c r="N415" s="1">
        <v>23.2</v>
      </c>
      <c r="O415" s="1">
        <v>23.5</v>
      </c>
      <c r="P415" s="1">
        <v>23.8</v>
      </c>
      <c r="Q415" s="1">
        <v>23.6</v>
      </c>
      <c r="R415" s="1">
        <v>23.7</v>
      </c>
      <c r="S415" s="1">
        <v>23.7</v>
      </c>
      <c r="T415" s="1">
        <v>22.7</v>
      </c>
      <c r="U415" s="1">
        <v>22.5</v>
      </c>
      <c r="V415" s="1">
        <v>22.4</v>
      </c>
      <c r="W415" s="1">
        <v>23.7</v>
      </c>
      <c r="X415" s="1">
        <v>24.2</v>
      </c>
      <c r="Y415" s="1">
        <v>22.8</v>
      </c>
      <c r="Z415" s="1">
        <v>23.5</v>
      </c>
      <c r="AA415" s="1">
        <v>23.6</v>
      </c>
      <c r="AB415" s="1">
        <v>23</v>
      </c>
      <c r="AC415" s="1">
        <v>24</v>
      </c>
      <c r="AD415" s="1">
        <v>23.4</v>
      </c>
      <c r="AE415" s="1">
        <v>24.7</v>
      </c>
      <c r="AF415" s="1">
        <v>24</v>
      </c>
      <c r="AG415" s="1">
        <v>25.3</v>
      </c>
      <c r="AH415" s="1">
        <v>24</v>
      </c>
      <c r="AI415" s="1">
        <v>24.6</v>
      </c>
      <c r="AJ415" s="1">
        <v>24.3</v>
      </c>
      <c r="AK415" s="1">
        <v>23.7</v>
      </c>
      <c r="AL415" s="1">
        <v>24.4</v>
      </c>
      <c r="AM415" s="1">
        <v>65535</v>
      </c>
      <c r="AN415" s="1">
        <v>23.2</v>
      </c>
      <c r="AO415" s="1">
        <v>23.9</v>
      </c>
      <c r="AP415" s="1">
        <v>24.5</v>
      </c>
      <c r="AQ415" s="1">
        <v>24.5</v>
      </c>
      <c r="AR415" s="1">
        <v>22.7</v>
      </c>
      <c r="AS415" s="1">
        <v>23.2</v>
      </c>
      <c r="AT415" s="1">
        <v>23</v>
      </c>
      <c r="AU415" s="1">
        <v>25.5</v>
      </c>
      <c r="AV415" s="1">
        <v>24.7</v>
      </c>
      <c r="AW415" s="1">
        <v>22.6</v>
      </c>
      <c r="AX415" s="1">
        <v>23</v>
      </c>
      <c r="AY415" s="1">
        <v>25.2</v>
      </c>
      <c r="AZ415" s="1">
        <v>22.9</v>
      </c>
      <c r="BA415" s="1">
        <v>23.1</v>
      </c>
      <c r="BB415" s="1">
        <v>24.8</v>
      </c>
      <c r="BC415" s="1">
        <v>22.8</v>
      </c>
      <c r="BD415" s="1">
        <v>24.2</v>
      </c>
      <c r="BE415" s="1">
        <v>24.7</v>
      </c>
      <c r="BF415" s="1">
        <v>25.1</v>
      </c>
      <c r="BG415" s="1">
        <v>25.1</v>
      </c>
      <c r="BH415" s="1">
        <v>25.1</v>
      </c>
      <c r="BI415" s="1">
        <v>25.1</v>
      </c>
      <c r="BJ415" s="1">
        <v>25.6</v>
      </c>
      <c r="BK415" s="1">
        <v>22.4</v>
      </c>
      <c r="BL415" s="1">
        <v>21.6</v>
      </c>
      <c r="BM415" s="1">
        <v>25.5</v>
      </c>
      <c r="BN415" s="1">
        <v>23.4</v>
      </c>
      <c r="BO415" s="102"/>
      <c r="BP415" s="1">
        <v>25.9</v>
      </c>
      <c r="BQ415" s="1">
        <v>23.7</v>
      </c>
      <c r="BR415" s="1">
        <v>24.1</v>
      </c>
      <c r="BS415" s="1">
        <v>22.7</v>
      </c>
      <c r="BT415" s="1">
        <v>24.9</v>
      </c>
      <c r="BU415" s="1">
        <v>25.6</v>
      </c>
      <c r="BV415" s="1">
        <v>25.1</v>
      </c>
      <c r="BW415" s="1">
        <v>23.1</v>
      </c>
      <c r="BX415" s="1">
        <v>24.4</v>
      </c>
      <c r="BY415" s="1">
        <v>23.6</v>
      </c>
      <c r="BZ415" s="1">
        <v>21.3</v>
      </c>
      <c r="CA415" s="1">
        <v>23</v>
      </c>
      <c r="CB415" s="1">
        <v>23.5</v>
      </c>
      <c r="CC415" s="1">
        <v>24.4</v>
      </c>
      <c r="CD415" s="1">
        <v>23.5</v>
      </c>
      <c r="CE415" s="1">
        <v>21.8</v>
      </c>
      <c r="CF415" s="1">
        <v>24.1</v>
      </c>
      <c r="CG415" s="1">
        <v>21.9</v>
      </c>
      <c r="CH415" s="1">
        <v>19.899999999999999</v>
      </c>
      <c r="CI415" s="1">
        <v>19.100000000000001</v>
      </c>
      <c r="CJ415" s="1">
        <v>23.5</v>
      </c>
      <c r="CK415" s="1">
        <v>22.7</v>
      </c>
      <c r="CL415" s="1">
        <v>24.2</v>
      </c>
      <c r="CM415" s="1">
        <v>22.8</v>
      </c>
      <c r="CN415" s="1">
        <v>22.6</v>
      </c>
      <c r="CO415" s="1">
        <v>24.9</v>
      </c>
      <c r="CP415" s="1">
        <v>23.6</v>
      </c>
      <c r="CQ415" s="1">
        <v>21.7</v>
      </c>
      <c r="CR415" s="1">
        <v>22.7</v>
      </c>
      <c r="CS415" s="1">
        <v>20.9</v>
      </c>
      <c r="CT415" s="1">
        <v>22.9</v>
      </c>
      <c r="CU415" s="1">
        <v>20.7</v>
      </c>
      <c r="CV415" s="1">
        <v>22.5</v>
      </c>
      <c r="CW415" s="1">
        <v>23.5</v>
      </c>
      <c r="CX415" s="1">
        <v>24.2</v>
      </c>
      <c r="CY415" s="1">
        <v>25.3</v>
      </c>
      <c r="CZ415" s="1">
        <v>24.6</v>
      </c>
      <c r="DA415" s="1">
        <v>24.9</v>
      </c>
      <c r="DB415" s="1">
        <v>22.9</v>
      </c>
      <c r="DC415" s="1">
        <v>22</v>
      </c>
      <c r="DD415" s="1">
        <v>21.9</v>
      </c>
      <c r="DE415" s="1">
        <v>20.7</v>
      </c>
      <c r="DF415" s="1">
        <v>22.3</v>
      </c>
      <c r="DG415" s="1">
        <v>21.4</v>
      </c>
      <c r="DH415" s="1">
        <v>22.5</v>
      </c>
      <c r="DI415" s="1">
        <v>21.5</v>
      </c>
      <c r="DJ415" s="1">
        <v>21.4</v>
      </c>
      <c r="DK415" s="1">
        <v>22.1</v>
      </c>
      <c r="DL415" s="1">
        <v>21.9</v>
      </c>
      <c r="DM415" s="1">
        <v>20.6</v>
      </c>
      <c r="DN415" s="1">
        <v>21.5</v>
      </c>
      <c r="DO415" s="1">
        <v>22.8</v>
      </c>
      <c r="DP415" s="1">
        <v>22</v>
      </c>
      <c r="DQ415" s="1">
        <v>22.8</v>
      </c>
      <c r="DR415" s="1">
        <v>22</v>
      </c>
      <c r="DS415" s="1">
        <v>21.9</v>
      </c>
      <c r="DT415" s="1">
        <v>22.4</v>
      </c>
      <c r="DU415" s="1">
        <v>21.7</v>
      </c>
      <c r="DV415" s="1">
        <v>21.8</v>
      </c>
      <c r="DW415" s="1">
        <v>22.6</v>
      </c>
      <c r="DX415" s="1">
        <v>21.9</v>
      </c>
      <c r="DY415" s="1">
        <v>22.1</v>
      </c>
      <c r="DZ415" s="1">
        <v>24</v>
      </c>
      <c r="EA415" s="1">
        <v>23.7</v>
      </c>
      <c r="EB415" s="1">
        <v>22.7</v>
      </c>
      <c r="EC415" s="1">
        <v>21.4</v>
      </c>
      <c r="ED415" s="1">
        <v>22.8</v>
      </c>
      <c r="EE415" s="1">
        <v>21.7</v>
      </c>
      <c r="EF415" s="1">
        <v>21.3</v>
      </c>
      <c r="EG415" s="1">
        <v>22.4</v>
      </c>
      <c r="EH415" s="1">
        <v>20.3</v>
      </c>
      <c r="EI415" s="1">
        <v>23.2</v>
      </c>
      <c r="EJ415" s="1">
        <v>22.6</v>
      </c>
      <c r="EK415" s="1">
        <v>21.7</v>
      </c>
      <c r="EL415" s="1">
        <v>21.3</v>
      </c>
      <c r="EM415" s="1">
        <v>21</v>
      </c>
      <c r="EN415" s="1">
        <v>21.1</v>
      </c>
      <c r="EO415" s="1">
        <v>21.5</v>
      </c>
      <c r="EP415" s="1">
        <v>22.7</v>
      </c>
      <c r="EQ415" s="1">
        <v>21.6</v>
      </c>
      <c r="ER415" s="1">
        <v>21.9</v>
      </c>
      <c r="ES415" s="1">
        <v>21.2</v>
      </c>
      <c r="ET415" s="1">
        <v>22</v>
      </c>
      <c r="EU415" s="1">
        <v>22.8</v>
      </c>
      <c r="EV415" s="1">
        <v>21.3</v>
      </c>
      <c r="EW415" s="1">
        <v>22.8</v>
      </c>
      <c r="EX415" s="1">
        <v>21.5</v>
      </c>
      <c r="EY415" s="1">
        <v>22.9</v>
      </c>
      <c r="EZ415" s="1">
        <v>21.5</v>
      </c>
      <c r="FA415" s="1">
        <v>22.6</v>
      </c>
      <c r="FB415" s="1">
        <v>22.3</v>
      </c>
      <c r="FC415" s="1">
        <v>21.9</v>
      </c>
      <c r="FD415" s="1">
        <v>22.6</v>
      </c>
      <c r="FE415" s="1">
        <v>20.5</v>
      </c>
      <c r="FF415" s="1">
        <v>21.4</v>
      </c>
      <c r="FG415" s="1">
        <v>21.7</v>
      </c>
      <c r="FH415" s="1">
        <v>20</v>
      </c>
      <c r="FI415" s="1">
        <v>22.6</v>
      </c>
      <c r="FJ415" s="1">
        <v>19.7</v>
      </c>
      <c r="FK415" s="1">
        <v>22.1</v>
      </c>
      <c r="FL415" s="1">
        <v>21.9</v>
      </c>
      <c r="FM415" s="1">
        <v>22</v>
      </c>
      <c r="FN415" s="1">
        <v>21</v>
      </c>
      <c r="FO415" s="1">
        <v>20.5</v>
      </c>
      <c r="FP415" s="1">
        <v>22.2</v>
      </c>
      <c r="FQ415" s="1">
        <v>22</v>
      </c>
      <c r="FR415" s="1">
        <v>21.7</v>
      </c>
      <c r="FS415" s="1">
        <v>21.3</v>
      </c>
      <c r="FT415" s="1">
        <v>22.2</v>
      </c>
      <c r="FU415" s="1">
        <v>21.9</v>
      </c>
      <c r="FV415" s="1">
        <v>22.5</v>
      </c>
      <c r="FW415" s="1">
        <v>22.1</v>
      </c>
      <c r="FX415" s="1">
        <v>21.9</v>
      </c>
      <c r="FY415" s="1">
        <v>22.2</v>
      </c>
      <c r="FZ415" s="1">
        <v>21.4</v>
      </c>
      <c r="GA415" s="1">
        <v>21.6</v>
      </c>
      <c r="GB415" s="1">
        <v>19.100000000000001</v>
      </c>
      <c r="GC415" s="1">
        <v>22</v>
      </c>
      <c r="GD415" s="1">
        <v>21.3</v>
      </c>
      <c r="GE415" s="1">
        <v>23.5</v>
      </c>
      <c r="GF415" s="1">
        <v>21.9</v>
      </c>
      <c r="GG415" s="1">
        <v>21.3</v>
      </c>
      <c r="GH415" s="1">
        <v>21.2</v>
      </c>
      <c r="GI415" s="1">
        <v>20.6</v>
      </c>
      <c r="GJ415" s="1">
        <v>21.2</v>
      </c>
      <c r="GK415" s="1">
        <v>21.3</v>
      </c>
      <c r="GL415" s="1">
        <v>22.2</v>
      </c>
      <c r="GM415" s="1">
        <v>18.8</v>
      </c>
      <c r="GN415" s="1">
        <v>22.5</v>
      </c>
      <c r="GO415" s="1">
        <v>19.100000000000001</v>
      </c>
      <c r="GP415" s="1">
        <v>21</v>
      </c>
      <c r="GQ415" s="1">
        <v>20.3</v>
      </c>
      <c r="GR415" s="1">
        <v>21.4</v>
      </c>
      <c r="GS415" s="1">
        <v>22.1</v>
      </c>
      <c r="GT415" s="1">
        <v>21.3</v>
      </c>
      <c r="GU415" s="1">
        <v>21.1</v>
      </c>
      <c r="GV415" s="1">
        <v>21.6</v>
      </c>
      <c r="GW415" s="1">
        <v>21</v>
      </c>
      <c r="GX415" s="1">
        <v>19.899999999999999</v>
      </c>
      <c r="GY415" s="1">
        <v>21.8</v>
      </c>
      <c r="GZ415" s="1">
        <v>21.7</v>
      </c>
      <c r="HA415" s="1">
        <v>21.1</v>
      </c>
      <c r="HB415" s="1">
        <v>21.6</v>
      </c>
      <c r="HC415" s="1">
        <v>21.8</v>
      </c>
      <c r="HD415" s="1">
        <v>20.6</v>
      </c>
      <c r="HE415" s="1">
        <v>20.399999999999999</v>
      </c>
      <c r="HF415" s="1">
        <v>22.3</v>
      </c>
      <c r="HG415" s="1">
        <v>21</v>
      </c>
      <c r="HH415" s="1">
        <v>20.3</v>
      </c>
      <c r="HI415" s="1">
        <v>20.8</v>
      </c>
      <c r="HJ415" s="1">
        <v>21.2</v>
      </c>
      <c r="HK415" s="1">
        <v>21.8</v>
      </c>
      <c r="HL415" s="1">
        <v>22.3</v>
      </c>
      <c r="HM415" s="1">
        <v>22</v>
      </c>
      <c r="HN415" s="1">
        <v>21.8</v>
      </c>
      <c r="HO415" s="1">
        <v>21.3</v>
      </c>
      <c r="HP415" s="1">
        <v>22</v>
      </c>
      <c r="HQ415" s="1">
        <v>18.8</v>
      </c>
      <c r="HR415" s="1">
        <v>20.399999999999999</v>
      </c>
      <c r="HS415" s="1">
        <v>21.5</v>
      </c>
      <c r="HT415" s="1">
        <v>23</v>
      </c>
      <c r="HU415" s="1">
        <v>20.8</v>
      </c>
      <c r="HV415" s="1">
        <v>20.9</v>
      </c>
      <c r="HW415" s="1">
        <v>22.2</v>
      </c>
      <c r="HX415" s="1">
        <v>22.1</v>
      </c>
      <c r="HY415" s="1">
        <v>22.3</v>
      </c>
      <c r="HZ415" s="1">
        <v>21.4</v>
      </c>
      <c r="IA415" s="1">
        <v>19.399999999999999</v>
      </c>
      <c r="IB415" s="1">
        <v>20.6</v>
      </c>
      <c r="IC415" s="1">
        <v>21.1</v>
      </c>
      <c r="ID415" s="1">
        <v>22.1</v>
      </c>
      <c r="IE415" s="1">
        <v>20.5</v>
      </c>
      <c r="IF415" s="1">
        <v>19.7</v>
      </c>
      <c r="IG415" s="1">
        <v>20.5</v>
      </c>
      <c r="IH415" s="1">
        <v>20</v>
      </c>
      <c r="II415" s="1">
        <v>21</v>
      </c>
      <c r="IJ415" s="1">
        <v>21</v>
      </c>
      <c r="IK415" s="1">
        <v>21.2</v>
      </c>
      <c r="IL415" s="1">
        <v>19.8</v>
      </c>
      <c r="IM415" s="1">
        <v>22.2</v>
      </c>
      <c r="IN415" s="1">
        <v>65535</v>
      </c>
      <c r="IO415" s="1">
        <v>65535</v>
      </c>
      <c r="IP415" s="1">
        <v>65535</v>
      </c>
      <c r="IQ415" s="1">
        <v>65535</v>
      </c>
      <c r="IR415" s="1">
        <v>65535</v>
      </c>
      <c r="IS415" s="1">
        <v>21.7</v>
      </c>
      <c r="IT415" s="1">
        <v>21.8</v>
      </c>
      <c r="IU415" s="1">
        <v>22.5</v>
      </c>
      <c r="IV415" s="1">
        <v>22.6</v>
      </c>
      <c r="IW415" s="1">
        <v>21.7</v>
      </c>
      <c r="IX415" s="1">
        <v>21</v>
      </c>
      <c r="IY415" s="1">
        <v>21.7</v>
      </c>
      <c r="IZ415" s="1">
        <v>21.4</v>
      </c>
      <c r="JA415" s="1">
        <v>22.5</v>
      </c>
      <c r="JB415" s="1">
        <v>21.1</v>
      </c>
      <c r="JC415" s="1">
        <v>21.1</v>
      </c>
      <c r="JD415" s="1">
        <v>21.2</v>
      </c>
      <c r="JE415" s="1">
        <v>21.8</v>
      </c>
      <c r="JF415" s="1">
        <v>21.7</v>
      </c>
      <c r="JG415" s="1">
        <v>21.5</v>
      </c>
      <c r="JH415" s="1">
        <v>22.9</v>
      </c>
      <c r="JI415" s="1">
        <v>21.7</v>
      </c>
      <c r="JJ415" s="1">
        <v>22.9</v>
      </c>
      <c r="JK415" s="1">
        <v>19.8</v>
      </c>
      <c r="JL415" s="1">
        <v>20.100000000000001</v>
      </c>
      <c r="JM415" s="1">
        <v>21.4</v>
      </c>
      <c r="JN415" s="1">
        <v>22.5</v>
      </c>
      <c r="JO415" s="1">
        <v>21.4</v>
      </c>
      <c r="JP415" s="1">
        <v>22.1</v>
      </c>
      <c r="JQ415" s="1">
        <v>21.7</v>
      </c>
      <c r="JR415" s="1">
        <v>22.1</v>
      </c>
      <c r="JS415" s="1">
        <v>21.1</v>
      </c>
      <c r="JT415" s="1">
        <v>21.8</v>
      </c>
      <c r="JU415" s="1">
        <v>22.5</v>
      </c>
      <c r="JV415" s="1">
        <v>22.6</v>
      </c>
      <c r="JW415" s="1">
        <v>22.5</v>
      </c>
      <c r="JX415" s="1">
        <v>20.7</v>
      </c>
      <c r="JY415" s="1">
        <v>20.399999999999999</v>
      </c>
      <c r="JZ415" s="1">
        <v>21.9</v>
      </c>
      <c r="KA415" s="1">
        <v>21.3</v>
      </c>
      <c r="KB415" s="1">
        <v>21.7</v>
      </c>
      <c r="KC415" s="1">
        <v>22</v>
      </c>
      <c r="KD415" s="1">
        <v>18.899999999999999</v>
      </c>
      <c r="KE415" s="1">
        <v>21.9</v>
      </c>
      <c r="KF415" s="1">
        <v>21.7</v>
      </c>
      <c r="KG415" s="1">
        <v>22.7</v>
      </c>
      <c r="KH415" s="1">
        <v>21.8</v>
      </c>
      <c r="KI415" s="1">
        <v>21.3</v>
      </c>
      <c r="KJ415" s="1">
        <v>21.7</v>
      </c>
      <c r="KK415" s="1">
        <v>21.4</v>
      </c>
      <c r="KL415" s="1">
        <v>21.2</v>
      </c>
      <c r="KM415" s="1">
        <v>22.4</v>
      </c>
      <c r="KN415" s="1">
        <v>22.5</v>
      </c>
      <c r="KO415" s="1">
        <v>21.7</v>
      </c>
      <c r="KP415" s="1">
        <v>21.1</v>
      </c>
      <c r="KQ415" s="1">
        <v>22.5</v>
      </c>
      <c r="KR415" s="1">
        <v>21.5</v>
      </c>
      <c r="KS415" s="1">
        <v>21.7</v>
      </c>
      <c r="KT415" s="1">
        <v>20.9</v>
      </c>
      <c r="KU415" s="1">
        <v>21.4</v>
      </c>
      <c r="KV415" s="1">
        <v>21.5</v>
      </c>
      <c r="KW415" s="1">
        <v>21.7</v>
      </c>
      <c r="KX415" s="1">
        <v>22.3</v>
      </c>
      <c r="KY415" s="1">
        <v>21.5</v>
      </c>
      <c r="KZ415" s="1">
        <v>22.6</v>
      </c>
      <c r="LA415" s="1">
        <v>20.5</v>
      </c>
      <c r="LB415" s="1">
        <v>21.6</v>
      </c>
      <c r="LC415" s="1">
        <v>20.9</v>
      </c>
      <c r="LD415" s="1">
        <v>22.3</v>
      </c>
      <c r="LE415" s="1">
        <v>23</v>
      </c>
      <c r="LF415" s="1">
        <v>23.3</v>
      </c>
      <c r="LG415" s="1">
        <v>21.1</v>
      </c>
      <c r="LH415" s="1">
        <v>22.8</v>
      </c>
      <c r="LI415" s="1">
        <v>22.7</v>
      </c>
      <c r="LJ415" s="1">
        <v>21.4</v>
      </c>
      <c r="LK415" s="1">
        <v>23</v>
      </c>
      <c r="LL415" s="1">
        <v>20.9</v>
      </c>
      <c r="LM415" s="1">
        <v>21.8</v>
      </c>
      <c r="LN415" s="1">
        <v>22.8</v>
      </c>
      <c r="LO415" s="1">
        <v>23.9</v>
      </c>
      <c r="LP415" s="1">
        <v>22.4</v>
      </c>
      <c r="LQ415" s="1">
        <v>21.5</v>
      </c>
      <c r="LR415" s="1">
        <v>22.7</v>
      </c>
      <c r="LS415" s="1">
        <v>22</v>
      </c>
      <c r="LT415" s="1">
        <v>21.4</v>
      </c>
      <c r="LU415" s="1">
        <v>22.7</v>
      </c>
      <c r="LV415" s="1">
        <v>22.5</v>
      </c>
      <c r="LW415" s="1">
        <v>22.4</v>
      </c>
      <c r="LX415" s="1">
        <v>22</v>
      </c>
      <c r="LY415" s="1">
        <v>22.5</v>
      </c>
      <c r="LZ415" s="1">
        <v>22.7</v>
      </c>
      <c r="MA415" s="1">
        <v>20.7</v>
      </c>
      <c r="MB415" s="1">
        <v>22.8</v>
      </c>
      <c r="MC415" s="1">
        <v>22.5</v>
      </c>
      <c r="MD415" s="1">
        <v>22.8</v>
      </c>
      <c r="ME415" s="1">
        <v>65535</v>
      </c>
      <c r="MF415" s="1">
        <v>65535</v>
      </c>
      <c r="MG415" s="1">
        <v>65535</v>
      </c>
      <c r="MH415" s="1">
        <v>65535</v>
      </c>
      <c r="MI415" s="1">
        <v>65535</v>
      </c>
      <c r="MJ415" s="1">
        <v>65535</v>
      </c>
      <c r="MK415" s="1">
        <v>65535</v>
      </c>
      <c r="ML415" s="1">
        <v>65535</v>
      </c>
      <c r="MM415" s="1">
        <v>65535</v>
      </c>
      <c r="MN415" s="1">
        <v>65535</v>
      </c>
      <c r="MO415" s="1">
        <v>65535</v>
      </c>
      <c r="MP415" s="1">
        <v>65535</v>
      </c>
      <c r="MQ415" s="1">
        <v>65535</v>
      </c>
      <c r="MR415" s="1">
        <v>65535</v>
      </c>
      <c r="MS415" s="1">
        <v>65535</v>
      </c>
      <c r="MT415" s="1">
        <v>65535</v>
      </c>
      <c r="MU415" s="1">
        <v>65535</v>
      </c>
      <c r="MV415" s="1">
        <v>65535</v>
      </c>
      <c r="MW415" s="1">
        <v>65535</v>
      </c>
      <c r="MX415" s="1">
        <v>65535</v>
      </c>
      <c r="MY415" s="1">
        <v>65535</v>
      </c>
      <c r="MZ415" s="1">
        <v>65535</v>
      </c>
      <c r="NA415" s="1">
        <v>65535</v>
      </c>
      <c r="NB415" s="1">
        <v>65535</v>
      </c>
      <c r="NC415" s="1">
        <v>65535</v>
      </c>
      <c r="ND415" s="1">
        <v>65535</v>
      </c>
      <c r="NE415" s="1">
        <v>65535</v>
      </c>
      <c r="NF415" s="1">
        <v>65535</v>
      </c>
      <c r="NG415" s="1">
        <v>65535</v>
      </c>
      <c r="NH415" s="1">
        <v>65535</v>
      </c>
      <c r="NI415" s="1">
        <v>23.6</v>
      </c>
      <c r="NJ415" s="6">
        <f t="shared" si="319"/>
        <v>0.967741935483871</v>
      </c>
      <c r="NK415" s="3">
        <f t="shared" si="320"/>
        <v>0.9642857142857143</v>
      </c>
      <c r="NL415" s="3">
        <f t="shared" si="321"/>
        <v>1</v>
      </c>
      <c r="NM415" s="3">
        <f t="shared" si="322"/>
        <v>1</v>
      </c>
      <c r="NN415" s="3">
        <f t="shared" si="323"/>
        <v>1</v>
      </c>
      <c r="NO415" s="3">
        <f t="shared" si="324"/>
        <v>1</v>
      </c>
      <c r="NP415" s="3">
        <f t="shared" si="325"/>
        <v>1</v>
      </c>
      <c r="NQ415" s="3">
        <f t="shared" si="326"/>
        <v>0.87096774193548387</v>
      </c>
      <c r="NR415" s="3">
        <f t="shared" si="327"/>
        <v>0.96666666666666667</v>
      </c>
      <c r="NS415" s="3">
        <f t="shared" si="328"/>
        <v>1</v>
      </c>
      <c r="NT415" s="3">
        <f t="shared" si="329"/>
        <v>1</v>
      </c>
      <c r="NU415" s="3">
        <f t="shared" si="330"/>
        <v>3.2258064516129031E-2</v>
      </c>
      <c r="NV415" s="3">
        <f t="shared" si="331"/>
        <v>0.89863013698630134</v>
      </c>
      <c r="NW415" s="5">
        <f t="shared" si="332"/>
        <v>23.499999999999996</v>
      </c>
      <c r="NX415" s="1">
        <f t="shared" si="333"/>
        <v>23.977777777777778</v>
      </c>
      <c r="NY415" s="1">
        <f t="shared" si="334"/>
        <v>23.164516129032258</v>
      </c>
      <c r="NZ415" s="1">
        <f t="shared" si="335"/>
        <v>22.34333333333333</v>
      </c>
      <c r="OA415" s="1">
        <f t="shared" si="336"/>
        <v>22.058064516129029</v>
      </c>
      <c r="OB415" s="1">
        <f t="shared" si="337"/>
        <v>21.603333333333328</v>
      </c>
      <c r="OC415" s="1">
        <f t="shared" si="338"/>
        <v>21.138709677419353</v>
      </c>
      <c r="OD415" s="1">
        <f t="shared" si="339"/>
        <v>21.096296296296298</v>
      </c>
      <c r="OE415" s="1">
        <f t="shared" si="340"/>
        <v>21.7</v>
      </c>
      <c r="OF415" s="1">
        <f t="shared" si="341"/>
        <v>21.64516129032258</v>
      </c>
      <c r="OG415" s="1">
        <f t="shared" si="342"/>
        <v>22.186666666666664</v>
      </c>
      <c r="OH415" s="1" t="e">
        <f t="shared" si="343"/>
        <v>#N/A</v>
      </c>
      <c r="OI415" s="111" t="e">
        <f>NA()</f>
        <v>#N/A</v>
      </c>
      <c r="OJ415" s="112" t="e">
        <f>NA()</f>
        <v>#N/A</v>
      </c>
      <c r="OK415" s="112" t="e">
        <f>NA()</f>
        <v>#N/A</v>
      </c>
      <c r="OL415" s="112" t="e">
        <f>NA()</f>
        <v>#N/A</v>
      </c>
      <c r="OM415" s="112" t="e">
        <f>NA()</f>
        <v>#N/A</v>
      </c>
      <c r="ON415" s="112" t="e">
        <f>NA()</f>
        <v>#N/A</v>
      </c>
      <c r="OO415" s="112" t="e">
        <f>NA()</f>
        <v>#N/A</v>
      </c>
      <c r="OP415" s="112" t="e">
        <f>NA()</f>
        <v>#N/A</v>
      </c>
      <c r="OQ415" s="112" t="e">
        <f>NA()</f>
        <v>#N/A</v>
      </c>
      <c r="OR415" s="112" t="e">
        <f>NA()</f>
        <v>#N/A</v>
      </c>
      <c r="OS415" s="112" t="e">
        <f>NA()</f>
        <v>#N/A</v>
      </c>
      <c r="OT415" s="112" t="e">
        <f>NA()</f>
        <v>#N/A</v>
      </c>
      <c r="OU415" s="5" t="e">
        <f t="shared" si="295"/>
        <v>#N/A</v>
      </c>
      <c r="OV415" s="1" t="e">
        <f t="shared" si="296"/>
        <v>#N/A</v>
      </c>
      <c r="OW415" s="1" t="e">
        <f t="shared" si="297"/>
        <v>#N/A</v>
      </c>
      <c r="OX415" s="1" t="e">
        <f t="shared" si="298"/>
        <v>#N/A</v>
      </c>
      <c r="OY415" s="1" t="e">
        <f t="shared" si="299"/>
        <v>#N/A</v>
      </c>
      <c r="OZ415" s="1" t="e">
        <f t="shared" si="300"/>
        <v>#N/A</v>
      </c>
      <c r="PA415" s="1" t="e">
        <f t="shared" si="301"/>
        <v>#N/A</v>
      </c>
      <c r="PB415" s="1" t="e">
        <f t="shared" si="302"/>
        <v>#N/A</v>
      </c>
      <c r="PC415" s="1" t="e">
        <f t="shared" si="303"/>
        <v>#N/A</v>
      </c>
      <c r="PD415" s="1" t="e">
        <f t="shared" si="304"/>
        <v>#N/A</v>
      </c>
      <c r="PE415" s="1" t="e">
        <f t="shared" si="305"/>
        <v>#N/A</v>
      </c>
      <c r="PF415" s="1" t="e">
        <f t="shared" si="306"/>
        <v>#N/A</v>
      </c>
      <c r="PG415" s="111" t="e">
        <f>NA()</f>
        <v>#N/A</v>
      </c>
      <c r="PH415" s="112" t="e">
        <f>NA()</f>
        <v>#N/A</v>
      </c>
      <c r="PI415" s="112" t="e">
        <f>NA()</f>
        <v>#N/A</v>
      </c>
      <c r="PJ415" s="112" t="e">
        <f>NA()</f>
        <v>#N/A</v>
      </c>
      <c r="PK415" s="112" t="e">
        <f>NA()</f>
        <v>#N/A</v>
      </c>
      <c r="PL415" s="112" t="e">
        <f>NA()</f>
        <v>#N/A</v>
      </c>
      <c r="PM415" s="112" t="e">
        <f>NA()</f>
        <v>#N/A</v>
      </c>
      <c r="PN415" s="112" t="e">
        <f>NA()</f>
        <v>#N/A</v>
      </c>
      <c r="PO415" s="112" t="e">
        <f>NA()</f>
        <v>#N/A</v>
      </c>
      <c r="PP415" s="112" t="e">
        <f>NA()</f>
        <v>#N/A</v>
      </c>
      <c r="PQ415" s="112" t="e">
        <f>NA()</f>
        <v>#N/A</v>
      </c>
      <c r="PR415" s="137" t="e">
        <f>NA()</f>
        <v>#N/A</v>
      </c>
      <c r="PS415" s="5">
        <f t="array" ref="PS415">+IF(ISERROR($NW415)=FALSE,MIN(IF($H415:$AL415&lt;65534,$H415:$AL415,"")),NA())</f>
        <v>19.7</v>
      </c>
      <c r="PT415" s="1">
        <f t="array" ref="PT415">+IF(ISERROR($NX415)=FALSE,MIN(IF($AM415:$BN415&lt;65534,$AM415:$BN415,"")),NA())</f>
        <v>21.6</v>
      </c>
      <c r="PU415" s="1">
        <f t="array" ref="PU415">+IF(ISERROR($NY415)=FALSE,MIN(IF($BP415:$CT415&lt;65534,$BP415:$CT415,"")),NA())</f>
        <v>19.100000000000001</v>
      </c>
      <c r="PV415" s="1">
        <f t="array" ref="PV415">+IF(ISERROR($NZ415)=FALSE,MIN(IF($CU415:$DX415&lt;65534,$CU415:$DX415,"")),NA())</f>
        <v>20.6</v>
      </c>
      <c r="PW415" s="1">
        <f t="array" ref="PW415">+IF(ISERROR($OA415)=FALSE,MIN(IF($DY415:$FC415&lt;65534,$DY415:$FC415,"")),NA())</f>
        <v>20.3</v>
      </c>
      <c r="PX415" s="1">
        <f t="array" ref="PX415">+IF(ISERROR($OB415)=FALSE,MIN(IF($FD415:$GG415&lt;65534,$FD415:$GG415,"")),NA())</f>
        <v>19.100000000000001</v>
      </c>
      <c r="PY415" s="1">
        <f t="array" ref="PY415">+IF(ISERROR($OC415)=FALSE,MIN(IF($GH415:$HL415&lt;65534,$GH415:$HL415,"")),NA())</f>
        <v>18.8</v>
      </c>
      <c r="PZ415" s="1">
        <f t="array" ref="PZ415">+IF(ISERROR($OD415)=FALSE,MIN(IF($HM415:$IQ415&lt;65534,$HM415:$IQ415,"")),NA())</f>
        <v>18.8</v>
      </c>
      <c r="QA415" s="1">
        <f t="array" ref="QA415">+IF(ISERROR($OE415)=FALSE,MIN(IF($IR415:$JU415&lt;65534,$IR415:$JU415,"")),NA())</f>
        <v>19.8</v>
      </c>
      <c r="QB415" s="1">
        <f t="array" ref="QB415">+IF(ISERROR($OF415)=FALSE,MIN(IF($JV415:$KZ415&lt;65534,$JV415:$KZ415,"")),NA())</f>
        <v>18.899999999999999</v>
      </c>
      <c r="QC415" s="1">
        <f t="array" ref="QC415">+IF(ISERROR($OG415)=FALSE,MIN(IF($LA415:$MD415&lt;65534,$LA415:$MD415,"")),NA())</f>
        <v>20.5</v>
      </c>
      <c r="QD415" s="1" t="e">
        <f t="array" ref="QD415">+IF(ISERROR($OH415)=FALSE,MIN(IF($ME415:$NI415&lt;65534,$ME415:$NI415,"")),NA())</f>
        <v>#N/A</v>
      </c>
      <c r="QE415" s="5" t="e">
        <f t="shared" si="307"/>
        <v>#N/A</v>
      </c>
      <c r="QF415" s="1" t="e">
        <f t="shared" si="308"/>
        <v>#N/A</v>
      </c>
      <c r="QG415" s="1" t="e">
        <f t="shared" si="309"/>
        <v>#N/A</v>
      </c>
      <c r="QH415" s="1" t="e">
        <f t="shared" si="310"/>
        <v>#N/A</v>
      </c>
      <c r="QI415" s="1" t="e">
        <f t="shared" si="311"/>
        <v>#N/A</v>
      </c>
      <c r="QJ415" s="1" t="e">
        <f t="shared" si="312"/>
        <v>#N/A</v>
      </c>
      <c r="QK415" s="1" t="e">
        <f t="shared" si="313"/>
        <v>#N/A</v>
      </c>
      <c r="QL415" s="1" t="e">
        <f t="shared" si="314"/>
        <v>#N/A</v>
      </c>
      <c r="QM415" s="1" t="e">
        <f t="shared" si="315"/>
        <v>#N/A</v>
      </c>
      <c r="QN415" s="1" t="e">
        <f t="shared" si="316"/>
        <v>#N/A</v>
      </c>
      <c r="QO415" s="1" t="e">
        <f t="shared" si="317"/>
        <v>#N/A</v>
      </c>
      <c r="QP415" s="1" t="e">
        <f t="shared" si="318"/>
        <v>#N/A</v>
      </c>
      <c r="QQ415" s="5" t="s">
        <v>893</v>
      </c>
    </row>
    <row r="416" spans="1:459" s="1" customFormat="1" x14ac:dyDescent="0.2">
      <c r="A416" s="107">
        <v>33035010</v>
      </c>
      <c r="B416" s="108">
        <v>-71.34075</v>
      </c>
      <c r="C416" s="108">
        <v>4.5744166666666661</v>
      </c>
      <c r="D416" s="109">
        <v>200</v>
      </c>
      <c r="E416" s="110" t="s">
        <v>888</v>
      </c>
      <c r="F416" s="110" t="s">
        <v>889</v>
      </c>
      <c r="G416" s="110" t="s">
        <v>38</v>
      </c>
      <c r="H416" s="1">
        <v>65535</v>
      </c>
      <c r="I416" s="1">
        <v>65535</v>
      </c>
      <c r="J416" s="1">
        <v>65535</v>
      </c>
      <c r="K416" s="1">
        <v>65535</v>
      </c>
      <c r="L416" s="1">
        <v>65535</v>
      </c>
      <c r="M416" s="1">
        <v>65535</v>
      </c>
      <c r="N416" s="1">
        <v>65535</v>
      </c>
      <c r="O416" s="1">
        <v>65535</v>
      </c>
      <c r="P416" s="1">
        <v>65535</v>
      </c>
      <c r="Q416" s="1">
        <v>65535</v>
      </c>
      <c r="R416" s="1">
        <v>65535</v>
      </c>
      <c r="S416" s="1">
        <v>65535</v>
      </c>
      <c r="T416" s="1">
        <v>65535</v>
      </c>
      <c r="U416" s="1">
        <v>65535</v>
      </c>
      <c r="V416" s="1">
        <v>65535</v>
      </c>
      <c r="W416" s="1">
        <v>65535</v>
      </c>
      <c r="X416" s="1">
        <v>65535</v>
      </c>
      <c r="Y416" s="1">
        <v>65535</v>
      </c>
      <c r="Z416" s="1">
        <v>65535</v>
      </c>
      <c r="AA416" s="1">
        <v>65535</v>
      </c>
      <c r="AB416" s="1">
        <v>65535</v>
      </c>
      <c r="AC416" s="1">
        <v>65535</v>
      </c>
      <c r="AD416" s="1">
        <v>65535</v>
      </c>
      <c r="AE416" s="1">
        <v>65535</v>
      </c>
      <c r="AF416" s="1">
        <v>65535</v>
      </c>
      <c r="AG416" s="1">
        <v>65535</v>
      </c>
      <c r="AH416" s="1">
        <v>65535</v>
      </c>
      <c r="AI416" s="1">
        <v>65535</v>
      </c>
      <c r="AJ416" s="1">
        <v>65535</v>
      </c>
      <c r="AK416" s="1">
        <v>65535</v>
      </c>
      <c r="AL416" s="1">
        <v>65535</v>
      </c>
      <c r="AM416" s="1">
        <v>65535</v>
      </c>
      <c r="AN416" s="1">
        <v>65535</v>
      </c>
      <c r="AO416" s="1">
        <v>65535</v>
      </c>
      <c r="AP416" s="1">
        <v>65535</v>
      </c>
      <c r="AQ416" s="1">
        <v>65535</v>
      </c>
      <c r="AR416" s="1">
        <v>65535</v>
      </c>
      <c r="AS416" s="1">
        <v>65535</v>
      </c>
      <c r="AT416" s="1">
        <v>65535</v>
      </c>
      <c r="AU416" s="1">
        <v>65535</v>
      </c>
      <c r="AV416" s="1">
        <v>65535</v>
      </c>
      <c r="AW416" s="1">
        <v>65535</v>
      </c>
      <c r="AX416" s="1">
        <v>65535</v>
      </c>
      <c r="AY416" s="1">
        <v>65535</v>
      </c>
      <c r="AZ416" s="1">
        <v>65535</v>
      </c>
      <c r="BA416" s="1">
        <v>65535</v>
      </c>
      <c r="BB416" s="1">
        <v>65535</v>
      </c>
      <c r="BC416" s="1">
        <v>65535</v>
      </c>
      <c r="BD416" s="1">
        <v>65535</v>
      </c>
      <c r="BE416" s="1">
        <v>65535</v>
      </c>
      <c r="BF416" s="1">
        <v>65535</v>
      </c>
      <c r="BG416" s="1">
        <v>65535</v>
      </c>
      <c r="BH416" s="1">
        <v>65535</v>
      </c>
      <c r="BI416" s="1">
        <v>65535</v>
      </c>
      <c r="BJ416" s="1">
        <v>65535</v>
      </c>
      <c r="BK416" s="1">
        <v>65535</v>
      </c>
      <c r="BL416" s="1">
        <v>65535</v>
      </c>
      <c r="BM416" s="1">
        <v>65535</v>
      </c>
      <c r="BN416" s="1">
        <v>65535</v>
      </c>
      <c r="BO416" s="102"/>
      <c r="BP416" s="1">
        <v>65535</v>
      </c>
      <c r="BQ416" s="1">
        <v>65535</v>
      </c>
      <c r="BR416" s="1">
        <v>65535</v>
      </c>
      <c r="BS416" s="1">
        <v>65535</v>
      </c>
      <c r="BT416" s="1">
        <v>65535</v>
      </c>
      <c r="BU416" s="1">
        <v>65535</v>
      </c>
      <c r="BV416" s="1">
        <v>65535</v>
      </c>
      <c r="BW416" s="1">
        <v>65535</v>
      </c>
      <c r="BX416" s="1">
        <v>65535</v>
      </c>
      <c r="BY416" s="1">
        <v>65535</v>
      </c>
      <c r="BZ416" s="1">
        <v>65535</v>
      </c>
      <c r="CA416" s="1">
        <v>65535</v>
      </c>
      <c r="CB416" s="1">
        <v>65535</v>
      </c>
      <c r="CC416" s="1">
        <v>65535</v>
      </c>
      <c r="CD416" s="1">
        <v>65535</v>
      </c>
      <c r="CE416" s="1">
        <v>65535</v>
      </c>
      <c r="CF416" s="1">
        <v>65535</v>
      </c>
      <c r="CG416" s="1">
        <v>65535</v>
      </c>
      <c r="CH416" s="1">
        <v>65535</v>
      </c>
      <c r="CI416" s="1">
        <v>65535</v>
      </c>
      <c r="CJ416" s="1">
        <v>65535</v>
      </c>
      <c r="CK416" s="1">
        <v>65535</v>
      </c>
      <c r="CL416" s="1">
        <v>65535</v>
      </c>
      <c r="CM416" s="1">
        <v>65535</v>
      </c>
      <c r="CN416" s="1">
        <v>65535</v>
      </c>
      <c r="CO416" s="1">
        <v>65535</v>
      </c>
      <c r="CP416" s="1">
        <v>65535</v>
      </c>
      <c r="CQ416" s="1">
        <v>65535</v>
      </c>
      <c r="CR416" s="1">
        <v>65535</v>
      </c>
      <c r="CS416" s="1">
        <v>65535</v>
      </c>
      <c r="CT416" s="1">
        <v>65535</v>
      </c>
      <c r="CU416" s="1">
        <v>65535</v>
      </c>
      <c r="CV416" s="1">
        <v>65535</v>
      </c>
      <c r="CW416" s="1">
        <v>65535</v>
      </c>
      <c r="CX416" s="1">
        <v>22.51</v>
      </c>
      <c r="CY416" s="1">
        <v>23.73</v>
      </c>
      <c r="CZ416" s="1">
        <v>23.04</v>
      </c>
      <c r="DA416" s="1">
        <v>21.95</v>
      </c>
      <c r="DB416" s="1">
        <v>23.38</v>
      </c>
      <c r="DC416" s="1">
        <v>23.31</v>
      </c>
      <c r="DD416" s="1">
        <v>23.95</v>
      </c>
      <c r="DE416" s="1">
        <v>23.92</v>
      </c>
      <c r="DF416" s="1">
        <v>23.88</v>
      </c>
      <c r="DG416" s="1">
        <v>22.47</v>
      </c>
      <c r="DH416" s="1">
        <v>24.32</v>
      </c>
      <c r="DI416" s="1">
        <v>23.14</v>
      </c>
      <c r="DJ416" s="1">
        <v>22.8</v>
      </c>
      <c r="DK416" s="1">
        <v>23.81</v>
      </c>
      <c r="DL416" s="1">
        <v>22.74</v>
      </c>
      <c r="DM416" s="1">
        <v>23.38</v>
      </c>
      <c r="DN416" s="1">
        <v>23.96</v>
      </c>
      <c r="DO416" s="1">
        <v>23.54</v>
      </c>
      <c r="DP416" s="1">
        <v>22.73</v>
      </c>
      <c r="DQ416" s="1">
        <v>23.48</v>
      </c>
      <c r="DR416" s="1">
        <v>23.29</v>
      </c>
      <c r="DS416" s="1">
        <v>22.81</v>
      </c>
      <c r="DT416" s="1">
        <v>23.79</v>
      </c>
      <c r="DU416" s="1">
        <v>23.4</v>
      </c>
      <c r="DV416" s="1">
        <v>23.51</v>
      </c>
      <c r="DW416" s="1">
        <v>23.11</v>
      </c>
      <c r="DX416" s="1">
        <v>23.41</v>
      </c>
      <c r="DY416" s="1">
        <v>24.13</v>
      </c>
      <c r="DZ416" s="1">
        <v>24.35</v>
      </c>
      <c r="EA416" s="1">
        <v>24.78</v>
      </c>
      <c r="EB416" s="1">
        <v>23.27</v>
      </c>
      <c r="EC416" s="1">
        <v>23.3</v>
      </c>
      <c r="ED416" s="1">
        <v>23.49</v>
      </c>
      <c r="EE416" s="1">
        <v>23.31</v>
      </c>
      <c r="EF416" s="1">
        <v>23.74</v>
      </c>
      <c r="EG416" s="1">
        <v>23.04</v>
      </c>
      <c r="EH416" s="1">
        <v>21.58</v>
      </c>
      <c r="EI416" s="1">
        <v>23.8</v>
      </c>
      <c r="EJ416" s="1">
        <v>22.93</v>
      </c>
      <c r="EK416" s="1">
        <v>23.41</v>
      </c>
      <c r="EL416" s="1">
        <v>22.98</v>
      </c>
      <c r="EM416" s="1">
        <v>22.15</v>
      </c>
      <c r="EN416" s="1">
        <v>23.63</v>
      </c>
      <c r="EO416" s="1">
        <v>21.91</v>
      </c>
      <c r="EP416" s="1">
        <v>22.35</v>
      </c>
      <c r="EQ416" s="1">
        <v>23.7</v>
      </c>
      <c r="ER416" s="1">
        <v>21.88</v>
      </c>
      <c r="ES416" s="1">
        <v>22.82</v>
      </c>
      <c r="ET416" s="1">
        <v>23.24</v>
      </c>
      <c r="EU416" s="1">
        <v>22.94</v>
      </c>
      <c r="EV416" s="1">
        <v>22.62</v>
      </c>
      <c r="EW416" s="1">
        <v>23.98</v>
      </c>
      <c r="EX416" s="1">
        <v>23.26</v>
      </c>
      <c r="EY416" s="1">
        <v>22.75</v>
      </c>
      <c r="EZ416" s="1">
        <v>22.62</v>
      </c>
      <c r="FA416" s="1">
        <v>23.08</v>
      </c>
      <c r="FB416" s="1">
        <v>23.71</v>
      </c>
      <c r="FC416" s="1">
        <v>22.64</v>
      </c>
      <c r="FD416" s="1">
        <v>23.9</v>
      </c>
      <c r="FE416" s="1">
        <v>22.55</v>
      </c>
      <c r="FF416" s="1">
        <v>23.05</v>
      </c>
      <c r="FG416" s="1">
        <v>23.16</v>
      </c>
      <c r="FH416" s="1">
        <v>21.17</v>
      </c>
      <c r="FI416" s="1">
        <v>22.16</v>
      </c>
      <c r="FJ416" s="1">
        <v>21.28</v>
      </c>
      <c r="FK416" s="1">
        <v>21.91</v>
      </c>
      <c r="FL416" s="1">
        <v>23.33</v>
      </c>
      <c r="FM416" s="1">
        <v>23.3</v>
      </c>
      <c r="FN416" s="1">
        <v>23.69</v>
      </c>
      <c r="FO416" s="1">
        <v>22.31</v>
      </c>
      <c r="FP416" s="1">
        <v>23</v>
      </c>
      <c r="FQ416" s="1">
        <v>22.31</v>
      </c>
      <c r="FR416" s="1">
        <v>23.91</v>
      </c>
      <c r="FS416" s="1">
        <v>22.52</v>
      </c>
      <c r="FT416" s="1">
        <v>22.46</v>
      </c>
      <c r="FU416" s="1">
        <v>22.76</v>
      </c>
      <c r="FV416" s="1">
        <v>23.45</v>
      </c>
      <c r="FW416" s="1">
        <v>22.34</v>
      </c>
      <c r="FX416" s="1">
        <v>22.59</v>
      </c>
      <c r="FY416" s="1">
        <v>22.9</v>
      </c>
      <c r="FZ416" s="1">
        <v>23.06</v>
      </c>
      <c r="GA416" s="1">
        <v>21.95</v>
      </c>
      <c r="GB416" s="1">
        <v>22.18</v>
      </c>
      <c r="GC416" s="1">
        <v>23.47</v>
      </c>
      <c r="GD416" s="1">
        <v>65535</v>
      </c>
      <c r="GE416" s="1">
        <v>23.82</v>
      </c>
      <c r="GF416" s="1">
        <v>20.85</v>
      </c>
      <c r="GG416" s="1">
        <v>22.91</v>
      </c>
      <c r="GH416" s="1">
        <v>22.22</v>
      </c>
      <c r="GI416" s="1">
        <v>22.53</v>
      </c>
      <c r="GJ416" s="1">
        <v>22.78</v>
      </c>
      <c r="GK416" s="1">
        <v>24.15</v>
      </c>
      <c r="GL416" s="1">
        <v>23.46</v>
      </c>
      <c r="GM416" s="1">
        <v>19.940000000000001</v>
      </c>
      <c r="GN416" s="1">
        <v>23.67</v>
      </c>
      <c r="GO416" s="1">
        <v>20.82</v>
      </c>
      <c r="GP416" s="1">
        <v>22.18</v>
      </c>
      <c r="GQ416" s="1">
        <v>21.24</v>
      </c>
      <c r="GR416" s="1">
        <v>22.21</v>
      </c>
      <c r="GS416" s="1">
        <v>22.62</v>
      </c>
      <c r="GT416" s="1">
        <v>22.95</v>
      </c>
      <c r="GU416" s="1">
        <v>22.44</v>
      </c>
      <c r="GV416" s="1">
        <v>21.88</v>
      </c>
      <c r="GW416" s="1">
        <v>22.8</v>
      </c>
      <c r="GX416" s="1">
        <v>22.77</v>
      </c>
      <c r="GY416" s="1">
        <v>23.6</v>
      </c>
      <c r="GZ416" s="1">
        <v>22.16</v>
      </c>
      <c r="HA416" s="1">
        <v>22.83</v>
      </c>
      <c r="HB416" s="1">
        <v>21.78</v>
      </c>
      <c r="HC416" s="1">
        <v>22.77</v>
      </c>
      <c r="HD416" s="1">
        <v>22.56</v>
      </c>
      <c r="HE416" s="1">
        <v>22.46</v>
      </c>
      <c r="HF416" s="1">
        <v>22.99</v>
      </c>
      <c r="HG416" s="1">
        <v>21.49</v>
      </c>
      <c r="HH416" s="1">
        <v>21.01</v>
      </c>
      <c r="HI416" s="1">
        <v>22.49</v>
      </c>
      <c r="HJ416" s="1">
        <v>22.12</v>
      </c>
      <c r="HK416" s="1">
        <v>22.62</v>
      </c>
      <c r="HL416" s="1">
        <v>21.57</v>
      </c>
      <c r="HM416" s="1">
        <v>21.86</v>
      </c>
      <c r="HN416" s="1">
        <v>21.86</v>
      </c>
      <c r="HO416" s="1">
        <v>21.88</v>
      </c>
      <c r="HP416" s="1">
        <v>22.37</v>
      </c>
      <c r="HQ416" s="1">
        <v>20.57</v>
      </c>
      <c r="HR416" s="1">
        <v>20.61</v>
      </c>
      <c r="HS416" s="1">
        <v>21.15</v>
      </c>
      <c r="HT416" s="1">
        <v>23.08</v>
      </c>
      <c r="HU416" s="1">
        <v>20.48</v>
      </c>
      <c r="HV416" s="1">
        <v>22.2</v>
      </c>
      <c r="HW416" s="1">
        <v>22.34</v>
      </c>
      <c r="HX416" s="1">
        <v>22.13</v>
      </c>
      <c r="HY416" s="1">
        <v>21.99</v>
      </c>
      <c r="HZ416" s="1">
        <v>21.59</v>
      </c>
      <c r="IA416" s="1">
        <v>21.91</v>
      </c>
      <c r="IB416" s="1">
        <v>65535</v>
      </c>
      <c r="IC416" s="1">
        <v>21.53</v>
      </c>
      <c r="ID416" s="1">
        <v>22.59</v>
      </c>
      <c r="IE416" s="1">
        <v>21.51</v>
      </c>
      <c r="IF416" s="1">
        <v>21.26</v>
      </c>
      <c r="IG416" s="1">
        <v>19.420000000000002</v>
      </c>
      <c r="IH416" s="1">
        <v>23.38</v>
      </c>
      <c r="II416" s="1">
        <v>23.03</v>
      </c>
      <c r="IJ416" s="1">
        <v>21.21</v>
      </c>
      <c r="IK416" s="1">
        <v>22.2</v>
      </c>
      <c r="IL416" s="1">
        <v>22.75</v>
      </c>
      <c r="IM416" s="1">
        <v>22.09</v>
      </c>
      <c r="IN416" s="1">
        <v>22.3</v>
      </c>
      <c r="IO416" s="1">
        <v>21.6</v>
      </c>
      <c r="IP416" s="1">
        <v>23.15</v>
      </c>
      <c r="IQ416" s="1">
        <v>22.44</v>
      </c>
      <c r="IR416" s="1">
        <v>22.71</v>
      </c>
      <c r="IS416" s="1">
        <v>21.29</v>
      </c>
      <c r="IT416" s="1">
        <v>23.21</v>
      </c>
      <c r="IU416" s="1">
        <v>21.22</v>
      </c>
      <c r="IV416" s="1">
        <v>22.83</v>
      </c>
      <c r="IW416" s="1">
        <v>20.62</v>
      </c>
      <c r="IX416" s="1">
        <v>22.17</v>
      </c>
      <c r="IY416" s="1">
        <v>22.4</v>
      </c>
      <c r="IZ416" s="1">
        <v>21.88</v>
      </c>
      <c r="JA416" s="1">
        <v>22.42</v>
      </c>
      <c r="JB416" s="1">
        <v>22.53</v>
      </c>
      <c r="JC416" s="1">
        <v>24.48</v>
      </c>
      <c r="JD416" s="1">
        <v>21.65</v>
      </c>
      <c r="JE416" s="1">
        <v>23.17</v>
      </c>
      <c r="JF416" s="1">
        <v>22.7</v>
      </c>
      <c r="JG416" s="1">
        <v>21.56</v>
      </c>
      <c r="JH416" s="1">
        <v>24.52</v>
      </c>
      <c r="JI416" s="1">
        <v>21.61</v>
      </c>
      <c r="JJ416" s="1">
        <v>24.06</v>
      </c>
      <c r="JK416" s="1">
        <v>24.76</v>
      </c>
      <c r="JL416" s="1">
        <v>20.65</v>
      </c>
      <c r="JM416" s="1">
        <v>23.37</v>
      </c>
      <c r="JN416" s="1">
        <v>20.45</v>
      </c>
      <c r="JO416" s="1">
        <v>21.32</v>
      </c>
      <c r="JP416" s="1">
        <v>22.38</v>
      </c>
      <c r="JQ416" s="1">
        <v>22.81</v>
      </c>
      <c r="JR416" s="1">
        <v>24.01</v>
      </c>
      <c r="JS416" s="1">
        <v>21.98</v>
      </c>
      <c r="JT416" s="1">
        <v>22.13</v>
      </c>
      <c r="JU416" s="1">
        <v>20.309999999999999</v>
      </c>
      <c r="JV416" s="1">
        <v>22.31</v>
      </c>
      <c r="JW416" s="1">
        <v>25.04</v>
      </c>
      <c r="JX416" s="1">
        <v>21.37</v>
      </c>
      <c r="JY416" s="1">
        <v>21.09</v>
      </c>
      <c r="JZ416" s="1">
        <v>23.22</v>
      </c>
      <c r="KA416" s="1">
        <v>22.94</v>
      </c>
      <c r="KB416" s="1">
        <v>22.64</v>
      </c>
      <c r="KC416" s="1">
        <v>23.26</v>
      </c>
      <c r="KD416" s="1">
        <v>21.98</v>
      </c>
      <c r="KE416" s="1">
        <v>21.09</v>
      </c>
      <c r="KF416" s="1">
        <v>22.86</v>
      </c>
      <c r="KG416" s="1">
        <v>22.63</v>
      </c>
      <c r="KH416" s="1">
        <v>22.21</v>
      </c>
      <c r="KI416" s="1">
        <v>22.35</v>
      </c>
      <c r="KJ416" s="1">
        <v>22.7</v>
      </c>
      <c r="KK416" s="1">
        <v>21.9</v>
      </c>
      <c r="KL416" s="1">
        <v>23.25</v>
      </c>
      <c r="KM416" s="1">
        <v>23.12</v>
      </c>
      <c r="KN416" s="1">
        <v>21.78</v>
      </c>
      <c r="KO416" s="1">
        <v>22.72</v>
      </c>
      <c r="KP416" s="1">
        <v>22.05</v>
      </c>
      <c r="KQ416" s="1">
        <v>22.9</v>
      </c>
      <c r="KR416" s="1">
        <v>22.42</v>
      </c>
      <c r="KS416" s="1">
        <v>22.97</v>
      </c>
      <c r="KT416" s="1">
        <v>22.4</v>
      </c>
      <c r="KU416" s="1">
        <v>22.81</v>
      </c>
      <c r="KV416" s="1">
        <v>23.76</v>
      </c>
      <c r="KW416" s="1">
        <v>22.67</v>
      </c>
      <c r="KX416" s="1">
        <v>23.7</v>
      </c>
      <c r="KY416" s="1">
        <v>23.15</v>
      </c>
      <c r="KZ416" s="1">
        <v>22.55</v>
      </c>
      <c r="LA416" s="1">
        <v>20.86</v>
      </c>
      <c r="LB416" s="1">
        <v>22.06</v>
      </c>
      <c r="LC416" s="1">
        <v>22.24</v>
      </c>
      <c r="LD416" s="1">
        <v>23</v>
      </c>
      <c r="LE416" s="1">
        <v>24.07</v>
      </c>
      <c r="LF416" s="1">
        <v>24.17</v>
      </c>
      <c r="LG416" s="1">
        <v>22.67</v>
      </c>
      <c r="LH416" s="1">
        <v>24.28</v>
      </c>
      <c r="LI416" s="1">
        <v>23.73</v>
      </c>
      <c r="LJ416" s="1">
        <v>22.71</v>
      </c>
      <c r="LK416" s="1">
        <v>22.93</v>
      </c>
      <c r="LL416" s="1">
        <v>22.28</v>
      </c>
      <c r="LM416" s="1">
        <v>22.17</v>
      </c>
      <c r="LN416" s="1">
        <v>23.27</v>
      </c>
      <c r="LO416" s="1">
        <v>24.67</v>
      </c>
      <c r="LP416" s="1">
        <v>23.04</v>
      </c>
      <c r="LQ416" s="1">
        <v>23.54</v>
      </c>
      <c r="LR416" s="1">
        <v>23.92</v>
      </c>
      <c r="LS416" s="1">
        <v>23.18</v>
      </c>
      <c r="LT416" s="1">
        <v>24.51</v>
      </c>
      <c r="LU416" s="1">
        <v>22.22</v>
      </c>
      <c r="LV416" s="1">
        <v>22.95</v>
      </c>
      <c r="LW416" s="1">
        <v>23.41</v>
      </c>
      <c r="LX416" s="1">
        <v>23.58</v>
      </c>
      <c r="LY416" s="1">
        <v>22.94</v>
      </c>
      <c r="LZ416" s="1">
        <v>22.68</v>
      </c>
      <c r="MA416" s="1">
        <v>23.38</v>
      </c>
      <c r="MB416" s="1">
        <v>24.82</v>
      </c>
      <c r="MC416" s="1">
        <v>23.21</v>
      </c>
      <c r="MD416" s="1">
        <v>22.63</v>
      </c>
      <c r="ME416" s="1">
        <v>65535</v>
      </c>
      <c r="MF416" s="1">
        <v>65535</v>
      </c>
      <c r="MG416" s="1">
        <v>65535</v>
      </c>
      <c r="MH416" s="1">
        <v>65535</v>
      </c>
      <c r="MI416" s="1">
        <v>65535</v>
      </c>
      <c r="MJ416" s="1">
        <v>65535</v>
      </c>
      <c r="MK416" s="1">
        <v>65535</v>
      </c>
      <c r="ML416" s="1">
        <v>65535</v>
      </c>
      <c r="MM416" s="1">
        <v>65535</v>
      </c>
      <c r="MN416" s="1">
        <v>65535</v>
      </c>
      <c r="MO416" s="1">
        <v>65535</v>
      </c>
      <c r="MP416" s="1">
        <v>65535</v>
      </c>
      <c r="MQ416" s="1">
        <v>65535</v>
      </c>
      <c r="MR416" s="1">
        <v>65535</v>
      </c>
      <c r="MS416" s="1">
        <v>65535</v>
      </c>
      <c r="MT416" s="1">
        <v>65535</v>
      </c>
      <c r="MU416" s="1">
        <v>65535</v>
      </c>
      <c r="MV416" s="1">
        <v>65535</v>
      </c>
      <c r="MW416" s="1">
        <v>65535</v>
      </c>
      <c r="MX416" s="1">
        <v>65535</v>
      </c>
      <c r="MY416" s="1">
        <v>65535</v>
      </c>
      <c r="MZ416" s="1">
        <v>65535</v>
      </c>
      <c r="NA416" s="1">
        <v>65535</v>
      </c>
      <c r="NB416" s="1">
        <v>65535</v>
      </c>
      <c r="NC416" s="1">
        <v>65535</v>
      </c>
      <c r="ND416" s="1">
        <v>65535</v>
      </c>
      <c r="NE416" s="1">
        <v>65535</v>
      </c>
      <c r="NF416" s="1">
        <v>65535</v>
      </c>
      <c r="NG416" s="1">
        <v>65535</v>
      </c>
      <c r="NH416" s="1">
        <v>65535</v>
      </c>
      <c r="NI416" s="1">
        <v>22.41</v>
      </c>
      <c r="NJ416" s="6">
        <f t="shared" si="319"/>
        <v>0</v>
      </c>
      <c r="NK416" s="3">
        <f t="shared" si="320"/>
        <v>0</v>
      </c>
      <c r="NL416" s="3">
        <f t="shared" si="321"/>
        <v>0</v>
      </c>
      <c r="NM416" s="3">
        <f t="shared" si="322"/>
        <v>0.9</v>
      </c>
      <c r="NN416" s="3">
        <f t="shared" si="323"/>
        <v>1</v>
      </c>
      <c r="NO416" s="3">
        <f t="shared" si="324"/>
        <v>0.96666666666666667</v>
      </c>
      <c r="NP416" s="3">
        <f t="shared" si="325"/>
        <v>1</v>
      </c>
      <c r="NQ416" s="3">
        <f t="shared" si="326"/>
        <v>0.967741935483871</v>
      </c>
      <c r="NR416" s="3">
        <f t="shared" si="327"/>
        <v>1</v>
      </c>
      <c r="NS416" s="3">
        <f t="shared" si="328"/>
        <v>1</v>
      </c>
      <c r="NT416" s="3">
        <f t="shared" si="329"/>
        <v>1</v>
      </c>
      <c r="NU416" s="3">
        <f t="shared" si="330"/>
        <v>3.2258064516129031E-2</v>
      </c>
      <c r="NV416" s="3">
        <f t="shared" si="331"/>
        <v>0.65753424657534243</v>
      </c>
      <c r="NW416" s="5" t="e">
        <f t="shared" si="332"/>
        <v>#N/A</v>
      </c>
      <c r="NX416" s="1" t="e">
        <f t="shared" si="333"/>
        <v>#N/A</v>
      </c>
      <c r="NY416" s="1" t="e">
        <f t="shared" si="334"/>
        <v>#N/A</v>
      </c>
      <c r="NZ416" s="1">
        <f t="shared" si="335"/>
        <v>23.309629629629626</v>
      </c>
      <c r="OA416" s="1">
        <f t="shared" si="336"/>
        <v>23.141612903225813</v>
      </c>
      <c r="OB416" s="1">
        <f t="shared" si="337"/>
        <v>22.699655172413792</v>
      </c>
      <c r="OC416" s="1">
        <f t="shared" si="338"/>
        <v>22.358387096774194</v>
      </c>
      <c r="OD416" s="1">
        <f t="shared" si="339"/>
        <v>21.882666666666662</v>
      </c>
      <c r="OE416" s="1">
        <f t="shared" si="340"/>
        <v>22.373333333333331</v>
      </c>
      <c r="OF416" s="1">
        <f t="shared" si="341"/>
        <v>22.639999999999997</v>
      </c>
      <c r="OG416" s="1">
        <f t="shared" si="342"/>
        <v>23.170666666666673</v>
      </c>
      <c r="OH416" s="1" t="e">
        <f t="shared" si="343"/>
        <v>#N/A</v>
      </c>
      <c r="OI416" s="111" t="e">
        <f>NA()</f>
        <v>#N/A</v>
      </c>
      <c r="OJ416" s="112" t="e">
        <f>NA()</f>
        <v>#N/A</v>
      </c>
      <c r="OK416" s="112" t="e">
        <f>NA()</f>
        <v>#N/A</v>
      </c>
      <c r="OL416" s="112" t="e">
        <f>NA()</f>
        <v>#N/A</v>
      </c>
      <c r="OM416" s="112" t="e">
        <f>NA()</f>
        <v>#N/A</v>
      </c>
      <c r="ON416" s="112" t="e">
        <f>NA()</f>
        <v>#N/A</v>
      </c>
      <c r="OO416" s="112" t="e">
        <f>NA()</f>
        <v>#N/A</v>
      </c>
      <c r="OP416" s="112" t="e">
        <f>NA()</f>
        <v>#N/A</v>
      </c>
      <c r="OQ416" s="112" t="e">
        <f>NA()</f>
        <v>#N/A</v>
      </c>
      <c r="OR416" s="112" t="e">
        <f>NA()</f>
        <v>#N/A</v>
      </c>
      <c r="OS416" s="112" t="e">
        <f>NA()</f>
        <v>#N/A</v>
      </c>
      <c r="OT416" s="112" t="e">
        <f>NA()</f>
        <v>#N/A</v>
      </c>
      <c r="OU416" s="5" t="e">
        <f t="shared" ref="OU416" si="368">+IF(ISBLANK(OI416)=FALSE,NW416-OI416,NA())</f>
        <v>#N/A</v>
      </c>
      <c r="OV416" s="1" t="e">
        <f t="shared" ref="OV416" si="369">+IF(ISBLANK(OJ416)=FALSE,NX416-OJ416,NA())</f>
        <v>#N/A</v>
      </c>
      <c r="OW416" s="1" t="e">
        <f t="shared" ref="OW416" si="370">+IF(ISBLANK(OK416)=FALSE,NY416-OK416,NA())</f>
        <v>#N/A</v>
      </c>
      <c r="OX416" s="1" t="e">
        <f t="shared" ref="OX416" si="371">+IF(ISBLANK(OL416)=FALSE,NZ416-OL416,NA())</f>
        <v>#N/A</v>
      </c>
      <c r="OY416" s="1" t="e">
        <f t="shared" ref="OY416" si="372">+IF(ISBLANK(OM416)=FALSE,OA416-OM416,NA())</f>
        <v>#N/A</v>
      </c>
      <c r="OZ416" s="1" t="e">
        <f t="shared" ref="OZ416" si="373">+IF(ISBLANK(ON416)=FALSE,OB416-ON416,NA())</f>
        <v>#N/A</v>
      </c>
      <c r="PA416" s="1" t="e">
        <f t="shared" ref="PA416" si="374">+IF(ISBLANK(OO416)=FALSE,OC416-OO416,NA())</f>
        <v>#N/A</v>
      </c>
      <c r="PB416" s="1" t="e">
        <f t="shared" ref="PB416" si="375">+IF(ISBLANK(OP416)=FALSE,OD416-OP416,NA())</f>
        <v>#N/A</v>
      </c>
      <c r="PC416" s="1" t="e">
        <f t="shared" ref="PC416" si="376">+IF(ISBLANK(OQ416)=FALSE,OE416-OQ416,NA())</f>
        <v>#N/A</v>
      </c>
      <c r="PD416" s="1" t="e">
        <f t="shared" ref="PD416" si="377">+IF(ISBLANK(OR416)=FALSE,OF416-OR416,NA())</f>
        <v>#N/A</v>
      </c>
      <c r="PE416" s="1" t="e">
        <f t="shared" ref="PE416" si="378">+IF(ISBLANK(OS416)=FALSE,OG416-OS416,NA())</f>
        <v>#N/A</v>
      </c>
      <c r="PF416" s="1" t="e">
        <f t="shared" ref="PF416" si="379">+IF(ISBLANK(OT416)=FALSE,OH416-OT416,NA())</f>
        <v>#N/A</v>
      </c>
      <c r="PG416" s="111" t="e">
        <f>NA()</f>
        <v>#N/A</v>
      </c>
      <c r="PH416" s="112" t="e">
        <f>NA()</f>
        <v>#N/A</v>
      </c>
      <c r="PI416" s="112" t="e">
        <f>NA()</f>
        <v>#N/A</v>
      </c>
      <c r="PJ416" s="112" t="e">
        <f>NA()</f>
        <v>#N/A</v>
      </c>
      <c r="PK416" s="112" t="e">
        <f>NA()</f>
        <v>#N/A</v>
      </c>
      <c r="PL416" s="112" t="e">
        <f>NA()</f>
        <v>#N/A</v>
      </c>
      <c r="PM416" s="112" t="e">
        <f>NA()</f>
        <v>#N/A</v>
      </c>
      <c r="PN416" s="112" t="e">
        <f>NA()</f>
        <v>#N/A</v>
      </c>
      <c r="PO416" s="112" t="e">
        <f>NA()</f>
        <v>#N/A</v>
      </c>
      <c r="PP416" s="112" t="e">
        <f>NA()</f>
        <v>#N/A</v>
      </c>
      <c r="PQ416" s="112" t="e">
        <f>NA()</f>
        <v>#N/A</v>
      </c>
      <c r="PR416" s="137" t="e">
        <f>NA()</f>
        <v>#N/A</v>
      </c>
      <c r="PS416" s="5" t="e">
        <f t="array" ref="PS416">+IF(ISERROR($NW416)=FALSE,MIN(IF($H416:$AL416&lt;65534,$H416:$AL416,"")),NA())</f>
        <v>#N/A</v>
      </c>
      <c r="PT416" s="1" t="e">
        <f t="array" ref="PT416">+IF(ISERROR($NX416)=FALSE,MIN(IF($AM416:$BN416&lt;65534,$AM416:$BN416,"")),NA())</f>
        <v>#N/A</v>
      </c>
      <c r="PU416" s="1" t="e">
        <f t="array" ref="PU416">+IF(ISERROR($NY416)=FALSE,MIN(IF($BP416:$CT416&lt;65534,$BP416:$CT416,"")),NA())</f>
        <v>#N/A</v>
      </c>
      <c r="PV416" s="1">
        <f t="array" ref="PV416">+IF(ISERROR($NZ416)=FALSE,MIN(IF($CU416:$DX416&lt;65534,$CU416:$DX416,"")),NA())</f>
        <v>21.95</v>
      </c>
      <c r="PW416" s="1">
        <f t="array" ref="PW416">+IF(ISERROR($OA416)=FALSE,MIN(IF($DY416:$FC416&lt;65534,$DY416:$FC416,"")),NA())</f>
        <v>21.58</v>
      </c>
      <c r="PX416" s="1">
        <f t="array" ref="PX416">+IF(ISERROR($OB416)=FALSE,MIN(IF($FD416:$GG416&lt;65534,$FD416:$GG416,"")),NA())</f>
        <v>20.85</v>
      </c>
      <c r="PY416" s="1">
        <f t="array" ref="PY416">+IF(ISERROR($OC416)=FALSE,MIN(IF($GH416:$HL416&lt;65534,$GH416:$HL416,"")),NA())</f>
        <v>19.940000000000001</v>
      </c>
      <c r="PZ416" s="1">
        <f t="array" ref="PZ416">+IF(ISERROR($OD416)=FALSE,MIN(IF($HM416:$IQ416&lt;65534,$HM416:$IQ416,"")),NA())</f>
        <v>19.420000000000002</v>
      </c>
      <c r="QA416" s="1">
        <f t="array" ref="QA416">+IF(ISERROR($OE416)=FALSE,MIN(IF($IR416:$JU416&lt;65534,$IR416:$JU416,"")),NA())</f>
        <v>20.309999999999999</v>
      </c>
      <c r="QB416" s="1">
        <f t="array" ref="QB416">+IF(ISERROR($OF416)=FALSE,MIN(IF($JV416:$KZ416&lt;65534,$JV416:$KZ416,"")),NA())</f>
        <v>21.09</v>
      </c>
      <c r="QC416" s="1">
        <f t="array" ref="QC416">+IF(ISERROR($OG416)=FALSE,MIN(IF($LA416:$MD416&lt;65534,$LA416:$MD416,"")),NA())</f>
        <v>20.86</v>
      </c>
      <c r="QD416" s="1" t="e">
        <f t="array" ref="QD416">+IF(ISERROR($OH416)=FALSE,MIN(IF($ME416:$NI416&lt;65534,$ME416:$NI416,"")),NA())</f>
        <v>#N/A</v>
      </c>
      <c r="QE416" s="5" t="e">
        <f t="shared" ref="QE416" si="380">+IF(ISERROR(PG416-PS416)=FALSE,PG416-PS416,NA())</f>
        <v>#N/A</v>
      </c>
      <c r="QF416" s="1" t="e">
        <f t="shared" ref="QF416" si="381">+IF(ISERROR(PH416-PT416)=FALSE,PH416-PT416,NA())</f>
        <v>#N/A</v>
      </c>
      <c r="QG416" s="1" t="e">
        <f t="shared" ref="QG416" si="382">+IF(ISERROR(PI416-PU416)=FALSE,PI416-PU416,NA())</f>
        <v>#N/A</v>
      </c>
      <c r="QH416" s="1" t="e">
        <f t="shared" ref="QH416" si="383">+IF(ISERROR(PJ416-PV416)=FALSE,PJ416-PV416,NA())</f>
        <v>#N/A</v>
      </c>
      <c r="QI416" s="1" t="e">
        <f t="shared" ref="QI416" si="384">+IF(ISERROR(PK416-PW416)=FALSE,PK416-PW416,NA())</f>
        <v>#N/A</v>
      </c>
      <c r="QJ416" s="1" t="e">
        <f t="shared" ref="QJ416" si="385">+IF(ISERROR(PL416-PX416)=FALSE,PL416-PX416,NA())</f>
        <v>#N/A</v>
      </c>
      <c r="QK416" s="1" t="e">
        <f t="shared" ref="QK416" si="386">+IF(ISERROR(PM416-PY416)=FALSE,PM416-PY416,NA())</f>
        <v>#N/A</v>
      </c>
      <c r="QL416" s="1" t="e">
        <f t="shared" ref="QL416" si="387">+IF(ISERROR(PN416-PZ416)=FALSE,PN416-PZ416,NA())</f>
        <v>#N/A</v>
      </c>
      <c r="QM416" s="1" t="e">
        <f t="shared" ref="QM416" si="388">+IF(ISERROR(PO416-QA416)=FALSE,PO416-QA416,NA())</f>
        <v>#N/A</v>
      </c>
      <c r="QN416" s="1" t="e">
        <f t="shared" ref="QN416" si="389">+IF(ISERROR(PP416-QB416)=FALSE,PP416-QB416,NA())</f>
        <v>#N/A</v>
      </c>
      <c r="QO416" s="1" t="e">
        <f t="shared" ref="QO416" si="390">+IF(ISERROR(PQ416-QC416)=FALSE,PQ416-QC416,NA())</f>
        <v>#N/A</v>
      </c>
      <c r="QP416" s="1" t="e">
        <f t="shared" ref="QP416" si="391">+IF(ISERROR(PR416-QD416)=FALSE,PR416-QD416,NA())</f>
        <v>#N/A</v>
      </c>
      <c r="QQ416" s="5" t="s">
        <v>893</v>
      </c>
    </row>
    <row r="417" spans="1:459" s="1" customFormat="1" x14ac:dyDescent="0.2">
      <c r="A417" s="107">
        <v>35035100</v>
      </c>
      <c r="B417" s="108">
        <v>-73.625</v>
      </c>
      <c r="C417" s="108">
        <v>4.1373888888888892</v>
      </c>
      <c r="D417" s="109">
        <v>444</v>
      </c>
      <c r="E417" s="110" t="s">
        <v>768</v>
      </c>
      <c r="F417" s="110" t="s">
        <v>231</v>
      </c>
      <c r="G417" s="110" t="s">
        <v>38</v>
      </c>
      <c r="H417" s="1">
        <v>65535</v>
      </c>
      <c r="I417" s="1">
        <v>23</v>
      </c>
      <c r="J417" s="1">
        <v>24.2</v>
      </c>
      <c r="K417" s="1">
        <v>24.1</v>
      </c>
      <c r="L417" s="1">
        <v>24</v>
      </c>
      <c r="M417" s="1">
        <v>24.8</v>
      </c>
      <c r="N417" s="1">
        <v>23.7</v>
      </c>
      <c r="O417" s="1">
        <v>24.3</v>
      </c>
      <c r="P417" s="1">
        <v>24.4</v>
      </c>
      <c r="Q417" s="1">
        <v>24.3</v>
      </c>
      <c r="R417" s="1">
        <v>24.3</v>
      </c>
      <c r="S417" s="1">
        <v>24.9</v>
      </c>
      <c r="T417" s="1">
        <v>25</v>
      </c>
      <c r="U417" s="1">
        <v>24.5</v>
      </c>
      <c r="V417" s="1">
        <v>24.5</v>
      </c>
      <c r="W417" s="1">
        <v>24.5</v>
      </c>
      <c r="X417" s="1">
        <v>25.6</v>
      </c>
      <c r="Y417" s="1">
        <v>22.1</v>
      </c>
      <c r="Z417" s="1">
        <v>24</v>
      </c>
      <c r="AA417" s="1">
        <v>22.8</v>
      </c>
      <c r="AB417" s="1">
        <v>24.9</v>
      </c>
      <c r="AC417" s="1">
        <v>25.3</v>
      </c>
      <c r="AD417" s="1">
        <v>24.6</v>
      </c>
      <c r="AE417" s="1">
        <v>25.3</v>
      </c>
      <c r="AF417" s="1">
        <v>25</v>
      </c>
      <c r="AG417" s="1">
        <v>26</v>
      </c>
      <c r="AH417" s="1">
        <v>25.3</v>
      </c>
      <c r="AI417" s="1">
        <v>25.7</v>
      </c>
      <c r="AJ417" s="1">
        <v>26</v>
      </c>
      <c r="AK417" s="1">
        <v>22.8</v>
      </c>
      <c r="AL417" s="1">
        <v>25.2</v>
      </c>
      <c r="AM417" s="1">
        <v>65535</v>
      </c>
      <c r="AN417" s="1">
        <v>24.9</v>
      </c>
      <c r="AO417" s="1">
        <v>24.5</v>
      </c>
      <c r="AP417" s="1">
        <v>24.2</v>
      </c>
      <c r="AQ417" s="1">
        <v>23</v>
      </c>
      <c r="AR417" s="1">
        <v>23.4</v>
      </c>
      <c r="AS417" s="1">
        <v>23.7</v>
      </c>
      <c r="AT417" s="1">
        <v>24.8</v>
      </c>
      <c r="AU417" s="1">
        <v>25.8</v>
      </c>
      <c r="AV417" s="1">
        <v>25.8</v>
      </c>
      <c r="AW417" s="1">
        <v>25</v>
      </c>
      <c r="AX417" s="1">
        <v>25.2</v>
      </c>
      <c r="AY417" s="1">
        <v>26.4</v>
      </c>
      <c r="AZ417" s="1">
        <v>24.9</v>
      </c>
      <c r="BA417" s="1">
        <v>25.4</v>
      </c>
      <c r="BB417" s="1">
        <v>24.8</v>
      </c>
      <c r="BC417" s="1">
        <v>24.1</v>
      </c>
      <c r="BD417" s="1">
        <v>24.8</v>
      </c>
      <c r="BE417" s="1">
        <v>25.7</v>
      </c>
      <c r="BF417" s="1">
        <v>25.9</v>
      </c>
      <c r="BG417" s="1">
        <v>26.6</v>
      </c>
      <c r="BH417" s="1">
        <v>25.7</v>
      </c>
      <c r="BI417" s="1">
        <v>26.3</v>
      </c>
      <c r="BJ417" s="1">
        <v>25.9</v>
      </c>
      <c r="BK417" s="1">
        <v>24.3</v>
      </c>
      <c r="BL417" s="1">
        <v>23.5</v>
      </c>
      <c r="BM417" s="1">
        <v>26.3</v>
      </c>
      <c r="BN417" s="1">
        <v>26</v>
      </c>
      <c r="BO417" s="102"/>
      <c r="BP417" s="1">
        <v>27.2</v>
      </c>
      <c r="BQ417" s="1">
        <v>22.8</v>
      </c>
      <c r="BR417" s="1">
        <v>24.9</v>
      </c>
      <c r="BS417" s="1">
        <v>24.1</v>
      </c>
      <c r="BT417" s="1">
        <v>26.5</v>
      </c>
      <c r="BU417" s="1">
        <v>25.5</v>
      </c>
      <c r="BV417" s="1">
        <v>25.8</v>
      </c>
      <c r="BW417" s="1">
        <v>23.9</v>
      </c>
      <c r="BX417" s="1">
        <v>25.2</v>
      </c>
      <c r="BY417" s="1">
        <v>23.2</v>
      </c>
      <c r="BZ417" s="1">
        <v>21</v>
      </c>
      <c r="CA417" s="1">
        <v>23.3</v>
      </c>
      <c r="CB417" s="1">
        <v>65535</v>
      </c>
      <c r="CC417" s="1">
        <v>65535</v>
      </c>
      <c r="CD417" s="1">
        <v>65535</v>
      </c>
      <c r="CE417" s="1">
        <v>65535</v>
      </c>
      <c r="CF417" s="1">
        <v>65535</v>
      </c>
      <c r="CG417" s="1">
        <v>65535</v>
      </c>
      <c r="CH417" s="1">
        <v>65535</v>
      </c>
      <c r="CI417" s="1">
        <v>65535</v>
      </c>
      <c r="CJ417" s="1">
        <v>65535</v>
      </c>
      <c r="CK417" s="1">
        <v>65535</v>
      </c>
      <c r="CL417" s="1">
        <v>65535</v>
      </c>
      <c r="CM417" s="1">
        <v>65535</v>
      </c>
      <c r="CN417" s="1">
        <v>65535</v>
      </c>
      <c r="CO417" s="1">
        <v>65535</v>
      </c>
      <c r="CP417" s="1">
        <v>65535</v>
      </c>
      <c r="CQ417" s="1">
        <v>65535</v>
      </c>
      <c r="CR417" s="1">
        <v>65535</v>
      </c>
      <c r="CS417" s="1">
        <v>65535</v>
      </c>
      <c r="CT417" s="1">
        <v>65535</v>
      </c>
      <c r="CU417" s="1">
        <v>65535</v>
      </c>
      <c r="CV417" s="1">
        <v>65535</v>
      </c>
      <c r="CW417" s="1">
        <v>65535</v>
      </c>
      <c r="CX417" s="1">
        <v>65535</v>
      </c>
      <c r="CY417" s="1">
        <v>65535</v>
      </c>
      <c r="CZ417" s="1">
        <v>65535</v>
      </c>
      <c r="DA417" s="1">
        <v>65535</v>
      </c>
      <c r="DB417" s="1">
        <v>65535</v>
      </c>
      <c r="DC417" s="1">
        <v>65535</v>
      </c>
      <c r="DD417" s="1">
        <v>65535</v>
      </c>
      <c r="DE417" s="1">
        <v>65535</v>
      </c>
      <c r="DF417" s="1">
        <v>65535</v>
      </c>
      <c r="DG417" s="1">
        <v>65535</v>
      </c>
      <c r="DH417" s="1">
        <v>65535</v>
      </c>
      <c r="DI417" s="1">
        <v>65535</v>
      </c>
      <c r="DJ417" s="1">
        <v>65535</v>
      </c>
      <c r="DK417" s="1">
        <v>65535</v>
      </c>
      <c r="DL417" s="1">
        <v>65535</v>
      </c>
      <c r="DM417" s="1">
        <v>65535</v>
      </c>
      <c r="DN417" s="1">
        <v>65535</v>
      </c>
      <c r="DO417" s="1">
        <v>65535</v>
      </c>
      <c r="DP417" s="1">
        <v>65535</v>
      </c>
      <c r="DQ417" s="1">
        <v>65535</v>
      </c>
      <c r="DR417" s="1">
        <v>65535</v>
      </c>
      <c r="DS417" s="1">
        <v>65535</v>
      </c>
      <c r="DT417" s="1">
        <v>65535</v>
      </c>
      <c r="DU417" s="1">
        <v>65535</v>
      </c>
      <c r="DV417" s="1">
        <v>65535</v>
      </c>
      <c r="DW417" s="1">
        <v>65535</v>
      </c>
      <c r="DX417" s="1">
        <v>65535</v>
      </c>
      <c r="DY417" s="1">
        <v>65535</v>
      </c>
      <c r="DZ417" s="1">
        <v>65535</v>
      </c>
      <c r="EA417" s="1">
        <v>65535</v>
      </c>
      <c r="EB417" s="1">
        <v>65535</v>
      </c>
      <c r="EC417" s="1">
        <v>65535</v>
      </c>
      <c r="ED417" s="1">
        <v>65535</v>
      </c>
      <c r="EE417" s="1">
        <v>65535</v>
      </c>
      <c r="EF417" s="1">
        <v>65535</v>
      </c>
      <c r="EG417" s="1">
        <v>65535</v>
      </c>
      <c r="EH417" s="1">
        <v>65535</v>
      </c>
      <c r="EI417" s="1">
        <v>65535</v>
      </c>
      <c r="EJ417" s="1">
        <v>65535</v>
      </c>
      <c r="EK417" s="1">
        <v>65535</v>
      </c>
      <c r="EL417" s="1">
        <v>65535</v>
      </c>
      <c r="EM417" s="1">
        <v>65535</v>
      </c>
      <c r="EN417" s="1">
        <v>65535</v>
      </c>
      <c r="EO417" s="1">
        <v>65535</v>
      </c>
      <c r="EP417" s="1">
        <v>65535</v>
      </c>
      <c r="EQ417" s="1">
        <v>65535</v>
      </c>
      <c r="ER417" s="1">
        <v>65535</v>
      </c>
      <c r="ES417" s="1">
        <v>65535</v>
      </c>
      <c r="ET417" s="1">
        <v>65535</v>
      </c>
      <c r="EU417" s="1">
        <v>65535</v>
      </c>
      <c r="EV417" s="1">
        <v>65535</v>
      </c>
      <c r="EW417" s="1">
        <v>65535</v>
      </c>
      <c r="EX417" s="1">
        <v>65535</v>
      </c>
      <c r="EY417" s="1">
        <v>65535</v>
      </c>
      <c r="EZ417" s="1">
        <v>65535</v>
      </c>
      <c r="FA417" s="1">
        <v>65535</v>
      </c>
      <c r="FB417" s="1">
        <v>65535</v>
      </c>
      <c r="FC417" s="1">
        <v>65535</v>
      </c>
      <c r="FD417" s="1">
        <v>65535</v>
      </c>
      <c r="FE417" s="1">
        <v>65535</v>
      </c>
      <c r="FF417" s="1">
        <v>65535</v>
      </c>
      <c r="FG417" s="1">
        <v>65535</v>
      </c>
      <c r="FH417" s="1">
        <v>65535</v>
      </c>
      <c r="FI417" s="1">
        <v>65535</v>
      </c>
      <c r="FJ417" s="1">
        <v>65535</v>
      </c>
      <c r="FK417" s="1">
        <v>65535</v>
      </c>
      <c r="FL417" s="1">
        <v>65535</v>
      </c>
      <c r="FM417" s="1">
        <v>65535</v>
      </c>
      <c r="FN417" s="1">
        <v>65535</v>
      </c>
      <c r="FO417" s="1">
        <v>65535</v>
      </c>
      <c r="FP417" s="1">
        <v>65535</v>
      </c>
      <c r="FQ417" s="1">
        <v>65535</v>
      </c>
      <c r="FR417" s="1">
        <v>65535</v>
      </c>
      <c r="FS417" s="1">
        <v>65535</v>
      </c>
      <c r="FT417" s="1">
        <v>65535</v>
      </c>
      <c r="FU417" s="1">
        <v>65535</v>
      </c>
      <c r="FV417" s="1">
        <v>65535</v>
      </c>
      <c r="FW417" s="1">
        <v>65535</v>
      </c>
      <c r="FX417" s="1">
        <v>65535</v>
      </c>
      <c r="FY417" s="1">
        <v>65535</v>
      </c>
      <c r="FZ417" s="1">
        <v>65535</v>
      </c>
      <c r="GA417" s="1">
        <v>65535</v>
      </c>
      <c r="GB417" s="1">
        <v>65535</v>
      </c>
      <c r="GC417" s="1">
        <v>65535</v>
      </c>
      <c r="GD417" s="1">
        <v>65535</v>
      </c>
      <c r="GE417" s="1">
        <v>65535</v>
      </c>
      <c r="GF417" s="1">
        <v>65535</v>
      </c>
      <c r="GG417" s="1">
        <v>65535</v>
      </c>
      <c r="GH417" s="1">
        <v>65535</v>
      </c>
      <c r="GI417" s="1">
        <v>65535</v>
      </c>
      <c r="GJ417" s="1">
        <v>65535</v>
      </c>
      <c r="GK417" s="1">
        <v>65535</v>
      </c>
      <c r="GL417" s="1">
        <v>65535</v>
      </c>
      <c r="GM417" s="1">
        <v>65535</v>
      </c>
      <c r="GN417" s="1">
        <v>65535</v>
      </c>
      <c r="GO417" s="1">
        <v>65535</v>
      </c>
      <c r="GP417" s="1">
        <v>65535</v>
      </c>
      <c r="GQ417" s="1">
        <v>65535</v>
      </c>
      <c r="GR417" s="1">
        <v>65535</v>
      </c>
      <c r="GS417" s="1">
        <v>65535</v>
      </c>
      <c r="GT417" s="1">
        <v>65535</v>
      </c>
      <c r="GU417" s="1">
        <v>65535</v>
      </c>
      <c r="GV417" s="1">
        <v>65535</v>
      </c>
      <c r="GW417" s="1">
        <v>65535</v>
      </c>
      <c r="GX417" s="1">
        <v>65535</v>
      </c>
      <c r="GY417" s="1">
        <v>65535</v>
      </c>
      <c r="GZ417" s="1">
        <v>65535</v>
      </c>
      <c r="HA417" s="1">
        <v>65535</v>
      </c>
      <c r="HB417" s="1">
        <v>65535</v>
      </c>
      <c r="HC417" s="1">
        <v>65535</v>
      </c>
      <c r="HD417" s="1">
        <v>65535</v>
      </c>
      <c r="HE417" s="1">
        <v>65535</v>
      </c>
      <c r="HF417" s="1">
        <v>65535</v>
      </c>
      <c r="HG417" s="1">
        <v>65535</v>
      </c>
      <c r="HH417" s="1">
        <v>65535</v>
      </c>
      <c r="HI417" s="1">
        <v>65535</v>
      </c>
      <c r="HJ417" s="1">
        <v>65535</v>
      </c>
      <c r="HK417" s="1">
        <v>65535</v>
      </c>
      <c r="HL417" s="1">
        <v>65535</v>
      </c>
      <c r="HM417" s="1">
        <v>65535</v>
      </c>
      <c r="HN417" s="1">
        <v>65535</v>
      </c>
      <c r="HO417" s="1">
        <v>65535</v>
      </c>
      <c r="HP417" s="1">
        <v>65535</v>
      </c>
      <c r="HQ417" s="1">
        <v>65535</v>
      </c>
      <c r="HR417" s="1">
        <v>20.399999999999999</v>
      </c>
      <c r="HS417" s="1">
        <v>21.5</v>
      </c>
      <c r="HT417" s="1">
        <v>22.7</v>
      </c>
      <c r="HU417" s="1">
        <v>20.7</v>
      </c>
      <c r="HV417" s="1">
        <v>20.8</v>
      </c>
      <c r="HW417" s="1">
        <v>20.9</v>
      </c>
      <c r="HX417" s="1">
        <v>21.8</v>
      </c>
      <c r="HY417" s="1">
        <v>21.5</v>
      </c>
      <c r="HZ417" s="1">
        <v>21.3</v>
      </c>
      <c r="IA417" s="1">
        <v>19.3</v>
      </c>
      <c r="IB417" s="1">
        <v>20.3</v>
      </c>
      <c r="IC417" s="1">
        <v>21.3</v>
      </c>
      <c r="ID417" s="1">
        <v>22.7</v>
      </c>
      <c r="IE417" s="1">
        <v>20.399999999999999</v>
      </c>
      <c r="IF417" s="1">
        <v>20.6</v>
      </c>
      <c r="IG417" s="1">
        <v>21.9</v>
      </c>
      <c r="IH417" s="1">
        <v>21.4</v>
      </c>
      <c r="II417" s="1">
        <v>21</v>
      </c>
      <c r="IJ417" s="1">
        <v>20.8</v>
      </c>
      <c r="IK417" s="1">
        <v>21.7</v>
      </c>
      <c r="IL417" s="1">
        <v>19.3</v>
      </c>
      <c r="IM417" s="1">
        <v>22.5</v>
      </c>
      <c r="IN417" s="1">
        <v>22.8</v>
      </c>
      <c r="IO417" s="1">
        <v>21.3</v>
      </c>
      <c r="IP417" s="1">
        <v>23.5</v>
      </c>
      <c r="IQ417" s="1">
        <v>23.8</v>
      </c>
      <c r="IR417" s="1">
        <v>21.2</v>
      </c>
      <c r="IS417" s="1">
        <v>20.7</v>
      </c>
      <c r="IT417" s="1">
        <v>23.2</v>
      </c>
      <c r="IU417" s="1">
        <v>21.5</v>
      </c>
      <c r="IV417" s="1">
        <v>24.2</v>
      </c>
      <c r="IW417" s="1">
        <v>21.9</v>
      </c>
      <c r="IX417" s="1">
        <v>20.8</v>
      </c>
      <c r="IY417" s="1">
        <v>23.4</v>
      </c>
      <c r="IZ417" s="1">
        <v>21.2</v>
      </c>
      <c r="JA417" s="1">
        <v>22.3</v>
      </c>
      <c r="JB417" s="1">
        <v>21.3</v>
      </c>
      <c r="JC417" s="1">
        <v>21.4</v>
      </c>
      <c r="JD417" s="1">
        <v>21.7</v>
      </c>
      <c r="JE417" s="1">
        <v>21.7</v>
      </c>
      <c r="JF417" s="1">
        <v>22.4</v>
      </c>
      <c r="JG417" s="1">
        <v>23.2</v>
      </c>
      <c r="JH417" s="1">
        <v>22.3</v>
      </c>
      <c r="JI417" s="1">
        <v>21.2</v>
      </c>
      <c r="JJ417" s="1">
        <v>23.5</v>
      </c>
      <c r="JK417" s="1">
        <v>20.399999999999999</v>
      </c>
      <c r="JL417" s="1">
        <v>20.6</v>
      </c>
      <c r="JM417" s="1">
        <v>22</v>
      </c>
      <c r="JN417" s="1">
        <v>24</v>
      </c>
      <c r="JO417" s="1">
        <v>21.5</v>
      </c>
      <c r="JP417" s="1">
        <v>22.2</v>
      </c>
      <c r="JQ417" s="1">
        <v>22.5</v>
      </c>
      <c r="JR417" s="1">
        <v>22.6</v>
      </c>
      <c r="JS417" s="1">
        <v>21.9</v>
      </c>
      <c r="JT417" s="1">
        <v>21.4</v>
      </c>
      <c r="JU417" s="1">
        <v>22.6</v>
      </c>
      <c r="JV417" s="1">
        <v>23.5</v>
      </c>
      <c r="JW417" s="1">
        <v>23.6</v>
      </c>
      <c r="JX417" s="1">
        <v>20.7</v>
      </c>
      <c r="JY417" s="1">
        <v>20.9</v>
      </c>
      <c r="JZ417" s="1">
        <v>22.7</v>
      </c>
      <c r="KA417" s="1">
        <v>22.6</v>
      </c>
      <c r="KB417" s="1">
        <v>21.1</v>
      </c>
      <c r="KC417" s="1">
        <v>22.1</v>
      </c>
      <c r="KD417" s="1">
        <v>19.2</v>
      </c>
      <c r="KE417" s="1">
        <v>21.2</v>
      </c>
      <c r="KF417" s="1">
        <v>22.1</v>
      </c>
      <c r="KG417" s="1">
        <v>22.2</v>
      </c>
      <c r="KH417" s="1">
        <v>20.7</v>
      </c>
      <c r="KI417" s="1">
        <v>21.1</v>
      </c>
      <c r="KJ417" s="1">
        <v>21.5</v>
      </c>
      <c r="KK417" s="1">
        <v>21.2</v>
      </c>
      <c r="KL417" s="1">
        <v>22</v>
      </c>
      <c r="KM417" s="1">
        <v>23</v>
      </c>
      <c r="KN417" s="1">
        <v>22</v>
      </c>
      <c r="KO417" s="1">
        <v>22.4</v>
      </c>
      <c r="KP417" s="1">
        <v>21.7</v>
      </c>
      <c r="KQ417" s="1">
        <v>23.1</v>
      </c>
      <c r="KR417" s="1">
        <v>22.2</v>
      </c>
      <c r="KS417" s="1">
        <v>21.6</v>
      </c>
      <c r="KT417" s="1">
        <v>20.2</v>
      </c>
      <c r="KU417" s="1">
        <v>21.5</v>
      </c>
      <c r="KV417" s="1">
        <v>22.9</v>
      </c>
      <c r="KW417" s="1">
        <v>22.1</v>
      </c>
      <c r="KX417" s="1">
        <v>22.6</v>
      </c>
      <c r="KY417" s="1">
        <v>21.4</v>
      </c>
      <c r="KZ417" s="1">
        <v>22.7</v>
      </c>
      <c r="LA417" s="1">
        <v>21.1</v>
      </c>
      <c r="LB417" s="1">
        <v>21.4</v>
      </c>
      <c r="LC417" s="1">
        <v>21</v>
      </c>
      <c r="LD417" s="1">
        <v>21.5</v>
      </c>
      <c r="LE417" s="1">
        <v>23.5</v>
      </c>
      <c r="LF417" s="1">
        <v>23.1</v>
      </c>
      <c r="LG417" s="1">
        <v>20.8</v>
      </c>
      <c r="LH417" s="1">
        <v>22.9</v>
      </c>
      <c r="LI417" s="1">
        <v>22.3</v>
      </c>
      <c r="LJ417" s="1">
        <v>21.9</v>
      </c>
      <c r="LK417" s="1">
        <v>22.2</v>
      </c>
      <c r="LL417" s="1">
        <v>21.4</v>
      </c>
      <c r="LM417" s="1">
        <v>22.3</v>
      </c>
      <c r="LN417" s="1">
        <v>23.6</v>
      </c>
      <c r="LO417" s="1">
        <v>23.6</v>
      </c>
      <c r="LP417" s="1">
        <v>22.1</v>
      </c>
      <c r="LQ417" s="1">
        <v>22.3</v>
      </c>
      <c r="LR417" s="1">
        <v>24</v>
      </c>
      <c r="LS417" s="1">
        <v>23.3</v>
      </c>
      <c r="LT417" s="1">
        <v>21.6</v>
      </c>
      <c r="LU417" s="1">
        <v>23.2</v>
      </c>
      <c r="LV417" s="1">
        <v>22.7</v>
      </c>
      <c r="LW417" s="1">
        <v>22</v>
      </c>
      <c r="LX417" s="1">
        <v>22.6</v>
      </c>
      <c r="LY417" s="1">
        <v>22.4</v>
      </c>
      <c r="LZ417" s="1">
        <v>22.5</v>
      </c>
      <c r="MA417" s="1">
        <v>20.7</v>
      </c>
      <c r="MB417" s="1">
        <v>23.2</v>
      </c>
      <c r="MC417" s="1">
        <v>23</v>
      </c>
      <c r="MD417" s="1">
        <v>23.4</v>
      </c>
      <c r="ME417" s="1">
        <v>65535</v>
      </c>
      <c r="MF417" s="1">
        <v>65535</v>
      </c>
      <c r="MG417" s="1">
        <v>65535</v>
      </c>
      <c r="MH417" s="1">
        <v>65535</v>
      </c>
      <c r="MI417" s="1">
        <v>65535</v>
      </c>
      <c r="MJ417" s="1">
        <v>65535</v>
      </c>
      <c r="MK417" s="1">
        <v>65535</v>
      </c>
      <c r="ML417" s="1">
        <v>65535</v>
      </c>
      <c r="MM417" s="1">
        <v>65535</v>
      </c>
      <c r="MN417" s="1">
        <v>65535</v>
      </c>
      <c r="MO417" s="1">
        <v>65535</v>
      </c>
      <c r="MP417" s="1">
        <v>65535</v>
      </c>
      <c r="MQ417" s="1">
        <v>65535</v>
      </c>
      <c r="MR417" s="1">
        <v>65535</v>
      </c>
      <c r="MS417" s="1">
        <v>65535</v>
      </c>
      <c r="MT417" s="1">
        <v>65535</v>
      </c>
      <c r="MU417" s="1">
        <v>65535</v>
      </c>
      <c r="MV417" s="1">
        <v>65535</v>
      </c>
      <c r="MW417" s="1">
        <v>65535</v>
      </c>
      <c r="MX417" s="1">
        <v>65535</v>
      </c>
      <c r="MY417" s="1">
        <v>65535</v>
      </c>
      <c r="MZ417" s="1">
        <v>65535</v>
      </c>
      <c r="NA417" s="1">
        <v>65535</v>
      </c>
      <c r="NB417" s="1">
        <v>65535</v>
      </c>
      <c r="NC417" s="1">
        <v>65535</v>
      </c>
      <c r="ND417" s="1">
        <v>65535</v>
      </c>
      <c r="NE417" s="1">
        <v>65535</v>
      </c>
      <c r="NF417" s="1">
        <v>65535</v>
      </c>
      <c r="NG417" s="1">
        <v>65535</v>
      </c>
      <c r="NH417" s="1">
        <v>65535</v>
      </c>
      <c r="NI417" s="1">
        <v>24.3</v>
      </c>
      <c r="NJ417" s="6">
        <f t="shared" si="319"/>
        <v>0.967741935483871</v>
      </c>
      <c r="NK417" s="3">
        <f t="shared" si="320"/>
        <v>0.9642857142857143</v>
      </c>
      <c r="NL417" s="3">
        <f t="shared" si="321"/>
        <v>0.38709677419354838</v>
      </c>
      <c r="NM417" s="3">
        <f t="shared" si="322"/>
        <v>0</v>
      </c>
      <c r="NN417" s="3">
        <f t="shared" si="323"/>
        <v>0</v>
      </c>
      <c r="NO417" s="3">
        <f t="shared" si="324"/>
        <v>0</v>
      </c>
      <c r="NP417" s="3">
        <f t="shared" si="325"/>
        <v>0</v>
      </c>
      <c r="NQ417" s="3">
        <f t="shared" si="326"/>
        <v>0.83870967741935487</v>
      </c>
      <c r="NR417" s="3">
        <f t="shared" si="327"/>
        <v>1</v>
      </c>
      <c r="NS417" s="3">
        <f t="shared" si="328"/>
        <v>1</v>
      </c>
      <c r="NT417" s="3">
        <f t="shared" si="329"/>
        <v>1</v>
      </c>
      <c r="NU417" s="3">
        <f t="shared" si="330"/>
        <v>3.2258064516129031E-2</v>
      </c>
      <c r="NV417" s="3">
        <f t="shared" si="331"/>
        <v>0.51232876712328768</v>
      </c>
      <c r="NW417" s="5">
        <f t="shared" si="332"/>
        <v>24.503333333333334</v>
      </c>
      <c r="NX417" s="1">
        <f t="shared" si="333"/>
        <v>25.070370370370366</v>
      </c>
      <c r="NY417" s="1" t="e">
        <f t="shared" si="334"/>
        <v>#N/A</v>
      </c>
      <c r="NZ417" s="1" t="e">
        <f t="shared" si="335"/>
        <v>#N/A</v>
      </c>
      <c r="OA417" s="1" t="e">
        <f t="shared" si="336"/>
        <v>#N/A</v>
      </c>
      <c r="OB417" s="1" t="e">
        <f t="shared" si="337"/>
        <v>#N/A</v>
      </c>
      <c r="OC417" s="1" t="e">
        <f t="shared" si="338"/>
        <v>#N/A</v>
      </c>
      <c r="OD417" s="1">
        <f t="shared" si="339"/>
        <v>21.392307692307693</v>
      </c>
      <c r="OE417" s="1">
        <f t="shared" si="340"/>
        <v>22.026666666666664</v>
      </c>
      <c r="OF417" s="1">
        <f t="shared" si="341"/>
        <v>21.86451612903226</v>
      </c>
      <c r="OG417" s="1">
        <f t="shared" si="342"/>
        <v>22.386666666666674</v>
      </c>
      <c r="OH417" s="1" t="e">
        <f t="shared" si="343"/>
        <v>#N/A</v>
      </c>
      <c r="OI417" s="111" t="e">
        <f>NA()</f>
        <v>#N/A</v>
      </c>
      <c r="OJ417" s="112" t="e">
        <f>NA()</f>
        <v>#N/A</v>
      </c>
      <c r="OK417" s="112" t="e">
        <f>NA()</f>
        <v>#N/A</v>
      </c>
      <c r="OL417" s="112" t="e">
        <f>NA()</f>
        <v>#N/A</v>
      </c>
      <c r="OM417" s="112" t="e">
        <f>NA()</f>
        <v>#N/A</v>
      </c>
      <c r="ON417" s="112" t="e">
        <f>NA()</f>
        <v>#N/A</v>
      </c>
      <c r="OO417" s="112" t="e">
        <f>NA()</f>
        <v>#N/A</v>
      </c>
      <c r="OP417" s="112" t="e">
        <f>NA()</f>
        <v>#N/A</v>
      </c>
      <c r="OQ417" s="112" t="e">
        <f>NA()</f>
        <v>#N/A</v>
      </c>
      <c r="OR417" s="112" t="e">
        <f>NA()</f>
        <v>#N/A</v>
      </c>
      <c r="OS417" s="112" t="e">
        <f>NA()</f>
        <v>#N/A</v>
      </c>
      <c r="OT417" s="112" t="e">
        <f>NA()</f>
        <v>#N/A</v>
      </c>
      <c r="OU417" s="5" t="e">
        <f t="shared" si="295"/>
        <v>#N/A</v>
      </c>
      <c r="OV417" s="1" t="e">
        <f t="shared" si="296"/>
        <v>#N/A</v>
      </c>
      <c r="OW417" s="1" t="e">
        <f t="shared" si="297"/>
        <v>#N/A</v>
      </c>
      <c r="OX417" s="1" t="e">
        <f t="shared" si="298"/>
        <v>#N/A</v>
      </c>
      <c r="OY417" s="1" t="e">
        <f t="shared" si="299"/>
        <v>#N/A</v>
      </c>
      <c r="OZ417" s="1" t="e">
        <f t="shared" si="300"/>
        <v>#N/A</v>
      </c>
      <c r="PA417" s="1" t="e">
        <f t="shared" si="301"/>
        <v>#N/A</v>
      </c>
      <c r="PB417" s="1" t="e">
        <f t="shared" si="302"/>
        <v>#N/A</v>
      </c>
      <c r="PC417" s="1" t="e">
        <f t="shared" si="303"/>
        <v>#N/A</v>
      </c>
      <c r="PD417" s="1" t="e">
        <f t="shared" si="304"/>
        <v>#N/A</v>
      </c>
      <c r="PE417" s="1" t="e">
        <f t="shared" si="305"/>
        <v>#N/A</v>
      </c>
      <c r="PF417" s="1" t="e">
        <f t="shared" si="306"/>
        <v>#N/A</v>
      </c>
      <c r="PG417" s="111" t="e">
        <f>NA()</f>
        <v>#N/A</v>
      </c>
      <c r="PH417" s="112" t="e">
        <f>NA()</f>
        <v>#N/A</v>
      </c>
      <c r="PI417" s="112" t="e">
        <f>NA()</f>
        <v>#N/A</v>
      </c>
      <c r="PJ417" s="112" t="e">
        <f>NA()</f>
        <v>#N/A</v>
      </c>
      <c r="PK417" s="112" t="e">
        <f>NA()</f>
        <v>#N/A</v>
      </c>
      <c r="PL417" s="112" t="e">
        <f>NA()</f>
        <v>#N/A</v>
      </c>
      <c r="PM417" s="112" t="e">
        <f>NA()</f>
        <v>#N/A</v>
      </c>
      <c r="PN417" s="112" t="e">
        <f>NA()</f>
        <v>#N/A</v>
      </c>
      <c r="PO417" s="112" t="e">
        <f>NA()</f>
        <v>#N/A</v>
      </c>
      <c r="PP417" s="112" t="e">
        <f>NA()</f>
        <v>#N/A</v>
      </c>
      <c r="PQ417" s="112" t="e">
        <f>NA()</f>
        <v>#N/A</v>
      </c>
      <c r="PR417" s="137" t="e">
        <f>NA()</f>
        <v>#N/A</v>
      </c>
      <c r="PS417" s="5">
        <f t="array" ref="PS417">+IF(ISERROR($NW417)=FALSE,MIN(IF($H417:$AL417&lt;65534,$H417:$AL417,"")),NA())</f>
        <v>22.1</v>
      </c>
      <c r="PT417" s="1">
        <f t="array" ref="PT417">+IF(ISERROR($NX417)=FALSE,MIN(IF($AM417:$BN417&lt;65534,$AM417:$BN417,"")),NA())</f>
        <v>23</v>
      </c>
      <c r="PU417" s="1" t="e">
        <f t="array" ref="PU417">+IF(ISERROR($NY417)=FALSE,MIN(IF($BP417:$CT417&lt;65534,$BP417:$CT417,"")),NA())</f>
        <v>#N/A</v>
      </c>
      <c r="PV417" s="1" t="e">
        <f t="array" ref="PV417">+IF(ISERROR($NZ417)=FALSE,MIN(IF($CU417:$DX417&lt;65534,$CU417:$DX417,"")),NA())</f>
        <v>#N/A</v>
      </c>
      <c r="PW417" s="1" t="e">
        <f t="array" ref="PW417">+IF(ISERROR($OA417)=FALSE,MIN(IF($DY417:$FC417&lt;65534,$DY417:$FC417,"")),NA())</f>
        <v>#N/A</v>
      </c>
      <c r="PX417" s="1" t="e">
        <f t="array" ref="PX417">+IF(ISERROR($OB417)=FALSE,MIN(IF($FD417:$GG417&lt;65534,$FD417:$GG417,"")),NA())</f>
        <v>#N/A</v>
      </c>
      <c r="PY417" s="1" t="e">
        <f t="array" ref="PY417">+IF(ISERROR($OC417)=FALSE,MIN(IF($GH417:$HL417&lt;65534,$GH417:$HL417,"")),NA())</f>
        <v>#N/A</v>
      </c>
      <c r="PZ417" s="1">
        <f t="array" ref="PZ417">+IF(ISERROR($OD417)=FALSE,MIN(IF($HM417:$IQ417&lt;65534,$HM417:$IQ417,"")),NA())</f>
        <v>19.3</v>
      </c>
      <c r="QA417" s="1">
        <f t="array" ref="QA417">+IF(ISERROR($OE417)=FALSE,MIN(IF($IR417:$JU417&lt;65534,$IR417:$JU417,"")),NA())</f>
        <v>20.399999999999999</v>
      </c>
      <c r="QB417" s="1">
        <f t="array" ref="QB417">+IF(ISERROR($OF417)=FALSE,MIN(IF($JV417:$KZ417&lt;65534,$JV417:$KZ417,"")),NA())</f>
        <v>19.2</v>
      </c>
      <c r="QC417" s="1">
        <f t="array" ref="QC417">+IF(ISERROR($OG417)=FALSE,MIN(IF($LA417:$MD417&lt;65534,$LA417:$MD417,"")),NA())</f>
        <v>20.7</v>
      </c>
      <c r="QD417" s="1" t="e">
        <f t="array" ref="QD417">+IF(ISERROR($OH417)=FALSE,MIN(IF($ME417:$NI417&lt;65534,$ME417:$NI417,"")),NA())</f>
        <v>#N/A</v>
      </c>
      <c r="QE417" s="5" t="e">
        <f t="shared" si="307"/>
        <v>#N/A</v>
      </c>
      <c r="QF417" s="1" t="e">
        <f t="shared" si="308"/>
        <v>#N/A</v>
      </c>
      <c r="QG417" s="1" t="e">
        <f t="shared" si="309"/>
        <v>#N/A</v>
      </c>
      <c r="QH417" s="1" t="e">
        <f t="shared" si="310"/>
        <v>#N/A</v>
      </c>
      <c r="QI417" s="1" t="e">
        <f t="shared" si="311"/>
        <v>#N/A</v>
      </c>
      <c r="QJ417" s="1" t="e">
        <f t="shared" si="312"/>
        <v>#N/A</v>
      </c>
      <c r="QK417" s="1" t="e">
        <f t="shared" si="313"/>
        <v>#N/A</v>
      </c>
      <c r="QL417" s="1" t="e">
        <f t="shared" si="314"/>
        <v>#N/A</v>
      </c>
      <c r="QM417" s="1" t="e">
        <f t="shared" si="315"/>
        <v>#N/A</v>
      </c>
      <c r="QN417" s="1" t="e">
        <f t="shared" si="316"/>
        <v>#N/A</v>
      </c>
      <c r="QO417" s="1" t="e">
        <f t="shared" si="317"/>
        <v>#N/A</v>
      </c>
      <c r="QP417" s="1" t="e">
        <f t="shared" si="318"/>
        <v>#N/A</v>
      </c>
      <c r="QQ417" s="5" t="s">
        <v>893</v>
      </c>
    </row>
    <row r="418" spans="1:459" s="1" customFormat="1" x14ac:dyDescent="0.2">
      <c r="A418" s="107">
        <v>35035110</v>
      </c>
      <c r="B418" s="108">
        <v>-73.586861111111105</v>
      </c>
      <c r="C418" s="108">
        <v>4.2738611111111107</v>
      </c>
      <c r="D418" s="109">
        <v>690</v>
      </c>
      <c r="E418" s="110" t="s">
        <v>769</v>
      </c>
      <c r="F418" s="110" t="s">
        <v>770</v>
      </c>
      <c r="G418" s="110" t="s">
        <v>38</v>
      </c>
      <c r="H418" s="1">
        <v>65535</v>
      </c>
      <c r="I418" s="1">
        <v>0</v>
      </c>
      <c r="J418" s="1">
        <v>0</v>
      </c>
      <c r="K418" s="1">
        <v>0</v>
      </c>
      <c r="L418" s="1">
        <v>0</v>
      </c>
      <c r="M418" s="1">
        <v>0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0</v>
      </c>
      <c r="T418" s="1">
        <v>0</v>
      </c>
      <c r="U418" s="1">
        <v>23.1</v>
      </c>
      <c r="V418" s="1">
        <v>0</v>
      </c>
      <c r="W418" s="1">
        <v>0</v>
      </c>
      <c r="X418" s="1">
        <v>0</v>
      </c>
      <c r="Y418" s="1">
        <v>0</v>
      </c>
      <c r="Z418" s="1">
        <v>0</v>
      </c>
      <c r="AA418" s="1">
        <v>0</v>
      </c>
      <c r="AB418" s="1">
        <v>0</v>
      </c>
      <c r="AC418" s="1">
        <v>0</v>
      </c>
      <c r="AD418" s="1">
        <v>0</v>
      </c>
      <c r="AE418" s="1">
        <v>0</v>
      </c>
      <c r="AF418" s="1">
        <v>0</v>
      </c>
      <c r="AG418" s="1">
        <v>0</v>
      </c>
      <c r="AH418" s="1">
        <v>0</v>
      </c>
      <c r="AI418" s="1">
        <v>0</v>
      </c>
      <c r="AJ418" s="1">
        <v>0</v>
      </c>
      <c r="AK418" s="1">
        <v>0</v>
      </c>
      <c r="AL418" s="1">
        <v>0</v>
      </c>
      <c r="AM418" s="1">
        <v>0</v>
      </c>
      <c r="AN418" s="1">
        <v>0</v>
      </c>
      <c r="AO418" s="1">
        <v>0</v>
      </c>
      <c r="AP418" s="1">
        <v>0</v>
      </c>
      <c r="AQ418" s="1">
        <v>0</v>
      </c>
      <c r="AR418" s="1">
        <v>0</v>
      </c>
      <c r="AS418" s="1">
        <v>0</v>
      </c>
      <c r="AT418" s="1">
        <v>0</v>
      </c>
      <c r="AU418" s="1">
        <v>0</v>
      </c>
      <c r="AV418" s="1">
        <v>0</v>
      </c>
      <c r="AW418" s="1">
        <v>0</v>
      </c>
      <c r="AX418" s="1">
        <v>23.7</v>
      </c>
      <c r="AY418" s="1">
        <v>0</v>
      </c>
      <c r="AZ418" s="1">
        <v>0</v>
      </c>
      <c r="BA418" s="1">
        <v>0</v>
      </c>
      <c r="BB418" s="1">
        <v>0</v>
      </c>
      <c r="BC418" s="1">
        <v>0</v>
      </c>
      <c r="BD418" s="1">
        <v>0</v>
      </c>
      <c r="BE418" s="1">
        <v>0</v>
      </c>
      <c r="BF418" s="1">
        <v>0</v>
      </c>
      <c r="BG418" s="1">
        <v>0</v>
      </c>
      <c r="BH418" s="1">
        <v>0</v>
      </c>
      <c r="BI418" s="1">
        <v>0</v>
      </c>
      <c r="BJ418" s="1">
        <v>0</v>
      </c>
      <c r="BK418" s="1">
        <v>0</v>
      </c>
      <c r="BL418" s="1">
        <v>0</v>
      </c>
      <c r="BM418" s="1">
        <v>65535</v>
      </c>
      <c r="BN418" s="1">
        <v>65535</v>
      </c>
      <c r="BO418" s="102"/>
      <c r="BP418" s="1">
        <v>65535</v>
      </c>
      <c r="BQ418" s="1">
        <v>65535</v>
      </c>
      <c r="BR418" s="1">
        <v>65535</v>
      </c>
      <c r="BS418" s="1">
        <v>65535</v>
      </c>
      <c r="BT418" s="1">
        <v>65535</v>
      </c>
      <c r="BU418" s="1">
        <v>65535</v>
      </c>
      <c r="BV418" s="1">
        <v>65535</v>
      </c>
      <c r="BW418" s="1">
        <v>65535</v>
      </c>
      <c r="BX418" s="1">
        <v>65535</v>
      </c>
      <c r="BY418" s="1">
        <v>65535</v>
      </c>
      <c r="BZ418" s="1">
        <v>0</v>
      </c>
      <c r="CA418" s="1">
        <v>0</v>
      </c>
      <c r="CB418" s="1">
        <v>65535</v>
      </c>
      <c r="CC418" s="1">
        <v>65535</v>
      </c>
      <c r="CD418" s="1">
        <v>65535</v>
      </c>
      <c r="CE418" s="1">
        <v>65535</v>
      </c>
      <c r="CF418" s="1">
        <v>65535</v>
      </c>
      <c r="CG418" s="1">
        <v>65535</v>
      </c>
      <c r="CH418" s="1">
        <v>65535</v>
      </c>
      <c r="CI418" s="1">
        <v>65535</v>
      </c>
      <c r="CJ418" s="1">
        <v>65535</v>
      </c>
      <c r="CK418" s="1">
        <v>65535</v>
      </c>
      <c r="CL418" s="1">
        <v>65535</v>
      </c>
      <c r="CM418" s="1">
        <v>65535</v>
      </c>
      <c r="CN418" s="1">
        <v>65535</v>
      </c>
      <c r="CO418" s="1">
        <v>65535</v>
      </c>
      <c r="CP418" s="1">
        <v>65535</v>
      </c>
      <c r="CQ418" s="1">
        <v>65535</v>
      </c>
      <c r="CR418" s="1">
        <v>65535</v>
      </c>
      <c r="CS418" s="1">
        <v>65535</v>
      </c>
      <c r="CT418" s="1">
        <v>65535</v>
      </c>
      <c r="CU418" s="1">
        <v>65535</v>
      </c>
      <c r="CV418" s="1">
        <v>65535</v>
      </c>
      <c r="CW418" s="1">
        <v>65535</v>
      </c>
      <c r="CX418" s="1">
        <v>65535</v>
      </c>
      <c r="CY418" s="1">
        <v>65535</v>
      </c>
      <c r="CZ418" s="1">
        <v>65535</v>
      </c>
      <c r="DA418" s="1">
        <v>65535</v>
      </c>
      <c r="DB418" s="1">
        <v>65535</v>
      </c>
      <c r="DC418" s="1">
        <v>65535</v>
      </c>
      <c r="DD418" s="1">
        <v>65535</v>
      </c>
      <c r="DE418" s="1">
        <v>65535</v>
      </c>
      <c r="DF418" s="1">
        <v>65535</v>
      </c>
      <c r="DG418" s="1">
        <v>65535</v>
      </c>
      <c r="DH418" s="1">
        <v>65535</v>
      </c>
      <c r="DI418" s="1">
        <v>65535</v>
      </c>
      <c r="DJ418" s="1">
        <v>65535</v>
      </c>
      <c r="DK418" s="1">
        <v>65535</v>
      </c>
      <c r="DL418" s="1">
        <v>65535</v>
      </c>
      <c r="DM418" s="1">
        <v>65535</v>
      </c>
      <c r="DN418" s="1">
        <v>65535</v>
      </c>
      <c r="DO418" s="1">
        <v>65535</v>
      </c>
      <c r="DP418" s="1">
        <v>65535</v>
      </c>
      <c r="DQ418" s="1">
        <v>65535</v>
      </c>
      <c r="DR418" s="1">
        <v>65535</v>
      </c>
      <c r="DS418" s="1">
        <v>65535</v>
      </c>
      <c r="DT418" s="1">
        <v>65535</v>
      </c>
      <c r="DU418" s="1">
        <v>65535</v>
      </c>
      <c r="DV418" s="1">
        <v>65535</v>
      </c>
      <c r="DW418" s="1">
        <v>65535</v>
      </c>
      <c r="DX418" s="1">
        <v>65535</v>
      </c>
      <c r="DY418" s="1">
        <v>65535</v>
      </c>
      <c r="DZ418" s="1">
        <v>65535</v>
      </c>
      <c r="EA418" s="1">
        <v>65535</v>
      </c>
      <c r="EB418" s="1">
        <v>65535</v>
      </c>
      <c r="EC418" s="1">
        <v>65535</v>
      </c>
      <c r="ED418" s="1">
        <v>65535</v>
      </c>
      <c r="EE418" s="1">
        <v>65535</v>
      </c>
      <c r="EF418" s="1">
        <v>65535</v>
      </c>
      <c r="EG418" s="1">
        <v>65535</v>
      </c>
      <c r="EH418" s="1">
        <v>65535</v>
      </c>
      <c r="EI418" s="1">
        <v>65535</v>
      </c>
      <c r="EJ418" s="1">
        <v>65535</v>
      </c>
      <c r="EK418" s="1">
        <v>65535</v>
      </c>
      <c r="EL418" s="1">
        <v>65535</v>
      </c>
      <c r="EM418" s="1">
        <v>65535</v>
      </c>
      <c r="EN418" s="1">
        <v>65535</v>
      </c>
      <c r="EO418" s="1">
        <v>65535</v>
      </c>
      <c r="EP418" s="1">
        <v>65535</v>
      </c>
      <c r="EQ418" s="1">
        <v>65535</v>
      </c>
      <c r="ER418" s="1">
        <v>65535</v>
      </c>
      <c r="ES418" s="1">
        <v>65535</v>
      </c>
      <c r="ET418" s="1">
        <v>65535</v>
      </c>
      <c r="EU418" s="1">
        <v>65535</v>
      </c>
      <c r="EV418" s="1">
        <v>65535</v>
      </c>
      <c r="EW418" s="1">
        <v>65535</v>
      </c>
      <c r="EX418" s="1">
        <v>65535</v>
      </c>
      <c r="EY418" s="1">
        <v>65535</v>
      </c>
      <c r="EZ418" s="1">
        <v>65535</v>
      </c>
      <c r="FA418" s="1">
        <v>65535</v>
      </c>
      <c r="FB418" s="1">
        <v>65535</v>
      </c>
      <c r="FC418" s="1">
        <v>65535</v>
      </c>
      <c r="FD418" s="1">
        <v>65535</v>
      </c>
      <c r="FE418" s="1">
        <v>65535</v>
      </c>
      <c r="FF418" s="1">
        <v>65535</v>
      </c>
      <c r="FG418" s="1">
        <v>65535</v>
      </c>
      <c r="FH418" s="1">
        <v>65535</v>
      </c>
      <c r="FI418" s="1">
        <v>65535</v>
      </c>
      <c r="FJ418" s="1">
        <v>65535</v>
      </c>
      <c r="FK418" s="1">
        <v>65535</v>
      </c>
      <c r="FL418" s="1">
        <v>65535</v>
      </c>
      <c r="FM418" s="1">
        <v>65535</v>
      </c>
      <c r="FN418" s="1">
        <v>65535</v>
      </c>
      <c r="FO418" s="1">
        <v>65535</v>
      </c>
      <c r="FP418" s="1">
        <v>65535</v>
      </c>
      <c r="FQ418" s="1">
        <v>65535</v>
      </c>
      <c r="FR418" s="1">
        <v>65535</v>
      </c>
      <c r="FS418" s="1">
        <v>65535</v>
      </c>
      <c r="FT418" s="1">
        <v>65535</v>
      </c>
      <c r="FU418" s="1">
        <v>65535</v>
      </c>
      <c r="FV418" s="1">
        <v>65535</v>
      </c>
      <c r="FW418" s="1">
        <v>65535</v>
      </c>
      <c r="FX418" s="1">
        <v>65535</v>
      </c>
      <c r="FY418" s="1">
        <v>65535</v>
      </c>
      <c r="FZ418" s="1">
        <v>65535</v>
      </c>
      <c r="GA418" s="1">
        <v>65535</v>
      </c>
      <c r="GB418" s="1">
        <v>65535</v>
      </c>
      <c r="GC418" s="1">
        <v>65535</v>
      </c>
      <c r="GD418" s="1">
        <v>65535</v>
      </c>
      <c r="GE418" s="1">
        <v>65535</v>
      </c>
      <c r="GF418" s="1">
        <v>65535</v>
      </c>
      <c r="GG418" s="1">
        <v>65535</v>
      </c>
      <c r="GH418" s="1">
        <v>65535</v>
      </c>
      <c r="GI418" s="1">
        <v>65535</v>
      </c>
      <c r="GJ418" s="1">
        <v>65535</v>
      </c>
      <c r="GK418" s="1">
        <v>65535</v>
      </c>
      <c r="GL418" s="1">
        <v>65535</v>
      </c>
      <c r="GM418" s="1">
        <v>65535</v>
      </c>
      <c r="GN418" s="1">
        <v>65535</v>
      </c>
      <c r="GO418" s="1">
        <v>65535</v>
      </c>
      <c r="GP418" s="1">
        <v>65535</v>
      </c>
      <c r="GQ418" s="1">
        <v>65535</v>
      </c>
      <c r="GR418" s="1">
        <v>65535</v>
      </c>
      <c r="GS418" s="1">
        <v>65535</v>
      </c>
      <c r="GT418" s="1">
        <v>65535</v>
      </c>
      <c r="GU418" s="1">
        <v>65535</v>
      </c>
      <c r="GV418" s="1">
        <v>65535</v>
      </c>
      <c r="GW418" s="1">
        <v>65535</v>
      </c>
      <c r="GX418" s="1">
        <v>65535</v>
      </c>
      <c r="GY418" s="1">
        <v>65535</v>
      </c>
      <c r="GZ418" s="1">
        <v>65535</v>
      </c>
      <c r="HA418" s="1">
        <v>65535</v>
      </c>
      <c r="HB418" s="1">
        <v>65535</v>
      </c>
      <c r="HC418" s="1">
        <v>65535</v>
      </c>
      <c r="HD418" s="1">
        <v>65535</v>
      </c>
      <c r="HE418" s="1">
        <v>65535</v>
      </c>
      <c r="HF418" s="1">
        <v>65535</v>
      </c>
      <c r="HG418" s="1">
        <v>65535</v>
      </c>
      <c r="HH418" s="1">
        <v>65535</v>
      </c>
      <c r="HI418" s="1">
        <v>65535</v>
      </c>
      <c r="HJ418" s="1">
        <v>65535</v>
      </c>
      <c r="HK418" s="1">
        <v>65535</v>
      </c>
      <c r="HL418" s="1">
        <v>65535</v>
      </c>
      <c r="HM418" s="1">
        <v>65535</v>
      </c>
      <c r="HN418" s="1">
        <v>65535</v>
      </c>
      <c r="HO418" s="1">
        <v>65535</v>
      </c>
      <c r="HP418" s="1">
        <v>65535</v>
      </c>
      <c r="HQ418" s="1">
        <v>65535</v>
      </c>
      <c r="HR418" s="1">
        <v>65535</v>
      </c>
      <c r="HS418" s="1">
        <v>65535</v>
      </c>
      <c r="HT418" s="1">
        <v>65535</v>
      </c>
      <c r="HU418" s="1">
        <v>65535</v>
      </c>
      <c r="HV418" s="1">
        <v>65535</v>
      </c>
      <c r="HW418" s="1">
        <v>65535</v>
      </c>
      <c r="HX418" s="1">
        <v>65535</v>
      </c>
      <c r="HY418" s="1">
        <v>65535</v>
      </c>
      <c r="HZ418" s="1">
        <v>65535</v>
      </c>
      <c r="IA418" s="1">
        <v>65535</v>
      </c>
      <c r="IB418" s="1">
        <v>65535</v>
      </c>
      <c r="IC418" s="1">
        <v>65535</v>
      </c>
      <c r="ID418" s="1">
        <v>65535</v>
      </c>
      <c r="IE418" s="1">
        <v>65535</v>
      </c>
      <c r="IF418" s="1">
        <v>0</v>
      </c>
      <c r="IG418" s="1">
        <v>0</v>
      </c>
      <c r="IH418" s="1">
        <v>0</v>
      </c>
      <c r="II418" s="1">
        <v>0</v>
      </c>
      <c r="IJ418" s="1">
        <v>0</v>
      </c>
      <c r="IK418" s="1">
        <v>0</v>
      </c>
      <c r="IL418" s="1">
        <v>0</v>
      </c>
      <c r="IM418" s="1">
        <v>0</v>
      </c>
      <c r="IN418" s="1">
        <v>0</v>
      </c>
      <c r="IO418" s="1">
        <v>0</v>
      </c>
      <c r="IP418" s="1">
        <v>0</v>
      </c>
      <c r="IQ418" s="1">
        <v>0</v>
      </c>
      <c r="IR418" s="1">
        <v>0</v>
      </c>
      <c r="IS418" s="1">
        <v>0</v>
      </c>
      <c r="IT418" s="1">
        <v>0</v>
      </c>
      <c r="IU418" s="1">
        <v>0</v>
      </c>
      <c r="IV418" s="1">
        <v>0</v>
      </c>
      <c r="IW418" s="1">
        <v>0</v>
      </c>
      <c r="IX418" s="1">
        <v>0</v>
      </c>
      <c r="IY418" s="1">
        <v>0</v>
      </c>
      <c r="IZ418" s="1">
        <v>21.2</v>
      </c>
      <c r="JA418" s="1">
        <v>0</v>
      </c>
      <c r="JB418" s="1">
        <v>0</v>
      </c>
      <c r="JC418" s="1">
        <v>21.5</v>
      </c>
      <c r="JD418" s="1">
        <v>0</v>
      </c>
      <c r="JE418" s="1">
        <v>0</v>
      </c>
      <c r="JF418" s="1">
        <v>0</v>
      </c>
      <c r="JG418" s="1">
        <v>0</v>
      </c>
      <c r="JH418" s="1">
        <v>0</v>
      </c>
      <c r="JI418" s="1">
        <v>0</v>
      </c>
      <c r="JJ418" s="1">
        <v>0</v>
      </c>
      <c r="JK418" s="1">
        <v>22.4</v>
      </c>
      <c r="JL418" s="1">
        <v>22</v>
      </c>
      <c r="JM418" s="1">
        <v>22.5</v>
      </c>
      <c r="JN418" s="1">
        <v>24.2</v>
      </c>
      <c r="JO418" s="1">
        <v>21.8</v>
      </c>
      <c r="JP418" s="1">
        <v>23.1</v>
      </c>
      <c r="JQ418" s="1">
        <v>0</v>
      </c>
      <c r="JR418" s="1">
        <v>0</v>
      </c>
      <c r="JS418" s="1">
        <v>0</v>
      </c>
      <c r="JT418" s="1">
        <v>0</v>
      </c>
      <c r="JU418" s="1">
        <v>0</v>
      </c>
      <c r="JV418" s="1">
        <v>0</v>
      </c>
      <c r="JW418" s="1">
        <v>0</v>
      </c>
      <c r="JX418" s="1">
        <v>0</v>
      </c>
      <c r="JY418" s="1">
        <v>0</v>
      </c>
      <c r="JZ418" s="1">
        <v>0</v>
      </c>
      <c r="KA418" s="1">
        <v>0</v>
      </c>
      <c r="KB418" s="1">
        <v>0</v>
      </c>
      <c r="KC418" s="1">
        <v>0</v>
      </c>
      <c r="KD418" s="1">
        <v>20.6</v>
      </c>
      <c r="KE418" s="1">
        <v>0</v>
      </c>
      <c r="KF418" s="1">
        <v>0</v>
      </c>
      <c r="KG418" s="1">
        <v>23.8</v>
      </c>
      <c r="KH418" s="1">
        <v>22.3</v>
      </c>
      <c r="KI418" s="1">
        <v>0</v>
      </c>
      <c r="KJ418" s="1">
        <v>0</v>
      </c>
      <c r="KK418" s="1">
        <v>0</v>
      </c>
      <c r="KL418" s="1">
        <v>0</v>
      </c>
      <c r="KM418" s="1">
        <v>0</v>
      </c>
      <c r="KN418" s="1">
        <v>0</v>
      </c>
      <c r="KO418" s="1">
        <v>0</v>
      </c>
      <c r="KP418" s="1">
        <v>0</v>
      </c>
      <c r="KQ418" s="1">
        <v>0</v>
      </c>
      <c r="KR418" s="1">
        <v>0</v>
      </c>
      <c r="KS418" s="1">
        <v>0</v>
      </c>
      <c r="KT418" s="1">
        <v>21.3</v>
      </c>
      <c r="KU418" s="1">
        <v>0</v>
      </c>
      <c r="KV418" s="1">
        <v>0</v>
      </c>
      <c r="KW418" s="1">
        <v>0</v>
      </c>
      <c r="KX418" s="1">
        <v>0</v>
      </c>
      <c r="KY418" s="1">
        <v>0</v>
      </c>
      <c r="KZ418" s="1">
        <v>0</v>
      </c>
      <c r="LA418" s="1">
        <v>0</v>
      </c>
      <c r="LB418" s="1">
        <v>0</v>
      </c>
      <c r="LC418" s="1">
        <v>0</v>
      </c>
      <c r="LD418" s="1">
        <v>0</v>
      </c>
      <c r="LE418" s="1">
        <v>0</v>
      </c>
      <c r="LF418" s="1">
        <v>0</v>
      </c>
      <c r="LG418" s="1">
        <v>0</v>
      </c>
      <c r="LH418" s="1">
        <v>0</v>
      </c>
      <c r="LI418" s="1">
        <v>0</v>
      </c>
      <c r="LJ418" s="1">
        <v>0</v>
      </c>
      <c r="LK418" s="1">
        <v>0</v>
      </c>
      <c r="LL418" s="1">
        <v>0</v>
      </c>
      <c r="LM418" s="1">
        <v>0</v>
      </c>
      <c r="LN418" s="1">
        <v>0</v>
      </c>
      <c r="LO418" s="1">
        <v>0</v>
      </c>
      <c r="LP418" s="1">
        <v>0</v>
      </c>
      <c r="LQ418" s="1">
        <v>0</v>
      </c>
      <c r="LR418" s="1">
        <v>24.4</v>
      </c>
      <c r="LS418" s="1">
        <v>0</v>
      </c>
      <c r="LT418" s="1">
        <v>0</v>
      </c>
      <c r="LU418" s="1">
        <v>0</v>
      </c>
      <c r="LV418" s="1">
        <v>0</v>
      </c>
      <c r="LW418" s="1">
        <v>0</v>
      </c>
      <c r="LX418" s="1">
        <v>0</v>
      </c>
      <c r="LY418" s="1">
        <v>0</v>
      </c>
      <c r="LZ418" s="1">
        <v>0</v>
      </c>
      <c r="MA418" s="1">
        <v>0</v>
      </c>
      <c r="MB418" s="1">
        <v>0</v>
      </c>
      <c r="MC418" s="1">
        <v>0</v>
      </c>
      <c r="MD418" s="1">
        <v>0</v>
      </c>
      <c r="ME418" s="1">
        <v>65535</v>
      </c>
      <c r="MF418" s="1">
        <v>65535</v>
      </c>
      <c r="MG418" s="1">
        <v>65535</v>
      </c>
      <c r="MH418" s="1">
        <v>65535</v>
      </c>
      <c r="MI418" s="1">
        <v>65535</v>
      </c>
      <c r="MJ418" s="1">
        <v>65535</v>
      </c>
      <c r="MK418" s="1">
        <v>65535</v>
      </c>
      <c r="ML418" s="1">
        <v>65535</v>
      </c>
      <c r="MM418" s="1">
        <v>65535</v>
      </c>
      <c r="MN418" s="1">
        <v>65535</v>
      </c>
      <c r="MO418" s="1">
        <v>65535</v>
      </c>
      <c r="MP418" s="1">
        <v>65535</v>
      </c>
      <c r="MQ418" s="1">
        <v>65535</v>
      </c>
      <c r="MR418" s="1">
        <v>65535</v>
      </c>
      <c r="MS418" s="1">
        <v>65535</v>
      </c>
      <c r="MT418" s="1">
        <v>65535</v>
      </c>
      <c r="MU418" s="1">
        <v>65535</v>
      </c>
      <c r="MV418" s="1">
        <v>65535</v>
      </c>
      <c r="MW418" s="1">
        <v>65535</v>
      </c>
      <c r="MX418" s="1">
        <v>65535</v>
      </c>
      <c r="MY418" s="1">
        <v>65535</v>
      </c>
      <c r="MZ418" s="1">
        <v>65535</v>
      </c>
      <c r="NA418" s="1">
        <v>65535</v>
      </c>
      <c r="NB418" s="1">
        <v>65535</v>
      </c>
      <c r="NC418" s="1">
        <v>65535</v>
      </c>
      <c r="ND418" s="1">
        <v>65535</v>
      </c>
      <c r="NE418" s="1">
        <v>65535</v>
      </c>
      <c r="NF418" s="1">
        <v>65535</v>
      </c>
      <c r="NG418" s="1">
        <v>65535</v>
      </c>
      <c r="NH418" s="1">
        <v>65535</v>
      </c>
      <c r="NI418" s="1">
        <v>0</v>
      </c>
      <c r="NJ418" s="6">
        <f t="shared" si="319"/>
        <v>0.967741935483871</v>
      </c>
      <c r="NK418" s="3">
        <f t="shared" si="320"/>
        <v>0.9285714285714286</v>
      </c>
      <c r="NL418" s="3">
        <f t="shared" si="321"/>
        <v>6.4516129032258063E-2</v>
      </c>
      <c r="NM418" s="3">
        <f t="shared" si="322"/>
        <v>0</v>
      </c>
      <c r="NN418" s="3">
        <f t="shared" si="323"/>
        <v>0</v>
      </c>
      <c r="NO418" s="3">
        <f t="shared" si="324"/>
        <v>0</v>
      </c>
      <c r="NP418" s="3">
        <f t="shared" si="325"/>
        <v>0</v>
      </c>
      <c r="NQ418" s="3">
        <f t="shared" si="326"/>
        <v>0.38709677419354838</v>
      </c>
      <c r="NR418" s="3">
        <f t="shared" si="327"/>
        <v>1</v>
      </c>
      <c r="NS418" s="3">
        <f t="shared" si="328"/>
        <v>1</v>
      </c>
      <c r="NT418" s="3">
        <f t="shared" si="329"/>
        <v>1</v>
      </c>
      <c r="NU418" s="3">
        <f t="shared" si="330"/>
        <v>3.2258064516129031E-2</v>
      </c>
      <c r="NV418" s="3">
        <f t="shared" si="331"/>
        <v>0.44383561643835617</v>
      </c>
      <c r="NW418" s="5">
        <f t="shared" si="332"/>
        <v>0.77</v>
      </c>
      <c r="NX418" s="1">
        <f t="shared" si="333"/>
        <v>0.91153846153846152</v>
      </c>
      <c r="NY418" s="1" t="e">
        <f t="shared" si="334"/>
        <v>#N/A</v>
      </c>
      <c r="NZ418" s="1" t="e">
        <f t="shared" si="335"/>
        <v>#N/A</v>
      </c>
      <c r="OA418" s="1" t="e">
        <f t="shared" si="336"/>
        <v>#N/A</v>
      </c>
      <c r="OB418" s="1" t="e">
        <f t="shared" si="337"/>
        <v>#N/A</v>
      </c>
      <c r="OC418" s="1" t="e">
        <f t="shared" si="338"/>
        <v>#N/A</v>
      </c>
      <c r="OD418" s="1" t="e">
        <f t="shared" si="339"/>
        <v>#N/A</v>
      </c>
      <c r="OE418" s="1">
        <f t="shared" si="340"/>
        <v>5.9566666666666661</v>
      </c>
      <c r="OF418" s="1">
        <f t="shared" si="341"/>
        <v>2.838709677419355</v>
      </c>
      <c r="OG418" s="1">
        <f t="shared" si="342"/>
        <v>0.81333333333333324</v>
      </c>
      <c r="OH418" s="1" t="e">
        <f t="shared" si="343"/>
        <v>#N/A</v>
      </c>
      <c r="OI418" s="111" t="e">
        <f>NA()</f>
        <v>#N/A</v>
      </c>
      <c r="OJ418" s="112" t="e">
        <f>NA()</f>
        <v>#N/A</v>
      </c>
      <c r="OK418" s="112" t="e">
        <f>NA()</f>
        <v>#N/A</v>
      </c>
      <c r="OL418" s="112" t="e">
        <f>NA()</f>
        <v>#N/A</v>
      </c>
      <c r="OM418" s="112" t="e">
        <f>NA()</f>
        <v>#N/A</v>
      </c>
      <c r="ON418" s="112" t="e">
        <f>NA()</f>
        <v>#N/A</v>
      </c>
      <c r="OO418" s="112" t="e">
        <f>NA()</f>
        <v>#N/A</v>
      </c>
      <c r="OP418" s="112" t="e">
        <f>NA()</f>
        <v>#N/A</v>
      </c>
      <c r="OQ418" s="112" t="e">
        <f>NA()</f>
        <v>#N/A</v>
      </c>
      <c r="OR418" s="112" t="e">
        <f>NA()</f>
        <v>#N/A</v>
      </c>
      <c r="OS418" s="112" t="e">
        <f>NA()</f>
        <v>#N/A</v>
      </c>
      <c r="OT418" s="112" t="e">
        <f>NA()</f>
        <v>#N/A</v>
      </c>
      <c r="OU418" s="5" t="e">
        <f t="shared" si="295"/>
        <v>#N/A</v>
      </c>
      <c r="OV418" s="1" t="e">
        <f t="shared" si="296"/>
        <v>#N/A</v>
      </c>
      <c r="OW418" s="1" t="e">
        <f t="shared" si="297"/>
        <v>#N/A</v>
      </c>
      <c r="OX418" s="1" t="e">
        <f t="shared" si="298"/>
        <v>#N/A</v>
      </c>
      <c r="OY418" s="1" t="e">
        <f t="shared" si="299"/>
        <v>#N/A</v>
      </c>
      <c r="OZ418" s="1" t="e">
        <f t="shared" si="300"/>
        <v>#N/A</v>
      </c>
      <c r="PA418" s="1" t="e">
        <f t="shared" si="301"/>
        <v>#N/A</v>
      </c>
      <c r="PB418" s="1" t="e">
        <f t="shared" si="302"/>
        <v>#N/A</v>
      </c>
      <c r="PC418" s="1" t="e">
        <f t="shared" si="303"/>
        <v>#N/A</v>
      </c>
      <c r="PD418" s="1" t="e">
        <f t="shared" si="304"/>
        <v>#N/A</v>
      </c>
      <c r="PE418" s="1" t="e">
        <f t="shared" si="305"/>
        <v>#N/A</v>
      </c>
      <c r="PF418" s="1" t="e">
        <f t="shared" si="306"/>
        <v>#N/A</v>
      </c>
      <c r="PG418" s="111" t="e">
        <f>NA()</f>
        <v>#N/A</v>
      </c>
      <c r="PH418" s="112" t="e">
        <f>NA()</f>
        <v>#N/A</v>
      </c>
      <c r="PI418" s="112" t="e">
        <f>NA()</f>
        <v>#N/A</v>
      </c>
      <c r="PJ418" s="112" t="e">
        <f>NA()</f>
        <v>#N/A</v>
      </c>
      <c r="PK418" s="112" t="e">
        <f>NA()</f>
        <v>#N/A</v>
      </c>
      <c r="PL418" s="112" t="e">
        <f>NA()</f>
        <v>#N/A</v>
      </c>
      <c r="PM418" s="112" t="e">
        <f>NA()</f>
        <v>#N/A</v>
      </c>
      <c r="PN418" s="112" t="e">
        <f>NA()</f>
        <v>#N/A</v>
      </c>
      <c r="PO418" s="112" t="e">
        <f>NA()</f>
        <v>#N/A</v>
      </c>
      <c r="PP418" s="112" t="e">
        <f>NA()</f>
        <v>#N/A</v>
      </c>
      <c r="PQ418" s="112" t="e">
        <f>NA()</f>
        <v>#N/A</v>
      </c>
      <c r="PR418" s="137" t="e">
        <f>NA()</f>
        <v>#N/A</v>
      </c>
      <c r="PS418" s="5">
        <f t="array" ref="PS418">+IF(ISERROR($NW418)=FALSE,MIN(IF($H418:$AL418&lt;65534,$H418:$AL418,"")),NA())</f>
        <v>0</v>
      </c>
      <c r="PT418" s="1">
        <f t="array" ref="PT418">+IF(ISERROR($NX418)=FALSE,MIN(IF($AM418:$BN418&lt;65534,$AM418:$BN418,"")),NA())</f>
        <v>0</v>
      </c>
      <c r="PU418" s="1" t="e">
        <f t="array" ref="PU418">+IF(ISERROR($NY418)=FALSE,MIN(IF($BP418:$CT418&lt;65534,$BP418:$CT418,"")),NA())</f>
        <v>#N/A</v>
      </c>
      <c r="PV418" s="1" t="e">
        <f t="array" ref="PV418">+IF(ISERROR($NZ418)=FALSE,MIN(IF($CU418:$DX418&lt;65534,$CU418:$DX418,"")),NA())</f>
        <v>#N/A</v>
      </c>
      <c r="PW418" s="1" t="e">
        <f t="array" ref="PW418">+IF(ISERROR($OA418)=FALSE,MIN(IF($DY418:$FC418&lt;65534,$DY418:$FC418,"")),NA())</f>
        <v>#N/A</v>
      </c>
      <c r="PX418" s="1" t="e">
        <f t="array" ref="PX418">+IF(ISERROR($OB418)=FALSE,MIN(IF($FD418:$GG418&lt;65534,$FD418:$GG418,"")),NA())</f>
        <v>#N/A</v>
      </c>
      <c r="PY418" s="1" t="e">
        <f t="array" ref="PY418">+IF(ISERROR($OC418)=FALSE,MIN(IF($GH418:$HL418&lt;65534,$GH418:$HL418,"")),NA())</f>
        <v>#N/A</v>
      </c>
      <c r="PZ418" s="1" t="e">
        <f t="array" ref="PZ418">+IF(ISERROR($OD418)=FALSE,MIN(IF($HM418:$IQ418&lt;65534,$HM418:$IQ418,"")),NA())</f>
        <v>#N/A</v>
      </c>
      <c r="QA418" s="1">
        <f t="array" ref="QA418">+IF(ISERROR($OE418)=FALSE,MIN(IF($IR418:$JU418&lt;65534,$IR418:$JU418,"")),NA())</f>
        <v>0</v>
      </c>
      <c r="QB418" s="1">
        <f t="array" ref="QB418">+IF(ISERROR($OF418)=FALSE,MIN(IF($JV418:$KZ418&lt;65534,$JV418:$KZ418,"")),NA())</f>
        <v>0</v>
      </c>
      <c r="QC418" s="1">
        <f t="array" ref="QC418">+IF(ISERROR($OG418)=FALSE,MIN(IF($LA418:$MD418&lt;65534,$LA418:$MD418,"")),NA())</f>
        <v>0</v>
      </c>
      <c r="QD418" s="1" t="e">
        <f t="array" ref="QD418">+IF(ISERROR($OH418)=FALSE,MIN(IF($ME418:$NI418&lt;65534,$ME418:$NI418,"")),NA())</f>
        <v>#N/A</v>
      </c>
      <c r="QE418" s="5" t="e">
        <f t="shared" si="307"/>
        <v>#N/A</v>
      </c>
      <c r="QF418" s="1" t="e">
        <f t="shared" si="308"/>
        <v>#N/A</v>
      </c>
      <c r="QG418" s="1" t="e">
        <f t="shared" si="309"/>
        <v>#N/A</v>
      </c>
      <c r="QH418" s="1" t="e">
        <f t="shared" si="310"/>
        <v>#N/A</v>
      </c>
      <c r="QI418" s="1" t="e">
        <f t="shared" si="311"/>
        <v>#N/A</v>
      </c>
      <c r="QJ418" s="1" t="e">
        <f t="shared" si="312"/>
        <v>#N/A</v>
      </c>
      <c r="QK418" s="1" t="e">
        <f t="shared" si="313"/>
        <v>#N/A</v>
      </c>
      <c r="QL418" s="1" t="e">
        <f t="shared" si="314"/>
        <v>#N/A</v>
      </c>
      <c r="QM418" s="1" t="e">
        <f t="shared" si="315"/>
        <v>#N/A</v>
      </c>
      <c r="QN418" s="1" t="e">
        <f t="shared" si="316"/>
        <v>#N/A</v>
      </c>
      <c r="QO418" s="1" t="e">
        <f t="shared" si="317"/>
        <v>#N/A</v>
      </c>
      <c r="QP418" s="1" t="e">
        <f t="shared" si="318"/>
        <v>#N/A</v>
      </c>
      <c r="QQ418" s="5" t="s">
        <v>893</v>
      </c>
    </row>
    <row r="419" spans="1:459" s="1" customFormat="1" x14ac:dyDescent="0.2">
      <c r="A419" s="107">
        <v>35185010</v>
      </c>
      <c r="B419" s="108">
        <v>-72.564472222222221</v>
      </c>
      <c r="C419" s="108">
        <v>4.260361111111111</v>
      </c>
      <c r="D419" s="109">
        <v>188</v>
      </c>
      <c r="E419" s="110" t="s">
        <v>771</v>
      </c>
      <c r="F419" s="110" t="s">
        <v>772</v>
      </c>
      <c r="G419" s="110" t="s">
        <v>38</v>
      </c>
      <c r="H419" s="1">
        <v>20.399999999999999</v>
      </c>
      <c r="I419" s="1">
        <v>19.5</v>
      </c>
      <c r="J419" s="1">
        <v>23.4</v>
      </c>
      <c r="K419" s="1">
        <v>23.2</v>
      </c>
      <c r="L419" s="1">
        <v>23.1</v>
      </c>
      <c r="M419" s="1">
        <v>22.2</v>
      </c>
      <c r="N419" s="1">
        <v>21.4</v>
      </c>
      <c r="O419" s="1">
        <v>22.9</v>
      </c>
      <c r="P419" s="1">
        <v>21.4</v>
      </c>
      <c r="Q419" s="1">
        <v>22.3</v>
      </c>
      <c r="R419" s="1">
        <v>22.6</v>
      </c>
      <c r="S419" s="1">
        <v>23.7</v>
      </c>
      <c r="T419" s="1">
        <v>21.9</v>
      </c>
      <c r="U419" s="1">
        <v>20.6</v>
      </c>
      <c r="V419" s="1">
        <v>20.5</v>
      </c>
      <c r="W419" s="1">
        <v>20.100000000000001</v>
      </c>
      <c r="X419" s="1">
        <v>65535</v>
      </c>
      <c r="Y419" s="1">
        <v>65535</v>
      </c>
      <c r="Z419" s="1">
        <v>65535</v>
      </c>
      <c r="AA419" s="1">
        <v>65535</v>
      </c>
      <c r="AB419" s="1">
        <v>65535</v>
      </c>
      <c r="AC419" s="1">
        <v>65535</v>
      </c>
      <c r="AD419" s="1">
        <v>65535</v>
      </c>
      <c r="AE419" s="1">
        <v>65535</v>
      </c>
      <c r="AF419" s="1">
        <v>65535</v>
      </c>
      <c r="AG419" s="1">
        <v>65535</v>
      </c>
      <c r="AH419" s="1">
        <v>65535</v>
      </c>
      <c r="AI419" s="1">
        <v>65535</v>
      </c>
      <c r="AJ419" s="1">
        <v>65535</v>
      </c>
      <c r="AK419" s="1">
        <v>65535</v>
      </c>
      <c r="AL419" s="1">
        <v>65535</v>
      </c>
      <c r="AM419" s="1">
        <v>65535</v>
      </c>
      <c r="AN419" s="1">
        <v>65535</v>
      </c>
      <c r="AO419" s="1">
        <v>65535</v>
      </c>
      <c r="AP419" s="1">
        <v>65535</v>
      </c>
      <c r="AQ419" s="1">
        <v>65535</v>
      </c>
      <c r="AR419" s="1">
        <v>65535</v>
      </c>
      <c r="AS419" s="1">
        <v>65535</v>
      </c>
      <c r="AT419" s="1">
        <v>65535</v>
      </c>
      <c r="AU419" s="1">
        <v>65535</v>
      </c>
      <c r="AV419" s="1">
        <v>65535</v>
      </c>
      <c r="AW419" s="1">
        <v>65535</v>
      </c>
      <c r="AX419" s="1">
        <v>65535</v>
      </c>
      <c r="AY419" s="1">
        <v>65535</v>
      </c>
      <c r="AZ419" s="1">
        <v>65535</v>
      </c>
      <c r="BA419" s="1">
        <v>65535</v>
      </c>
      <c r="BB419" s="1">
        <v>65535</v>
      </c>
      <c r="BC419" s="1">
        <v>65535</v>
      </c>
      <c r="BD419" s="1">
        <v>65535</v>
      </c>
      <c r="BE419" s="1">
        <v>65535</v>
      </c>
      <c r="BF419" s="1">
        <v>65535</v>
      </c>
      <c r="BG419" s="1">
        <v>65535</v>
      </c>
      <c r="BH419" s="1">
        <v>65535</v>
      </c>
      <c r="BI419" s="1">
        <v>65535</v>
      </c>
      <c r="BJ419" s="1">
        <v>65535</v>
      </c>
      <c r="BK419" s="1">
        <v>65535</v>
      </c>
      <c r="BL419" s="1">
        <v>65535</v>
      </c>
      <c r="BM419" s="1">
        <v>65535</v>
      </c>
      <c r="BN419" s="1">
        <v>65535</v>
      </c>
      <c r="BO419" s="102"/>
      <c r="BP419" s="1">
        <v>65535</v>
      </c>
      <c r="BQ419" s="1">
        <v>65535</v>
      </c>
      <c r="BR419" s="1">
        <v>65535</v>
      </c>
      <c r="BS419" s="1">
        <v>65535</v>
      </c>
      <c r="BT419" s="1">
        <v>65535</v>
      </c>
      <c r="BU419" s="1">
        <v>65535</v>
      </c>
      <c r="BV419" s="1">
        <v>65535</v>
      </c>
      <c r="BW419" s="1">
        <v>65535</v>
      </c>
      <c r="BX419" s="1">
        <v>65535</v>
      </c>
      <c r="BY419" s="1">
        <v>65535</v>
      </c>
      <c r="BZ419" s="1">
        <v>65535</v>
      </c>
      <c r="CA419" s="1">
        <v>65535</v>
      </c>
      <c r="CB419" s="1">
        <v>65535</v>
      </c>
      <c r="CC419" s="1">
        <v>65535</v>
      </c>
      <c r="CD419" s="1">
        <v>65535</v>
      </c>
      <c r="CE419" s="1">
        <v>65535</v>
      </c>
      <c r="CF419" s="1">
        <v>65535</v>
      </c>
      <c r="CG419" s="1">
        <v>65535</v>
      </c>
      <c r="CH419" s="1">
        <v>23.4</v>
      </c>
      <c r="CI419" s="1">
        <v>23.3</v>
      </c>
      <c r="CJ419" s="1">
        <v>22.6</v>
      </c>
      <c r="CK419" s="1">
        <v>23.8</v>
      </c>
      <c r="CL419" s="1">
        <v>23.6</v>
      </c>
      <c r="CM419" s="1">
        <v>23</v>
      </c>
      <c r="CN419" s="1">
        <v>21.9</v>
      </c>
      <c r="CO419" s="1">
        <v>20.7</v>
      </c>
      <c r="CP419" s="1">
        <v>21.4</v>
      </c>
      <c r="CQ419" s="1">
        <v>23.7</v>
      </c>
      <c r="CR419" s="1">
        <v>23.6</v>
      </c>
      <c r="CS419" s="1">
        <v>23</v>
      </c>
      <c r="CT419" s="1">
        <v>23.8</v>
      </c>
      <c r="CU419" s="1">
        <v>22.6</v>
      </c>
      <c r="CV419" s="1">
        <v>22.1</v>
      </c>
      <c r="CW419" s="1">
        <v>21.1</v>
      </c>
      <c r="CX419" s="1">
        <v>20.3</v>
      </c>
      <c r="CY419" s="1">
        <v>21.6</v>
      </c>
      <c r="CZ419" s="1">
        <v>21.2</v>
      </c>
      <c r="DA419" s="1">
        <v>20.9</v>
      </c>
      <c r="DB419" s="1">
        <v>22.3</v>
      </c>
      <c r="DC419" s="1">
        <v>22.9</v>
      </c>
      <c r="DD419" s="1">
        <v>22.7</v>
      </c>
      <c r="DE419" s="1">
        <v>23.6</v>
      </c>
      <c r="DF419" s="1">
        <v>23.1</v>
      </c>
      <c r="DG419" s="1">
        <v>22.2</v>
      </c>
      <c r="DH419" s="1">
        <v>22.4</v>
      </c>
      <c r="DI419" s="1">
        <v>23.3</v>
      </c>
      <c r="DJ419" s="1">
        <v>22.8</v>
      </c>
      <c r="DK419" s="1">
        <v>23.9</v>
      </c>
      <c r="DL419" s="1">
        <v>23.1</v>
      </c>
      <c r="DM419" s="1">
        <v>22.6</v>
      </c>
      <c r="DN419" s="1">
        <v>24.4</v>
      </c>
      <c r="DO419" s="1">
        <v>23.3</v>
      </c>
      <c r="DP419" s="1">
        <v>23.5</v>
      </c>
      <c r="DQ419" s="1">
        <v>22.8</v>
      </c>
      <c r="DR419" s="1">
        <v>23.1</v>
      </c>
      <c r="DS419" s="1">
        <v>23.7</v>
      </c>
      <c r="DT419" s="1">
        <v>23.3</v>
      </c>
      <c r="DU419" s="1">
        <v>22.9</v>
      </c>
      <c r="DV419" s="1">
        <v>23.2</v>
      </c>
      <c r="DW419" s="1">
        <v>23.1</v>
      </c>
      <c r="DX419" s="1">
        <v>22.9</v>
      </c>
      <c r="DY419" s="1">
        <v>21.1</v>
      </c>
      <c r="DZ419" s="1">
        <v>22</v>
      </c>
      <c r="EA419" s="1">
        <v>23.8</v>
      </c>
      <c r="EB419" s="1">
        <v>22.5</v>
      </c>
      <c r="EC419" s="1">
        <v>23.2</v>
      </c>
      <c r="ED419" s="1">
        <v>23.6</v>
      </c>
      <c r="EE419" s="1">
        <v>23.7</v>
      </c>
      <c r="EF419" s="1">
        <v>23.8</v>
      </c>
      <c r="EG419" s="1">
        <v>22.4</v>
      </c>
      <c r="EH419" s="1">
        <v>20.7</v>
      </c>
      <c r="EI419" s="1">
        <v>23.3</v>
      </c>
      <c r="EJ419" s="1">
        <v>23</v>
      </c>
      <c r="EK419" s="1">
        <v>23.4</v>
      </c>
      <c r="EL419" s="1">
        <v>23.2</v>
      </c>
      <c r="EM419" s="1">
        <v>22.1</v>
      </c>
      <c r="EN419" s="1">
        <v>23.3</v>
      </c>
      <c r="EO419" s="1">
        <v>23.4</v>
      </c>
      <c r="EP419" s="1">
        <v>22.3</v>
      </c>
      <c r="EQ419" s="1">
        <v>23.5</v>
      </c>
      <c r="ER419" s="1">
        <v>22.4</v>
      </c>
      <c r="ES419" s="1">
        <v>22</v>
      </c>
      <c r="ET419" s="1">
        <v>22.3</v>
      </c>
      <c r="EU419" s="1">
        <v>23.5</v>
      </c>
      <c r="EV419" s="1">
        <v>22.6</v>
      </c>
      <c r="EW419" s="1">
        <v>22.7</v>
      </c>
      <c r="EX419" s="1">
        <v>22.5</v>
      </c>
      <c r="EY419" s="1">
        <v>24.3</v>
      </c>
      <c r="EZ419" s="1">
        <v>23.1</v>
      </c>
      <c r="FA419" s="1">
        <v>22.7</v>
      </c>
      <c r="FB419" s="1">
        <v>23.1</v>
      </c>
      <c r="FC419" s="1">
        <v>23.1</v>
      </c>
      <c r="FD419" s="1">
        <v>23.7</v>
      </c>
      <c r="FE419" s="1">
        <v>21.6</v>
      </c>
      <c r="FF419" s="1">
        <v>23.6</v>
      </c>
      <c r="FG419" s="1">
        <v>22.3</v>
      </c>
      <c r="FH419" s="1">
        <v>21</v>
      </c>
      <c r="FI419" s="1">
        <v>22.2</v>
      </c>
      <c r="FJ419" s="1">
        <v>19.899999999999999</v>
      </c>
      <c r="FK419" s="1">
        <v>21.8</v>
      </c>
      <c r="FL419" s="1">
        <v>22.9</v>
      </c>
      <c r="FM419" s="1">
        <v>23.2</v>
      </c>
      <c r="FN419" s="1">
        <v>22.1</v>
      </c>
      <c r="FO419" s="1">
        <v>22.5</v>
      </c>
      <c r="FP419" s="1">
        <v>23.3</v>
      </c>
      <c r="FQ419" s="1">
        <v>22.8</v>
      </c>
      <c r="FR419" s="1">
        <v>22.1</v>
      </c>
      <c r="FS419" s="1">
        <v>22.4</v>
      </c>
      <c r="FT419" s="1">
        <v>23</v>
      </c>
      <c r="FU419" s="1">
        <v>22.6</v>
      </c>
      <c r="FV419" s="1">
        <v>23.4</v>
      </c>
      <c r="FW419" s="1">
        <v>23.5</v>
      </c>
      <c r="FX419" s="1">
        <v>22.8</v>
      </c>
      <c r="FY419" s="1">
        <v>21.9</v>
      </c>
      <c r="FZ419" s="1">
        <v>23.1</v>
      </c>
      <c r="GA419" s="1">
        <v>23.2</v>
      </c>
      <c r="GB419" s="1">
        <v>22.1</v>
      </c>
      <c r="GC419" s="1">
        <v>22.4</v>
      </c>
      <c r="GD419" s="1">
        <v>22.3</v>
      </c>
      <c r="GE419" s="1">
        <v>23.9</v>
      </c>
      <c r="GF419" s="1">
        <v>22.5</v>
      </c>
      <c r="GG419" s="1">
        <v>21.7</v>
      </c>
      <c r="GH419" s="1">
        <v>21.6</v>
      </c>
      <c r="GI419" s="1">
        <v>22.3</v>
      </c>
      <c r="GJ419" s="1">
        <v>22.4</v>
      </c>
      <c r="GK419" s="1">
        <v>21.3</v>
      </c>
      <c r="GL419" s="1">
        <v>22.6</v>
      </c>
      <c r="GM419" s="1">
        <v>18.899999999999999</v>
      </c>
      <c r="GN419" s="1">
        <v>21.5</v>
      </c>
      <c r="GO419" s="1">
        <v>20.8</v>
      </c>
      <c r="GP419" s="1">
        <v>21.8</v>
      </c>
      <c r="GQ419" s="1">
        <v>21.6</v>
      </c>
      <c r="GR419" s="1">
        <v>22.2</v>
      </c>
      <c r="GS419" s="1">
        <v>21.7</v>
      </c>
      <c r="GT419" s="1">
        <v>22.6</v>
      </c>
      <c r="GU419" s="1">
        <v>20.7</v>
      </c>
      <c r="GV419" s="1">
        <v>22.3</v>
      </c>
      <c r="GW419" s="1">
        <v>22.8</v>
      </c>
      <c r="GX419" s="1">
        <v>21.7</v>
      </c>
      <c r="GY419" s="1">
        <v>22.3</v>
      </c>
      <c r="GZ419" s="1">
        <v>22.6</v>
      </c>
      <c r="HA419" s="1">
        <v>21.7</v>
      </c>
      <c r="HB419" s="1">
        <v>21.7</v>
      </c>
      <c r="HC419" s="1">
        <v>22</v>
      </c>
      <c r="HD419" s="1">
        <v>22</v>
      </c>
      <c r="HE419" s="1">
        <v>20.7</v>
      </c>
      <c r="HF419" s="1">
        <v>22.4</v>
      </c>
      <c r="HG419" s="1">
        <v>21.2</v>
      </c>
      <c r="HH419" s="1">
        <v>19.399999999999999</v>
      </c>
      <c r="HI419" s="1">
        <v>22.7</v>
      </c>
      <c r="HJ419" s="1">
        <v>21</v>
      </c>
      <c r="HK419" s="1">
        <v>22</v>
      </c>
      <c r="HL419" s="1">
        <v>22.9</v>
      </c>
      <c r="HM419" s="1">
        <v>21.8</v>
      </c>
      <c r="HN419" s="1">
        <v>22</v>
      </c>
      <c r="HO419" s="1">
        <v>21.2</v>
      </c>
      <c r="HP419" s="1">
        <v>22.7</v>
      </c>
      <c r="HQ419" s="1">
        <v>19.600000000000001</v>
      </c>
      <c r="HR419" s="1">
        <v>20.8</v>
      </c>
      <c r="HS419" s="1">
        <v>21</v>
      </c>
      <c r="HT419" s="1">
        <v>22.6</v>
      </c>
      <c r="HU419" s="1">
        <v>19.7</v>
      </c>
      <c r="HV419" s="1">
        <v>22.6</v>
      </c>
      <c r="HW419" s="1">
        <v>22.3</v>
      </c>
      <c r="HX419" s="1">
        <v>21.3</v>
      </c>
      <c r="HY419" s="1">
        <v>22.9</v>
      </c>
      <c r="HZ419" s="1">
        <v>22.5</v>
      </c>
      <c r="IA419" s="1">
        <v>20.8</v>
      </c>
      <c r="IB419" s="1">
        <v>21.4</v>
      </c>
      <c r="IC419" s="1">
        <v>21.7</v>
      </c>
      <c r="ID419" s="1">
        <v>22.5</v>
      </c>
      <c r="IE419" s="1">
        <v>21.4</v>
      </c>
      <c r="IF419" s="1">
        <v>19.899999999999999</v>
      </c>
      <c r="IG419" s="1">
        <v>19.7</v>
      </c>
      <c r="IH419" s="1">
        <v>21.2</v>
      </c>
      <c r="II419" s="1">
        <v>21.7</v>
      </c>
      <c r="IJ419" s="1">
        <v>22</v>
      </c>
      <c r="IK419" s="1">
        <v>21.1</v>
      </c>
      <c r="IL419" s="1">
        <v>22.1</v>
      </c>
      <c r="IM419" s="1">
        <v>21.4</v>
      </c>
      <c r="IN419" s="1">
        <v>22.8</v>
      </c>
      <c r="IO419" s="1">
        <v>21.2</v>
      </c>
      <c r="IP419" s="1">
        <v>21.4</v>
      </c>
      <c r="IQ419" s="1">
        <v>22</v>
      </c>
      <c r="IR419" s="1">
        <v>21.9</v>
      </c>
      <c r="IS419" s="1">
        <v>21.6</v>
      </c>
      <c r="IT419" s="1">
        <v>22.2</v>
      </c>
      <c r="IU419" s="1">
        <v>21.3</v>
      </c>
      <c r="IV419" s="1">
        <v>21.3</v>
      </c>
      <c r="IW419" s="1">
        <v>21.7</v>
      </c>
      <c r="IX419" s="1">
        <v>21</v>
      </c>
      <c r="IY419" s="1">
        <v>22.4</v>
      </c>
      <c r="IZ419" s="1">
        <v>21.7</v>
      </c>
      <c r="JA419" s="1">
        <v>21.3</v>
      </c>
      <c r="JB419" s="1">
        <v>22.5</v>
      </c>
      <c r="JC419" s="1">
        <v>23.4</v>
      </c>
      <c r="JD419" s="1">
        <v>21.7</v>
      </c>
      <c r="JE419" s="1">
        <v>23.6</v>
      </c>
      <c r="JF419" s="1">
        <v>21.4</v>
      </c>
      <c r="JG419" s="1">
        <v>21.2</v>
      </c>
      <c r="JH419" s="1">
        <v>22.8</v>
      </c>
      <c r="JI419" s="1">
        <v>22.1</v>
      </c>
      <c r="JJ419" s="1">
        <v>22.8</v>
      </c>
      <c r="JK419" s="1">
        <v>23.9</v>
      </c>
      <c r="JL419" s="1">
        <v>21.2</v>
      </c>
      <c r="JM419" s="1">
        <v>21.9</v>
      </c>
      <c r="JN419" s="1">
        <v>23.2</v>
      </c>
      <c r="JO419" s="1">
        <v>21.5</v>
      </c>
      <c r="JP419" s="1">
        <v>22.3</v>
      </c>
      <c r="JQ419" s="1">
        <v>21.4</v>
      </c>
      <c r="JR419" s="1">
        <v>22.1</v>
      </c>
      <c r="JS419" s="1">
        <v>22.4</v>
      </c>
      <c r="JT419" s="1">
        <v>22</v>
      </c>
      <c r="JU419" s="1">
        <v>23.5</v>
      </c>
      <c r="JV419" s="1">
        <v>22.7</v>
      </c>
      <c r="JW419" s="1">
        <v>22.6</v>
      </c>
      <c r="JX419" s="1">
        <v>21.9</v>
      </c>
      <c r="JY419" s="1">
        <v>20.6</v>
      </c>
      <c r="JZ419" s="1">
        <v>22.4</v>
      </c>
      <c r="KA419" s="1">
        <v>21.2</v>
      </c>
      <c r="KB419" s="1">
        <v>22.4</v>
      </c>
      <c r="KC419" s="1">
        <v>22.7</v>
      </c>
      <c r="KD419" s="1">
        <v>20</v>
      </c>
      <c r="KE419" s="1">
        <v>21.7</v>
      </c>
      <c r="KF419" s="1">
        <v>22.4</v>
      </c>
      <c r="KG419" s="1">
        <v>23.8</v>
      </c>
      <c r="KH419" s="1">
        <v>21.7</v>
      </c>
      <c r="KI419" s="1">
        <v>21.8</v>
      </c>
      <c r="KJ419" s="1">
        <v>22.8</v>
      </c>
      <c r="KK419" s="1">
        <v>22.5</v>
      </c>
      <c r="KL419" s="1">
        <v>22</v>
      </c>
      <c r="KM419" s="1">
        <v>22.9</v>
      </c>
      <c r="KN419" s="1">
        <v>22.4</v>
      </c>
      <c r="KO419" s="1">
        <v>22.4</v>
      </c>
      <c r="KP419" s="1">
        <v>21</v>
      </c>
      <c r="KQ419" s="1">
        <v>22.2</v>
      </c>
      <c r="KR419" s="1">
        <v>21.8</v>
      </c>
      <c r="KS419" s="1">
        <v>22.8</v>
      </c>
      <c r="KT419" s="1">
        <v>21.7</v>
      </c>
      <c r="KU419" s="1">
        <v>20.5</v>
      </c>
      <c r="KV419" s="1">
        <v>21.8</v>
      </c>
      <c r="KW419" s="1">
        <v>21.4</v>
      </c>
      <c r="KX419" s="1">
        <v>21.4</v>
      </c>
      <c r="KY419" s="1">
        <v>23.3</v>
      </c>
      <c r="KZ419" s="1">
        <v>21.4</v>
      </c>
      <c r="LA419" s="1">
        <v>20.6</v>
      </c>
      <c r="LB419" s="1">
        <v>22.6</v>
      </c>
      <c r="LC419" s="1">
        <v>20.8</v>
      </c>
      <c r="LD419" s="1">
        <v>22.2</v>
      </c>
      <c r="LE419" s="1">
        <v>22.7</v>
      </c>
      <c r="LF419" s="1">
        <v>22.5</v>
      </c>
      <c r="LG419" s="1">
        <v>21.7</v>
      </c>
      <c r="LH419" s="1">
        <v>21.8</v>
      </c>
      <c r="LI419" s="1">
        <v>23</v>
      </c>
      <c r="LJ419" s="1">
        <v>22.5</v>
      </c>
      <c r="LK419" s="1">
        <v>22.8</v>
      </c>
      <c r="LL419" s="1">
        <v>23.2</v>
      </c>
      <c r="LM419" s="1">
        <v>22.8</v>
      </c>
      <c r="LN419" s="1">
        <v>21.9</v>
      </c>
      <c r="LO419" s="1">
        <v>23.6</v>
      </c>
      <c r="LP419" s="1">
        <v>23.9</v>
      </c>
      <c r="LQ419" s="1">
        <v>22.4</v>
      </c>
      <c r="LR419" s="1">
        <v>24.4</v>
      </c>
      <c r="LS419" s="1">
        <v>22.7</v>
      </c>
      <c r="LT419" s="1">
        <v>23.5</v>
      </c>
      <c r="LU419" s="1">
        <v>21.7</v>
      </c>
      <c r="LV419" s="1">
        <v>21</v>
      </c>
      <c r="LW419" s="1">
        <v>23.1</v>
      </c>
      <c r="LX419" s="1">
        <v>21.7</v>
      </c>
      <c r="LY419" s="1">
        <v>22.6</v>
      </c>
      <c r="LZ419" s="1">
        <v>22.3</v>
      </c>
      <c r="MA419" s="1">
        <v>21.8</v>
      </c>
      <c r="MB419" s="1">
        <v>22</v>
      </c>
      <c r="MC419" s="1">
        <v>21.4</v>
      </c>
      <c r="MD419" s="1">
        <v>22</v>
      </c>
      <c r="ME419" s="1">
        <v>65535</v>
      </c>
      <c r="MF419" s="1">
        <v>65535</v>
      </c>
      <c r="MG419" s="1">
        <v>65535</v>
      </c>
      <c r="MH419" s="1">
        <v>65535</v>
      </c>
      <c r="MI419" s="1">
        <v>65535</v>
      </c>
      <c r="MJ419" s="1">
        <v>65535</v>
      </c>
      <c r="MK419" s="1">
        <v>65535</v>
      </c>
      <c r="ML419" s="1">
        <v>65535</v>
      </c>
      <c r="MM419" s="1">
        <v>65535</v>
      </c>
      <c r="MN419" s="1">
        <v>65535</v>
      </c>
      <c r="MO419" s="1">
        <v>65535</v>
      </c>
      <c r="MP419" s="1">
        <v>65535</v>
      </c>
      <c r="MQ419" s="1">
        <v>65535</v>
      </c>
      <c r="MR419" s="1">
        <v>65535</v>
      </c>
      <c r="MS419" s="1">
        <v>65535</v>
      </c>
      <c r="MT419" s="1">
        <v>65535</v>
      </c>
      <c r="MU419" s="1">
        <v>65535</v>
      </c>
      <c r="MV419" s="1">
        <v>65535</v>
      </c>
      <c r="MW419" s="1">
        <v>65535</v>
      </c>
      <c r="MX419" s="1">
        <v>65535</v>
      </c>
      <c r="MY419" s="1">
        <v>65535</v>
      </c>
      <c r="MZ419" s="1">
        <v>65535</v>
      </c>
      <c r="NA419" s="1">
        <v>65535</v>
      </c>
      <c r="NB419" s="1">
        <v>65535</v>
      </c>
      <c r="NC419" s="1">
        <v>65535</v>
      </c>
      <c r="ND419" s="1">
        <v>65535</v>
      </c>
      <c r="NE419" s="1">
        <v>65535</v>
      </c>
      <c r="NF419" s="1">
        <v>65535</v>
      </c>
      <c r="NG419" s="1">
        <v>65535</v>
      </c>
      <c r="NH419" s="1">
        <v>65535</v>
      </c>
      <c r="NI419" s="1">
        <v>20.5</v>
      </c>
      <c r="NJ419" s="6">
        <f t="shared" si="319"/>
        <v>0.5161290322580645</v>
      </c>
      <c r="NK419" s="3">
        <f t="shared" si="320"/>
        <v>0</v>
      </c>
      <c r="NL419" s="3">
        <f t="shared" si="321"/>
        <v>0.41935483870967744</v>
      </c>
      <c r="NM419" s="3">
        <f t="shared" si="322"/>
        <v>1</v>
      </c>
      <c r="NN419" s="3">
        <f t="shared" si="323"/>
        <v>1</v>
      </c>
      <c r="NO419" s="3">
        <f t="shared" si="324"/>
        <v>1</v>
      </c>
      <c r="NP419" s="3">
        <f t="shared" si="325"/>
        <v>1</v>
      </c>
      <c r="NQ419" s="3">
        <f t="shared" si="326"/>
        <v>1</v>
      </c>
      <c r="NR419" s="3">
        <f t="shared" si="327"/>
        <v>1</v>
      </c>
      <c r="NS419" s="3">
        <f t="shared" si="328"/>
        <v>1</v>
      </c>
      <c r="NT419" s="3">
        <f t="shared" si="329"/>
        <v>1</v>
      </c>
      <c r="NU419" s="3">
        <f t="shared" si="330"/>
        <v>3.2258064516129031E-2</v>
      </c>
      <c r="NV419" s="3">
        <f t="shared" si="331"/>
        <v>0.75068493150684934</v>
      </c>
      <c r="NW419" s="5">
        <f t="shared" si="332"/>
        <v>21.825000000000003</v>
      </c>
      <c r="NX419" s="1" t="e">
        <f t="shared" si="333"/>
        <v>#N/A</v>
      </c>
      <c r="NY419" s="1" t="e">
        <f t="shared" si="334"/>
        <v>#N/A</v>
      </c>
      <c r="NZ419" s="1">
        <f t="shared" si="335"/>
        <v>22.696666666666669</v>
      </c>
      <c r="OA419" s="1">
        <f t="shared" si="336"/>
        <v>22.858064516129037</v>
      </c>
      <c r="OB419" s="1">
        <f t="shared" si="337"/>
        <v>22.526666666666667</v>
      </c>
      <c r="OC419" s="1">
        <f t="shared" si="338"/>
        <v>21.722580645161294</v>
      </c>
      <c r="OD419" s="1">
        <f t="shared" si="339"/>
        <v>21.525806451612901</v>
      </c>
      <c r="OE419" s="1">
        <f t="shared" si="340"/>
        <v>22.109999999999996</v>
      </c>
      <c r="OF419" s="1">
        <f t="shared" si="341"/>
        <v>22.00645161290322</v>
      </c>
      <c r="OG419" s="1">
        <f t="shared" si="342"/>
        <v>22.373333333333331</v>
      </c>
      <c r="OH419" s="1" t="e">
        <f t="shared" si="343"/>
        <v>#N/A</v>
      </c>
      <c r="OI419" s="111" t="e">
        <f>NA()</f>
        <v>#N/A</v>
      </c>
      <c r="OJ419" s="112" t="e">
        <f>NA()</f>
        <v>#N/A</v>
      </c>
      <c r="OK419" s="112" t="e">
        <f>NA()</f>
        <v>#N/A</v>
      </c>
      <c r="OL419" s="112" t="e">
        <f>NA()</f>
        <v>#N/A</v>
      </c>
      <c r="OM419" s="112" t="e">
        <f>NA()</f>
        <v>#N/A</v>
      </c>
      <c r="ON419" s="112" t="e">
        <f>NA()</f>
        <v>#N/A</v>
      </c>
      <c r="OO419" s="112" t="e">
        <f>NA()</f>
        <v>#N/A</v>
      </c>
      <c r="OP419" s="112" t="e">
        <f>NA()</f>
        <v>#N/A</v>
      </c>
      <c r="OQ419" s="112" t="e">
        <f>NA()</f>
        <v>#N/A</v>
      </c>
      <c r="OR419" s="112" t="e">
        <f>NA()</f>
        <v>#N/A</v>
      </c>
      <c r="OS419" s="112" t="e">
        <f>NA()</f>
        <v>#N/A</v>
      </c>
      <c r="OT419" s="112" t="e">
        <f>NA()</f>
        <v>#N/A</v>
      </c>
      <c r="OU419" s="5" t="e">
        <f t="shared" si="295"/>
        <v>#N/A</v>
      </c>
      <c r="OV419" s="1" t="e">
        <f t="shared" si="296"/>
        <v>#N/A</v>
      </c>
      <c r="OW419" s="1" t="e">
        <f t="shared" si="297"/>
        <v>#N/A</v>
      </c>
      <c r="OX419" s="1" t="e">
        <f t="shared" si="298"/>
        <v>#N/A</v>
      </c>
      <c r="OY419" s="1" t="e">
        <f t="shared" si="299"/>
        <v>#N/A</v>
      </c>
      <c r="OZ419" s="1" t="e">
        <f t="shared" si="300"/>
        <v>#N/A</v>
      </c>
      <c r="PA419" s="1" t="e">
        <f t="shared" si="301"/>
        <v>#N/A</v>
      </c>
      <c r="PB419" s="1" t="e">
        <f t="shared" si="302"/>
        <v>#N/A</v>
      </c>
      <c r="PC419" s="1" t="e">
        <f t="shared" si="303"/>
        <v>#N/A</v>
      </c>
      <c r="PD419" s="1" t="e">
        <f t="shared" si="304"/>
        <v>#N/A</v>
      </c>
      <c r="PE419" s="1" t="e">
        <f t="shared" si="305"/>
        <v>#N/A</v>
      </c>
      <c r="PF419" s="1" t="e">
        <f t="shared" si="306"/>
        <v>#N/A</v>
      </c>
      <c r="PG419" s="111" t="e">
        <f>NA()</f>
        <v>#N/A</v>
      </c>
      <c r="PH419" s="112" t="e">
        <f>NA()</f>
        <v>#N/A</v>
      </c>
      <c r="PI419" s="112" t="e">
        <f>NA()</f>
        <v>#N/A</v>
      </c>
      <c r="PJ419" s="112" t="e">
        <f>NA()</f>
        <v>#N/A</v>
      </c>
      <c r="PK419" s="112" t="e">
        <f>NA()</f>
        <v>#N/A</v>
      </c>
      <c r="PL419" s="112" t="e">
        <f>NA()</f>
        <v>#N/A</v>
      </c>
      <c r="PM419" s="112" t="e">
        <f>NA()</f>
        <v>#N/A</v>
      </c>
      <c r="PN419" s="112" t="e">
        <f>NA()</f>
        <v>#N/A</v>
      </c>
      <c r="PO419" s="112" t="e">
        <f>NA()</f>
        <v>#N/A</v>
      </c>
      <c r="PP419" s="112" t="e">
        <f>NA()</f>
        <v>#N/A</v>
      </c>
      <c r="PQ419" s="112" t="e">
        <f>NA()</f>
        <v>#N/A</v>
      </c>
      <c r="PR419" s="137" t="e">
        <f>NA()</f>
        <v>#N/A</v>
      </c>
      <c r="PS419" s="5">
        <f t="array" ref="PS419">+IF(ISERROR($NW419)=FALSE,MIN(IF($H419:$AL419&lt;65534,$H419:$AL419,"")),NA())</f>
        <v>19.5</v>
      </c>
      <c r="PT419" s="1" t="e">
        <f t="array" ref="PT419">+IF(ISERROR($NX419)=FALSE,MIN(IF($AM419:$BN419&lt;65534,$AM419:$BN419,"")),NA())</f>
        <v>#N/A</v>
      </c>
      <c r="PU419" s="1" t="e">
        <f t="array" ref="PU419">+IF(ISERROR($NY419)=FALSE,MIN(IF($BP419:$CT419&lt;65534,$BP419:$CT419,"")),NA())</f>
        <v>#N/A</v>
      </c>
      <c r="PV419" s="1">
        <f t="array" ref="PV419">+IF(ISERROR($NZ419)=FALSE,MIN(IF($CU419:$DX419&lt;65534,$CU419:$DX419,"")),NA())</f>
        <v>20.3</v>
      </c>
      <c r="PW419" s="1">
        <f t="array" ref="PW419">+IF(ISERROR($OA419)=FALSE,MIN(IF($DY419:$FC419&lt;65534,$DY419:$FC419,"")),NA())</f>
        <v>20.7</v>
      </c>
      <c r="PX419" s="1">
        <f t="array" ref="PX419">+IF(ISERROR($OB419)=FALSE,MIN(IF($FD419:$GG419&lt;65534,$FD419:$GG419,"")),NA())</f>
        <v>19.899999999999999</v>
      </c>
      <c r="PY419" s="1">
        <f t="array" ref="PY419">+IF(ISERROR($OC419)=FALSE,MIN(IF($GH419:$HL419&lt;65534,$GH419:$HL419,"")),NA())</f>
        <v>18.899999999999999</v>
      </c>
      <c r="PZ419" s="1">
        <f t="array" ref="PZ419">+IF(ISERROR($OD419)=FALSE,MIN(IF($HM419:$IQ419&lt;65534,$HM419:$IQ419,"")),NA())</f>
        <v>19.600000000000001</v>
      </c>
      <c r="QA419" s="1">
        <f t="array" ref="QA419">+IF(ISERROR($OE419)=FALSE,MIN(IF($IR419:$JU419&lt;65534,$IR419:$JU419,"")),NA())</f>
        <v>21</v>
      </c>
      <c r="QB419" s="1">
        <f t="array" ref="QB419">+IF(ISERROR($OF419)=FALSE,MIN(IF($JV419:$KZ419&lt;65534,$JV419:$KZ419,"")),NA())</f>
        <v>20</v>
      </c>
      <c r="QC419" s="1">
        <f t="array" ref="QC419">+IF(ISERROR($OG419)=FALSE,MIN(IF($LA419:$MD419&lt;65534,$LA419:$MD419,"")),NA())</f>
        <v>20.6</v>
      </c>
      <c r="QD419" s="1" t="e">
        <f t="array" ref="QD419">+IF(ISERROR($OH419)=FALSE,MIN(IF($ME419:$NI419&lt;65534,$ME419:$NI419,"")),NA())</f>
        <v>#N/A</v>
      </c>
      <c r="QE419" s="5" t="e">
        <f t="shared" si="307"/>
        <v>#N/A</v>
      </c>
      <c r="QF419" s="1" t="e">
        <f t="shared" si="308"/>
        <v>#N/A</v>
      </c>
      <c r="QG419" s="1" t="e">
        <f t="shared" si="309"/>
        <v>#N/A</v>
      </c>
      <c r="QH419" s="1" t="e">
        <f t="shared" si="310"/>
        <v>#N/A</v>
      </c>
      <c r="QI419" s="1" t="e">
        <f t="shared" si="311"/>
        <v>#N/A</v>
      </c>
      <c r="QJ419" s="1" t="e">
        <f t="shared" si="312"/>
        <v>#N/A</v>
      </c>
      <c r="QK419" s="1" t="e">
        <f t="shared" si="313"/>
        <v>#N/A</v>
      </c>
      <c r="QL419" s="1" t="e">
        <f t="shared" si="314"/>
        <v>#N/A</v>
      </c>
      <c r="QM419" s="1" t="e">
        <f t="shared" si="315"/>
        <v>#N/A</v>
      </c>
      <c r="QN419" s="1" t="e">
        <f t="shared" si="316"/>
        <v>#N/A</v>
      </c>
      <c r="QO419" s="1" t="e">
        <f t="shared" si="317"/>
        <v>#N/A</v>
      </c>
      <c r="QP419" s="1" t="e">
        <f t="shared" si="318"/>
        <v>#N/A</v>
      </c>
      <c r="QQ419" s="5" t="s">
        <v>893</v>
      </c>
    </row>
    <row r="420" spans="1:459" s="1" customFormat="1" x14ac:dyDescent="0.2">
      <c r="A420" s="107">
        <v>51025060</v>
      </c>
      <c r="B420" s="108">
        <v>-78.281611111111104</v>
      </c>
      <c r="C420" s="108">
        <v>1.4086388888888888</v>
      </c>
      <c r="D420" s="109">
        <v>512</v>
      </c>
      <c r="E420" s="110" t="s">
        <v>773</v>
      </c>
      <c r="F420" s="110" t="s">
        <v>774</v>
      </c>
      <c r="G420" s="110" t="s">
        <v>152</v>
      </c>
      <c r="H420" s="1">
        <v>65535</v>
      </c>
      <c r="I420" s="1">
        <v>65535</v>
      </c>
      <c r="J420" s="1">
        <v>-7.9</v>
      </c>
      <c r="K420" s="1">
        <v>-4.9000000000000004</v>
      </c>
      <c r="L420" s="1">
        <v>0.2</v>
      </c>
      <c r="M420" s="1">
        <v>-9.8000000000000007</v>
      </c>
      <c r="N420" s="1">
        <v>65535</v>
      </c>
      <c r="O420" s="1">
        <v>-6.9</v>
      </c>
      <c r="P420" s="1">
        <v>-4.5999999999999996</v>
      </c>
      <c r="Q420" s="1">
        <v>-1.9</v>
      </c>
      <c r="R420" s="1">
        <v>-9.6</v>
      </c>
      <c r="S420" s="1">
        <v>-2.7</v>
      </c>
      <c r="T420" s="1">
        <v>-8.6</v>
      </c>
      <c r="U420" s="1">
        <v>5.4</v>
      </c>
      <c r="V420" s="1">
        <v>-6</v>
      </c>
      <c r="W420" s="1">
        <v>-5</v>
      </c>
      <c r="X420" s="1">
        <v>-6</v>
      </c>
      <c r="Y420" s="1">
        <v>21.5</v>
      </c>
      <c r="Z420" s="1">
        <v>-1</v>
      </c>
      <c r="AA420" s="1">
        <v>-6.6</v>
      </c>
      <c r="AB420" s="1">
        <v>-3</v>
      </c>
      <c r="AC420" s="1">
        <v>-8.6</v>
      </c>
      <c r="AD420" s="1">
        <v>2.4</v>
      </c>
      <c r="AE420" s="1">
        <v>0.5</v>
      </c>
      <c r="AF420" s="1">
        <v>-4.4000000000000004</v>
      </c>
      <c r="AG420" s="1">
        <v>21.3</v>
      </c>
      <c r="AH420" s="1">
        <v>19.3</v>
      </c>
      <c r="AI420" s="1">
        <v>2</v>
      </c>
      <c r="AJ420" s="1">
        <v>19.7</v>
      </c>
      <c r="AK420" s="1">
        <v>21.7</v>
      </c>
      <c r="AL420" s="1">
        <v>20</v>
      </c>
      <c r="AM420" s="1">
        <v>65535</v>
      </c>
      <c r="AN420" s="1">
        <v>1.6</v>
      </c>
      <c r="AO420" s="1">
        <v>20.7</v>
      </c>
      <c r="AP420" s="1">
        <v>20.5</v>
      </c>
      <c r="AQ420" s="1">
        <v>-9.6</v>
      </c>
      <c r="AR420" s="1">
        <v>0.2</v>
      </c>
      <c r="AS420" s="1">
        <v>21.6</v>
      </c>
      <c r="AT420" s="1">
        <v>-6.8</v>
      </c>
      <c r="AU420" s="1">
        <v>-6.1</v>
      </c>
      <c r="AV420" s="1">
        <v>18.100000000000001</v>
      </c>
      <c r="AW420" s="1">
        <v>-5.9</v>
      </c>
      <c r="AX420" s="1">
        <v>19.3</v>
      </c>
      <c r="AY420" s="1">
        <v>18.100000000000001</v>
      </c>
      <c r="AZ420" s="1">
        <v>-8.5</v>
      </c>
      <c r="BA420" s="1">
        <v>3.8</v>
      </c>
      <c r="BB420" s="1">
        <v>17.399999999999999</v>
      </c>
      <c r="BC420" s="1">
        <v>-2.9</v>
      </c>
      <c r="BD420" s="1">
        <v>-5.9</v>
      </c>
      <c r="BE420" s="1">
        <v>-5.6</v>
      </c>
      <c r="BF420" s="1">
        <v>-6.9</v>
      </c>
      <c r="BG420" s="1">
        <v>-4.8</v>
      </c>
      <c r="BH420" s="1">
        <v>3.8</v>
      </c>
      <c r="BI420" s="1">
        <v>-0.7</v>
      </c>
      <c r="BJ420" s="1">
        <v>19.8</v>
      </c>
      <c r="BK420" s="1">
        <v>19.7</v>
      </c>
      <c r="BL420" s="1">
        <v>-9.5</v>
      </c>
      <c r="BM420" s="1">
        <v>20.399999999999999</v>
      </c>
      <c r="BN420" s="1">
        <v>-9.6999999999999993</v>
      </c>
      <c r="BO420" s="102"/>
      <c r="BP420" s="1">
        <v>-8.5</v>
      </c>
      <c r="BQ420" s="1">
        <v>20.7</v>
      </c>
      <c r="BR420" s="1">
        <v>-8.6999999999999993</v>
      </c>
      <c r="BS420" s="1">
        <v>-4</v>
      </c>
      <c r="BT420" s="1">
        <v>-5.5</v>
      </c>
      <c r="BU420" s="1">
        <v>-7.7</v>
      </c>
      <c r="BV420" s="1">
        <v>2.6</v>
      </c>
      <c r="BW420" s="1">
        <v>-1</v>
      </c>
      <c r="BX420" s="1">
        <v>-1.7</v>
      </c>
      <c r="BY420" s="1">
        <v>0.6</v>
      </c>
      <c r="BZ420" s="1">
        <v>-9.3000000000000007</v>
      </c>
      <c r="CA420" s="1">
        <v>-2.6</v>
      </c>
      <c r="CB420" s="1">
        <v>1.8</v>
      </c>
      <c r="CC420" s="1">
        <v>21.5</v>
      </c>
      <c r="CD420" s="1">
        <v>-3.2</v>
      </c>
      <c r="CE420" s="1">
        <v>21.4</v>
      </c>
      <c r="CF420" s="1">
        <v>-2.2000000000000002</v>
      </c>
      <c r="CG420" s="1">
        <v>21.9</v>
      </c>
      <c r="CH420" s="1">
        <v>-9</v>
      </c>
      <c r="CI420" s="1">
        <v>3.6</v>
      </c>
      <c r="CJ420" s="1">
        <v>21.2</v>
      </c>
      <c r="CK420" s="1">
        <v>-2.1</v>
      </c>
      <c r="CL420" s="1">
        <v>-5.5</v>
      </c>
      <c r="CM420" s="1">
        <v>-0.3</v>
      </c>
      <c r="CN420" s="1">
        <v>-9.3000000000000007</v>
      </c>
      <c r="CO420" s="1">
        <v>1.3</v>
      </c>
      <c r="CP420" s="1">
        <v>-6.3</v>
      </c>
      <c r="CQ420" s="1">
        <v>-1.4</v>
      </c>
      <c r="CR420" s="1">
        <v>1.1000000000000001</v>
      </c>
      <c r="CS420" s="1">
        <v>-8.6999999999999993</v>
      </c>
      <c r="CT420" s="1">
        <v>-8.9</v>
      </c>
      <c r="CU420" s="1">
        <v>0.8</v>
      </c>
      <c r="CV420" s="1">
        <v>1.8</v>
      </c>
      <c r="CW420" s="1">
        <v>-13.6</v>
      </c>
      <c r="CX420" s="1">
        <v>21.1</v>
      </c>
      <c r="CY420" s="1">
        <v>-14.8</v>
      </c>
      <c r="CZ420" s="1">
        <v>-12.1</v>
      </c>
      <c r="DA420" s="1">
        <v>-6.5</v>
      </c>
      <c r="DB420" s="1">
        <v>-1.8</v>
      </c>
      <c r="DC420" s="1">
        <v>-12.9</v>
      </c>
      <c r="DD420" s="1">
        <v>-6.8</v>
      </c>
      <c r="DE420" s="1">
        <v>-13.4</v>
      </c>
      <c r="DF420" s="1">
        <v>-6.6</v>
      </c>
      <c r="DG420" s="1">
        <v>-14.2</v>
      </c>
      <c r="DH420" s="1">
        <v>-14.7</v>
      </c>
      <c r="DI420" s="1">
        <v>-14</v>
      </c>
      <c r="DJ420" s="1">
        <v>-14.6</v>
      </c>
      <c r="DK420" s="1">
        <v>-13.8</v>
      </c>
      <c r="DL420" s="1">
        <v>21.1</v>
      </c>
      <c r="DM420" s="1">
        <v>-14.6</v>
      </c>
      <c r="DN420" s="1">
        <v>-6.1</v>
      </c>
      <c r="DO420" s="1">
        <v>-10.7</v>
      </c>
      <c r="DP420" s="1">
        <v>-11.7</v>
      </c>
      <c r="DQ420" s="1">
        <v>-14.7</v>
      </c>
      <c r="DR420" s="1">
        <v>-10.9</v>
      </c>
      <c r="DS420" s="1">
        <v>-9.9</v>
      </c>
      <c r="DT420" s="1">
        <v>-8.8000000000000007</v>
      </c>
      <c r="DU420" s="1">
        <v>-12.8</v>
      </c>
      <c r="DV420" s="1">
        <v>-8.5</v>
      </c>
      <c r="DW420" s="1">
        <v>0.3</v>
      </c>
      <c r="DX420" s="1">
        <v>-13.6</v>
      </c>
      <c r="DY420" s="1">
        <v>-10</v>
      </c>
      <c r="DZ420" s="1">
        <v>-5.2</v>
      </c>
      <c r="EA420" s="1">
        <v>5.5</v>
      </c>
      <c r="EB420" s="1">
        <v>-10.1</v>
      </c>
      <c r="EC420" s="1">
        <v>-11.5</v>
      </c>
      <c r="ED420" s="1">
        <v>-11.5</v>
      </c>
      <c r="EE420" s="1">
        <v>-7.2</v>
      </c>
      <c r="EF420" s="1">
        <v>-6.7</v>
      </c>
      <c r="EG420" s="1">
        <v>1.4</v>
      </c>
      <c r="EH420" s="1">
        <v>-14.2</v>
      </c>
      <c r="EI420" s="1">
        <v>-14.2</v>
      </c>
      <c r="EJ420" s="1">
        <v>-3.4</v>
      </c>
      <c r="EK420" s="1">
        <v>-10.3</v>
      </c>
      <c r="EL420" s="1">
        <v>-5.5</v>
      </c>
      <c r="EM420" s="1">
        <v>-14.3</v>
      </c>
      <c r="EN420" s="1">
        <v>-3.3</v>
      </c>
      <c r="EO420" s="1">
        <v>3.7</v>
      </c>
      <c r="EP420" s="1">
        <v>-14.9</v>
      </c>
      <c r="EQ420" s="1">
        <v>16.7</v>
      </c>
      <c r="ER420" s="1">
        <v>-15</v>
      </c>
      <c r="ES420" s="1">
        <v>-5.2</v>
      </c>
      <c r="ET420" s="1">
        <v>-13.4</v>
      </c>
      <c r="EU420" s="1">
        <v>-3</v>
      </c>
      <c r="EV420" s="1">
        <v>-6.3</v>
      </c>
      <c r="EW420" s="1">
        <v>-4.4000000000000004</v>
      </c>
      <c r="EX420" s="1">
        <v>-12.2</v>
      </c>
      <c r="EY420" s="1">
        <v>-13.4</v>
      </c>
      <c r="EZ420" s="1">
        <v>-14.3</v>
      </c>
      <c r="FA420" s="1">
        <v>2.8</v>
      </c>
      <c r="FB420" s="1">
        <v>-3.3</v>
      </c>
      <c r="FC420" s="1">
        <v>-13.3</v>
      </c>
      <c r="FD420" s="1">
        <v>-5.8</v>
      </c>
      <c r="FE420" s="1">
        <v>-14.8</v>
      </c>
      <c r="FF420" s="1">
        <v>-12.7</v>
      </c>
      <c r="FG420" s="1">
        <v>-8</v>
      </c>
      <c r="FH420" s="1">
        <v>-12.8</v>
      </c>
      <c r="FI420" s="1">
        <v>-5.8</v>
      </c>
      <c r="FJ420" s="1">
        <v>-14</v>
      </c>
      <c r="FK420" s="1">
        <v>-14.8</v>
      </c>
      <c r="FL420" s="1">
        <v>-3.5</v>
      </c>
      <c r="FM420" s="1">
        <v>1.6</v>
      </c>
      <c r="FN420" s="1">
        <v>-0.8</v>
      </c>
      <c r="FO420" s="1">
        <v>-0.5</v>
      </c>
      <c r="FP420" s="1">
        <v>-11.6</v>
      </c>
      <c r="FQ420" s="1">
        <v>-11.7</v>
      </c>
      <c r="FR420" s="1">
        <v>-11.4</v>
      </c>
      <c r="FS420" s="1">
        <v>-14.8</v>
      </c>
      <c r="FT420" s="1">
        <v>-12.8</v>
      </c>
      <c r="FU420" s="1">
        <v>-9.9</v>
      </c>
      <c r="FV420" s="1">
        <v>-12.3</v>
      </c>
      <c r="FW420" s="1">
        <v>-13</v>
      </c>
      <c r="FX420" s="1">
        <v>-9.8000000000000007</v>
      </c>
      <c r="FY420" s="1">
        <v>-0.4</v>
      </c>
      <c r="FZ420" s="1">
        <v>-10.4</v>
      </c>
      <c r="GA420" s="1">
        <v>-5.8</v>
      </c>
      <c r="GB420" s="1">
        <v>-13.5</v>
      </c>
      <c r="GC420" s="1">
        <v>-1.9</v>
      </c>
      <c r="GD420" s="1">
        <v>-8.5</v>
      </c>
      <c r="GE420" s="1">
        <v>-10.4</v>
      </c>
      <c r="GF420" s="1">
        <v>-0.4</v>
      </c>
      <c r="GG420" s="1">
        <v>-12</v>
      </c>
      <c r="GH420" s="1">
        <v>-12</v>
      </c>
      <c r="GI420" s="1">
        <v>0.2</v>
      </c>
      <c r="GJ420" s="1">
        <v>-10.6</v>
      </c>
      <c r="GK420" s="1">
        <v>-4.5999999999999996</v>
      </c>
      <c r="GL420" s="1">
        <v>-8.6999999999999993</v>
      </c>
      <c r="GM420" s="1">
        <v>-15</v>
      </c>
      <c r="GN420" s="1">
        <v>-7.7</v>
      </c>
      <c r="GO420" s="1">
        <v>-9.9</v>
      </c>
      <c r="GP420" s="1">
        <v>-10.4</v>
      </c>
      <c r="GQ420" s="1">
        <v>-1.1000000000000001</v>
      </c>
      <c r="GR420" s="1">
        <v>-13.8</v>
      </c>
      <c r="GS420" s="1">
        <v>-2.2000000000000002</v>
      </c>
      <c r="GT420" s="1">
        <v>-5.5</v>
      </c>
      <c r="GU420" s="1">
        <v>-8.6</v>
      </c>
      <c r="GV420" s="1">
        <v>-1.2</v>
      </c>
      <c r="GW420" s="1">
        <v>-1.7</v>
      </c>
      <c r="GX420" s="1">
        <v>-8.6</v>
      </c>
      <c r="GY420" s="1">
        <v>-5.6</v>
      </c>
      <c r="GZ420" s="1">
        <v>-14.8</v>
      </c>
      <c r="HA420" s="1">
        <v>-11.7</v>
      </c>
      <c r="HB420" s="1">
        <v>-2.1</v>
      </c>
      <c r="HC420" s="1">
        <v>-6.6</v>
      </c>
      <c r="HD420" s="1">
        <v>-10.6</v>
      </c>
      <c r="HE420" s="1">
        <v>-10</v>
      </c>
      <c r="HF420" s="1">
        <v>-8.4</v>
      </c>
      <c r="HG420" s="1">
        <v>1.2</v>
      </c>
      <c r="HH420" s="1">
        <v>-1.4</v>
      </c>
      <c r="HI420" s="1">
        <v>-13.7</v>
      </c>
      <c r="HJ420" s="1">
        <v>-9.3000000000000007</v>
      </c>
      <c r="HK420" s="1">
        <v>-10.7</v>
      </c>
      <c r="HL420" s="1">
        <v>19.3</v>
      </c>
      <c r="HM420" s="1">
        <v>-8.9</v>
      </c>
      <c r="HN420" s="1">
        <v>-12.2</v>
      </c>
      <c r="HO420" s="1">
        <v>-13</v>
      </c>
      <c r="HP420" s="1">
        <v>-11</v>
      </c>
      <c r="HQ420" s="1">
        <v>-5.7</v>
      </c>
      <c r="HR420" s="1">
        <v>0</v>
      </c>
      <c r="HS420" s="1">
        <v>-10.8</v>
      </c>
      <c r="HT420" s="1">
        <v>-4.7</v>
      </c>
      <c r="HU420" s="1">
        <v>0.2</v>
      </c>
      <c r="HV420" s="1">
        <v>-12.7</v>
      </c>
      <c r="HW420" s="1">
        <v>-12.6</v>
      </c>
      <c r="HX420" s="1">
        <v>-7.3</v>
      </c>
      <c r="HY420" s="1">
        <v>-2.5</v>
      </c>
      <c r="HZ420" s="1">
        <v>-9.8000000000000007</v>
      </c>
      <c r="IA420" s="1">
        <v>-11.6</v>
      </c>
      <c r="IB420" s="1">
        <v>1</v>
      </c>
      <c r="IC420" s="1">
        <v>-14.4</v>
      </c>
      <c r="ID420" s="1">
        <v>-9.1</v>
      </c>
      <c r="IE420" s="1">
        <v>-14.8</v>
      </c>
      <c r="IF420" s="1">
        <v>-14.4</v>
      </c>
      <c r="IG420" s="1">
        <v>-11</v>
      </c>
      <c r="IH420" s="1">
        <v>-12.8</v>
      </c>
      <c r="II420" s="1">
        <v>3.4</v>
      </c>
      <c r="IJ420" s="1">
        <v>-11.2</v>
      </c>
      <c r="IK420" s="1">
        <v>-7.5</v>
      </c>
      <c r="IL420" s="1">
        <v>-11.2</v>
      </c>
      <c r="IM420" s="1">
        <v>-14.7</v>
      </c>
      <c r="IN420" s="1">
        <v>-14.6</v>
      </c>
      <c r="IO420" s="1">
        <v>-13.7</v>
      </c>
      <c r="IP420" s="1">
        <v>-8.9</v>
      </c>
      <c r="IQ420" s="1">
        <v>-11.7</v>
      </c>
      <c r="IR420" s="1">
        <v>-9.1</v>
      </c>
      <c r="IS420" s="1">
        <v>-14.7</v>
      </c>
      <c r="IT420" s="1">
        <v>-14.7</v>
      </c>
      <c r="IU420" s="1">
        <v>-12</v>
      </c>
      <c r="IV420" s="1">
        <v>-14.8</v>
      </c>
      <c r="IW420" s="1">
        <v>20.100000000000001</v>
      </c>
      <c r="IX420" s="1">
        <v>-9.6</v>
      </c>
      <c r="IY420" s="1">
        <v>-7.4</v>
      </c>
      <c r="IZ420" s="1">
        <v>-13.7</v>
      </c>
      <c r="JA420" s="1">
        <v>1.2</v>
      </c>
      <c r="JB420" s="1">
        <v>-9.3000000000000007</v>
      </c>
      <c r="JC420" s="1">
        <v>-2</v>
      </c>
      <c r="JD420" s="1">
        <v>0.9</v>
      </c>
      <c r="JE420" s="1">
        <v>-11.9</v>
      </c>
      <c r="JF420" s="1">
        <v>1.9</v>
      </c>
      <c r="JG420" s="1">
        <v>-14.4</v>
      </c>
      <c r="JH420" s="1">
        <v>-1.6</v>
      </c>
      <c r="JI420" s="1">
        <v>0.7</v>
      </c>
      <c r="JJ420" s="1">
        <v>-4.3</v>
      </c>
      <c r="JK420" s="1">
        <v>-10.5</v>
      </c>
      <c r="JL420" s="1">
        <v>-14.1</v>
      </c>
      <c r="JM420" s="1">
        <v>-9</v>
      </c>
      <c r="JN420" s="1">
        <v>-11.9</v>
      </c>
      <c r="JO420" s="1">
        <v>-14.7</v>
      </c>
      <c r="JP420" s="1">
        <v>0.8</v>
      </c>
      <c r="JQ420" s="1">
        <v>-0.6</v>
      </c>
      <c r="JR420" s="1">
        <v>-6.9</v>
      </c>
      <c r="JS420" s="1">
        <v>-7.5</v>
      </c>
      <c r="JT420" s="1">
        <v>-5.4</v>
      </c>
      <c r="JU420" s="1">
        <v>-10.8</v>
      </c>
      <c r="JV420" s="1">
        <v>-11.6</v>
      </c>
      <c r="JW420" s="1">
        <v>-11.8</v>
      </c>
      <c r="JX420" s="1">
        <v>-7.7</v>
      </c>
      <c r="JY420" s="1">
        <v>-3.9</v>
      </c>
      <c r="JZ420" s="1">
        <v>-10.199999999999999</v>
      </c>
      <c r="KA420" s="1">
        <v>-11.6</v>
      </c>
      <c r="KB420" s="1">
        <v>65535</v>
      </c>
      <c r="KC420" s="1">
        <v>65535</v>
      </c>
      <c r="KD420" s="1">
        <v>65535</v>
      </c>
      <c r="KE420" s="1">
        <v>65535</v>
      </c>
      <c r="KF420" s="1">
        <v>65535</v>
      </c>
      <c r="KG420" s="1">
        <v>65535</v>
      </c>
      <c r="KH420" s="1">
        <v>65535</v>
      </c>
      <c r="KI420" s="1">
        <v>65535</v>
      </c>
      <c r="KJ420" s="1">
        <v>65535</v>
      </c>
      <c r="KK420" s="1">
        <v>65535</v>
      </c>
      <c r="KL420" s="1">
        <v>65535</v>
      </c>
      <c r="KM420" s="1">
        <v>65535</v>
      </c>
      <c r="KN420" s="1">
        <v>65535</v>
      </c>
      <c r="KO420" s="1">
        <v>65535</v>
      </c>
      <c r="KP420" s="1">
        <v>65535</v>
      </c>
      <c r="KQ420" s="1">
        <v>65535</v>
      </c>
      <c r="KR420" s="1">
        <v>65535</v>
      </c>
      <c r="KS420" s="1">
        <v>65535</v>
      </c>
      <c r="KT420" s="1">
        <v>65535</v>
      </c>
      <c r="KU420" s="1">
        <v>65535</v>
      </c>
      <c r="KV420" s="1">
        <v>65535</v>
      </c>
      <c r="KW420" s="1">
        <v>65535</v>
      </c>
      <c r="KX420" s="1">
        <v>65535</v>
      </c>
      <c r="KY420" s="1">
        <v>65535</v>
      </c>
      <c r="KZ420" s="1">
        <v>65535</v>
      </c>
      <c r="LA420" s="1">
        <v>65535</v>
      </c>
      <c r="LB420" s="1">
        <v>65535</v>
      </c>
      <c r="LC420" s="1">
        <v>65535</v>
      </c>
      <c r="LD420" s="1">
        <v>65535</v>
      </c>
      <c r="LE420" s="1">
        <v>65535</v>
      </c>
      <c r="LF420" s="1">
        <v>65535</v>
      </c>
      <c r="LG420" s="1">
        <v>65535</v>
      </c>
      <c r="LH420" s="1">
        <v>65535</v>
      </c>
      <c r="LI420" s="1">
        <v>65535</v>
      </c>
      <c r="LJ420" s="1">
        <v>65535</v>
      </c>
      <c r="LK420" s="1">
        <v>65535</v>
      </c>
      <c r="LL420" s="1">
        <v>65535</v>
      </c>
      <c r="LM420" s="1">
        <v>65535</v>
      </c>
      <c r="LN420" s="1">
        <v>65535</v>
      </c>
      <c r="LO420" s="1">
        <v>65535</v>
      </c>
      <c r="LP420" s="1">
        <v>65535</v>
      </c>
      <c r="LQ420" s="1">
        <v>65535</v>
      </c>
      <c r="LR420" s="1">
        <v>65535</v>
      </c>
      <c r="LS420" s="1">
        <v>65535</v>
      </c>
      <c r="LT420" s="1">
        <v>65535</v>
      </c>
      <c r="LU420" s="1">
        <v>65535</v>
      </c>
      <c r="LV420" s="1">
        <v>65535</v>
      </c>
      <c r="LW420" s="1">
        <v>65535</v>
      </c>
      <c r="LX420" s="1">
        <v>65535</v>
      </c>
      <c r="LY420" s="1">
        <v>65535</v>
      </c>
      <c r="LZ420" s="1">
        <v>65535</v>
      </c>
      <c r="MA420" s="1">
        <v>65535</v>
      </c>
      <c r="MB420" s="1">
        <v>65535</v>
      </c>
      <c r="MC420" s="1">
        <v>65535</v>
      </c>
      <c r="MD420" s="1">
        <v>65535</v>
      </c>
      <c r="ME420" s="1">
        <v>65535</v>
      </c>
      <c r="MF420" s="1">
        <v>65535</v>
      </c>
      <c r="MG420" s="1">
        <v>65535</v>
      </c>
      <c r="MH420" s="1">
        <v>65535</v>
      </c>
      <c r="MI420" s="1">
        <v>65535</v>
      </c>
      <c r="MJ420" s="1">
        <v>65535</v>
      </c>
      <c r="MK420" s="1">
        <v>65535</v>
      </c>
      <c r="ML420" s="1">
        <v>65535</v>
      </c>
      <c r="MM420" s="1">
        <v>65535</v>
      </c>
      <c r="MN420" s="1">
        <v>65535</v>
      </c>
      <c r="MO420" s="1">
        <v>65535</v>
      </c>
      <c r="MP420" s="1">
        <v>65535</v>
      </c>
      <c r="MQ420" s="1">
        <v>65535</v>
      </c>
      <c r="MR420" s="1">
        <v>65535</v>
      </c>
      <c r="MS420" s="1">
        <v>65535</v>
      </c>
      <c r="MT420" s="1">
        <v>65535</v>
      </c>
      <c r="MU420" s="1">
        <v>65535</v>
      </c>
      <c r="MV420" s="1">
        <v>65535</v>
      </c>
      <c r="MW420" s="1">
        <v>65535</v>
      </c>
      <c r="MX420" s="1">
        <v>65535</v>
      </c>
      <c r="MY420" s="1">
        <v>65535</v>
      </c>
      <c r="MZ420" s="1">
        <v>65535</v>
      </c>
      <c r="NA420" s="1">
        <v>65535</v>
      </c>
      <c r="NB420" s="1">
        <v>65535</v>
      </c>
      <c r="NC420" s="1">
        <v>65535</v>
      </c>
      <c r="ND420" s="1">
        <v>65535</v>
      </c>
      <c r="NE420" s="1">
        <v>65535</v>
      </c>
      <c r="NF420" s="1">
        <v>65535</v>
      </c>
      <c r="NG420" s="1">
        <v>65535</v>
      </c>
      <c r="NH420" s="1">
        <v>65535</v>
      </c>
      <c r="NI420" s="1">
        <v>65535</v>
      </c>
      <c r="NJ420" s="6">
        <f t="shared" si="319"/>
        <v>0.90322580645161288</v>
      </c>
      <c r="NK420" s="3">
        <f t="shared" si="320"/>
        <v>0.9642857142857143</v>
      </c>
      <c r="NL420" s="3">
        <f t="shared" si="321"/>
        <v>1</v>
      </c>
      <c r="NM420" s="3">
        <f t="shared" si="322"/>
        <v>1</v>
      </c>
      <c r="NN420" s="3">
        <f t="shared" si="323"/>
        <v>1</v>
      </c>
      <c r="NO420" s="3">
        <f t="shared" si="324"/>
        <v>1</v>
      </c>
      <c r="NP420" s="3">
        <f t="shared" si="325"/>
        <v>1</v>
      </c>
      <c r="NQ420" s="3">
        <f t="shared" si="326"/>
        <v>1</v>
      </c>
      <c r="NR420" s="3">
        <f t="shared" si="327"/>
        <v>1</v>
      </c>
      <c r="NS420" s="3">
        <f t="shared" si="328"/>
        <v>0.19354838709677419</v>
      </c>
      <c r="NT420" s="3">
        <f t="shared" si="329"/>
        <v>0</v>
      </c>
      <c r="NU420" s="3">
        <f t="shared" si="330"/>
        <v>0</v>
      </c>
      <c r="NV420" s="3">
        <f t="shared" si="331"/>
        <v>0.75342465753424659</v>
      </c>
      <c r="NW420" s="5">
        <f t="shared" si="332"/>
        <v>1.3035714285714282</v>
      </c>
      <c r="NX420" s="1">
        <f t="shared" si="333"/>
        <v>4.5222222222222213</v>
      </c>
      <c r="NY420" s="1">
        <f t="shared" si="334"/>
        <v>0.38064516129032222</v>
      </c>
      <c r="NZ420" s="1">
        <f t="shared" si="335"/>
        <v>-7.8999999999999995</v>
      </c>
      <c r="OA420" s="1">
        <f t="shared" si="336"/>
        <v>-6.9677419354838719</v>
      </c>
      <c r="OB420" s="1">
        <f t="shared" si="337"/>
        <v>-8.7500000000000036</v>
      </c>
      <c r="OC420" s="1">
        <f t="shared" si="338"/>
        <v>-6.6387096774193539</v>
      </c>
      <c r="OD420" s="1">
        <f t="shared" si="339"/>
        <v>-9.2967741935483854</v>
      </c>
      <c r="OE420" s="1">
        <f t="shared" si="340"/>
        <v>-6.8433333333333328</v>
      </c>
      <c r="OF420" s="1" t="e">
        <f t="shared" si="341"/>
        <v>#N/A</v>
      </c>
      <c r="OG420" s="1" t="e">
        <f t="shared" si="342"/>
        <v>#N/A</v>
      </c>
      <c r="OH420" s="1" t="e">
        <f t="shared" si="343"/>
        <v>#N/A</v>
      </c>
      <c r="OI420" s="111" t="e">
        <f>NA()</f>
        <v>#N/A</v>
      </c>
      <c r="OJ420" s="112" t="e">
        <f>NA()</f>
        <v>#N/A</v>
      </c>
      <c r="OK420" s="112" t="e">
        <f>NA()</f>
        <v>#N/A</v>
      </c>
      <c r="OL420" s="112" t="e">
        <f>NA()</f>
        <v>#N/A</v>
      </c>
      <c r="OM420" s="112" t="e">
        <f>NA()</f>
        <v>#N/A</v>
      </c>
      <c r="ON420" s="112" t="e">
        <f>NA()</f>
        <v>#N/A</v>
      </c>
      <c r="OO420" s="112" t="e">
        <f>NA()</f>
        <v>#N/A</v>
      </c>
      <c r="OP420" s="112" t="e">
        <f>NA()</f>
        <v>#N/A</v>
      </c>
      <c r="OQ420" s="112" t="e">
        <f>NA()</f>
        <v>#N/A</v>
      </c>
      <c r="OR420" s="112" t="e">
        <f>NA()</f>
        <v>#N/A</v>
      </c>
      <c r="OS420" s="112" t="e">
        <f>NA()</f>
        <v>#N/A</v>
      </c>
      <c r="OT420" s="112" t="e">
        <f>NA()</f>
        <v>#N/A</v>
      </c>
      <c r="OU420" s="5" t="e">
        <f t="shared" si="295"/>
        <v>#N/A</v>
      </c>
      <c r="OV420" s="1" t="e">
        <f t="shared" si="296"/>
        <v>#N/A</v>
      </c>
      <c r="OW420" s="1" t="e">
        <f t="shared" si="297"/>
        <v>#N/A</v>
      </c>
      <c r="OX420" s="1" t="e">
        <f t="shared" si="298"/>
        <v>#N/A</v>
      </c>
      <c r="OY420" s="1" t="e">
        <f t="shared" si="299"/>
        <v>#N/A</v>
      </c>
      <c r="OZ420" s="1" t="e">
        <f t="shared" si="300"/>
        <v>#N/A</v>
      </c>
      <c r="PA420" s="1" t="e">
        <f t="shared" si="301"/>
        <v>#N/A</v>
      </c>
      <c r="PB420" s="1" t="e">
        <f t="shared" si="302"/>
        <v>#N/A</v>
      </c>
      <c r="PC420" s="1" t="e">
        <f t="shared" si="303"/>
        <v>#N/A</v>
      </c>
      <c r="PD420" s="1" t="e">
        <f t="shared" si="304"/>
        <v>#N/A</v>
      </c>
      <c r="PE420" s="1" t="e">
        <f t="shared" si="305"/>
        <v>#N/A</v>
      </c>
      <c r="PF420" s="1" t="e">
        <f t="shared" si="306"/>
        <v>#N/A</v>
      </c>
      <c r="PG420" s="111" t="e">
        <f>NA()</f>
        <v>#N/A</v>
      </c>
      <c r="PH420" s="112" t="e">
        <f>NA()</f>
        <v>#N/A</v>
      </c>
      <c r="PI420" s="112" t="e">
        <f>NA()</f>
        <v>#N/A</v>
      </c>
      <c r="PJ420" s="112" t="e">
        <f>NA()</f>
        <v>#N/A</v>
      </c>
      <c r="PK420" s="112" t="e">
        <f>NA()</f>
        <v>#N/A</v>
      </c>
      <c r="PL420" s="112" t="e">
        <f>NA()</f>
        <v>#N/A</v>
      </c>
      <c r="PM420" s="112" t="e">
        <f>NA()</f>
        <v>#N/A</v>
      </c>
      <c r="PN420" s="112" t="e">
        <f>NA()</f>
        <v>#N/A</v>
      </c>
      <c r="PO420" s="112" t="e">
        <f>NA()</f>
        <v>#N/A</v>
      </c>
      <c r="PP420" s="112" t="e">
        <f>NA()</f>
        <v>#N/A</v>
      </c>
      <c r="PQ420" s="112" t="e">
        <f>NA()</f>
        <v>#N/A</v>
      </c>
      <c r="PR420" s="137" t="e">
        <f>NA()</f>
        <v>#N/A</v>
      </c>
      <c r="PS420" s="5">
        <f t="array" ref="PS420">+IF(ISERROR($NW420)=FALSE,MIN(IF($H420:$AL420&lt;65534,$H420:$AL420,"")),NA())</f>
        <v>-9.8000000000000007</v>
      </c>
      <c r="PT420" s="1">
        <f t="array" ref="PT420">+IF(ISERROR($NX420)=FALSE,MIN(IF($AM420:$BN420&lt;65534,$AM420:$BN420,"")),NA())</f>
        <v>-9.6999999999999993</v>
      </c>
      <c r="PU420" s="1">
        <f t="array" ref="PU420">+IF(ISERROR($NY420)=FALSE,MIN(IF($BP420:$CT420&lt;65534,$BP420:$CT420,"")),NA())</f>
        <v>-9.3000000000000007</v>
      </c>
      <c r="PV420" s="1">
        <f t="array" ref="PV420">+IF(ISERROR($NZ420)=FALSE,MIN(IF($CU420:$DX420&lt;65534,$CU420:$DX420,"")),NA())</f>
        <v>-14.8</v>
      </c>
      <c r="PW420" s="1">
        <f t="array" ref="PW420">+IF(ISERROR($OA420)=FALSE,MIN(IF($DY420:$FC420&lt;65534,$DY420:$FC420,"")),NA())</f>
        <v>-15</v>
      </c>
      <c r="PX420" s="1">
        <f t="array" ref="PX420">+IF(ISERROR($OB420)=FALSE,MIN(IF($FD420:$GG420&lt;65534,$FD420:$GG420,"")),NA())</f>
        <v>-14.8</v>
      </c>
      <c r="PY420" s="1">
        <f t="array" ref="PY420">+IF(ISERROR($OC420)=FALSE,MIN(IF($GH420:$HL420&lt;65534,$GH420:$HL420,"")),NA())</f>
        <v>-15</v>
      </c>
      <c r="PZ420" s="1">
        <f t="array" ref="PZ420">+IF(ISERROR($OD420)=FALSE,MIN(IF($HM420:$IQ420&lt;65534,$HM420:$IQ420,"")),NA())</f>
        <v>-14.8</v>
      </c>
      <c r="QA420" s="1">
        <f t="array" ref="QA420">+IF(ISERROR($OE420)=FALSE,MIN(IF($IR420:$JU420&lt;65534,$IR420:$JU420,"")),NA())</f>
        <v>-14.8</v>
      </c>
      <c r="QB420" s="1" t="e">
        <f t="array" ref="QB420">+IF(ISERROR($OF420)=FALSE,MIN(IF($JV420:$KZ420&lt;65534,$JV420:$KZ420,"")),NA())</f>
        <v>#N/A</v>
      </c>
      <c r="QC420" s="1" t="e">
        <f t="array" ref="QC420">+IF(ISERROR($OG420)=FALSE,MIN(IF($LA420:$MD420&lt;65534,$LA420:$MD420,"")),NA())</f>
        <v>#N/A</v>
      </c>
      <c r="QD420" s="1" t="e">
        <f t="array" ref="QD420">+IF(ISERROR($OH420)=FALSE,MIN(IF($ME420:$NI420&lt;65534,$ME420:$NI420,"")),NA())</f>
        <v>#N/A</v>
      </c>
      <c r="QE420" s="5" t="e">
        <f t="shared" si="307"/>
        <v>#N/A</v>
      </c>
      <c r="QF420" s="1" t="e">
        <f t="shared" si="308"/>
        <v>#N/A</v>
      </c>
      <c r="QG420" s="1" t="e">
        <f t="shared" si="309"/>
        <v>#N/A</v>
      </c>
      <c r="QH420" s="1" t="e">
        <f t="shared" si="310"/>
        <v>#N/A</v>
      </c>
      <c r="QI420" s="1" t="e">
        <f t="shared" si="311"/>
        <v>#N/A</v>
      </c>
      <c r="QJ420" s="1" t="e">
        <f t="shared" si="312"/>
        <v>#N/A</v>
      </c>
      <c r="QK420" s="1" t="e">
        <f t="shared" si="313"/>
        <v>#N/A</v>
      </c>
      <c r="QL420" s="1" t="e">
        <f t="shared" si="314"/>
        <v>#N/A</v>
      </c>
      <c r="QM420" s="1" t="e">
        <f t="shared" si="315"/>
        <v>#N/A</v>
      </c>
      <c r="QN420" s="1" t="e">
        <f t="shared" si="316"/>
        <v>#N/A</v>
      </c>
      <c r="QO420" s="1" t="e">
        <f t="shared" si="317"/>
        <v>#N/A</v>
      </c>
      <c r="QP420" s="1" t="e">
        <f t="shared" si="318"/>
        <v>#N/A</v>
      </c>
      <c r="QQ420" s="5" t="s">
        <v>893</v>
      </c>
    </row>
    <row r="421" spans="1:459" s="1" customFormat="1" x14ac:dyDescent="0.2">
      <c r="A421" s="107">
        <v>51025080</v>
      </c>
      <c r="B421" s="108">
        <v>-78.092500000000001</v>
      </c>
      <c r="C421" s="108">
        <v>1.2483333333333333</v>
      </c>
      <c r="D421" s="109">
        <v>1010</v>
      </c>
      <c r="E421" s="110" t="s">
        <v>775</v>
      </c>
      <c r="F421" s="110" t="s">
        <v>774</v>
      </c>
      <c r="G421" s="110" t="s">
        <v>152</v>
      </c>
      <c r="H421" s="1">
        <v>65535</v>
      </c>
      <c r="I421" s="1">
        <v>16.8</v>
      </c>
      <c r="J421" s="1">
        <v>17.7</v>
      </c>
      <c r="K421" s="1">
        <v>18.3</v>
      </c>
      <c r="L421" s="1">
        <v>17.7</v>
      </c>
      <c r="M421" s="1">
        <v>18.8</v>
      </c>
      <c r="N421" s="1">
        <v>16.399999999999999</v>
      </c>
      <c r="O421" s="1">
        <v>16.399999999999999</v>
      </c>
      <c r="P421" s="1">
        <v>16</v>
      </c>
      <c r="Q421" s="1">
        <v>16.8</v>
      </c>
      <c r="R421" s="1">
        <v>15.3</v>
      </c>
      <c r="S421" s="1">
        <v>17</v>
      </c>
      <c r="T421" s="1">
        <v>17</v>
      </c>
      <c r="U421" s="1">
        <v>17</v>
      </c>
      <c r="V421" s="1">
        <v>17</v>
      </c>
      <c r="W421" s="1">
        <v>16.3</v>
      </c>
      <c r="X421" s="1">
        <v>18.5</v>
      </c>
      <c r="Y421" s="1">
        <v>18.2</v>
      </c>
      <c r="Z421" s="1">
        <v>17.399999999999999</v>
      </c>
      <c r="AA421" s="1">
        <v>17.399999999999999</v>
      </c>
      <c r="AB421" s="1">
        <v>17.399999999999999</v>
      </c>
      <c r="AC421" s="1">
        <v>17.399999999999999</v>
      </c>
      <c r="AD421" s="1">
        <v>18.600000000000001</v>
      </c>
      <c r="AE421" s="1">
        <v>18.399999999999999</v>
      </c>
      <c r="AF421" s="1">
        <v>18.100000000000001</v>
      </c>
      <c r="AG421" s="1">
        <v>65535</v>
      </c>
      <c r="AH421" s="1">
        <v>65535</v>
      </c>
      <c r="AI421" s="1">
        <v>17.8</v>
      </c>
      <c r="AJ421" s="1">
        <v>16.7</v>
      </c>
      <c r="AK421" s="1">
        <v>18</v>
      </c>
      <c r="AL421" s="1">
        <v>17.2</v>
      </c>
      <c r="AM421" s="1">
        <v>65535</v>
      </c>
      <c r="AN421" s="1">
        <v>16.899999999999999</v>
      </c>
      <c r="AO421" s="1">
        <v>17.5</v>
      </c>
      <c r="AP421" s="1">
        <v>17.5</v>
      </c>
      <c r="AQ421" s="1">
        <v>18.5</v>
      </c>
      <c r="AR421" s="1">
        <v>18.5</v>
      </c>
      <c r="AS421" s="1">
        <v>18.600000000000001</v>
      </c>
      <c r="AT421" s="1">
        <v>18.2</v>
      </c>
      <c r="AU421" s="1">
        <v>17.899999999999999</v>
      </c>
      <c r="AV421" s="1">
        <v>18.100000000000001</v>
      </c>
      <c r="AW421" s="1">
        <v>17.8</v>
      </c>
      <c r="AX421" s="1">
        <v>17.899999999999999</v>
      </c>
      <c r="AY421" s="1">
        <v>18.8</v>
      </c>
      <c r="AZ421" s="1">
        <v>17.2</v>
      </c>
      <c r="BA421" s="1">
        <v>16.600000000000001</v>
      </c>
      <c r="BB421" s="1">
        <v>18.600000000000001</v>
      </c>
      <c r="BC421" s="1">
        <v>18.100000000000001</v>
      </c>
      <c r="BD421" s="1">
        <v>17.7</v>
      </c>
      <c r="BE421" s="1">
        <v>17.600000000000001</v>
      </c>
      <c r="BF421" s="1">
        <v>17.899999999999999</v>
      </c>
      <c r="BG421" s="1">
        <v>17.899999999999999</v>
      </c>
      <c r="BH421" s="1">
        <v>17.3</v>
      </c>
      <c r="BI421" s="1">
        <v>17.899999999999999</v>
      </c>
      <c r="BJ421" s="1">
        <v>16.8</v>
      </c>
      <c r="BK421" s="1">
        <v>16.8</v>
      </c>
      <c r="BL421" s="1">
        <v>18.2</v>
      </c>
      <c r="BM421" s="1">
        <v>17.5</v>
      </c>
      <c r="BN421" s="1">
        <v>17.399999999999999</v>
      </c>
      <c r="BO421" s="102"/>
      <c r="BP421" s="1">
        <v>16.5</v>
      </c>
      <c r="BQ421" s="1">
        <v>17.3</v>
      </c>
      <c r="BR421" s="1">
        <v>18</v>
      </c>
      <c r="BS421" s="1">
        <v>16.8</v>
      </c>
      <c r="BT421" s="1">
        <v>17.8</v>
      </c>
      <c r="BU421" s="1">
        <v>18</v>
      </c>
      <c r="BV421" s="1">
        <v>18.899999999999999</v>
      </c>
      <c r="BW421" s="1">
        <v>18.100000000000001</v>
      </c>
      <c r="BX421" s="1">
        <v>16.899999999999999</v>
      </c>
      <c r="BY421" s="1">
        <v>18.7</v>
      </c>
      <c r="BZ421" s="1">
        <v>17.3</v>
      </c>
      <c r="CA421" s="1">
        <v>18.7</v>
      </c>
      <c r="CB421" s="1">
        <v>18.100000000000001</v>
      </c>
      <c r="CC421" s="1">
        <v>18</v>
      </c>
      <c r="CD421" s="1">
        <v>17.100000000000001</v>
      </c>
      <c r="CE421" s="1">
        <v>18.600000000000001</v>
      </c>
      <c r="CF421" s="1">
        <v>17.899999999999999</v>
      </c>
      <c r="CG421" s="1">
        <v>18.7</v>
      </c>
      <c r="CH421" s="1">
        <v>17.5</v>
      </c>
      <c r="CI421" s="1">
        <v>17.399999999999999</v>
      </c>
      <c r="CJ421" s="1">
        <v>18.3</v>
      </c>
      <c r="CK421" s="1">
        <v>18</v>
      </c>
      <c r="CL421" s="1">
        <v>17.399999999999999</v>
      </c>
      <c r="CM421" s="1">
        <v>17.399999999999999</v>
      </c>
      <c r="CN421" s="1">
        <v>18.399999999999999</v>
      </c>
      <c r="CO421" s="1">
        <v>18</v>
      </c>
      <c r="CP421" s="1">
        <v>18.3</v>
      </c>
      <c r="CQ421" s="1">
        <v>18.600000000000001</v>
      </c>
      <c r="CR421" s="1">
        <v>18.100000000000001</v>
      </c>
      <c r="CS421" s="1">
        <v>17.399999999999999</v>
      </c>
      <c r="CT421" s="1">
        <v>18.8</v>
      </c>
      <c r="CU421" s="1">
        <v>17.899999999999999</v>
      </c>
      <c r="CV421" s="1">
        <v>17.5</v>
      </c>
      <c r="CW421" s="1">
        <v>17.3</v>
      </c>
      <c r="CX421" s="1">
        <v>17.600000000000001</v>
      </c>
      <c r="CY421" s="1">
        <v>17.600000000000001</v>
      </c>
      <c r="CZ421" s="1">
        <v>17.5</v>
      </c>
      <c r="DA421" s="1">
        <v>17.3</v>
      </c>
      <c r="DB421" s="1">
        <v>17.3</v>
      </c>
      <c r="DC421" s="1">
        <v>18.2</v>
      </c>
      <c r="DD421" s="1">
        <v>17.5</v>
      </c>
      <c r="DE421" s="1">
        <v>17</v>
      </c>
      <c r="DF421" s="1">
        <v>18.8</v>
      </c>
      <c r="DG421" s="1">
        <v>18.399999999999999</v>
      </c>
      <c r="DH421" s="1">
        <v>18.399999999999999</v>
      </c>
      <c r="DI421" s="1">
        <v>17.8</v>
      </c>
      <c r="DJ421" s="1">
        <v>17.3</v>
      </c>
      <c r="DK421" s="1">
        <v>18.3</v>
      </c>
      <c r="DL421" s="1">
        <v>18</v>
      </c>
      <c r="DM421" s="1">
        <v>18.100000000000001</v>
      </c>
      <c r="DN421" s="1">
        <v>18</v>
      </c>
      <c r="DO421" s="1">
        <v>17.399999999999999</v>
      </c>
      <c r="DP421" s="1">
        <v>16.3</v>
      </c>
      <c r="DQ421" s="1">
        <v>18.399999999999999</v>
      </c>
      <c r="DR421" s="1">
        <v>17.3</v>
      </c>
      <c r="DS421" s="1">
        <v>18.2</v>
      </c>
      <c r="DT421" s="1">
        <v>18.100000000000001</v>
      </c>
      <c r="DU421" s="1">
        <v>17.7</v>
      </c>
      <c r="DV421" s="1">
        <v>18.399999999999999</v>
      </c>
      <c r="DW421" s="1">
        <v>19.399999999999999</v>
      </c>
      <c r="DX421" s="1">
        <v>19</v>
      </c>
      <c r="DY421" s="1">
        <v>17.399999999999999</v>
      </c>
      <c r="DZ421" s="1">
        <v>18.2</v>
      </c>
      <c r="EA421" s="1">
        <v>19.3</v>
      </c>
      <c r="EB421" s="1">
        <v>18.8</v>
      </c>
      <c r="EC421" s="1">
        <v>17.7</v>
      </c>
      <c r="ED421" s="1">
        <v>19</v>
      </c>
      <c r="EE421" s="1">
        <v>18.399999999999999</v>
      </c>
      <c r="EF421" s="1">
        <v>17.399999999999999</v>
      </c>
      <c r="EG421" s="1">
        <v>17.899999999999999</v>
      </c>
      <c r="EH421" s="1">
        <v>18</v>
      </c>
      <c r="EI421" s="1">
        <v>17.2</v>
      </c>
      <c r="EJ421" s="1">
        <v>18.399999999999999</v>
      </c>
      <c r="EK421" s="1">
        <v>17.5</v>
      </c>
      <c r="EL421" s="1">
        <v>17.600000000000001</v>
      </c>
      <c r="EM421" s="1">
        <v>18.2</v>
      </c>
      <c r="EN421" s="1">
        <v>17.899999999999999</v>
      </c>
      <c r="EO421" s="1">
        <v>17.7</v>
      </c>
      <c r="EP421" s="1">
        <v>17.3</v>
      </c>
      <c r="EQ421" s="1">
        <v>17.399999999999999</v>
      </c>
      <c r="ER421" s="1">
        <v>17</v>
      </c>
      <c r="ES421" s="1">
        <v>16.399999999999999</v>
      </c>
      <c r="ET421" s="1">
        <v>17.3</v>
      </c>
      <c r="EU421" s="1">
        <v>16.600000000000001</v>
      </c>
      <c r="EV421" s="1">
        <v>17.100000000000001</v>
      </c>
      <c r="EW421" s="1">
        <v>17.8</v>
      </c>
      <c r="EX421" s="1">
        <v>16.7</v>
      </c>
      <c r="EY421" s="1">
        <v>17.899999999999999</v>
      </c>
      <c r="EZ421" s="1">
        <v>17.600000000000001</v>
      </c>
      <c r="FA421" s="1">
        <v>17.5</v>
      </c>
      <c r="FB421" s="1">
        <v>17.3</v>
      </c>
      <c r="FC421" s="1">
        <v>17.100000000000001</v>
      </c>
      <c r="FD421" s="1">
        <v>17.3</v>
      </c>
      <c r="FE421" s="1">
        <v>16.3</v>
      </c>
      <c r="FF421" s="1">
        <v>18.8</v>
      </c>
      <c r="FG421" s="1">
        <v>18.600000000000001</v>
      </c>
      <c r="FH421" s="1">
        <v>19</v>
      </c>
      <c r="FI421" s="1">
        <v>18</v>
      </c>
      <c r="FJ421" s="1">
        <v>16.100000000000001</v>
      </c>
      <c r="FK421" s="1">
        <v>16.399999999999999</v>
      </c>
      <c r="FL421" s="1">
        <v>17.8</v>
      </c>
      <c r="FM421" s="1">
        <v>18.100000000000001</v>
      </c>
      <c r="FN421" s="1">
        <v>17.600000000000001</v>
      </c>
      <c r="FO421" s="1">
        <v>16.5</v>
      </c>
      <c r="FP421" s="1">
        <v>17.899999999999999</v>
      </c>
      <c r="FQ421" s="1">
        <v>17.399999999999999</v>
      </c>
      <c r="FR421" s="1">
        <v>17.899999999999999</v>
      </c>
      <c r="FS421" s="1">
        <v>17.100000000000001</v>
      </c>
      <c r="FT421" s="1">
        <v>17.5</v>
      </c>
      <c r="FU421" s="1">
        <v>18.600000000000001</v>
      </c>
      <c r="FV421" s="1">
        <v>18.100000000000001</v>
      </c>
      <c r="FW421" s="1">
        <v>17.5</v>
      </c>
      <c r="FX421" s="1">
        <v>17.2</v>
      </c>
      <c r="FY421" s="1">
        <v>18.2</v>
      </c>
      <c r="FZ421" s="1">
        <v>18.3</v>
      </c>
      <c r="GA421" s="1">
        <v>17.5</v>
      </c>
      <c r="GB421" s="1">
        <v>18</v>
      </c>
      <c r="GC421" s="1">
        <v>17.399999999999999</v>
      </c>
      <c r="GD421" s="1">
        <v>17.600000000000001</v>
      </c>
      <c r="GE421" s="1">
        <v>17.2</v>
      </c>
      <c r="GF421" s="1">
        <v>16.7</v>
      </c>
      <c r="GG421" s="1">
        <v>16.899999999999999</v>
      </c>
      <c r="GH421" s="1">
        <v>16.8</v>
      </c>
      <c r="GI421" s="1">
        <v>17.7</v>
      </c>
      <c r="GJ421" s="1">
        <v>17.5</v>
      </c>
      <c r="GK421" s="1">
        <v>17.899999999999999</v>
      </c>
      <c r="GL421" s="1">
        <v>18.100000000000001</v>
      </c>
      <c r="GM421" s="1">
        <v>17.399999999999999</v>
      </c>
      <c r="GN421" s="1">
        <v>17.899999999999999</v>
      </c>
      <c r="GO421" s="1">
        <v>15.8</v>
      </c>
      <c r="GP421" s="1">
        <v>15.6</v>
      </c>
      <c r="GQ421" s="1">
        <v>17</v>
      </c>
      <c r="GR421" s="1">
        <v>15</v>
      </c>
      <c r="GS421" s="1">
        <v>17.7</v>
      </c>
      <c r="GT421" s="1">
        <v>15.9</v>
      </c>
      <c r="GU421" s="1">
        <v>16.5</v>
      </c>
      <c r="GV421" s="1">
        <v>16</v>
      </c>
      <c r="GW421" s="1">
        <v>15.8</v>
      </c>
      <c r="GX421" s="1">
        <v>17.899999999999999</v>
      </c>
      <c r="GY421" s="1">
        <v>17.5</v>
      </c>
      <c r="GZ421" s="1">
        <v>17.5</v>
      </c>
      <c r="HA421" s="1">
        <v>18</v>
      </c>
      <c r="HB421" s="1">
        <v>18.600000000000001</v>
      </c>
      <c r="HC421" s="1">
        <v>17.399999999999999</v>
      </c>
      <c r="HD421" s="1">
        <v>17</v>
      </c>
      <c r="HE421" s="1">
        <v>16.2</v>
      </c>
      <c r="HF421" s="1">
        <v>16.899999999999999</v>
      </c>
      <c r="HG421" s="1">
        <v>15.8</v>
      </c>
      <c r="HH421" s="1">
        <v>16</v>
      </c>
      <c r="HI421" s="1">
        <v>18</v>
      </c>
      <c r="HJ421" s="1">
        <v>16.8</v>
      </c>
      <c r="HK421" s="1">
        <v>15.6</v>
      </c>
      <c r="HL421" s="1">
        <v>17.399999999999999</v>
      </c>
      <c r="HM421" s="1">
        <v>15.7</v>
      </c>
      <c r="HN421" s="1">
        <v>17.8</v>
      </c>
      <c r="HO421" s="1">
        <v>17.600000000000001</v>
      </c>
      <c r="HP421" s="1">
        <v>17.899999999999999</v>
      </c>
      <c r="HQ421" s="1">
        <v>17.600000000000001</v>
      </c>
      <c r="HR421" s="1">
        <v>17.399999999999999</v>
      </c>
      <c r="HS421" s="1">
        <v>16.399999999999999</v>
      </c>
      <c r="HT421" s="1">
        <v>15.8</v>
      </c>
      <c r="HU421" s="1">
        <v>17.600000000000001</v>
      </c>
      <c r="HV421" s="1">
        <v>17.600000000000001</v>
      </c>
      <c r="HW421" s="1">
        <v>17.5</v>
      </c>
      <c r="HX421" s="1">
        <v>17.7</v>
      </c>
      <c r="HY421" s="1">
        <v>16.7</v>
      </c>
      <c r="HZ421" s="1">
        <v>17.2</v>
      </c>
      <c r="IA421" s="1">
        <v>16</v>
      </c>
      <c r="IB421" s="1">
        <v>16.2</v>
      </c>
      <c r="IC421" s="1">
        <v>16.100000000000001</v>
      </c>
      <c r="ID421" s="1">
        <v>16.3</v>
      </c>
      <c r="IE421" s="1">
        <v>16.899999999999999</v>
      </c>
      <c r="IF421" s="1">
        <v>16.399999999999999</v>
      </c>
      <c r="IG421" s="1">
        <v>15.5</v>
      </c>
      <c r="IH421" s="1">
        <v>16.3</v>
      </c>
      <c r="II421" s="1">
        <v>15.2</v>
      </c>
      <c r="IJ421" s="1">
        <v>16.399999999999999</v>
      </c>
      <c r="IK421" s="1">
        <v>15.4</v>
      </c>
      <c r="IL421" s="1">
        <v>15.9</v>
      </c>
      <c r="IM421" s="1">
        <v>16.5</v>
      </c>
      <c r="IN421" s="1">
        <v>18.399999999999999</v>
      </c>
      <c r="IO421" s="1">
        <v>16.100000000000001</v>
      </c>
      <c r="IP421" s="1">
        <v>15.2</v>
      </c>
      <c r="IQ421" s="1">
        <v>15.6</v>
      </c>
      <c r="IR421" s="1">
        <v>16</v>
      </c>
      <c r="IS421" s="1">
        <v>15.8</v>
      </c>
      <c r="IT421" s="1">
        <v>16.2</v>
      </c>
      <c r="IU421" s="1">
        <v>17</v>
      </c>
      <c r="IV421" s="1">
        <v>17.3</v>
      </c>
      <c r="IW421" s="1">
        <v>17.5</v>
      </c>
      <c r="IX421" s="1">
        <v>16.600000000000001</v>
      </c>
      <c r="IY421" s="1">
        <v>16</v>
      </c>
      <c r="IZ421" s="1">
        <v>17.3</v>
      </c>
      <c r="JA421" s="1">
        <v>16.2</v>
      </c>
      <c r="JB421" s="1">
        <v>18</v>
      </c>
      <c r="JC421" s="1">
        <v>16.3</v>
      </c>
      <c r="JD421" s="1">
        <v>14.8</v>
      </c>
      <c r="JE421" s="1">
        <v>16.5</v>
      </c>
      <c r="JF421" s="1">
        <v>17.3</v>
      </c>
      <c r="JG421" s="1">
        <v>14.7</v>
      </c>
      <c r="JH421" s="1">
        <v>15.5</v>
      </c>
      <c r="JI421" s="1">
        <v>17.100000000000001</v>
      </c>
      <c r="JJ421" s="1">
        <v>16.8</v>
      </c>
      <c r="JK421" s="1">
        <v>17.600000000000001</v>
      </c>
      <c r="JL421" s="1">
        <v>17.7</v>
      </c>
      <c r="JM421" s="1">
        <v>17.600000000000001</v>
      </c>
      <c r="JN421" s="1">
        <v>17</v>
      </c>
      <c r="JO421" s="1">
        <v>18.100000000000001</v>
      </c>
      <c r="JP421" s="1">
        <v>17</v>
      </c>
      <c r="JQ421" s="1">
        <v>65535</v>
      </c>
      <c r="JR421" s="1">
        <v>16.899999999999999</v>
      </c>
      <c r="JS421" s="1">
        <v>17.399999999999999</v>
      </c>
      <c r="JT421" s="1">
        <v>15.8</v>
      </c>
      <c r="JU421" s="1">
        <v>15.3</v>
      </c>
      <c r="JV421" s="1">
        <v>17.3</v>
      </c>
      <c r="JW421" s="1">
        <v>17.5</v>
      </c>
      <c r="JX421" s="1">
        <v>16.100000000000001</v>
      </c>
      <c r="JY421" s="1">
        <v>14.7</v>
      </c>
      <c r="JZ421" s="1">
        <v>16.399999999999999</v>
      </c>
      <c r="KA421" s="1">
        <v>65535</v>
      </c>
      <c r="KB421" s="1">
        <v>15.4</v>
      </c>
      <c r="KC421" s="1">
        <v>17.8</v>
      </c>
      <c r="KD421" s="1">
        <v>17</v>
      </c>
      <c r="KE421" s="1">
        <v>17.899999999999999</v>
      </c>
      <c r="KF421" s="1">
        <v>17.899999999999999</v>
      </c>
      <c r="KG421" s="1">
        <v>16.7</v>
      </c>
      <c r="KH421" s="1">
        <v>17.100000000000001</v>
      </c>
      <c r="KI421" s="1">
        <v>17</v>
      </c>
      <c r="KJ421" s="1">
        <v>17.399999999999999</v>
      </c>
      <c r="KK421" s="1">
        <v>16.899999999999999</v>
      </c>
      <c r="KL421" s="1">
        <v>15.9</v>
      </c>
      <c r="KM421" s="1">
        <v>16.899999999999999</v>
      </c>
      <c r="KN421" s="1">
        <v>17.100000000000001</v>
      </c>
      <c r="KO421" s="1">
        <v>16</v>
      </c>
      <c r="KP421" s="1">
        <v>17.100000000000001</v>
      </c>
      <c r="KQ421" s="1">
        <v>16.8</v>
      </c>
      <c r="KR421" s="1">
        <v>16.2</v>
      </c>
      <c r="KS421" s="1">
        <v>65535</v>
      </c>
      <c r="KT421" s="1">
        <v>65535</v>
      </c>
      <c r="KU421" s="1">
        <v>17.3</v>
      </c>
      <c r="KV421" s="1">
        <v>17.5</v>
      </c>
      <c r="KW421" s="1">
        <v>17.5</v>
      </c>
      <c r="KX421" s="1">
        <v>17.899999999999999</v>
      </c>
      <c r="KY421" s="1">
        <v>17.100000000000001</v>
      </c>
      <c r="KZ421" s="1">
        <v>16.2</v>
      </c>
      <c r="LA421" s="1">
        <v>17.7</v>
      </c>
      <c r="LB421" s="1">
        <v>16.399999999999999</v>
      </c>
      <c r="LC421" s="1">
        <v>17.8</v>
      </c>
      <c r="LD421" s="1">
        <v>17.7</v>
      </c>
      <c r="LE421" s="1">
        <v>17</v>
      </c>
      <c r="LF421" s="1">
        <v>16.5</v>
      </c>
      <c r="LG421" s="1">
        <v>17.899999999999999</v>
      </c>
      <c r="LH421" s="1">
        <v>18.100000000000001</v>
      </c>
      <c r="LI421" s="1">
        <v>17.2</v>
      </c>
      <c r="LJ421" s="1">
        <v>17.100000000000001</v>
      </c>
      <c r="LK421" s="1">
        <v>17.399999999999999</v>
      </c>
      <c r="LL421" s="1">
        <v>17.600000000000001</v>
      </c>
      <c r="LM421" s="1">
        <v>17.100000000000001</v>
      </c>
      <c r="LN421" s="1">
        <v>16.7</v>
      </c>
      <c r="LO421" s="1">
        <v>17.100000000000001</v>
      </c>
      <c r="LP421" s="1">
        <v>65535</v>
      </c>
      <c r="LQ421" s="1">
        <v>65535</v>
      </c>
      <c r="LR421" s="1">
        <v>65535</v>
      </c>
      <c r="LS421" s="1">
        <v>65535</v>
      </c>
      <c r="LT421" s="1">
        <v>16.899999999999999</v>
      </c>
      <c r="LU421" s="1">
        <v>16.3</v>
      </c>
      <c r="LV421" s="1">
        <v>15.8</v>
      </c>
      <c r="LW421" s="1">
        <v>16.600000000000001</v>
      </c>
      <c r="LX421" s="1">
        <v>17.600000000000001</v>
      </c>
      <c r="LY421" s="1">
        <v>17.600000000000001</v>
      </c>
      <c r="LZ421" s="1">
        <v>17.899999999999999</v>
      </c>
      <c r="MA421" s="1">
        <v>18.5</v>
      </c>
      <c r="MB421" s="1">
        <v>18.5</v>
      </c>
      <c r="MC421" s="1">
        <v>17.899999999999999</v>
      </c>
      <c r="MD421" s="1">
        <v>16.600000000000001</v>
      </c>
      <c r="ME421" s="1">
        <v>65535</v>
      </c>
      <c r="MF421" s="1">
        <v>65535</v>
      </c>
      <c r="MG421" s="1">
        <v>65535</v>
      </c>
      <c r="MH421" s="1">
        <v>65535</v>
      </c>
      <c r="MI421" s="1">
        <v>65535</v>
      </c>
      <c r="MJ421" s="1">
        <v>65535</v>
      </c>
      <c r="MK421" s="1">
        <v>65535</v>
      </c>
      <c r="ML421" s="1">
        <v>65535</v>
      </c>
      <c r="MM421" s="1">
        <v>65535</v>
      </c>
      <c r="MN421" s="1">
        <v>65535</v>
      </c>
      <c r="MO421" s="1">
        <v>65535</v>
      </c>
      <c r="MP421" s="1">
        <v>65535</v>
      </c>
      <c r="MQ421" s="1">
        <v>65535</v>
      </c>
      <c r="MR421" s="1">
        <v>65535</v>
      </c>
      <c r="MS421" s="1">
        <v>65535</v>
      </c>
      <c r="MT421" s="1">
        <v>65535</v>
      </c>
      <c r="MU421" s="1">
        <v>65535</v>
      </c>
      <c r="MV421" s="1">
        <v>65535</v>
      </c>
      <c r="MW421" s="1">
        <v>65535</v>
      </c>
      <c r="MX421" s="1">
        <v>65535</v>
      </c>
      <c r="MY421" s="1">
        <v>65535</v>
      </c>
      <c r="MZ421" s="1">
        <v>65535</v>
      </c>
      <c r="NA421" s="1">
        <v>65535</v>
      </c>
      <c r="NB421" s="1">
        <v>65535</v>
      </c>
      <c r="NC421" s="1">
        <v>65535</v>
      </c>
      <c r="ND421" s="1">
        <v>65535</v>
      </c>
      <c r="NE421" s="1">
        <v>65535</v>
      </c>
      <c r="NF421" s="1">
        <v>65535</v>
      </c>
      <c r="NG421" s="1">
        <v>65535</v>
      </c>
      <c r="NH421" s="1">
        <v>65535</v>
      </c>
      <c r="NI421" s="1">
        <v>17.5</v>
      </c>
      <c r="NJ421" s="6">
        <f t="shared" si="319"/>
        <v>0.90322580645161288</v>
      </c>
      <c r="NK421" s="3">
        <f t="shared" si="320"/>
        <v>0.9642857142857143</v>
      </c>
      <c r="NL421" s="3">
        <f t="shared" si="321"/>
        <v>1</v>
      </c>
      <c r="NM421" s="3">
        <f t="shared" si="322"/>
        <v>1</v>
      </c>
      <c r="NN421" s="3">
        <f t="shared" si="323"/>
        <v>1</v>
      </c>
      <c r="NO421" s="3">
        <f t="shared" si="324"/>
        <v>1</v>
      </c>
      <c r="NP421" s="3">
        <f t="shared" si="325"/>
        <v>1</v>
      </c>
      <c r="NQ421" s="3">
        <f t="shared" si="326"/>
        <v>1</v>
      </c>
      <c r="NR421" s="3">
        <f t="shared" si="327"/>
        <v>0.96666666666666667</v>
      </c>
      <c r="NS421" s="3">
        <f t="shared" si="328"/>
        <v>0.90322580645161288</v>
      </c>
      <c r="NT421" s="3">
        <f t="shared" si="329"/>
        <v>0.8666666666666667</v>
      </c>
      <c r="NU421" s="3">
        <f t="shared" si="330"/>
        <v>3.2258064516129031E-2</v>
      </c>
      <c r="NV421" s="3">
        <f t="shared" si="331"/>
        <v>0.8849315068493151</v>
      </c>
      <c r="NW421" s="5">
        <f t="shared" si="332"/>
        <v>17.342857142857138</v>
      </c>
      <c r="NX421" s="1">
        <f t="shared" si="333"/>
        <v>17.766666666666666</v>
      </c>
      <c r="NY421" s="1">
        <f t="shared" si="334"/>
        <v>17.903225806451609</v>
      </c>
      <c r="NZ421" s="1">
        <f t="shared" si="335"/>
        <v>17.866666666666667</v>
      </c>
      <c r="OA421" s="1">
        <f t="shared" si="336"/>
        <v>17.664516129032258</v>
      </c>
      <c r="OB421" s="1">
        <f t="shared" si="337"/>
        <v>17.583333333333332</v>
      </c>
      <c r="OC421" s="1">
        <f t="shared" si="338"/>
        <v>16.941935483870971</v>
      </c>
      <c r="OD421" s="1">
        <f t="shared" si="339"/>
        <v>16.609677419354835</v>
      </c>
      <c r="OE421" s="1">
        <f t="shared" si="340"/>
        <v>16.665517241379316</v>
      </c>
      <c r="OF421" s="1">
        <f t="shared" si="341"/>
        <v>16.87857142857143</v>
      </c>
      <c r="OG421" s="1">
        <f t="shared" si="342"/>
        <v>17.28846153846154</v>
      </c>
      <c r="OH421" s="1" t="e">
        <f t="shared" si="343"/>
        <v>#N/A</v>
      </c>
      <c r="OI421" s="111" t="e">
        <f>NA()</f>
        <v>#N/A</v>
      </c>
      <c r="OJ421" s="112" t="e">
        <f>NA()</f>
        <v>#N/A</v>
      </c>
      <c r="OK421" s="112" t="e">
        <f>NA()</f>
        <v>#N/A</v>
      </c>
      <c r="OL421" s="112" t="e">
        <f>NA()</f>
        <v>#N/A</v>
      </c>
      <c r="OM421" s="112" t="e">
        <f>NA()</f>
        <v>#N/A</v>
      </c>
      <c r="ON421" s="112" t="e">
        <f>NA()</f>
        <v>#N/A</v>
      </c>
      <c r="OO421" s="112" t="e">
        <f>NA()</f>
        <v>#N/A</v>
      </c>
      <c r="OP421" s="112" t="e">
        <f>NA()</f>
        <v>#N/A</v>
      </c>
      <c r="OQ421" s="112" t="e">
        <f>NA()</f>
        <v>#N/A</v>
      </c>
      <c r="OR421" s="112" t="e">
        <f>NA()</f>
        <v>#N/A</v>
      </c>
      <c r="OS421" s="112" t="e">
        <f>NA()</f>
        <v>#N/A</v>
      </c>
      <c r="OT421" s="112" t="e">
        <f>NA()</f>
        <v>#N/A</v>
      </c>
      <c r="OU421" s="5" t="e">
        <f t="shared" si="295"/>
        <v>#N/A</v>
      </c>
      <c r="OV421" s="1" t="e">
        <f t="shared" si="296"/>
        <v>#N/A</v>
      </c>
      <c r="OW421" s="1" t="e">
        <f t="shared" si="297"/>
        <v>#N/A</v>
      </c>
      <c r="OX421" s="1" t="e">
        <f t="shared" si="298"/>
        <v>#N/A</v>
      </c>
      <c r="OY421" s="1" t="e">
        <f t="shared" si="299"/>
        <v>#N/A</v>
      </c>
      <c r="OZ421" s="1" t="e">
        <f t="shared" si="300"/>
        <v>#N/A</v>
      </c>
      <c r="PA421" s="1" t="e">
        <f t="shared" si="301"/>
        <v>#N/A</v>
      </c>
      <c r="PB421" s="1" t="e">
        <f t="shared" si="302"/>
        <v>#N/A</v>
      </c>
      <c r="PC421" s="1" t="e">
        <f t="shared" si="303"/>
        <v>#N/A</v>
      </c>
      <c r="PD421" s="1" t="e">
        <f t="shared" si="304"/>
        <v>#N/A</v>
      </c>
      <c r="PE421" s="1" t="e">
        <f t="shared" si="305"/>
        <v>#N/A</v>
      </c>
      <c r="PF421" s="1" t="e">
        <f t="shared" si="306"/>
        <v>#N/A</v>
      </c>
      <c r="PG421" s="111" t="e">
        <f>NA()</f>
        <v>#N/A</v>
      </c>
      <c r="PH421" s="112" t="e">
        <f>NA()</f>
        <v>#N/A</v>
      </c>
      <c r="PI421" s="112" t="e">
        <f>NA()</f>
        <v>#N/A</v>
      </c>
      <c r="PJ421" s="112" t="e">
        <f>NA()</f>
        <v>#N/A</v>
      </c>
      <c r="PK421" s="112" t="e">
        <f>NA()</f>
        <v>#N/A</v>
      </c>
      <c r="PL421" s="112" t="e">
        <f>NA()</f>
        <v>#N/A</v>
      </c>
      <c r="PM421" s="112" t="e">
        <f>NA()</f>
        <v>#N/A</v>
      </c>
      <c r="PN421" s="112" t="e">
        <f>NA()</f>
        <v>#N/A</v>
      </c>
      <c r="PO421" s="112" t="e">
        <f>NA()</f>
        <v>#N/A</v>
      </c>
      <c r="PP421" s="112" t="e">
        <f>NA()</f>
        <v>#N/A</v>
      </c>
      <c r="PQ421" s="112" t="e">
        <f>NA()</f>
        <v>#N/A</v>
      </c>
      <c r="PR421" s="137" t="e">
        <f>NA()</f>
        <v>#N/A</v>
      </c>
      <c r="PS421" s="5">
        <f t="array" ref="PS421">+IF(ISERROR($NW421)=FALSE,MIN(IF($H421:$AL421&lt;65534,$H421:$AL421,"")),NA())</f>
        <v>15.3</v>
      </c>
      <c r="PT421" s="1">
        <f t="array" ref="PT421">+IF(ISERROR($NX421)=FALSE,MIN(IF($AM421:$BN421&lt;65534,$AM421:$BN421,"")),NA())</f>
        <v>16.600000000000001</v>
      </c>
      <c r="PU421" s="1">
        <f t="array" ref="PU421">+IF(ISERROR($NY421)=FALSE,MIN(IF($BP421:$CT421&lt;65534,$BP421:$CT421,"")),NA())</f>
        <v>16.5</v>
      </c>
      <c r="PV421" s="1">
        <f t="array" ref="PV421">+IF(ISERROR($NZ421)=FALSE,MIN(IF($CU421:$DX421&lt;65534,$CU421:$DX421,"")),NA())</f>
        <v>16.3</v>
      </c>
      <c r="PW421" s="1">
        <f t="array" ref="PW421">+IF(ISERROR($OA421)=FALSE,MIN(IF($DY421:$FC421&lt;65534,$DY421:$FC421,"")),NA())</f>
        <v>16.399999999999999</v>
      </c>
      <c r="PX421" s="1">
        <f t="array" ref="PX421">+IF(ISERROR($OB421)=FALSE,MIN(IF($FD421:$GG421&lt;65534,$FD421:$GG421,"")),NA())</f>
        <v>16.100000000000001</v>
      </c>
      <c r="PY421" s="1">
        <f t="array" ref="PY421">+IF(ISERROR($OC421)=FALSE,MIN(IF($GH421:$HL421&lt;65534,$GH421:$HL421,"")),NA())</f>
        <v>15</v>
      </c>
      <c r="PZ421" s="1">
        <f t="array" ref="PZ421">+IF(ISERROR($OD421)=FALSE,MIN(IF($HM421:$IQ421&lt;65534,$HM421:$IQ421,"")),NA())</f>
        <v>15.2</v>
      </c>
      <c r="QA421" s="1">
        <f t="array" ref="QA421">+IF(ISERROR($OE421)=FALSE,MIN(IF($IR421:$JU421&lt;65534,$IR421:$JU421,"")),NA())</f>
        <v>14.7</v>
      </c>
      <c r="QB421" s="1">
        <f t="array" ref="QB421">+IF(ISERROR($OF421)=FALSE,MIN(IF($JV421:$KZ421&lt;65534,$JV421:$KZ421,"")),NA())</f>
        <v>14.7</v>
      </c>
      <c r="QC421" s="1">
        <f t="array" ref="QC421">+IF(ISERROR($OG421)=FALSE,MIN(IF($LA421:$MD421&lt;65534,$LA421:$MD421,"")),NA())</f>
        <v>15.8</v>
      </c>
      <c r="QD421" s="1" t="e">
        <f t="array" ref="QD421">+IF(ISERROR($OH421)=FALSE,MIN(IF($ME421:$NI421&lt;65534,$ME421:$NI421,"")),NA())</f>
        <v>#N/A</v>
      </c>
      <c r="QE421" s="5" t="e">
        <f t="shared" si="307"/>
        <v>#N/A</v>
      </c>
      <c r="QF421" s="1" t="e">
        <f t="shared" si="308"/>
        <v>#N/A</v>
      </c>
      <c r="QG421" s="1" t="e">
        <f t="shared" si="309"/>
        <v>#N/A</v>
      </c>
      <c r="QH421" s="1" t="e">
        <f t="shared" si="310"/>
        <v>#N/A</v>
      </c>
      <c r="QI421" s="1" t="e">
        <f t="shared" si="311"/>
        <v>#N/A</v>
      </c>
      <c r="QJ421" s="1" t="e">
        <f t="shared" si="312"/>
        <v>#N/A</v>
      </c>
      <c r="QK421" s="1" t="e">
        <f t="shared" si="313"/>
        <v>#N/A</v>
      </c>
      <c r="QL421" s="1" t="e">
        <f t="shared" si="314"/>
        <v>#N/A</v>
      </c>
      <c r="QM421" s="1" t="e">
        <f t="shared" si="315"/>
        <v>#N/A</v>
      </c>
      <c r="QN421" s="1" t="e">
        <f t="shared" si="316"/>
        <v>#N/A</v>
      </c>
      <c r="QO421" s="1" t="e">
        <f t="shared" si="317"/>
        <v>#N/A</v>
      </c>
      <c r="QP421" s="1" t="e">
        <f t="shared" si="318"/>
        <v>#N/A</v>
      </c>
      <c r="QQ421" s="5" t="s">
        <v>893</v>
      </c>
    </row>
    <row r="422" spans="1:459" s="1" customFormat="1" x14ac:dyDescent="0.2">
      <c r="A422" s="107">
        <v>51025090</v>
      </c>
      <c r="B422" s="108">
        <v>-78.695583333333332</v>
      </c>
      <c r="C422" s="108">
        <v>1.5501944444444444</v>
      </c>
      <c r="D422" s="109">
        <v>16</v>
      </c>
      <c r="E422" s="110" t="s">
        <v>776</v>
      </c>
      <c r="F422" s="110" t="s">
        <v>592</v>
      </c>
      <c r="G422" s="110" t="s">
        <v>152</v>
      </c>
      <c r="H422" s="1">
        <v>65535</v>
      </c>
      <c r="I422" s="1">
        <v>65535</v>
      </c>
      <c r="J422" s="1">
        <v>27.5</v>
      </c>
      <c r="K422" s="1">
        <v>27.2</v>
      </c>
      <c r="L422" s="1">
        <v>65535</v>
      </c>
      <c r="M422" s="1">
        <v>28.1</v>
      </c>
      <c r="N422" s="1">
        <v>65535</v>
      </c>
      <c r="O422" s="1">
        <v>25.6</v>
      </c>
      <c r="P422" s="1">
        <v>25.6</v>
      </c>
      <c r="Q422" s="1">
        <v>65535</v>
      </c>
      <c r="R422" s="1">
        <v>65535</v>
      </c>
      <c r="S422" s="1">
        <v>65535</v>
      </c>
      <c r="T422" s="1">
        <v>65535</v>
      </c>
      <c r="U422" s="1">
        <v>65535</v>
      </c>
      <c r="V422" s="1">
        <v>65535</v>
      </c>
      <c r="W422" s="1">
        <v>65535</v>
      </c>
      <c r="X422" s="1">
        <v>65535</v>
      </c>
      <c r="Y422" s="1">
        <v>65535</v>
      </c>
      <c r="Z422" s="1">
        <v>65535</v>
      </c>
      <c r="AA422" s="1">
        <v>65535</v>
      </c>
      <c r="AB422" s="1">
        <v>65535</v>
      </c>
      <c r="AC422" s="1">
        <v>65535</v>
      </c>
      <c r="AD422" s="1">
        <v>65535</v>
      </c>
      <c r="AE422" s="1">
        <v>65535</v>
      </c>
      <c r="AF422" s="1">
        <v>26.7</v>
      </c>
      <c r="AG422" s="1">
        <v>26.8</v>
      </c>
      <c r="AH422" s="1">
        <v>27.5</v>
      </c>
      <c r="AI422" s="1">
        <v>26.9</v>
      </c>
      <c r="AJ422" s="1">
        <v>25.8</v>
      </c>
      <c r="AK422" s="1">
        <v>26.7</v>
      </c>
      <c r="AL422" s="1">
        <v>26.1</v>
      </c>
      <c r="AM422" s="1">
        <v>65535</v>
      </c>
      <c r="AN422" s="1">
        <v>27.3</v>
      </c>
      <c r="AO422" s="1">
        <v>25.9</v>
      </c>
      <c r="AP422" s="1">
        <v>27</v>
      </c>
      <c r="AQ422" s="1">
        <v>26.1</v>
      </c>
      <c r="AR422" s="1">
        <v>27.5</v>
      </c>
      <c r="AS422" s="1">
        <v>27.1</v>
      </c>
      <c r="AT422" s="1">
        <v>26.8</v>
      </c>
      <c r="AU422" s="1">
        <v>26.8</v>
      </c>
      <c r="AV422" s="1">
        <v>25.5</v>
      </c>
      <c r="AW422" s="1">
        <v>27.2</v>
      </c>
      <c r="AX422" s="1">
        <v>27.5</v>
      </c>
      <c r="AY422" s="1">
        <v>26.9</v>
      </c>
      <c r="AZ422" s="1">
        <v>27</v>
      </c>
      <c r="BA422" s="1">
        <v>26.4</v>
      </c>
      <c r="BB422" s="1">
        <v>26.9</v>
      </c>
      <c r="BC422" s="1">
        <v>27</v>
      </c>
      <c r="BD422" s="1">
        <v>26.9</v>
      </c>
      <c r="BE422" s="1">
        <v>26.4</v>
      </c>
      <c r="BF422" s="1">
        <v>26.8</v>
      </c>
      <c r="BG422" s="1">
        <v>27.1</v>
      </c>
      <c r="BH422" s="1">
        <v>28.5</v>
      </c>
      <c r="BI422" s="1">
        <v>27.2</v>
      </c>
      <c r="BJ422" s="1">
        <v>26</v>
      </c>
      <c r="BK422" s="1">
        <v>25.4</v>
      </c>
      <c r="BL422" s="1">
        <v>26.1</v>
      </c>
      <c r="BM422" s="1">
        <v>26.7</v>
      </c>
      <c r="BN422" s="1">
        <v>27.3</v>
      </c>
      <c r="BO422" s="102"/>
      <c r="BP422" s="1">
        <v>28.2</v>
      </c>
      <c r="BQ422" s="1">
        <v>65535</v>
      </c>
      <c r="BR422" s="1">
        <v>65535</v>
      </c>
      <c r="BS422" s="1">
        <v>65535</v>
      </c>
      <c r="BT422" s="1">
        <v>65535</v>
      </c>
      <c r="BU422" s="1">
        <v>65535</v>
      </c>
      <c r="BV422" s="1">
        <v>65535</v>
      </c>
      <c r="BW422" s="1">
        <v>65535</v>
      </c>
      <c r="BX422" s="1">
        <v>65535</v>
      </c>
      <c r="BY422" s="1">
        <v>65535</v>
      </c>
      <c r="BZ422" s="1">
        <v>65535</v>
      </c>
      <c r="CA422" s="1">
        <v>65535</v>
      </c>
      <c r="CB422" s="1">
        <v>26.8</v>
      </c>
      <c r="CC422" s="1">
        <v>27.4</v>
      </c>
      <c r="CD422" s="1">
        <v>26.7</v>
      </c>
      <c r="CE422" s="1">
        <v>27.5</v>
      </c>
      <c r="CF422" s="1">
        <v>27.8</v>
      </c>
      <c r="CG422" s="1">
        <v>27.6</v>
      </c>
      <c r="CH422" s="1">
        <v>65535</v>
      </c>
      <c r="CI422" s="1">
        <v>65535</v>
      </c>
      <c r="CJ422" s="1">
        <v>65535</v>
      </c>
      <c r="CK422" s="1">
        <v>65535</v>
      </c>
      <c r="CL422" s="1">
        <v>65535</v>
      </c>
      <c r="CM422" s="1">
        <v>65535</v>
      </c>
      <c r="CN422" s="1">
        <v>65535</v>
      </c>
      <c r="CO422" s="1">
        <v>65535</v>
      </c>
      <c r="CP422" s="1">
        <v>65535</v>
      </c>
      <c r="CQ422" s="1">
        <v>65535</v>
      </c>
      <c r="CR422" s="1">
        <v>65535</v>
      </c>
      <c r="CS422" s="1">
        <v>65535</v>
      </c>
      <c r="CT422" s="1">
        <v>65535</v>
      </c>
      <c r="CU422" s="1">
        <v>65535</v>
      </c>
      <c r="CV422" s="1">
        <v>65535</v>
      </c>
      <c r="CW422" s="1">
        <v>65535</v>
      </c>
      <c r="CX422" s="1">
        <v>65535</v>
      </c>
      <c r="CY422" s="1">
        <v>65535</v>
      </c>
      <c r="CZ422" s="1">
        <v>65535</v>
      </c>
      <c r="DA422" s="1">
        <v>65535</v>
      </c>
      <c r="DB422" s="1">
        <v>65535</v>
      </c>
      <c r="DC422" s="1">
        <v>65535</v>
      </c>
      <c r="DD422" s="1">
        <v>65535</v>
      </c>
      <c r="DE422" s="1">
        <v>65535</v>
      </c>
      <c r="DF422" s="1">
        <v>65535</v>
      </c>
      <c r="DG422" s="1">
        <v>65535</v>
      </c>
      <c r="DH422" s="1">
        <v>65535</v>
      </c>
      <c r="DI422" s="1">
        <v>65535</v>
      </c>
      <c r="DJ422" s="1">
        <v>65535</v>
      </c>
      <c r="DK422" s="1">
        <v>65535</v>
      </c>
      <c r="DL422" s="1">
        <v>65535</v>
      </c>
      <c r="DM422" s="1">
        <v>65535</v>
      </c>
      <c r="DN422" s="1">
        <v>65535</v>
      </c>
      <c r="DO422" s="1">
        <v>65535</v>
      </c>
      <c r="DP422" s="1">
        <v>65535</v>
      </c>
      <c r="DQ422" s="1">
        <v>65535</v>
      </c>
      <c r="DR422" s="1">
        <v>65535</v>
      </c>
      <c r="DS422" s="1">
        <v>65535</v>
      </c>
      <c r="DT422" s="1">
        <v>65535</v>
      </c>
      <c r="DU422" s="1">
        <v>65535</v>
      </c>
      <c r="DV422" s="1">
        <v>65535</v>
      </c>
      <c r="DW422" s="1">
        <v>65535</v>
      </c>
      <c r="DX422" s="1">
        <v>65535</v>
      </c>
      <c r="DY422" s="1">
        <v>65535</v>
      </c>
      <c r="DZ422" s="1">
        <v>65535</v>
      </c>
      <c r="EA422" s="1">
        <v>65535</v>
      </c>
      <c r="EB422" s="1">
        <v>65535</v>
      </c>
      <c r="EC422" s="1">
        <v>65535</v>
      </c>
      <c r="ED422" s="1">
        <v>65535</v>
      </c>
      <c r="EE422" s="1">
        <v>65535</v>
      </c>
      <c r="EF422" s="1">
        <v>65535</v>
      </c>
      <c r="EG422" s="1">
        <v>65535</v>
      </c>
      <c r="EH422" s="1">
        <v>65535</v>
      </c>
      <c r="EI422" s="1">
        <v>65535</v>
      </c>
      <c r="EJ422" s="1">
        <v>65535</v>
      </c>
      <c r="EK422" s="1">
        <v>65535</v>
      </c>
      <c r="EL422" s="1">
        <v>65535</v>
      </c>
      <c r="EM422" s="1">
        <v>65535</v>
      </c>
      <c r="EN422" s="1">
        <v>65535</v>
      </c>
      <c r="EO422" s="1">
        <v>65535</v>
      </c>
      <c r="EP422" s="1">
        <v>65535</v>
      </c>
      <c r="EQ422" s="1">
        <v>65535</v>
      </c>
      <c r="ER422" s="1">
        <v>65535</v>
      </c>
      <c r="ES422" s="1">
        <v>65535</v>
      </c>
      <c r="ET422" s="1">
        <v>65535</v>
      </c>
      <c r="EU422" s="1">
        <v>65535</v>
      </c>
      <c r="EV422" s="1">
        <v>65535</v>
      </c>
      <c r="EW422" s="1">
        <v>65535</v>
      </c>
      <c r="EX422" s="1">
        <v>65535</v>
      </c>
      <c r="EY422" s="1">
        <v>65535</v>
      </c>
      <c r="EZ422" s="1">
        <v>65535</v>
      </c>
      <c r="FA422" s="1">
        <v>65535</v>
      </c>
      <c r="FB422" s="1">
        <v>65535</v>
      </c>
      <c r="FC422" s="1">
        <v>65535</v>
      </c>
      <c r="FD422" s="1">
        <v>65535</v>
      </c>
      <c r="FE422" s="1">
        <v>65535</v>
      </c>
      <c r="FF422" s="1">
        <v>65535</v>
      </c>
      <c r="FG422" s="1">
        <v>65535</v>
      </c>
      <c r="FH422" s="1">
        <v>65535</v>
      </c>
      <c r="FI422" s="1">
        <v>65535</v>
      </c>
      <c r="FJ422" s="1">
        <v>65535</v>
      </c>
      <c r="FK422" s="1">
        <v>65535</v>
      </c>
      <c r="FL422" s="1">
        <v>65535</v>
      </c>
      <c r="FM422" s="1">
        <v>65535</v>
      </c>
      <c r="FN422" s="1">
        <v>65535</v>
      </c>
      <c r="FO422" s="1">
        <v>65535</v>
      </c>
      <c r="FP422" s="1">
        <v>65535</v>
      </c>
      <c r="FQ422" s="1">
        <v>65535</v>
      </c>
      <c r="FR422" s="1">
        <v>65535</v>
      </c>
      <c r="FS422" s="1">
        <v>65535</v>
      </c>
      <c r="FT422" s="1">
        <v>65535</v>
      </c>
      <c r="FU422" s="1">
        <v>27.8</v>
      </c>
      <c r="FV422" s="1">
        <v>27.7</v>
      </c>
      <c r="FW422" s="1">
        <v>27.4</v>
      </c>
      <c r="FX422" s="1">
        <v>28</v>
      </c>
      <c r="FY422" s="1">
        <v>27</v>
      </c>
      <c r="FZ422" s="1">
        <v>27.3</v>
      </c>
      <c r="GA422" s="1">
        <v>26.8</v>
      </c>
      <c r="GB422" s="1">
        <v>26.8</v>
      </c>
      <c r="GC422" s="1">
        <v>27</v>
      </c>
      <c r="GD422" s="1">
        <v>27.3</v>
      </c>
      <c r="GE422" s="1">
        <v>26.3</v>
      </c>
      <c r="GF422" s="1">
        <v>25.3</v>
      </c>
      <c r="GG422" s="1">
        <v>26</v>
      </c>
      <c r="GH422" s="1">
        <v>27.1</v>
      </c>
      <c r="GI422" s="1">
        <v>26.5</v>
      </c>
      <c r="GJ422" s="1">
        <v>26.4</v>
      </c>
      <c r="GK422" s="1">
        <v>27.6</v>
      </c>
      <c r="GL422" s="1">
        <v>26.8</v>
      </c>
      <c r="GM422" s="1">
        <v>27.6</v>
      </c>
      <c r="GN422" s="1">
        <v>26.4</v>
      </c>
      <c r="GO422" s="1">
        <v>26.2</v>
      </c>
      <c r="GP422" s="1">
        <v>26.3</v>
      </c>
      <c r="GQ422" s="1">
        <v>26.5</v>
      </c>
      <c r="GR422" s="1">
        <v>26.4</v>
      </c>
      <c r="GS422" s="1">
        <v>26.8</v>
      </c>
      <c r="GT422" s="1">
        <v>26.8</v>
      </c>
      <c r="GU422" s="1">
        <v>25.8</v>
      </c>
      <c r="GV422" s="1">
        <v>25.2</v>
      </c>
      <c r="GW422" s="1">
        <v>25.3</v>
      </c>
      <c r="GX422" s="1">
        <v>26.4</v>
      </c>
      <c r="GY422" s="1">
        <v>27.1</v>
      </c>
      <c r="GZ422" s="1">
        <v>26.7</v>
      </c>
      <c r="HA422" s="1">
        <v>27.6</v>
      </c>
      <c r="HB422" s="1">
        <v>27.4</v>
      </c>
      <c r="HC422" s="1">
        <v>26.5</v>
      </c>
      <c r="HD422" s="1">
        <v>26.6</v>
      </c>
      <c r="HE422" s="1">
        <v>26</v>
      </c>
      <c r="HF422" s="1">
        <v>26.2</v>
      </c>
      <c r="HG422" s="1">
        <v>25.3</v>
      </c>
      <c r="HH422" s="1">
        <v>26.6</v>
      </c>
      <c r="HI422" s="1">
        <v>26.3</v>
      </c>
      <c r="HJ422" s="1">
        <v>26.8</v>
      </c>
      <c r="HK422" s="1">
        <v>26.8</v>
      </c>
      <c r="HL422" s="1">
        <v>26.8</v>
      </c>
      <c r="HM422" s="1">
        <v>27</v>
      </c>
      <c r="HN422" s="1">
        <v>26.4</v>
      </c>
      <c r="HO422" s="1">
        <v>26.5</v>
      </c>
      <c r="HP422" s="1">
        <v>26.5</v>
      </c>
      <c r="HQ422" s="1">
        <v>27.5</v>
      </c>
      <c r="HR422" s="1">
        <v>26.7</v>
      </c>
      <c r="HS422" s="1">
        <v>26.3</v>
      </c>
      <c r="HT422" s="1">
        <v>25.8</v>
      </c>
      <c r="HU422" s="1">
        <v>26.5</v>
      </c>
      <c r="HV422" s="1">
        <v>26.5</v>
      </c>
      <c r="HW422" s="1">
        <v>26.3</v>
      </c>
      <c r="HX422" s="1">
        <v>26.5</v>
      </c>
      <c r="HY422" s="1">
        <v>26.7</v>
      </c>
      <c r="HZ422" s="1">
        <v>27.4</v>
      </c>
      <c r="IA422" s="1">
        <v>26.1</v>
      </c>
      <c r="IB422" s="1">
        <v>25.3</v>
      </c>
      <c r="IC422" s="1">
        <v>26.2</v>
      </c>
      <c r="ID422" s="1">
        <v>27</v>
      </c>
      <c r="IE422" s="1">
        <v>27</v>
      </c>
      <c r="IF422" s="1">
        <v>25.9</v>
      </c>
      <c r="IG422" s="1">
        <v>25</v>
      </c>
      <c r="IH422" s="1">
        <v>26.7</v>
      </c>
      <c r="II422" s="1">
        <v>27</v>
      </c>
      <c r="IJ422" s="1">
        <v>27.4</v>
      </c>
      <c r="IK422" s="1">
        <v>25.6</v>
      </c>
      <c r="IL422" s="1">
        <v>26.6</v>
      </c>
      <c r="IM422" s="1">
        <v>26.5</v>
      </c>
      <c r="IN422" s="1">
        <v>26.6</v>
      </c>
      <c r="IO422" s="1">
        <v>25.1</v>
      </c>
      <c r="IP422" s="1">
        <v>24.8</v>
      </c>
      <c r="IQ422" s="1">
        <v>25.7</v>
      </c>
      <c r="IR422" s="1">
        <v>25.5</v>
      </c>
      <c r="IS422" s="1">
        <v>26.5</v>
      </c>
      <c r="IT422" s="1">
        <v>26.7</v>
      </c>
      <c r="IU422" s="1">
        <v>25.8</v>
      </c>
      <c r="IV422" s="1">
        <v>26.6</v>
      </c>
      <c r="IW422" s="1">
        <v>26.6</v>
      </c>
      <c r="IX422" s="1">
        <v>26.4</v>
      </c>
      <c r="IY422" s="1">
        <v>24.1</v>
      </c>
      <c r="IZ422" s="1">
        <v>26.1</v>
      </c>
      <c r="JA422" s="1">
        <v>65535</v>
      </c>
      <c r="JB422" s="1">
        <v>65535</v>
      </c>
      <c r="JC422" s="1">
        <v>26.4</v>
      </c>
      <c r="JD422" s="1">
        <v>24.6</v>
      </c>
      <c r="JE422" s="1">
        <v>26.1</v>
      </c>
      <c r="JF422" s="1">
        <v>26.5</v>
      </c>
      <c r="JG422" s="1">
        <v>26.6</v>
      </c>
      <c r="JH422" s="1">
        <v>65535</v>
      </c>
      <c r="JI422" s="1">
        <v>25.6</v>
      </c>
      <c r="JJ422" s="1">
        <v>25.4</v>
      </c>
      <c r="JK422" s="1">
        <v>27.1</v>
      </c>
      <c r="JL422" s="1">
        <v>26.5</v>
      </c>
      <c r="JM422" s="1">
        <v>26.2</v>
      </c>
      <c r="JN422" s="1">
        <v>26.4</v>
      </c>
      <c r="JO422" s="1">
        <v>26.8</v>
      </c>
      <c r="JP422" s="1">
        <v>26.8</v>
      </c>
      <c r="JQ422" s="1">
        <v>26.2</v>
      </c>
      <c r="JR422" s="1">
        <v>25.8</v>
      </c>
      <c r="JS422" s="1">
        <v>26.4</v>
      </c>
      <c r="JT422" s="1">
        <v>25.2</v>
      </c>
      <c r="JU422" s="1">
        <v>25.5</v>
      </c>
      <c r="JV422" s="1">
        <v>24.9</v>
      </c>
      <c r="JW422" s="1">
        <v>26.3</v>
      </c>
      <c r="JX422" s="1">
        <v>26.4</v>
      </c>
      <c r="JY422" s="1">
        <v>24.8</v>
      </c>
      <c r="JZ422" s="1">
        <v>26.7</v>
      </c>
      <c r="KA422" s="1">
        <v>25.9</v>
      </c>
      <c r="KB422" s="1">
        <v>27.1</v>
      </c>
      <c r="KC422" s="1">
        <v>26.3</v>
      </c>
      <c r="KD422" s="1">
        <v>26.4</v>
      </c>
      <c r="KE422" s="1">
        <v>26.6</v>
      </c>
      <c r="KF422" s="1">
        <v>26.9</v>
      </c>
      <c r="KG422" s="1">
        <v>27</v>
      </c>
      <c r="KH422" s="1">
        <v>25.9</v>
      </c>
      <c r="KI422" s="1">
        <v>26.1</v>
      </c>
      <c r="KJ422" s="1">
        <v>27</v>
      </c>
      <c r="KK422" s="1">
        <v>26.2</v>
      </c>
      <c r="KL422" s="1">
        <v>25.8</v>
      </c>
      <c r="KM422" s="1">
        <v>25.8</v>
      </c>
      <c r="KN422" s="1">
        <v>25.5</v>
      </c>
      <c r="KO422" s="1">
        <v>26.9</v>
      </c>
      <c r="KP422" s="1">
        <v>26</v>
      </c>
      <c r="KQ422" s="1">
        <v>26.1</v>
      </c>
      <c r="KR422" s="1">
        <v>25.1</v>
      </c>
      <c r="KS422" s="1">
        <v>65535</v>
      </c>
      <c r="KT422" s="1">
        <v>65535</v>
      </c>
      <c r="KU422" s="1">
        <v>65535</v>
      </c>
      <c r="KV422" s="1">
        <v>26.6</v>
      </c>
      <c r="KW422" s="1">
        <v>65535</v>
      </c>
      <c r="KX422" s="1">
        <v>65535</v>
      </c>
      <c r="KY422" s="1">
        <v>65535</v>
      </c>
      <c r="KZ422" s="1">
        <v>65535</v>
      </c>
      <c r="LA422" s="1">
        <v>65535</v>
      </c>
      <c r="LB422" s="1">
        <v>65535</v>
      </c>
      <c r="LC422" s="1">
        <v>65535</v>
      </c>
      <c r="LD422" s="1">
        <v>65535</v>
      </c>
      <c r="LE422" s="1">
        <v>65535</v>
      </c>
      <c r="LF422" s="1">
        <v>65535</v>
      </c>
      <c r="LG422" s="1">
        <v>65535</v>
      </c>
      <c r="LH422" s="1">
        <v>65535</v>
      </c>
      <c r="LI422" s="1">
        <v>65535</v>
      </c>
      <c r="LJ422" s="1">
        <v>65535</v>
      </c>
      <c r="LK422" s="1">
        <v>65535</v>
      </c>
      <c r="LL422" s="1">
        <v>65535</v>
      </c>
      <c r="LM422" s="1">
        <v>65535</v>
      </c>
      <c r="LN422" s="1">
        <v>65535</v>
      </c>
      <c r="LO422" s="1">
        <v>65535</v>
      </c>
      <c r="LP422" s="1">
        <v>65535</v>
      </c>
      <c r="LQ422" s="1">
        <v>65535</v>
      </c>
      <c r="LR422" s="1">
        <v>65535</v>
      </c>
      <c r="LS422" s="1">
        <v>65535</v>
      </c>
      <c r="LT422" s="1">
        <v>65535</v>
      </c>
      <c r="LU422" s="1">
        <v>65535</v>
      </c>
      <c r="LV422" s="1">
        <v>65535</v>
      </c>
      <c r="LW422" s="1">
        <v>65535</v>
      </c>
      <c r="LX422" s="1">
        <v>65535</v>
      </c>
      <c r="LY422" s="1">
        <v>65535</v>
      </c>
      <c r="LZ422" s="1">
        <v>65535</v>
      </c>
      <c r="MA422" s="1">
        <v>65535</v>
      </c>
      <c r="MB422" s="1">
        <v>65535</v>
      </c>
      <c r="MC422" s="1">
        <v>65535</v>
      </c>
      <c r="MD422" s="1">
        <v>65535</v>
      </c>
      <c r="ME422" s="1">
        <v>65535</v>
      </c>
      <c r="MF422" s="1">
        <v>65535</v>
      </c>
      <c r="MG422" s="1">
        <v>65535</v>
      </c>
      <c r="MH422" s="1">
        <v>65535</v>
      </c>
      <c r="MI422" s="1">
        <v>65535</v>
      </c>
      <c r="MJ422" s="1">
        <v>65535</v>
      </c>
      <c r="MK422" s="1">
        <v>65535</v>
      </c>
      <c r="ML422" s="1">
        <v>65535</v>
      </c>
      <c r="MM422" s="1">
        <v>65535</v>
      </c>
      <c r="MN422" s="1">
        <v>65535</v>
      </c>
      <c r="MO422" s="1">
        <v>65535</v>
      </c>
      <c r="MP422" s="1">
        <v>65535</v>
      </c>
      <c r="MQ422" s="1">
        <v>65535</v>
      </c>
      <c r="MR422" s="1">
        <v>65535</v>
      </c>
      <c r="MS422" s="1">
        <v>65535</v>
      </c>
      <c r="MT422" s="1">
        <v>65535</v>
      </c>
      <c r="MU422" s="1">
        <v>65535</v>
      </c>
      <c r="MV422" s="1">
        <v>65535</v>
      </c>
      <c r="MW422" s="1">
        <v>65535</v>
      </c>
      <c r="MX422" s="1">
        <v>65535</v>
      </c>
      <c r="MY422" s="1">
        <v>65535</v>
      </c>
      <c r="MZ422" s="1">
        <v>65535</v>
      </c>
      <c r="NA422" s="1">
        <v>65535</v>
      </c>
      <c r="NB422" s="1">
        <v>65535</v>
      </c>
      <c r="NC422" s="1">
        <v>65535</v>
      </c>
      <c r="ND422" s="1">
        <v>65535</v>
      </c>
      <c r="NE422" s="1">
        <v>65535</v>
      </c>
      <c r="NF422" s="1">
        <v>65535</v>
      </c>
      <c r="NG422" s="1">
        <v>65535</v>
      </c>
      <c r="NH422" s="1">
        <v>65535</v>
      </c>
      <c r="NI422" s="1">
        <v>65535</v>
      </c>
      <c r="NJ422" s="6">
        <f t="shared" si="319"/>
        <v>0.38709677419354838</v>
      </c>
      <c r="NK422" s="3">
        <f t="shared" si="320"/>
        <v>0.9642857142857143</v>
      </c>
      <c r="NL422" s="3">
        <f t="shared" si="321"/>
        <v>0.22580645161290322</v>
      </c>
      <c r="NM422" s="3">
        <f t="shared" si="322"/>
        <v>0</v>
      </c>
      <c r="NN422" s="3">
        <f t="shared" si="323"/>
        <v>0</v>
      </c>
      <c r="NO422" s="3">
        <f t="shared" si="324"/>
        <v>0.43333333333333335</v>
      </c>
      <c r="NP422" s="3">
        <f t="shared" si="325"/>
        <v>1</v>
      </c>
      <c r="NQ422" s="3">
        <f t="shared" si="326"/>
        <v>1</v>
      </c>
      <c r="NR422" s="3">
        <f t="shared" si="327"/>
        <v>0.9</v>
      </c>
      <c r="NS422" s="3">
        <f t="shared" si="328"/>
        <v>0.77419354838709675</v>
      </c>
      <c r="NT422" s="3">
        <f t="shared" si="329"/>
        <v>0</v>
      </c>
      <c r="NU422" s="3">
        <f t="shared" si="330"/>
        <v>0</v>
      </c>
      <c r="NV422" s="3">
        <f t="shared" si="331"/>
        <v>0.47123287671232877</v>
      </c>
      <c r="NW422" s="5" t="e">
        <f t="shared" si="332"/>
        <v>#N/A</v>
      </c>
      <c r="NX422" s="1">
        <f t="shared" si="333"/>
        <v>26.788888888888888</v>
      </c>
      <c r="NY422" s="1" t="e">
        <f t="shared" si="334"/>
        <v>#N/A</v>
      </c>
      <c r="NZ422" s="1" t="e">
        <f t="shared" si="335"/>
        <v>#N/A</v>
      </c>
      <c r="OA422" s="1" t="e">
        <f t="shared" si="336"/>
        <v>#N/A</v>
      </c>
      <c r="OB422" s="1" t="e">
        <f t="shared" si="337"/>
        <v>#N/A</v>
      </c>
      <c r="OC422" s="1">
        <f t="shared" si="338"/>
        <v>26.541935483870962</v>
      </c>
      <c r="OD422" s="1">
        <f t="shared" si="339"/>
        <v>26.358064516129037</v>
      </c>
      <c r="OE422" s="1">
        <f t="shared" si="340"/>
        <v>26.088888888888889</v>
      </c>
      <c r="OF422" s="1">
        <f t="shared" si="341"/>
        <v>26.179166666666671</v>
      </c>
      <c r="OG422" s="1" t="e">
        <f t="shared" si="342"/>
        <v>#N/A</v>
      </c>
      <c r="OH422" s="1" t="e">
        <f t="shared" si="343"/>
        <v>#N/A</v>
      </c>
      <c r="OI422" s="111" t="e">
        <f>NA()</f>
        <v>#N/A</v>
      </c>
      <c r="OJ422" s="112" t="e">
        <f>NA()</f>
        <v>#N/A</v>
      </c>
      <c r="OK422" s="112" t="e">
        <f>NA()</f>
        <v>#N/A</v>
      </c>
      <c r="OL422" s="112" t="e">
        <f>NA()</f>
        <v>#N/A</v>
      </c>
      <c r="OM422" s="112" t="e">
        <f>NA()</f>
        <v>#N/A</v>
      </c>
      <c r="ON422" s="112" t="e">
        <f>NA()</f>
        <v>#N/A</v>
      </c>
      <c r="OO422" s="112" t="e">
        <f>NA()</f>
        <v>#N/A</v>
      </c>
      <c r="OP422" s="112" t="e">
        <f>NA()</f>
        <v>#N/A</v>
      </c>
      <c r="OQ422" s="112" t="e">
        <f>NA()</f>
        <v>#N/A</v>
      </c>
      <c r="OR422" s="112" t="e">
        <f>NA()</f>
        <v>#N/A</v>
      </c>
      <c r="OS422" s="112" t="e">
        <f>NA()</f>
        <v>#N/A</v>
      </c>
      <c r="OT422" s="112" t="e">
        <f>NA()</f>
        <v>#N/A</v>
      </c>
      <c r="OU422" s="5" t="e">
        <f t="shared" si="295"/>
        <v>#N/A</v>
      </c>
      <c r="OV422" s="1" t="e">
        <f t="shared" si="296"/>
        <v>#N/A</v>
      </c>
      <c r="OW422" s="1" t="e">
        <f t="shared" si="297"/>
        <v>#N/A</v>
      </c>
      <c r="OX422" s="1" t="e">
        <f t="shared" si="298"/>
        <v>#N/A</v>
      </c>
      <c r="OY422" s="1" t="e">
        <f t="shared" si="299"/>
        <v>#N/A</v>
      </c>
      <c r="OZ422" s="1" t="e">
        <f t="shared" si="300"/>
        <v>#N/A</v>
      </c>
      <c r="PA422" s="1" t="e">
        <f t="shared" si="301"/>
        <v>#N/A</v>
      </c>
      <c r="PB422" s="1" t="e">
        <f t="shared" si="302"/>
        <v>#N/A</v>
      </c>
      <c r="PC422" s="1" t="e">
        <f t="shared" si="303"/>
        <v>#N/A</v>
      </c>
      <c r="PD422" s="1" t="e">
        <f t="shared" si="304"/>
        <v>#N/A</v>
      </c>
      <c r="PE422" s="1" t="e">
        <f t="shared" si="305"/>
        <v>#N/A</v>
      </c>
      <c r="PF422" s="1" t="e">
        <f t="shared" si="306"/>
        <v>#N/A</v>
      </c>
      <c r="PG422" s="111" t="e">
        <f>NA()</f>
        <v>#N/A</v>
      </c>
      <c r="PH422" s="112" t="e">
        <f>NA()</f>
        <v>#N/A</v>
      </c>
      <c r="PI422" s="112" t="e">
        <f>NA()</f>
        <v>#N/A</v>
      </c>
      <c r="PJ422" s="112" t="e">
        <f>NA()</f>
        <v>#N/A</v>
      </c>
      <c r="PK422" s="112" t="e">
        <f>NA()</f>
        <v>#N/A</v>
      </c>
      <c r="PL422" s="112" t="e">
        <f>NA()</f>
        <v>#N/A</v>
      </c>
      <c r="PM422" s="112" t="e">
        <f>NA()</f>
        <v>#N/A</v>
      </c>
      <c r="PN422" s="112" t="e">
        <f>NA()</f>
        <v>#N/A</v>
      </c>
      <c r="PO422" s="112" t="e">
        <f>NA()</f>
        <v>#N/A</v>
      </c>
      <c r="PP422" s="112" t="e">
        <f>NA()</f>
        <v>#N/A</v>
      </c>
      <c r="PQ422" s="112" t="e">
        <f>NA()</f>
        <v>#N/A</v>
      </c>
      <c r="PR422" s="137" t="e">
        <f>NA()</f>
        <v>#N/A</v>
      </c>
      <c r="PS422" s="5" t="e">
        <f t="array" ref="PS422">+IF(ISERROR($NW422)=FALSE,MIN(IF($H422:$AL422&lt;65534,$H422:$AL422,"")),NA())</f>
        <v>#N/A</v>
      </c>
      <c r="PT422" s="1">
        <f t="array" ref="PT422">+IF(ISERROR($NX422)=FALSE,MIN(IF($AM422:$BN422&lt;65534,$AM422:$BN422,"")),NA())</f>
        <v>25.4</v>
      </c>
      <c r="PU422" s="1" t="e">
        <f t="array" ref="PU422">+IF(ISERROR($NY422)=FALSE,MIN(IF($BP422:$CT422&lt;65534,$BP422:$CT422,"")),NA())</f>
        <v>#N/A</v>
      </c>
      <c r="PV422" s="1" t="e">
        <f t="array" ref="PV422">+IF(ISERROR($NZ422)=FALSE,MIN(IF($CU422:$DX422&lt;65534,$CU422:$DX422,"")),NA())</f>
        <v>#N/A</v>
      </c>
      <c r="PW422" s="1" t="e">
        <f t="array" ref="PW422">+IF(ISERROR($OA422)=FALSE,MIN(IF($DY422:$FC422&lt;65534,$DY422:$FC422,"")),NA())</f>
        <v>#N/A</v>
      </c>
      <c r="PX422" s="1" t="e">
        <f t="array" ref="PX422">+IF(ISERROR($OB422)=FALSE,MIN(IF($FD422:$GG422&lt;65534,$FD422:$GG422,"")),NA())</f>
        <v>#N/A</v>
      </c>
      <c r="PY422" s="1">
        <f t="array" ref="PY422">+IF(ISERROR($OC422)=FALSE,MIN(IF($GH422:$HL422&lt;65534,$GH422:$HL422,"")),NA())</f>
        <v>25.2</v>
      </c>
      <c r="PZ422" s="1">
        <f t="array" ref="PZ422">+IF(ISERROR($OD422)=FALSE,MIN(IF($HM422:$IQ422&lt;65534,$HM422:$IQ422,"")),NA())</f>
        <v>24.8</v>
      </c>
      <c r="QA422" s="1">
        <f t="array" ref="QA422">+IF(ISERROR($OE422)=FALSE,MIN(IF($IR422:$JU422&lt;65534,$IR422:$JU422,"")),NA())</f>
        <v>24.1</v>
      </c>
      <c r="QB422" s="1">
        <f t="array" ref="QB422">+IF(ISERROR($OF422)=FALSE,MIN(IF($JV422:$KZ422&lt;65534,$JV422:$KZ422,"")),NA())</f>
        <v>24.8</v>
      </c>
      <c r="QC422" s="1" t="e">
        <f t="array" ref="QC422">+IF(ISERROR($OG422)=FALSE,MIN(IF($LA422:$MD422&lt;65534,$LA422:$MD422,"")),NA())</f>
        <v>#N/A</v>
      </c>
      <c r="QD422" s="1" t="e">
        <f t="array" ref="QD422">+IF(ISERROR($OH422)=FALSE,MIN(IF($ME422:$NI422&lt;65534,$ME422:$NI422,"")),NA())</f>
        <v>#N/A</v>
      </c>
      <c r="QE422" s="5" t="e">
        <f t="shared" si="307"/>
        <v>#N/A</v>
      </c>
      <c r="QF422" s="1" t="e">
        <f t="shared" si="308"/>
        <v>#N/A</v>
      </c>
      <c r="QG422" s="1" t="e">
        <f t="shared" si="309"/>
        <v>#N/A</v>
      </c>
      <c r="QH422" s="1" t="e">
        <f t="shared" si="310"/>
        <v>#N/A</v>
      </c>
      <c r="QI422" s="1" t="e">
        <f t="shared" si="311"/>
        <v>#N/A</v>
      </c>
      <c r="QJ422" s="1" t="e">
        <f t="shared" si="312"/>
        <v>#N/A</v>
      </c>
      <c r="QK422" s="1" t="e">
        <f t="shared" si="313"/>
        <v>#N/A</v>
      </c>
      <c r="QL422" s="1" t="e">
        <f t="shared" si="314"/>
        <v>#N/A</v>
      </c>
      <c r="QM422" s="1" t="e">
        <f t="shared" si="315"/>
        <v>#N/A</v>
      </c>
      <c r="QN422" s="1" t="e">
        <f t="shared" si="316"/>
        <v>#N/A</v>
      </c>
      <c r="QO422" s="1" t="e">
        <f t="shared" si="317"/>
        <v>#N/A</v>
      </c>
      <c r="QP422" s="1" t="e">
        <f t="shared" si="318"/>
        <v>#N/A</v>
      </c>
      <c r="QQ422" s="5" t="s">
        <v>893</v>
      </c>
    </row>
    <row r="423" spans="1:459" s="1" customFormat="1" x14ac:dyDescent="0.2">
      <c r="A423" s="107">
        <v>52035040</v>
      </c>
      <c r="B423" s="108">
        <v>-77.343611111111102</v>
      </c>
      <c r="C423" s="108">
        <v>1.6185</v>
      </c>
      <c r="D423" s="109">
        <v>1400</v>
      </c>
      <c r="E423" s="110" t="s">
        <v>777</v>
      </c>
      <c r="F423" s="110" t="s">
        <v>148</v>
      </c>
      <c r="G423" s="110" t="s">
        <v>152</v>
      </c>
      <c r="H423" s="1">
        <v>65535</v>
      </c>
      <c r="I423" s="1">
        <v>20.100000000000001</v>
      </c>
      <c r="J423" s="1">
        <v>20.6</v>
      </c>
      <c r="K423" s="1">
        <v>22.1</v>
      </c>
      <c r="L423" s="1">
        <v>20.9</v>
      </c>
      <c r="M423" s="1">
        <v>21.5</v>
      </c>
      <c r="N423" s="1">
        <v>18.5</v>
      </c>
      <c r="O423" s="1">
        <v>19.5</v>
      </c>
      <c r="P423" s="1">
        <v>18.899999999999999</v>
      </c>
      <c r="Q423" s="1">
        <v>18.7</v>
      </c>
      <c r="R423" s="1">
        <v>19.3</v>
      </c>
      <c r="S423" s="1">
        <v>20.2</v>
      </c>
      <c r="T423" s="1">
        <v>19.399999999999999</v>
      </c>
      <c r="U423" s="1">
        <v>19</v>
      </c>
      <c r="V423" s="1">
        <v>19.3</v>
      </c>
      <c r="W423" s="1">
        <v>20.2</v>
      </c>
      <c r="X423" s="1">
        <v>20.5</v>
      </c>
      <c r="Y423" s="1">
        <v>20.2</v>
      </c>
      <c r="Z423" s="1">
        <v>20.100000000000001</v>
      </c>
      <c r="AA423" s="1">
        <v>20.6</v>
      </c>
      <c r="AB423" s="1">
        <v>20.7</v>
      </c>
      <c r="AC423" s="1">
        <v>20.399999999999999</v>
      </c>
      <c r="AD423" s="1">
        <v>20.6</v>
      </c>
      <c r="AE423" s="1">
        <v>20.6</v>
      </c>
      <c r="AF423" s="1">
        <v>20.7</v>
      </c>
      <c r="AG423" s="1">
        <v>20.2</v>
      </c>
      <c r="AH423" s="1">
        <v>21.4</v>
      </c>
      <c r="AI423" s="1">
        <v>21.6</v>
      </c>
      <c r="AJ423" s="1">
        <v>19.600000000000001</v>
      </c>
      <c r="AK423" s="1">
        <v>20.399999999999999</v>
      </c>
      <c r="AL423" s="1">
        <v>20.100000000000001</v>
      </c>
      <c r="AM423" s="1">
        <v>65535</v>
      </c>
      <c r="AN423" s="1">
        <v>19.7</v>
      </c>
      <c r="AO423" s="1">
        <v>20.100000000000001</v>
      </c>
      <c r="AP423" s="1">
        <v>21.1</v>
      </c>
      <c r="AQ423" s="1">
        <v>21.2</v>
      </c>
      <c r="AR423" s="1">
        <v>21.3</v>
      </c>
      <c r="AS423" s="1">
        <v>20.7</v>
      </c>
      <c r="AT423" s="1">
        <v>20.8</v>
      </c>
      <c r="AU423" s="1">
        <v>20.7</v>
      </c>
      <c r="AV423" s="1">
        <v>20.6</v>
      </c>
      <c r="AW423" s="1">
        <v>21</v>
      </c>
      <c r="AX423" s="1">
        <v>21.1</v>
      </c>
      <c r="AY423" s="1">
        <v>21.4</v>
      </c>
      <c r="AZ423" s="1">
        <v>20.6</v>
      </c>
      <c r="BA423" s="1">
        <v>20.8</v>
      </c>
      <c r="BB423" s="1">
        <v>19.899999999999999</v>
      </c>
      <c r="BC423" s="1">
        <v>20.8</v>
      </c>
      <c r="BD423" s="1">
        <v>21.6</v>
      </c>
      <c r="BE423" s="1">
        <v>20.7</v>
      </c>
      <c r="BF423" s="1">
        <v>19.899999999999999</v>
      </c>
      <c r="BG423" s="1">
        <v>20.399999999999999</v>
      </c>
      <c r="BH423" s="1">
        <v>20.8</v>
      </c>
      <c r="BI423" s="1">
        <v>20.7</v>
      </c>
      <c r="BJ423" s="1">
        <v>19.7</v>
      </c>
      <c r="BK423" s="1">
        <v>19.399999999999999</v>
      </c>
      <c r="BL423" s="1">
        <v>20.100000000000001</v>
      </c>
      <c r="BM423" s="1">
        <v>19.2</v>
      </c>
      <c r="BN423" s="1">
        <v>21.1</v>
      </c>
      <c r="BO423" s="102"/>
      <c r="BP423" s="1">
        <v>21.3</v>
      </c>
      <c r="BQ423" s="1">
        <v>20.3</v>
      </c>
      <c r="BR423" s="1">
        <v>21.3</v>
      </c>
      <c r="BS423" s="1">
        <v>19.899999999999999</v>
      </c>
      <c r="BT423" s="1">
        <v>20.2</v>
      </c>
      <c r="BU423" s="1">
        <v>20.100000000000001</v>
      </c>
      <c r="BV423" s="1">
        <v>20.9</v>
      </c>
      <c r="BW423" s="1">
        <v>20.8</v>
      </c>
      <c r="BX423" s="1">
        <v>21</v>
      </c>
      <c r="BY423" s="1">
        <v>21.2</v>
      </c>
      <c r="BZ423" s="1">
        <v>20.7</v>
      </c>
      <c r="CA423" s="1">
        <v>21.2</v>
      </c>
      <c r="CB423" s="1">
        <v>21.8</v>
      </c>
      <c r="CC423" s="1">
        <v>21.4</v>
      </c>
      <c r="CD423" s="1">
        <v>21.1</v>
      </c>
      <c r="CE423" s="1">
        <v>20.399999999999999</v>
      </c>
      <c r="CF423" s="1">
        <v>21.5</v>
      </c>
      <c r="CG423" s="1">
        <v>21.5</v>
      </c>
      <c r="CH423" s="1">
        <v>20</v>
      </c>
      <c r="CI423" s="1">
        <v>19.600000000000001</v>
      </c>
      <c r="CJ423" s="1">
        <v>21.2</v>
      </c>
      <c r="CK423" s="1">
        <v>20</v>
      </c>
      <c r="CL423" s="1">
        <v>19.399999999999999</v>
      </c>
      <c r="CM423" s="1">
        <v>20.2</v>
      </c>
      <c r="CN423" s="1">
        <v>20.9</v>
      </c>
      <c r="CO423" s="1">
        <v>20.9</v>
      </c>
      <c r="CP423" s="1">
        <v>20.9</v>
      </c>
      <c r="CQ423" s="1">
        <v>21.8</v>
      </c>
      <c r="CR423" s="1">
        <v>21.1</v>
      </c>
      <c r="CS423" s="1">
        <v>20</v>
      </c>
      <c r="CT423" s="1">
        <v>21.3</v>
      </c>
      <c r="CU423" s="1">
        <v>20.7</v>
      </c>
      <c r="CV423" s="1">
        <v>18.899999999999999</v>
      </c>
      <c r="CW423" s="1">
        <v>20.5</v>
      </c>
      <c r="CX423" s="1">
        <v>19.899999999999999</v>
      </c>
      <c r="CY423" s="1">
        <v>19.8</v>
      </c>
      <c r="CZ423" s="1">
        <v>19.100000000000001</v>
      </c>
      <c r="DA423" s="1">
        <v>20</v>
      </c>
      <c r="DB423" s="1">
        <v>19.8</v>
      </c>
      <c r="DC423" s="1">
        <v>19.7</v>
      </c>
      <c r="DD423" s="1">
        <v>20.399999999999999</v>
      </c>
      <c r="DE423" s="1">
        <v>20</v>
      </c>
      <c r="DF423" s="1">
        <v>20.9</v>
      </c>
      <c r="DG423" s="1">
        <v>21.1</v>
      </c>
      <c r="DH423" s="1">
        <v>20.8</v>
      </c>
      <c r="DI423" s="1">
        <v>20.8</v>
      </c>
      <c r="DJ423" s="1">
        <v>18.899999999999999</v>
      </c>
      <c r="DK423" s="1">
        <v>21</v>
      </c>
      <c r="DL423" s="1">
        <v>20.7</v>
      </c>
      <c r="DM423" s="1">
        <v>21.1</v>
      </c>
      <c r="DN423" s="1">
        <v>19.600000000000001</v>
      </c>
      <c r="DO423" s="1">
        <v>19.7</v>
      </c>
      <c r="DP423" s="1">
        <v>19.8</v>
      </c>
      <c r="DQ423" s="1">
        <v>19</v>
      </c>
      <c r="DR423" s="1">
        <v>19.399999999999999</v>
      </c>
      <c r="DS423" s="1">
        <v>20.2</v>
      </c>
      <c r="DT423" s="1">
        <v>20.7</v>
      </c>
      <c r="DU423" s="1">
        <v>20.100000000000001</v>
      </c>
      <c r="DV423" s="1">
        <v>20.100000000000001</v>
      </c>
      <c r="DW423" s="1">
        <v>21.1</v>
      </c>
      <c r="DX423" s="1">
        <v>21.4</v>
      </c>
      <c r="DY423" s="1">
        <v>19</v>
      </c>
      <c r="DZ423" s="1">
        <v>21.1</v>
      </c>
      <c r="EA423" s="1">
        <v>22</v>
      </c>
      <c r="EB423" s="1">
        <v>20.5</v>
      </c>
      <c r="EC423" s="1">
        <v>20.5</v>
      </c>
      <c r="ED423" s="1">
        <v>21.5</v>
      </c>
      <c r="EE423" s="1">
        <v>21.1</v>
      </c>
      <c r="EF423" s="1">
        <v>21</v>
      </c>
      <c r="EG423" s="1">
        <v>20.6</v>
      </c>
      <c r="EH423" s="1">
        <v>20.5</v>
      </c>
      <c r="EI423" s="1">
        <v>20.9</v>
      </c>
      <c r="EJ423" s="1">
        <v>21.2</v>
      </c>
      <c r="EK423" s="1">
        <v>20.399999999999999</v>
      </c>
      <c r="EL423" s="1">
        <v>19.2</v>
      </c>
      <c r="EM423" s="1">
        <v>20.5</v>
      </c>
      <c r="EN423" s="1">
        <v>20.100000000000001</v>
      </c>
      <c r="EO423" s="1">
        <v>20.6</v>
      </c>
      <c r="EP423" s="1">
        <v>19.7</v>
      </c>
      <c r="EQ423" s="1">
        <v>19.3</v>
      </c>
      <c r="ER423" s="1">
        <v>19.399999999999999</v>
      </c>
      <c r="ES423" s="1">
        <v>20.5</v>
      </c>
      <c r="ET423" s="1">
        <v>20.399999999999999</v>
      </c>
      <c r="EU423" s="1">
        <v>21.1</v>
      </c>
      <c r="EV423" s="1">
        <v>20.3</v>
      </c>
      <c r="EW423" s="1">
        <v>21</v>
      </c>
      <c r="EX423" s="1">
        <v>19.399999999999999</v>
      </c>
      <c r="EY423" s="1">
        <v>19.7</v>
      </c>
      <c r="EZ423" s="1">
        <v>20.8</v>
      </c>
      <c r="FA423" s="1">
        <v>19.7</v>
      </c>
      <c r="FB423" s="1">
        <v>19.7</v>
      </c>
      <c r="FC423" s="1">
        <v>18.7</v>
      </c>
      <c r="FD423" s="1">
        <v>19.5</v>
      </c>
      <c r="FE423" s="1">
        <v>18.399999999999999</v>
      </c>
      <c r="FF423" s="1">
        <v>19.2</v>
      </c>
      <c r="FG423" s="1">
        <v>19.399999999999999</v>
      </c>
      <c r="FH423" s="1">
        <v>21.1</v>
      </c>
      <c r="FI423" s="1">
        <v>20.8</v>
      </c>
      <c r="FJ423" s="1">
        <v>20.2</v>
      </c>
      <c r="FK423" s="1">
        <v>20.100000000000001</v>
      </c>
      <c r="FL423" s="1">
        <v>20.100000000000001</v>
      </c>
      <c r="FM423" s="1">
        <v>20.2</v>
      </c>
      <c r="FN423" s="1">
        <v>19.600000000000001</v>
      </c>
      <c r="FO423" s="1">
        <v>20.3</v>
      </c>
      <c r="FP423" s="1">
        <v>20.399999999999999</v>
      </c>
      <c r="FQ423" s="1">
        <v>20.5</v>
      </c>
      <c r="FR423" s="1">
        <v>20.100000000000001</v>
      </c>
      <c r="FS423" s="1">
        <v>19.8</v>
      </c>
      <c r="FT423" s="1">
        <v>19</v>
      </c>
      <c r="FU423" s="1">
        <v>20.5</v>
      </c>
      <c r="FV423" s="1">
        <v>19.899999999999999</v>
      </c>
      <c r="FW423" s="1">
        <v>19.899999999999999</v>
      </c>
      <c r="FX423" s="1">
        <v>21.5</v>
      </c>
      <c r="FY423" s="1">
        <v>21.6</v>
      </c>
      <c r="FZ423" s="1">
        <v>21.2</v>
      </c>
      <c r="GA423" s="1">
        <v>21.2</v>
      </c>
      <c r="GB423" s="1">
        <v>20.8</v>
      </c>
      <c r="GC423" s="1">
        <v>21.1</v>
      </c>
      <c r="GD423" s="1">
        <v>20.6</v>
      </c>
      <c r="GE423" s="1">
        <v>20.9</v>
      </c>
      <c r="GF423" s="1">
        <v>20.8</v>
      </c>
      <c r="GG423" s="1">
        <v>20.3</v>
      </c>
      <c r="GH423" s="1">
        <v>20.5</v>
      </c>
      <c r="GI423" s="1">
        <v>20.5</v>
      </c>
      <c r="GJ423" s="1">
        <v>20.100000000000001</v>
      </c>
      <c r="GK423" s="1">
        <v>20.2</v>
      </c>
      <c r="GL423" s="1">
        <v>21</v>
      </c>
      <c r="GM423" s="1">
        <v>19.899999999999999</v>
      </c>
      <c r="GN423" s="1">
        <v>20.399999999999999</v>
      </c>
      <c r="GO423" s="1">
        <v>20.100000000000001</v>
      </c>
      <c r="GP423" s="1">
        <v>19.8</v>
      </c>
      <c r="GQ423" s="1">
        <v>19.7</v>
      </c>
      <c r="GR423" s="1">
        <v>18.100000000000001</v>
      </c>
      <c r="GS423" s="1">
        <v>19.899999999999999</v>
      </c>
      <c r="GT423" s="1">
        <v>20.5</v>
      </c>
      <c r="GU423" s="1">
        <v>20.6</v>
      </c>
      <c r="GV423" s="1">
        <v>19</v>
      </c>
      <c r="GW423" s="1">
        <v>18.3</v>
      </c>
      <c r="GX423" s="1">
        <v>20.8</v>
      </c>
      <c r="GY423" s="1">
        <v>20.399999999999999</v>
      </c>
      <c r="GZ423" s="1">
        <v>20</v>
      </c>
      <c r="HA423" s="1">
        <v>21.4</v>
      </c>
      <c r="HB423" s="1">
        <v>21.4</v>
      </c>
      <c r="HC423" s="1">
        <v>20.9</v>
      </c>
      <c r="HD423" s="1">
        <v>20.3</v>
      </c>
      <c r="HE423" s="1">
        <v>19.8</v>
      </c>
      <c r="HF423" s="1">
        <v>19.5</v>
      </c>
      <c r="HG423" s="1">
        <v>19</v>
      </c>
      <c r="HH423" s="1">
        <v>20.100000000000001</v>
      </c>
      <c r="HI423" s="1">
        <v>20.9</v>
      </c>
      <c r="HJ423" s="1">
        <v>19.600000000000001</v>
      </c>
      <c r="HK423" s="1">
        <v>19.3</v>
      </c>
      <c r="HL423" s="1">
        <v>20.3</v>
      </c>
      <c r="HM423" s="1">
        <v>20.2</v>
      </c>
      <c r="HN423" s="1">
        <v>19.600000000000001</v>
      </c>
      <c r="HO423" s="1">
        <v>20.399999999999999</v>
      </c>
      <c r="HP423" s="1">
        <v>20.399999999999999</v>
      </c>
      <c r="HQ423" s="1">
        <v>21.1</v>
      </c>
      <c r="HR423" s="1">
        <v>19.899999999999999</v>
      </c>
      <c r="HS423" s="1">
        <v>20.7</v>
      </c>
      <c r="HT423" s="1">
        <v>20.399999999999999</v>
      </c>
      <c r="HU423" s="1">
        <v>20.2</v>
      </c>
      <c r="HV423" s="1">
        <v>20.2</v>
      </c>
      <c r="HW423" s="1">
        <v>20.399999999999999</v>
      </c>
      <c r="HX423" s="1">
        <v>20.6</v>
      </c>
      <c r="HY423" s="1">
        <v>20.5</v>
      </c>
      <c r="HZ423" s="1">
        <v>21.1</v>
      </c>
      <c r="IA423" s="1">
        <v>20.7</v>
      </c>
      <c r="IB423" s="1">
        <v>20</v>
      </c>
      <c r="IC423" s="1">
        <v>20</v>
      </c>
      <c r="ID423" s="1">
        <v>19.7</v>
      </c>
      <c r="IE423" s="1">
        <v>20.5</v>
      </c>
      <c r="IF423" s="1">
        <v>20.5</v>
      </c>
      <c r="IG423" s="1">
        <v>20.2</v>
      </c>
      <c r="IH423" s="1">
        <v>21.5</v>
      </c>
      <c r="II423" s="1">
        <v>19.5</v>
      </c>
      <c r="IJ423" s="1">
        <v>20.9</v>
      </c>
      <c r="IK423" s="1">
        <v>19.600000000000001</v>
      </c>
      <c r="IL423" s="1">
        <v>20</v>
      </c>
      <c r="IM423" s="1">
        <v>20.5</v>
      </c>
      <c r="IN423" s="1">
        <v>21.2</v>
      </c>
      <c r="IO423" s="1">
        <v>21</v>
      </c>
      <c r="IP423" s="1">
        <v>18.899999999999999</v>
      </c>
      <c r="IQ423" s="1">
        <v>20.3</v>
      </c>
      <c r="IR423" s="1">
        <v>20.9</v>
      </c>
      <c r="IS423" s="1">
        <v>20.5</v>
      </c>
      <c r="IT423" s="1">
        <v>20</v>
      </c>
      <c r="IU423" s="1">
        <v>20.5</v>
      </c>
      <c r="IV423" s="1">
        <v>20.3</v>
      </c>
      <c r="IW423" s="1">
        <v>19.899999999999999</v>
      </c>
      <c r="IX423" s="1">
        <v>20.5</v>
      </c>
      <c r="IY423" s="1">
        <v>19.5</v>
      </c>
      <c r="IZ423" s="1">
        <v>20.6</v>
      </c>
      <c r="JA423" s="1">
        <v>20.399999999999999</v>
      </c>
      <c r="JB423" s="1">
        <v>20.2</v>
      </c>
      <c r="JC423" s="1">
        <v>21.1</v>
      </c>
      <c r="JD423" s="1">
        <v>20.5</v>
      </c>
      <c r="JE423" s="1">
        <v>20.8</v>
      </c>
      <c r="JF423" s="1">
        <v>20.5</v>
      </c>
      <c r="JG423" s="1">
        <v>19.3</v>
      </c>
      <c r="JH423" s="1">
        <v>20.2</v>
      </c>
      <c r="JI423" s="1">
        <v>20.6</v>
      </c>
      <c r="JJ423" s="1">
        <v>19.399999999999999</v>
      </c>
      <c r="JK423" s="1">
        <v>19.7</v>
      </c>
      <c r="JL423" s="1">
        <v>19.8</v>
      </c>
      <c r="JM423" s="1">
        <v>20.2</v>
      </c>
      <c r="JN423" s="1">
        <v>19.8</v>
      </c>
      <c r="JO423" s="1">
        <v>20.7</v>
      </c>
      <c r="JP423" s="1">
        <v>20</v>
      </c>
      <c r="JQ423" s="1">
        <v>20.8</v>
      </c>
      <c r="JR423" s="1">
        <v>20.399999999999999</v>
      </c>
      <c r="JS423" s="1">
        <v>20.2</v>
      </c>
      <c r="JT423" s="1">
        <v>19.2</v>
      </c>
      <c r="JU423" s="1">
        <v>18.5</v>
      </c>
      <c r="JV423" s="1">
        <v>19.3</v>
      </c>
      <c r="JW423" s="1">
        <v>19.2</v>
      </c>
      <c r="JX423" s="1">
        <v>19.2</v>
      </c>
      <c r="JY423" s="1">
        <v>18.2</v>
      </c>
      <c r="JZ423" s="1">
        <v>19.5</v>
      </c>
      <c r="KA423" s="1">
        <v>18.7</v>
      </c>
      <c r="KB423" s="1">
        <v>19</v>
      </c>
      <c r="KC423" s="1">
        <v>20.3</v>
      </c>
      <c r="KD423" s="1">
        <v>18.600000000000001</v>
      </c>
      <c r="KE423" s="1">
        <v>20.399999999999999</v>
      </c>
      <c r="KF423" s="1">
        <v>20.6</v>
      </c>
      <c r="KG423" s="1">
        <v>19.5</v>
      </c>
      <c r="KH423" s="1">
        <v>20.8</v>
      </c>
      <c r="KI423" s="1">
        <v>19.399999999999999</v>
      </c>
      <c r="KJ423" s="1">
        <v>19.899999999999999</v>
      </c>
      <c r="KK423" s="1">
        <v>19.8</v>
      </c>
      <c r="KL423" s="1">
        <v>18.8</v>
      </c>
      <c r="KM423" s="1">
        <v>19.399999999999999</v>
      </c>
      <c r="KN423" s="1">
        <v>18.600000000000001</v>
      </c>
      <c r="KO423" s="1">
        <v>19</v>
      </c>
      <c r="KP423" s="1">
        <v>20</v>
      </c>
      <c r="KQ423" s="1">
        <v>18.5</v>
      </c>
      <c r="KR423" s="1">
        <v>18.8</v>
      </c>
      <c r="KS423" s="1">
        <v>20.2</v>
      </c>
      <c r="KT423" s="1">
        <v>20.2</v>
      </c>
      <c r="KU423" s="1">
        <v>20.5</v>
      </c>
      <c r="KV423" s="1">
        <v>20.3</v>
      </c>
      <c r="KW423" s="1">
        <v>18.899999999999999</v>
      </c>
      <c r="KX423" s="1">
        <v>20.9</v>
      </c>
      <c r="KY423" s="1">
        <v>20.2</v>
      </c>
      <c r="KZ423" s="1">
        <v>19.899999999999999</v>
      </c>
      <c r="LA423" s="1">
        <v>20.8</v>
      </c>
      <c r="LB423" s="1">
        <v>18.600000000000001</v>
      </c>
      <c r="LC423" s="1">
        <v>20.100000000000001</v>
      </c>
      <c r="LD423" s="1">
        <v>19</v>
      </c>
      <c r="LE423" s="1">
        <v>19.8</v>
      </c>
      <c r="LF423" s="1">
        <v>19.100000000000001</v>
      </c>
      <c r="LG423" s="1">
        <v>20.100000000000001</v>
      </c>
      <c r="LH423" s="1">
        <v>20.399999999999999</v>
      </c>
      <c r="LI423" s="1">
        <v>19.2</v>
      </c>
      <c r="LJ423" s="1">
        <v>18.899999999999999</v>
      </c>
      <c r="LK423" s="1">
        <v>19.100000000000001</v>
      </c>
      <c r="LL423" s="1">
        <v>20</v>
      </c>
      <c r="LM423" s="1">
        <v>19.100000000000001</v>
      </c>
      <c r="LN423" s="1">
        <v>18.899999999999999</v>
      </c>
      <c r="LO423" s="1">
        <v>19.5</v>
      </c>
      <c r="LP423" s="1">
        <v>19.5</v>
      </c>
      <c r="LQ423" s="1">
        <v>19.5</v>
      </c>
      <c r="LR423" s="1">
        <v>18.899999999999999</v>
      </c>
      <c r="LS423" s="1">
        <v>18.7</v>
      </c>
      <c r="LT423" s="1">
        <v>18.7</v>
      </c>
      <c r="LU423" s="1">
        <v>18.2</v>
      </c>
      <c r="LV423" s="1">
        <v>19.8</v>
      </c>
      <c r="LW423" s="1">
        <v>19.399999999999999</v>
      </c>
      <c r="LX423" s="1">
        <v>19.899999999999999</v>
      </c>
      <c r="LY423" s="1">
        <v>19.7</v>
      </c>
      <c r="LZ423" s="1">
        <v>19.7</v>
      </c>
      <c r="MA423" s="1">
        <v>21.1</v>
      </c>
      <c r="MB423" s="1">
        <v>20.399999999999999</v>
      </c>
      <c r="MC423" s="1">
        <v>20.7</v>
      </c>
      <c r="MD423" s="1">
        <v>19.5</v>
      </c>
      <c r="ME423" s="1">
        <v>65535</v>
      </c>
      <c r="MF423" s="1">
        <v>65535</v>
      </c>
      <c r="MG423" s="1">
        <v>65535</v>
      </c>
      <c r="MH423" s="1">
        <v>65535</v>
      </c>
      <c r="MI423" s="1">
        <v>65535</v>
      </c>
      <c r="MJ423" s="1">
        <v>65535</v>
      </c>
      <c r="MK423" s="1">
        <v>65535</v>
      </c>
      <c r="ML423" s="1">
        <v>65535</v>
      </c>
      <c r="MM423" s="1">
        <v>65535</v>
      </c>
      <c r="MN423" s="1">
        <v>65535</v>
      </c>
      <c r="MO423" s="1">
        <v>65535</v>
      </c>
      <c r="MP423" s="1">
        <v>65535</v>
      </c>
      <c r="MQ423" s="1">
        <v>65535</v>
      </c>
      <c r="MR423" s="1">
        <v>65535</v>
      </c>
      <c r="MS423" s="1">
        <v>65535</v>
      </c>
      <c r="MT423" s="1">
        <v>65535</v>
      </c>
      <c r="MU423" s="1">
        <v>65535</v>
      </c>
      <c r="MV423" s="1">
        <v>65535</v>
      </c>
      <c r="MW423" s="1">
        <v>65535</v>
      </c>
      <c r="MX423" s="1">
        <v>65535</v>
      </c>
      <c r="MY423" s="1">
        <v>65535</v>
      </c>
      <c r="MZ423" s="1">
        <v>65535</v>
      </c>
      <c r="NA423" s="1">
        <v>65535</v>
      </c>
      <c r="NB423" s="1">
        <v>65535</v>
      </c>
      <c r="NC423" s="1">
        <v>65535</v>
      </c>
      <c r="ND423" s="1">
        <v>65535</v>
      </c>
      <c r="NE423" s="1">
        <v>65535</v>
      </c>
      <c r="NF423" s="1">
        <v>65535</v>
      </c>
      <c r="NG423" s="1">
        <v>65535</v>
      </c>
      <c r="NH423" s="1">
        <v>65535</v>
      </c>
      <c r="NI423" s="1">
        <v>19</v>
      </c>
      <c r="NJ423" s="6">
        <f t="shared" si="319"/>
        <v>0.967741935483871</v>
      </c>
      <c r="NK423" s="3">
        <f t="shared" si="320"/>
        <v>0.9642857142857143</v>
      </c>
      <c r="NL423" s="3">
        <f t="shared" si="321"/>
        <v>1</v>
      </c>
      <c r="NM423" s="3">
        <f t="shared" si="322"/>
        <v>1</v>
      </c>
      <c r="NN423" s="3">
        <f t="shared" si="323"/>
        <v>1</v>
      </c>
      <c r="NO423" s="3">
        <f t="shared" si="324"/>
        <v>1</v>
      </c>
      <c r="NP423" s="3">
        <f t="shared" si="325"/>
        <v>1</v>
      </c>
      <c r="NQ423" s="3">
        <f t="shared" si="326"/>
        <v>1</v>
      </c>
      <c r="NR423" s="3">
        <f t="shared" si="327"/>
        <v>1</v>
      </c>
      <c r="NS423" s="3">
        <f t="shared" si="328"/>
        <v>1</v>
      </c>
      <c r="NT423" s="3">
        <f t="shared" si="329"/>
        <v>1</v>
      </c>
      <c r="NU423" s="3">
        <f t="shared" si="330"/>
        <v>3.2258064516129031E-2</v>
      </c>
      <c r="NV423" s="3">
        <f t="shared" si="331"/>
        <v>0.9123287671232877</v>
      </c>
      <c r="NW423" s="5">
        <f t="shared" si="332"/>
        <v>20.196666666666669</v>
      </c>
      <c r="NX423" s="1">
        <f t="shared" si="333"/>
        <v>20.57037037037037</v>
      </c>
      <c r="NY423" s="1">
        <f t="shared" si="334"/>
        <v>20.770967741935479</v>
      </c>
      <c r="NZ423" s="1">
        <f t="shared" si="335"/>
        <v>20.173333333333336</v>
      </c>
      <c r="OA423" s="1">
        <f t="shared" si="336"/>
        <v>20.335483870967746</v>
      </c>
      <c r="OB423" s="1">
        <f t="shared" si="337"/>
        <v>20.299999999999997</v>
      </c>
      <c r="OC423" s="1">
        <f t="shared" si="338"/>
        <v>20.074193548387093</v>
      </c>
      <c r="OD423" s="1">
        <f t="shared" si="339"/>
        <v>20.345161290322579</v>
      </c>
      <c r="OE423" s="1">
        <f t="shared" si="340"/>
        <v>20.166666666666668</v>
      </c>
      <c r="OF423" s="1">
        <f t="shared" si="341"/>
        <v>19.567741935483873</v>
      </c>
      <c r="OG423" s="1">
        <f t="shared" si="342"/>
        <v>19.543333333333329</v>
      </c>
      <c r="OH423" s="1" t="e">
        <f t="shared" si="343"/>
        <v>#N/A</v>
      </c>
      <c r="OI423" s="111" t="e">
        <f>NA()</f>
        <v>#N/A</v>
      </c>
      <c r="OJ423" s="112" t="e">
        <f>NA()</f>
        <v>#N/A</v>
      </c>
      <c r="OK423" s="112" t="e">
        <f>NA()</f>
        <v>#N/A</v>
      </c>
      <c r="OL423" s="112" t="e">
        <f>NA()</f>
        <v>#N/A</v>
      </c>
      <c r="OM423" s="112" t="e">
        <f>NA()</f>
        <v>#N/A</v>
      </c>
      <c r="ON423" s="112" t="e">
        <f>NA()</f>
        <v>#N/A</v>
      </c>
      <c r="OO423" s="112" t="e">
        <f>NA()</f>
        <v>#N/A</v>
      </c>
      <c r="OP423" s="112" t="e">
        <f>NA()</f>
        <v>#N/A</v>
      </c>
      <c r="OQ423" s="112" t="e">
        <f>NA()</f>
        <v>#N/A</v>
      </c>
      <c r="OR423" s="112" t="e">
        <f>NA()</f>
        <v>#N/A</v>
      </c>
      <c r="OS423" s="112" t="e">
        <f>NA()</f>
        <v>#N/A</v>
      </c>
      <c r="OT423" s="112" t="e">
        <f>NA()</f>
        <v>#N/A</v>
      </c>
      <c r="OU423" s="5" t="e">
        <f t="shared" si="295"/>
        <v>#N/A</v>
      </c>
      <c r="OV423" s="1" t="e">
        <f t="shared" si="296"/>
        <v>#N/A</v>
      </c>
      <c r="OW423" s="1" t="e">
        <f t="shared" si="297"/>
        <v>#N/A</v>
      </c>
      <c r="OX423" s="1" t="e">
        <f t="shared" si="298"/>
        <v>#N/A</v>
      </c>
      <c r="OY423" s="1" t="e">
        <f t="shared" si="299"/>
        <v>#N/A</v>
      </c>
      <c r="OZ423" s="1" t="e">
        <f t="shared" si="300"/>
        <v>#N/A</v>
      </c>
      <c r="PA423" s="1" t="e">
        <f t="shared" si="301"/>
        <v>#N/A</v>
      </c>
      <c r="PB423" s="1" t="e">
        <f t="shared" si="302"/>
        <v>#N/A</v>
      </c>
      <c r="PC423" s="1" t="e">
        <f t="shared" si="303"/>
        <v>#N/A</v>
      </c>
      <c r="PD423" s="1" t="e">
        <f t="shared" si="304"/>
        <v>#N/A</v>
      </c>
      <c r="PE423" s="1" t="e">
        <f t="shared" si="305"/>
        <v>#N/A</v>
      </c>
      <c r="PF423" s="1" t="e">
        <f t="shared" si="306"/>
        <v>#N/A</v>
      </c>
      <c r="PG423" s="111" t="e">
        <f>NA()</f>
        <v>#N/A</v>
      </c>
      <c r="PH423" s="112" t="e">
        <f>NA()</f>
        <v>#N/A</v>
      </c>
      <c r="PI423" s="112" t="e">
        <f>NA()</f>
        <v>#N/A</v>
      </c>
      <c r="PJ423" s="112" t="e">
        <f>NA()</f>
        <v>#N/A</v>
      </c>
      <c r="PK423" s="112" t="e">
        <f>NA()</f>
        <v>#N/A</v>
      </c>
      <c r="PL423" s="112" t="e">
        <f>NA()</f>
        <v>#N/A</v>
      </c>
      <c r="PM423" s="112" t="e">
        <f>NA()</f>
        <v>#N/A</v>
      </c>
      <c r="PN423" s="112" t="e">
        <f>NA()</f>
        <v>#N/A</v>
      </c>
      <c r="PO423" s="112" t="e">
        <f>NA()</f>
        <v>#N/A</v>
      </c>
      <c r="PP423" s="112" t="e">
        <f>NA()</f>
        <v>#N/A</v>
      </c>
      <c r="PQ423" s="112" t="e">
        <f>NA()</f>
        <v>#N/A</v>
      </c>
      <c r="PR423" s="137" t="e">
        <f>NA()</f>
        <v>#N/A</v>
      </c>
      <c r="PS423" s="5">
        <f t="array" ref="PS423">+IF(ISERROR($NW423)=FALSE,MIN(IF($H423:$AL423&lt;65534,$H423:$AL423,"")),NA())</f>
        <v>18.5</v>
      </c>
      <c r="PT423" s="1">
        <f t="array" ref="PT423">+IF(ISERROR($NX423)=FALSE,MIN(IF($AM423:$BN423&lt;65534,$AM423:$BN423,"")),NA())</f>
        <v>19.2</v>
      </c>
      <c r="PU423" s="1">
        <f t="array" ref="PU423">+IF(ISERROR($NY423)=FALSE,MIN(IF($BP423:$CT423&lt;65534,$BP423:$CT423,"")),NA())</f>
        <v>19.399999999999999</v>
      </c>
      <c r="PV423" s="1">
        <f t="array" ref="PV423">+IF(ISERROR($NZ423)=FALSE,MIN(IF($CU423:$DX423&lt;65534,$CU423:$DX423,"")),NA())</f>
        <v>18.899999999999999</v>
      </c>
      <c r="PW423" s="1">
        <f t="array" ref="PW423">+IF(ISERROR($OA423)=FALSE,MIN(IF($DY423:$FC423&lt;65534,$DY423:$FC423,"")),NA())</f>
        <v>18.7</v>
      </c>
      <c r="PX423" s="1">
        <f t="array" ref="PX423">+IF(ISERROR($OB423)=FALSE,MIN(IF($FD423:$GG423&lt;65534,$FD423:$GG423,"")),NA())</f>
        <v>18.399999999999999</v>
      </c>
      <c r="PY423" s="1">
        <f t="array" ref="PY423">+IF(ISERROR($OC423)=FALSE,MIN(IF($GH423:$HL423&lt;65534,$GH423:$HL423,"")),NA())</f>
        <v>18.100000000000001</v>
      </c>
      <c r="PZ423" s="1">
        <f t="array" ref="PZ423">+IF(ISERROR($OD423)=FALSE,MIN(IF($HM423:$IQ423&lt;65534,$HM423:$IQ423,"")),NA())</f>
        <v>18.899999999999999</v>
      </c>
      <c r="QA423" s="1">
        <f t="array" ref="QA423">+IF(ISERROR($OE423)=FALSE,MIN(IF($IR423:$JU423&lt;65534,$IR423:$JU423,"")),NA())</f>
        <v>18.5</v>
      </c>
      <c r="QB423" s="1">
        <f t="array" ref="QB423">+IF(ISERROR($OF423)=FALSE,MIN(IF($JV423:$KZ423&lt;65534,$JV423:$KZ423,"")),NA())</f>
        <v>18.2</v>
      </c>
      <c r="QC423" s="1">
        <f t="array" ref="QC423">+IF(ISERROR($OG423)=FALSE,MIN(IF($LA423:$MD423&lt;65534,$LA423:$MD423,"")),NA())</f>
        <v>18.2</v>
      </c>
      <c r="QD423" s="1" t="e">
        <f t="array" ref="QD423">+IF(ISERROR($OH423)=FALSE,MIN(IF($ME423:$NI423&lt;65534,$ME423:$NI423,"")),NA())</f>
        <v>#N/A</v>
      </c>
      <c r="QE423" s="5" t="e">
        <f t="shared" si="307"/>
        <v>#N/A</v>
      </c>
      <c r="QF423" s="1" t="e">
        <f t="shared" si="308"/>
        <v>#N/A</v>
      </c>
      <c r="QG423" s="1" t="e">
        <f t="shared" si="309"/>
        <v>#N/A</v>
      </c>
      <c r="QH423" s="1" t="e">
        <f t="shared" si="310"/>
        <v>#N/A</v>
      </c>
      <c r="QI423" s="1" t="e">
        <f t="shared" si="311"/>
        <v>#N/A</v>
      </c>
      <c r="QJ423" s="1" t="e">
        <f t="shared" si="312"/>
        <v>#N/A</v>
      </c>
      <c r="QK423" s="1" t="e">
        <f t="shared" si="313"/>
        <v>#N/A</v>
      </c>
      <c r="QL423" s="1" t="e">
        <f t="shared" si="314"/>
        <v>#N/A</v>
      </c>
      <c r="QM423" s="1" t="e">
        <f t="shared" si="315"/>
        <v>#N/A</v>
      </c>
      <c r="QN423" s="1" t="e">
        <f t="shared" si="316"/>
        <v>#N/A</v>
      </c>
      <c r="QO423" s="1" t="e">
        <f t="shared" si="317"/>
        <v>#N/A</v>
      </c>
      <c r="QP423" s="1" t="e">
        <f t="shared" si="318"/>
        <v>#N/A</v>
      </c>
      <c r="QQ423" s="5" t="s">
        <v>893</v>
      </c>
    </row>
    <row r="424" spans="1:459" s="1" customFormat="1" x14ac:dyDescent="0.2">
      <c r="A424" s="130">
        <v>52045080</v>
      </c>
      <c r="B424" s="131">
        <v>-77.283388888888894</v>
      </c>
      <c r="C424" s="131">
        <v>1.2251111111111113</v>
      </c>
      <c r="D424" s="132">
        <v>2626</v>
      </c>
      <c r="E424" s="133" t="s">
        <v>778</v>
      </c>
      <c r="F424" s="133" t="s">
        <v>595</v>
      </c>
      <c r="G424" s="133" t="s">
        <v>152</v>
      </c>
      <c r="H424" s="1">
        <v>65535</v>
      </c>
      <c r="I424" s="1">
        <v>14.1</v>
      </c>
      <c r="J424" s="1">
        <v>14.1</v>
      </c>
      <c r="K424" s="1">
        <v>12.6</v>
      </c>
      <c r="L424" s="1">
        <v>13.4</v>
      </c>
      <c r="M424" s="1">
        <v>10.7</v>
      </c>
      <c r="N424" s="1">
        <v>10.199999999999999</v>
      </c>
      <c r="O424" s="1">
        <v>11.4</v>
      </c>
      <c r="P424" s="1">
        <v>10.9</v>
      </c>
      <c r="Q424" s="1">
        <v>11</v>
      </c>
      <c r="R424" s="1">
        <v>11.1</v>
      </c>
      <c r="S424" s="1">
        <v>10.1</v>
      </c>
      <c r="T424" s="1">
        <v>11.6</v>
      </c>
      <c r="U424" s="1">
        <v>12.7</v>
      </c>
      <c r="V424" s="1">
        <v>13.2</v>
      </c>
      <c r="W424" s="1">
        <v>13.7</v>
      </c>
      <c r="X424" s="1">
        <v>13.5</v>
      </c>
      <c r="Y424" s="1">
        <v>12.7</v>
      </c>
      <c r="Z424" s="1">
        <v>13.4</v>
      </c>
      <c r="AA424" s="1">
        <v>12.8</v>
      </c>
      <c r="AB424" s="1">
        <v>12.3</v>
      </c>
      <c r="AC424" s="1">
        <v>13.9</v>
      </c>
      <c r="AD424" s="1">
        <v>14.3</v>
      </c>
      <c r="AE424" s="1">
        <v>14.3</v>
      </c>
      <c r="AF424" s="1">
        <v>14.4</v>
      </c>
      <c r="AG424" s="1">
        <v>14.4</v>
      </c>
      <c r="AH424" s="1">
        <v>13.6</v>
      </c>
      <c r="AI424" s="1">
        <v>11.5</v>
      </c>
      <c r="AJ424" s="1">
        <v>12.3</v>
      </c>
      <c r="AK424" s="1">
        <v>13</v>
      </c>
      <c r="AL424" s="1">
        <v>12.3</v>
      </c>
      <c r="AM424" s="1">
        <v>65535</v>
      </c>
      <c r="AN424" s="1">
        <v>11.6</v>
      </c>
      <c r="AO424" s="1">
        <v>11.2</v>
      </c>
      <c r="AP424" s="1">
        <v>12.9</v>
      </c>
      <c r="AQ424" s="1">
        <v>13.5</v>
      </c>
      <c r="AR424" s="1">
        <v>13.5</v>
      </c>
      <c r="AS424" s="1">
        <v>14.1</v>
      </c>
      <c r="AT424" s="1">
        <v>12.4</v>
      </c>
      <c r="AU424" s="1">
        <v>12.5</v>
      </c>
      <c r="AV424" s="1">
        <v>13.7</v>
      </c>
      <c r="AW424" s="1">
        <v>14.3</v>
      </c>
      <c r="AX424" s="1">
        <v>14</v>
      </c>
      <c r="AY424" s="1">
        <v>14.3</v>
      </c>
      <c r="AZ424" s="1">
        <v>13.6</v>
      </c>
      <c r="BA424" s="1">
        <v>11.4</v>
      </c>
      <c r="BB424" s="1">
        <v>12.3</v>
      </c>
      <c r="BC424" s="1">
        <v>12.5</v>
      </c>
      <c r="BD424" s="1">
        <v>14.1</v>
      </c>
      <c r="BE424" s="1">
        <v>12.9</v>
      </c>
      <c r="BF424" s="1">
        <v>13.3</v>
      </c>
      <c r="BG424" s="1">
        <v>14.3</v>
      </c>
      <c r="BH424" s="1">
        <v>14.2</v>
      </c>
      <c r="BI424" s="1">
        <v>14.8</v>
      </c>
      <c r="BJ424" s="1">
        <v>12.1</v>
      </c>
      <c r="BK424" s="1">
        <v>11.3</v>
      </c>
      <c r="BL424" s="1">
        <v>12.7</v>
      </c>
      <c r="BM424" s="1">
        <v>13.2</v>
      </c>
      <c r="BN424" s="1">
        <v>13.5</v>
      </c>
      <c r="BO424" s="102"/>
      <c r="BP424" s="1">
        <v>11.2</v>
      </c>
      <c r="BQ424" s="1">
        <v>12.5</v>
      </c>
      <c r="BR424" s="1">
        <v>10.3</v>
      </c>
      <c r="BS424" s="1">
        <v>9.6</v>
      </c>
      <c r="BT424" s="1">
        <v>11.5</v>
      </c>
      <c r="BU424" s="1">
        <v>12.5</v>
      </c>
      <c r="BV424" s="1">
        <v>12.4</v>
      </c>
      <c r="BW424" s="1">
        <v>12.9</v>
      </c>
      <c r="BX424" s="1">
        <v>15.1</v>
      </c>
      <c r="BY424" s="1">
        <v>14.9</v>
      </c>
      <c r="BZ424" s="1">
        <v>13.9</v>
      </c>
      <c r="CA424" s="1">
        <v>10.199999999999999</v>
      </c>
      <c r="CB424" s="1">
        <v>12.6</v>
      </c>
      <c r="CC424" s="1">
        <v>13.3</v>
      </c>
      <c r="CD424" s="1">
        <v>13</v>
      </c>
      <c r="CE424" s="1">
        <v>11.6</v>
      </c>
      <c r="CF424" s="1">
        <v>13.4</v>
      </c>
      <c r="CG424" s="1">
        <v>14.4</v>
      </c>
      <c r="CH424" s="1">
        <v>12.3</v>
      </c>
      <c r="CI424" s="1">
        <v>12.1</v>
      </c>
      <c r="CJ424" s="1">
        <v>10.7</v>
      </c>
      <c r="CK424" s="1">
        <v>13.3</v>
      </c>
      <c r="CL424" s="1">
        <v>65535</v>
      </c>
      <c r="CM424" s="1">
        <v>65535</v>
      </c>
      <c r="CN424" s="1">
        <v>65535</v>
      </c>
      <c r="CO424" s="1">
        <v>65535</v>
      </c>
      <c r="CP424" s="1">
        <v>65535</v>
      </c>
      <c r="CQ424" s="1">
        <v>65535</v>
      </c>
      <c r="CR424" s="1">
        <v>65535</v>
      </c>
      <c r="CS424" s="1">
        <v>65535</v>
      </c>
      <c r="CT424" s="1">
        <v>65535</v>
      </c>
      <c r="CU424" s="1">
        <v>65535</v>
      </c>
      <c r="CV424" s="1">
        <v>65535</v>
      </c>
      <c r="CW424" s="1">
        <v>65535</v>
      </c>
      <c r="CX424" s="1">
        <v>65535</v>
      </c>
      <c r="CY424" s="1">
        <v>65535</v>
      </c>
      <c r="CZ424" s="1">
        <v>65535</v>
      </c>
      <c r="DA424" s="1">
        <v>65535</v>
      </c>
      <c r="DB424" s="1">
        <v>65535</v>
      </c>
      <c r="DC424" s="1">
        <v>65535</v>
      </c>
      <c r="DD424" s="1">
        <v>65535</v>
      </c>
      <c r="DE424" s="1">
        <v>65535</v>
      </c>
      <c r="DF424" s="1">
        <v>65535</v>
      </c>
      <c r="DG424" s="1">
        <v>65535</v>
      </c>
      <c r="DH424" s="1">
        <v>65535</v>
      </c>
      <c r="DI424" s="1">
        <v>65535</v>
      </c>
      <c r="DJ424" s="1">
        <v>65535</v>
      </c>
      <c r="DK424" s="1">
        <v>65535</v>
      </c>
      <c r="DL424" s="1">
        <v>65535</v>
      </c>
      <c r="DM424" s="1">
        <v>65535</v>
      </c>
      <c r="DN424" s="1">
        <v>65535</v>
      </c>
      <c r="DO424" s="1">
        <v>65535</v>
      </c>
      <c r="DP424" s="1">
        <v>65535</v>
      </c>
      <c r="DQ424" s="1">
        <v>65535</v>
      </c>
      <c r="DR424" s="1">
        <v>65535</v>
      </c>
      <c r="DS424" s="1">
        <v>65535</v>
      </c>
      <c r="DT424" s="1">
        <v>65535</v>
      </c>
      <c r="DU424" s="1">
        <v>65535</v>
      </c>
      <c r="DV424" s="1">
        <v>65535</v>
      </c>
      <c r="DW424" s="1">
        <v>65535</v>
      </c>
      <c r="DX424" s="1">
        <v>65535</v>
      </c>
      <c r="DY424" s="1">
        <v>65535</v>
      </c>
      <c r="DZ424" s="1">
        <v>65535</v>
      </c>
      <c r="EA424" s="1">
        <v>65535</v>
      </c>
      <c r="EB424" s="1">
        <v>65535</v>
      </c>
      <c r="EC424" s="1">
        <v>65535</v>
      </c>
      <c r="ED424" s="1">
        <v>65535</v>
      </c>
      <c r="EE424" s="1">
        <v>65535</v>
      </c>
      <c r="EF424" s="1">
        <v>65535</v>
      </c>
      <c r="EG424" s="1">
        <v>65535</v>
      </c>
      <c r="EH424" s="1">
        <v>65535</v>
      </c>
      <c r="EI424" s="1">
        <v>65535</v>
      </c>
      <c r="EJ424" s="1">
        <v>65535</v>
      </c>
      <c r="EK424" s="1">
        <v>65535</v>
      </c>
      <c r="EL424" s="1">
        <v>65535</v>
      </c>
      <c r="EM424" s="1">
        <v>65535</v>
      </c>
      <c r="EN424" s="1">
        <v>65535</v>
      </c>
      <c r="EO424" s="1">
        <v>65535</v>
      </c>
      <c r="EP424" s="1">
        <v>65535</v>
      </c>
      <c r="EQ424" s="1">
        <v>65535</v>
      </c>
      <c r="ER424" s="1">
        <v>65535</v>
      </c>
      <c r="ES424" s="1">
        <v>65535</v>
      </c>
      <c r="ET424" s="1">
        <v>65535</v>
      </c>
      <c r="EU424" s="1">
        <v>65535</v>
      </c>
      <c r="EV424" s="1">
        <v>65535</v>
      </c>
      <c r="EW424" s="1">
        <v>65535</v>
      </c>
      <c r="EX424" s="1">
        <v>65535</v>
      </c>
      <c r="EY424" s="1">
        <v>65535</v>
      </c>
      <c r="EZ424" s="1">
        <v>65535</v>
      </c>
      <c r="FA424" s="1">
        <v>65535</v>
      </c>
      <c r="FB424" s="1">
        <v>65535</v>
      </c>
      <c r="FC424" s="1">
        <v>65535</v>
      </c>
      <c r="FD424" s="1">
        <v>65535</v>
      </c>
      <c r="FE424" s="1">
        <v>65535</v>
      </c>
      <c r="FF424" s="1">
        <v>65535</v>
      </c>
      <c r="FG424" s="1">
        <v>65535</v>
      </c>
      <c r="FH424" s="1">
        <v>65535</v>
      </c>
      <c r="FI424" s="1">
        <v>65535</v>
      </c>
      <c r="FJ424" s="1">
        <v>65535</v>
      </c>
      <c r="FK424" s="1">
        <v>65535</v>
      </c>
      <c r="FL424" s="1">
        <v>65535</v>
      </c>
      <c r="FM424" s="1">
        <v>65535</v>
      </c>
      <c r="FN424" s="1">
        <v>65535</v>
      </c>
      <c r="FO424" s="1">
        <v>65535</v>
      </c>
      <c r="FP424" s="1">
        <v>65535</v>
      </c>
      <c r="FQ424" s="1">
        <v>65535</v>
      </c>
      <c r="FR424" s="1">
        <v>65535</v>
      </c>
      <c r="FS424" s="1">
        <v>65535</v>
      </c>
      <c r="FT424" s="1">
        <v>65535</v>
      </c>
      <c r="FU424" s="1">
        <v>65535</v>
      </c>
      <c r="FV424" s="1">
        <v>65535</v>
      </c>
      <c r="FW424" s="1">
        <v>65535</v>
      </c>
      <c r="FX424" s="1">
        <v>65535</v>
      </c>
      <c r="FY424" s="1">
        <v>65535</v>
      </c>
      <c r="FZ424" s="1">
        <v>65535</v>
      </c>
      <c r="GA424" s="1">
        <v>65535</v>
      </c>
      <c r="GB424" s="1">
        <v>65535</v>
      </c>
      <c r="GC424" s="1">
        <v>65535</v>
      </c>
      <c r="GD424" s="1">
        <v>65535</v>
      </c>
      <c r="GE424" s="1">
        <v>65535</v>
      </c>
      <c r="GF424" s="1">
        <v>65535</v>
      </c>
      <c r="GG424" s="1">
        <v>65535</v>
      </c>
      <c r="GH424" s="1">
        <v>65535</v>
      </c>
      <c r="GI424" s="1">
        <v>65535</v>
      </c>
      <c r="GJ424" s="1">
        <v>65535</v>
      </c>
      <c r="GK424" s="1">
        <v>65535</v>
      </c>
      <c r="GL424" s="1">
        <v>65535</v>
      </c>
      <c r="GM424" s="1">
        <v>65535</v>
      </c>
      <c r="GN424" s="1">
        <v>65535</v>
      </c>
      <c r="GO424" s="1">
        <v>65535</v>
      </c>
      <c r="GP424" s="1">
        <v>65535</v>
      </c>
      <c r="GQ424" s="1">
        <v>65535</v>
      </c>
      <c r="GR424" s="1">
        <v>65535</v>
      </c>
      <c r="GS424" s="1">
        <v>65535</v>
      </c>
      <c r="GT424" s="1">
        <v>65535</v>
      </c>
      <c r="GU424" s="1">
        <v>65535</v>
      </c>
      <c r="GV424" s="1">
        <v>65535</v>
      </c>
      <c r="GW424" s="1">
        <v>65535</v>
      </c>
      <c r="GX424" s="1">
        <v>65535</v>
      </c>
      <c r="GY424" s="1">
        <v>65535</v>
      </c>
      <c r="GZ424" s="1">
        <v>65535</v>
      </c>
      <c r="HA424" s="1">
        <v>65535</v>
      </c>
      <c r="HB424" s="1">
        <v>65535</v>
      </c>
      <c r="HC424" s="1">
        <v>65535</v>
      </c>
      <c r="HD424" s="1">
        <v>65535</v>
      </c>
      <c r="HE424" s="1">
        <v>65535</v>
      </c>
      <c r="HF424" s="1">
        <v>65535</v>
      </c>
      <c r="HG424" s="1">
        <v>65535</v>
      </c>
      <c r="HH424" s="1">
        <v>65535</v>
      </c>
      <c r="HI424" s="1">
        <v>65535</v>
      </c>
      <c r="HJ424" s="1">
        <v>65535</v>
      </c>
      <c r="HK424" s="1">
        <v>65535</v>
      </c>
      <c r="HL424" s="1">
        <v>65535</v>
      </c>
      <c r="HM424" s="1">
        <v>65535</v>
      </c>
      <c r="HN424" s="1">
        <v>65535</v>
      </c>
      <c r="HO424" s="1">
        <v>65535</v>
      </c>
      <c r="HP424" s="1">
        <v>65535</v>
      </c>
      <c r="HQ424" s="1">
        <v>65535</v>
      </c>
      <c r="HR424" s="1">
        <v>13</v>
      </c>
      <c r="HS424" s="1">
        <v>12.2</v>
      </c>
      <c r="HT424" s="1">
        <v>12.2</v>
      </c>
      <c r="HU424" s="1">
        <v>13.4</v>
      </c>
      <c r="HV424" s="1">
        <v>13.2</v>
      </c>
      <c r="HW424" s="1">
        <v>12.8</v>
      </c>
      <c r="HX424" s="1">
        <v>13.8</v>
      </c>
      <c r="HY424" s="1">
        <v>12.2</v>
      </c>
      <c r="HZ424" s="1">
        <v>12.1</v>
      </c>
      <c r="IA424" s="1">
        <v>11.4</v>
      </c>
      <c r="IB424" s="1">
        <v>10.9</v>
      </c>
      <c r="IC424" s="1">
        <v>11.7</v>
      </c>
      <c r="ID424" s="1">
        <v>11.2</v>
      </c>
      <c r="IE424" s="1">
        <v>13.8</v>
      </c>
      <c r="IF424" s="1">
        <v>12.9</v>
      </c>
      <c r="IG424" s="1">
        <v>11.6</v>
      </c>
      <c r="IH424" s="1">
        <v>12</v>
      </c>
      <c r="II424" s="1">
        <v>12.1</v>
      </c>
      <c r="IJ424" s="1">
        <v>13.8</v>
      </c>
      <c r="IK424" s="1">
        <v>13.2</v>
      </c>
      <c r="IL424" s="1">
        <v>13.7</v>
      </c>
      <c r="IM424" s="1">
        <v>13.5</v>
      </c>
      <c r="IN424" s="1">
        <v>14.1</v>
      </c>
      <c r="IO424" s="1">
        <v>14.2</v>
      </c>
      <c r="IP424" s="1">
        <v>11.1</v>
      </c>
      <c r="IQ424" s="1">
        <v>12</v>
      </c>
      <c r="IR424" s="1">
        <v>13.2</v>
      </c>
      <c r="IS424" s="1">
        <v>13.4</v>
      </c>
      <c r="IT424" s="1">
        <v>11.3</v>
      </c>
      <c r="IU424" s="1">
        <v>14</v>
      </c>
      <c r="IV424" s="1">
        <v>14.1</v>
      </c>
      <c r="IW424" s="1">
        <v>13.4</v>
      </c>
      <c r="IX424" s="1">
        <v>13.9</v>
      </c>
      <c r="IY424" s="1">
        <v>13.3</v>
      </c>
      <c r="IZ424" s="1">
        <v>13</v>
      </c>
      <c r="JA424" s="1">
        <v>12.2</v>
      </c>
      <c r="JB424" s="1">
        <v>13.4</v>
      </c>
      <c r="JC424" s="1">
        <v>13.4</v>
      </c>
      <c r="JD424" s="1">
        <v>12.5</v>
      </c>
      <c r="JE424" s="1">
        <v>14.7</v>
      </c>
      <c r="JF424" s="1">
        <v>12.3</v>
      </c>
      <c r="JG424" s="1">
        <v>9.6999999999999993</v>
      </c>
      <c r="JH424" s="1">
        <v>9.9</v>
      </c>
      <c r="JI424" s="1">
        <v>9.6999999999999993</v>
      </c>
      <c r="JJ424" s="1">
        <v>11.5</v>
      </c>
      <c r="JK424" s="1">
        <v>9.6</v>
      </c>
      <c r="JL424" s="1">
        <v>12.1</v>
      </c>
      <c r="JM424" s="1">
        <v>11.2</v>
      </c>
      <c r="JN424" s="1">
        <v>10.7</v>
      </c>
      <c r="JO424" s="1">
        <v>13.3</v>
      </c>
      <c r="JP424" s="1">
        <v>12.1</v>
      </c>
      <c r="JQ424" s="1">
        <v>12.3</v>
      </c>
      <c r="JR424" s="1">
        <v>13.5</v>
      </c>
      <c r="JS424" s="1">
        <v>10.1</v>
      </c>
      <c r="JT424" s="1">
        <v>11</v>
      </c>
      <c r="JU424" s="1">
        <v>12.1</v>
      </c>
      <c r="JV424" s="1">
        <v>10.1</v>
      </c>
      <c r="JW424" s="1">
        <v>11.5</v>
      </c>
      <c r="JX424" s="1">
        <v>12.3</v>
      </c>
      <c r="JY424" s="1">
        <v>11.4</v>
      </c>
      <c r="JZ424" s="1">
        <v>7.8</v>
      </c>
      <c r="KA424" s="1">
        <v>11</v>
      </c>
      <c r="KB424" s="1">
        <v>11.6</v>
      </c>
      <c r="KC424" s="1">
        <v>12.8</v>
      </c>
      <c r="KD424" s="1">
        <v>8.6</v>
      </c>
      <c r="KE424" s="1">
        <v>12.4</v>
      </c>
      <c r="KF424" s="1">
        <v>13.2</v>
      </c>
      <c r="KG424" s="1">
        <v>10.7</v>
      </c>
      <c r="KH424" s="1">
        <v>13.3</v>
      </c>
      <c r="KI424" s="1">
        <v>10.199999999999999</v>
      </c>
      <c r="KJ424" s="1">
        <v>10.9</v>
      </c>
      <c r="KK424" s="1">
        <v>12.5</v>
      </c>
      <c r="KL424" s="1">
        <v>11.7</v>
      </c>
      <c r="KM424" s="1">
        <v>12.1</v>
      </c>
      <c r="KN424" s="1">
        <v>11.9</v>
      </c>
      <c r="KO424" s="1">
        <v>12.3</v>
      </c>
      <c r="KP424" s="1">
        <v>9.5</v>
      </c>
      <c r="KQ424" s="1">
        <v>11.3</v>
      </c>
      <c r="KR424" s="1">
        <v>11.7</v>
      </c>
      <c r="KS424" s="1">
        <v>12.8</v>
      </c>
      <c r="KT424" s="1">
        <v>10.199999999999999</v>
      </c>
      <c r="KU424" s="1">
        <v>12.3</v>
      </c>
      <c r="KV424" s="1">
        <v>12.7</v>
      </c>
      <c r="KW424" s="1">
        <v>13.9</v>
      </c>
      <c r="KX424" s="1">
        <v>13.2</v>
      </c>
      <c r="KY424" s="1">
        <v>13.1</v>
      </c>
      <c r="KZ424" s="1">
        <v>11.8</v>
      </c>
      <c r="LA424" s="1">
        <v>9.9</v>
      </c>
      <c r="LB424" s="1">
        <v>11.9</v>
      </c>
      <c r="LC424" s="1">
        <v>12.9</v>
      </c>
      <c r="LD424" s="1">
        <v>11.8</v>
      </c>
      <c r="LE424" s="1">
        <v>12.9</v>
      </c>
      <c r="LF424" s="1">
        <v>11</v>
      </c>
      <c r="LG424" s="1">
        <v>13.6</v>
      </c>
      <c r="LH424" s="1">
        <v>12.9</v>
      </c>
      <c r="LI424" s="1">
        <v>13.4</v>
      </c>
      <c r="LJ424" s="1">
        <v>12.3</v>
      </c>
      <c r="LK424" s="1">
        <v>12.8</v>
      </c>
      <c r="LL424" s="1">
        <v>12.5</v>
      </c>
      <c r="LM424" s="1">
        <v>12</v>
      </c>
      <c r="LN424" s="1">
        <v>11.6</v>
      </c>
      <c r="LO424" s="1">
        <v>12.2</v>
      </c>
      <c r="LP424" s="1">
        <v>12.1</v>
      </c>
      <c r="LQ424" s="1">
        <v>11.4</v>
      </c>
      <c r="LR424" s="1">
        <v>11</v>
      </c>
      <c r="LS424" s="1">
        <v>9.6999999999999993</v>
      </c>
      <c r="LT424" s="1">
        <v>11.3</v>
      </c>
      <c r="LU424" s="1">
        <v>12</v>
      </c>
      <c r="LV424" s="1">
        <v>10.9</v>
      </c>
      <c r="LW424" s="1">
        <v>12.1</v>
      </c>
      <c r="LX424" s="1">
        <v>12.5</v>
      </c>
      <c r="LY424" s="1">
        <v>10.199999999999999</v>
      </c>
      <c r="LZ424" s="1">
        <v>13.2</v>
      </c>
      <c r="MA424" s="1">
        <v>13.9</v>
      </c>
      <c r="MB424" s="1">
        <v>14.5</v>
      </c>
      <c r="MC424" s="1">
        <v>11.5</v>
      </c>
      <c r="MD424" s="1">
        <v>12.3</v>
      </c>
      <c r="ME424" s="1">
        <v>65535</v>
      </c>
      <c r="MF424" s="1">
        <v>65535</v>
      </c>
      <c r="MG424" s="1">
        <v>65535</v>
      </c>
      <c r="MH424" s="1">
        <v>65535</v>
      </c>
      <c r="MI424" s="1">
        <v>65535</v>
      </c>
      <c r="MJ424" s="1">
        <v>65535</v>
      </c>
      <c r="MK424" s="1">
        <v>65535</v>
      </c>
      <c r="ML424" s="1">
        <v>65535</v>
      </c>
      <c r="MM424" s="1">
        <v>65535</v>
      </c>
      <c r="MN424" s="1">
        <v>65535</v>
      </c>
      <c r="MO424" s="1">
        <v>65535</v>
      </c>
      <c r="MP424" s="1">
        <v>65535</v>
      </c>
      <c r="MQ424" s="1">
        <v>65535</v>
      </c>
      <c r="MR424" s="1">
        <v>65535</v>
      </c>
      <c r="MS424" s="1">
        <v>65535</v>
      </c>
      <c r="MT424" s="1">
        <v>65535</v>
      </c>
      <c r="MU424" s="1">
        <v>65535</v>
      </c>
      <c r="MV424" s="1">
        <v>65535</v>
      </c>
      <c r="MW424" s="1">
        <v>65535</v>
      </c>
      <c r="MX424" s="1">
        <v>65535</v>
      </c>
      <c r="MY424" s="1">
        <v>65535</v>
      </c>
      <c r="MZ424" s="1">
        <v>65535</v>
      </c>
      <c r="NA424" s="1">
        <v>65535</v>
      </c>
      <c r="NB424" s="1">
        <v>65535</v>
      </c>
      <c r="NC424" s="1">
        <v>65535</v>
      </c>
      <c r="ND424" s="1">
        <v>65535</v>
      </c>
      <c r="NE424" s="1">
        <v>65535</v>
      </c>
      <c r="NF424" s="1">
        <v>65535</v>
      </c>
      <c r="NG424" s="1">
        <v>65535</v>
      </c>
      <c r="NH424" s="1">
        <v>65535</v>
      </c>
      <c r="NI424" s="1">
        <v>12.2</v>
      </c>
      <c r="NJ424" s="6">
        <f t="shared" si="319"/>
        <v>0.967741935483871</v>
      </c>
      <c r="NK424" s="3">
        <f t="shared" si="320"/>
        <v>0.9642857142857143</v>
      </c>
      <c r="NL424" s="3">
        <f t="shared" si="321"/>
        <v>0.70967741935483875</v>
      </c>
      <c r="NM424" s="3">
        <f t="shared" si="322"/>
        <v>0</v>
      </c>
      <c r="NN424" s="3">
        <f t="shared" si="323"/>
        <v>0</v>
      </c>
      <c r="NO424" s="3">
        <f t="shared" si="324"/>
        <v>0</v>
      </c>
      <c r="NP424" s="3">
        <f t="shared" si="325"/>
        <v>0</v>
      </c>
      <c r="NQ424" s="3">
        <f t="shared" si="326"/>
        <v>0.83870967741935487</v>
      </c>
      <c r="NR424" s="3">
        <f t="shared" si="327"/>
        <v>1</v>
      </c>
      <c r="NS424" s="3">
        <f t="shared" si="328"/>
        <v>1</v>
      </c>
      <c r="NT424" s="3">
        <f t="shared" si="329"/>
        <v>1</v>
      </c>
      <c r="NU424" s="3">
        <f t="shared" si="330"/>
        <v>3.2258064516129031E-2</v>
      </c>
      <c r="NV424" s="3">
        <f t="shared" si="331"/>
        <v>0.53972602739726028</v>
      </c>
      <c r="NW424" s="5">
        <f t="shared" si="332"/>
        <v>12.65</v>
      </c>
      <c r="NX424" s="1">
        <f t="shared" si="333"/>
        <v>13.11851851851852</v>
      </c>
      <c r="NY424" s="1">
        <f t="shared" si="334"/>
        <v>12.440909090909093</v>
      </c>
      <c r="NZ424" s="1" t="e">
        <f t="shared" si="335"/>
        <v>#N/A</v>
      </c>
      <c r="OA424" s="1" t="e">
        <f t="shared" si="336"/>
        <v>#N/A</v>
      </c>
      <c r="OB424" s="1" t="e">
        <f t="shared" si="337"/>
        <v>#N/A</v>
      </c>
      <c r="OC424" s="1" t="e">
        <f t="shared" si="338"/>
        <v>#N/A</v>
      </c>
      <c r="OD424" s="1">
        <f t="shared" si="339"/>
        <v>12.61923076923077</v>
      </c>
      <c r="OE424" s="1">
        <f t="shared" si="340"/>
        <v>12.230000000000002</v>
      </c>
      <c r="OF424" s="1">
        <f t="shared" si="341"/>
        <v>11.638709677419355</v>
      </c>
      <c r="OG424" s="1">
        <f t="shared" si="342"/>
        <v>12.076666666666664</v>
      </c>
      <c r="OH424" s="1" t="e">
        <f t="shared" si="343"/>
        <v>#N/A</v>
      </c>
      <c r="OI424" s="111" t="e">
        <f>NA()</f>
        <v>#N/A</v>
      </c>
      <c r="OJ424" s="112" t="e">
        <f>NA()</f>
        <v>#N/A</v>
      </c>
      <c r="OK424" s="112" t="e">
        <f>NA()</f>
        <v>#N/A</v>
      </c>
      <c r="OL424" s="112" t="e">
        <f>NA()</f>
        <v>#N/A</v>
      </c>
      <c r="OM424" s="112" t="e">
        <f>NA()</f>
        <v>#N/A</v>
      </c>
      <c r="ON424" s="112" t="e">
        <f>NA()</f>
        <v>#N/A</v>
      </c>
      <c r="OO424" s="112" t="e">
        <f>NA()</f>
        <v>#N/A</v>
      </c>
      <c r="OP424" s="112" t="e">
        <f>NA()</f>
        <v>#N/A</v>
      </c>
      <c r="OQ424" s="112" t="e">
        <f>NA()</f>
        <v>#N/A</v>
      </c>
      <c r="OR424" s="112" t="e">
        <f>NA()</f>
        <v>#N/A</v>
      </c>
      <c r="OS424" s="112" t="e">
        <f>NA()</f>
        <v>#N/A</v>
      </c>
      <c r="OT424" s="112" t="e">
        <f>NA()</f>
        <v>#N/A</v>
      </c>
      <c r="OU424" s="5" t="e">
        <f t="shared" si="295"/>
        <v>#N/A</v>
      </c>
      <c r="OV424" s="1" t="e">
        <f t="shared" si="296"/>
        <v>#N/A</v>
      </c>
      <c r="OW424" s="1" t="e">
        <f t="shared" si="297"/>
        <v>#N/A</v>
      </c>
      <c r="OX424" s="1" t="e">
        <f t="shared" si="298"/>
        <v>#N/A</v>
      </c>
      <c r="OY424" s="1" t="e">
        <f t="shared" si="299"/>
        <v>#N/A</v>
      </c>
      <c r="OZ424" s="1" t="e">
        <f t="shared" si="300"/>
        <v>#N/A</v>
      </c>
      <c r="PA424" s="1" t="e">
        <f t="shared" si="301"/>
        <v>#N/A</v>
      </c>
      <c r="PB424" s="1" t="e">
        <f t="shared" si="302"/>
        <v>#N/A</v>
      </c>
      <c r="PC424" s="1" t="e">
        <f t="shared" si="303"/>
        <v>#N/A</v>
      </c>
      <c r="PD424" s="1" t="e">
        <f t="shared" si="304"/>
        <v>#N/A</v>
      </c>
      <c r="PE424" s="1" t="e">
        <f t="shared" si="305"/>
        <v>#N/A</v>
      </c>
      <c r="PF424" s="1" t="e">
        <f t="shared" si="306"/>
        <v>#N/A</v>
      </c>
      <c r="PG424" s="111" t="e">
        <f>NA()</f>
        <v>#N/A</v>
      </c>
      <c r="PH424" s="112" t="e">
        <f>NA()</f>
        <v>#N/A</v>
      </c>
      <c r="PI424" s="112" t="e">
        <f>NA()</f>
        <v>#N/A</v>
      </c>
      <c r="PJ424" s="112" t="e">
        <f>NA()</f>
        <v>#N/A</v>
      </c>
      <c r="PK424" s="112" t="e">
        <f>NA()</f>
        <v>#N/A</v>
      </c>
      <c r="PL424" s="112" t="e">
        <f>NA()</f>
        <v>#N/A</v>
      </c>
      <c r="PM424" s="112" t="e">
        <f>NA()</f>
        <v>#N/A</v>
      </c>
      <c r="PN424" s="112" t="e">
        <f>NA()</f>
        <v>#N/A</v>
      </c>
      <c r="PO424" s="112" t="e">
        <f>NA()</f>
        <v>#N/A</v>
      </c>
      <c r="PP424" s="112" t="e">
        <f>NA()</f>
        <v>#N/A</v>
      </c>
      <c r="PQ424" s="112" t="e">
        <f>NA()</f>
        <v>#N/A</v>
      </c>
      <c r="PR424" s="137" t="e">
        <f>NA()</f>
        <v>#N/A</v>
      </c>
      <c r="PS424" s="5">
        <f t="array" ref="PS424">+IF(ISERROR($NW424)=FALSE,MIN(IF($H424:$AL424&lt;65534,$H424:$AL424,"")),NA())</f>
        <v>10.1</v>
      </c>
      <c r="PT424" s="1">
        <f t="array" ref="PT424">+IF(ISERROR($NX424)=FALSE,MIN(IF($AM424:$BN424&lt;65534,$AM424:$BN424,"")),NA())</f>
        <v>11.2</v>
      </c>
      <c r="PU424" s="1">
        <f t="array" ref="PU424">+IF(ISERROR($NY424)=FALSE,MIN(IF($BP424:$CT424&lt;65534,$BP424:$CT424,"")),NA())</f>
        <v>9.6</v>
      </c>
      <c r="PV424" s="1" t="e">
        <f t="array" ref="PV424">+IF(ISERROR($NZ424)=FALSE,MIN(IF($CU424:$DX424&lt;65534,$CU424:$DX424,"")),NA())</f>
        <v>#N/A</v>
      </c>
      <c r="PW424" s="1" t="e">
        <f t="array" ref="PW424">+IF(ISERROR($OA424)=FALSE,MIN(IF($DY424:$FC424&lt;65534,$DY424:$FC424,"")),NA())</f>
        <v>#N/A</v>
      </c>
      <c r="PX424" s="1" t="e">
        <f t="array" ref="PX424">+IF(ISERROR($OB424)=FALSE,MIN(IF($FD424:$GG424&lt;65534,$FD424:$GG424,"")),NA())</f>
        <v>#N/A</v>
      </c>
      <c r="PY424" s="1" t="e">
        <f t="array" ref="PY424">+IF(ISERROR($OC424)=FALSE,MIN(IF($GH424:$HL424&lt;65534,$GH424:$HL424,"")),NA())</f>
        <v>#N/A</v>
      </c>
      <c r="PZ424" s="1">
        <f t="array" ref="PZ424">+IF(ISERROR($OD424)=FALSE,MIN(IF($HM424:$IQ424&lt;65534,$HM424:$IQ424,"")),NA())</f>
        <v>10.9</v>
      </c>
      <c r="QA424" s="1">
        <f t="array" ref="QA424">+IF(ISERROR($OE424)=FALSE,MIN(IF($IR424:$JU424&lt;65534,$IR424:$JU424,"")),NA())</f>
        <v>9.6</v>
      </c>
      <c r="QB424" s="1">
        <f t="array" ref="QB424">+IF(ISERROR($OF424)=FALSE,MIN(IF($JV424:$KZ424&lt;65534,$JV424:$KZ424,"")),NA())</f>
        <v>7.8</v>
      </c>
      <c r="QC424" s="1">
        <f t="array" ref="QC424">+IF(ISERROR($OG424)=FALSE,MIN(IF($LA424:$MD424&lt;65534,$LA424:$MD424,"")),NA())</f>
        <v>9.6999999999999993</v>
      </c>
      <c r="QD424" s="1" t="e">
        <f t="array" ref="QD424">+IF(ISERROR($OH424)=FALSE,MIN(IF($ME424:$NI424&lt;65534,$ME424:$NI424,"")),NA())</f>
        <v>#N/A</v>
      </c>
      <c r="QE424" s="5" t="e">
        <f t="shared" si="307"/>
        <v>#N/A</v>
      </c>
      <c r="QF424" s="1" t="e">
        <f t="shared" si="308"/>
        <v>#N/A</v>
      </c>
      <c r="QG424" s="1" t="e">
        <f t="shared" si="309"/>
        <v>#N/A</v>
      </c>
      <c r="QH424" s="1" t="e">
        <f t="shared" si="310"/>
        <v>#N/A</v>
      </c>
      <c r="QI424" s="1" t="e">
        <f t="shared" si="311"/>
        <v>#N/A</v>
      </c>
      <c r="QJ424" s="1" t="e">
        <f t="shared" si="312"/>
        <v>#N/A</v>
      </c>
      <c r="QK424" s="1" t="e">
        <f t="shared" si="313"/>
        <v>#N/A</v>
      </c>
      <c r="QL424" s="1" t="e">
        <f t="shared" si="314"/>
        <v>#N/A</v>
      </c>
      <c r="QM424" s="1" t="e">
        <f t="shared" si="315"/>
        <v>#N/A</v>
      </c>
      <c r="QN424" s="1" t="e">
        <f t="shared" si="316"/>
        <v>#N/A</v>
      </c>
      <c r="QO424" s="1" t="e">
        <f t="shared" si="317"/>
        <v>#N/A</v>
      </c>
      <c r="QP424" s="1" t="e">
        <f t="shared" si="318"/>
        <v>#N/A</v>
      </c>
      <c r="QQ424" s="5" t="s">
        <v>893</v>
      </c>
    </row>
    <row r="425" spans="1:459" s="1" customFormat="1" x14ac:dyDescent="0.2">
      <c r="A425" s="107">
        <v>52055150</v>
      </c>
      <c r="B425" s="108">
        <v>-77.388805555555564</v>
      </c>
      <c r="C425" s="108">
        <v>0.84311111111111114</v>
      </c>
      <c r="D425" s="109">
        <v>3585</v>
      </c>
      <c r="E425" s="110" t="s">
        <v>779</v>
      </c>
      <c r="F425" s="110" t="s">
        <v>780</v>
      </c>
      <c r="G425" s="110" t="s">
        <v>152</v>
      </c>
      <c r="H425" s="1">
        <v>65535</v>
      </c>
      <c r="I425" s="1">
        <v>65535</v>
      </c>
      <c r="J425" s="1">
        <v>65535</v>
      </c>
      <c r="K425" s="1">
        <v>65535</v>
      </c>
      <c r="L425" s="1">
        <v>65535</v>
      </c>
      <c r="M425" s="1">
        <v>65535</v>
      </c>
      <c r="N425" s="1">
        <v>65535</v>
      </c>
      <c r="O425" s="1">
        <v>65535</v>
      </c>
      <c r="P425" s="1">
        <v>65535</v>
      </c>
      <c r="Q425" s="1">
        <v>65535</v>
      </c>
      <c r="R425" s="1">
        <v>65535</v>
      </c>
      <c r="S425" s="1">
        <v>65535</v>
      </c>
      <c r="T425" s="1">
        <v>65535</v>
      </c>
      <c r="U425" s="1">
        <v>65535</v>
      </c>
      <c r="V425" s="1">
        <v>65535</v>
      </c>
      <c r="W425" s="1">
        <v>65535</v>
      </c>
      <c r="X425" s="1">
        <v>65535</v>
      </c>
      <c r="Y425" s="1">
        <v>65535</v>
      </c>
      <c r="Z425" s="1">
        <v>65535</v>
      </c>
      <c r="AA425" s="1">
        <v>65535</v>
      </c>
      <c r="AB425" s="1">
        <v>65535</v>
      </c>
      <c r="AC425" s="1">
        <v>65535</v>
      </c>
      <c r="AD425" s="1">
        <v>65535</v>
      </c>
      <c r="AE425" s="1">
        <v>65535</v>
      </c>
      <c r="AF425" s="1">
        <v>65535</v>
      </c>
      <c r="AG425" s="1">
        <v>65535</v>
      </c>
      <c r="AH425" s="1">
        <v>65535</v>
      </c>
      <c r="AI425" s="1">
        <v>65535</v>
      </c>
      <c r="AJ425" s="1">
        <v>65535</v>
      </c>
      <c r="AK425" s="1">
        <v>65535</v>
      </c>
      <c r="AL425" s="1">
        <v>65535</v>
      </c>
      <c r="AM425" s="1">
        <v>65535</v>
      </c>
      <c r="AN425" s="1">
        <v>65535</v>
      </c>
      <c r="AO425" s="1">
        <v>65535</v>
      </c>
      <c r="AP425" s="1">
        <v>65535</v>
      </c>
      <c r="AQ425" s="1">
        <v>65535</v>
      </c>
      <c r="AR425" s="1">
        <v>65535</v>
      </c>
      <c r="AS425" s="1">
        <v>65535</v>
      </c>
      <c r="AT425" s="1">
        <v>65535</v>
      </c>
      <c r="AU425" s="1">
        <v>65535</v>
      </c>
      <c r="AV425" s="1">
        <v>65535</v>
      </c>
      <c r="AW425" s="1">
        <v>65535</v>
      </c>
      <c r="AX425" s="1">
        <v>65535</v>
      </c>
      <c r="AY425" s="1">
        <v>65535</v>
      </c>
      <c r="AZ425" s="1">
        <v>65535</v>
      </c>
      <c r="BA425" s="1">
        <v>65535</v>
      </c>
      <c r="BB425" s="1">
        <v>65535</v>
      </c>
      <c r="BC425" s="1">
        <v>65535</v>
      </c>
      <c r="BD425" s="1">
        <v>65535</v>
      </c>
      <c r="BE425" s="1">
        <v>65535</v>
      </c>
      <c r="BF425" s="1">
        <v>65535</v>
      </c>
      <c r="BG425" s="1">
        <v>65535</v>
      </c>
      <c r="BH425" s="1">
        <v>65535</v>
      </c>
      <c r="BI425" s="1">
        <v>65535</v>
      </c>
      <c r="BJ425" s="1">
        <v>65535</v>
      </c>
      <c r="BK425" s="1">
        <v>65535</v>
      </c>
      <c r="BL425" s="1">
        <v>65535</v>
      </c>
      <c r="BM425" s="1">
        <v>65535</v>
      </c>
      <c r="BN425" s="1">
        <v>65535</v>
      </c>
      <c r="BO425" s="102"/>
      <c r="BP425" s="1">
        <v>65535</v>
      </c>
      <c r="BQ425" s="1">
        <v>65535</v>
      </c>
      <c r="BR425" s="1">
        <v>65535</v>
      </c>
      <c r="BS425" s="1">
        <v>65535</v>
      </c>
      <c r="BT425" s="1">
        <v>65535</v>
      </c>
      <c r="BU425" s="1">
        <v>65535</v>
      </c>
      <c r="BV425" s="1">
        <v>65535</v>
      </c>
      <c r="BW425" s="1">
        <v>65535</v>
      </c>
      <c r="BX425" s="1">
        <v>65535</v>
      </c>
      <c r="BY425" s="1">
        <v>65535</v>
      </c>
      <c r="BZ425" s="1">
        <v>65535</v>
      </c>
      <c r="CA425" s="1">
        <v>65535</v>
      </c>
      <c r="CB425" s="1">
        <v>65535</v>
      </c>
      <c r="CC425" s="1">
        <v>65535</v>
      </c>
      <c r="CD425" s="1">
        <v>65535</v>
      </c>
      <c r="CE425" s="1">
        <v>65535</v>
      </c>
      <c r="CF425" s="1">
        <v>65535</v>
      </c>
      <c r="CG425" s="1">
        <v>65535</v>
      </c>
      <c r="CH425" s="1">
        <v>65535</v>
      </c>
      <c r="CI425" s="1">
        <v>65535</v>
      </c>
      <c r="CJ425" s="1">
        <v>65535</v>
      </c>
      <c r="CK425" s="1">
        <v>65535</v>
      </c>
      <c r="CL425" s="1">
        <v>65535</v>
      </c>
      <c r="CM425" s="1">
        <v>65535</v>
      </c>
      <c r="CN425" s="1">
        <v>65535</v>
      </c>
      <c r="CO425" s="1">
        <v>65535</v>
      </c>
      <c r="CP425" s="1">
        <v>65535</v>
      </c>
      <c r="CQ425" s="1">
        <v>65535</v>
      </c>
      <c r="CR425" s="1">
        <v>65535</v>
      </c>
      <c r="CS425" s="1">
        <v>65535</v>
      </c>
      <c r="CT425" s="1">
        <v>65535</v>
      </c>
      <c r="CU425" s="1">
        <v>65535</v>
      </c>
      <c r="CV425" s="1">
        <v>65535</v>
      </c>
      <c r="CW425" s="1">
        <v>65535</v>
      </c>
      <c r="CX425" s="1">
        <v>65535</v>
      </c>
      <c r="CY425" s="1">
        <v>65535</v>
      </c>
      <c r="CZ425" s="1">
        <v>65535</v>
      </c>
      <c r="DA425" s="1">
        <v>65535</v>
      </c>
      <c r="DB425" s="1">
        <v>65535</v>
      </c>
      <c r="DC425" s="1">
        <v>65535</v>
      </c>
      <c r="DD425" s="1">
        <v>65535</v>
      </c>
      <c r="DE425" s="1">
        <v>65535</v>
      </c>
      <c r="DF425" s="1">
        <v>65535</v>
      </c>
      <c r="DG425" s="1">
        <v>65535</v>
      </c>
      <c r="DH425" s="1">
        <v>65535</v>
      </c>
      <c r="DI425" s="1">
        <v>65535</v>
      </c>
      <c r="DJ425" s="1">
        <v>65535</v>
      </c>
      <c r="DK425" s="1">
        <v>65535</v>
      </c>
      <c r="DL425" s="1">
        <v>65535</v>
      </c>
      <c r="DM425" s="1">
        <v>65535</v>
      </c>
      <c r="DN425" s="1">
        <v>65535</v>
      </c>
      <c r="DO425" s="1">
        <v>65535</v>
      </c>
      <c r="DP425" s="1">
        <v>65535</v>
      </c>
      <c r="DQ425" s="1">
        <v>65535</v>
      </c>
      <c r="DR425" s="1">
        <v>65535</v>
      </c>
      <c r="DS425" s="1">
        <v>65535</v>
      </c>
      <c r="DT425" s="1">
        <v>65535</v>
      </c>
      <c r="DU425" s="1">
        <v>65535</v>
      </c>
      <c r="DV425" s="1">
        <v>65535</v>
      </c>
      <c r="DW425" s="1">
        <v>65535</v>
      </c>
      <c r="DX425" s="1">
        <v>65535</v>
      </c>
      <c r="DY425" s="1">
        <v>65535</v>
      </c>
      <c r="DZ425" s="1">
        <v>65535</v>
      </c>
      <c r="EA425" s="1">
        <v>65535</v>
      </c>
      <c r="EB425" s="1">
        <v>65535</v>
      </c>
      <c r="EC425" s="1">
        <v>65535</v>
      </c>
      <c r="ED425" s="1">
        <v>65535</v>
      </c>
      <c r="EE425" s="1">
        <v>65535</v>
      </c>
      <c r="EF425" s="1">
        <v>65535</v>
      </c>
      <c r="EG425" s="1">
        <v>65535</v>
      </c>
      <c r="EH425" s="1">
        <v>65535</v>
      </c>
      <c r="EI425" s="1">
        <v>65535</v>
      </c>
      <c r="EJ425" s="1">
        <v>65535</v>
      </c>
      <c r="EK425" s="1">
        <v>65535</v>
      </c>
      <c r="EL425" s="1">
        <v>65535</v>
      </c>
      <c r="EM425" s="1">
        <v>65535</v>
      </c>
      <c r="EN425" s="1">
        <v>65535</v>
      </c>
      <c r="EO425" s="1">
        <v>65535</v>
      </c>
      <c r="EP425" s="1">
        <v>65535</v>
      </c>
      <c r="EQ425" s="1">
        <v>65535</v>
      </c>
      <c r="ER425" s="1">
        <v>65535</v>
      </c>
      <c r="ES425" s="1">
        <v>65535</v>
      </c>
      <c r="ET425" s="1">
        <v>65535</v>
      </c>
      <c r="EU425" s="1">
        <v>65535</v>
      </c>
      <c r="EV425" s="1">
        <v>65535</v>
      </c>
      <c r="EW425" s="1">
        <v>65535</v>
      </c>
      <c r="EX425" s="1">
        <v>65535</v>
      </c>
      <c r="EY425" s="1">
        <v>65535</v>
      </c>
      <c r="EZ425" s="1">
        <v>65535</v>
      </c>
      <c r="FA425" s="1">
        <v>65535</v>
      </c>
      <c r="FB425" s="1">
        <v>65535</v>
      </c>
      <c r="FC425" s="1">
        <v>65535</v>
      </c>
      <c r="FD425" s="1">
        <v>65535</v>
      </c>
      <c r="FE425" s="1">
        <v>65535</v>
      </c>
      <c r="FF425" s="1">
        <v>65535</v>
      </c>
      <c r="FG425" s="1">
        <v>65535</v>
      </c>
      <c r="FH425" s="1">
        <v>65535</v>
      </c>
      <c r="FI425" s="1">
        <v>65535</v>
      </c>
      <c r="FJ425" s="1">
        <v>65535</v>
      </c>
      <c r="FK425" s="1">
        <v>65535</v>
      </c>
      <c r="FL425" s="1">
        <v>65535</v>
      </c>
      <c r="FM425" s="1">
        <v>65535</v>
      </c>
      <c r="FN425" s="1">
        <v>65535</v>
      </c>
      <c r="FO425" s="1">
        <v>65535</v>
      </c>
      <c r="FP425" s="1">
        <v>65535</v>
      </c>
      <c r="FQ425" s="1">
        <v>65535</v>
      </c>
      <c r="FR425" s="1">
        <v>65535</v>
      </c>
      <c r="FS425" s="1">
        <v>65535</v>
      </c>
      <c r="FT425" s="1">
        <v>65535</v>
      </c>
      <c r="FU425" s="1">
        <v>65535</v>
      </c>
      <c r="FV425" s="1">
        <v>65535</v>
      </c>
      <c r="FW425" s="1">
        <v>65535</v>
      </c>
      <c r="FX425" s="1">
        <v>65535</v>
      </c>
      <c r="FY425" s="1">
        <v>65535</v>
      </c>
      <c r="FZ425" s="1">
        <v>65535</v>
      </c>
      <c r="GA425" s="1">
        <v>65535</v>
      </c>
      <c r="GB425" s="1">
        <v>65535</v>
      </c>
      <c r="GC425" s="1">
        <v>65535</v>
      </c>
      <c r="GD425" s="1">
        <v>65535</v>
      </c>
      <c r="GE425" s="1">
        <v>65535</v>
      </c>
      <c r="GF425" s="1">
        <v>65535</v>
      </c>
      <c r="GG425" s="1">
        <v>65535</v>
      </c>
      <c r="GH425" s="1">
        <v>65535</v>
      </c>
      <c r="GI425" s="1">
        <v>65535</v>
      </c>
      <c r="GJ425" s="1">
        <v>65535</v>
      </c>
      <c r="GK425" s="1">
        <v>65535</v>
      </c>
      <c r="GL425" s="1">
        <v>65535</v>
      </c>
      <c r="GM425" s="1">
        <v>65535</v>
      </c>
      <c r="GN425" s="1">
        <v>65535</v>
      </c>
      <c r="GO425" s="1">
        <v>65535</v>
      </c>
      <c r="GP425" s="1">
        <v>65535</v>
      </c>
      <c r="GQ425" s="1">
        <v>65535</v>
      </c>
      <c r="GR425" s="1">
        <v>65535</v>
      </c>
      <c r="GS425" s="1">
        <v>65535</v>
      </c>
      <c r="GT425" s="1">
        <v>65535</v>
      </c>
      <c r="GU425" s="1">
        <v>65535</v>
      </c>
      <c r="GV425" s="1">
        <v>65535</v>
      </c>
      <c r="GW425" s="1">
        <v>65535</v>
      </c>
      <c r="GX425" s="1">
        <v>65535</v>
      </c>
      <c r="GY425" s="1">
        <v>65535</v>
      </c>
      <c r="GZ425" s="1">
        <v>65535</v>
      </c>
      <c r="HA425" s="1">
        <v>65535</v>
      </c>
      <c r="HB425" s="1">
        <v>65535</v>
      </c>
      <c r="HC425" s="1">
        <v>65535</v>
      </c>
      <c r="HD425" s="1">
        <v>6.3</v>
      </c>
      <c r="HE425" s="1">
        <v>0.9</v>
      </c>
      <c r="HF425" s="1">
        <v>-0.4</v>
      </c>
      <c r="HG425" s="1">
        <v>65535</v>
      </c>
      <c r="HH425" s="1">
        <v>65535</v>
      </c>
      <c r="HI425" s="1">
        <v>-0.5</v>
      </c>
      <c r="HJ425" s="1">
        <v>2.6</v>
      </c>
      <c r="HK425" s="1">
        <v>4.7</v>
      </c>
      <c r="HL425" s="1">
        <v>65535</v>
      </c>
      <c r="HM425" s="1">
        <v>65535</v>
      </c>
      <c r="HN425" s="1">
        <v>6.4</v>
      </c>
      <c r="HO425" s="1">
        <v>65535</v>
      </c>
      <c r="HP425" s="1">
        <v>0</v>
      </c>
      <c r="HQ425" s="1">
        <v>3.4</v>
      </c>
      <c r="HR425" s="1">
        <v>5.7</v>
      </c>
      <c r="HS425" s="1">
        <v>65535</v>
      </c>
      <c r="HT425" s="1">
        <v>65535</v>
      </c>
      <c r="HU425" s="1">
        <v>7.9</v>
      </c>
      <c r="HV425" s="1">
        <v>8.1999999999999993</v>
      </c>
      <c r="HW425" s="1">
        <v>8.4</v>
      </c>
      <c r="HX425" s="1">
        <v>8.1999999999999993</v>
      </c>
      <c r="HY425" s="1">
        <v>8.5</v>
      </c>
      <c r="HZ425" s="1">
        <v>65535</v>
      </c>
      <c r="IA425" s="1">
        <v>65535</v>
      </c>
      <c r="IB425" s="1">
        <v>65535</v>
      </c>
      <c r="IC425" s="1">
        <v>65535</v>
      </c>
      <c r="ID425" s="1">
        <v>65535</v>
      </c>
      <c r="IE425" s="1">
        <v>65535</v>
      </c>
      <c r="IF425" s="1">
        <v>65535</v>
      </c>
      <c r="IG425" s="1">
        <v>65535</v>
      </c>
      <c r="IH425" s="1">
        <v>65535</v>
      </c>
      <c r="II425" s="1">
        <v>65535</v>
      </c>
      <c r="IJ425" s="1">
        <v>65535</v>
      </c>
      <c r="IK425" s="1">
        <v>65535</v>
      </c>
      <c r="IL425" s="1">
        <v>65535</v>
      </c>
      <c r="IM425" s="1">
        <v>65535</v>
      </c>
      <c r="IN425" s="1">
        <v>65535</v>
      </c>
      <c r="IO425" s="1">
        <v>65535</v>
      </c>
      <c r="IP425" s="1">
        <v>65535</v>
      </c>
      <c r="IQ425" s="1">
        <v>65535</v>
      </c>
      <c r="IR425" s="1">
        <v>65535</v>
      </c>
      <c r="IS425" s="1">
        <v>65535</v>
      </c>
      <c r="IT425" s="1">
        <v>65535</v>
      </c>
      <c r="IU425" s="1">
        <v>65535</v>
      </c>
      <c r="IV425" s="1">
        <v>65535</v>
      </c>
      <c r="IW425" s="1">
        <v>65535</v>
      </c>
      <c r="IX425" s="1">
        <v>65535</v>
      </c>
      <c r="IY425" s="1">
        <v>65535</v>
      </c>
      <c r="IZ425" s="1">
        <v>65535</v>
      </c>
      <c r="JA425" s="1">
        <v>65535</v>
      </c>
      <c r="JB425" s="1">
        <v>65535</v>
      </c>
      <c r="JC425" s="1">
        <v>65535</v>
      </c>
      <c r="JD425" s="1">
        <v>65535</v>
      </c>
      <c r="JE425" s="1">
        <v>65535</v>
      </c>
      <c r="JF425" s="1">
        <v>65535</v>
      </c>
      <c r="JG425" s="1">
        <v>65535</v>
      </c>
      <c r="JH425" s="1">
        <v>65535</v>
      </c>
      <c r="JI425" s="1">
        <v>65535</v>
      </c>
      <c r="JJ425" s="1">
        <v>65535</v>
      </c>
      <c r="JK425" s="1">
        <v>65535</v>
      </c>
      <c r="JL425" s="1">
        <v>65535</v>
      </c>
      <c r="JM425" s="1">
        <v>65535</v>
      </c>
      <c r="JN425" s="1">
        <v>65535</v>
      </c>
      <c r="JO425" s="1">
        <v>65535</v>
      </c>
      <c r="JP425" s="1">
        <v>65535</v>
      </c>
      <c r="JQ425" s="1">
        <v>65535</v>
      </c>
      <c r="JR425" s="1">
        <v>65535</v>
      </c>
      <c r="JS425" s="1">
        <v>65535</v>
      </c>
      <c r="JT425" s="1">
        <v>65535</v>
      </c>
      <c r="JU425" s="1">
        <v>65535</v>
      </c>
      <c r="JV425" s="1">
        <v>65535</v>
      </c>
      <c r="JW425" s="1">
        <v>65535</v>
      </c>
      <c r="JX425" s="1">
        <v>65535</v>
      </c>
      <c r="JY425" s="1">
        <v>65535</v>
      </c>
      <c r="JZ425" s="1">
        <v>65535</v>
      </c>
      <c r="KA425" s="1">
        <v>65535</v>
      </c>
      <c r="KB425" s="1">
        <v>65535</v>
      </c>
      <c r="KC425" s="1">
        <v>65535</v>
      </c>
      <c r="KD425" s="1">
        <v>65535</v>
      </c>
      <c r="KE425" s="1">
        <v>65535</v>
      </c>
      <c r="KF425" s="1">
        <v>65535</v>
      </c>
      <c r="KG425" s="1">
        <v>65535</v>
      </c>
      <c r="KH425" s="1">
        <v>65535</v>
      </c>
      <c r="KI425" s="1">
        <v>65535</v>
      </c>
      <c r="KJ425" s="1">
        <v>65535</v>
      </c>
      <c r="KK425" s="1">
        <v>65535</v>
      </c>
      <c r="KL425" s="1">
        <v>65535</v>
      </c>
      <c r="KM425" s="1">
        <v>65535</v>
      </c>
      <c r="KN425" s="1">
        <v>65535</v>
      </c>
      <c r="KO425" s="1">
        <v>65535</v>
      </c>
      <c r="KP425" s="1">
        <v>65535</v>
      </c>
      <c r="KQ425" s="1">
        <v>65535</v>
      </c>
      <c r="KR425" s="1">
        <v>65535</v>
      </c>
      <c r="KS425" s="1">
        <v>65535</v>
      </c>
      <c r="KT425" s="1">
        <v>65535</v>
      </c>
      <c r="KU425" s="1">
        <v>65535</v>
      </c>
      <c r="KV425" s="1">
        <v>65535</v>
      </c>
      <c r="KW425" s="1">
        <v>4.5</v>
      </c>
      <c r="KX425" s="1">
        <v>5.2</v>
      </c>
      <c r="KY425" s="1">
        <v>4.9000000000000004</v>
      </c>
      <c r="KZ425" s="1">
        <v>4</v>
      </c>
      <c r="LA425" s="1">
        <v>5</v>
      </c>
      <c r="LB425" s="1">
        <v>4.5999999999999996</v>
      </c>
      <c r="LC425" s="1">
        <v>5.8</v>
      </c>
      <c r="LD425" s="1">
        <v>5.3</v>
      </c>
      <c r="LE425" s="1">
        <v>6</v>
      </c>
      <c r="LF425" s="1">
        <v>5.0999999999999996</v>
      </c>
      <c r="LG425" s="1">
        <v>5.7</v>
      </c>
      <c r="LH425" s="1">
        <v>5.3</v>
      </c>
      <c r="LI425" s="1">
        <v>6.2</v>
      </c>
      <c r="LJ425" s="1">
        <v>6</v>
      </c>
      <c r="LK425" s="1">
        <v>6.3</v>
      </c>
      <c r="LL425" s="1">
        <v>6</v>
      </c>
      <c r="LM425" s="1">
        <v>5.6</v>
      </c>
      <c r="LN425" s="1">
        <v>5.6</v>
      </c>
      <c r="LO425" s="1">
        <v>5.9</v>
      </c>
      <c r="LP425" s="1">
        <v>5.7</v>
      </c>
      <c r="LQ425" s="1">
        <v>6.4</v>
      </c>
      <c r="LR425" s="1">
        <v>4.4000000000000004</v>
      </c>
      <c r="LS425" s="1">
        <v>4.7</v>
      </c>
      <c r="LT425" s="1">
        <v>5.3</v>
      </c>
      <c r="LU425" s="1">
        <v>5.7</v>
      </c>
      <c r="LV425" s="1">
        <v>5.6</v>
      </c>
      <c r="LW425" s="1">
        <v>5.8</v>
      </c>
      <c r="LX425" s="1">
        <v>5.9</v>
      </c>
      <c r="LY425" s="1">
        <v>5.4</v>
      </c>
      <c r="LZ425" s="1">
        <v>5.8</v>
      </c>
      <c r="MA425" s="1">
        <v>6.6</v>
      </c>
      <c r="MB425" s="1">
        <v>5.6</v>
      </c>
      <c r="MC425" s="1">
        <v>5.3</v>
      </c>
      <c r="MD425" s="1">
        <v>5.5</v>
      </c>
      <c r="ME425" s="1">
        <v>65535</v>
      </c>
      <c r="MF425" s="1">
        <v>65535</v>
      </c>
      <c r="MG425" s="1">
        <v>65535</v>
      </c>
      <c r="MH425" s="1">
        <v>65535</v>
      </c>
      <c r="MI425" s="1">
        <v>65535</v>
      </c>
      <c r="MJ425" s="1">
        <v>65535</v>
      </c>
      <c r="MK425" s="1">
        <v>65535</v>
      </c>
      <c r="ML425" s="1">
        <v>65535</v>
      </c>
      <c r="MM425" s="1">
        <v>65535</v>
      </c>
      <c r="MN425" s="1">
        <v>65535</v>
      </c>
      <c r="MO425" s="1">
        <v>65535</v>
      </c>
      <c r="MP425" s="1">
        <v>65535</v>
      </c>
      <c r="MQ425" s="1">
        <v>65535</v>
      </c>
      <c r="MR425" s="1">
        <v>65535</v>
      </c>
      <c r="MS425" s="1">
        <v>65535</v>
      </c>
      <c r="MT425" s="1">
        <v>65535</v>
      </c>
      <c r="MU425" s="1">
        <v>65535</v>
      </c>
      <c r="MV425" s="1">
        <v>65535</v>
      </c>
      <c r="MW425" s="1">
        <v>65535</v>
      </c>
      <c r="MX425" s="1">
        <v>65535</v>
      </c>
      <c r="MY425" s="1">
        <v>65535</v>
      </c>
      <c r="MZ425" s="1">
        <v>65535</v>
      </c>
      <c r="NA425" s="1">
        <v>65535</v>
      </c>
      <c r="NB425" s="1">
        <v>65535</v>
      </c>
      <c r="NC425" s="1">
        <v>65535</v>
      </c>
      <c r="ND425" s="1">
        <v>65535</v>
      </c>
      <c r="NE425" s="1">
        <v>65535</v>
      </c>
      <c r="NF425" s="1">
        <v>65535</v>
      </c>
      <c r="NG425" s="1">
        <v>65535</v>
      </c>
      <c r="NH425" s="1">
        <v>65535</v>
      </c>
      <c r="NI425" s="1">
        <v>6.8</v>
      </c>
      <c r="NJ425" s="6">
        <f t="shared" si="319"/>
        <v>0</v>
      </c>
      <c r="NK425" s="3">
        <f t="shared" si="320"/>
        <v>0</v>
      </c>
      <c r="NL425" s="3">
        <f t="shared" si="321"/>
        <v>0</v>
      </c>
      <c r="NM425" s="3">
        <f t="shared" si="322"/>
        <v>0</v>
      </c>
      <c r="NN425" s="3">
        <f t="shared" si="323"/>
        <v>0</v>
      </c>
      <c r="NO425" s="3">
        <f t="shared" si="324"/>
        <v>0</v>
      </c>
      <c r="NP425" s="3">
        <f t="shared" si="325"/>
        <v>0.19354838709677419</v>
      </c>
      <c r="NQ425" s="3">
        <f t="shared" si="326"/>
        <v>0.29032258064516131</v>
      </c>
      <c r="NR425" s="3">
        <f t="shared" si="327"/>
        <v>0</v>
      </c>
      <c r="NS425" s="3">
        <f t="shared" si="328"/>
        <v>0.12903225806451613</v>
      </c>
      <c r="NT425" s="3">
        <f t="shared" si="329"/>
        <v>1</v>
      </c>
      <c r="NU425" s="3">
        <f t="shared" si="330"/>
        <v>3.2258064516129031E-2</v>
      </c>
      <c r="NV425" s="3">
        <f t="shared" si="331"/>
        <v>0.13698630136986301</v>
      </c>
      <c r="NW425" s="5" t="e">
        <f t="shared" si="332"/>
        <v>#N/A</v>
      </c>
      <c r="NX425" s="1" t="e">
        <f t="shared" si="333"/>
        <v>#N/A</v>
      </c>
      <c r="NY425" s="1" t="e">
        <f t="shared" si="334"/>
        <v>#N/A</v>
      </c>
      <c r="NZ425" s="1" t="e">
        <f t="shared" si="335"/>
        <v>#N/A</v>
      </c>
      <c r="OA425" s="1" t="e">
        <f t="shared" si="336"/>
        <v>#N/A</v>
      </c>
      <c r="OB425" s="1" t="e">
        <f t="shared" si="337"/>
        <v>#N/A</v>
      </c>
      <c r="OC425" s="1" t="e">
        <f t="shared" si="338"/>
        <v>#N/A</v>
      </c>
      <c r="OD425" s="1" t="e">
        <f t="shared" si="339"/>
        <v>#N/A</v>
      </c>
      <c r="OE425" s="1" t="e">
        <f t="shared" si="340"/>
        <v>#N/A</v>
      </c>
      <c r="OF425" s="1" t="e">
        <f t="shared" si="341"/>
        <v>#N/A</v>
      </c>
      <c r="OG425" s="1">
        <f t="shared" si="342"/>
        <v>5.6033333333333344</v>
      </c>
      <c r="OH425" s="1" t="e">
        <f t="shared" si="343"/>
        <v>#N/A</v>
      </c>
      <c r="OI425" s="111" t="e">
        <f>NA()</f>
        <v>#N/A</v>
      </c>
      <c r="OJ425" s="112" t="e">
        <f>NA()</f>
        <v>#N/A</v>
      </c>
      <c r="OK425" s="112" t="e">
        <f>NA()</f>
        <v>#N/A</v>
      </c>
      <c r="OL425" s="112" t="e">
        <f>NA()</f>
        <v>#N/A</v>
      </c>
      <c r="OM425" s="112" t="e">
        <f>NA()</f>
        <v>#N/A</v>
      </c>
      <c r="ON425" s="112" t="e">
        <f>NA()</f>
        <v>#N/A</v>
      </c>
      <c r="OO425" s="112" t="e">
        <f>NA()</f>
        <v>#N/A</v>
      </c>
      <c r="OP425" s="112" t="e">
        <f>NA()</f>
        <v>#N/A</v>
      </c>
      <c r="OQ425" s="112" t="e">
        <f>NA()</f>
        <v>#N/A</v>
      </c>
      <c r="OR425" s="112" t="e">
        <f>NA()</f>
        <v>#N/A</v>
      </c>
      <c r="OS425" s="112" t="e">
        <f>NA()</f>
        <v>#N/A</v>
      </c>
      <c r="OT425" s="112" t="e">
        <f>NA()</f>
        <v>#N/A</v>
      </c>
      <c r="OU425" s="5" t="e">
        <f t="shared" si="295"/>
        <v>#N/A</v>
      </c>
      <c r="OV425" s="1" t="e">
        <f t="shared" si="296"/>
        <v>#N/A</v>
      </c>
      <c r="OW425" s="1" t="e">
        <f t="shared" si="297"/>
        <v>#N/A</v>
      </c>
      <c r="OX425" s="1" t="e">
        <f t="shared" si="298"/>
        <v>#N/A</v>
      </c>
      <c r="OY425" s="1" t="e">
        <f t="shared" si="299"/>
        <v>#N/A</v>
      </c>
      <c r="OZ425" s="1" t="e">
        <f t="shared" si="300"/>
        <v>#N/A</v>
      </c>
      <c r="PA425" s="1" t="e">
        <f t="shared" si="301"/>
        <v>#N/A</v>
      </c>
      <c r="PB425" s="1" t="e">
        <f t="shared" si="302"/>
        <v>#N/A</v>
      </c>
      <c r="PC425" s="1" t="e">
        <f t="shared" si="303"/>
        <v>#N/A</v>
      </c>
      <c r="PD425" s="1" t="e">
        <f t="shared" si="304"/>
        <v>#N/A</v>
      </c>
      <c r="PE425" s="1" t="e">
        <f t="shared" si="305"/>
        <v>#N/A</v>
      </c>
      <c r="PF425" s="1" t="e">
        <f t="shared" si="306"/>
        <v>#N/A</v>
      </c>
      <c r="PG425" s="111" t="e">
        <f>NA()</f>
        <v>#N/A</v>
      </c>
      <c r="PH425" s="112" t="e">
        <f>NA()</f>
        <v>#N/A</v>
      </c>
      <c r="PI425" s="112" t="e">
        <f>NA()</f>
        <v>#N/A</v>
      </c>
      <c r="PJ425" s="112" t="e">
        <f>NA()</f>
        <v>#N/A</v>
      </c>
      <c r="PK425" s="112" t="e">
        <f>NA()</f>
        <v>#N/A</v>
      </c>
      <c r="PL425" s="112" t="e">
        <f>NA()</f>
        <v>#N/A</v>
      </c>
      <c r="PM425" s="112" t="e">
        <f>NA()</f>
        <v>#N/A</v>
      </c>
      <c r="PN425" s="112" t="e">
        <f>NA()</f>
        <v>#N/A</v>
      </c>
      <c r="PO425" s="112" t="e">
        <f>NA()</f>
        <v>#N/A</v>
      </c>
      <c r="PP425" s="112" t="e">
        <f>NA()</f>
        <v>#N/A</v>
      </c>
      <c r="PQ425" s="112" t="e">
        <f>NA()</f>
        <v>#N/A</v>
      </c>
      <c r="PR425" s="137" t="e">
        <f>NA()</f>
        <v>#N/A</v>
      </c>
      <c r="PS425" s="5" t="e">
        <f t="array" ref="PS425">+IF(ISERROR($NW425)=FALSE,MIN(IF($H425:$AL425&lt;65534,$H425:$AL425,"")),NA())</f>
        <v>#N/A</v>
      </c>
      <c r="PT425" s="1" t="e">
        <f t="array" ref="PT425">+IF(ISERROR($NX425)=FALSE,MIN(IF($AM425:$BN425&lt;65534,$AM425:$BN425,"")),NA())</f>
        <v>#N/A</v>
      </c>
      <c r="PU425" s="1" t="e">
        <f t="array" ref="PU425">+IF(ISERROR($NY425)=FALSE,MIN(IF($BP425:$CT425&lt;65534,$BP425:$CT425,"")),NA())</f>
        <v>#N/A</v>
      </c>
      <c r="PV425" s="1" t="e">
        <f t="array" ref="PV425">+IF(ISERROR($NZ425)=FALSE,MIN(IF($CU425:$DX425&lt;65534,$CU425:$DX425,"")),NA())</f>
        <v>#N/A</v>
      </c>
      <c r="PW425" s="1" t="e">
        <f t="array" ref="PW425">+IF(ISERROR($OA425)=FALSE,MIN(IF($DY425:$FC425&lt;65534,$DY425:$FC425,"")),NA())</f>
        <v>#N/A</v>
      </c>
      <c r="PX425" s="1" t="e">
        <f t="array" ref="PX425">+IF(ISERROR($OB425)=FALSE,MIN(IF($FD425:$GG425&lt;65534,$FD425:$GG425,"")),NA())</f>
        <v>#N/A</v>
      </c>
      <c r="PY425" s="1" t="e">
        <f t="array" ref="PY425">+IF(ISERROR($OC425)=FALSE,MIN(IF($GH425:$HL425&lt;65534,$GH425:$HL425,"")),NA())</f>
        <v>#N/A</v>
      </c>
      <c r="PZ425" s="1" t="e">
        <f t="array" ref="PZ425">+IF(ISERROR($OD425)=FALSE,MIN(IF($HM425:$IQ425&lt;65534,$HM425:$IQ425,"")),NA())</f>
        <v>#N/A</v>
      </c>
      <c r="QA425" s="1" t="e">
        <f t="array" ref="QA425">+IF(ISERROR($OE425)=FALSE,MIN(IF($IR425:$JU425&lt;65534,$IR425:$JU425,"")),NA())</f>
        <v>#N/A</v>
      </c>
      <c r="QB425" s="1" t="e">
        <f t="array" ref="QB425">+IF(ISERROR($OF425)=FALSE,MIN(IF($JV425:$KZ425&lt;65534,$JV425:$KZ425,"")),NA())</f>
        <v>#N/A</v>
      </c>
      <c r="QC425" s="1">
        <f t="array" ref="QC425">+IF(ISERROR($OG425)=FALSE,MIN(IF($LA425:$MD425&lt;65534,$LA425:$MD425,"")),NA())</f>
        <v>4.4000000000000004</v>
      </c>
      <c r="QD425" s="1" t="e">
        <f t="array" ref="QD425">+IF(ISERROR($OH425)=FALSE,MIN(IF($ME425:$NI425&lt;65534,$ME425:$NI425,"")),NA())</f>
        <v>#N/A</v>
      </c>
      <c r="QE425" s="5" t="e">
        <f t="shared" si="307"/>
        <v>#N/A</v>
      </c>
      <c r="QF425" s="1" t="e">
        <f t="shared" si="308"/>
        <v>#N/A</v>
      </c>
      <c r="QG425" s="1" t="e">
        <f t="shared" si="309"/>
        <v>#N/A</v>
      </c>
      <c r="QH425" s="1" t="e">
        <f t="shared" si="310"/>
        <v>#N/A</v>
      </c>
      <c r="QI425" s="1" t="e">
        <f t="shared" si="311"/>
        <v>#N/A</v>
      </c>
      <c r="QJ425" s="1" t="e">
        <f t="shared" si="312"/>
        <v>#N/A</v>
      </c>
      <c r="QK425" s="1" t="e">
        <f t="shared" si="313"/>
        <v>#N/A</v>
      </c>
      <c r="QL425" s="1" t="e">
        <f t="shared" si="314"/>
        <v>#N/A</v>
      </c>
      <c r="QM425" s="1" t="e">
        <f t="shared" si="315"/>
        <v>#N/A</v>
      </c>
      <c r="QN425" s="1" t="e">
        <f t="shared" si="316"/>
        <v>#N/A</v>
      </c>
      <c r="QO425" s="1" t="e">
        <f t="shared" si="317"/>
        <v>#N/A</v>
      </c>
      <c r="QP425" s="1" t="e">
        <f t="shared" si="318"/>
        <v>#N/A</v>
      </c>
      <c r="QQ425" s="5" t="s">
        <v>893</v>
      </c>
    </row>
    <row r="426" spans="1:459" s="1" customFormat="1" x14ac:dyDescent="0.2">
      <c r="A426" s="107">
        <v>52055160</v>
      </c>
      <c r="B426" s="108">
        <v>-77.921222222222227</v>
      </c>
      <c r="C426" s="108">
        <v>0.84658333333333335</v>
      </c>
      <c r="D426" s="109">
        <v>4042</v>
      </c>
      <c r="E426" s="110" t="s">
        <v>781</v>
      </c>
      <c r="F426" s="110" t="s">
        <v>782</v>
      </c>
      <c r="G426" s="110" t="s">
        <v>152</v>
      </c>
      <c r="H426" s="1">
        <v>65535</v>
      </c>
      <c r="I426" s="1">
        <v>65535</v>
      </c>
      <c r="J426" s="1">
        <v>65535</v>
      </c>
      <c r="K426" s="1">
        <v>65535</v>
      </c>
      <c r="L426" s="1">
        <v>65535</v>
      </c>
      <c r="M426" s="1">
        <v>65535</v>
      </c>
      <c r="N426" s="1">
        <v>65535</v>
      </c>
      <c r="O426" s="1">
        <v>65535</v>
      </c>
      <c r="P426" s="1">
        <v>65535</v>
      </c>
      <c r="Q426" s="1">
        <v>65535</v>
      </c>
      <c r="R426" s="1">
        <v>65535</v>
      </c>
      <c r="S426" s="1">
        <v>65535</v>
      </c>
      <c r="T426" s="1">
        <v>65535</v>
      </c>
      <c r="U426" s="1">
        <v>65535</v>
      </c>
      <c r="V426" s="1">
        <v>65535</v>
      </c>
      <c r="W426" s="1">
        <v>65535</v>
      </c>
      <c r="X426" s="1">
        <v>65535</v>
      </c>
      <c r="Y426" s="1">
        <v>65535</v>
      </c>
      <c r="Z426" s="1">
        <v>65535</v>
      </c>
      <c r="AA426" s="1">
        <v>65535</v>
      </c>
      <c r="AB426" s="1">
        <v>65535</v>
      </c>
      <c r="AC426" s="1">
        <v>65535</v>
      </c>
      <c r="AD426" s="1">
        <v>65535</v>
      </c>
      <c r="AE426" s="1">
        <v>65535</v>
      </c>
      <c r="AF426" s="1">
        <v>65535</v>
      </c>
      <c r="AG426" s="1">
        <v>65535</v>
      </c>
      <c r="AH426" s="1">
        <v>65535</v>
      </c>
      <c r="AI426" s="1">
        <v>65535</v>
      </c>
      <c r="AJ426" s="1">
        <v>65535</v>
      </c>
      <c r="AK426" s="1">
        <v>65535</v>
      </c>
      <c r="AL426" s="1">
        <v>65535</v>
      </c>
      <c r="AM426" s="1">
        <v>65535</v>
      </c>
      <c r="AN426" s="1">
        <v>65535</v>
      </c>
      <c r="AO426" s="1">
        <v>65535</v>
      </c>
      <c r="AP426" s="1">
        <v>65535</v>
      </c>
      <c r="AQ426" s="1">
        <v>65535</v>
      </c>
      <c r="AR426" s="1">
        <v>65535</v>
      </c>
      <c r="AS426" s="1">
        <v>65535</v>
      </c>
      <c r="AT426" s="1">
        <v>65535</v>
      </c>
      <c r="AU426" s="1">
        <v>65535</v>
      </c>
      <c r="AV426" s="1">
        <v>65535</v>
      </c>
      <c r="AW426" s="1">
        <v>65535</v>
      </c>
      <c r="AX426" s="1">
        <v>65535</v>
      </c>
      <c r="AY426" s="1">
        <v>65535</v>
      </c>
      <c r="AZ426" s="1">
        <v>65535</v>
      </c>
      <c r="BA426" s="1">
        <v>65535</v>
      </c>
      <c r="BB426" s="1">
        <v>65535</v>
      </c>
      <c r="BC426" s="1">
        <v>65535</v>
      </c>
      <c r="BD426" s="1">
        <v>65535</v>
      </c>
      <c r="BE426" s="1">
        <v>65535</v>
      </c>
      <c r="BF426" s="1">
        <v>65535</v>
      </c>
      <c r="BG426" s="1">
        <v>65535</v>
      </c>
      <c r="BH426" s="1">
        <v>65535</v>
      </c>
      <c r="BI426" s="1">
        <v>65535</v>
      </c>
      <c r="BJ426" s="1">
        <v>65535</v>
      </c>
      <c r="BK426" s="1">
        <v>65535</v>
      </c>
      <c r="BL426" s="1">
        <v>65535</v>
      </c>
      <c r="BM426" s="1">
        <v>65535</v>
      </c>
      <c r="BN426" s="1">
        <v>65535</v>
      </c>
      <c r="BO426" s="102"/>
      <c r="BP426" s="1">
        <v>65535</v>
      </c>
      <c r="BQ426" s="1">
        <v>65535</v>
      </c>
      <c r="BR426" s="1">
        <v>65535</v>
      </c>
      <c r="BS426" s="1">
        <v>65535</v>
      </c>
      <c r="BT426" s="1">
        <v>65535</v>
      </c>
      <c r="BU426" s="1">
        <v>65535</v>
      </c>
      <c r="BV426" s="1">
        <v>65535</v>
      </c>
      <c r="BW426" s="1">
        <v>65535</v>
      </c>
      <c r="BX426" s="1">
        <v>65535</v>
      </c>
      <c r="BY426" s="1">
        <v>65535</v>
      </c>
      <c r="BZ426" s="1">
        <v>65535</v>
      </c>
      <c r="CA426" s="1">
        <v>65535</v>
      </c>
      <c r="CB426" s="1">
        <v>65535</v>
      </c>
      <c r="CC426" s="1">
        <v>65535</v>
      </c>
      <c r="CD426" s="1">
        <v>65535</v>
      </c>
      <c r="CE426" s="1">
        <v>65535</v>
      </c>
      <c r="CF426" s="1">
        <v>65535</v>
      </c>
      <c r="CG426" s="1">
        <v>65535</v>
      </c>
      <c r="CH426" s="1">
        <v>65535</v>
      </c>
      <c r="CI426" s="1">
        <v>65535</v>
      </c>
      <c r="CJ426" s="1">
        <v>65535</v>
      </c>
      <c r="CK426" s="1">
        <v>65535</v>
      </c>
      <c r="CL426" s="1">
        <v>65535</v>
      </c>
      <c r="CM426" s="1">
        <v>65535</v>
      </c>
      <c r="CN426" s="1">
        <v>65535</v>
      </c>
      <c r="CO426" s="1">
        <v>65535</v>
      </c>
      <c r="CP426" s="1">
        <v>65535</v>
      </c>
      <c r="CQ426" s="1">
        <v>65535</v>
      </c>
      <c r="CR426" s="1">
        <v>65535</v>
      </c>
      <c r="CS426" s="1">
        <v>65535</v>
      </c>
      <c r="CT426" s="1">
        <v>65535</v>
      </c>
      <c r="CU426" s="1">
        <v>65535</v>
      </c>
      <c r="CV426" s="1">
        <v>65535</v>
      </c>
      <c r="CW426" s="1">
        <v>65535</v>
      </c>
      <c r="CX426" s="1">
        <v>65535</v>
      </c>
      <c r="CY426" s="1">
        <v>65535</v>
      </c>
      <c r="CZ426" s="1">
        <v>65535</v>
      </c>
      <c r="DA426" s="1">
        <v>65535</v>
      </c>
      <c r="DB426" s="1">
        <v>65535</v>
      </c>
      <c r="DC426" s="1">
        <v>65535</v>
      </c>
      <c r="DD426" s="1">
        <v>65535</v>
      </c>
      <c r="DE426" s="1">
        <v>65535</v>
      </c>
      <c r="DF426" s="1">
        <v>65535</v>
      </c>
      <c r="DG426" s="1">
        <v>65535</v>
      </c>
      <c r="DH426" s="1">
        <v>65535</v>
      </c>
      <c r="DI426" s="1">
        <v>65535</v>
      </c>
      <c r="DJ426" s="1">
        <v>65535</v>
      </c>
      <c r="DK426" s="1">
        <v>65535</v>
      </c>
      <c r="DL426" s="1">
        <v>65535</v>
      </c>
      <c r="DM426" s="1">
        <v>65535</v>
      </c>
      <c r="DN426" s="1">
        <v>65535</v>
      </c>
      <c r="DO426" s="1">
        <v>65535</v>
      </c>
      <c r="DP426" s="1">
        <v>65535</v>
      </c>
      <c r="DQ426" s="1">
        <v>65535</v>
      </c>
      <c r="DR426" s="1">
        <v>65535</v>
      </c>
      <c r="DS426" s="1">
        <v>65535</v>
      </c>
      <c r="DT426" s="1">
        <v>65535</v>
      </c>
      <c r="DU426" s="1">
        <v>65535</v>
      </c>
      <c r="DV426" s="1">
        <v>65535</v>
      </c>
      <c r="DW426" s="1">
        <v>65535</v>
      </c>
      <c r="DX426" s="1">
        <v>65535</v>
      </c>
      <c r="DY426" s="1">
        <v>65535</v>
      </c>
      <c r="DZ426" s="1">
        <v>65535</v>
      </c>
      <c r="EA426" s="1">
        <v>65535</v>
      </c>
      <c r="EB426" s="1">
        <v>65535</v>
      </c>
      <c r="EC426" s="1">
        <v>65535</v>
      </c>
      <c r="ED426" s="1">
        <v>65535</v>
      </c>
      <c r="EE426" s="1">
        <v>65535</v>
      </c>
      <c r="EF426" s="1">
        <v>65535</v>
      </c>
      <c r="EG426" s="1">
        <v>65535</v>
      </c>
      <c r="EH426" s="1">
        <v>65535</v>
      </c>
      <c r="EI426" s="1">
        <v>65535</v>
      </c>
      <c r="EJ426" s="1">
        <v>65535</v>
      </c>
      <c r="EK426" s="1">
        <v>65535</v>
      </c>
      <c r="EL426" s="1">
        <v>65535</v>
      </c>
      <c r="EM426" s="1">
        <v>65535</v>
      </c>
      <c r="EN426" s="1">
        <v>65535</v>
      </c>
      <c r="EO426" s="1">
        <v>65535</v>
      </c>
      <c r="EP426" s="1">
        <v>65535</v>
      </c>
      <c r="EQ426" s="1">
        <v>65535</v>
      </c>
      <c r="ER426" s="1">
        <v>65535</v>
      </c>
      <c r="ES426" s="1">
        <v>65535</v>
      </c>
      <c r="ET426" s="1">
        <v>65535</v>
      </c>
      <c r="EU426" s="1">
        <v>65535</v>
      </c>
      <c r="EV426" s="1">
        <v>65535</v>
      </c>
      <c r="EW426" s="1">
        <v>65535</v>
      </c>
      <c r="EX426" s="1">
        <v>65535</v>
      </c>
      <c r="EY426" s="1">
        <v>65535</v>
      </c>
      <c r="EZ426" s="1">
        <v>65535</v>
      </c>
      <c r="FA426" s="1">
        <v>65535</v>
      </c>
      <c r="FB426" s="1">
        <v>65535</v>
      </c>
      <c r="FC426" s="1">
        <v>65535</v>
      </c>
      <c r="FD426" s="1">
        <v>65535</v>
      </c>
      <c r="FE426" s="1">
        <v>65535</v>
      </c>
      <c r="FF426" s="1">
        <v>65535</v>
      </c>
      <c r="FG426" s="1">
        <v>65535</v>
      </c>
      <c r="FH426" s="1">
        <v>65535</v>
      </c>
      <c r="FI426" s="1">
        <v>65535</v>
      </c>
      <c r="FJ426" s="1">
        <v>65535</v>
      </c>
      <c r="FK426" s="1">
        <v>65535</v>
      </c>
      <c r="FL426" s="1">
        <v>65535</v>
      </c>
      <c r="FM426" s="1">
        <v>65535</v>
      </c>
      <c r="FN426" s="1">
        <v>65535</v>
      </c>
      <c r="FO426" s="1">
        <v>65535</v>
      </c>
      <c r="FP426" s="1">
        <v>65535</v>
      </c>
      <c r="FQ426" s="1">
        <v>65535</v>
      </c>
      <c r="FR426" s="1">
        <v>65535</v>
      </c>
      <c r="FS426" s="1">
        <v>65535</v>
      </c>
      <c r="FT426" s="1">
        <v>65535</v>
      </c>
      <c r="FU426" s="1">
        <v>65535</v>
      </c>
      <c r="FV426" s="1">
        <v>65535</v>
      </c>
      <c r="FW426" s="1">
        <v>65535</v>
      </c>
      <c r="FX426" s="1">
        <v>65535</v>
      </c>
      <c r="FY426" s="1">
        <v>65535</v>
      </c>
      <c r="FZ426" s="1">
        <v>65535</v>
      </c>
      <c r="GA426" s="1">
        <v>65535</v>
      </c>
      <c r="GB426" s="1">
        <v>65535</v>
      </c>
      <c r="GC426" s="1">
        <v>65535</v>
      </c>
      <c r="GD426" s="1">
        <v>65535</v>
      </c>
      <c r="GE426" s="1">
        <v>65535</v>
      </c>
      <c r="GF426" s="1">
        <v>65535</v>
      </c>
      <c r="GG426" s="1">
        <v>65535</v>
      </c>
      <c r="GH426" s="1">
        <v>65535</v>
      </c>
      <c r="GI426" s="1">
        <v>65535</v>
      </c>
      <c r="GJ426" s="1">
        <v>65535</v>
      </c>
      <c r="GK426" s="1">
        <v>65535</v>
      </c>
      <c r="GL426" s="1">
        <v>65535</v>
      </c>
      <c r="GM426" s="1">
        <v>65535</v>
      </c>
      <c r="GN426" s="1">
        <v>65535</v>
      </c>
      <c r="GO426" s="1">
        <v>65535</v>
      </c>
      <c r="GP426" s="1">
        <v>65535</v>
      </c>
      <c r="GQ426" s="1">
        <v>65535</v>
      </c>
      <c r="GR426" s="1">
        <v>65535</v>
      </c>
      <c r="GS426" s="1">
        <v>65535</v>
      </c>
      <c r="GT426" s="1">
        <v>65535</v>
      </c>
      <c r="GU426" s="1">
        <v>65535</v>
      </c>
      <c r="GV426" s="1">
        <v>65535</v>
      </c>
      <c r="GW426" s="1">
        <v>65535</v>
      </c>
      <c r="GX426" s="1">
        <v>65535</v>
      </c>
      <c r="GY426" s="1">
        <v>65535</v>
      </c>
      <c r="GZ426" s="1">
        <v>65535</v>
      </c>
      <c r="HA426" s="1">
        <v>65535</v>
      </c>
      <c r="HB426" s="1">
        <v>65535</v>
      </c>
      <c r="HC426" s="1">
        <v>65535</v>
      </c>
      <c r="HD426" s="1">
        <v>65535</v>
      </c>
      <c r="HE426" s="1">
        <v>65535</v>
      </c>
      <c r="HF426" s="1">
        <v>2.6</v>
      </c>
      <c r="HG426" s="1">
        <v>1.8</v>
      </c>
      <c r="HH426" s="1">
        <v>1.9</v>
      </c>
      <c r="HI426" s="1">
        <v>2.1</v>
      </c>
      <c r="HJ426" s="1">
        <v>0.4</v>
      </c>
      <c r="HK426" s="1">
        <v>0.1</v>
      </c>
      <c r="HL426" s="1">
        <v>0.9</v>
      </c>
      <c r="HM426" s="1">
        <v>1.5</v>
      </c>
      <c r="HN426" s="1">
        <v>2.2000000000000002</v>
      </c>
      <c r="HO426" s="1">
        <v>3</v>
      </c>
      <c r="HP426" s="1">
        <v>2.6</v>
      </c>
      <c r="HQ426" s="1">
        <v>1.4</v>
      </c>
      <c r="HR426" s="1">
        <v>0.9</v>
      </c>
      <c r="HS426" s="1">
        <v>1.2</v>
      </c>
      <c r="HT426" s="1">
        <v>1.2</v>
      </c>
      <c r="HU426" s="1">
        <v>1.7</v>
      </c>
      <c r="HV426" s="1">
        <v>1.7</v>
      </c>
      <c r="HW426" s="1">
        <v>2.8</v>
      </c>
      <c r="HX426" s="1">
        <v>1.9</v>
      </c>
      <c r="HY426" s="1">
        <v>2.2999999999999998</v>
      </c>
      <c r="HZ426" s="1">
        <v>0.7</v>
      </c>
      <c r="IA426" s="1">
        <v>-1.8</v>
      </c>
      <c r="IB426" s="1">
        <v>-1.5</v>
      </c>
      <c r="IC426" s="1">
        <v>2.5</v>
      </c>
      <c r="ID426" s="1">
        <v>1</v>
      </c>
      <c r="IE426" s="1">
        <v>1.2</v>
      </c>
      <c r="IF426" s="1">
        <v>1.6</v>
      </c>
      <c r="IG426" s="1">
        <v>0.4</v>
      </c>
      <c r="IH426" s="1">
        <v>0.6</v>
      </c>
      <c r="II426" s="1">
        <v>1.2</v>
      </c>
      <c r="IJ426" s="1">
        <v>1.9</v>
      </c>
      <c r="IK426" s="1">
        <v>0.2</v>
      </c>
      <c r="IL426" s="1">
        <v>1.2</v>
      </c>
      <c r="IM426" s="1">
        <v>1.9</v>
      </c>
      <c r="IN426" s="1">
        <v>1.8</v>
      </c>
      <c r="IO426" s="1">
        <v>2.1</v>
      </c>
      <c r="IP426" s="1">
        <v>-1</v>
      </c>
      <c r="IQ426" s="1">
        <v>0.9</v>
      </c>
      <c r="IR426" s="1">
        <v>1.4</v>
      </c>
      <c r="IS426" s="1">
        <v>0.7</v>
      </c>
      <c r="IT426" s="1">
        <v>1.9</v>
      </c>
      <c r="IU426" s="1">
        <v>2</v>
      </c>
      <c r="IV426" s="1">
        <v>2.4</v>
      </c>
      <c r="IW426" s="1">
        <v>1.8</v>
      </c>
      <c r="IX426" s="1">
        <v>1.2</v>
      </c>
      <c r="IY426" s="1">
        <v>0.4</v>
      </c>
      <c r="IZ426" s="1">
        <v>-0.2</v>
      </c>
      <c r="JA426" s="1">
        <v>1.6</v>
      </c>
      <c r="JB426" s="1">
        <v>2.1</v>
      </c>
      <c r="JC426" s="1">
        <v>3.3</v>
      </c>
      <c r="JD426" s="1">
        <v>2</v>
      </c>
      <c r="JE426" s="1">
        <v>1.5</v>
      </c>
      <c r="JF426" s="1">
        <v>2.2999999999999998</v>
      </c>
      <c r="JG426" s="1">
        <v>0.5</v>
      </c>
      <c r="JH426" s="1">
        <v>1</v>
      </c>
      <c r="JI426" s="1">
        <v>2.1</v>
      </c>
      <c r="JJ426" s="1">
        <v>3</v>
      </c>
      <c r="JK426" s="1">
        <v>2.7</v>
      </c>
      <c r="JL426" s="1">
        <v>2.7</v>
      </c>
      <c r="JM426" s="1">
        <v>2</v>
      </c>
      <c r="JN426" s="1">
        <v>0</v>
      </c>
      <c r="JO426" s="1">
        <v>2.6</v>
      </c>
      <c r="JP426" s="1">
        <v>2.2000000000000002</v>
      </c>
      <c r="JQ426" s="1">
        <v>1.2</v>
      </c>
      <c r="JR426" s="1">
        <v>1.8</v>
      </c>
      <c r="JS426" s="1">
        <v>2</v>
      </c>
      <c r="JT426" s="1">
        <v>2.6</v>
      </c>
      <c r="JU426" s="1">
        <v>2.2000000000000002</v>
      </c>
      <c r="JV426" s="1">
        <v>2.8</v>
      </c>
      <c r="JW426" s="1">
        <v>2.8</v>
      </c>
      <c r="JX426" s="1">
        <v>2.1</v>
      </c>
      <c r="JY426" s="1">
        <v>2</v>
      </c>
      <c r="JZ426" s="1">
        <v>1.1000000000000001</v>
      </c>
      <c r="KA426" s="1">
        <v>2.4</v>
      </c>
      <c r="KB426" s="1">
        <v>0.7</v>
      </c>
      <c r="KC426" s="1">
        <v>1.7</v>
      </c>
      <c r="KD426" s="1">
        <v>1.6</v>
      </c>
      <c r="KE426" s="1">
        <v>1.7</v>
      </c>
      <c r="KF426" s="1">
        <v>2</v>
      </c>
      <c r="KG426" s="1">
        <v>1.4</v>
      </c>
      <c r="KH426" s="1">
        <v>3</v>
      </c>
      <c r="KI426" s="1">
        <v>-0.1</v>
      </c>
      <c r="KJ426" s="1">
        <v>1.9</v>
      </c>
      <c r="KK426" s="1">
        <v>2.5</v>
      </c>
      <c r="KL426" s="1">
        <v>2.2999999999999998</v>
      </c>
      <c r="KM426" s="1">
        <v>2.5</v>
      </c>
      <c r="KN426" s="1">
        <v>3.1</v>
      </c>
      <c r="KO426" s="1">
        <v>1.9</v>
      </c>
      <c r="KP426" s="1">
        <v>1.9</v>
      </c>
      <c r="KQ426" s="1">
        <v>2.6</v>
      </c>
      <c r="KR426" s="1">
        <v>1.9</v>
      </c>
      <c r="KS426" s="1">
        <v>2.9</v>
      </c>
      <c r="KT426" s="1">
        <v>1.9</v>
      </c>
      <c r="KU426" s="1">
        <v>2.7</v>
      </c>
      <c r="KV426" s="1">
        <v>2.5</v>
      </c>
      <c r="KW426" s="1">
        <v>2.7</v>
      </c>
      <c r="KX426" s="1">
        <v>2.2000000000000002</v>
      </c>
      <c r="KY426" s="1">
        <v>2.5</v>
      </c>
      <c r="KZ426" s="1">
        <v>1.7</v>
      </c>
      <c r="LA426" s="1">
        <v>1.9</v>
      </c>
      <c r="LB426" s="1">
        <v>2.7</v>
      </c>
      <c r="LC426" s="1">
        <v>3.6</v>
      </c>
      <c r="LD426" s="1">
        <v>3.2</v>
      </c>
      <c r="LE426" s="1">
        <v>3.2</v>
      </c>
      <c r="LF426" s="1">
        <v>2.9</v>
      </c>
      <c r="LG426" s="1">
        <v>3.5</v>
      </c>
      <c r="LH426" s="1">
        <v>2.2000000000000002</v>
      </c>
      <c r="LI426" s="1">
        <v>4.0999999999999996</v>
      </c>
      <c r="LJ426" s="1">
        <v>3.9</v>
      </c>
      <c r="LK426" s="1">
        <v>4.7</v>
      </c>
      <c r="LL426" s="1">
        <v>4</v>
      </c>
      <c r="LM426" s="1">
        <v>3.9</v>
      </c>
      <c r="LN426" s="1">
        <v>3.7</v>
      </c>
      <c r="LO426" s="1">
        <v>3.9</v>
      </c>
      <c r="LP426" s="1">
        <v>3.6</v>
      </c>
      <c r="LQ426" s="1">
        <v>3.7</v>
      </c>
      <c r="LR426" s="1">
        <v>2.8</v>
      </c>
      <c r="LS426" s="1">
        <v>2.4</v>
      </c>
      <c r="LT426" s="1">
        <v>3.1</v>
      </c>
      <c r="LU426" s="1">
        <v>3</v>
      </c>
      <c r="LV426" s="1">
        <v>3.2</v>
      </c>
      <c r="LW426" s="1">
        <v>3.5</v>
      </c>
      <c r="LX426" s="1">
        <v>3</v>
      </c>
      <c r="LY426" s="1">
        <v>2.7</v>
      </c>
      <c r="LZ426" s="1">
        <v>2.8</v>
      </c>
      <c r="MA426" s="1">
        <v>4</v>
      </c>
      <c r="MB426" s="1">
        <v>3.3</v>
      </c>
      <c r="MC426" s="1">
        <v>3</v>
      </c>
      <c r="MD426" s="1">
        <v>3.5</v>
      </c>
      <c r="ME426" s="1">
        <v>65535</v>
      </c>
      <c r="MF426" s="1">
        <v>65535</v>
      </c>
      <c r="MG426" s="1">
        <v>65535</v>
      </c>
      <c r="MH426" s="1">
        <v>65535</v>
      </c>
      <c r="MI426" s="1">
        <v>65535</v>
      </c>
      <c r="MJ426" s="1">
        <v>65535</v>
      </c>
      <c r="MK426" s="1">
        <v>65535</v>
      </c>
      <c r="ML426" s="1">
        <v>65535</v>
      </c>
      <c r="MM426" s="1">
        <v>65535</v>
      </c>
      <c r="MN426" s="1">
        <v>65535</v>
      </c>
      <c r="MO426" s="1">
        <v>65535</v>
      </c>
      <c r="MP426" s="1">
        <v>65535</v>
      </c>
      <c r="MQ426" s="1">
        <v>65535</v>
      </c>
      <c r="MR426" s="1">
        <v>65535</v>
      </c>
      <c r="MS426" s="1">
        <v>65535</v>
      </c>
      <c r="MT426" s="1">
        <v>65535</v>
      </c>
      <c r="MU426" s="1">
        <v>65535</v>
      </c>
      <c r="MV426" s="1">
        <v>65535</v>
      </c>
      <c r="MW426" s="1">
        <v>65535</v>
      </c>
      <c r="MX426" s="1">
        <v>65535</v>
      </c>
      <c r="MY426" s="1">
        <v>65535</v>
      </c>
      <c r="MZ426" s="1">
        <v>65535</v>
      </c>
      <c r="NA426" s="1">
        <v>65535</v>
      </c>
      <c r="NB426" s="1">
        <v>65535</v>
      </c>
      <c r="NC426" s="1">
        <v>65535</v>
      </c>
      <c r="ND426" s="1">
        <v>65535</v>
      </c>
      <c r="NE426" s="1">
        <v>65535</v>
      </c>
      <c r="NF426" s="1">
        <v>65535</v>
      </c>
      <c r="NG426" s="1">
        <v>65535</v>
      </c>
      <c r="NH426" s="1">
        <v>65535</v>
      </c>
      <c r="NI426" s="1">
        <v>4.5</v>
      </c>
      <c r="NJ426" s="6">
        <f t="shared" si="319"/>
        <v>0</v>
      </c>
      <c r="NK426" s="3">
        <f t="shared" si="320"/>
        <v>0</v>
      </c>
      <c r="NL426" s="3">
        <f t="shared" si="321"/>
        <v>0</v>
      </c>
      <c r="NM426" s="3">
        <f t="shared" si="322"/>
        <v>0</v>
      </c>
      <c r="NN426" s="3">
        <f t="shared" si="323"/>
        <v>0</v>
      </c>
      <c r="NO426" s="3">
        <f t="shared" si="324"/>
        <v>0</v>
      </c>
      <c r="NP426" s="3">
        <f t="shared" si="325"/>
        <v>0.22580645161290322</v>
      </c>
      <c r="NQ426" s="3">
        <f t="shared" si="326"/>
        <v>1</v>
      </c>
      <c r="NR426" s="3">
        <f t="shared" si="327"/>
        <v>1</v>
      </c>
      <c r="NS426" s="3">
        <f t="shared" si="328"/>
        <v>1</v>
      </c>
      <c r="NT426" s="3">
        <f t="shared" si="329"/>
        <v>1</v>
      </c>
      <c r="NU426" s="3">
        <f t="shared" si="330"/>
        <v>3.2258064516129031E-2</v>
      </c>
      <c r="NV426" s="3">
        <f t="shared" si="331"/>
        <v>0.35616438356164382</v>
      </c>
      <c r="NW426" s="5" t="e">
        <f t="shared" si="332"/>
        <v>#N/A</v>
      </c>
      <c r="NX426" s="1" t="e">
        <f t="shared" si="333"/>
        <v>#N/A</v>
      </c>
      <c r="NY426" s="1" t="e">
        <f t="shared" si="334"/>
        <v>#N/A</v>
      </c>
      <c r="NZ426" s="1" t="e">
        <f t="shared" si="335"/>
        <v>#N/A</v>
      </c>
      <c r="OA426" s="1" t="e">
        <f t="shared" si="336"/>
        <v>#N/A</v>
      </c>
      <c r="OB426" s="1" t="e">
        <f t="shared" si="337"/>
        <v>#N/A</v>
      </c>
      <c r="OC426" s="1" t="e">
        <f t="shared" si="338"/>
        <v>#N/A</v>
      </c>
      <c r="OD426" s="1">
        <f t="shared" si="339"/>
        <v>1.2677419354838708</v>
      </c>
      <c r="OE426" s="1">
        <f t="shared" si="340"/>
        <v>1.7666666666666671</v>
      </c>
      <c r="OF426" s="1">
        <f t="shared" si="341"/>
        <v>2.0935483870967739</v>
      </c>
      <c r="OG426" s="1">
        <f t="shared" si="342"/>
        <v>3.3</v>
      </c>
      <c r="OH426" s="1" t="e">
        <f t="shared" si="343"/>
        <v>#N/A</v>
      </c>
      <c r="OI426" s="111" t="e">
        <f>NA()</f>
        <v>#N/A</v>
      </c>
      <c r="OJ426" s="112" t="e">
        <f>NA()</f>
        <v>#N/A</v>
      </c>
      <c r="OK426" s="112" t="e">
        <f>NA()</f>
        <v>#N/A</v>
      </c>
      <c r="OL426" s="112" t="e">
        <f>NA()</f>
        <v>#N/A</v>
      </c>
      <c r="OM426" s="112" t="e">
        <f>NA()</f>
        <v>#N/A</v>
      </c>
      <c r="ON426" s="112" t="e">
        <f>NA()</f>
        <v>#N/A</v>
      </c>
      <c r="OO426" s="112" t="e">
        <f>NA()</f>
        <v>#N/A</v>
      </c>
      <c r="OP426" s="112" t="e">
        <f>NA()</f>
        <v>#N/A</v>
      </c>
      <c r="OQ426" s="112" t="e">
        <f>NA()</f>
        <v>#N/A</v>
      </c>
      <c r="OR426" s="112" t="e">
        <f>NA()</f>
        <v>#N/A</v>
      </c>
      <c r="OS426" s="112" t="e">
        <f>NA()</f>
        <v>#N/A</v>
      </c>
      <c r="OT426" s="112" t="e">
        <f>NA()</f>
        <v>#N/A</v>
      </c>
      <c r="OU426" s="5" t="e">
        <f t="shared" si="295"/>
        <v>#N/A</v>
      </c>
      <c r="OV426" s="1" t="e">
        <f t="shared" si="296"/>
        <v>#N/A</v>
      </c>
      <c r="OW426" s="1" t="e">
        <f t="shared" si="297"/>
        <v>#N/A</v>
      </c>
      <c r="OX426" s="1" t="e">
        <f t="shared" si="298"/>
        <v>#N/A</v>
      </c>
      <c r="OY426" s="1" t="e">
        <f t="shared" si="299"/>
        <v>#N/A</v>
      </c>
      <c r="OZ426" s="1" t="e">
        <f t="shared" si="300"/>
        <v>#N/A</v>
      </c>
      <c r="PA426" s="1" t="e">
        <f t="shared" si="301"/>
        <v>#N/A</v>
      </c>
      <c r="PB426" s="1" t="e">
        <f t="shared" si="302"/>
        <v>#N/A</v>
      </c>
      <c r="PC426" s="1" t="e">
        <f t="shared" si="303"/>
        <v>#N/A</v>
      </c>
      <c r="PD426" s="1" t="e">
        <f t="shared" si="304"/>
        <v>#N/A</v>
      </c>
      <c r="PE426" s="1" t="e">
        <f t="shared" si="305"/>
        <v>#N/A</v>
      </c>
      <c r="PF426" s="1" t="e">
        <f t="shared" si="306"/>
        <v>#N/A</v>
      </c>
      <c r="PG426" s="111" t="e">
        <f>NA()</f>
        <v>#N/A</v>
      </c>
      <c r="PH426" s="112" t="e">
        <f>NA()</f>
        <v>#N/A</v>
      </c>
      <c r="PI426" s="112" t="e">
        <f>NA()</f>
        <v>#N/A</v>
      </c>
      <c r="PJ426" s="112" t="e">
        <f>NA()</f>
        <v>#N/A</v>
      </c>
      <c r="PK426" s="112" t="e">
        <f>NA()</f>
        <v>#N/A</v>
      </c>
      <c r="PL426" s="112" t="e">
        <f>NA()</f>
        <v>#N/A</v>
      </c>
      <c r="PM426" s="112" t="e">
        <f>NA()</f>
        <v>#N/A</v>
      </c>
      <c r="PN426" s="112" t="e">
        <f>NA()</f>
        <v>#N/A</v>
      </c>
      <c r="PO426" s="112" t="e">
        <f>NA()</f>
        <v>#N/A</v>
      </c>
      <c r="PP426" s="112" t="e">
        <f>NA()</f>
        <v>#N/A</v>
      </c>
      <c r="PQ426" s="112" t="e">
        <f>NA()</f>
        <v>#N/A</v>
      </c>
      <c r="PR426" s="137" t="e">
        <f>NA()</f>
        <v>#N/A</v>
      </c>
      <c r="PS426" s="5" t="e">
        <f t="array" ref="PS426">+IF(ISERROR($NW426)=FALSE,MIN(IF($H426:$AL426&lt;65534,$H426:$AL426,"")),NA())</f>
        <v>#N/A</v>
      </c>
      <c r="PT426" s="1" t="e">
        <f t="array" ref="PT426">+IF(ISERROR($NX426)=FALSE,MIN(IF($AM426:$BN426&lt;65534,$AM426:$BN426,"")),NA())</f>
        <v>#N/A</v>
      </c>
      <c r="PU426" s="1" t="e">
        <f t="array" ref="PU426">+IF(ISERROR($NY426)=FALSE,MIN(IF($BP426:$CT426&lt;65534,$BP426:$CT426,"")),NA())</f>
        <v>#N/A</v>
      </c>
      <c r="PV426" s="1" t="e">
        <f t="array" ref="PV426">+IF(ISERROR($NZ426)=FALSE,MIN(IF($CU426:$DX426&lt;65534,$CU426:$DX426,"")),NA())</f>
        <v>#N/A</v>
      </c>
      <c r="PW426" s="1" t="e">
        <f t="array" ref="PW426">+IF(ISERROR($OA426)=FALSE,MIN(IF($DY426:$FC426&lt;65534,$DY426:$FC426,"")),NA())</f>
        <v>#N/A</v>
      </c>
      <c r="PX426" s="1" t="e">
        <f t="array" ref="PX426">+IF(ISERROR($OB426)=FALSE,MIN(IF($FD426:$GG426&lt;65534,$FD426:$GG426,"")),NA())</f>
        <v>#N/A</v>
      </c>
      <c r="PY426" s="1" t="e">
        <f t="array" ref="PY426">+IF(ISERROR($OC426)=FALSE,MIN(IF($GH426:$HL426&lt;65534,$GH426:$HL426,"")),NA())</f>
        <v>#N/A</v>
      </c>
      <c r="PZ426" s="1">
        <f t="array" ref="PZ426">+IF(ISERROR($OD426)=FALSE,MIN(IF($HM426:$IQ426&lt;65534,$HM426:$IQ426,"")),NA())</f>
        <v>-1.8</v>
      </c>
      <c r="QA426" s="1">
        <f t="array" ref="QA426">+IF(ISERROR($OE426)=FALSE,MIN(IF($IR426:$JU426&lt;65534,$IR426:$JU426,"")),NA())</f>
        <v>-0.2</v>
      </c>
      <c r="QB426" s="1">
        <f t="array" ref="QB426">+IF(ISERROR($OF426)=FALSE,MIN(IF($JV426:$KZ426&lt;65534,$JV426:$KZ426,"")),NA())</f>
        <v>-0.1</v>
      </c>
      <c r="QC426" s="1">
        <f t="array" ref="QC426">+IF(ISERROR($OG426)=FALSE,MIN(IF($LA426:$MD426&lt;65534,$LA426:$MD426,"")),NA())</f>
        <v>1.9</v>
      </c>
      <c r="QD426" s="1" t="e">
        <f t="array" ref="QD426">+IF(ISERROR($OH426)=FALSE,MIN(IF($ME426:$NI426&lt;65534,$ME426:$NI426,"")),NA())</f>
        <v>#N/A</v>
      </c>
      <c r="QE426" s="5" t="e">
        <f t="shared" si="307"/>
        <v>#N/A</v>
      </c>
      <c r="QF426" s="1" t="e">
        <f t="shared" si="308"/>
        <v>#N/A</v>
      </c>
      <c r="QG426" s="1" t="e">
        <f t="shared" si="309"/>
        <v>#N/A</v>
      </c>
      <c r="QH426" s="1" t="e">
        <f t="shared" si="310"/>
        <v>#N/A</v>
      </c>
      <c r="QI426" s="1" t="e">
        <f t="shared" si="311"/>
        <v>#N/A</v>
      </c>
      <c r="QJ426" s="1" t="e">
        <f t="shared" si="312"/>
        <v>#N/A</v>
      </c>
      <c r="QK426" s="1" t="e">
        <f t="shared" si="313"/>
        <v>#N/A</v>
      </c>
      <c r="QL426" s="1" t="e">
        <f t="shared" si="314"/>
        <v>#N/A</v>
      </c>
      <c r="QM426" s="1" t="e">
        <f t="shared" si="315"/>
        <v>#N/A</v>
      </c>
      <c r="QN426" s="1" t="e">
        <f t="shared" si="316"/>
        <v>#N/A</v>
      </c>
      <c r="QO426" s="1" t="e">
        <f t="shared" si="317"/>
        <v>#N/A</v>
      </c>
      <c r="QP426" s="1" t="e">
        <f t="shared" si="318"/>
        <v>#N/A</v>
      </c>
      <c r="QQ426" s="5" t="s">
        <v>893</v>
      </c>
    </row>
    <row r="427" spans="1:459" s="1" customFormat="1" x14ac:dyDescent="0.2">
      <c r="A427" s="130">
        <v>52055170</v>
      </c>
      <c r="B427" s="131">
        <v>-77.491194444444446</v>
      </c>
      <c r="C427" s="131">
        <v>0.9303055555555555</v>
      </c>
      <c r="D427" s="132">
        <v>2450</v>
      </c>
      <c r="E427" s="133" t="s">
        <v>783</v>
      </c>
      <c r="F427" s="133" t="s">
        <v>784</v>
      </c>
      <c r="G427" s="133" t="s">
        <v>152</v>
      </c>
      <c r="H427" s="1">
        <v>65535</v>
      </c>
      <c r="I427" s="1">
        <v>11.8</v>
      </c>
      <c r="J427" s="1">
        <v>12.2</v>
      </c>
      <c r="K427" s="1">
        <v>12</v>
      </c>
      <c r="L427" s="1">
        <v>11.3</v>
      </c>
      <c r="M427" s="1">
        <v>9.6</v>
      </c>
      <c r="N427" s="1">
        <v>12.1</v>
      </c>
      <c r="O427" s="1">
        <v>11.1</v>
      </c>
      <c r="P427" s="1">
        <v>10.7</v>
      </c>
      <c r="Q427" s="1">
        <v>11.3</v>
      </c>
      <c r="R427" s="1">
        <v>11.7</v>
      </c>
      <c r="S427" s="1">
        <v>10.5</v>
      </c>
      <c r="T427" s="1">
        <v>11</v>
      </c>
      <c r="U427" s="1">
        <v>12.3</v>
      </c>
      <c r="V427" s="1">
        <v>12.6</v>
      </c>
      <c r="W427" s="1">
        <v>12.4</v>
      </c>
      <c r="X427" s="1">
        <v>12.8</v>
      </c>
      <c r="Y427" s="1">
        <v>12.3</v>
      </c>
      <c r="Z427" s="1">
        <v>12.1</v>
      </c>
      <c r="AA427" s="1">
        <v>12.6</v>
      </c>
      <c r="AB427" s="1">
        <v>12.1</v>
      </c>
      <c r="AC427" s="1">
        <v>13.4</v>
      </c>
      <c r="AD427" s="1">
        <v>14.3</v>
      </c>
      <c r="AE427" s="1">
        <v>13.8</v>
      </c>
      <c r="AF427" s="1">
        <v>13.8</v>
      </c>
      <c r="AG427" s="1">
        <v>14.1</v>
      </c>
      <c r="AH427" s="1">
        <v>13.4</v>
      </c>
      <c r="AI427" s="1">
        <v>12.4</v>
      </c>
      <c r="AJ427" s="1">
        <v>12.1</v>
      </c>
      <c r="AK427" s="1">
        <v>12.8</v>
      </c>
      <c r="AL427" s="1">
        <v>12.4</v>
      </c>
      <c r="AM427" s="1">
        <v>65535</v>
      </c>
      <c r="AN427" s="1">
        <v>12.7</v>
      </c>
      <c r="AO427" s="1">
        <v>11.3</v>
      </c>
      <c r="AP427" s="1">
        <v>12.7</v>
      </c>
      <c r="AQ427" s="1">
        <v>12.9</v>
      </c>
      <c r="AR427" s="1">
        <v>13.3</v>
      </c>
      <c r="AS427" s="1">
        <v>13.3</v>
      </c>
      <c r="AT427" s="1">
        <v>12.7</v>
      </c>
      <c r="AU427" s="1">
        <v>12.8</v>
      </c>
      <c r="AV427" s="1">
        <v>13</v>
      </c>
      <c r="AW427" s="1">
        <v>12.5</v>
      </c>
      <c r="AX427" s="1">
        <v>12.7</v>
      </c>
      <c r="AY427" s="1">
        <v>13.4</v>
      </c>
      <c r="AZ427" s="1">
        <v>12.2</v>
      </c>
      <c r="BA427" s="1">
        <v>8.8000000000000007</v>
      </c>
      <c r="BB427" s="1">
        <v>11.2</v>
      </c>
      <c r="BC427" s="1">
        <v>12.1</v>
      </c>
      <c r="BD427" s="1">
        <v>12.8</v>
      </c>
      <c r="BE427" s="1">
        <v>13.8</v>
      </c>
      <c r="BF427" s="1">
        <v>13.7</v>
      </c>
      <c r="BG427" s="1">
        <v>12.5</v>
      </c>
      <c r="BH427" s="1">
        <v>13</v>
      </c>
      <c r="BI427" s="1">
        <v>12.7</v>
      </c>
      <c r="BJ427" s="1">
        <v>12.4</v>
      </c>
      <c r="BK427" s="1">
        <v>11.7</v>
      </c>
      <c r="BL427" s="1">
        <v>11.9</v>
      </c>
      <c r="BM427" s="1">
        <v>13.4</v>
      </c>
      <c r="BN427" s="1">
        <v>12.9</v>
      </c>
      <c r="BO427" s="102"/>
      <c r="BP427" s="1">
        <v>12.8</v>
      </c>
      <c r="BQ427" s="1">
        <v>11.6</v>
      </c>
      <c r="BR427" s="1">
        <v>11.7</v>
      </c>
      <c r="BS427" s="1">
        <v>9.6</v>
      </c>
      <c r="BT427" s="1">
        <v>11.1</v>
      </c>
      <c r="BU427" s="1">
        <v>11.6</v>
      </c>
      <c r="BV427" s="1">
        <v>11.5</v>
      </c>
      <c r="BW427" s="1">
        <v>11.1</v>
      </c>
      <c r="BX427" s="1">
        <v>13.7</v>
      </c>
      <c r="BY427" s="1">
        <v>13.5</v>
      </c>
      <c r="BZ427" s="1">
        <v>13.4</v>
      </c>
      <c r="CA427" s="1">
        <v>10.199999999999999</v>
      </c>
      <c r="CB427" s="1">
        <v>11.5</v>
      </c>
      <c r="CC427" s="1">
        <v>13</v>
      </c>
      <c r="CD427" s="1">
        <v>11.8</v>
      </c>
      <c r="CE427" s="1">
        <v>10</v>
      </c>
      <c r="CF427" s="1">
        <v>14</v>
      </c>
      <c r="CG427" s="1">
        <v>13.2</v>
      </c>
      <c r="CH427" s="1">
        <v>12.7</v>
      </c>
      <c r="CI427" s="1">
        <v>12.3</v>
      </c>
      <c r="CJ427" s="1">
        <v>11.7</v>
      </c>
      <c r="CK427" s="1">
        <v>12.8</v>
      </c>
      <c r="CL427" s="1">
        <v>65535</v>
      </c>
      <c r="CM427" s="1">
        <v>65535</v>
      </c>
      <c r="CN427" s="1">
        <v>65535</v>
      </c>
      <c r="CO427" s="1">
        <v>65535</v>
      </c>
      <c r="CP427" s="1">
        <v>65535</v>
      </c>
      <c r="CQ427" s="1">
        <v>65535</v>
      </c>
      <c r="CR427" s="1">
        <v>65535</v>
      </c>
      <c r="CS427" s="1">
        <v>65535</v>
      </c>
      <c r="CT427" s="1">
        <v>65535</v>
      </c>
      <c r="CU427" s="1">
        <v>65535</v>
      </c>
      <c r="CV427" s="1">
        <v>65535</v>
      </c>
      <c r="CW427" s="1">
        <v>65535</v>
      </c>
      <c r="CX427" s="1">
        <v>65535</v>
      </c>
      <c r="CY427" s="1">
        <v>65535</v>
      </c>
      <c r="CZ427" s="1">
        <v>65535</v>
      </c>
      <c r="DA427" s="1">
        <v>65535</v>
      </c>
      <c r="DB427" s="1">
        <v>65535</v>
      </c>
      <c r="DC427" s="1">
        <v>65535</v>
      </c>
      <c r="DD427" s="1">
        <v>65535</v>
      </c>
      <c r="DE427" s="1">
        <v>65535</v>
      </c>
      <c r="DF427" s="1">
        <v>65535</v>
      </c>
      <c r="DG427" s="1">
        <v>65535</v>
      </c>
      <c r="DH427" s="1">
        <v>65535</v>
      </c>
      <c r="DI427" s="1">
        <v>65535</v>
      </c>
      <c r="DJ427" s="1">
        <v>65535</v>
      </c>
      <c r="DK427" s="1">
        <v>65535</v>
      </c>
      <c r="DL427" s="1">
        <v>65535</v>
      </c>
      <c r="DM427" s="1">
        <v>65535</v>
      </c>
      <c r="DN427" s="1">
        <v>65535</v>
      </c>
      <c r="DO427" s="1">
        <v>65535</v>
      </c>
      <c r="DP427" s="1">
        <v>65535</v>
      </c>
      <c r="DQ427" s="1">
        <v>65535</v>
      </c>
      <c r="DR427" s="1">
        <v>65535</v>
      </c>
      <c r="DS427" s="1">
        <v>65535</v>
      </c>
      <c r="DT427" s="1">
        <v>65535</v>
      </c>
      <c r="DU427" s="1">
        <v>65535</v>
      </c>
      <c r="DV427" s="1">
        <v>65535</v>
      </c>
      <c r="DW427" s="1">
        <v>65535</v>
      </c>
      <c r="DX427" s="1">
        <v>65535</v>
      </c>
      <c r="DY427" s="1">
        <v>65535</v>
      </c>
      <c r="DZ427" s="1">
        <v>65535</v>
      </c>
      <c r="EA427" s="1">
        <v>65535</v>
      </c>
      <c r="EB427" s="1">
        <v>65535</v>
      </c>
      <c r="EC427" s="1">
        <v>65535</v>
      </c>
      <c r="ED427" s="1">
        <v>65535</v>
      </c>
      <c r="EE427" s="1">
        <v>65535</v>
      </c>
      <c r="EF427" s="1">
        <v>65535</v>
      </c>
      <c r="EG427" s="1">
        <v>65535</v>
      </c>
      <c r="EH427" s="1">
        <v>65535</v>
      </c>
      <c r="EI427" s="1">
        <v>65535</v>
      </c>
      <c r="EJ427" s="1">
        <v>65535</v>
      </c>
      <c r="EK427" s="1">
        <v>65535</v>
      </c>
      <c r="EL427" s="1">
        <v>65535</v>
      </c>
      <c r="EM427" s="1">
        <v>65535</v>
      </c>
      <c r="EN427" s="1">
        <v>65535</v>
      </c>
      <c r="EO427" s="1">
        <v>65535</v>
      </c>
      <c r="EP427" s="1">
        <v>65535</v>
      </c>
      <c r="EQ427" s="1">
        <v>65535</v>
      </c>
      <c r="ER427" s="1">
        <v>65535</v>
      </c>
      <c r="ES427" s="1">
        <v>65535</v>
      </c>
      <c r="ET427" s="1">
        <v>65535</v>
      </c>
      <c r="EU427" s="1">
        <v>65535</v>
      </c>
      <c r="EV427" s="1">
        <v>65535</v>
      </c>
      <c r="EW427" s="1">
        <v>65535</v>
      </c>
      <c r="EX427" s="1">
        <v>65535</v>
      </c>
      <c r="EY427" s="1">
        <v>65535</v>
      </c>
      <c r="EZ427" s="1">
        <v>65535</v>
      </c>
      <c r="FA427" s="1">
        <v>65535</v>
      </c>
      <c r="FB427" s="1">
        <v>65535</v>
      </c>
      <c r="FC427" s="1">
        <v>65535</v>
      </c>
      <c r="FD427" s="1">
        <v>65535</v>
      </c>
      <c r="FE427" s="1">
        <v>65535</v>
      </c>
      <c r="FF427" s="1">
        <v>65535</v>
      </c>
      <c r="FG427" s="1">
        <v>65535</v>
      </c>
      <c r="FH427" s="1">
        <v>65535</v>
      </c>
      <c r="FI427" s="1">
        <v>65535</v>
      </c>
      <c r="FJ427" s="1">
        <v>65535</v>
      </c>
      <c r="FK427" s="1">
        <v>65535</v>
      </c>
      <c r="FL427" s="1">
        <v>65535</v>
      </c>
      <c r="FM427" s="1">
        <v>65535</v>
      </c>
      <c r="FN427" s="1">
        <v>65535</v>
      </c>
      <c r="FO427" s="1">
        <v>65535</v>
      </c>
      <c r="FP427" s="1">
        <v>65535</v>
      </c>
      <c r="FQ427" s="1">
        <v>65535</v>
      </c>
      <c r="FR427" s="1">
        <v>65535</v>
      </c>
      <c r="FS427" s="1">
        <v>65535</v>
      </c>
      <c r="FT427" s="1">
        <v>65535</v>
      </c>
      <c r="FU427" s="1">
        <v>65535</v>
      </c>
      <c r="FV427" s="1">
        <v>65535</v>
      </c>
      <c r="FW427" s="1">
        <v>65535</v>
      </c>
      <c r="FX427" s="1">
        <v>65535</v>
      </c>
      <c r="FY427" s="1">
        <v>65535</v>
      </c>
      <c r="FZ427" s="1">
        <v>65535</v>
      </c>
      <c r="GA427" s="1">
        <v>65535</v>
      </c>
      <c r="GB427" s="1">
        <v>65535</v>
      </c>
      <c r="GC427" s="1">
        <v>65535</v>
      </c>
      <c r="GD427" s="1">
        <v>65535</v>
      </c>
      <c r="GE427" s="1">
        <v>65535</v>
      </c>
      <c r="GF427" s="1">
        <v>65535</v>
      </c>
      <c r="GG427" s="1">
        <v>65535</v>
      </c>
      <c r="GH427" s="1">
        <v>65535</v>
      </c>
      <c r="GI427" s="1">
        <v>65535</v>
      </c>
      <c r="GJ427" s="1">
        <v>65535</v>
      </c>
      <c r="GK427" s="1">
        <v>65535</v>
      </c>
      <c r="GL427" s="1">
        <v>65535</v>
      </c>
      <c r="GM427" s="1">
        <v>65535</v>
      </c>
      <c r="GN427" s="1">
        <v>65535</v>
      </c>
      <c r="GO427" s="1">
        <v>65535</v>
      </c>
      <c r="GP427" s="1">
        <v>65535</v>
      </c>
      <c r="GQ427" s="1">
        <v>65535</v>
      </c>
      <c r="GR427" s="1">
        <v>65535</v>
      </c>
      <c r="GS427" s="1">
        <v>65535</v>
      </c>
      <c r="GT427" s="1">
        <v>65535</v>
      </c>
      <c r="GU427" s="1">
        <v>65535</v>
      </c>
      <c r="GV427" s="1">
        <v>65535</v>
      </c>
      <c r="GW427" s="1">
        <v>65535</v>
      </c>
      <c r="GX427" s="1">
        <v>65535</v>
      </c>
      <c r="GY427" s="1">
        <v>65535</v>
      </c>
      <c r="GZ427" s="1">
        <v>65535</v>
      </c>
      <c r="HA427" s="1">
        <v>65535</v>
      </c>
      <c r="HB427" s="1">
        <v>65535</v>
      </c>
      <c r="HC427" s="1">
        <v>65535</v>
      </c>
      <c r="HD427" s="1">
        <v>65535</v>
      </c>
      <c r="HE427" s="1">
        <v>65535</v>
      </c>
      <c r="HF427" s="1">
        <v>65535</v>
      </c>
      <c r="HG427" s="1">
        <v>65535</v>
      </c>
      <c r="HH427" s="1">
        <v>65535</v>
      </c>
      <c r="HI427" s="1">
        <v>65535</v>
      </c>
      <c r="HJ427" s="1">
        <v>65535</v>
      </c>
      <c r="HK427" s="1">
        <v>65535</v>
      </c>
      <c r="HL427" s="1">
        <v>65535</v>
      </c>
      <c r="HM427" s="1">
        <v>65535</v>
      </c>
      <c r="HN427" s="1">
        <v>65535</v>
      </c>
      <c r="HO427" s="1">
        <v>65535</v>
      </c>
      <c r="HP427" s="1">
        <v>65535</v>
      </c>
      <c r="HQ427" s="1">
        <v>65535</v>
      </c>
      <c r="HR427" s="1">
        <v>12.1</v>
      </c>
      <c r="HS427" s="1">
        <v>11.8</v>
      </c>
      <c r="HT427" s="1">
        <v>12.1</v>
      </c>
      <c r="HU427" s="1">
        <v>12.7</v>
      </c>
      <c r="HV427" s="1">
        <v>13.2</v>
      </c>
      <c r="HW427" s="1">
        <v>11.5</v>
      </c>
      <c r="HX427" s="1">
        <v>12.8</v>
      </c>
      <c r="HY427" s="1">
        <v>11.4</v>
      </c>
      <c r="HZ427" s="1">
        <v>10.9</v>
      </c>
      <c r="IA427" s="1">
        <v>9.1</v>
      </c>
      <c r="IB427" s="1">
        <v>10</v>
      </c>
      <c r="IC427" s="1">
        <v>10.7</v>
      </c>
      <c r="ID427" s="1">
        <v>10.9</v>
      </c>
      <c r="IE427" s="1">
        <v>12.3</v>
      </c>
      <c r="IF427" s="1">
        <v>11.7</v>
      </c>
      <c r="IG427" s="1">
        <v>10.4</v>
      </c>
      <c r="IH427" s="1">
        <v>10.6</v>
      </c>
      <c r="II427" s="1">
        <v>9.8000000000000007</v>
      </c>
      <c r="IJ427" s="1">
        <v>12.1</v>
      </c>
      <c r="IK427" s="1">
        <v>10.7</v>
      </c>
      <c r="IL427" s="1">
        <v>11.4</v>
      </c>
      <c r="IM427" s="1">
        <v>12.3</v>
      </c>
      <c r="IN427" s="1">
        <v>12.2</v>
      </c>
      <c r="IO427" s="1">
        <v>13.4</v>
      </c>
      <c r="IP427" s="1">
        <v>8.5</v>
      </c>
      <c r="IQ427" s="1">
        <v>10.8</v>
      </c>
      <c r="IR427" s="1">
        <v>12.1</v>
      </c>
      <c r="IS427" s="1">
        <v>12</v>
      </c>
      <c r="IT427" s="1">
        <v>11.4</v>
      </c>
      <c r="IU427" s="1">
        <v>12.8</v>
      </c>
      <c r="IV427" s="1">
        <v>12.2</v>
      </c>
      <c r="IW427" s="1">
        <v>13.5</v>
      </c>
      <c r="IX427" s="1">
        <v>13.1</v>
      </c>
      <c r="IY427" s="1">
        <v>13.4</v>
      </c>
      <c r="IZ427" s="1">
        <v>9</v>
      </c>
      <c r="JA427" s="1">
        <v>8.6</v>
      </c>
      <c r="JB427" s="1">
        <v>12</v>
      </c>
      <c r="JC427" s="1">
        <v>11.8</v>
      </c>
      <c r="JD427" s="1">
        <v>11.7</v>
      </c>
      <c r="JE427" s="1">
        <v>12.5</v>
      </c>
      <c r="JF427" s="1">
        <v>11.4</v>
      </c>
      <c r="JG427" s="1">
        <v>8.8000000000000007</v>
      </c>
      <c r="JH427" s="1">
        <v>8.1999999999999993</v>
      </c>
      <c r="JI427" s="1">
        <v>9.5</v>
      </c>
      <c r="JJ427" s="1">
        <v>12.2</v>
      </c>
      <c r="JK427" s="1">
        <v>10.5</v>
      </c>
      <c r="JL427" s="1">
        <v>11.6</v>
      </c>
      <c r="JM427" s="1">
        <v>9.6</v>
      </c>
      <c r="JN427" s="1">
        <v>8.6</v>
      </c>
      <c r="JO427" s="1">
        <v>12.6</v>
      </c>
      <c r="JP427" s="1">
        <v>11.2</v>
      </c>
      <c r="JQ427" s="1">
        <v>9.6</v>
      </c>
      <c r="JR427" s="1">
        <v>12.9</v>
      </c>
      <c r="JS427" s="1">
        <v>8.9</v>
      </c>
      <c r="JT427" s="1">
        <v>12.4</v>
      </c>
      <c r="JU427" s="1">
        <v>10.8</v>
      </c>
      <c r="JV427" s="1">
        <v>10.1</v>
      </c>
      <c r="JW427" s="1">
        <v>11.4</v>
      </c>
      <c r="JX427" s="1">
        <v>12.2</v>
      </c>
      <c r="JY427" s="1">
        <v>11.1</v>
      </c>
      <c r="JZ427" s="1">
        <v>7.6</v>
      </c>
      <c r="KA427" s="1">
        <v>11.3</v>
      </c>
      <c r="KB427" s="1">
        <v>10.4</v>
      </c>
      <c r="KC427" s="1">
        <v>12.1</v>
      </c>
      <c r="KD427" s="1">
        <v>8.4</v>
      </c>
      <c r="KE427" s="1">
        <v>11.2</v>
      </c>
      <c r="KF427" s="1">
        <v>10.9</v>
      </c>
      <c r="KG427" s="1">
        <v>9.5</v>
      </c>
      <c r="KH427" s="1">
        <v>12.5</v>
      </c>
      <c r="KI427" s="1">
        <v>8.3000000000000007</v>
      </c>
      <c r="KJ427" s="1">
        <v>10.5</v>
      </c>
      <c r="KK427" s="1">
        <v>12.1</v>
      </c>
      <c r="KL427" s="1">
        <v>11.2</v>
      </c>
      <c r="KM427" s="1">
        <v>11.7</v>
      </c>
      <c r="KN427" s="1">
        <v>11.6</v>
      </c>
      <c r="KO427" s="1">
        <v>11.5</v>
      </c>
      <c r="KP427" s="1">
        <v>10</v>
      </c>
      <c r="KQ427" s="1">
        <v>12</v>
      </c>
      <c r="KR427" s="1">
        <v>10.7</v>
      </c>
      <c r="KS427" s="1">
        <v>12.2</v>
      </c>
      <c r="KT427" s="1">
        <v>11.9</v>
      </c>
      <c r="KU427" s="1">
        <v>12.2</v>
      </c>
      <c r="KV427" s="1">
        <v>11.7</v>
      </c>
      <c r="KW427" s="1">
        <v>12.5</v>
      </c>
      <c r="KX427" s="1">
        <v>10.6</v>
      </c>
      <c r="KY427" s="1">
        <v>12.4</v>
      </c>
      <c r="KZ427" s="1">
        <v>10.3</v>
      </c>
      <c r="LA427" s="1">
        <v>10.1</v>
      </c>
      <c r="LB427" s="1">
        <v>11.7</v>
      </c>
      <c r="LC427" s="1">
        <v>12.1</v>
      </c>
      <c r="LD427" s="1">
        <v>11.9</v>
      </c>
      <c r="LE427" s="1">
        <v>11.8</v>
      </c>
      <c r="LF427" s="1">
        <v>10.4</v>
      </c>
      <c r="LG427" s="1">
        <v>12.7</v>
      </c>
      <c r="LH427" s="1">
        <v>11</v>
      </c>
      <c r="LI427" s="1">
        <v>11.8</v>
      </c>
      <c r="LJ427" s="1">
        <v>12.3</v>
      </c>
      <c r="LK427" s="1">
        <v>13.1</v>
      </c>
      <c r="LL427" s="1">
        <v>12.8</v>
      </c>
      <c r="LM427" s="1">
        <v>12.2</v>
      </c>
      <c r="LN427" s="1">
        <v>12.4</v>
      </c>
      <c r="LO427" s="1">
        <v>11.8</v>
      </c>
      <c r="LP427" s="1">
        <v>12.6</v>
      </c>
      <c r="LQ427" s="1">
        <v>13</v>
      </c>
      <c r="LR427" s="1">
        <v>11</v>
      </c>
      <c r="LS427" s="1">
        <v>11.1</v>
      </c>
      <c r="LT427" s="1">
        <v>11.9</v>
      </c>
      <c r="LU427" s="1">
        <v>12</v>
      </c>
      <c r="LV427" s="1">
        <v>11.6</v>
      </c>
      <c r="LW427" s="1">
        <v>12.1</v>
      </c>
      <c r="LX427" s="1">
        <v>12.6</v>
      </c>
      <c r="LY427" s="1">
        <v>10.199999999999999</v>
      </c>
      <c r="LZ427" s="1">
        <v>11.7</v>
      </c>
      <c r="MA427" s="1">
        <v>12.5</v>
      </c>
      <c r="MB427" s="1">
        <v>12.8</v>
      </c>
      <c r="MC427" s="1">
        <v>11.3</v>
      </c>
      <c r="MD427" s="1">
        <v>13.3</v>
      </c>
      <c r="ME427" s="1">
        <v>65535</v>
      </c>
      <c r="MF427" s="1">
        <v>65535</v>
      </c>
      <c r="MG427" s="1">
        <v>65535</v>
      </c>
      <c r="MH427" s="1">
        <v>65535</v>
      </c>
      <c r="MI427" s="1">
        <v>65535</v>
      </c>
      <c r="MJ427" s="1">
        <v>65535</v>
      </c>
      <c r="MK427" s="1">
        <v>65535</v>
      </c>
      <c r="ML427" s="1">
        <v>65535</v>
      </c>
      <c r="MM427" s="1">
        <v>65535</v>
      </c>
      <c r="MN427" s="1">
        <v>65535</v>
      </c>
      <c r="MO427" s="1">
        <v>65535</v>
      </c>
      <c r="MP427" s="1">
        <v>65535</v>
      </c>
      <c r="MQ427" s="1">
        <v>65535</v>
      </c>
      <c r="MR427" s="1">
        <v>65535</v>
      </c>
      <c r="MS427" s="1">
        <v>65535</v>
      </c>
      <c r="MT427" s="1">
        <v>65535</v>
      </c>
      <c r="MU427" s="1">
        <v>65535</v>
      </c>
      <c r="MV427" s="1">
        <v>65535</v>
      </c>
      <c r="MW427" s="1">
        <v>65535</v>
      </c>
      <c r="MX427" s="1">
        <v>65535</v>
      </c>
      <c r="MY427" s="1">
        <v>65535</v>
      </c>
      <c r="MZ427" s="1">
        <v>65535</v>
      </c>
      <c r="NA427" s="1">
        <v>65535</v>
      </c>
      <c r="NB427" s="1">
        <v>65535</v>
      </c>
      <c r="NC427" s="1">
        <v>65535</v>
      </c>
      <c r="ND427" s="1">
        <v>65535</v>
      </c>
      <c r="NE427" s="1">
        <v>65535</v>
      </c>
      <c r="NF427" s="1">
        <v>65535</v>
      </c>
      <c r="NG427" s="1">
        <v>65535</v>
      </c>
      <c r="NH427" s="1">
        <v>65535</v>
      </c>
      <c r="NI427" s="1">
        <v>12.8</v>
      </c>
      <c r="NJ427" s="6">
        <f t="shared" si="319"/>
        <v>0.967741935483871</v>
      </c>
      <c r="NK427" s="3">
        <f t="shared" si="320"/>
        <v>0.9642857142857143</v>
      </c>
      <c r="NL427" s="3">
        <f t="shared" si="321"/>
        <v>0.70967741935483875</v>
      </c>
      <c r="NM427" s="3">
        <f t="shared" si="322"/>
        <v>0</v>
      </c>
      <c r="NN427" s="3">
        <f t="shared" si="323"/>
        <v>0</v>
      </c>
      <c r="NO427" s="3">
        <f t="shared" si="324"/>
        <v>0</v>
      </c>
      <c r="NP427" s="3">
        <f t="shared" si="325"/>
        <v>0</v>
      </c>
      <c r="NQ427" s="3">
        <f t="shared" si="326"/>
        <v>0.83870967741935487</v>
      </c>
      <c r="NR427" s="3">
        <f t="shared" si="327"/>
        <v>1</v>
      </c>
      <c r="NS427" s="3">
        <f t="shared" si="328"/>
        <v>1</v>
      </c>
      <c r="NT427" s="3">
        <f t="shared" si="329"/>
        <v>1</v>
      </c>
      <c r="NU427" s="3">
        <f t="shared" si="330"/>
        <v>3.2258064516129031E-2</v>
      </c>
      <c r="NV427" s="3">
        <f t="shared" si="331"/>
        <v>0.53972602739726028</v>
      </c>
      <c r="NW427" s="5">
        <f t="shared" si="332"/>
        <v>12.233333333333336</v>
      </c>
      <c r="NX427" s="1">
        <f t="shared" si="333"/>
        <v>12.533333333333328</v>
      </c>
      <c r="NY427" s="1">
        <f t="shared" si="334"/>
        <v>12.036363636363633</v>
      </c>
      <c r="NZ427" s="1" t="e">
        <f t="shared" si="335"/>
        <v>#N/A</v>
      </c>
      <c r="OA427" s="1" t="e">
        <f t="shared" si="336"/>
        <v>#N/A</v>
      </c>
      <c r="OB427" s="1" t="e">
        <f t="shared" si="337"/>
        <v>#N/A</v>
      </c>
      <c r="OC427" s="1" t="e">
        <f t="shared" si="338"/>
        <v>#N/A</v>
      </c>
      <c r="OD427" s="1">
        <f t="shared" si="339"/>
        <v>11.361538461538462</v>
      </c>
      <c r="OE427" s="1">
        <f t="shared" si="340"/>
        <v>11.163333333333332</v>
      </c>
      <c r="OF427" s="1">
        <f t="shared" si="341"/>
        <v>11.035483870967742</v>
      </c>
      <c r="OG427" s="1">
        <f t="shared" si="342"/>
        <v>11.926666666666669</v>
      </c>
      <c r="OH427" s="1" t="e">
        <f t="shared" si="343"/>
        <v>#N/A</v>
      </c>
      <c r="OI427" s="111" t="e">
        <f>NA()</f>
        <v>#N/A</v>
      </c>
      <c r="OJ427" s="112" t="e">
        <f>NA()</f>
        <v>#N/A</v>
      </c>
      <c r="OK427" s="112" t="e">
        <f>NA()</f>
        <v>#N/A</v>
      </c>
      <c r="OL427" s="112" t="e">
        <f>NA()</f>
        <v>#N/A</v>
      </c>
      <c r="OM427" s="112" t="e">
        <f>NA()</f>
        <v>#N/A</v>
      </c>
      <c r="ON427" s="112" t="e">
        <f>NA()</f>
        <v>#N/A</v>
      </c>
      <c r="OO427" s="112" t="e">
        <f>NA()</f>
        <v>#N/A</v>
      </c>
      <c r="OP427" s="112" t="e">
        <f>NA()</f>
        <v>#N/A</v>
      </c>
      <c r="OQ427" s="112" t="e">
        <f>NA()</f>
        <v>#N/A</v>
      </c>
      <c r="OR427" s="112" t="e">
        <f>NA()</f>
        <v>#N/A</v>
      </c>
      <c r="OS427" s="112" t="e">
        <f>NA()</f>
        <v>#N/A</v>
      </c>
      <c r="OT427" s="112" t="e">
        <f>NA()</f>
        <v>#N/A</v>
      </c>
      <c r="OU427" s="5" t="e">
        <f t="shared" si="295"/>
        <v>#N/A</v>
      </c>
      <c r="OV427" s="1" t="e">
        <f t="shared" si="296"/>
        <v>#N/A</v>
      </c>
      <c r="OW427" s="1" t="e">
        <f t="shared" si="297"/>
        <v>#N/A</v>
      </c>
      <c r="OX427" s="1" t="e">
        <f t="shared" si="298"/>
        <v>#N/A</v>
      </c>
      <c r="OY427" s="1" t="e">
        <f t="shared" si="299"/>
        <v>#N/A</v>
      </c>
      <c r="OZ427" s="1" t="e">
        <f t="shared" si="300"/>
        <v>#N/A</v>
      </c>
      <c r="PA427" s="1" t="e">
        <f t="shared" si="301"/>
        <v>#N/A</v>
      </c>
      <c r="PB427" s="1" t="e">
        <f t="shared" si="302"/>
        <v>#N/A</v>
      </c>
      <c r="PC427" s="1" t="e">
        <f t="shared" si="303"/>
        <v>#N/A</v>
      </c>
      <c r="PD427" s="1" t="e">
        <f t="shared" si="304"/>
        <v>#N/A</v>
      </c>
      <c r="PE427" s="1" t="e">
        <f t="shared" si="305"/>
        <v>#N/A</v>
      </c>
      <c r="PF427" s="1" t="e">
        <f t="shared" si="306"/>
        <v>#N/A</v>
      </c>
      <c r="PG427" s="111" t="e">
        <f>NA()</f>
        <v>#N/A</v>
      </c>
      <c r="PH427" s="112" t="e">
        <f>NA()</f>
        <v>#N/A</v>
      </c>
      <c r="PI427" s="112" t="e">
        <f>NA()</f>
        <v>#N/A</v>
      </c>
      <c r="PJ427" s="112" t="e">
        <f>NA()</f>
        <v>#N/A</v>
      </c>
      <c r="PK427" s="112" t="e">
        <f>NA()</f>
        <v>#N/A</v>
      </c>
      <c r="PL427" s="112" t="e">
        <f>NA()</f>
        <v>#N/A</v>
      </c>
      <c r="PM427" s="112" t="e">
        <f>NA()</f>
        <v>#N/A</v>
      </c>
      <c r="PN427" s="112" t="e">
        <f>NA()</f>
        <v>#N/A</v>
      </c>
      <c r="PO427" s="112" t="e">
        <f>NA()</f>
        <v>#N/A</v>
      </c>
      <c r="PP427" s="112" t="e">
        <f>NA()</f>
        <v>#N/A</v>
      </c>
      <c r="PQ427" s="112" t="e">
        <f>NA()</f>
        <v>#N/A</v>
      </c>
      <c r="PR427" s="137" t="e">
        <f>NA()</f>
        <v>#N/A</v>
      </c>
      <c r="PS427" s="5">
        <f t="array" ref="PS427">+IF(ISERROR($NW427)=FALSE,MIN(IF($H427:$AL427&lt;65534,$H427:$AL427,"")),NA())</f>
        <v>9.6</v>
      </c>
      <c r="PT427" s="1">
        <f t="array" ref="PT427">+IF(ISERROR($NX427)=FALSE,MIN(IF($AM427:$BN427&lt;65534,$AM427:$BN427,"")),NA())</f>
        <v>8.8000000000000007</v>
      </c>
      <c r="PU427" s="1">
        <f t="array" ref="PU427">+IF(ISERROR($NY427)=FALSE,MIN(IF($BP427:$CT427&lt;65534,$BP427:$CT427,"")),NA())</f>
        <v>9.6</v>
      </c>
      <c r="PV427" s="1" t="e">
        <f t="array" ref="PV427">+IF(ISERROR($NZ427)=FALSE,MIN(IF($CU427:$DX427&lt;65534,$CU427:$DX427,"")),NA())</f>
        <v>#N/A</v>
      </c>
      <c r="PW427" s="1" t="e">
        <f t="array" ref="PW427">+IF(ISERROR($OA427)=FALSE,MIN(IF($DY427:$FC427&lt;65534,$DY427:$FC427,"")),NA())</f>
        <v>#N/A</v>
      </c>
      <c r="PX427" s="1" t="e">
        <f t="array" ref="PX427">+IF(ISERROR($OB427)=FALSE,MIN(IF($FD427:$GG427&lt;65534,$FD427:$GG427,"")),NA())</f>
        <v>#N/A</v>
      </c>
      <c r="PY427" s="1" t="e">
        <f t="array" ref="PY427">+IF(ISERROR($OC427)=FALSE,MIN(IF($GH427:$HL427&lt;65534,$GH427:$HL427,"")),NA())</f>
        <v>#N/A</v>
      </c>
      <c r="PZ427" s="1">
        <f t="array" ref="PZ427">+IF(ISERROR($OD427)=FALSE,MIN(IF($HM427:$IQ427&lt;65534,$HM427:$IQ427,"")),NA())</f>
        <v>8.5</v>
      </c>
      <c r="QA427" s="1">
        <f t="array" ref="QA427">+IF(ISERROR($OE427)=FALSE,MIN(IF($IR427:$JU427&lt;65534,$IR427:$JU427,"")),NA())</f>
        <v>8.1999999999999993</v>
      </c>
      <c r="QB427" s="1">
        <f t="array" ref="QB427">+IF(ISERROR($OF427)=FALSE,MIN(IF($JV427:$KZ427&lt;65534,$JV427:$KZ427,"")),NA())</f>
        <v>7.6</v>
      </c>
      <c r="QC427" s="1">
        <f t="array" ref="QC427">+IF(ISERROR($OG427)=FALSE,MIN(IF($LA427:$MD427&lt;65534,$LA427:$MD427,"")),NA())</f>
        <v>10.1</v>
      </c>
      <c r="QD427" s="1" t="e">
        <f t="array" ref="QD427">+IF(ISERROR($OH427)=FALSE,MIN(IF($ME427:$NI427&lt;65534,$ME427:$NI427,"")),NA())</f>
        <v>#N/A</v>
      </c>
      <c r="QE427" s="5" t="e">
        <f t="shared" si="307"/>
        <v>#N/A</v>
      </c>
      <c r="QF427" s="1" t="e">
        <f t="shared" si="308"/>
        <v>#N/A</v>
      </c>
      <c r="QG427" s="1" t="e">
        <f t="shared" si="309"/>
        <v>#N/A</v>
      </c>
      <c r="QH427" s="1" t="e">
        <f t="shared" si="310"/>
        <v>#N/A</v>
      </c>
      <c r="QI427" s="1" t="e">
        <f t="shared" si="311"/>
        <v>#N/A</v>
      </c>
      <c r="QJ427" s="1" t="e">
        <f t="shared" si="312"/>
        <v>#N/A</v>
      </c>
      <c r="QK427" s="1" t="e">
        <f t="shared" si="313"/>
        <v>#N/A</v>
      </c>
      <c r="QL427" s="1" t="e">
        <f t="shared" si="314"/>
        <v>#N/A</v>
      </c>
      <c r="QM427" s="1" t="e">
        <f t="shared" si="315"/>
        <v>#N/A</v>
      </c>
      <c r="QN427" s="1" t="e">
        <f t="shared" si="316"/>
        <v>#N/A</v>
      </c>
      <c r="QO427" s="1" t="e">
        <f t="shared" si="317"/>
        <v>#N/A</v>
      </c>
      <c r="QP427" s="1" t="e">
        <f t="shared" si="318"/>
        <v>#N/A</v>
      </c>
      <c r="QQ427" s="5" t="s">
        <v>893</v>
      </c>
    </row>
    <row r="428" spans="1:459" s="1" customFormat="1" x14ac:dyDescent="0.2">
      <c r="A428" s="130">
        <v>52055210</v>
      </c>
      <c r="B428" s="131">
        <v>-77.27880555555555</v>
      </c>
      <c r="C428" s="131">
        <v>1.1599999999999999</v>
      </c>
      <c r="D428" s="132">
        <v>2820</v>
      </c>
      <c r="E428" s="133" t="s">
        <v>145</v>
      </c>
      <c r="F428" s="133" t="s">
        <v>595</v>
      </c>
      <c r="G428" s="133" t="s">
        <v>152</v>
      </c>
      <c r="H428" s="1">
        <v>65535</v>
      </c>
      <c r="I428" s="1">
        <v>10.5</v>
      </c>
      <c r="J428" s="1">
        <v>10.7</v>
      </c>
      <c r="K428" s="1">
        <v>9.8000000000000007</v>
      </c>
      <c r="L428" s="1">
        <v>9.8000000000000007</v>
      </c>
      <c r="M428" s="1">
        <v>6.8</v>
      </c>
      <c r="N428" s="1">
        <v>6.4</v>
      </c>
      <c r="O428" s="1">
        <v>8.6</v>
      </c>
      <c r="P428" s="1">
        <v>7.9</v>
      </c>
      <c r="Q428" s="1">
        <v>9.1</v>
      </c>
      <c r="R428" s="1">
        <v>9.1999999999999993</v>
      </c>
      <c r="S428" s="1">
        <v>6</v>
      </c>
      <c r="T428" s="1">
        <v>7.3</v>
      </c>
      <c r="U428" s="1">
        <v>9.5</v>
      </c>
      <c r="V428" s="1">
        <v>10.199999999999999</v>
      </c>
      <c r="W428" s="1">
        <v>10.7</v>
      </c>
      <c r="X428" s="1">
        <v>10.7</v>
      </c>
      <c r="Y428" s="1">
        <v>10.5</v>
      </c>
      <c r="Z428" s="1">
        <v>10.5</v>
      </c>
      <c r="AA428" s="1">
        <v>9.3000000000000007</v>
      </c>
      <c r="AB428" s="1">
        <v>10.1</v>
      </c>
      <c r="AC428" s="1">
        <v>10.7</v>
      </c>
      <c r="AD428" s="1">
        <v>11.3</v>
      </c>
      <c r="AE428" s="1">
        <v>10.5</v>
      </c>
      <c r="AF428" s="1">
        <v>11.4</v>
      </c>
      <c r="AG428" s="1">
        <v>12</v>
      </c>
      <c r="AH428" s="1">
        <v>8.6999999999999993</v>
      </c>
      <c r="AI428" s="1">
        <v>7</v>
      </c>
      <c r="AJ428" s="1">
        <v>9</v>
      </c>
      <c r="AK428" s="1">
        <v>10.7</v>
      </c>
      <c r="AL428" s="1">
        <v>10.5</v>
      </c>
      <c r="AM428" s="1">
        <v>65535</v>
      </c>
      <c r="AN428" s="1">
        <v>9.4</v>
      </c>
      <c r="AO428" s="1">
        <v>6.2</v>
      </c>
      <c r="AP428" s="1">
        <v>10</v>
      </c>
      <c r="AQ428" s="1">
        <v>11.2</v>
      </c>
      <c r="AR428" s="1">
        <v>10.6</v>
      </c>
      <c r="AS428" s="1">
        <v>10.6</v>
      </c>
      <c r="AT428" s="1">
        <v>10.3</v>
      </c>
      <c r="AU428" s="1">
        <v>10.4</v>
      </c>
      <c r="AV428" s="1">
        <v>9.5</v>
      </c>
      <c r="AW428" s="1">
        <v>11.7</v>
      </c>
      <c r="AX428" s="1">
        <v>11.1</v>
      </c>
      <c r="AY428" s="1">
        <v>11.4</v>
      </c>
      <c r="AZ428" s="1">
        <v>10.3</v>
      </c>
      <c r="BA428" s="1">
        <v>7.4</v>
      </c>
      <c r="BB428" s="1">
        <v>8.8000000000000007</v>
      </c>
      <c r="BC428" s="1">
        <v>8.4</v>
      </c>
      <c r="BD428" s="1">
        <v>11.7</v>
      </c>
      <c r="BE428" s="1">
        <v>9.9</v>
      </c>
      <c r="BF428" s="1">
        <v>11.1</v>
      </c>
      <c r="BG428" s="1">
        <v>9.6</v>
      </c>
      <c r="BH428" s="1">
        <v>11.3</v>
      </c>
      <c r="BI428" s="1">
        <v>10.6</v>
      </c>
      <c r="BJ428" s="1">
        <v>10</v>
      </c>
      <c r="BK428" s="1">
        <v>8.1999999999999993</v>
      </c>
      <c r="BL428" s="1">
        <v>10.7</v>
      </c>
      <c r="BM428" s="1">
        <v>10.7</v>
      </c>
      <c r="BN428" s="1">
        <v>9.5</v>
      </c>
      <c r="BO428" s="102"/>
      <c r="BP428" s="1">
        <v>8.4</v>
      </c>
      <c r="BQ428" s="1">
        <v>8.3000000000000007</v>
      </c>
      <c r="BR428" s="1">
        <v>6.9</v>
      </c>
      <c r="BS428" s="1">
        <v>7.2</v>
      </c>
      <c r="BT428" s="1">
        <v>7.7</v>
      </c>
      <c r="BU428" s="1">
        <v>8.5</v>
      </c>
      <c r="BV428" s="1">
        <v>9.5</v>
      </c>
      <c r="BW428" s="1">
        <v>9.9</v>
      </c>
      <c r="BX428" s="1">
        <v>11.3</v>
      </c>
      <c r="BY428" s="1">
        <v>11.3</v>
      </c>
      <c r="BZ428" s="1">
        <v>10.6</v>
      </c>
      <c r="CA428" s="1">
        <v>8.1999999999999993</v>
      </c>
      <c r="CB428" s="1">
        <v>9.9</v>
      </c>
      <c r="CC428" s="1">
        <v>10.1</v>
      </c>
      <c r="CD428" s="1">
        <v>10.6</v>
      </c>
      <c r="CE428" s="1">
        <v>9.3000000000000007</v>
      </c>
      <c r="CF428" s="1">
        <v>10.3</v>
      </c>
      <c r="CG428" s="1">
        <v>9.9</v>
      </c>
      <c r="CH428" s="1">
        <v>11.1</v>
      </c>
      <c r="CI428" s="1">
        <v>10.5</v>
      </c>
      <c r="CJ428" s="1">
        <v>7.8</v>
      </c>
      <c r="CK428" s="1">
        <v>9.1999999999999993</v>
      </c>
      <c r="CL428" s="1">
        <v>8.6</v>
      </c>
      <c r="CM428" s="1">
        <v>11.5</v>
      </c>
      <c r="CN428" s="1">
        <v>9.9</v>
      </c>
      <c r="CO428" s="1">
        <v>10</v>
      </c>
      <c r="CP428" s="1">
        <v>10.9</v>
      </c>
      <c r="CQ428" s="1">
        <v>11.2</v>
      </c>
      <c r="CR428" s="1">
        <v>8.9</v>
      </c>
      <c r="CS428" s="1">
        <v>10.8</v>
      </c>
      <c r="CT428" s="1">
        <v>12</v>
      </c>
      <c r="CU428" s="1">
        <v>9.3000000000000007</v>
      </c>
      <c r="CV428" s="1">
        <v>10</v>
      </c>
      <c r="CW428" s="1">
        <v>10</v>
      </c>
      <c r="CX428" s="1">
        <v>11.4</v>
      </c>
      <c r="CY428" s="1">
        <v>11.3</v>
      </c>
      <c r="CZ428" s="1">
        <v>10.199999999999999</v>
      </c>
      <c r="DA428" s="1">
        <v>9.6999999999999993</v>
      </c>
      <c r="DB428" s="1">
        <v>11.4</v>
      </c>
      <c r="DC428" s="1">
        <v>6.7</v>
      </c>
      <c r="DD428" s="1">
        <v>9.1</v>
      </c>
      <c r="DE428" s="1">
        <v>8</v>
      </c>
      <c r="DF428" s="1">
        <v>11.6</v>
      </c>
      <c r="DG428" s="1">
        <v>10.9</v>
      </c>
      <c r="DH428" s="1">
        <v>8.1999999999999993</v>
      </c>
      <c r="DI428" s="1">
        <v>9.1999999999999993</v>
      </c>
      <c r="DJ428" s="1">
        <v>7.8</v>
      </c>
      <c r="DK428" s="1">
        <v>8.4</v>
      </c>
      <c r="DL428" s="1">
        <v>8.8000000000000007</v>
      </c>
      <c r="DM428" s="1">
        <v>7.5</v>
      </c>
      <c r="DN428" s="1">
        <v>8</v>
      </c>
      <c r="DO428" s="1">
        <v>8.4</v>
      </c>
      <c r="DP428" s="1">
        <v>8.9</v>
      </c>
      <c r="DQ428" s="1">
        <v>9.5</v>
      </c>
      <c r="DR428" s="1">
        <v>10.1</v>
      </c>
      <c r="DS428" s="1">
        <v>9.9</v>
      </c>
      <c r="DT428" s="1">
        <v>11</v>
      </c>
      <c r="DU428" s="1">
        <v>9.4</v>
      </c>
      <c r="DV428" s="1">
        <v>10.5</v>
      </c>
      <c r="DW428" s="1">
        <v>11.3</v>
      </c>
      <c r="DX428" s="1">
        <v>11.1</v>
      </c>
      <c r="DY428" s="1">
        <v>7.8</v>
      </c>
      <c r="DZ428" s="1">
        <v>11.2</v>
      </c>
      <c r="EA428" s="1">
        <v>10.4</v>
      </c>
      <c r="EB428" s="1">
        <v>10.5</v>
      </c>
      <c r="EC428" s="1">
        <v>11.4</v>
      </c>
      <c r="ED428" s="1">
        <v>11.2</v>
      </c>
      <c r="EE428" s="1">
        <v>11.4</v>
      </c>
      <c r="EF428" s="1">
        <v>9.1999999999999993</v>
      </c>
      <c r="EG428" s="1">
        <v>9.9</v>
      </c>
      <c r="EH428" s="1">
        <v>8.8000000000000007</v>
      </c>
      <c r="EI428" s="1">
        <v>6.5</v>
      </c>
      <c r="EJ428" s="1">
        <v>7.7</v>
      </c>
      <c r="EK428" s="1">
        <v>11.1</v>
      </c>
      <c r="EL428" s="1">
        <v>10.5</v>
      </c>
      <c r="EM428" s="1">
        <v>10.9</v>
      </c>
      <c r="EN428" s="1">
        <v>9.4</v>
      </c>
      <c r="EO428" s="1">
        <v>7.5</v>
      </c>
      <c r="EP428" s="1">
        <v>10.5</v>
      </c>
      <c r="EQ428" s="1">
        <v>10.7</v>
      </c>
      <c r="ER428" s="1">
        <v>8</v>
      </c>
      <c r="ES428" s="1">
        <v>8.9</v>
      </c>
      <c r="ET428" s="1">
        <v>7.5</v>
      </c>
      <c r="EU428" s="1">
        <v>8.1999999999999993</v>
      </c>
      <c r="EV428" s="1">
        <v>10.1</v>
      </c>
      <c r="EW428" s="1">
        <v>7.6</v>
      </c>
      <c r="EX428" s="1">
        <v>11.3</v>
      </c>
      <c r="EY428" s="1">
        <v>6.2</v>
      </c>
      <c r="EZ428" s="1">
        <v>6</v>
      </c>
      <c r="FA428" s="1">
        <v>9.5</v>
      </c>
      <c r="FB428" s="1">
        <v>9.9</v>
      </c>
      <c r="FC428" s="1">
        <v>8.6</v>
      </c>
      <c r="FD428" s="1">
        <v>5.9</v>
      </c>
      <c r="FE428" s="1">
        <v>7.7</v>
      </c>
      <c r="FF428" s="1">
        <v>10.5</v>
      </c>
      <c r="FG428" s="1">
        <v>10.4</v>
      </c>
      <c r="FH428" s="1">
        <v>10.9</v>
      </c>
      <c r="FI428" s="1">
        <v>9.5</v>
      </c>
      <c r="FJ428" s="1">
        <v>5.6</v>
      </c>
      <c r="FK428" s="1">
        <v>8.1</v>
      </c>
      <c r="FL428" s="1">
        <v>8.4</v>
      </c>
      <c r="FM428" s="1">
        <v>7.7</v>
      </c>
      <c r="FN428" s="1">
        <v>9.6999999999999993</v>
      </c>
      <c r="FO428" s="1">
        <v>10.4</v>
      </c>
      <c r="FP428" s="1">
        <v>8.6</v>
      </c>
      <c r="FQ428" s="1">
        <v>10.4</v>
      </c>
      <c r="FR428" s="1">
        <v>10.199999999999999</v>
      </c>
      <c r="FS428" s="1">
        <v>65535</v>
      </c>
      <c r="FT428" s="1">
        <v>10.199999999999999</v>
      </c>
      <c r="FU428" s="1">
        <v>10.6</v>
      </c>
      <c r="FV428" s="1">
        <v>11.1</v>
      </c>
      <c r="FW428" s="1">
        <v>11.2</v>
      </c>
      <c r="FX428" s="1">
        <v>9.9</v>
      </c>
      <c r="FY428" s="1">
        <v>10.7</v>
      </c>
      <c r="FZ428" s="1">
        <v>11.1</v>
      </c>
      <c r="GA428" s="1">
        <v>9.5</v>
      </c>
      <c r="GB428" s="1">
        <v>7.5</v>
      </c>
      <c r="GC428" s="1">
        <v>7.8</v>
      </c>
      <c r="GD428" s="1">
        <v>11.6</v>
      </c>
      <c r="GE428" s="1">
        <v>11.4</v>
      </c>
      <c r="GF428" s="1">
        <v>9.8000000000000007</v>
      </c>
      <c r="GG428" s="1">
        <v>9.6</v>
      </c>
      <c r="GH428" s="1">
        <v>8.6999999999999993</v>
      </c>
      <c r="GI428" s="1">
        <v>7.1</v>
      </c>
      <c r="GJ428" s="1">
        <v>8.8000000000000007</v>
      </c>
      <c r="GK428" s="1">
        <v>11.5</v>
      </c>
      <c r="GL428" s="1">
        <v>9.5</v>
      </c>
      <c r="GM428" s="1">
        <v>7.8</v>
      </c>
      <c r="GN428" s="1">
        <v>9.1999999999999993</v>
      </c>
      <c r="GO428" s="1">
        <v>9.6</v>
      </c>
      <c r="GP428" s="1">
        <v>8.8000000000000007</v>
      </c>
      <c r="GQ428" s="1">
        <v>9.4</v>
      </c>
      <c r="GR428" s="1">
        <v>6</v>
      </c>
      <c r="GS428" s="1">
        <v>8.6</v>
      </c>
      <c r="GT428" s="1">
        <v>8</v>
      </c>
      <c r="GU428" s="1">
        <v>10.1</v>
      </c>
      <c r="GV428" s="1">
        <v>7.8</v>
      </c>
      <c r="GW428" s="1">
        <v>9.1999999999999993</v>
      </c>
      <c r="GX428" s="1">
        <v>10</v>
      </c>
      <c r="GY428" s="1">
        <v>10.9</v>
      </c>
      <c r="GZ428" s="1">
        <v>10.5</v>
      </c>
      <c r="HA428" s="1">
        <v>10.199999999999999</v>
      </c>
      <c r="HB428" s="1">
        <v>10.7</v>
      </c>
      <c r="HC428" s="1">
        <v>9.8000000000000007</v>
      </c>
      <c r="HD428" s="1">
        <v>9.9</v>
      </c>
      <c r="HE428" s="1">
        <v>10.4</v>
      </c>
      <c r="HF428" s="1">
        <v>9.1999999999999993</v>
      </c>
      <c r="HG428" s="1">
        <v>9.4</v>
      </c>
      <c r="HH428" s="1">
        <v>9.1</v>
      </c>
      <c r="HI428" s="1">
        <v>9.5</v>
      </c>
      <c r="HJ428" s="1">
        <v>7.7</v>
      </c>
      <c r="HK428" s="1">
        <v>6.4</v>
      </c>
      <c r="HL428" s="1">
        <v>9.8000000000000007</v>
      </c>
      <c r="HM428" s="1">
        <v>7.7</v>
      </c>
      <c r="HN428" s="1">
        <v>6.1</v>
      </c>
      <c r="HO428" s="1">
        <v>10.199999999999999</v>
      </c>
      <c r="HP428" s="1">
        <v>9.8000000000000007</v>
      </c>
      <c r="HQ428" s="1">
        <v>8.5</v>
      </c>
      <c r="HR428" s="1">
        <v>9.3000000000000007</v>
      </c>
      <c r="HS428" s="1">
        <v>7.5</v>
      </c>
      <c r="HT428" s="1">
        <v>9.4</v>
      </c>
      <c r="HU428" s="1">
        <v>9.6999999999999993</v>
      </c>
      <c r="HV428" s="1">
        <v>10.8</v>
      </c>
      <c r="HW428" s="1">
        <v>10.199999999999999</v>
      </c>
      <c r="HX428" s="1">
        <v>10.199999999999999</v>
      </c>
      <c r="HY428" s="1">
        <v>9.6999999999999993</v>
      </c>
      <c r="HZ428" s="1">
        <v>9.3000000000000007</v>
      </c>
      <c r="IA428" s="1">
        <v>8.8000000000000007</v>
      </c>
      <c r="IB428" s="1">
        <v>7.6</v>
      </c>
      <c r="IC428" s="1">
        <v>7.5</v>
      </c>
      <c r="ID428" s="1">
        <v>6.4</v>
      </c>
      <c r="IE428" s="1">
        <v>9.3000000000000007</v>
      </c>
      <c r="IF428" s="1">
        <v>9.1</v>
      </c>
      <c r="IG428" s="1">
        <v>8.5</v>
      </c>
      <c r="IH428" s="1">
        <v>9.6</v>
      </c>
      <c r="II428" s="1">
        <v>7.8</v>
      </c>
      <c r="IJ428" s="1">
        <v>10.5</v>
      </c>
      <c r="IK428" s="1">
        <v>9.6</v>
      </c>
      <c r="IL428" s="1">
        <v>9.9</v>
      </c>
      <c r="IM428" s="1">
        <v>9.8000000000000007</v>
      </c>
      <c r="IN428" s="1">
        <v>10.6</v>
      </c>
      <c r="IO428" s="1">
        <v>10.7</v>
      </c>
      <c r="IP428" s="1">
        <v>8.1</v>
      </c>
      <c r="IQ428" s="1">
        <v>8.1999999999999993</v>
      </c>
      <c r="IR428" s="1">
        <v>9.9</v>
      </c>
      <c r="IS428" s="1">
        <v>8.5</v>
      </c>
      <c r="IT428" s="1">
        <v>7.8</v>
      </c>
      <c r="IU428" s="1">
        <v>10.199999999999999</v>
      </c>
      <c r="IV428" s="1">
        <v>10.6</v>
      </c>
      <c r="IW428" s="1">
        <v>9.9</v>
      </c>
      <c r="IX428" s="1">
        <v>10.3</v>
      </c>
      <c r="IY428" s="1">
        <v>9.9</v>
      </c>
      <c r="IZ428" s="1">
        <v>9.5</v>
      </c>
      <c r="JA428" s="1">
        <v>8.5</v>
      </c>
      <c r="JB428" s="1">
        <v>10.199999999999999</v>
      </c>
      <c r="JC428" s="1">
        <v>10.6</v>
      </c>
      <c r="JD428" s="1">
        <v>9.5</v>
      </c>
      <c r="JE428" s="1">
        <v>11</v>
      </c>
      <c r="JF428" s="1">
        <v>9.1999999999999993</v>
      </c>
      <c r="JG428" s="1">
        <v>6.9</v>
      </c>
      <c r="JH428" s="1">
        <v>5.2</v>
      </c>
      <c r="JI428" s="1">
        <v>6.2</v>
      </c>
      <c r="JJ428" s="1">
        <v>10.199999999999999</v>
      </c>
      <c r="JK428" s="1">
        <v>5.8</v>
      </c>
      <c r="JL428" s="1">
        <v>8.4</v>
      </c>
      <c r="JM428" s="1">
        <v>7.6</v>
      </c>
      <c r="JN428" s="1">
        <v>5.2</v>
      </c>
      <c r="JO428" s="1">
        <v>9.4</v>
      </c>
      <c r="JP428" s="1">
        <v>7.5</v>
      </c>
      <c r="JQ428" s="1">
        <v>8.3000000000000007</v>
      </c>
      <c r="JR428" s="1">
        <v>8.1</v>
      </c>
      <c r="JS428" s="1">
        <v>7.2</v>
      </c>
      <c r="JT428" s="1">
        <v>7.4</v>
      </c>
      <c r="JU428" s="1">
        <v>8.3000000000000007</v>
      </c>
      <c r="JV428" s="1">
        <v>6</v>
      </c>
      <c r="JW428" s="1">
        <v>9.4</v>
      </c>
      <c r="JX428" s="1">
        <v>9.4</v>
      </c>
      <c r="JY428" s="1">
        <v>9.1999999999999993</v>
      </c>
      <c r="JZ428" s="1">
        <v>4.5999999999999996</v>
      </c>
      <c r="KA428" s="1">
        <v>7.5</v>
      </c>
      <c r="KB428" s="1">
        <v>9.3000000000000007</v>
      </c>
      <c r="KC428" s="1">
        <v>10.1</v>
      </c>
      <c r="KD428" s="1">
        <v>5.6</v>
      </c>
      <c r="KE428" s="1">
        <v>9.1</v>
      </c>
      <c r="KF428" s="1">
        <v>9.6</v>
      </c>
      <c r="KG428" s="1">
        <v>6.6</v>
      </c>
      <c r="KH428" s="1">
        <v>10.1</v>
      </c>
      <c r="KI428" s="1">
        <v>6.2</v>
      </c>
      <c r="KJ428" s="1">
        <v>9.6999999999999993</v>
      </c>
      <c r="KK428" s="1">
        <v>8.8000000000000007</v>
      </c>
      <c r="KL428" s="1">
        <v>7.7</v>
      </c>
      <c r="KM428" s="1">
        <v>8.6999999999999993</v>
      </c>
      <c r="KN428" s="1">
        <v>9</v>
      </c>
      <c r="KO428" s="1">
        <v>8.3000000000000007</v>
      </c>
      <c r="KP428" s="1">
        <v>5.8</v>
      </c>
      <c r="KQ428" s="1">
        <v>10</v>
      </c>
      <c r="KR428" s="1">
        <v>10.1</v>
      </c>
      <c r="KS428" s="1">
        <v>9.4</v>
      </c>
      <c r="KT428" s="1">
        <v>8.6999999999999993</v>
      </c>
      <c r="KU428" s="1">
        <v>9.3000000000000007</v>
      </c>
      <c r="KV428" s="1">
        <v>10</v>
      </c>
      <c r="KW428" s="1">
        <v>10.7</v>
      </c>
      <c r="KX428" s="1">
        <v>8.9</v>
      </c>
      <c r="KY428" s="1">
        <v>9.9</v>
      </c>
      <c r="KZ428" s="1">
        <v>8.1</v>
      </c>
      <c r="LA428" s="1">
        <v>6.9</v>
      </c>
      <c r="LB428" s="1">
        <v>9.5</v>
      </c>
      <c r="LC428" s="1">
        <v>9.1999999999999993</v>
      </c>
      <c r="LD428" s="1">
        <v>9.1</v>
      </c>
      <c r="LE428" s="1">
        <v>9.9</v>
      </c>
      <c r="LF428" s="1">
        <v>7.2</v>
      </c>
      <c r="LG428" s="1">
        <v>10.7</v>
      </c>
      <c r="LH428" s="1">
        <v>8.4</v>
      </c>
      <c r="LI428" s="1">
        <v>9.4</v>
      </c>
      <c r="LJ428" s="1">
        <v>10.6</v>
      </c>
      <c r="LK428" s="1">
        <v>11.2</v>
      </c>
      <c r="LL428" s="1">
        <v>10.3</v>
      </c>
      <c r="LM428" s="1">
        <v>10.3</v>
      </c>
      <c r="LN428" s="1">
        <v>8.6999999999999993</v>
      </c>
      <c r="LO428" s="1">
        <v>10.5</v>
      </c>
      <c r="LP428" s="1">
        <v>10.1</v>
      </c>
      <c r="LQ428" s="1">
        <v>8.3000000000000007</v>
      </c>
      <c r="LR428" s="1">
        <v>7.4</v>
      </c>
      <c r="LS428" s="1">
        <v>7.6</v>
      </c>
      <c r="LT428" s="1">
        <v>9.4</v>
      </c>
      <c r="LU428" s="1">
        <v>9.1</v>
      </c>
      <c r="LV428" s="1">
        <v>8.6</v>
      </c>
      <c r="LW428" s="1">
        <v>9.4</v>
      </c>
      <c r="LX428" s="1">
        <v>9</v>
      </c>
      <c r="LY428" s="1">
        <v>7.8</v>
      </c>
      <c r="LZ428" s="1">
        <v>9.5</v>
      </c>
      <c r="MA428" s="1">
        <v>10.9</v>
      </c>
      <c r="MB428" s="1">
        <v>10.6</v>
      </c>
      <c r="MC428" s="1">
        <v>7.4</v>
      </c>
      <c r="MD428" s="1">
        <v>8.1999999999999993</v>
      </c>
      <c r="ME428" s="1">
        <v>65535</v>
      </c>
      <c r="MF428" s="1">
        <v>65535</v>
      </c>
      <c r="MG428" s="1">
        <v>65535</v>
      </c>
      <c r="MH428" s="1">
        <v>65535</v>
      </c>
      <c r="MI428" s="1">
        <v>65535</v>
      </c>
      <c r="MJ428" s="1">
        <v>65535</v>
      </c>
      <c r="MK428" s="1">
        <v>65535</v>
      </c>
      <c r="ML428" s="1">
        <v>65535</v>
      </c>
      <c r="MM428" s="1">
        <v>65535</v>
      </c>
      <c r="MN428" s="1">
        <v>65535</v>
      </c>
      <c r="MO428" s="1">
        <v>65535</v>
      </c>
      <c r="MP428" s="1">
        <v>65535</v>
      </c>
      <c r="MQ428" s="1">
        <v>65535</v>
      </c>
      <c r="MR428" s="1">
        <v>65535</v>
      </c>
      <c r="MS428" s="1">
        <v>65535</v>
      </c>
      <c r="MT428" s="1">
        <v>65535</v>
      </c>
      <c r="MU428" s="1">
        <v>65535</v>
      </c>
      <c r="MV428" s="1">
        <v>65535</v>
      </c>
      <c r="MW428" s="1">
        <v>65535</v>
      </c>
      <c r="MX428" s="1">
        <v>65535</v>
      </c>
      <c r="MY428" s="1">
        <v>65535</v>
      </c>
      <c r="MZ428" s="1">
        <v>65535</v>
      </c>
      <c r="NA428" s="1">
        <v>65535</v>
      </c>
      <c r="NB428" s="1">
        <v>65535</v>
      </c>
      <c r="NC428" s="1">
        <v>65535</v>
      </c>
      <c r="ND428" s="1">
        <v>65535</v>
      </c>
      <c r="NE428" s="1">
        <v>65535</v>
      </c>
      <c r="NF428" s="1">
        <v>65535</v>
      </c>
      <c r="NG428" s="1">
        <v>65535</v>
      </c>
      <c r="NH428" s="1">
        <v>65535</v>
      </c>
      <c r="NI428" s="1">
        <v>10.6</v>
      </c>
      <c r="NJ428" s="6">
        <f t="shared" si="319"/>
        <v>0.967741935483871</v>
      </c>
      <c r="NK428" s="3">
        <f t="shared" si="320"/>
        <v>0.9642857142857143</v>
      </c>
      <c r="NL428" s="3">
        <f t="shared" si="321"/>
        <v>1</v>
      </c>
      <c r="NM428" s="3">
        <f t="shared" si="322"/>
        <v>1</v>
      </c>
      <c r="NN428" s="3">
        <f t="shared" si="323"/>
        <v>1</v>
      </c>
      <c r="NO428" s="3">
        <f t="shared" si="324"/>
        <v>0.96666666666666667</v>
      </c>
      <c r="NP428" s="3">
        <f t="shared" si="325"/>
        <v>1</v>
      </c>
      <c r="NQ428" s="3">
        <f t="shared" si="326"/>
        <v>1</v>
      </c>
      <c r="NR428" s="3">
        <f t="shared" si="327"/>
        <v>1</v>
      </c>
      <c r="NS428" s="3">
        <f t="shared" si="328"/>
        <v>1</v>
      </c>
      <c r="NT428" s="3">
        <f t="shared" si="329"/>
        <v>1</v>
      </c>
      <c r="NU428" s="3">
        <f t="shared" si="330"/>
        <v>3.2258064516129031E-2</v>
      </c>
      <c r="NV428" s="3">
        <f t="shared" si="331"/>
        <v>0.90958904109589045</v>
      </c>
      <c r="NW428" s="5">
        <f t="shared" si="332"/>
        <v>9.5133333333333319</v>
      </c>
      <c r="NX428" s="1">
        <f t="shared" si="333"/>
        <v>10.022222222222224</v>
      </c>
      <c r="NY428" s="1">
        <f t="shared" si="334"/>
        <v>9.6870967741935488</v>
      </c>
      <c r="NZ428" s="1">
        <f t="shared" si="335"/>
        <v>9.5866666666666696</v>
      </c>
      <c r="OA428" s="1">
        <f t="shared" si="336"/>
        <v>9.3032258064516125</v>
      </c>
      <c r="OB428" s="1">
        <f t="shared" si="337"/>
        <v>9.5172413793103452</v>
      </c>
      <c r="OC428" s="1">
        <f t="shared" si="338"/>
        <v>9.14838709677419</v>
      </c>
      <c r="OD428" s="1">
        <f t="shared" si="339"/>
        <v>9.0451612903225822</v>
      </c>
      <c r="OE428" s="1">
        <f t="shared" si="340"/>
        <v>8.5766666666666644</v>
      </c>
      <c r="OF428" s="1">
        <f t="shared" si="341"/>
        <v>8.5741935483870968</v>
      </c>
      <c r="OG428" s="1">
        <f t="shared" si="342"/>
        <v>9.1733333333333338</v>
      </c>
      <c r="OH428" s="1" t="e">
        <f t="shared" si="343"/>
        <v>#N/A</v>
      </c>
      <c r="OI428" s="111" t="e">
        <f>NA()</f>
        <v>#N/A</v>
      </c>
      <c r="OJ428" s="112" t="e">
        <f>NA()</f>
        <v>#N/A</v>
      </c>
      <c r="OK428" s="112" t="e">
        <f>NA()</f>
        <v>#N/A</v>
      </c>
      <c r="OL428" s="112" t="e">
        <f>NA()</f>
        <v>#N/A</v>
      </c>
      <c r="OM428" s="112" t="e">
        <f>NA()</f>
        <v>#N/A</v>
      </c>
      <c r="ON428" s="112" t="e">
        <f>NA()</f>
        <v>#N/A</v>
      </c>
      <c r="OO428" s="112" t="e">
        <f>NA()</f>
        <v>#N/A</v>
      </c>
      <c r="OP428" s="112" t="e">
        <f>NA()</f>
        <v>#N/A</v>
      </c>
      <c r="OQ428" s="112" t="e">
        <f>NA()</f>
        <v>#N/A</v>
      </c>
      <c r="OR428" s="112" t="e">
        <f>NA()</f>
        <v>#N/A</v>
      </c>
      <c r="OS428" s="112" t="e">
        <f>NA()</f>
        <v>#N/A</v>
      </c>
      <c r="OT428" s="112" t="e">
        <f>NA()</f>
        <v>#N/A</v>
      </c>
      <c r="OU428" s="5" t="e">
        <f t="shared" si="295"/>
        <v>#N/A</v>
      </c>
      <c r="OV428" s="1" t="e">
        <f t="shared" si="296"/>
        <v>#N/A</v>
      </c>
      <c r="OW428" s="1" t="e">
        <f t="shared" si="297"/>
        <v>#N/A</v>
      </c>
      <c r="OX428" s="1" t="e">
        <f t="shared" si="298"/>
        <v>#N/A</v>
      </c>
      <c r="OY428" s="1" t="e">
        <f t="shared" si="299"/>
        <v>#N/A</v>
      </c>
      <c r="OZ428" s="1" t="e">
        <f t="shared" si="300"/>
        <v>#N/A</v>
      </c>
      <c r="PA428" s="1" t="e">
        <f t="shared" si="301"/>
        <v>#N/A</v>
      </c>
      <c r="PB428" s="1" t="e">
        <f t="shared" si="302"/>
        <v>#N/A</v>
      </c>
      <c r="PC428" s="1" t="e">
        <f t="shared" si="303"/>
        <v>#N/A</v>
      </c>
      <c r="PD428" s="1" t="e">
        <f t="shared" si="304"/>
        <v>#N/A</v>
      </c>
      <c r="PE428" s="1" t="e">
        <f t="shared" si="305"/>
        <v>#N/A</v>
      </c>
      <c r="PF428" s="1" t="e">
        <f t="shared" si="306"/>
        <v>#N/A</v>
      </c>
      <c r="PG428" s="111" t="e">
        <f>NA()</f>
        <v>#N/A</v>
      </c>
      <c r="PH428" s="112" t="e">
        <f>NA()</f>
        <v>#N/A</v>
      </c>
      <c r="PI428" s="112" t="e">
        <f>NA()</f>
        <v>#N/A</v>
      </c>
      <c r="PJ428" s="112" t="e">
        <f>NA()</f>
        <v>#N/A</v>
      </c>
      <c r="PK428" s="112" t="e">
        <f>NA()</f>
        <v>#N/A</v>
      </c>
      <c r="PL428" s="112" t="e">
        <f>NA()</f>
        <v>#N/A</v>
      </c>
      <c r="PM428" s="112" t="e">
        <f>NA()</f>
        <v>#N/A</v>
      </c>
      <c r="PN428" s="112" t="e">
        <f>NA()</f>
        <v>#N/A</v>
      </c>
      <c r="PO428" s="112" t="e">
        <f>NA()</f>
        <v>#N/A</v>
      </c>
      <c r="PP428" s="112" t="e">
        <f>NA()</f>
        <v>#N/A</v>
      </c>
      <c r="PQ428" s="112" t="e">
        <f>NA()</f>
        <v>#N/A</v>
      </c>
      <c r="PR428" s="137" t="e">
        <f>NA()</f>
        <v>#N/A</v>
      </c>
      <c r="PS428" s="5">
        <f t="array" ref="PS428">+IF(ISERROR($NW428)=FALSE,MIN(IF($H428:$AL428&lt;65534,$H428:$AL428,"")),NA())</f>
        <v>6</v>
      </c>
      <c r="PT428" s="1">
        <f t="array" ref="PT428">+IF(ISERROR($NX428)=FALSE,MIN(IF($AM428:$BN428&lt;65534,$AM428:$BN428,"")),NA())</f>
        <v>6.2</v>
      </c>
      <c r="PU428" s="1">
        <f t="array" ref="PU428">+IF(ISERROR($NY428)=FALSE,MIN(IF($BP428:$CT428&lt;65534,$BP428:$CT428,"")),NA())</f>
        <v>6.9</v>
      </c>
      <c r="PV428" s="1">
        <f t="array" ref="PV428">+IF(ISERROR($NZ428)=FALSE,MIN(IF($CU428:$DX428&lt;65534,$CU428:$DX428,"")),NA())</f>
        <v>6.7</v>
      </c>
      <c r="PW428" s="1">
        <f t="array" ref="PW428">+IF(ISERROR($OA428)=FALSE,MIN(IF($DY428:$FC428&lt;65534,$DY428:$FC428,"")),NA())</f>
        <v>6</v>
      </c>
      <c r="PX428" s="1">
        <f t="array" ref="PX428">+IF(ISERROR($OB428)=FALSE,MIN(IF($FD428:$GG428&lt;65534,$FD428:$GG428,"")),NA())</f>
        <v>5.6</v>
      </c>
      <c r="PY428" s="1">
        <f t="array" ref="PY428">+IF(ISERROR($OC428)=FALSE,MIN(IF($GH428:$HL428&lt;65534,$GH428:$HL428,"")),NA())</f>
        <v>6</v>
      </c>
      <c r="PZ428" s="1">
        <f t="array" ref="PZ428">+IF(ISERROR($OD428)=FALSE,MIN(IF($HM428:$IQ428&lt;65534,$HM428:$IQ428,"")),NA())</f>
        <v>6.1</v>
      </c>
      <c r="QA428" s="1">
        <f t="array" ref="QA428">+IF(ISERROR($OE428)=FALSE,MIN(IF($IR428:$JU428&lt;65534,$IR428:$JU428,"")),NA())</f>
        <v>5.2</v>
      </c>
      <c r="QB428" s="1">
        <f t="array" ref="QB428">+IF(ISERROR($OF428)=FALSE,MIN(IF($JV428:$KZ428&lt;65534,$JV428:$KZ428,"")),NA())</f>
        <v>4.5999999999999996</v>
      </c>
      <c r="QC428" s="1">
        <f t="array" ref="QC428">+IF(ISERROR($OG428)=FALSE,MIN(IF($LA428:$MD428&lt;65534,$LA428:$MD428,"")),NA())</f>
        <v>6.9</v>
      </c>
      <c r="QD428" s="1" t="e">
        <f t="array" ref="QD428">+IF(ISERROR($OH428)=FALSE,MIN(IF($ME428:$NI428&lt;65534,$ME428:$NI428,"")),NA())</f>
        <v>#N/A</v>
      </c>
      <c r="QE428" s="5" t="e">
        <f t="shared" si="307"/>
        <v>#N/A</v>
      </c>
      <c r="QF428" s="1" t="e">
        <f t="shared" si="308"/>
        <v>#N/A</v>
      </c>
      <c r="QG428" s="1" t="e">
        <f t="shared" si="309"/>
        <v>#N/A</v>
      </c>
      <c r="QH428" s="1" t="e">
        <f t="shared" si="310"/>
        <v>#N/A</v>
      </c>
      <c r="QI428" s="1" t="e">
        <f t="shared" si="311"/>
        <v>#N/A</v>
      </c>
      <c r="QJ428" s="1" t="e">
        <f t="shared" si="312"/>
        <v>#N/A</v>
      </c>
      <c r="QK428" s="1" t="e">
        <f t="shared" si="313"/>
        <v>#N/A</v>
      </c>
      <c r="QL428" s="1" t="e">
        <f t="shared" si="314"/>
        <v>#N/A</v>
      </c>
      <c r="QM428" s="1" t="e">
        <f t="shared" si="315"/>
        <v>#N/A</v>
      </c>
      <c r="QN428" s="1" t="e">
        <f t="shared" si="316"/>
        <v>#N/A</v>
      </c>
      <c r="QO428" s="1" t="e">
        <f t="shared" si="317"/>
        <v>#N/A</v>
      </c>
      <c r="QP428" s="1" t="e">
        <f t="shared" si="318"/>
        <v>#N/A</v>
      </c>
      <c r="QQ428" s="5" t="s">
        <v>893</v>
      </c>
    </row>
    <row r="429" spans="1:459" s="1" customFormat="1" x14ac:dyDescent="0.2">
      <c r="A429" s="130">
        <v>52055220</v>
      </c>
      <c r="B429" s="131">
        <v>-77.63688888888889</v>
      </c>
      <c r="C429" s="131">
        <v>1.0706111111111112</v>
      </c>
      <c r="D429" s="132">
        <v>3120</v>
      </c>
      <c r="E429" s="133" t="s">
        <v>785</v>
      </c>
      <c r="F429" s="133" t="s">
        <v>351</v>
      </c>
      <c r="G429" s="133" t="s">
        <v>152</v>
      </c>
      <c r="H429" s="1">
        <v>65535</v>
      </c>
      <c r="I429" s="1">
        <v>6.7</v>
      </c>
      <c r="J429" s="1">
        <v>7.6</v>
      </c>
      <c r="K429" s="1">
        <v>7.2</v>
      </c>
      <c r="L429" s="1">
        <v>-0.9</v>
      </c>
      <c r="M429" s="1">
        <v>65535</v>
      </c>
      <c r="N429" s="1">
        <v>65535</v>
      </c>
      <c r="O429" s="1">
        <v>6.8</v>
      </c>
      <c r="P429" s="1">
        <v>6.9</v>
      </c>
      <c r="Q429" s="1">
        <v>8</v>
      </c>
      <c r="R429" s="1">
        <v>6.2</v>
      </c>
      <c r="S429" s="1">
        <v>-3.7</v>
      </c>
      <c r="T429" s="1">
        <v>65535</v>
      </c>
      <c r="U429" s="1">
        <v>65535</v>
      </c>
      <c r="V429" s="1">
        <v>8.1</v>
      </c>
      <c r="W429" s="1">
        <v>2</v>
      </c>
      <c r="X429" s="1">
        <v>65535</v>
      </c>
      <c r="Y429" s="1">
        <v>65535</v>
      </c>
      <c r="Z429" s="1">
        <v>65535</v>
      </c>
      <c r="AA429" s="1">
        <v>65535</v>
      </c>
      <c r="AB429" s="1">
        <v>65535</v>
      </c>
      <c r="AC429" s="1">
        <v>65535</v>
      </c>
      <c r="AD429" s="1">
        <v>6.2</v>
      </c>
      <c r="AE429" s="1">
        <v>65535</v>
      </c>
      <c r="AF429" s="1">
        <v>65535</v>
      </c>
      <c r="AG429" s="1">
        <v>65535</v>
      </c>
      <c r="AH429" s="1">
        <v>8.8000000000000007</v>
      </c>
      <c r="AI429" s="1">
        <v>65535</v>
      </c>
      <c r="AJ429" s="1">
        <v>65535</v>
      </c>
      <c r="AK429" s="1">
        <v>65535</v>
      </c>
      <c r="AL429" s="1">
        <v>65535</v>
      </c>
      <c r="AM429" s="1">
        <v>65535</v>
      </c>
      <c r="AN429" s="1">
        <v>65535</v>
      </c>
      <c r="AO429" s="1">
        <v>65535</v>
      </c>
      <c r="AP429" s="1">
        <v>-7.5</v>
      </c>
      <c r="AQ429" s="1">
        <v>65535</v>
      </c>
      <c r="AR429" s="1">
        <v>65535</v>
      </c>
      <c r="AS429" s="1">
        <v>65535</v>
      </c>
      <c r="AT429" s="1">
        <v>65535</v>
      </c>
      <c r="AU429" s="1">
        <v>65535</v>
      </c>
      <c r="AV429" s="1">
        <v>65535</v>
      </c>
      <c r="AW429" s="1">
        <v>9.4</v>
      </c>
      <c r="AX429" s="1">
        <v>8.8000000000000007</v>
      </c>
      <c r="AY429" s="1">
        <v>9.1999999999999993</v>
      </c>
      <c r="AZ429" s="1">
        <v>9.1999999999999993</v>
      </c>
      <c r="BA429" s="1">
        <v>8.3000000000000007</v>
      </c>
      <c r="BB429" s="1">
        <v>8.1</v>
      </c>
      <c r="BC429" s="1">
        <v>8</v>
      </c>
      <c r="BD429" s="1">
        <v>9.4</v>
      </c>
      <c r="BE429" s="1">
        <v>9.9</v>
      </c>
      <c r="BF429" s="1">
        <v>10</v>
      </c>
      <c r="BG429" s="1">
        <v>9.4</v>
      </c>
      <c r="BH429" s="1">
        <v>8.9</v>
      </c>
      <c r="BI429" s="1">
        <v>8.9</v>
      </c>
      <c r="BJ429" s="1">
        <v>9.9</v>
      </c>
      <c r="BK429" s="1">
        <v>7.9</v>
      </c>
      <c r="BL429" s="1">
        <v>7.5</v>
      </c>
      <c r="BM429" s="1">
        <v>9.8000000000000007</v>
      </c>
      <c r="BN429" s="1">
        <v>8.9</v>
      </c>
      <c r="BO429" s="102"/>
      <c r="BP429" s="1">
        <v>8.5</v>
      </c>
      <c r="BQ429" s="1">
        <v>8.6</v>
      </c>
      <c r="BR429" s="1">
        <v>7.3</v>
      </c>
      <c r="BS429" s="1">
        <v>6.4</v>
      </c>
      <c r="BT429" s="1">
        <v>6.8</v>
      </c>
      <c r="BU429" s="1">
        <v>8.3000000000000007</v>
      </c>
      <c r="BV429" s="1">
        <v>8.1999999999999993</v>
      </c>
      <c r="BW429" s="1">
        <v>8.3000000000000007</v>
      </c>
      <c r="BX429" s="1">
        <v>9.1999999999999993</v>
      </c>
      <c r="BY429" s="1">
        <v>9.6999999999999993</v>
      </c>
      <c r="BZ429" s="1">
        <v>9</v>
      </c>
      <c r="CA429" s="1">
        <v>7.2</v>
      </c>
      <c r="CB429" s="1">
        <v>9</v>
      </c>
      <c r="CC429" s="1">
        <v>9.4</v>
      </c>
      <c r="CD429" s="1">
        <v>9.5</v>
      </c>
      <c r="CE429" s="1">
        <v>8.1999999999999993</v>
      </c>
      <c r="CF429" s="1">
        <v>8.9</v>
      </c>
      <c r="CG429" s="1">
        <v>7.8</v>
      </c>
      <c r="CH429" s="1">
        <v>9.6999999999999993</v>
      </c>
      <c r="CI429" s="1">
        <v>9.1</v>
      </c>
      <c r="CJ429" s="1">
        <v>6.7</v>
      </c>
      <c r="CK429" s="1">
        <v>9.8000000000000007</v>
      </c>
      <c r="CL429" s="1">
        <v>6.2</v>
      </c>
      <c r="CM429" s="1">
        <v>9.6999999999999993</v>
      </c>
      <c r="CN429" s="1">
        <v>8.9</v>
      </c>
      <c r="CO429" s="1">
        <v>7.6</v>
      </c>
      <c r="CP429" s="1">
        <v>9.6</v>
      </c>
      <c r="CQ429" s="1">
        <v>10.4</v>
      </c>
      <c r="CR429" s="1">
        <v>10.1</v>
      </c>
      <c r="CS429" s="1">
        <v>9.1</v>
      </c>
      <c r="CT429" s="1">
        <v>10.3</v>
      </c>
      <c r="CU429" s="1">
        <v>8.1</v>
      </c>
      <c r="CV429" s="1">
        <v>8.5</v>
      </c>
      <c r="CW429" s="1">
        <v>8.5</v>
      </c>
      <c r="CX429" s="1">
        <v>9.5</v>
      </c>
      <c r="CY429" s="1">
        <v>9</v>
      </c>
      <c r="CZ429" s="1">
        <v>8.3000000000000007</v>
      </c>
      <c r="DA429" s="1">
        <v>10</v>
      </c>
      <c r="DB429" s="1">
        <v>9.1999999999999993</v>
      </c>
      <c r="DC429" s="1">
        <v>6.4</v>
      </c>
      <c r="DD429" s="1">
        <v>7</v>
      </c>
      <c r="DE429" s="1">
        <v>8.6</v>
      </c>
      <c r="DF429" s="1">
        <v>9.1</v>
      </c>
      <c r="DG429" s="1">
        <v>9</v>
      </c>
      <c r="DH429" s="1">
        <v>8.1999999999999993</v>
      </c>
      <c r="DI429" s="1">
        <v>7.7</v>
      </c>
      <c r="DJ429" s="1">
        <v>7.4</v>
      </c>
      <c r="DK429" s="1">
        <v>9</v>
      </c>
      <c r="DL429" s="1">
        <v>65535</v>
      </c>
      <c r="DM429" s="1">
        <v>7.2</v>
      </c>
      <c r="DN429" s="1">
        <v>8</v>
      </c>
      <c r="DO429" s="1">
        <v>9.4</v>
      </c>
      <c r="DP429" s="1">
        <v>65535</v>
      </c>
      <c r="DQ429" s="1">
        <v>8.9</v>
      </c>
      <c r="DR429" s="1">
        <v>9.3000000000000007</v>
      </c>
      <c r="DS429" s="1">
        <v>8.8000000000000007</v>
      </c>
      <c r="DT429" s="1">
        <v>9.6</v>
      </c>
      <c r="DU429" s="1">
        <v>9.4</v>
      </c>
      <c r="DV429" s="1">
        <v>8.3000000000000007</v>
      </c>
      <c r="DW429" s="1">
        <v>9.3000000000000007</v>
      </c>
      <c r="DX429" s="1">
        <v>9.3000000000000007</v>
      </c>
      <c r="DY429" s="1">
        <v>8</v>
      </c>
      <c r="DZ429" s="1">
        <v>8.9</v>
      </c>
      <c r="EA429" s="1">
        <v>9.8000000000000007</v>
      </c>
      <c r="EB429" s="1">
        <v>8.6999999999999993</v>
      </c>
      <c r="EC429" s="1">
        <v>8.6999999999999993</v>
      </c>
      <c r="ED429" s="1">
        <v>9</v>
      </c>
      <c r="EE429" s="1">
        <v>8.8000000000000007</v>
      </c>
      <c r="EF429" s="1">
        <v>8.1</v>
      </c>
      <c r="EG429" s="1">
        <v>7.3</v>
      </c>
      <c r="EH429" s="1">
        <v>7.5</v>
      </c>
      <c r="EI429" s="1">
        <v>3.6</v>
      </c>
      <c r="EJ429" s="1">
        <v>7.5</v>
      </c>
      <c r="EK429" s="1">
        <v>9.5</v>
      </c>
      <c r="EL429" s="1">
        <v>6.9</v>
      </c>
      <c r="EM429" s="1">
        <v>9.3000000000000007</v>
      </c>
      <c r="EN429" s="1">
        <v>9.6</v>
      </c>
      <c r="EO429" s="1">
        <v>8.1</v>
      </c>
      <c r="EP429" s="1">
        <v>9.4</v>
      </c>
      <c r="EQ429" s="1">
        <v>9.4</v>
      </c>
      <c r="ER429" s="1">
        <v>7.5</v>
      </c>
      <c r="ES429" s="1">
        <v>65535</v>
      </c>
      <c r="ET429" s="1">
        <v>7</v>
      </c>
      <c r="EU429" s="1">
        <v>7</v>
      </c>
      <c r="EV429" s="1">
        <v>65535</v>
      </c>
      <c r="EW429" s="1">
        <v>1.6</v>
      </c>
      <c r="EX429" s="1">
        <v>65535</v>
      </c>
      <c r="EY429" s="1">
        <v>65535</v>
      </c>
      <c r="EZ429" s="1">
        <v>5.8</v>
      </c>
      <c r="FA429" s="1">
        <v>8.6</v>
      </c>
      <c r="FB429" s="1">
        <v>65535</v>
      </c>
      <c r="FC429" s="1">
        <v>65535</v>
      </c>
      <c r="FD429" s="1">
        <v>65535</v>
      </c>
      <c r="FE429" s="1">
        <v>65535</v>
      </c>
      <c r="FF429" s="1">
        <v>65535</v>
      </c>
      <c r="FG429" s="1">
        <v>65535</v>
      </c>
      <c r="FH429" s="1">
        <v>65535</v>
      </c>
      <c r="FI429" s="1">
        <v>65535</v>
      </c>
      <c r="FJ429" s="1">
        <v>65535</v>
      </c>
      <c r="FK429" s="1">
        <v>65535</v>
      </c>
      <c r="FL429" s="1">
        <v>8.1999999999999993</v>
      </c>
      <c r="FM429" s="1">
        <v>8.3000000000000007</v>
      </c>
      <c r="FN429" s="1">
        <v>9</v>
      </c>
      <c r="FO429" s="1">
        <v>9.5</v>
      </c>
      <c r="FP429" s="1">
        <v>8.1</v>
      </c>
      <c r="FQ429" s="1">
        <v>9.3000000000000007</v>
      </c>
      <c r="FR429" s="1">
        <v>7.9</v>
      </c>
      <c r="FS429" s="1">
        <v>8.8000000000000007</v>
      </c>
      <c r="FT429" s="1">
        <v>8.1999999999999993</v>
      </c>
      <c r="FU429" s="1">
        <v>8.1999999999999993</v>
      </c>
      <c r="FV429" s="1">
        <v>8.5</v>
      </c>
      <c r="FW429" s="1">
        <v>8.5</v>
      </c>
      <c r="FX429" s="1">
        <v>8</v>
      </c>
      <c r="FY429" s="1">
        <v>8.8000000000000007</v>
      </c>
      <c r="FZ429" s="1">
        <v>9.3000000000000007</v>
      </c>
      <c r="GA429" s="1">
        <v>7.6</v>
      </c>
      <c r="GB429" s="1">
        <v>6.6</v>
      </c>
      <c r="GC429" s="1">
        <v>6.7</v>
      </c>
      <c r="GD429" s="1">
        <v>9</v>
      </c>
      <c r="GE429" s="1">
        <v>65535</v>
      </c>
      <c r="GF429" s="1">
        <v>-15</v>
      </c>
      <c r="GG429" s="1">
        <v>-7.1</v>
      </c>
      <c r="GH429" s="1">
        <v>-7.1</v>
      </c>
      <c r="GI429" s="1">
        <v>-3.2</v>
      </c>
      <c r="GJ429" s="1">
        <v>-6.3</v>
      </c>
      <c r="GK429" s="1">
        <v>65535</v>
      </c>
      <c r="GL429" s="1">
        <v>65535</v>
      </c>
      <c r="GM429" s="1">
        <v>65535</v>
      </c>
      <c r="GN429" s="1">
        <v>65535</v>
      </c>
      <c r="GO429" s="1">
        <v>65535</v>
      </c>
      <c r="GP429" s="1">
        <v>65535</v>
      </c>
      <c r="GQ429" s="1">
        <v>65535</v>
      </c>
      <c r="GR429" s="1">
        <v>5.5</v>
      </c>
      <c r="GS429" s="1">
        <v>6.8</v>
      </c>
      <c r="GT429" s="1">
        <v>8.1</v>
      </c>
      <c r="GU429" s="1">
        <v>6.7</v>
      </c>
      <c r="GV429" s="1">
        <v>6.5</v>
      </c>
      <c r="GW429" s="1">
        <v>6.8</v>
      </c>
      <c r="GX429" s="1">
        <v>7.8</v>
      </c>
      <c r="GY429" s="1">
        <v>8.3000000000000007</v>
      </c>
      <c r="GZ429" s="1">
        <v>7.7</v>
      </c>
      <c r="HA429" s="1">
        <v>8.9</v>
      </c>
      <c r="HB429" s="1">
        <v>8</v>
      </c>
      <c r="HC429" s="1">
        <v>8</v>
      </c>
      <c r="HD429" s="1">
        <v>8.4</v>
      </c>
      <c r="HE429" s="1">
        <v>8.4</v>
      </c>
      <c r="HF429" s="1">
        <v>8</v>
      </c>
      <c r="HG429" s="1">
        <v>7.7</v>
      </c>
      <c r="HH429" s="1">
        <v>7.7</v>
      </c>
      <c r="HI429" s="1">
        <v>7.4</v>
      </c>
      <c r="HJ429" s="1">
        <v>6.2</v>
      </c>
      <c r="HK429" s="1">
        <v>5.8</v>
      </c>
      <c r="HL429" s="1">
        <v>7.1</v>
      </c>
      <c r="HM429" s="1">
        <v>6.5</v>
      </c>
      <c r="HN429" s="1">
        <v>6.3</v>
      </c>
      <c r="HO429" s="1">
        <v>8.8000000000000007</v>
      </c>
      <c r="HP429" s="1">
        <v>7.8</v>
      </c>
      <c r="HQ429" s="1">
        <v>7</v>
      </c>
      <c r="HR429" s="1">
        <v>6.7</v>
      </c>
      <c r="HS429" s="1">
        <v>8.3000000000000007</v>
      </c>
      <c r="HT429" s="1">
        <v>6.9</v>
      </c>
      <c r="HU429" s="1">
        <v>8.1999999999999993</v>
      </c>
      <c r="HV429" s="1">
        <v>7.4</v>
      </c>
      <c r="HW429" s="1">
        <v>8</v>
      </c>
      <c r="HX429" s="1">
        <v>8.3000000000000007</v>
      </c>
      <c r="HY429" s="1">
        <v>7.4</v>
      </c>
      <c r="HZ429" s="1">
        <v>8</v>
      </c>
      <c r="IA429" s="1">
        <v>5.8</v>
      </c>
      <c r="IB429" s="1">
        <v>5.7</v>
      </c>
      <c r="IC429" s="1">
        <v>7.3</v>
      </c>
      <c r="ID429" s="1">
        <v>6.7</v>
      </c>
      <c r="IE429" s="1">
        <v>7.4</v>
      </c>
      <c r="IF429" s="1">
        <v>8.3000000000000007</v>
      </c>
      <c r="IG429" s="1">
        <v>7.5</v>
      </c>
      <c r="IH429" s="1">
        <v>6.9</v>
      </c>
      <c r="II429" s="1">
        <v>7.2</v>
      </c>
      <c r="IJ429" s="1">
        <v>7.7</v>
      </c>
      <c r="IK429" s="1">
        <v>6.7</v>
      </c>
      <c r="IL429" s="1">
        <v>7.3</v>
      </c>
      <c r="IM429" s="1">
        <v>8</v>
      </c>
      <c r="IN429" s="1">
        <v>8.4</v>
      </c>
      <c r="IO429" s="1">
        <v>8.6</v>
      </c>
      <c r="IP429" s="1">
        <v>5.2</v>
      </c>
      <c r="IQ429" s="1">
        <v>6.1</v>
      </c>
      <c r="IR429" s="1">
        <v>8.3000000000000007</v>
      </c>
      <c r="IS429" s="1">
        <v>7.1</v>
      </c>
      <c r="IT429" s="1">
        <v>8.1999999999999993</v>
      </c>
      <c r="IU429" s="1">
        <v>7.7</v>
      </c>
      <c r="IV429" s="1">
        <v>7.9</v>
      </c>
      <c r="IW429" s="1">
        <v>8.5</v>
      </c>
      <c r="IX429" s="1">
        <v>8</v>
      </c>
      <c r="IY429" s="1">
        <v>7.4</v>
      </c>
      <c r="IZ429" s="1">
        <v>5.7</v>
      </c>
      <c r="JA429" s="1">
        <v>6.8</v>
      </c>
      <c r="JB429" s="1">
        <v>8.4</v>
      </c>
      <c r="JC429" s="1">
        <v>8.5</v>
      </c>
      <c r="JD429" s="1">
        <v>8.6</v>
      </c>
      <c r="JE429" s="1">
        <v>8.3000000000000007</v>
      </c>
      <c r="JF429" s="1">
        <v>8</v>
      </c>
      <c r="JG429" s="1">
        <v>6.2</v>
      </c>
      <c r="JH429" s="1">
        <v>5.4</v>
      </c>
      <c r="JI429" s="1">
        <v>4.7</v>
      </c>
      <c r="JJ429" s="1">
        <v>7.8</v>
      </c>
      <c r="JK429" s="1">
        <v>5.0999999999999996</v>
      </c>
      <c r="JL429" s="1">
        <v>8.5</v>
      </c>
      <c r="JM429" s="1">
        <v>6.4</v>
      </c>
      <c r="JN429" s="1">
        <v>5.7</v>
      </c>
      <c r="JO429" s="1">
        <v>8.9</v>
      </c>
      <c r="JP429" s="1">
        <v>7.3</v>
      </c>
      <c r="JQ429" s="1">
        <v>7</v>
      </c>
      <c r="JR429" s="1">
        <v>7.3</v>
      </c>
      <c r="JS429" s="1">
        <v>4.5999999999999996</v>
      </c>
      <c r="JT429" s="1">
        <v>8.3000000000000007</v>
      </c>
      <c r="JU429" s="1">
        <v>6.8</v>
      </c>
      <c r="JV429" s="1">
        <v>6.7</v>
      </c>
      <c r="JW429" s="1">
        <v>7.9</v>
      </c>
      <c r="JX429" s="1">
        <v>8.1999999999999993</v>
      </c>
      <c r="JY429" s="1">
        <v>7.5</v>
      </c>
      <c r="JZ429" s="1">
        <v>4.4000000000000004</v>
      </c>
      <c r="KA429" s="1">
        <v>7.3</v>
      </c>
      <c r="KB429" s="1">
        <v>6.7</v>
      </c>
      <c r="KC429" s="1">
        <v>8.3000000000000007</v>
      </c>
      <c r="KD429" s="1">
        <v>6.2</v>
      </c>
      <c r="KE429" s="1">
        <v>7.1</v>
      </c>
      <c r="KF429" s="1">
        <v>8</v>
      </c>
      <c r="KG429" s="1">
        <v>5.7</v>
      </c>
      <c r="KH429" s="1">
        <v>8.6999999999999993</v>
      </c>
      <c r="KI429" s="1">
        <v>6.4</v>
      </c>
      <c r="KJ429" s="1">
        <v>7.4</v>
      </c>
      <c r="KK429" s="1">
        <v>8</v>
      </c>
      <c r="KL429" s="1">
        <v>6.8</v>
      </c>
      <c r="KM429" s="1">
        <v>8.9</v>
      </c>
      <c r="KN429" s="1">
        <v>8.6999999999999993</v>
      </c>
      <c r="KO429" s="1">
        <v>8.5</v>
      </c>
      <c r="KP429" s="1">
        <v>6.5</v>
      </c>
      <c r="KQ429" s="1">
        <v>8.1</v>
      </c>
      <c r="KR429" s="1">
        <v>7</v>
      </c>
      <c r="KS429" s="1">
        <v>8.6999999999999993</v>
      </c>
      <c r="KT429" s="1">
        <v>8.1999999999999993</v>
      </c>
      <c r="KU429" s="1">
        <v>8</v>
      </c>
      <c r="KV429" s="1">
        <v>8.8000000000000007</v>
      </c>
      <c r="KW429" s="1">
        <v>8.1999999999999993</v>
      </c>
      <c r="KX429" s="1">
        <v>7.6</v>
      </c>
      <c r="KY429" s="1">
        <v>8.8000000000000007</v>
      </c>
      <c r="KZ429" s="1">
        <v>6.8</v>
      </c>
      <c r="LA429" s="1">
        <v>7.1</v>
      </c>
      <c r="LB429" s="1">
        <v>8.3000000000000007</v>
      </c>
      <c r="LC429" s="1">
        <v>8.4</v>
      </c>
      <c r="LD429" s="1">
        <v>8.8000000000000007</v>
      </c>
      <c r="LE429" s="1">
        <v>8.5</v>
      </c>
      <c r="LF429" s="1">
        <v>7.8</v>
      </c>
      <c r="LG429" s="1">
        <v>9.3000000000000007</v>
      </c>
      <c r="LH429" s="1">
        <v>7.9</v>
      </c>
      <c r="LI429" s="1">
        <v>9.1</v>
      </c>
      <c r="LJ429" s="1">
        <v>9.1</v>
      </c>
      <c r="LK429" s="1">
        <v>9.9</v>
      </c>
      <c r="LL429" s="1">
        <v>9.6</v>
      </c>
      <c r="LM429" s="1">
        <v>9.1</v>
      </c>
      <c r="LN429" s="1">
        <v>8.4</v>
      </c>
      <c r="LO429" s="1">
        <v>8.1999999999999993</v>
      </c>
      <c r="LP429" s="1">
        <v>9.1</v>
      </c>
      <c r="LQ429" s="1">
        <v>9.3000000000000007</v>
      </c>
      <c r="LR429" s="1">
        <v>7.1</v>
      </c>
      <c r="LS429" s="1">
        <v>6.2</v>
      </c>
      <c r="LT429" s="1">
        <v>8.6999999999999993</v>
      </c>
      <c r="LU429" s="1">
        <v>8.3000000000000007</v>
      </c>
      <c r="LV429" s="1">
        <v>8.1999999999999993</v>
      </c>
      <c r="LW429" s="1">
        <v>6.3</v>
      </c>
      <c r="LX429" s="1">
        <v>8</v>
      </c>
      <c r="LY429" s="1">
        <v>7.9</v>
      </c>
      <c r="LZ429" s="1">
        <v>8</v>
      </c>
      <c r="MA429" s="1">
        <v>9</v>
      </c>
      <c r="MB429" s="1">
        <v>8.8000000000000007</v>
      </c>
      <c r="MC429" s="1">
        <v>7.1</v>
      </c>
      <c r="MD429" s="1">
        <v>8.8000000000000007</v>
      </c>
      <c r="ME429" s="1">
        <v>65535</v>
      </c>
      <c r="MF429" s="1">
        <v>65535</v>
      </c>
      <c r="MG429" s="1">
        <v>65535</v>
      </c>
      <c r="MH429" s="1">
        <v>65535</v>
      </c>
      <c r="MI429" s="1">
        <v>65535</v>
      </c>
      <c r="MJ429" s="1">
        <v>65535</v>
      </c>
      <c r="MK429" s="1">
        <v>65535</v>
      </c>
      <c r="ML429" s="1">
        <v>65535</v>
      </c>
      <c r="MM429" s="1">
        <v>65535</v>
      </c>
      <c r="MN429" s="1">
        <v>65535</v>
      </c>
      <c r="MO429" s="1">
        <v>65535</v>
      </c>
      <c r="MP429" s="1">
        <v>65535</v>
      </c>
      <c r="MQ429" s="1">
        <v>65535</v>
      </c>
      <c r="MR429" s="1">
        <v>65535</v>
      </c>
      <c r="MS429" s="1">
        <v>65535</v>
      </c>
      <c r="MT429" s="1">
        <v>65535</v>
      </c>
      <c r="MU429" s="1">
        <v>65535</v>
      </c>
      <c r="MV429" s="1">
        <v>65535</v>
      </c>
      <c r="MW429" s="1">
        <v>65535</v>
      </c>
      <c r="MX429" s="1">
        <v>65535</v>
      </c>
      <c r="MY429" s="1">
        <v>65535</v>
      </c>
      <c r="MZ429" s="1">
        <v>65535</v>
      </c>
      <c r="NA429" s="1">
        <v>65535</v>
      </c>
      <c r="NB429" s="1">
        <v>65535</v>
      </c>
      <c r="NC429" s="1">
        <v>65535</v>
      </c>
      <c r="ND429" s="1">
        <v>65535</v>
      </c>
      <c r="NE429" s="1">
        <v>65535</v>
      </c>
      <c r="NF429" s="1">
        <v>65535</v>
      </c>
      <c r="NG429" s="1">
        <v>65535</v>
      </c>
      <c r="NH429" s="1">
        <v>65535</v>
      </c>
      <c r="NI429" s="1">
        <v>9.9</v>
      </c>
      <c r="NJ429" s="6">
        <f t="shared" si="319"/>
        <v>0.41935483870967744</v>
      </c>
      <c r="NK429" s="3">
        <f t="shared" si="320"/>
        <v>0.6785714285714286</v>
      </c>
      <c r="NL429" s="3">
        <f t="shared" si="321"/>
        <v>1</v>
      </c>
      <c r="NM429" s="3">
        <f t="shared" si="322"/>
        <v>0.93333333333333335</v>
      </c>
      <c r="NN429" s="3">
        <f t="shared" si="323"/>
        <v>0.80645161290322576</v>
      </c>
      <c r="NO429" s="3">
        <f t="shared" si="324"/>
        <v>0.7</v>
      </c>
      <c r="NP429" s="3">
        <f t="shared" si="325"/>
        <v>0.77419354838709675</v>
      </c>
      <c r="NQ429" s="3">
        <f t="shared" si="326"/>
        <v>1</v>
      </c>
      <c r="NR429" s="3">
        <f t="shared" si="327"/>
        <v>1</v>
      </c>
      <c r="NS429" s="3">
        <f t="shared" si="328"/>
        <v>1</v>
      </c>
      <c r="NT429" s="3">
        <f t="shared" si="329"/>
        <v>1</v>
      </c>
      <c r="NU429" s="3">
        <f t="shared" si="330"/>
        <v>3.2258064516129031E-2</v>
      </c>
      <c r="NV429" s="3">
        <f t="shared" si="331"/>
        <v>0.77808219178082194</v>
      </c>
      <c r="NW429" s="5" t="e">
        <f t="shared" si="332"/>
        <v>#N/A</v>
      </c>
      <c r="NX429" s="1">
        <f t="shared" si="333"/>
        <v>8.1052631578947381</v>
      </c>
      <c r="NY429" s="1">
        <f t="shared" si="334"/>
        <v>8.629032258064516</v>
      </c>
      <c r="NZ429" s="1">
        <f t="shared" si="335"/>
        <v>8.6071428571428594</v>
      </c>
      <c r="OA429" s="1">
        <f t="shared" si="336"/>
        <v>7.8239999999999998</v>
      </c>
      <c r="OB429" s="1">
        <f t="shared" si="337"/>
        <v>6.4952380952380953</v>
      </c>
      <c r="OC429" s="1">
        <f t="shared" si="338"/>
        <v>5.8000000000000007</v>
      </c>
      <c r="OD429" s="1">
        <f t="shared" si="339"/>
        <v>7.3032258064516125</v>
      </c>
      <c r="OE429" s="1">
        <f t="shared" si="340"/>
        <v>7.2466666666666679</v>
      </c>
      <c r="OF429" s="1">
        <f t="shared" si="341"/>
        <v>7.5516129032258066</v>
      </c>
      <c r="OG429" s="1">
        <f t="shared" si="342"/>
        <v>8.3433333333333337</v>
      </c>
      <c r="OH429" s="1" t="e">
        <f t="shared" si="343"/>
        <v>#N/A</v>
      </c>
      <c r="OI429" s="111" t="e">
        <f>NA()</f>
        <v>#N/A</v>
      </c>
      <c r="OJ429" s="112" t="e">
        <f>NA()</f>
        <v>#N/A</v>
      </c>
      <c r="OK429" s="112" t="e">
        <f>NA()</f>
        <v>#N/A</v>
      </c>
      <c r="OL429" s="112" t="e">
        <f>NA()</f>
        <v>#N/A</v>
      </c>
      <c r="OM429" s="112" t="e">
        <f>NA()</f>
        <v>#N/A</v>
      </c>
      <c r="ON429" s="112" t="e">
        <f>NA()</f>
        <v>#N/A</v>
      </c>
      <c r="OO429" s="112" t="e">
        <f>NA()</f>
        <v>#N/A</v>
      </c>
      <c r="OP429" s="112" t="e">
        <f>NA()</f>
        <v>#N/A</v>
      </c>
      <c r="OQ429" s="112" t="e">
        <f>NA()</f>
        <v>#N/A</v>
      </c>
      <c r="OR429" s="112" t="e">
        <f>NA()</f>
        <v>#N/A</v>
      </c>
      <c r="OS429" s="112" t="e">
        <f>NA()</f>
        <v>#N/A</v>
      </c>
      <c r="OT429" s="112" t="e">
        <f>NA()</f>
        <v>#N/A</v>
      </c>
      <c r="OU429" s="5" t="e">
        <f t="shared" si="295"/>
        <v>#N/A</v>
      </c>
      <c r="OV429" s="1" t="e">
        <f t="shared" si="296"/>
        <v>#N/A</v>
      </c>
      <c r="OW429" s="1" t="e">
        <f t="shared" si="297"/>
        <v>#N/A</v>
      </c>
      <c r="OX429" s="1" t="e">
        <f t="shared" si="298"/>
        <v>#N/A</v>
      </c>
      <c r="OY429" s="1" t="e">
        <f t="shared" si="299"/>
        <v>#N/A</v>
      </c>
      <c r="OZ429" s="1" t="e">
        <f t="shared" si="300"/>
        <v>#N/A</v>
      </c>
      <c r="PA429" s="1" t="e">
        <f t="shared" si="301"/>
        <v>#N/A</v>
      </c>
      <c r="PB429" s="1" t="e">
        <f t="shared" si="302"/>
        <v>#N/A</v>
      </c>
      <c r="PC429" s="1" t="e">
        <f t="shared" si="303"/>
        <v>#N/A</v>
      </c>
      <c r="PD429" s="1" t="e">
        <f t="shared" si="304"/>
        <v>#N/A</v>
      </c>
      <c r="PE429" s="1" t="e">
        <f t="shared" si="305"/>
        <v>#N/A</v>
      </c>
      <c r="PF429" s="1" t="e">
        <f t="shared" si="306"/>
        <v>#N/A</v>
      </c>
      <c r="PG429" s="111" t="e">
        <f>NA()</f>
        <v>#N/A</v>
      </c>
      <c r="PH429" s="112" t="e">
        <f>NA()</f>
        <v>#N/A</v>
      </c>
      <c r="PI429" s="112" t="e">
        <f>NA()</f>
        <v>#N/A</v>
      </c>
      <c r="PJ429" s="112" t="e">
        <f>NA()</f>
        <v>#N/A</v>
      </c>
      <c r="PK429" s="112" t="e">
        <f>NA()</f>
        <v>#N/A</v>
      </c>
      <c r="PL429" s="112" t="e">
        <f>NA()</f>
        <v>#N/A</v>
      </c>
      <c r="PM429" s="112" t="e">
        <f>NA()</f>
        <v>#N/A</v>
      </c>
      <c r="PN429" s="112" t="e">
        <f>NA()</f>
        <v>#N/A</v>
      </c>
      <c r="PO429" s="112" t="e">
        <f>NA()</f>
        <v>#N/A</v>
      </c>
      <c r="PP429" s="112" t="e">
        <f>NA()</f>
        <v>#N/A</v>
      </c>
      <c r="PQ429" s="112" t="e">
        <f>NA()</f>
        <v>#N/A</v>
      </c>
      <c r="PR429" s="137" t="e">
        <f>NA()</f>
        <v>#N/A</v>
      </c>
      <c r="PS429" s="5" t="e">
        <f t="array" ref="PS429">+IF(ISERROR($NW429)=FALSE,MIN(IF($H429:$AL429&lt;65534,$H429:$AL429,"")),NA())</f>
        <v>#N/A</v>
      </c>
      <c r="PT429" s="1">
        <f t="array" ref="PT429">+IF(ISERROR($NX429)=FALSE,MIN(IF($AM429:$BN429&lt;65534,$AM429:$BN429,"")),NA())</f>
        <v>-7.5</v>
      </c>
      <c r="PU429" s="1">
        <f t="array" ref="PU429">+IF(ISERROR($NY429)=FALSE,MIN(IF($BP429:$CT429&lt;65534,$BP429:$CT429,"")),NA())</f>
        <v>6.2</v>
      </c>
      <c r="PV429" s="1">
        <f t="array" ref="PV429">+IF(ISERROR($NZ429)=FALSE,MIN(IF($CU429:$DX429&lt;65534,$CU429:$DX429,"")),NA())</f>
        <v>6.4</v>
      </c>
      <c r="PW429" s="1">
        <f t="array" ref="PW429">+IF(ISERROR($OA429)=FALSE,MIN(IF($DY429:$FC429&lt;65534,$DY429:$FC429,"")),NA())</f>
        <v>1.6</v>
      </c>
      <c r="PX429" s="1">
        <f t="array" ref="PX429">+IF(ISERROR($OB429)=FALSE,MIN(IF($FD429:$GG429&lt;65534,$FD429:$GG429,"")),NA())</f>
        <v>-15</v>
      </c>
      <c r="PY429" s="1">
        <f t="array" ref="PY429">+IF(ISERROR($OC429)=FALSE,MIN(IF($GH429:$HL429&lt;65534,$GH429:$HL429,"")),NA())</f>
        <v>-7.1</v>
      </c>
      <c r="PZ429" s="1">
        <f t="array" ref="PZ429">+IF(ISERROR($OD429)=FALSE,MIN(IF($HM429:$IQ429&lt;65534,$HM429:$IQ429,"")),NA())</f>
        <v>5.2</v>
      </c>
      <c r="QA429" s="1">
        <f t="array" ref="QA429">+IF(ISERROR($OE429)=FALSE,MIN(IF($IR429:$JU429&lt;65534,$IR429:$JU429,"")),NA())</f>
        <v>4.5999999999999996</v>
      </c>
      <c r="QB429" s="1">
        <f t="array" ref="QB429">+IF(ISERROR($OF429)=FALSE,MIN(IF($JV429:$KZ429&lt;65534,$JV429:$KZ429,"")),NA())</f>
        <v>4.4000000000000004</v>
      </c>
      <c r="QC429" s="1">
        <f t="array" ref="QC429">+IF(ISERROR($OG429)=FALSE,MIN(IF($LA429:$MD429&lt;65534,$LA429:$MD429,"")),NA())</f>
        <v>6.2</v>
      </c>
      <c r="QD429" s="1" t="e">
        <f t="array" ref="QD429">+IF(ISERROR($OH429)=FALSE,MIN(IF($ME429:$NI429&lt;65534,$ME429:$NI429,"")),NA())</f>
        <v>#N/A</v>
      </c>
      <c r="QE429" s="5" t="e">
        <f t="shared" si="307"/>
        <v>#N/A</v>
      </c>
      <c r="QF429" s="1" t="e">
        <f t="shared" si="308"/>
        <v>#N/A</v>
      </c>
      <c r="QG429" s="1" t="e">
        <f t="shared" si="309"/>
        <v>#N/A</v>
      </c>
      <c r="QH429" s="1" t="e">
        <f t="shared" si="310"/>
        <v>#N/A</v>
      </c>
      <c r="QI429" s="1" t="e">
        <f t="shared" si="311"/>
        <v>#N/A</v>
      </c>
      <c r="QJ429" s="1" t="e">
        <f t="shared" si="312"/>
        <v>#N/A</v>
      </c>
      <c r="QK429" s="1" t="e">
        <f t="shared" si="313"/>
        <v>#N/A</v>
      </c>
      <c r="QL429" s="1" t="e">
        <f t="shared" si="314"/>
        <v>#N/A</v>
      </c>
      <c r="QM429" s="1" t="e">
        <f t="shared" si="315"/>
        <v>#N/A</v>
      </c>
      <c r="QN429" s="1" t="e">
        <f t="shared" si="316"/>
        <v>#N/A</v>
      </c>
      <c r="QO429" s="1" t="e">
        <f t="shared" si="317"/>
        <v>#N/A</v>
      </c>
      <c r="QP429" s="1" t="e">
        <f t="shared" si="318"/>
        <v>#N/A</v>
      </c>
      <c r="QQ429" s="5" t="s">
        <v>893</v>
      </c>
    </row>
    <row r="430" spans="1:459" s="1" customFormat="1" x14ac:dyDescent="0.2">
      <c r="A430" s="107">
        <v>16015110</v>
      </c>
      <c r="B430" s="108">
        <v>-72.487166666666667</v>
      </c>
      <c r="C430" s="108">
        <v>7.8987777777777772</v>
      </c>
      <c r="D430" s="109">
        <v>311</v>
      </c>
      <c r="E430" s="110" t="s">
        <v>527</v>
      </c>
      <c r="F430" s="110" t="s">
        <v>353</v>
      </c>
      <c r="G430" s="110" t="s">
        <v>17</v>
      </c>
      <c r="H430" s="1">
        <v>65535</v>
      </c>
      <c r="I430" s="1">
        <v>22.1</v>
      </c>
      <c r="J430" s="1">
        <v>24.6</v>
      </c>
      <c r="K430" s="1">
        <v>22.2</v>
      </c>
      <c r="L430" s="1">
        <v>22.2</v>
      </c>
      <c r="M430" s="1">
        <v>23.1</v>
      </c>
      <c r="N430" s="1">
        <v>24.1</v>
      </c>
      <c r="O430" s="1">
        <v>23.1</v>
      </c>
      <c r="P430" s="1">
        <v>23.1</v>
      </c>
      <c r="Q430" s="1">
        <v>23.4</v>
      </c>
      <c r="R430" s="1">
        <v>20</v>
      </c>
      <c r="S430" s="1">
        <v>21.8</v>
      </c>
      <c r="T430" s="1">
        <v>22.6</v>
      </c>
      <c r="U430" s="1">
        <v>22.4</v>
      </c>
      <c r="V430" s="1">
        <v>22.6</v>
      </c>
      <c r="W430" s="1">
        <v>22.5</v>
      </c>
      <c r="X430" s="1">
        <v>22.6</v>
      </c>
      <c r="Y430" s="1">
        <v>22.6</v>
      </c>
      <c r="Z430" s="1">
        <v>23.9</v>
      </c>
      <c r="AA430" s="1">
        <v>22.3</v>
      </c>
      <c r="AB430" s="1">
        <v>23.3</v>
      </c>
      <c r="AC430" s="1">
        <v>24.2</v>
      </c>
      <c r="AD430" s="1">
        <v>22.9</v>
      </c>
      <c r="AE430" s="1">
        <v>23</v>
      </c>
      <c r="AF430" s="1">
        <v>23.9</v>
      </c>
      <c r="AG430" s="1">
        <v>23.9</v>
      </c>
      <c r="AH430" s="1">
        <v>24.1</v>
      </c>
      <c r="AI430" s="1">
        <v>23.8</v>
      </c>
      <c r="AJ430" s="1">
        <v>21.5</v>
      </c>
      <c r="AK430" s="1">
        <v>23.2</v>
      </c>
      <c r="AL430" s="1">
        <v>23.5</v>
      </c>
      <c r="AM430" s="1">
        <v>65535</v>
      </c>
      <c r="AN430" s="1">
        <v>23.5</v>
      </c>
      <c r="AO430" s="1">
        <v>23.7</v>
      </c>
      <c r="AP430" s="1">
        <v>23.2</v>
      </c>
      <c r="AQ430" s="1">
        <v>23.7</v>
      </c>
      <c r="AR430" s="1">
        <v>23.9</v>
      </c>
      <c r="AS430" s="1">
        <v>23.5</v>
      </c>
      <c r="AT430" s="1">
        <v>23.9</v>
      </c>
      <c r="AU430" s="1">
        <v>23.5</v>
      </c>
      <c r="AV430" s="1">
        <v>22.9</v>
      </c>
      <c r="AW430" s="1">
        <v>21.8</v>
      </c>
      <c r="AX430" s="1">
        <v>21.8</v>
      </c>
      <c r="AY430" s="1">
        <v>22.4</v>
      </c>
      <c r="AZ430" s="1">
        <v>24.1</v>
      </c>
      <c r="BA430" s="1">
        <v>24.1</v>
      </c>
      <c r="BB430" s="1">
        <v>23.2</v>
      </c>
      <c r="BC430" s="1">
        <v>25.2</v>
      </c>
      <c r="BD430" s="1">
        <v>25.5</v>
      </c>
      <c r="BE430" s="1">
        <v>24</v>
      </c>
      <c r="BF430" s="1">
        <v>23.7</v>
      </c>
      <c r="BG430" s="1">
        <v>24.2</v>
      </c>
      <c r="BH430" s="1">
        <v>22.5</v>
      </c>
      <c r="BI430" s="1">
        <v>22.5</v>
      </c>
      <c r="BJ430" s="1">
        <v>24.7</v>
      </c>
      <c r="BK430" s="1">
        <v>22.8</v>
      </c>
      <c r="BL430" s="1">
        <v>23</v>
      </c>
      <c r="BM430" s="1">
        <v>23.6</v>
      </c>
      <c r="BN430" s="1">
        <v>23.3</v>
      </c>
      <c r="BO430" s="102"/>
      <c r="BP430" s="1">
        <v>24.6</v>
      </c>
      <c r="BQ430" s="1">
        <v>23.2</v>
      </c>
      <c r="BR430" s="1">
        <v>24.4</v>
      </c>
      <c r="BS430" s="1">
        <v>24.5</v>
      </c>
      <c r="BT430" s="1">
        <v>24.6</v>
      </c>
      <c r="BU430" s="1">
        <v>24.9</v>
      </c>
      <c r="BV430" s="1">
        <v>23.9</v>
      </c>
      <c r="BW430" s="1">
        <v>24.1</v>
      </c>
      <c r="BX430" s="1">
        <v>24.2</v>
      </c>
      <c r="BY430" s="1">
        <v>25.3</v>
      </c>
      <c r="BZ430" s="1">
        <v>24.3</v>
      </c>
      <c r="CA430" s="1">
        <v>23.5</v>
      </c>
      <c r="CB430" s="1">
        <v>23.5</v>
      </c>
      <c r="CC430" s="1">
        <v>24.3</v>
      </c>
      <c r="CD430" s="1">
        <v>24.4</v>
      </c>
      <c r="CE430" s="1">
        <v>25</v>
      </c>
      <c r="CF430" s="1">
        <v>24.9</v>
      </c>
      <c r="CG430" s="1">
        <v>23.9</v>
      </c>
      <c r="CH430" s="1">
        <v>24.7</v>
      </c>
      <c r="CI430" s="1">
        <v>25.3</v>
      </c>
      <c r="CJ430" s="1">
        <v>23.4</v>
      </c>
      <c r="CK430" s="1">
        <v>24.4</v>
      </c>
      <c r="CL430" s="1">
        <v>23.2</v>
      </c>
      <c r="CM430" s="1">
        <v>22.9</v>
      </c>
      <c r="CN430" s="1">
        <v>24.5</v>
      </c>
      <c r="CO430" s="1">
        <v>25.4</v>
      </c>
      <c r="CP430" s="1">
        <v>25.3</v>
      </c>
      <c r="CQ430" s="1">
        <v>25.1</v>
      </c>
      <c r="CR430" s="1">
        <v>25.4</v>
      </c>
      <c r="CS430" s="1">
        <v>24.2</v>
      </c>
      <c r="CT430" s="1">
        <v>24.9</v>
      </c>
      <c r="CU430" s="1">
        <v>26</v>
      </c>
      <c r="CV430" s="1">
        <v>23.3</v>
      </c>
      <c r="CW430" s="1">
        <v>23.9</v>
      </c>
      <c r="CX430" s="1">
        <v>23.8</v>
      </c>
      <c r="CY430" s="1">
        <v>23.7</v>
      </c>
      <c r="CZ430" s="1">
        <v>24.4</v>
      </c>
      <c r="DA430" s="1">
        <v>24.9</v>
      </c>
      <c r="DB430" s="1">
        <v>24.1</v>
      </c>
      <c r="DC430" s="1">
        <v>23.9</v>
      </c>
      <c r="DD430" s="1">
        <v>25.7</v>
      </c>
      <c r="DE430" s="1">
        <v>25</v>
      </c>
      <c r="DF430" s="1">
        <v>24.9</v>
      </c>
      <c r="DG430" s="1">
        <v>26.2</v>
      </c>
      <c r="DH430" s="1">
        <v>25.4</v>
      </c>
      <c r="DI430" s="1">
        <v>25.6</v>
      </c>
      <c r="DJ430" s="1">
        <v>23.8</v>
      </c>
      <c r="DK430" s="1">
        <v>24.7</v>
      </c>
      <c r="DL430" s="1">
        <v>23.8</v>
      </c>
      <c r="DM430" s="1">
        <v>24.3</v>
      </c>
      <c r="DN430" s="1">
        <v>24.6</v>
      </c>
      <c r="DO430" s="1">
        <v>23.2</v>
      </c>
      <c r="DP430" s="1">
        <v>23.8</v>
      </c>
      <c r="DQ430" s="1">
        <v>22.3</v>
      </c>
      <c r="DR430" s="1">
        <v>22.7</v>
      </c>
      <c r="DS430" s="1">
        <v>24.4</v>
      </c>
      <c r="DT430" s="1">
        <v>25</v>
      </c>
      <c r="DU430" s="1">
        <v>25.9</v>
      </c>
      <c r="DV430" s="1">
        <v>25.2</v>
      </c>
      <c r="DW430" s="1">
        <v>28.7</v>
      </c>
      <c r="DX430" s="1">
        <v>27.4</v>
      </c>
      <c r="DY430" s="1">
        <v>25.5</v>
      </c>
      <c r="DZ430" s="1">
        <v>28.3</v>
      </c>
      <c r="EA430" s="1">
        <v>25.6</v>
      </c>
      <c r="EB430" s="1">
        <v>25.9</v>
      </c>
      <c r="EC430" s="1">
        <v>26</v>
      </c>
      <c r="ED430" s="1">
        <v>27.1</v>
      </c>
      <c r="EE430" s="1">
        <v>27.8</v>
      </c>
      <c r="EF430" s="1">
        <v>25.1</v>
      </c>
      <c r="EG430" s="1">
        <v>24.6</v>
      </c>
      <c r="EH430" s="1">
        <v>25</v>
      </c>
      <c r="EI430" s="1">
        <v>24.8</v>
      </c>
      <c r="EJ430" s="1">
        <v>23.7</v>
      </c>
      <c r="EK430" s="1">
        <v>28.5</v>
      </c>
      <c r="EL430" s="1">
        <v>27.7</v>
      </c>
      <c r="EM430" s="1">
        <v>27</v>
      </c>
      <c r="EN430" s="1">
        <v>27.3</v>
      </c>
      <c r="EO430" s="1">
        <v>26.7</v>
      </c>
      <c r="EP430" s="1">
        <v>26.2</v>
      </c>
      <c r="EQ430" s="1">
        <v>25.5</v>
      </c>
      <c r="ER430" s="1">
        <v>25.4</v>
      </c>
      <c r="ES430" s="1">
        <v>26.6</v>
      </c>
      <c r="ET430" s="1">
        <v>25.9</v>
      </c>
      <c r="EU430" s="1">
        <v>24.5</v>
      </c>
      <c r="EV430" s="1">
        <v>24.6</v>
      </c>
      <c r="EW430" s="1">
        <v>24.5</v>
      </c>
      <c r="EX430" s="1">
        <v>25</v>
      </c>
      <c r="EY430" s="1">
        <v>22.8</v>
      </c>
      <c r="EZ430" s="1">
        <v>24.9</v>
      </c>
      <c r="FA430" s="1">
        <v>24.6</v>
      </c>
      <c r="FB430" s="1">
        <v>23.9</v>
      </c>
      <c r="FC430" s="1">
        <v>23.7</v>
      </c>
      <c r="FD430" s="1">
        <v>22.2</v>
      </c>
      <c r="FE430" s="1">
        <v>23.7</v>
      </c>
      <c r="FF430" s="1">
        <v>26.2</v>
      </c>
      <c r="FG430" s="1">
        <v>27.5</v>
      </c>
      <c r="FH430" s="1">
        <v>26.5</v>
      </c>
      <c r="FI430" s="1">
        <v>27.6</v>
      </c>
      <c r="FJ430" s="1">
        <v>26.7</v>
      </c>
      <c r="FK430" s="1">
        <v>24</v>
      </c>
      <c r="FL430" s="1">
        <v>27</v>
      </c>
      <c r="FM430" s="1">
        <v>24.3</v>
      </c>
      <c r="FN430" s="1">
        <v>25.4</v>
      </c>
      <c r="FO430" s="1">
        <v>27.5</v>
      </c>
      <c r="FP430" s="1">
        <v>24.4</v>
      </c>
      <c r="FQ430" s="1">
        <v>27.2</v>
      </c>
      <c r="FR430" s="1">
        <v>24.3</v>
      </c>
      <c r="FS430" s="1">
        <v>24.9</v>
      </c>
      <c r="FT430" s="1">
        <v>26.5</v>
      </c>
      <c r="FU430" s="1">
        <v>27.3</v>
      </c>
      <c r="FV430" s="1">
        <v>25.2</v>
      </c>
      <c r="FW430" s="1">
        <v>25.2</v>
      </c>
      <c r="FX430" s="1">
        <v>26.6</v>
      </c>
      <c r="FY430" s="1">
        <v>27.5</v>
      </c>
      <c r="FZ430" s="1">
        <v>27</v>
      </c>
      <c r="GA430" s="1">
        <v>26.6</v>
      </c>
      <c r="GB430" s="1">
        <v>23.7</v>
      </c>
      <c r="GC430" s="1">
        <v>25</v>
      </c>
      <c r="GD430" s="1">
        <v>27.1</v>
      </c>
      <c r="GE430" s="1">
        <v>26.5</v>
      </c>
      <c r="GF430" s="1">
        <v>22.7</v>
      </c>
      <c r="GG430" s="1">
        <v>23.3</v>
      </c>
      <c r="GH430" s="1">
        <v>24</v>
      </c>
      <c r="GI430" s="1">
        <v>23.4</v>
      </c>
      <c r="GJ430" s="1">
        <v>24.2</v>
      </c>
      <c r="GK430" s="1">
        <v>23.2</v>
      </c>
      <c r="GL430" s="1">
        <v>25.1</v>
      </c>
      <c r="GM430" s="1">
        <v>25.5</v>
      </c>
      <c r="GN430" s="1">
        <v>26.5</v>
      </c>
      <c r="GO430" s="1">
        <v>27.2</v>
      </c>
      <c r="GP430" s="1">
        <v>23.3</v>
      </c>
      <c r="GQ430" s="1">
        <v>26.4</v>
      </c>
      <c r="GR430" s="1">
        <v>23.5</v>
      </c>
      <c r="GS430" s="1">
        <v>24.9</v>
      </c>
      <c r="GT430" s="1">
        <v>23.2</v>
      </c>
      <c r="GU430" s="1">
        <v>24.8</v>
      </c>
      <c r="GV430" s="1">
        <v>23.5</v>
      </c>
      <c r="GW430" s="1">
        <v>24.2</v>
      </c>
      <c r="GX430" s="1">
        <v>22.9</v>
      </c>
      <c r="GY430" s="1">
        <v>26.3</v>
      </c>
      <c r="GZ430" s="1">
        <v>27.5</v>
      </c>
      <c r="HA430" s="1">
        <v>26.4</v>
      </c>
      <c r="HB430" s="1">
        <v>27.1</v>
      </c>
      <c r="HC430" s="1">
        <v>27</v>
      </c>
      <c r="HD430" s="1">
        <v>25.2</v>
      </c>
      <c r="HE430" s="1">
        <v>26.3</v>
      </c>
      <c r="HF430" s="1">
        <v>23.6</v>
      </c>
      <c r="HG430" s="1">
        <v>23.4</v>
      </c>
      <c r="HH430" s="1">
        <v>22</v>
      </c>
      <c r="HI430" s="1">
        <v>25.9</v>
      </c>
      <c r="HJ430" s="1">
        <v>24.8</v>
      </c>
      <c r="HK430" s="1">
        <v>26.3</v>
      </c>
      <c r="HL430" s="1">
        <v>23.3</v>
      </c>
      <c r="HM430" s="1">
        <v>27.1</v>
      </c>
      <c r="HN430" s="1">
        <v>25.3</v>
      </c>
      <c r="HO430" s="1">
        <v>25.1</v>
      </c>
      <c r="HP430" s="1">
        <v>25.3</v>
      </c>
      <c r="HQ430" s="1">
        <v>26.9</v>
      </c>
      <c r="HR430" s="1">
        <v>25.3</v>
      </c>
      <c r="HS430" s="1">
        <v>26</v>
      </c>
      <c r="HT430" s="1">
        <v>27.6</v>
      </c>
      <c r="HU430" s="1">
        <v>26.6</v>
      </c>
      <c r="HV430" s="1">
        <v>28.1</v>
      </c>
      <c r="HW430" s="1">
        <v>27.3</v>
      </c>
      <c r="HX430" s="1">
        <v>27.4</v>
      </c>
      <c r="HY430" s="1">
        <v>23.7</v>
      </c>
      <c r="HZ430" s="1">
        <v>24.3</v>
      </c>
      <c r="IA430" s="1">
        <v>26.1</v>
      </c>
      <c r="IB430" s="1">
        <v>24</v>
      </c>
      <c r="IC430" s="1">
        <v>23.2</v>
      </c>
      <c r="ID430" s="1">
        <v>23.1</v>
      </c>
      <c r="IE430" s="1">
        <v>24.2</v>
      </c>
      <c r="IF430" s="1">
        <v>26.5</v>
      </c>
      <c r="IG430" s="1">
        <v>26.8</v>
      </c>
      <c r="IH430" s="1">
        <v>26.2</v>
      </c>
      <c r="II430" s="1">
        <v>24.1</v>
      </c>
      <c r="IJ430" s="1">
        <v>27.5</v>
      </c>
      <c r="IK430" s="1">
        <v>27.3</v>
      </c>
      <c r="IL430" s="1">
        <v>27.4</v>
      </c>
      <c r="IM430" s="1">
        <v>27.7</v>
      </c>
      <c r="IN430" s="1">
        <v>23</v>
      </c>
      <c r="IO430" s="1">
        <v>27.2</v>
      </c>
      <c r="IP430" s="1">
        <v>27.5</v>
      </c>
      <c r="IQ430" s="1">
        <v>26.1</v>
      </c>
      <c r="IR430" s="1">
        <v>27.7</v>
      </c>
      <c r="IS430" s="1">
        <v>28</v>
      </c>
      <c r="IT430" s="1">
        <v>25.8</v>
      </c>
      <c r="IU430" s="1">
        <v>27.4</v>
      </c>
      <c r="IV430" s="1">
        <v>27.5</v>
      </c>
      <c r="IW430" s="1">
        <v>24</v>
      </c>
      <c r="IX430" s="1">
        <v>27.8</v>
      </c>
      <c r="IY430" s="1">
        <v>27.2</v>
      </c>
      <c r="IZ430" s="1">
        <v>28.3</v>
      </c>
      <c r="JA430" s="1">
        <v>25.4</v>
      </c>
      <c r="JB430" s="1">
        <v>27.8</v>
      </c>
      <c r="JC430" s="1">
        <v>28.1</v>
      </c>
      <c r="JD430" s="1">
        <v>28.4</v>
      </c>
      <c r="JE430" s="1">
        <v>27.5</v>
      </c>
      <c r="JF430" s="1">
        <v>28.1</v>
      </c>
      <c r="JG430" s="1">
        <v>26.5</v>
      </c>
      <c r="JH430" s="1">
        <v>22.7</v>
      </c>
      <c r="JI430" s="1">
        <v>24.2</v>
      </c>
      <c r="JJ430" s="1">
        <v>22.3</v>
      </c>
      <c r="JK430" s="1">
        <v>22.9</v>
      </c>
      <c r="JL430" s="1">
        <v>23.6</v>
      </c>
      <c r="JM430" s="1">
        <v>23.9</v>
      </c>
      <c r="JN430" s="1">
        <v>22.7</v>
      </c>
      <c r="JO430" s="1">
        <v>23.3</v>
      </c>
      <c r="JP430" s="1">
        <v>25</v>
      </c>
      <c r="JQ430" s="1">
        <v>24.8</v>
      </c>
      <c r="JR430" s="1">
        <v>23.4</v>
      </c>
      <c r="JS430" s="1">
        <v>24.7</v>
      </c>
      <c r="JT430" s="1">
        <v>22.2</v>
      </c>
      <c r="JU430" s="1">
        <v>23</v>
      </c>
      <c r="JV430" s="1">
        <v>24</v>
      </c>
      <c r="JW430" s="1">
        <v>24.8</v>
      </c>
      <c r="JX430" s="1">
        <v>22.6</v>
      </c>
      <c r="JY430" s="1">
        <v>21.9</v>
      </c>
      <c r="JZ430" s="1">
        <v>23.8</v>
      </c>
      <c r="KA430" s="1">
        <v>23.6</v>
      </c>
      <c r="KB430" s="1">
        <v>23.2</v>
      </c>
      <c r="KC430" s="1">
        <v>23.8</v>
      </c>
      <c r="KD430" s="1">
        <v>24.3</v>
      </c>
      <c r="KE430" s="1">
        <v>23.7</v>
      </c>
      <c r="KF430" s="1">
        <v>24.5</v>
      </c>
      <c r="KG430" s="1">
        <v>22.5</v>
      </c>
      <c r="KH430" s="1">
        <v>24</v>
      </c>
      <c r="KI430" s="1">
        <v>25</v>
      </c>
      <c r="KJ430" s="1">
        <v>24.5</v>
      </c>
      <c r="KK430" s="1">
        <v>24.6</v>
      </c>
      <c r="KL430" s="1">
        <v>24.3</v>
      </c>
      <c r="KM430" s="1">
        <v>23.6</v>
      </c>
      <c r="KN430" s="1">
        <v>24.6</v>
      </c>
      <c r="KO430" s="1">
        <v>23.5</v>
      </c>
      <c r="KP430" s="1">
        <v>24.3</v>
      </c>
      <c r="KQ430" s="1">
        <v>22.4</v>
      </c>
      <c r="KR430" s="1">
        <v>21.9</v>
      </c>
      <c r="KS430" s="1">
        <v>23.7</v>
      </c>
      <c r="KT430" s="1">
        <v>24.1</v>
      </c>
      <c r="KU430" s="1">
        <v>25.6</v>
      </c>
      <c r="KV430" s="1">
        <v>24.1</v>
      </c>
      <c r="KW430" s="1">
        <v>25.1</v>
      </c>
      <c r="KX430" s="1">
        <v>24.4</v>
      </c>
      <c r="KY430" s="1">
        <v>25</v>
      </c>
      <c r="KZ430" s="1">
        <v>24.7</v>
      </c>
      <c r="LA430" s="1">
        <v>24</v>
      </c>
      <c r="LB430" s="1">
        <v>23.2</v>
      </c>
      <c r="LC430" s="1">
        <v>24</v>
      </c>
      <c r="LD430" s="1">
        <v>24.4</v>
      </c>
      <c r="LE430" s="1">
        <v>24</v>
      </c>
      <c r="LF430" s="1">
        <v>23.4</v>
      </c>
      <c r="LG430" s="1">
        <v>24.7</v>
      </c>
      <c r="LH430" s="1">
        <v>25.6</v>
      </c>
      <c r="LI430" s="1">
        <v>24.8</v>
      </c>
      <c r="LJ430" s="1">
        <v>24.9</v>
      </c>
      <c r="LK430" s="1">
        <v>23.4</v>
      </c>
      <c r="LL430" s="1">
        <v>24.1</v>
      </c>
      <c r="LM430" s="1">
        <v>23.9</v>
      </c>
      <c r="LN430" s="1">
        <v>22.7</v>
      </c>
      <c r="LO430" s="1">
        <v>24.1</v>
      </c>
      <c r="LP430" s="1">
        <v>22.6</v>
      </c>
      <c r="LQ430" s="1">
        <v>22.8</v>
      </c>
      <c r="LR430" s="1">
        <v>24</v>
      </c>
      <c r="LS430" s="1">
        <v>24.5</v>
      </c>
      <c r="LT430" s="1">
        <v>22.9</v>
      </c>
      <c r="LU430" s="1">
        <v>23</v>
      </c>
      <c r="LV430" s="1">
        <v>23.3</v>
      </c>
      <c r="LW430" s="1">
        <v>22.1</v>
      </c>
      <c r="LX430" s="1">
        <v>22.7</v>
      </c>
      <c r="LY430" s="1">
        <v>23.4</v>
      </c>
      <c r="LZ430" s="1">
        <v>26.4</v>
      </c>
      <c r="MA430" s="1">
        <v>24.2</v>
      </c>
      <c r="MB430" s="1">
        <v>24</v>
      </c>
      <c r="MC430" s="1">
        <v>25</v>
      </c>
      <c r="MD430" s="1">
        <v>23.7</v>
      </c>
      <c r="ME430" s="1">
        <v>65535</v>
      </c>
      <c r="MF430" s="1">
        <v>65535</v>
      </c>
      <c r="MG430" s="1">
        <v>65535</v>
      </c>
      <c r="MH430" s="1">
        <v>65535</v>
      </c>
      <c r="MI430" s="1">
        <v>65535</v>
      </c>
      <c r="MJ430" s="1">
        <v>65535</v>
      </c>
      <c r="MK430" s="1">
        <v>65535</v>
      </c>
      <c r="ML430" s="1">
        <v>65535</v>
      </c>
      <c r="MM430" s="1">
        <v>65535</v>
      </c>
      <c r="MN430" s="1">
        <v>65535</v>
      </c>
      <c r="MO430" s="1">
        <v>65535</v>
      </c>
      <c r="MP430" s="1">
        <v>65535</v>
      </c>
      <c r="MQ430" s="1">
        <v>65535</v>
      </c>
      <c r="MR430" s="1">
        <v>65535</v>
      </c>
      <c r="MS430" s="1">
        <v>65535</v>
      </c>
      <c r="MT430" s="1">
        <v>65535</v>
      </c>
      <c r="MU430" s="1">
        <v>65535</v>
      </c>
      <c r="MV430" s="1">
        <v>65535</v>
      </c>
      <c r="MW430" s="1">
        <v>65535</v>
      </c>
      <c r="MX430" s="1">
        <v>65535</v>
      </c>
      <c r="MY430" s="1">
        <v>65535</v>
      </c>
      <c r="MZ430" s="1">
        <v>65535</v>
      </c>
      <c r="NA430" s="1">
        <v>65535</v>
      </c>
      <c r="NB430" s="1">
        <v>65535</v>
      </c>
      <c r="NC430" s="1">
        <v>65535</v>
      </c>
      <c r="ND430" s="1">
        <v>65535</v>
      </c>
      <c r="NE430" s="1">
        <v>65535</v>
      </c>
      <c r="NF430" s="1">
        <v>65535</v>
      </c>
      <c r="NG430" s="1">
        <v>65535</v>
      </c>
      <c r="NH430" s="1">
        <v>65535</v>
      </c>
      <c r="NI430" s="1">
        <v>24.5</v>
      </c>
      <c r="NJ430" s="6">
        <f t="shared" si="319"/>
        <v>0.967741935483871</v>
      </c>
      <c r="NK430" s="3">
        <f t="shared" si="320"/>
        <v>0.9642857142857143</v>
      </c>
      <c r="NL430" s="3">
        <f t="shared" si="321"/>
        <v>1</v>
      </c>
      <c r="NM430" s="3">
        <f t="shared" si="322"/>
        <v>1</v>
      </c>
      <c r="NN430" s="3">
        <f t="shared" si="323"/>
        <v>1</v>
      </c>
      <c r="NO430" s="3">
        <f t="shared" si="324"/>
        <v>1</v>
      </c>
      <c r="NP430" s="3">
        <f t="shared" si="325"/>
        <v>1</v>
      </c>
      <c r="NQ430" s="3">
        <f t="shared" si="326"/>
        <v>1</v>
      </c>
      <c r="NR430" s="3">
        <f t="shared" si="327"/>
        <v>1</v>
      </c>
      <c r="NS430" s="3">
        <f t="shared" si="328"/>
        <v>1</v>
      </c>
      <c r="NT430" s="3">
        <f t="shared" si="329"/>
        <v>1</v>
      </c>
      <c r="NU430" s="3">
        <f t="shared" si="330"/>
        <v>3.2258064516129031E-2</v>
      </c>
      <c r="NV430" s="3">
        <f t="shared" si="331"/>
        <v>0.9123287671232877</v>
      </c>
      <c r="NW430" s="5">
        <f t="shared" si="332"/>
        <v>22.95</v>
      </c>
      <c r="NX430" s="1">
        <f t="shared" si="333"/>
        <v>23.488888888888887</v>
      </c>
      <c r="NY430" s="1">
        <f t="shared" si="334"/>
        <v>24.393548387096772</v>
      </c>
      <c r="NZ430" s="1">
        <f t="shared" si="335"/>
        <v>24.686666666666667</v>
      </c>
      <c r="OA430" s="1">
        <f t="shared" si="336"/>
        <v>25.63548387096774</v>
      </c>
      <c r="OB430" s="1">
        <f t="shared" si="337"/>
        <v>25.653333333333332</v>
      </c>
      <c r="OC430" s="1">
        <f t="shared" si="338"/>
        <v>24.867741935483863</v>
      </c>
      <c r="OD430" s="1">
        <f t="shared" si="339"/>
        <v>25.93225806451613</v>
      </c>
      <c r="OE430" s="1">
        <f t="shared" si="340"/>
        <v>25.473333333333336</v>
      </c>
      <c r="OF430" s="1">
        <f t="shared" si="341"/>
        <v>23.938709677419364</v>
      </c>
      <c r="OG430" s="1">
        <f t="shared" si="342"/>
        <v>23.860000000000003</v>
      </c>
      <c r="OH430" s="1" t="e">
        <f t="shared" si="343"/>
        <v>#N/A</v>
      </c>
      <c r="OI430" s="111" t="e">
        <f>NA()</f>
        <v>#N/A</v>
      </c>
      <c r="OJ430" s="112" t="e">
        <f>NA()</f>
        <v>#N/A</v>
      </c>
      <c r="OK430" s="112" t="e">
        <f>NA()</f>
        <v>#N/A</v>
      </c>
      <c r="OL430" s="112" t="e">
        <f>NA()</f>
        <v>#N/A</v>
      </c>
      <c r="OM430" s="112" t="e">
        <f>NA()</f>
        <v>#N/A</v>
      </c>
      <c r="ON430" s="112" t="e">
        <f>NA()</f>
        <v>#N/A</v>
      </c>
      <c r="OO430" s="112" t="e">
        <f>NA()</f>
        <v>#N/A</v>
      </c>
      <c r="OP430" s="112" t="e">
        <f>NA()</f>
        <v>#N/A</v>
      </c>
      <c r="OQ430" s="112" t="e">
        <f>NA()</f>
        <v>#N/A</v>
      </c>
      <c r="OR430" s="112" t="e">
        <f>NA()</f>
        <v>#N/A</v>
      </c>
      <c r="OS430" s="112" t="e">
        <f>NA()</f>
        <v>#N/A</v>
      </c>
      <c r="OT430" s="112" t="e">
        <f>NA()</f>
        <v>#N/A</v>
      </c>
      <c r="OU430" s="5" t="e">
        <f t="shared" si="295"/>
        <v>#N/A</v>
      </c>
      <c r="OV430" s="1" t="e">
        <f t="shared" si="296"/>
        <v>#N/A</v>
      </c>
      <c r="OW430" s="1" t="e">
        <f t="shared" si="297"/>
        <v>#N/A</v>
      </c>
      <c r="OX430" s="1" t="e">
        <f t="shared" si="298"/>
        <v>#N/A</v>
      </c>
      <c r="OY430" s="1" t="e">
        <f t="shared" si="299"/>
        <v>#N/A</v>
      </c>
      <c r="OZ430" s="1" t="e">
        <f t="shared" si="300"/>
        <v>#N/A</v>
      </c>
      <c r="PA430" s="1" t="e">
        <f t="shared" si="301"/>
        <v>#N/A</v>
      </c>
      <c r="PB430" s="1" t="e">
        <f t="shared" si="302"/>
        <v>#N/A</v>
      </c>
      <c r="PC430" s="1" t="e">
        <f t="shared" si="303"/>
        <v>#N/A</v>
      </c>
      <c r="PD430" s="1" t="e">
        <f t="shared" si="304"/>
        <v>#N/A</v>
      </c>
      <c r="PE430" s="1" t="e">
        <f t="shared" si="305"/>
        <v>#N/A</v>
      </c>
      <c r="PF430" s="1" t="e">
        <f t="shared" si="306"/>
        <v>#N/A</v>
      </c>
      <c r="PG430" s="111" t="e">
        <f>NA()</f>
        <v>#N/A</v>
      </c>
      <c r="PH430" s="112" t="e">
        <f>NA()</f>
        <v>#N/A</v>
      </c>
      <c r="PI430" s="112" t="e">
        <f>NA()</f>
        <v>#N/A</v>
      </c>
      <c r="PJ430" s="112" t="e">
        <f>NA()</f>
        <v>#N/A</v>
      </c>
      <c r="PK430" s="112" t="e">
        <f>NA()</f>
        <v>#N/A</v>
      </c>
      <c r="PL430" s="112" t="e">
        <f>NA()</f>
        <v>#N/A</v>
      </c>
      <c r="PM430" s="112" t="e">
        <f>NA()</f>
        <v>#N/A</v>
      </c>
      <c r="PN430" s="112" t="e">
        <f>NA()</f>
        <v>#N/A</v>
      </c>
      <c r="PO430" s="112" t="e">
        <f>NA()</f>
        <v>#N/A</v>
      </c>
      <c r="PP430" s="112" t="e">
        <f>NA()</f>
        <v>#N/A</v>
      </c>
      <c r="PQ430" s="112" t="e">
        <f>NA()</f>
        <v>#N/A</v>
      </c>
      <c r="PR430" s="137" t="e">
        <f>NA()</f>
        <v>#N/A</v>
      </c>
      <c r="PS430" s="5">
        <f t="array" ref="PS430">+IF(ISERROR($NW430)=FALSE,MIN(IF($H430:$AL430&lt;65534,$H430:$AL430,"")),NA())</f>
        <v>20</v>
      </c>
      <c r="PT430" s="1">
        <f t="array" ref="PT430">+IF(ISERROR($NX430)=FALSE,MIN(IF($AM430:$BN430&lt;65534,$AM430:$BN430,"")),NA())</f>
        <v>21.8</v>
      </c>
      <c r="PU430" s="1">
        <f t="array" ref="PU430">+IF(ISERROR($NY430)=FALSE,MIN(IF($BP430:$CT430&lt;65534,$BP430:$CT430,"")),NA())</f>
        <v>22.9</v>
      </c>
      <c r="PV430" s="1">
        <f t="array" ref="PV430">+IF(ISERROR($NZ430)=FALSE,MIN(IF($CU430:$DX430&lt;65534,$CU430:$DX430,"")),NA())</f>
        <v>22.3</v>
      </c>
      <c r="PW430" s="1">
        <f t="array" ref="PW430">+IF(ISERROR($OA430)=FALSE,MIN(IF($DY430:$FC430&lt;65534,$DY430:$FC430,"")),NA())</f>
        <v>22.8</v>
      </c>
      <c r="PX430" s="1">
        <f t="array" ref="PX430">+IF(ISERROR($OB430)=FALSE,MIN(IF($FD430:$GG430&lt;65534,$FD430:$GG430,"")),NA())</f>
        <v>22.2</v>
      </c>
      <c r="PY430" s="1">
        <f t="array" ref="PY430">+IF(ISERROR($OC430)=FALSE,MIN(IF($GH430:$HL430&lt;65534,$GH430:$HL430,"")),NA())</f>
        <v>22</v>
      </c>
      <c r="PZ430" s="1">
        <f t="array" ref="PZ430">+IF(ISERROR($OD430)=FALSE,MIN(IF($HM430:$IQ430&lt;65534,$HM430:$IQ430,"")),NA())</f>
        <v>23</v>
      </c>
      <c r="QA430" s="1">
        <f t="array" ref="QA430">+IF(ISERROR($OE430)=FALSE,MIN(IF($IR430:$JU430&lt;65534,$IR430:$JU430,"")),NA())</f>
        <v>22.2</v>
      </c>
      <c r="QB430" s="1">
        <f t="array" ref="QB430">+IF(ISERROR($OF430)=FALSE,MIN(IF($JV430:$KZ430&lt;65534,$JV430:$KZ430,"")),NA())</f>
        <v>21.9</v>
      </c>
      <c r="QC430" s="1">
        <f t="array" ref="QC430">+IF(ISERROR($OG430)=FALSE,MIN(IF($LA430:$MD430&lt;65534,$LA430:$MD430,"")),NA())</f>
        <v>22.1</v>
      </c>
      <c r="QD430" s="1" t="e">
        <f t="array" ref="QD430">+IF(ISERROR($OH430)=FALSE,MIN(IF($ME430:$NI430&lt;65534,$ME430:$NI430,"")),NA())</f>
        <v>#N/A</v>
      </c>
      <c r="QE430" s="5" t="e">
        <f t="shared" si="307"/>
        <v>#N/A</v>
      </c>
      <c r="QF430" s="1" t="e">
        <f t="shared" si="308"/>
        <v>#N/A</v>
      </c>
      <c r="QG430" s="1" t="e">
        <f t="shared" si="309"/>
        <v>#N/A</v>
      </c>
      <c r="QH430" s="1" t="e">
        <f t="shared" si="310"/>
        <v>#N/A</v>
      </c>
      <c r="QI430" s="1" t="e">
        <f t="shared" si="311"/>
        <v>#N/A</v>
      </c>
      <c r="QJ430" s="1" t="e">
        <f t="shared" si="312"/>
        <v>#N/A</v>
      </c>
      <c r="QK430" s="1" t="e">
        <f t="shared" si="313"/>
        <v>#N/A</v>
      </c>
      <c r="QL430" s="1" t="e">
        <f t="shared" si="314"/>
        <v>#N/A</v>
      </c>
      <c r="QM430" s="1" t="e">
        <f t="shared" si="315"/>
        <v>#N/A</v>
      </c>
      <c r="QN430" s="1" t="e">
        <f t="shared" si="316"/>
        <v>#N/A</v>
      </c>
      <c r="QO430" s="1" t="e">
        <f t="shared" si="317"/>
        <v>#N/A</v>
      </c>
      <c r="QP430" s="1" t="e">
        <f t="shared" si="318"/>
        <v>#N/A</v>
      </c>
      <c r="QQ430" s="5" t="s">
        <v>893</v>
      </c>
    </row>
    <row r="431" spans="1:459" s="1" customFormat="1" x14ac:dyDescent="0.2">
      <c r="A431" s="130">
        <v>16015120</v>
      </c>
      <c r="B431" s="131">
        <v>-72.666055555555559</v>
      </c>
      <c r="C431" s="131">
        <v>7.3609444444444438</v>
      </c>
      <c r="D431" s="132">
        <v>2362</v>
      </c>
      <c r="E431" s="133" t="s">
        <v>786</v>
      </c>
      <c r="F431" s="133" t="s">
        <v>73</v>
      </c>
      <c r="G431" s="133" t="s">
        <v>17</v>
      </c>
      <c r="H431" s="1">
        <v>65535</v>
      </c>
      <c r="I431" s="1">
        <v>10.6</v>
      </c>
      <c r="J431" s="1">
        <v>8.6</v>
      </c>
      <c r="K431" s="1">
        <v>7.1</v>
      </c>
      <c r="L431" s="1">
        <v>7.7</v>
      </c>
      <c r="M431" s="1">
        <v>7.6</v>
      </c>
      <c r="N431" s="1">
        <v>12.7</v>
      </c>
      <c r="O431" s="1">
        <v>10.6</v>
      </c>
      <c r="P431" s="1">
        <v>10.199999999999999</v>
      </c>
      <c r="Q431" s="1">
        <v>11.8</v>
      </c>
      <c r="R431" s="1">
        <v>11.2</v>
      </c>
      <c r="S431" s="1">
        <v>10.9</v>
      </c>
      <c r="T431" s="1">
        <v>10.5</v>
      </c>
      <c r="U431" s="1">
        <v>11.1</v>
      </c>
      <c r="V431" s="1">
        <v>7.6</v>
      </c>
      <c r="W431" s="1">
        <v>9.5</v>
      </c>
      <c r="X431" s="1">
        <v>7.8</v>
      </c>
      <c r="Y431" s="1">
        <v>8</v>
      </c>
      <c r="Z431" s="1">
        <v>9.9</v>
      </c>
      <c r="AA431" s="1">
        <v>10.1</v>
      </c>
      <c r="AB431" s="1">
        <v>9.1999999999999993</v>
      </c>
      <c r="AC431" s="1">
        <v>9.6999999999999993</v>
      </c>
      <c r="AD431" s="1">
        <v>7.9</v>
      </c>
      <c r="AE431" s="1">
        <v>11.7</v>
      </c>
      <c r="AF431" s="1">
        <v>11.6</v>
      </c>
      <c r="AG431" s="1">
        <v>7.7</v>
      </c>
      <c r="AH431" s="1">
        <v>8.3000000000000007</v>
      </c>
      <c r="AI431" s="1">
        <v>9.3000000000000007</v>
      </c>
      <c r="AJ431" s="1">
        <v>6.9</v>
      </c>
      <c r="AK431" s="1">
        <v>10.5</v>
      </c>
      <c r="AL431" s="1">
        <v>9.6999999999999993</v>
      </c>
      <c r="AM431" s="1">
        <v>65535</v>
      </c>
      <c r="AN431" s="1">
        <v>5.4</v>
      </c>
      <c r="AO431" s="1">
        <v>5.2</v>
      </c>
      <c r="AP431" s="1">
        <v>6.2</v>
      </c>
      <c r="AQ431" s="1">
        <v>6.2</v>
      </c>
      <c r="AR431" s="1">
        <v>6.4</v>
      </c>
      <c r="AS431" s="1">
        <v>7.8</v>
      </c>
      <c r="AT431" s="1">
        <v>10.7</v>
      </c>
      <c r="AU431" s="1">
        <v>11.8</v>
      </c>
      <c r="AV431" s="1">
        <v>11.6</v>
      </c>
      <c r="AW431" s="1">
        <v>11.8</v>
      </c>
      <c r="AX431" s="1">
        <v>8.6</v>
      </c>
      <c r="AY431" s="1">
        <v>8</v>
      </c>
      <c r="AZ431" s="1">
        <v>10</v>
      </c>
      <c r="BA431" s="1">
        <v>8.3000000000000007</v>
      </c>
      <c r="BB431" s="1">
        <v>10.1</v>
      </c>
      <c r="BC431" s="1">
        <v>9.6999999999999993</v>
      </c>
      <c r="BD431" s="1">
        <v>9.9</v>
      </c>
      <c r="BE431" s="1">
        <v>12.6</v>
      </c>
      <c r="BF431" s="1">
        <v>10.5</v>
      </c>
      <c r="BG431" s="1">
        <v>12.4</v>
      </c>
      <c r="BH431" s="1">
        <v>8.9</v>
      </c>
      <c r="BI431" s="1">
        <v>10.9</v>
      </c>
      <c r="BJ431" s="1">
        <v>4.7</v>
      </c>
      <c r="BK431" s="1">
        <v>2.1</v>
      </c>
      <c r="BL431" s="1">
        <v>5.5</v>
      </c>
      <c r="BM431" s="1">
        <v>7.3</v>
      </c>
      <c r="BN431" s="1">
        <v>11</v>
      </c>
      <c r="BO431" s="102"/>
      <c r="BP431" s="1">
        <v>9.6999999999999993</v>
      </c>
      <c r="BQ431" s="1">
        <v>12.6</v>
      </c>
      <c r="BR431" s="1">
        <v>11.9</v>
      </c>
      <c r="BS431" s="1">
        <v>9.4</v>
      </c>
      <c r="BT431" s="1">
        <v>10.9</v>
      </c>
      <c r="BU431" s="1">
        <v>9.3000000000000007</v>
      </c>
      <c r="BV431" s="1">
        <v>8.9</v>
      </c>
      <c r="BW431" s="1">
        <v>12.3</v>
      </c>
      <c r="BX431" s="1">
        <v>13.6</v>
      </c>
      <c r="BY431" s="1">
        <v>12.8</v>
      </c>
      <c r="BZ431" s="1">
        <v>12.8</v>
      </c>
      <c r="CA431" s="1">
        <v>12.3</v>
      </c>
      <c r="CB431" s="1">
        <v>11.2</v>
      </c>
      <c r="CC431" s="1">
        <v>10.5</v>
      </c>
      <c r="CD431" s="1">
        <v>9.1999999999999993</v>
      </c>
      <c r="CE431" s="1">
        <v>9.3000000000000007</v>
      </c>
      <c r="CF431" s="1">
        <v>9.9</v>
      </c>
      <c r="CG431" s="1">
        <v>12.1</v>
      </c>
      <c r="CH431" s="1">
        <v>12.2</v>
      </c>
      <c r="CI431" s="1">
        <v>12.1</v>
      </c>
      <c r="CJ431" s="1">
        <v>11</v>
      </c>
      <c r="CK431" s="1">
        <v>11.8</v>
      </c>
      <c r="CL431" s="1">
        <v>12.2</v>
      </c>
      <c r="CM431" s="1">
        <v>9.8000000000000007</v>
      </c>
      <c r="CN431" s="1">
        <v>7.6</v>
      </c>
      <c r="CO431" s="1">
        <v>8.1</v>
      </c>
      <c r="CP431" s="1">
        <v>6.2</v>
      </c>
      <c r="CQ431" s="1">
        <v>9</v>
      </c>
      <c r="CR431" s="1">
        <v>11.6</v>
      </c>
      <c r="CS431" s="1">
        <v>11.8</v>
      </c>
      <c r="CT431" s="1">
        <v>13.8</v>
      </c>
      <c r="CU431" s="1">
        <v>12.6</v>
      </c>
      <c r="CV431" s="1">
        <v>12</v>
      </c>
      <c r="CW431" s="1">
        <v>9.5</v>
      </c>
      <c r="CX431" s="1">
        <v>10.9</v>
      </c>
      <c r="CY431" s="1">
        <v>8.5</v>
      </c>
      <c r="CZ431" s="1">
        <v>12.2</v>
      </c>
      <c r="DA431" s="1">
        <v>12.6</v>
      </c>
      <c r="DB431" s="1">
        <v>9</v>
      </c>
      <c r="DC431" s="1">
        <v>8.3000000000000007</v>
      </c>
      <c r="DD431" s="1">
        <v>11.4</v>
      </c>
      <c r="DE431" s="1">
        <v>13</v>
      </c>
      <c r="DF431" s="1">
        <v>10.8</v>
      </c>
      <c r="DG431" s="1">
        <v>12</v>
      </c>
      <c r="DH431" s="1">
        <v>10.1</v>
      </c>
      <c r="DI431" s="1">
        <v>12.1</v>
      </c>
      <c r="DJ431" s="1">
        <v>10.9</v>
      </c>
      <c r="DK431" s="1">
        <v>13.5</v>
      </c>
      <c r="DL431" s="1">
        <v>13.4</v>
      </c>
      <c r="DM431" s="1">
        <v>13.1</v>
      </c>
      <c r="DN431" s="1">
        <v>13.2</v>
      </c>
      <c r="DO431" s="1">
        <v>13</v>
      </c>
      <c r="DP431" s="1">
        <v>11.8</v>
      </c>
      <c r="DQ431" s="1">
        <v>11.4</v>
      </c>
      <c r="DR431" s="1">
        <v>10</v>
      </c>
      <c r="DS431" s="1">
        <v>13.4</v>
      </c>
      <c r="DT431" s="1">
        <v>12.5</v>
      </c>
      <c r="DU431" s="1">
        <v>12.3</v>
      </c>
      <c r="DV431" s="1">
        <v>15.2</v>
      </c>
      <c r="DW431" s="1">
        <v>12.3</v>
      </c>
      <c r="DX431" s="1">
        <v>8.8000000000000007</v>
      </c>
      <c r="DY431" s="1">
        <v>8.9</v>
      </c>
      <c r="DZ431" s="1">
        <v>9.4</v>
      </c>
      <c r="EA431" s="1">
        <v>13.4</v>
      </c>
      <c r="EB431" s="1">
        <v>13.6</v>
      </c>
      <c r="EC431" s="1">
        <v>12.9</v>
      </c>
      <c r="ED431" s="1">
        <v>14.8</v>
      </c>
      <c r="EE431" s="1">
        <v>11.8</v>
      </c>
      <c r="EF431" s="1">
        <v>13.2</v>
      </c>
      <c r="EG431" s="1">
        <v>11.9</v>
      </c>
      <c r="EH431" s="1">
        <v>12</v>
      </c>
      <c r="EI431" s="1">
        <v>13.1</v>
      </c>
      <c r="EJ431" s="1">
        <v>13</v>
      </c>
      <c r="EK431" s="1">
        <v>14.5</v>
      </c>
      <c r="EL431" s="1">
        <v>14.7</v>
      </c>
      <c r="EM431" s="1">
        <v>13.6</v>
      </c>
      <c r="EN431" s="1">
        <v>10.9</v>
      </c>
      <c r="EO431" s="1">
        <v>11.2</v>
      </c>
      <c r="EP431" s="1">
        <v>9</v>
      </c>
      <c r="EQ431" s="1">
        <v>10</v>
      </c>
      <c r="ER431" s="1">
        <v>9.9</v>
      </c>
      <c r="ES431" s="1">
        <v>9.5</v>
      </c>
      <c r="ET431" s="1">
        <v>11.5</v>
      </c>
      <c r="EU431" s="1">
        <v>12</v>
      </c>
      <c r="EV431" s="1">
        <v>12.1</v>
      </c>
      <c r="EW431" s="1">
        <v>11.5</v>
      </c>
      <c r="EX431" s="1">
        <v>10.5</v>
      </c>
      <c r="EY431" s="1">
        <v>11.6</v>
      </c>
      <c r="EZ431" s="1">
        <v>12.1</v>
      </c>
      <c r="FA431" s="1">
        <v>10.7</v>
      </c>
      <c r="FB431" s="1">
        <v>10.9</v>
      </c>
      <c r="FC431" s="1">
        <v>10.6</v>
      </c>
      <c r="FD431" s="1">
        <v>11.9</v>
      </c>
      <c r="FE431" s="1">
        <v>11</v>
      </c>
      <c r="FF431" s="1">
        <v>12.9</v>
      </c>
      <c r="FG431" s="1">
        <v>10.4</v>
      </c>
      <c r="FH431" s="1">
        <v>12.7</v>
      </c>
      <c r="FI431" s="1">
        <v>13.9</v>
      </c>
      <c r="FJ431" s="1">
        <v>11.9</v>
      </c>
      <c r="FK431" s="1">
        <v>10.3</v>
      </c>
      <c r="FL431" s="1">
        <v>11.7</v>
      </c>
      <c r="FM431" s="1">
        <v>13.1</v>
      </c>
      <c r="FN431" s="1">
        <v>12.8</v>
      </c>
      <c r="FO431" s="1">
        <v>12.4</v>
      </c>
      <c r="FP431" s="1">
        <v>9.5</v>
      </c>
      <c r="FQ431" s="1">
        <v>14.8</v>
      </c>
      <c r="FR431" s="1">
        <v>11.2</v>
      </c>
      <c r="FS431" s="1">
        <v>9</v>
      </c>
      <c r="FT431" s="1">
        <v>13.4</v>
      </c>
      <c r="FU431" s="1">
        <v>14.3</v>
      </c>
      <c r="FV431" s="1">
        <v>12.4</v>
      </c>
      <c r="FW431" s="1">
        <v>13.5</v>
      </c>
      <c r="FX431" s="1">
        <v>13.1</v>
      </c>
      <c r="FY431" s="1">
        <v>11.6</v>
      </c>
      <c r="FZ431" s="1">
        <v>12.6</v>
      </c>
      <c r="GA431" s="1">
        <v>11.7</v>
      </c>
      <c r="GB431" s="1">
        <v>11.3</v>
      </c>
      <c r="GC431" s="1">
        <v>13.8</v>
      </c>
      <c r="GD431" s="1">
        <v>11.6</v>
      </c>
      <c r="GE431" s="1">
        <v>9.6</v>
      </c>
      <c r="GF431" s="1">
        <v>12.3</v>
      </c>
      <c r="GG431" s="1">
        <v>12.1</v>
      </c>
      <c r="GH431" s="1">
        <v>12.5</v>
      </c>
      <c r="GI431" s="1">
        <v>11.8</v>
      </c>
      <c r="GJ431" s="1">
        <v>12.3</v>
      </c>
      <c r="GK431" s="1">
        <v>6.9</v>
      </c>
      <c r="GL431" s="1">
        <v>11</v>
      </c>
      <c r="GM431" s="1">
        <v>9.5</v>
      </c>
      <c r="GN431" s="1">
        <v>11.2</v>
      </c>
      <c r="GO431" s="1">
        <v>13.1</v>
      </c>
      <c r="GP431" s="1">
        <v>12</v>
      </c>
      <c r="GQ431" s="1">
        <v>10.1</v>
      </c>
      <c r="GR431" s="1">
        <v>12.7</v>
      </c>
      <c r="GS431" s="1">
        <v>8.6</v>
      </c>
      <c r="GT431" s="1">
        <v>10.9</v>
      </c>
      <c r="GU431" s="1">
        <v>13.3</v>
      </c>
      <c r="GV431" s="1">
        <v>8.1999999999999993</v>
      </c>
      <c r="GW431" s="1">
        <v>6.4</v>
      </c>
      <c r="GX431" s="1">
        <v>9.1</v>
      </c>
      <c r="GY431" s="1">
        <v>13.4</v>
      </c>
      <c r="GZ431" s="1">
        <v>13.9</v>
      </c>
      <c r="HA431" s="1">
        <v>13.2</v>
      </c>
      <c r="HB431" s="1">
        <v>12.4</v>
      </c>
      <c r="HC431" s="1">
        <v>11.9</v>
      </c>
      <c r="HD431" s="1">
        <v>12.5</v>
      </c>
      <c r="HE431" s="1">
        <v>13</v>
      </c>
      <c r="HF431" s="1">
        <v>7.4</v>
      </c>
      <c r="HG431" s="1">
        <v>13.1</v>
      </c>
      <c r="HH431" s="1">
        <v>11.7</v>
      </c>
      <c r="HI431" s="1">
        <v>9.6999999999999993</v>
      </c>
      <c r="HJ431" s="1">
        <v>8.9</v>
      </c>
      <c r="HK431" s="1">
        <v>11.3</v>
      </c>
      <c r="HL431" s="1">
        <v>12.2</v>
      </c>
      <c r="HM431" s="1">
        <v>10.6</v>
      </c>
      <c r="HN431" s="1">
        <v>9.5</v>
      </c>
      <c r="HO431" s="1">
        <v>10.8</v>
      </c>
      <c r="HP431" s="1">
        <v>9.4</v>
      </c>
      <c r="HQ431" s="1">
        <v>11.5</v>
      </c>
      <c r="HR431" s="1">
        <v>12.9</v>
      </c>
      <c r="HS431" s="1">
        <v>10.4</v>
      </c>
      <c r="HT431" s="1">
        <v>11.9</v>
      </c>
      <c r="HU431" s="1">
        <v>13.5</v>
      </c>
      <c r="HV431" s="1">
        <v>11.4</v>
      </c>
      <c r="HW431" s="1">
        <v>13.8</v>
      </c>
      <c r="HX431" s="1">
        <v>9.6999999999999993</v>
      </c>
      <c r="HY431" s="1">
        <v>14.3</v>
      </c>
      <c r="HZ431" s="1">
        <v>11.7</v>
      </c>
      <c r="IA431" s="1">
        <v>9</v>
      </c>
      <c r="IB431" s="1">
        <v>12.3</v>
      </c>
      <c r="IC431" s="1">
        <v>11.6</v>
      </c>
      <c r="ID431" s="1">
        <v>9.1999999999999993</v>
      </c>
      <c r="IE431" s="1">
        <v>11.6</v>
      </c>
      <c r="IF431" s="1">
        <v>13.3</v>
      </c>
      <c r="IG431" s="1">
        <v>11.8</v>
      </c>
      <c r="IH431" s="1">
        <v>8.3000000000000007</v>
      </c>
      <c r="II431" s="1">
        <v>10.6</v>
      </c>
      <c r="IJ431" s="1">
        <v>10.4</v>
      </c>
      <c r="IK431" s="1">
        <v>11.2</v>
      </c>
      <c r="IL431" s="1">
        <v>11</v>
      </c>
      <c r="IM431" s="1">
        <v>12.3</v>
      </c>
      <c r="IN431" s="1">
        <v>12.4</v>
      </c>
      <c r="IO431" s="1">
        <v>8.8000000000000007</v>
      </c>
      <c r="IP431" s="1">
        <v>10.199999999999999</v>
      </c>
      <c r="IQ431" s="1">
        <v>8.1999999999999993</v>
      </c>
      <c r="IR431" s="1">
        <v>9.9</v>
      </c>
      <c r="IS431" s="1">
        <v>10.199999999999999</v>
      </c>
      <c r="IT431" s="1">
        <v>10.3</v>
      </c>
      <c r="IU431" s="1">
        <v>10.8</v>
      </c>
      <c r="IV431" s="1">
        <v>11.1</v>
      </c>
      <c r="IW431" s="1">
        <v>9.6999999999999993</v>
      </c>
      <c r="IX431" s="1">
        <v>10.199999999999999</v>
      </c>
      <c r="IY431" s="1">
        <v>10.3</v>
      </c>
      <c r="IZ431" s="1">
        <v>13.9</v>
      </c>
      <c r="JA431" s="1">
        <v>8.5</v>
      </c>
      <c r="JB431" s="1">
        <v>10.8</v>
      </c>
      <c r="JC431" s="1">
        <v>14.4</v>
      </c>
      <c r="JD431" s="1">
        <v>10.6</v>
      </c>
      <c r="JE431" s="1">
        <v>14.6</v>
      </c>
      <c r="JF431" s="1">
        <v>12</v>
      </c>
      <c r="JG431" s="1">
        <v>11.2</v>
      </c>
      <c r="JH431" s="1">
        <v>13.5</v>
      </c>
      <c r="JI431" s="1">
        <v>11.6</v>
      </c>
      <c r="JJ431" s="1">
        <v>11.7</v>
      </c>
      <c r="JK431" s="1">
        <v>12.9</v>
      </c>
      <c r="JL431" s="1">
        <v>11.6</v>
      </c>
      <c r="JM431" s="1">
        <v>9.1999999999999993</v>
      </c>
      <c r="JN431" s="1">
        <v>10.7</v>
      </c>
      <c r="JO431" s="1">
        <v>12.2</v>
      </c>
      <c r="JP431" s="1">
        <v>12.5</v>
      </c>
      <c r="JQ431" s="1">
        <v>10</v>
      </c>
      <c r="JR431" s="1">
        <v>9.1</v>
      </c>
      <c r="JS431" s="1">
        <v>9</v>
      </c>
      <c r="JT431" s="1">
        <v>11.3</v>
      </c>
      <c r="JU431" s="1">
        <v>10.7</v>
      </c>
      <c r="JV431" s="1">
        <v>9.4</v>
      </c>
      <c r="JW431" s="1">
        <v>9.1</v>
      </c>
      <c r="JX431" s="1">
        <v>11.1</v>
      </c>
      <c r="JY431" s="1">
        <v>9.8000000000000007</v>
      </c>
      <c r="JZ431" s="1">
        <v>10.199999999999999</v>
      </c>
      <c r="KA431" s="1">
        <v>8.3000000000000007</v>
      </c>
      <c r="KB431" s="1">
        <v>11.7</v>
      </c>
      <c r="KC431" s="1">
        <v>9.6999999999999993</v>
      </c>
      <c r="KD431" s="1">
        <v>8.6999999999999993</v>
      </c>
      <c r="KE431" s="1">
        <v>12.7</v>
      </c>
      <c r="KF431" s="1">
        <v>12.3</v>
      </c>
      <c r="KG431" s="1">
        <v>11.2</v>
      </c>
      <c r="KH431" s="1">
        <v>13.9</v>
      </c>
      <c r="KI431" s="1">
        <v>9.1</v>
      </c>
      <c r="KJ431" s="1">
        <v>8</v>
      </c>
      <c r="KK431" s="1">
        <v>11.7</v>
      </c>
      <c r="KL431" s="1">
        <v>11</v>
      </c>
      <c r="KM431" s="1">
        <v>11.6</v>
      </c>
      <c r="KN431" s="1">
        <v>12.9</v>
      </c>
      <c r="KO431" s="1">
        <v>9.6</v>
      </c>
      <c r="KP431" s="1">
        <v>8.8000000000000007</v>
      </c>
      <c r="KQ431" s="1">
        <v>11.1</v>
      </c>
      <c r="KR431" s="1">
        <v>10.9</v>
      </c>
      <c r="KS431" s="1">
        <v>11.5</v>
      </c>
      <c r="KT431" s="1">
        <v>11.2</v>
      </c>
      <c r="KU431" s="1">
        <v>11.5</v>
      </c>
      <c r="KV431" s="1">
        <v>9.5</v>
      </c>
      <c r="KW431" s="1">
        <v>9.6999999999999993</v>
      </c>
      <c r="KX431" s="1">
        <v>10.1</v>
      </c>
      <c r="KY431" s="1">
        <v>8</v>
      </c>
      <c r="KZ431" s="1">
        <v>7.8</v>
      </c>
      <c r="LA431" s="1">
        <v>9.8000000000000007</v>
      </c>
      <c r="LB431" s="1">
        <v>10.1</v>
      </c>
      <c r="LC431" s="1">
        <v>10.199999999999999</v>
      </c>
      <c r="LD431" s="1">
        <v>11.1</v>
      </c>
      <c r="LE431" s="1">
        <v>11.9</v>
      </c>
      <c r="LF431" s="1">
        <v>9.3000000000000007</v>
      </c>
      <c r="LG431" s="1">
        <v>10.1</v>
      </c>
      <c r="LH431" s="1">
        <v>13.6</v>
      </c>
      <c r="LI431" s="1">
        <v>11.9</v>
      </c>
      <c r="LJ431" s="1">
        <v>9.9</v>
      </c>
      <c r="LK431" s="1">
        <v>11.9</v>
      </c>
      <c r="LL431" s="1">
        <v>12.6</v>
      </c>
      <c r="LM431" s="1">
        <v>11</v>
      </c>
      <c r="LN431" s="1">
        <v>12.6</v>
      </c>
      <c r="LO431" s="1">
        <v>12.7</v>
      </c>
      <c r="LP431" s="1">
        <v>8.4</v>
      </c>
      <c r="LQ431" s="1">
        <v>8.1</v>
      </c>
      <c r="LR431" s="1">
        <v>12.5</v>
      </c>
      <c r="LS431" s="1">
        <v>10.8</v>
      </c>
      <c r="LT431" s="1">
        <v>11</v>
      </c>
      <c r="LU431" s="1">
        <v>12.7</v>
      </c>
      <c r="LV431" s="1">
        <v>11.7</v>
      </c>
      <c r="LW431" s="1">
        <v>12.1</v>
      </c>
      <c r="LX431" s="1">
        <v>8.4</v>
      </c>
      <c r="LY431" s="1">
        <v>10</v>
      </c>
      <c r="LZ431" s="1">
        <v>13.5</v>
      </c>
      <c r="MA431" s="1">
        <v>12.5</v>
      </c>
      <c r="MB431" s="1">
        <v>12.1</v>
      </c>
      <c r="MC431" s="1">
        <v>8.6</v>
      </c>
      <c r="MD431" s="1">
        <v>9.5</v>
      </c>
      <c r="ME431" s="1">
        <v>65535</v>
      </c>
      <c r="MF431" s="1">
        <v>65535</v>
      </c>
      <c r="MG431" s="1">
        <v>65535</v>
      </c>
      <c r="MH431" s="1">
        <v>65535</v>
      </c>
      <c r="MI431" s="1">
        <v>65535</v>
      </c>
      <c r="MJ431" s="1">
        <v>65535</v>
      </c>
      <c r="MK431" s="1">
        <v>65535</v>
      </c>
      <c r="ML431" s="1">
        <v>65535</v>
      </c>
      <c r="MM431" s="1">
        <v>65535</v>
      </c>
      <c r="MN431" s="1">
        <v>65535</v>
      </c>
      <c r="MO431" s="1">
        <v>65535</v>
      </c>
      <c r="MP431" s="1">
        <v>65535</v>
      </c>
      <c r="MQ431" s="1">
        <v>65535</v>
      </c>
      <c r="MR431" s="1">
        <v>65535</v>
      </c>
      <c r="MS431" s="1">
        <v>65535</v>
      </c>
      <c r="MT431" s="1">
        <v>65535</v>
      </c>
      <c r="MU431" s="1">
        <v>65535</v>
      </c>
      <c r="MV431" s="1">
        <v>65535</v>
      </c>
      <c r="MW431" s="1">
        <v>65535</v>
      </c>
      <c r="MX431" s="1">
        <v>65535</v>
      </c>
      <c r="MY431" s="1">
        <v>65535</v>
      </c>
      <c r="MZ431" s="1">
        <v>65535</v>
      </c>
      <c r="NA431" s="1">
        <v>65535</v>
      </c>
      <c r="NB431" s="1">
        <v>65535</v>
      </c>
      <c r="NC431" s="1">
        <v>65535</v>
      </c>
      <c r="ND431" s="1">
        <v>65535</v>
      </c>
      <c r="NE431" s="1">
        <v>65535</v>
      </c>
      <c r="NF431" s="1">
        <v>65535</v>
      </c>
      <c r="NG431" s="1">
        <v>65535</v>
      </c>
      <c r="NH431" s="1">
        <v>65535</v>
      </c>
      <c r="NI431" s="1">
        <v>12.6</v>
      </c>
      <c r="NJ431" s="6">
        <f t="shared" si="319"/>
        <v>0.967741935483871</v>
      </c>
      <c r="NK431" s="3">
        <f t="shared" si="320"/>
        <v>0.9642857142857143</v>
      </c>
      <c r="NL431" s="3">
        <f t="shared" si="321"/>
        <v>1</v>
      </c>
      <c r="NM431" s="3">
        <f t="shared" si="322"/>
        <v>1</v>
      </c>
      <c r="NN431" s="3">
        <f t="shared" si="323"/>
        <v>1</v>
      </c>
      <c r="NO431" s="3">
        <f t="shared" si="324"/>
        <v>1</v>
      </c>
      <c r="NP431" s="3">
        <f t="shared" si="325"/>
        <v>1</v>
      </c>
      <c r="NQ431" s="3">
        <f t="shared" si="326"/>
        <v>1</v>
      </c>
      <c r="NR431" s="3">
        <f t="shared" si="327"/>
        <v>1</v>
      </c>
      <c r="NS431" s="3">
        <f t="shared" si="328"/>
        <v>1</v>
      </c>
      <c r="NT431" s="3">
        <f t="shared" si="329"/>
        <v>1</v>
      </c>
      <c r="NU431" s="3">
        <f t="shared" si="330"/>
        <v>3.2258064516129031E-2</v>
      </c>
      <c r="NV431" s="3">
        <f t="shared" si="331"/>
        <v>0.9123287671232877</v>
      </c>
      <c r="NW431" s="5">
        <f t="shared" si="332"/>
        <v>9.5333333333333314</v>
      </c>
      <c r="NX431" s="1">
        <f t="shared" si="333"/>
        <v>8.6518518518518501</v>
      </c>
      <c r="NY431" s="1">
        <f t="shared" si="334"/>
        <v>10.835483870967744</v>
      </c>
      <c r="NZ431" s="1">
        <f t="shared" si="335"/>
        <v>11.66</v>
      </c>
      <c r="OA431" s="1">
        <f t="shared" si="336"/>
        <v>11.767741935483871</v>
      </c>
      <c r="OB431" s="1">
        <f t="shared" si="337"/>
        <v>12.093333333333339</v>
      </c>
      <c r="OC431" s="1">
        <f t="shared" si="338"/>
        <v>11.103225806451611</v>
      </c>
      <c r="OD431" s="1">
        <f t="shared" si="339"/>
        <v>11.083870967741934</v>
      </c>
      <c r="OE431" s="1">
        <f t="shared" si="340"/>
        <v>11.149999999999999</v>
      </c>
      <c r="OF431" s="1">
        <f t="shared" si="341"/>
        <v>10.390322580645162</v>
      </c>
      <c r="OG431" s="1">
        <f t="shared" si="342"/>
        <v>11.020000000000001</v>
      </c>
      <c r="OH431" s="1" t="e">
        <f t="shared" si="343"/>
        <v>#N/A</v>
      </c>
      <c r="OI431" s="111" t="e">
        <f>NA()</f>
        <v>#N/A</v>
      </c>
      <c r="OJ431" s="112" t="e">
        <f>NA()</f>
        <v>#N/A</v>
      </c>
      <c r="OK431" s="112" t="e">
        <f>NA()</f>
        <v>#N/A</v>
      </c>
      <c r="OL431" s="112" t="e">
        <f>NA()</f>
        <v>#N/A</v>
      </c>
      <c r="OM431" s="112" t="e">
        <f>NA()</f>
        <v>#N/A</v>
      </c>
      <c r="ON431" s="112" t="e">
        <f>NA()</f>
        <v>#N/A</v>
      </c>
      <c r="OO431" s="112" t="e">
        <f>NA()</f>
        <v>#N/A</v>
      </c>
      <c r="OP431" s="112" t="e">
        <f>NA()</f>
        <v>#N/A</v>
      </c>
      <c r="OQ431" s="112" t="e">
        <f>NA()</f>
        <v>#N/A</v>
      </c>
      <c r="OR431" s="112" t="e">
        <f>NA()</f>
        <v>#N/A</v>
      </c>
      <c r="OS431" s="112" t="e">
        <f>NA()</f>
        <v>#N/A</v>
      </c>
      <c r="OT431" s="112" t="e">
        <f>NA()</f>
        <v>#N/A</v>
      </c>
      <c r="OU431" s="5" t="e">
        <f t="shared" si="295"/>
        <v>#N/A</v>
      </c>
      <c r="OV431" s="1" t="e">
        <f t="shared" si="296"/>
        <v>#N/A</v>
      </c>
      <c r="OW431" s="1" t="e">
        <f t="shared" si="297"/>
        <v>#N/A</v>
      </c>
      <c r="OX431" s="1" t="e">
        <f t="shared" si="298"/>
        <v>#N/A</v>
      </c>
      <c r="OY431" s="1" t="e">
        <f t="shared" si="299"/>
        <v>#N/A</v>
      </c>
      <c r="OZ431" s="1" t="e">
        <f t="shared" si="300"/>
        <v>#N/A</v>
      </c>
      <c r="PA431" s="1" t="e">
        <f t="shared" si="301"/>
        <v>#N/A</v>
      </c>
      <c r="PB431" s="1" t="e">
        <f t="shared" si="302"/>
        <v>#N/A</v>
      </c>
      <c r="PC431" s="1" t="e">
        <f t="shared" si="303"/>
        <v>#N/A</v>
      </c>
      <c r="PD431" s="1" t="e">
        <f t="shared" si="304"/>
        <v>#N/A</v>
      </c>
      <c r="PE431" s="1" t="e">
        <f t="shared" si="305"/>
        <v>#N/A</v>
      </c>
      <c r="PF431" s="1" t="e">
        <f t="shared" si="306"/>
        <v>#N/A</v>
      </c>
      <c r="PG431" s="111" t="e">
        <f>NA()</f>
        <v>#N/A</v>
      </c>
      <c r="PH431" s="112" t="e">
        <f>NA()</f>
        <v>#N/A</v>
      </c>
      <c r="PI431" s="112" t="e">
        <f>NA()</f>
        <v>#N/A</v>
      </c>
      <c r="PJ431" s="112" t="e">
        <f>NA()</f>
        <v>#N/A</v>
      </c>
      <c r="PK431" s="112" t="e">
        <f>NA()</f>
        <v>#N/A</v>
      </c>
      <c r="PL431" s="112" t="e">
        <f>NA()</f>
        <v>#N/A</v>
      </c>
      <c r="PM431" s="112" t="e">
        <f>NA()</f>
        <v>#N/A</v>
      </c>
      <c r="PN431" s="112" t="e">
        <f>NA()</f>
        <v>#N/A</v>
      </c>
      <c r="PO431" s="112" t="e">
        <f>NA()</f>
        <v>#N/A</v>
      </c>
      <c r="PP431" s="112" t="e">
        <f>NA()</f>
        <v>#N/A</v>
      </c>
      <c r="PQ431" s="112" t="e">
        <f>NA()</f>
        <v>#N/A</v>
      </c>
      <c r="PR431" s="137" t="e">
        <f>NA()</f>
        <v>#N/A</v>
      </c>
      <c r="PS431" s="5">
        <f t="array" ref="PS431">+IF(ISERROR($NW431)=FALSE,MIN(IF($H431:$AL431&lt;65534,$H431:$AL431,"")),NA())</f>
        <v>6.9</v>
      </c>
      <c r="PT431" s="1">
        <f t="array" ref="PT431">+IF(ISERROR($NX431)=FALSE,MIN(IF($AM431:$BN431&lt;65534,$AM431:$BN431,"")),NA())</f>
        <v>2.1</v>
      </c>
      <c r="PU431" s="1">
        <f t="array" ref="PU431">+IF(ISERROR($NY431)=FALSE,MIN(IF($BP431:$CT431&lt;65534,$BP431:$CT431,"")),NA())</f>
        <v>6.2</v>
      </c>
      <c r="PV431" s="1">
        <f t="array" ref="PV431">+IF(ISERROR($NZ431)=FALSE,MIN(IF($CU431:$DX431&lt;65534,$CU431:$DX431,"")),NA())</f>
        <v>8.3000000000000007</v>
      </c>
      <c r="PW431" s="1">
        <f t="array" ref="PW431">+IF(ISERROR($OA431)=FALSE,MIN(IF($DY431:$FC431&lt;65534,$DY431:$FC431,"")),NA())</f>
        <v>8.9</v>
      </c>
      <c r="PX431" s="1">
        <f t="array" ref="PX431">+IF(ISERROR($OB431)=FALSE,MIN(IF($FD431:$GG431&lt;65534,$FD431:$GG431,"")),NA())</f>
        <v>9</v>
      </c>
      <c r="PY431" s="1">
        <f t="array" ref="PY431">+IF(ISERROR($OC431)=FALSE,MIN(IF($GH431:$HL431&lt;65534,$GH431:$HL431,"")),NA())</f>
        <v>6.4</v>
      </c>
      <c r="PZ431" s="1">
        <f t="array" ref="PZ431">+IF(ISERROR($OD431)=FALSE,MIN(IF($HM431:$IQ431&lt;65534,$HM431:$IQ431,"")),NA())</f>
        <v>8.1999999999999993</v>
      </c>
      <c r="QA431" s="1">
        <f t="array" ref="QA431">+IF(ISERROR($OE431)=FALSE,MIN(IF($IR431:$JU431&lt;65534,$IR431:$JU431,"")),NA())</f>
        <v>8.5</v>
      </c>
      <c r="QB431" s="1">
        <f t="array" ref="QB431">+IF(ISERROR($OF431)=FALSE,MIN(IF($JV431:$KZ431&lt;65534,$JV431:$KZ431,"")),NA())</f>
        <v>7.8</v>
      </c>
      <c r="QC431" s="1">
        <f t="array" ref="QC431">+IF(ISERROR($OG431)=FALSE,MIN(IF($LA431:$MD431&lt;65534,$LA431:$MD431,"")),NA())</f>
        <v>8.1</v>
      </c>
      <c r="QD431" s="1" t="e">
        <f t="array" ref="QD431">+IF(ISERROR($OH431)=FALSE,MIN(IF($ME431:$NI431&lt;65534,$ME431:$NI431,"")),NA())</f>
        <v>#N/A</v>
      </c>
      <c r="QE431" s="5" t="e">
        <f t="shared" si="307"/>
        <v>#N/A</v>
      </c>
      <c r="QF431" s="1" t="e">
        <f t="shared" si="308"/>
        <v>#N/A</v>
      </c>
      <c r="QG431" s="1" t="e">
        <f t="shared" si="309"/>
        <v>#N/A</v>
      </c>
      <c r="QH431" s="1" t="e">
        <f t="shared" si="310"/>
        <v>#N/A</v>
      </c>
      <c r="QI431" s="1" t="e">
        <f t="shared" si="311"/>
        <v>#N/A</v>
      </c>
      <c r="QJ431" s="1" t="e">
        <f t="shared" si="312"/>
        <v>#N/A</v>
      </c>
      <c r="QK431" s="1" t="e">
        <f t="shared" si="313"/>
        <v>#N/A</v>
      </c>
      <c r="QL431" s="1" t="e">
        <f t="shared" si="314"/>
        <v>#N/A</v>
      </c>
      <c r="QM431" s="1" t="e">
        <f t="shared" si="315"/>
        <v>#N/A</v>
      </c>
      <c r="QN431" s="1" t="e">
        <f t="shared" si="316"/>
        <v>#N/A</v>
      </c>
      <c r="QO431" s="1" t="e">
        <f t="shared" si="317"/>
        <v>#N/A</v>
      </c>
      <c r="QP431" s="1" t="e">
        <f t="shared" si="318"/>
        <v>#N/A</v>
      </c>
      <c r="QQ431" s="5" t="s">
        <v>893</v>
      </c>
    </row>
    <row r="432" spans="1:459" s="1" customFormat="1" x14ac:dyDescent="0.2">
      <c r="A432" s="107">
        <v>16015130</v>
      </c>
      <c r="B432" s="108">
        <v>-72.485361111111118</v>
      </c>
      <c r="C432" s="108">
        <v>7.5067222222222219</v>
      </c>
      <c r="D432" s="109">
        <v>2040</v>
      </c>
      <c r="E432" s="110" t="s">
        <v>787</v>
      </c>
      <c r="F432" s="110" t="s">
        <v>788</v>
      </c>
      <c r="G432" s="110" t="s">
        <v>17</v>
      </c>
      <c r="H432" s="1">
        <v>65535</v>
      </c>
      <c r="I432" s="1">
        <v>13.1</v>
      </c>
      <c r="J432" s="1">
        <v>12.8</v>
      </c>
      <c r="K432" s="1">
        <v>13</v>
      </c>
      <c r="L432" s="1">
        <v>13.2</v>
      </c>
      <c r="M432" s="1">
        <v>13.5</v>
      </c>
      <c r="N432" s="1">
        <v>14.4</v>
      </c>
      <c r="O432" s="1">
        <v>12.5</v>
      </c>
      <c r="P432" s="1">
        <v>13</v>
      </c>
      <c r="Q432" s="1">
        <v>13.5</v>
      </c>
      <c r="R432" s="1">
        <v>12.8</v>
      </c>
      <c r="S432" s="1">
        <v>12.7</v>
      </c>
      <c r="T432" s="1">
        <v>12.2</v>
      </c>
      <c r="U432" s="1">
        <v>13.2</v>
      </c>
      <c r="V432" s="1">
        <v>12.4</v>
      </c>
      <c r="W432" s="1">
        <v>12.5</v>
      </c>
      <c r="X432" s="1">
        <v>12.5</v>
      </c>
      <c r="Y432" s="1">
        <v>13.3</v>
      </c>
      <c r="Z432" s="1">
        <v>13.4</v>
      </c>
      <c r="AA432" s="1">
        <v>13.8</v>
      </c>
      <c r="AB432" s="1">
        <v>11.7</v>
      </c>
      <c r="AC432" s="1">
        <v>13.4</v>
      </c>
      <c r="AD432" s="1">
        <v>12.5</v>
      </c>
      <c r="AE432" s="1">
        <v>14.1</v>
      </c>
      <c r="AF432" s="1">
        <v>13.7</v>
      </c>
      <c r="AG432" s="1">
        <v>13</v>
      </c>
      <c r="AH432" s="1">
        <v>12.7</v>
      </c>
      <c r="AI432" s="1">
        <v>13.4</v>
      </c>
      <c r="AJ432" s="1">
        <v>12.8</v>
      </c>
      <c r="AK432" s="1">
        <v>12.8</v>
      </c>
      <c r="AL432" s="1">
        <v>12.8</v>
      </c>
      <c r="AM432" s="1">
        <v>65535</v>
      </c>
      <c r="AN432" s="1">
        <v>12.3</v>
      </c>
      <c r="AO432" s="1">
        <v>11.7</v>
      </c>
      <c r="AP432" s="1">
        <v>12.4</v>
      </c>
      <c r="AQ432" s="1">
        <v>12.7</v>
      </c>
      <c r="AR432" s="1">
        <v>12.8</v>
      </c>
      <c r="AS432" s="1">
        <v>12.3</v>
      </c>
      <c r="AT432" s="1">
        <v>13.4</v>
      </c>
      <c r="AU432" s="1">
        <v>13.1</v>
      </c>
      <c r="AV432" s="1">
        <v>13.4</v>
      </c>
      <c r="AW432" s="1">
        <v>13</v>
      </c>
      <c r="AX432" s="1">
        <v>12</v>
      </c>
      <c r="AY432" s="1">
        <v>13.4</v>
      </c>
      <c r="AZ432" s="1">
        <v>14.1</v>
      </c>
      <c r="BA432" s="1">
        <v>14.7</v>
      </c>
      <c r="BB432" s="1">
        <v>15.1</v>
      </c>
      <c r="BC432" s="1">
        <v>14.1</v>
      </c>
      <c r="BD432" s="1">
        <v>15.1</v>
      </c>
      <c r="BE432" s="1">
        <v>14.5</v>
      </c>
      <c r="BF432" s="1">
        <v>14.5</v>
      </c>
      <c r="BG432" s="1">
        <v>13.9</v>
      </c>
      <c r="BH432" s="1">
        <v>13.7</v>
      </c>
      <c r="BI432" s="1">
        <v>14.6</v>
      </c>
      <c r="BJ432" s="1">
        <v>12.7</v>
      </c>
      <c r="BK432" s="1">
        <v>11.2</v>
      </c>
      <c r="BL432" s="1">
        <v>12.4</v>
      </c>
      <c r="BM432" s="1">
        <v>12.5</v>
      </c>
      <c r="BN432" s="1">
        <v>14.3</v>
      </c>
      <c r="BO432" s="102"/>
      <c r="BP432" s="1">
        <v>15.1</v>
      </c>
      <c r="BQ432" s="1">
        <v>14.6</v>
      </c>
      <c r="BR432" s="1">
        <v>13.9</v>
      </c>
      <c r="BS432" s="1">
        <v>14.4</v>
      </c>
      <c r="BT432" s="1">
        <v>14.1</v>
      </c>
      <c r="BU432" s="1">
        <v>13.9</v>
      </c>
      <c r="BV432" s="1">
        <v>13</v>
      </c>
      <c r="BW432" s="1">
        <v>13.7</v>
      </c>
      <c r="BX432" s="1">
        <v>14.6</v>
      </c>
      <c r="BY432" s="1">
        <v>14.3</v>
      </c>
      <c r="BZ432" s="1">
        <v>14.6</v>
      </c>
      <c r="CA432" s="1">
        <v>13.6</v>
      </c>
      <c r="CB432" s="1">
        <v>13.6</v>
      </c>
      <c r="CC432" s="1">
        <v>13.1</v>
      </c>
      <c r="CD432" s="1">
        <v>14.1</v>
      </c>
      <c r="CE432" s="1">
        <v>14</v>
      </c>
      <c r="CF432" s="1">
        <v>14.6</v>
      </c>
      <c r="CG432" s="1">
        <v>14.6</v>
      </c>
      <c r="CH432" s="1">
        <v>14.2</v>
      </c>
      <c r="CI432" s="1">
        <v>15.2</v>
      </c>
      <c r="CJ432" s="1">
        <v>14</v>
      </c>
      <c r="CK432" s="1">
        <v>14.7</v>
      </c>
      <c r="CL432" s="1">
        <v>14.7</v>
      </c>
      <c r="CM432" s="1">
        <v>14.1</v>
      </c>
      <c r="CN432" s="1">
        <v>12.6</v>
      </c>
      <c r="CO432" s="1">
        <v>13.6</v>
      </c>
      <c r="CP432" s="1">
        <v>13</v>
      </c>
      <c r="CQ432" s="1">
        <v>13.8</v>
      </c>
      <c r="CR432" s="1">
        <v>14.7</v>
      </c>
      <c r="CS432" s="1">
        <v>14.9</v>
      </c>
      <c r="CT432" s="1">
        <v>15.2</v>
      </c>
      <c r="CU432" s="1">
        <v>15.7</v>
      </c>
      <c r="CV432" s="1">
        <v>13.6</v>
      </c>
      <c r="CW432" s="1">
        <v>12.3</v>
      </c>
      <c r="CX432" s="1">
        <v>12.8</v>
      </c>
      <c r="CY432" s="1">
        <v>13.8</v>
      </c>
      <c r="CZ432" s="1">
        <v>14</v>
      </c>
      <c r="DA432" s="1">
        <v>14.1</v>
      </c>
      <c r="DB432" s="1">
        <v>15.2</v>
      </c>
      <c r="DC432" s="1">
        <v>13.7</v>
      </c>
      <c r="DD432" s="1">
        <v>14.6</v>
      </c>
      <c r="DE432" s="1">
        <v>15.3</v>
      </c>
      <c r="DF432" s="1">
        <v>15.6</v>
      </c>
      <c r="DG432" s="1">
        <v>15.4</v>
      </c>
      <c r="DH432" s="1">
        <v>14.5</v>
      </c>
      <c r="DI432" s="1">
        <v>14.8</v>
      </c>
      <c r="DJ432" s="1">
        <v>14.3</v>
      </c>
      <c r="DK432" s="1">
        <v>15.2</v>
      </c>
      <c r="DL432" s="1">
        <v>15.3</v>
      </c>
      <c r="DM432" s="1">
        <v>14.9</v>
      </c>
      <c r="DN432" s="1">
        <v>15.5</v>
      </c>
      <c r="DO432" s="1">
        <v>14.9</v>
      </c>
      <c r="DP432" s="1">
        <v>14.5</v>
      </c>
      <c r="DQ432" s="1">
        <v>13.7</v>
      </c>
      <c r="DR432" s="1">
        <v>13.7</v>
      </c>
      <c r="DS432" s="1">
        <v>14.8</v>
      </c>
      <c r="DT432" s="1">
        <v>15</v>
      </c>
      <c r="DU432" s="1">
        <v>15.9</v>
      </c>
      <c r="DV432" s="1">
        <v>16.7</v>
      </c>
      <c r="DW432" s="1">
        <v>16.2</v>
      </c>
      <c r="DX432" s="1">
        <v>15.5</v>
      </c>
      <c r="DY432" s="1">
        <v>14.9</v>
      </c>
      <c r="DZ432" s="1">
        <v>15.2</v>
      </c>
      <c r="EA432" s="1">
        <v>16.100000000000001</v>
      </c>
      <c r="EB432" s="1">
        <v>15.1</v>
      </c>
      <c r="EC432" s="1">
        <v>15.1</v>
      </c>
      <c r="ED432" s="1">
        <v>17.100000000000001</v>
      </c>
      <c r="EE432" s="1">
        <v>14.8</v>
      </c>
      <c r="EF432" s="1">
        <v>15.1</v>
      </c>
      <c r="EG432" s="1">
        <v>15.1</v>
      </c>
      <c r="EH432" s="1">
        <v>14.9</v>
      </c>
      <c r="EI432" s="1">
        <v>15</v>
      </c>
      <c r="EJ432" s="1">
        <v>14.7</v>
      </c>
      <c r="EK432" s="1">
        <v>15.9</v>
      </c>
      <c r="EL432" s="1">
        <v>15</v>
      </c>
      <c r="EM432" s="1">
        <v>15.7</v>
      </c>
      <c r="EN432" s="1">
        <v>15.6</v>
      </c>
      <c r="EO432" s="1">
        <v>14.8</v>
      </c>
      <c r="EP432" s="1">
        <v>14.1</v>
      </c>
      <c r="EQ432" s="1">
        <v>15.2</v>
      </c>
      <c r="ER432" s="1">
        <v>14.7</v>
      </c>
      <c r="ES432" s="1">
        <v>15.3</v>
      </c>
      <c r="ET432" s="1">
        <v>15.3</v>
      </c>
      <c r="EU432" s="1">
        <v>15</v>
      </c>
      <c r="EV432" s="1">
        <v>15.1</v>
      </c>
      <c r="EW432" s="1">
        <v>14.2</v>
      </c>
      <c r="EX432" s="1">
        <v>15.5</v>
      </c>
      <c r="EY432" s="1">
        <v>13.3</v>
      </c>
      <c r="EZ432" s="1">
        <v>15.5</v>
      </c>
      <c r="FA432" s="1">
        <v>14.7</v>
      </c>
      <c r="FB432" s="1">
        <v>14.1</v>
      </c>
      <c r="FC432" s="1">
        <v>14.1</v>
      </c>
      <c r="FD432" s="1">
        <v>13.6</v>
      </c>
      <c r="FE432" s="1">
        <v>14.4</v>
      </c>
      <c r="FF432" s="1">
        <v>15</v>
      </c>
      <c r="FG432" s="1">
        <v>14.6</v>
      </c>
      <c r="FH432" s="1">
        <v>15.7</v>
      </c>
      <c r="FI432" s="1">
        <v>16</v>
      </c>
      <c r="FJ432" s="1">
        <v>14.1</v>
      </c>
      <c r="FK432" s="1">
        <v>14.7</v>
      </c>
      <c r="FL432" s="1">
        <v>15.9</v>
      </c>
      <c r="FM432" s="1">
        <v>14.4</v>
      </c>
      <c r="FN432" s="1">
        <v>14.4</v>
      </c>
      <c r="FO432" s="1">
        <v>14.5</v>
      </c>
      <c r="FP432" s="1">
        <v>14.3</v>
      </c>
      <c r="FQ432" s="1">
        <v>15.4</v>
      </c>
      <c r="FR432" s="1">
        <v>14.9</v>
      </c>
      <c r="FS432" s="1">
        <v>15.6</v>
      </c>
      <c r="FT432" s="1">
        <v>14.9</v>
      </c>
      <c r="FU432" s="1">
        <v>15.1</v>
      </c>
      <c r="FV432" s="1">
        <v>14</v>
      </c>
      <c r="FW432" s="1">
        <v>14.8</v>
      </c>
      <c r="FX432" s="1">
        <v>14.5</v>
      </c>
      <c r="FY432" s="1">
        <v>14</v>
      </c>
      <c r="FZ432" s="1">
        <v>15.2</v>
      </c>
      <c r="GA432" s="1">
        <v>15.5</v>
      </c>
      <c r="GB432" s="1">
        <v>14</v>
      </c>
      <c r="GC432" s="1">
        <v>16</v>
      </c>
      <c r="GD432" s="1">
        <v>15</v>
      </c>
      <c r="GE432" s="1">
        <v>13.8</v>
      </c>
      <c r="GF432" s="1">
        <v>13.6</v>
      </c>
      <c r="GG432" s="1">
        <v>13.6</v>
      </c>
      <c r="GH432" s="1">
        <v>14.3</v>
      </c>
      <c r="GI432" s="1">
        <v>13.7</v>
      </c>
      <c r="GJ432" s="1">
        <v>14.8</v>
      </c>
      <c r="GK432" s="1">
        <v>13.6</v>
      </c>
      <c r="GL432" s="1">
        <v>15.1</v>
      </c>
      <c r="GM432" s="1">
        <v>14.8</v>
      </c>
      <c r="GN432" s="1">
        <v>14.3</v>
      </c>
      <c r="GO432" s="1">
        <v>15.7</v>
      </c>
      <c r="GP432" s="1">
        <v>13.2</v>
      </c>
      <c r="GQ432" s="1">
        <v>14.1</v>
      </c>
      <c r="GR432" s="1">
        <v>14.4</v>
      </c>
      <c r="GS432" s="1">
        <v>14.1</v>
      </c>
      <c r="GT432" s="1">
        <v>13.8</v>
      </c>
      <c r="GU432" s="1">
        <v>14.8</v>
      </c>
      <c r="GV432" s="1">
        <v>13.3</v>
      </c>
      <c r="GW432" s="1">
        <v>12</v>
      </c>
      <c r="GX432" s="1">
        <v>14.2</v>
      </c>
      <c r="GY432" s="1">
        <v>14.1</v>
      </c>
      <c r="GZ432" s="1">
        <v>14.9</v>
      </c>
      <c r="HA432" s="1">
        <v>15.5</v>
      </c>
      <c r="HB432" s="1">
        <v>13.8</v>
      </c>
      <c r="HC432" s="1">
        <v>15</v>
      </c>
      <c r="HD432" s="1">
        <v>14.6</v>
      </c>
      <c r="HE432" s="1">
        <v>13.7</v>
      </c>
      <c r="HF432" s="1">
        <v>14.1</v>
      </c>
      <c r="HG432" s="1">
        <v>13.4</v>
      </c>
      <c r="HH432" s="1">
        <v>13.2</v>
      </c>
      <c r="HI432" s="1">
        <v>15.5</v>
      </c>
      <c r="HJ432" s="1">
        <v>13.1</v>
      </c>
      <c r="HK432" s="1">
        <v>14.5</v>
      </c>
      <c r="HL432" s="1">
        <v>14.1</v>
      </c>
      <c r="HM432" s="1">
        <v>14</v>
      </c>
      <c r="HN432" s="1">
        <v>14.4</v>
      </c>
      <c r="HO432" s="1">
        <v>15.8</v>
      </c>
      <c r="HP432" s="1">
        <v>14.1</v>
      </c>
      <c r="HQ432" s="1">
        <v>14.4</v>
      </c>
      <c r="HR432" s="1">
        <v>13.3</v>
      </c>
      <c r="HS432" s="1">
        <v>14.6</v>
      </c>
      <c r="HT432" s="1">
        <v>14.4</v>
      </c>
      <c r="HU432" s="1">
        <v>15.7</v>
      </c>
      <c r="HV432" s="1">
        <v>15.6</v>
      </c>
      <c r="HW432" s="1">
        <v>15.3</v>
      </c>
      <c r="HX432" s="1">
        <v>15</v>
      </c>
      <c r="HY432" s="1">
        <v>14.6</v>
      </c>
      <c r="HZ432" s="1">
        <v>13.8</v>
      </c>
      <c r="IA432" s="1">
        <v>12.8</v>
      </c>
      <c r="IB432" s="1">
        <v>14.4</v>
      </c>
      <c r="IC432" s="1">
        <v>13.3</v>
      </c>
      <c r="ID432" s="1">
        <v>13.7</v>
      </c>
      <c r="IE432" s="1">
        <v>14</v>
      </c>
      <c r="IF432" s="1">
        <v>13.9</v>
      </c>
      <c r="IG432" s="1">
        <v>14.1</v>
      </c>
      <c r="IH432" s="1">
        <v>13.6</v>
      </c>
      <c r="II432" s="1">
        <v>13.5</v>
      </c>
      <c r="IJ432" s="1">
        <v>14.4</v>
      </c>
      <c r="IK432" s="1">
        <v>15.3</v>
      </c>
      <c r="IL432" s="1">
        <v>15.1</v>
      </c>
      <c r="IM432" s="1">
        <v>14.8</v>
      </c>
      <c r="IN432" s="1">
        <v>13.9</v>
      </c>
      <c r="IO432" s="1">
        <v>13.3</v>
      </c>
      <c r="IP432" s="1">
        <v>14.7</v>
      </c>
      <c r="IQ432" s="1">
        <v>14.1</v>
      </c>
      <c r="IR432" s="1">
        <v>15</v>
      </c>
      <c r="IS432" s="1">
        <v>14.8</v>
      </c>
      <c r="IT432" s="1">
        <v>15</v>
      </c>
      <c r="IU432" s="1">
        <v>15.6</v>
      </c>
      <c r="IV432" s="1">
        <v>14.8</v>
      </c>
      <c r="IW432" s="1">
        <v>14.4</v>
      </c>
      <c r="IX432" s="1">
        <v>14</v>
      </c>
      <c r="IY432" s="1">
        <v>15.5</v>
      </c>
      <c r="IZ432" s="1">
        <v>16.3</v>
      </c>
      <c r="JA432" s="1">
        <v>14.2</v>
      </c>
      <c r="JB432" s="1">
        <v>15.9</v>
      </c>
      <c r="JC432" s="1">
        <v>15.9</v>
      </c>
      <c r="JD432" s="1">
        <v>16.100000000000001</v>
      </c>
      <c r="JE432" s="1">
        <v>16.100000000000001</v>
      </c>
      <c r="JF432" s="1">
        <v>15.6</v>
      </c>
      <c r="JG432" s="1">
        <v>14.9</v>
      </c>
      <c r="JH432" s="1">
        <v>14.7</v>
      </c>
      <c r="JI432" s="1">
        <v>14</v>
      </c>
      <c r="JJ432" s="1">
        <v>13.7</v>
      </c>
      <c r="JK432" s="1">
        <v>15.1</v>
      </c>
      <c r="JL432" s="1">
        <v>14.2</v>
      </c>
      <c r="JM432" s="1">
        <v>13.2</v>
      </c>
      <c r="JN432" s="1">
        <v>14.2</v>
      </c>
      <c r="JO432" s="1">
        <v>14.4</v>
      </c>
      <c r="JP432" s="1">
        <v>14.6</v>
      </c>
      <c r="JQ432" s="1">
        <v>13.2</v>
      </c>
      <c r="JR432" s="1">
        <v>13.6</v>
      </c>
      <c r="JS432" s="1">
        <v>14.3</v>
      </c>
      <c r="JT432" s="1">
        <v>13.9</v>
      </c>
      <c r="JU432" s="1">
        <v>13.9</v>
      </c>
      <c r="JV432" s="1">
        <v>14</v>
      </c>
      <c r="JW432" s="1">
        <v>13.3</v>
      </c>
      <c r="JX432" s="1">
        <v>13.1</v>
      </c>
      <c r="JY432" s="1">
        <v>14.5</v>
      </c>
      <c r="JZ432" s="1">
        <v>14</v>
      </c>
      <c r="KA432" s="1">
        <v>13.7</v>
      </c>
      <c r="KB432" s="1">
        <v>14.6</v>
      </c>
      <c r="KC432" s="1">
        <v>14.2</v>
      </c>
      <c r="KD432" s="1">
        <v>13.9</v>
      </c>
      <c r="KE432" s="1">
        <v>14.8</v>
      </c>
      <c r="KF432" s="1">
        <v>14.1</v>
      </c>
      <c r="KG432" s="1">
        <v>13.6</v>
      </c>
      <c r="KH432" s="1">
        <v>15</v>
      </c>
      <c r="KI432" s="1">
        <v>14.3</v>
      </c>
      <c r="KJ432" s="1">
        <v>13.6</v>
      </c>
      <c r="KK432" s="1">
        <v>14.6</v>
      </c>
      <c r="KL432" s="1">
        <v>14.1</v>
      </c>
      <c r="KM432" s="1">
        <v>14.4</v>
      </c>
      <c r="KN432" s="1">
        <v>14.8</v>
      </c>
      <c r="KO432" s="1">
        <v>14.4</v>
      </c>
      <c r="KP432" s="1">
        <v>13.7</v>
      </c>
      <c r="KQ432" s="1">
        <v>14.2</v>
      </c>
      <c r="KR432" s="1">
        <v>13.2</v>
      </c>
      <c r="KS432" s="1">
        <v>14.7</v>
      </c>
      <c r="KT432" s="1">
        <v>14.4</v>
      </c>
      <c r="KU432" s="1">
        <v>14.4</v>
      </c>
      <c r="KV432" s="1">
        <v>13.5</v>
      </c>
      <c r="KW432" s="1">
        <v>15</v>
      </c>
      <c r="KX432" s="1">
        <v>15.6</v>
      </c>
      <c r="KY432" s="1">
        <v>13.3</v>
      </c>
      <c r="KZ432" s="1">
        <v>13.4</v>
      </c>
      <c r="LA432" s="1">
        <v>14.2</v>
      </c>
      <c r="LB432" s="1">
        <v>14</v>
      </c>
      <c r="LC432" s="1">
        <v>13.4</v>
      </c>
      <c r="LD432" s="1">
        <v>14.1</v>
      </c>
      <c r="LE432" s="1">
        <v>14.2</v>
      </c>
      <c r="LF432" s="1">
        <v>14.9</v>
      </c>
      <c r="LG432" s="1">
        <v>14.5</v>
      </c>
      <c r="LH432" s="1">
        <v>15.1</v>
      </c>
      <c r="LI432" s="1">
        <v>14.6</v>
      </c>
      <c r="LJ432" s="1">
        <v>14.1</v>
      </c>
      <c r="LK432" s="1">
        <v>14.7</v>
      </c>
      <c r="LL432" s="1">
        <v>13.7</v>
      </c>
      <c r="LM432" s="1">
        <v>14.2</v>
      </c>
      <c r="LN432" s="1">
        <v>13.7</v>
      </c>
      <c r="LO432" s="1">
        <v>14.2</v>
      </c>
      <c r="LP432" s="1">
        <v>11.9</v>
      </c>
      <c r="LQ432" s="1">
        <v>13.1</v>
      </c>
      <c r="LR432" s="1">
        <v>14.5</v>
      </c>
      <c r="LS432" s="1">
        <v>14.6</v>
      </c>
      <c r="LT432" s="1">
        <v>13.7</v>
      </c>
      <c r="LU432" s="1">
        <v>14.4</v>
      </c>
      <c r="LV432" s="1">
        <v>14.1</v>
      </c>
      <c r="LW432" s="1">
        <v>13.9</v>
      </c>
      <c r="LX432" s="1">
        <v>13</v>
      </c>
      <c r="LY432" s="1">
        <v>14.8</v>
      </c>
      <c r="LZ432" s="1">
        <v>15</v>
      </c>
      <c r="MA432" s="1">
        <v>14</v>
      </c>
      <c r="MB432" s="1">
        <v>15.7</v>
      </c>
      <c r="MC432" s="1">
        <v>13.4</v>
      </c>
      <c r="MD432" s="1">
        <v>13.5</v>
      </c>
      <c r="ME432" s="1">
        <v>65535</v>
      </c>
      <c r="MF432" s="1">
        <v>65535</v>
      </c>
      <c r="MG432" s="1">
        <v>65535</v>
      </c>
      <c r="MH432" s="1">
        <v>65535</v>
      </c>
      <c r="MI432" s="1">
        <v>65535</v>
      </c>
      <c r="MJ432" s="1">
        <v>65535</v>
      </c>
      <c r="MK432" s="1">
        <v>65535</v>
      </c>
      <c r="ML432" s="1">
        <v>65535</v>
      </c>
      <c r="MM432" s="1">
        <v>65535</v>
      </c>
      <c r="MN432" s="1">
        <v>65535</v>
      </c>
      <c r="MO432" s="1">
        <v>65535</v>
      </c>
      <c r="MP432" s="1">
        <v>65535</v>
      </c>
      <c r="MQ432" s="1">
        <v>65535</v>
      </c>
      <c r="MR432" s="1">
        <v>65535</v>
      </c>
      <c r="MS432" s="1">
        <v>65535</v>
      </c>
      <c r="MT432" s="1">
        <v>65535</v>
      </c>
      <c r="MU432" s="1">
        <v>65535</v>
      </c>
      <c r="MV432" s="1">
        <v>65535</v>
      </c>
      <c r="MW432" s="1">
        <v>65535</v>
      </c>
      <c r="MX432" s="1">
        <v>65535</v>
      </c>
      <c r="MY432" s="1">
        <v>65535</v>
      </c>
      <c r="MZ432" s="1">
        <v>65535</v>
      </c>
      <c r="NA432" s="1">
        <v>65535</v>
      </c>
      <c r="NB432" s="1">
        <v>65535</v>
      </c>
      <c r="NC432" s="1">
        <v>65535</v>
      </c>
      <c r="ND432" s="1">
        <v>65535</v>
      </c>
      <c r="NE432" s="1">
        <v>65535</v>
      </c>
      <c r="NF432" s="1">
        <v>65535</v>
      </c>
      <c r="NG432" s="1">
        <v>65535</v>
      </c>
      <c r="NH432" s="1">
        <v>65535</v>
      </c>
      <c r="NI432" s="1">
        <v>14.2</v>
      </c>
      <c r="NJ432" s="6">
        <f t="shared" si="319"/>
        <v>0.967741935483871</v>
      </c>
      <c r="NK432" s="3">
        <f t="shared" si="320"/>
        <v>0.9642857142857143</v>
      </c>
      <c r="NL432" s="3">
        <f t="shared" si="321"/>
        <v>1</v>
      </c>
      <c r="NM432" s="3">
        <f t="shared" si="322"/>
        <v>1</v>
      </c>
      <c r="NN432" s="3">
        <f t="shared" si="323"/>
        <v>1</v>
      </c>
      <c r="NO432" s="3">
        <f t="shared" si="324"/>
        <v>1</v>
      </c>
      <c r="NP432" s="3">
        <f t="shared" si="325"/>
        <v>1</v>
      </c>
      <c r="NQ432" s="3">
        <f t="shared" si="326"/>
        <v>1</v>
      </c>
      <c r="NR432" s="3">
        <f t="shared" si="327"/>
        <v>1</v>
      </c>
      <c r="NS432" s="3">
        <f t="shared" si="328"/>
        <v>1</v>
      </c>
      <c r="NT432" s="3">
        <f t="shared" si="329"/>
        <v>1</v>
      </c>
      <c r="NU432" s="3">
        <f t="shared" si="330"/>
        <v>3.2258064516129031E-2</v>
      </c>
      <c r="NV432" s="3">
        <f t="shared" si="331"/>
        <v>0.9123287671232877</v>
      </c>
      <c r="NW432" s="5">
        <f t="shared" si="332"/>
        <v>13.023333333333333</v>
      </c>
      <c r="NX432" s="1">
        <f t="shared" si="333"/>
        <v>13.329629629629627</v>
      </c>
      <c r="NY432" s="1">
        <f t="shared" si="334"/>
        <v>14.145161290322578</v>
      </c>
      <c r="NZ432" s="1">
        <f t="shared" si="335"/>
        <v>14.716666666666663</v>
      </c>
      <c r="OA432" s="1">
        <f t="shared" si="336"/>
        <v>15.038709677419357</v>
      </c>
      <c r="OB432" s="1">
        <f t="shared" si="337"/>
        <v>14.71666666666667</v>
      </c>
      <c r="OC432" s="1">
        <f t="shared" si="338"/>
        <v>14.183870967741937</v>
      </c>
      <c r="OD432" s="1">
        <f t="shared" si="339"/>
        <v>14.31935483870968</v>
      </c>
      <c r="OE432" s="1">
        <f t="shared" si="340"/>
        <v>14.703333333333331</v>
      </c>
      <c r="OF432" s="1">
        <f t="shared" si="341"/>
        <v>14.141935483870965</v>
      </c>
      <c r="OG432" s="1">
        <f t="shared" si="342"/>
        <v>14.106666666666662</v>
      </c>
      <c r="OH432" s="1" t="e">
        <f t="shared" si="343"/>
        <v>#N/A</v>
      </c>
      <c r="OI432" s="111" t="e">
        <f>NA()</f>
        <v>#N/A</v>
      </c>
      <c r="OJ432" s="112" t="e">
        <f>NA()</f>
        <v>#N/A</v>
      </c>
      <c r="OK432" s="112" t="e">
        <f>NA()</f>
        <v>#N/A</v>
      </c>
      <c r="OL432" s="112" t="e">
        <f>NA()</f>
        <v>#N/A</v>
      </c>
      <c r="OM432" s="112" t="e">
        <f>NA()</f>
        <v>#N/A</v>
      </c>
      <c r="ON432" s="112" t="e">
        <f>NA()</f>
        <v>#N/A</v>
      </c>
      <c r="OO432" s="112" t="e">
        <f>NA()</f>
        <v>#N/A</v>
      </c>
      <c r="OP432" s="112" t="e">
        <f>NA()</f>
        <v>#N/A</v>
      </c>
      <c r="OQ432" s="112" t="e">
        <f>NA()</f>
        <v>#N/A</v>
      </c>
      <c r="OR432" s="112" t="e">
        <f>NA()</f>
        <v>#N/A</v>
      </c>
      <c r="OS432" s="112" t="e">
        <f>NA()</f>
        <v>#N/A</v>
      </c>
      <c r="OT432" s="112" t="e">
        <f>NA()</f>
        <v>#N/A</v>
      </c>
      <c r="OU432" s="5" t="e">
        <f t="shared" si="295"/>
        <v>#N/A</v>
      </c>
      <c r="OV432" s="1" t="e">
        <f t="shared" si="296"/>
        <v>#N/A</v>
      </c>
      <c r="OW432" s="1" t="e">
        <f t="shared" si="297"/>
        <v>#N/A</v>
      </c>
      <c r="OX432" s="1" t="e">
        <f t="shared" si="298"/>
        <v>#N/A</v>
      </c>
      <c r="OY432" s="1" t="e">
        <f t="shared" si="299"/>
        <v>#N/A</v>
      </c>
      <c r="OZ432" s="1" t="e">
        <f t="shared" si="300"/>
        <v>#N/A</v>
      </c>
      <c r="PA432" s="1" t="e">
        <f t="shared" si="301"/>
        <v>#N/A</v>
      </c>
      <c r="PB432" s="1" t="e">
        <f t="shared" si="302"/>
        <v>#N/A</v>
      </c>
      <c r="PC432" s="1" t="e">
        <f t="shared" si="303"/>
        <v>#N/A</v>
      </c>
      <c r="PD432" s="1" t="e">
        <f t="shared" si="304"/>
        <v>#N/A</v>
      </c>
      <c r="PE432" s="1" t="e">
        <f t="shared" si="305"/>
        <v>#N/A</v>
      </c>
      <c r="PF432" s="1" t="e">
        <f t="shared" si="306"/>
        <v>#N/A</v>
      </c>
      <c r="PG432" s="111" t="e">
        <f>NA()</f>
        <v>#N/A</v>
      </c>
      <c r="PH432" s="112" t="e">
        <f>NA()</f>
        <v>#N/A</v>
      </c>
      <c r="PI432" s="112" t="e">
        <f>NA()</f>
        <v>#N/A</v>
      </c>
      <c r="PJ432" s="112" t="e">
        <f>NA()</f>
        <v>#N/A</v>
      </c>
      <c r="PK432" s="112" t="e">
        <f>NA()</f>
        <v>#N/A</v>
      </c>
      <c r="PL432" s="112" t="e">
        <f>NA()</f>
        <v>#N/A</v>
      </c>
      <c r="PM432" s="112" t="e">
        <f>NA()</f>
        <v>#N/A</v>
      </c>
      <c r="PN432" s="112" t="e">
        <f>NA()</f>
        <v>#N/A</v>
      </c>
      <c r="PO432" s="112" t="e">
        <f>NA()</f>
        <v>#N/A</v>
      </c>
      <c r="PP432" s="112" t="e">
        <f>NA()</f>
        <v>#N/A</v>
      </c>
      <c r="PQ432" s="112" t="e">
        <f>NA()</f>
        <v>#N/A</v>
      </c>
      <c r="PR432" s="137" t="e">
        <f>NA()</f>
        <v>#N/A</v>
      </c>
      <c r="PS432" s="5">
        <f t="array" ref="PS432">+IF(ISERROR($NW432)=FALSE,MIN(IF($H432:$AL432&lt;65534,$H432:$AL432,"")),NA())</f>
        <v>11.7</v>
      </c>
      <c r="PT432" s="1">
        <f t="array" ref="PT432">+IF(ISERROR($NX432)=FALSE,MIN(IF($AM432:$BN432&lt;65534,$AM432:$BN432,"")),NA())</f>
        <v>11.2</v>
      </c>
      <c r="PU432" s="1">
        <f t="array" ref="PU432">+IF(ISERROR($NY432)=FALSE,MIN(IF($BP432:$CT432&lt;65534,$BP432:$CT432,"")),NA())</f>
        <v>12.6</v>
      </c>
      <c r="PV432" s="1">
        <f t="array" ref="PV432">+IF(ISERROR($NZ432)=FALSE,MIN(IF($CU432:$DX432&lt;65534,$CU432:$DX432,"")),NA())</f>
        <v>12.3</v>
      </c>
      <c r="PW432" s="1">
        <f t="array" ref="PW432">+IF(ISERROR($OA432)=FALSE,MIN(IF($DY432:$FC432&lt;65534,$DY432:$FC432,"")),NA())</f>
        <v>13.3</v>
      </c>
      <c r="PX432" s="1">
        <f t="array" ref="PX432">+IF(ISERROR($OB432)=FALSE,MIN(IF($FD432:$GG432&lt;65534,$FD432:$GG432,"")),NA())</f>
        <v>13.6</v>
      </c>
      <c r="PY432" s="1">
        <f t="array" ref="PY432">+IF(ISERROR($OC432)=FALSE,MIN(IF($GH432:$HL432&lt;65534,$GH432:$HL432,"")),NA())</f>
        <v>12</v>
      </c>
      <c r="PZ432" s="1">
        <f t="array" ref="PZ432">+IF(ISERROR($OD432)=FALSE,MIN(IF($HM432:$IQ432&lt;65534,$HM432:$IQ432,"")),NA())</f>
        <v>12.8</v>
      </c>
      <c r="QA432" s="1">
        <f t="array" ref="QA432">+IF(ISERROR($OE432)=FALSE,MIN(IF($IR432:$JU432&lt;65534,$IR432:$JU432,"")),NA())</f>
        <v>13.2</v>
      </c>
      <c r="QB432" s="1">
        <f t="array" ref="QB432">+IF(ISERROR($OF432)=FALSE,MIN(IF($JV432:$KZ432&lt;65534,$JV432:$KZ432,"")),NA())</f>
        <v>13.1</v>
      </c>
      <c r="QC432" s="1">
        <f t="array" ref="QC432">+IF(ISERROR($OG432)=FALSE,MIN(IF($LA432:$MD432&lt;65534,$LA432:$MD432,"")),NA())</f>
        <v>11.9</v>
      </c>
      <c r="QD432" s="1" t="e">
        <f t="array" ref="QD432">+IF(ISERROR($OH432)=FALSE,MIN(IF($ME432:$NI432&lt;65534,$ME432:$NI432,"")),NA())</f>
        <v>#N/A</v>
      </c>
      <c r="QE432" s="5" t="e">
        <f t="shared" si="307"/>
        <v>#N/A</v>
      </c>
      <c r="QF432" s="1" t="e">
        <f t="shared" si="308"/>
        <v>#N/A</v>
      </c>
      <c r="QG432" s="1" t="e">
        <f t="shared" si="309"/>
        <v>#N/A</v>
      </c>
      <c r="QH432" s="1" t="e">
        <f t="shared" si="310"/>
        <v>#N/A</v>
      </c>
      <c r="QI432" s="1" t="e">
        <f t="shared" si="311"/>
        <v>#N/A</v>
      </c>
      <c r="QJ432" s="1" t="e">
        <f t="shared" si="312"/>
        <v>#N/A</v>
      </c>
      <c r="QK432" s="1" t="e">
        <f t="shared" si="313"/>
        <v>#N/A</v>
      </c>
      <c r="QL432" s="1" t="e">
        <f t="shared" si="314"/>
        <v>#N/A</v>
      </c>
      <c r="QM432" s="1" t="e">
        <f t="shared" si="315"/>
        <v>#N/A</v>
      </c>
      <c r="QN432" s="1" t="e">
        <f t="shared" si="316"/>
        <v>#N/A</v>
      </c>
      <c r="QO432" s="1" t="e">
        <f t="shared" si="317"/>
        <v>#N/A</v>
      </c>
      <c r="QP432" s="1" t="e">
        <f t="shared" si="318"/>
        <v>#N/A</v>
      </c>
      <c r="QQ432" s="5" t="s">
        <v>893</v>
      </c>
    </row>
    <row r="433" spans="1:459" s="1" customFormat="1" x14ac:dyDescent="0.2">
      <c r="A433" s="107">
        <v>16015501</v>
      </c>
      <c r="B433" s="108">
        <v>-72.511250000000004</v>
      </c>
      <c r="C433" s="108">
        <v>7.9316111111111116</v>
      </c>
      <c r="D433" s="109">
        <v>313</v>
      </c>
      <c r="E433" s="110" t="s">
        <v>16</v>
      </c>
      <c r="F433" s="110" t="s">
        <v>353</v>
      </c>
      <c r="G433" s="110" t="s">
        <v>17</v>
      </c>
      <c r="H433" s="1">
        <v>65535</v>
      </c>
      <c r="I433" s="1">
        <v>65535</v>
      </c>
      <c r="J433" s="1">
        <v>22.4</v>
      </c>
      <c r="K433" s="1">
        <v>21</v>
      </c>
      <c r="L433" s="1">
        <v>20.6</v>
      </c>
      <c r="M433" s="1">
        <v>21.4</v>
      </c>
      <c r="N433" s="1">
        <v>22.3</v>
      </c>
      <c r="O433" s="1">
        <v>22</v>
      </c>
      <c r="P433" s="1">
        <v>21.2</v>
      </c>
      <c r="Q433" s="1">
        <v>22.2</v>
      </c>
      <c r="R433" s="1">
        <v>19.100000000000001</v>
      </c>
      <c r="S433" s="1">
        <v>20.6</v>
      </c>
      <c r="T433" s="1">
        <v>20.8</v>
      </c>
      <c r="U433" s="1">
        <v>21.1</v>
      </c>
      <c r="V433" s="1">
        <v>20.8</v>
      </c>
      <c r="W433" s="1">
        <v>21.8</v>
      </c>
      <c r="X433" s="1">
        <v>21.9</v>
      </c>
      <c r="Y433" s="1">
        <v>21.9</v>
      </c>
      <c r="Z433" s="1">
        <v>22.1</v>
      </c>
      <c r="AA433" s="1">
        <v>21.4</v>
      </c>
      <c r="AB433" s="1">
        <v>22</v>
      </c>
      <c r="AC433" s="1">
        <v>23</v>
      </c>
      <c r="AD433" s="1">
        <v>22.3</v>
      </c>
      <c r="AE433" s="1">
        <v>21.3</v>
      </c>
      <c r="AF433" s="1">
        <v>22</v>
      </c>
      <c r="AG433" s="1">
        <v>22.6</v>
      </c>
      <c r="AH433" s="1">
        <v>22.9</v>
      </c>
      <c r="AI433" s="1">
        <v>23.1</v>
      </c>
      <c r="AJ433" s="1">
        <v>21.7</v>
      </c>
      <c r="AK433" s="1">
        <v>22.4</v>
      </c>
      <c r="AL433" s="1">
        <v>22.3</v>
      </c>
      <c r="AM433" s="1">
        <v>65535</v>
      </c>
      <c r="AN433" s="1">
        <v>21.8</v>
      </c>
      <c r="AO433" s="1">
        <v>21.6</v>
      </c>
      <c r="AP433" s="1">
        <v>22.3</v>
      </c>
      <c r="AQ433" s="1">
        <v>22.3</v>
      </c>
      <c r="AR433" s="1">
        <v>22.6</v>
      </c>
      <c r="AS433" s="1">
        <v>22.3</v>
      </c>
      <c r="AT433" s="1">
        <v>22</v>
      </c>
      <c r="AU433" s="1">
        <v>22</v>
      </c>
      <c r="AV433" s="1">
        <v>21.3</v>
      </c>
      <c r="AW433" s="1">
        <v>20.5</v>
      </c>
      <c r="AX433" s="1">
        <v>20.7</v>
      </c>
      <c r="AY433" s="1">
        <v>21.2</v>
      </c>
      <c r="AZ433" s="1">
        <v>22.8</v>
      </c>
      <c r="BA433" s="1">
        <v>21.9</v>
      </c>
      <c r="BB433" s="1">
        <v>23.3</v>
      </c>
      <c r="BC433" s="1">
        <v>24.3</v>
      </c>
      <c r="BD433" s="1">
        <v>24.2</v>
      </c>
      <c r="BE433" s="1">
        <v>22.6</v>
      </c>
      <c r="BF433" s="1">
        <v>22.5</v>
      </c>
      <c r="BG433" s="1">
        <v>23.1</v>
      </c>
      <c r="BH433" s="1">
        <v>21.6</v>
      </c>
      <c r="BI433" s="1">
        <v>21.2</v>
      </c>
      <c r="BJ433" s="1">
        <v>23.3</v>
      </c>
      <c r="BK433" s="1">
        <v>22.5</v>
      </c>
      <c r="BL433" s="1">
        <v>22.2</v>
      </c>
      <c r="BM433" s="1">
        <v>22</v>
      </c>
      <c r="BN433" s="1">
        <v>21.5</v>
      </c>
      <c r="BO433" s="102"/>
      <c r="BP433" s="1">
        <v>23.1</v>
      </c>
      <c r="BQ433" s="1">
        <v>22</v>
      </c>
      <c r="BR433" s="1">
        <v>22.3</v>
      </c>
      <c r="BS433" s="1">
        <v>23.3</v>
      </c>
      <c r="BT433" s="1">
        <v>22.7</v>
      </c>
      <c r="BU433" s="1">
        <v>23.3</v>
      </c>
      <c r="BV433" s="1">
        <v>22.4</v>
      </c>
      <c r="BW433" s="1">
        <v>22.7</v>
      </c>
      <c r="BX433" s="1">
        <v>22.9</v>
      </c>
      <c r="BY433" s="1">
        <v>23.8</v>
      </c>
      <c r="BZ433" s="1">
        <v>23</v>
      </c>
      <c r="CA433" s="1">
        <v>22.1</v>
      </c>
      <c r="CB433" s="1">
        <v>21.9</v>
      </c>
      <c r="CC433" s="1">
        <v>23</v>
      </c>
      <c r="CD433" s="1">
        <v>23.3</v>
      </c>
      <c r="CE433" s="1">
        <v>23.3</v>
      </c>
      <c r="CF433" s="1">
        <v>23.3</v>
      </c>
      <c r="CG433" s="1">
        <v>22.9</v>
      </c>
      <c r="CH433" s="1">
        <v>23</v>
      </c>
      <c r="CI433" s="1">
        <v>23.8</v>
      </c>
      <c r="CJ433" s="1">
        <v>22</v>
      </c>
      <c r="CK433" s="1">
        <v>22.9</v>
      </c>
      <c r="CL433" s="1">
        <v>21.8</v>
      </c>
      <c r="CM433" s="1">
        <v>21.7</v>
      </c>
      <c r="CN433" s="1">
        <v>24.1</v>
      </c>
      <c r="CO433" s="1">
        <v>23.9</v>
      </c>
      <c r="CP433" s="1">
        <v>23.8</v>
      </c>
      <c r="CQ433" s="1">
        <v>23.5</v>
      </c>
      <c r="CR433" s="1">
        <v>23.9</v>
      </c>
      <c r="CS433" s="1">
        <v>22.5</v>
      </c>
      <c r="CT433" s="1">
        <v>23.8</v>
      </c>
      <c r="CU433" s="1">
        <v>24.5</v>
      </c>
      <c r="CV433" s="1">
        <v>22.1</v>
      </c>
      <c r="CW433" s="1">
        <v>8.4</v>
      </c>
      <c r="CX433" s="1">
        <v>22.9</v>
      </c>
      <c r="CY433" s="1">
        <v>23.2</v>
      </c>
      <c r="CZ433" s="1">
        <v>23.8</v>
      </c>
      <c r="DA433" s="1">
        <v>24</v>
      </c>
      <c r="DB433" s="1">
        <v>23.7</v>
      </c>
      <c r="DC433" s="1">
        <v>23</v>
      </c>
      <c r="DD433" s="1">
        <v>24.4</v>
      </c>
      <c r="DE433" s="1">
        <v>24.2</v>
      </c>
      <c r="DF433" s="1">
        <v>24.4</v>
      </c>
      <c r="DG433" s="1">
        <v>25.2</v>
      </c>
      <c r="DH433" s="1">
        <v>24.7</v>
      </c>
      <c r="DI433" s="1">
        <v>24.4</v>
      </c>
      <c r="DJ433" s="1">
        <v>23.3</v>
      </c>
      <c r="DK433" s="1">
        <v>23.6</v>
      </c>
      <c r="DL433" s="1">
        <v>23.1</v>
      </c>
      <c r="DM433" s="1">
        <v>23.5</v>
      </c>
      <c r="DN433" s="1">
        <v>23.4</v>
      </c>
      <c r="DO433" s="1">
        <v>22.7</v>
      </c>
      <c r="DP433" s="1">
        <v>22.8</v>
      </c>
      <c r="DQ433" s="1">
        <v>21.9</v>
      </c>
      <c r="DR433" s="1">
        <v>21.8</v>
      </c>
      <c r="DS433" s="1">
        <v>23.6</v>
      </c>
      <c r="DT433" s="1">
        <v>25.4</v>
      </c>
      <c r="DU433" s="1">
        <v>25.1</v>
      </c>
      <c r="DV433" s="1">
        <v>24</v>
      </c>
      <c r="DW433" s="1">
        <v>26.9</v>
      </c>
      <c r="DX433" s="1">
        <v>26.7</v>
      </c>
      <c r="DY433" s="1">
        <v>25.4</v>
      </c>
      <c r="DZ433" s="1">
        <v>26.1</v>
      </c>
      <c r="EA433" s="1">
        <v>24.1</v>
      </c>
      <c r="EB433" s="1">
        <v>24.8</v>
      </c>
      <c r="EC433" s="1">
        <v>25.4</v>
      </c>
      <c r="ED433" s="1">
        <v>24.8</v>
      </c>
      <c r="EE433" s="1">
        <v>27.3</v>
      </c>
      <c r="EF433" s="1">
        <v>24.2</v>
      </c>
      <c r="EG433" s="1">
        <v>23.4</v>
      </c>
      <c r="EH433" s="1">
        <v>23.8</v>
      </c>
      <c r="EI433" s="1">
        <v>23.6</v>
      </c>
      <c r="EJ433" s="1">
        <v>22.5</v>
      </c>
      <c r="EK433" s="1">
        <v>28.1</v>
      </c>
      <c r="EL433" s="1">
        <v>25.2</v>
      </c>
      <c r="EM433" s="1">
        <v>26.7</v>
      </c>
      <c r="EN433" s="1">
        <v>27</v>
      </c>
      <c r="EO433" s="1">
        <v>26.7</v>
      </c>
      <c r="EP433" s="1">
        <v>25.7</v>
      </c>
      <c r="EQ433" s="1">
        <v>25.2</v>
      </c>
      <c r="ER433" s="1">
        <v>25.1</v>
      </c>
      <c r="ES433" s="1">
        <v>26.6</v>
      </c>
      <c r="ET433" s="1">
        <v>25.7</v>
      </c>
      <c r="EU433" s="1">
        <v>23.3</v>
      </c>
      <c r="EV433" s="1">
        <v>23.3</v>
      </c>
      <c r="EW433" s="1">
        <v>23.1</v>
      </c>
      <c r="EX433" s="1">
        <v>23.7</v>
      </c>
      <c r="EY433" s="1">
        <v>22.8</v>
      </c>
      <c r="EZ433" s="1">
        <v>23.3</v>
      </c>
      <c r="FA433" s="1">
        <v>24.2</v>
      </c>
      <c r="FB433" s="1">
        <v>22.7</v>
      </c>
      <c r="FC433" s="1">
        <v>23.8</v>
      </c>
      <c r="FD433" s="1">
        <v>21.9</v>
      </c>
      <c r="FE433" s="1">
        <v>22.7</v>
      </c>
      <c r="FF433" s="1">
        <v>26.3</v>
      </c>
      <c r="FG433" s="1">
        <v>25.9</v>
      </c>
      <c r="FH433" s="1">
        <v>26.1</v>
      </c>
      <c r="FI433" s="1">
        <v>27.3</v>
      </c>
      <c r="FJ433" s="1">
        <v>26.2</v>
      </c>
      <c r="FK433" s="1">
        <v>23.3</v>
      </c>
      <c r="FL433" s="1">
        <v>27</v>
      </c>
      <c r="FM433" s="1">
        <v>23.8</v>
      </c>
      <c r="FN433" s="1">
        <v>23.9</v>
      </c>
      <c r="FO433" s="1">
        <v>27.2</v>
      </c>
      <c r="FP433" s="1">
        <v>23.9</v>
      </c>
      <c r="FQ433" s="1">
        <v>26.5</v>
      </c>
      <c r="FR433" s="1">
        <v>23</v>
      </c>
      <c r="FS433" s="1">
        <v>24.8</v>
      </c>
      <c r="FT433" s="1">
        <v>26</v>
      </c>
      <c r="FU433" s="1">
        <v>27</v>
      </c>
      <c r="FV433" s="1">
        <v>24.2</v>
      </c>
      <c r="FW433" s="1">
        <v>25.4</v>
      </c>
      <c r="FX433" s="1">
        <v>26.2</v>
      </c>
      <c r="FY433" s="1">
        <v>28.2</v>
      </c>
      <c r="FZ433" s="1">
        <v>25.5</v>
      </c>
      <c r="GA433" s="1">
        <v>26.5</v>
      </c>
      <c r="GB433" s="1">
        <v>22.7</v>
      </c>
      <c r="GC433" s="1">
        <v>24.8</v>
      </c>
      <c r="GD433" s="1">
        <v>25.9</v>
      </c>
      <c r="GE433" s="1">
        <v>26.6</v>
      </c>
      <c r="GF433" s="1">
        <v>22.4</v>
      </c>
      <c r="GG433" s="1">
        <v>23.3</v>
      </c>
      <c r="GH433" s="1">
        <v>23.7</v>
      </c>
      <c r="GI433" s="1">
        <v>22.5</v>
      </c>
      <c r="GJ433" s="1">
        <v>23.1</v>
      </c>
      <c r="GK433" s="1">
        <v>22.3</v>
      </c>
      <c r="GL433" s="1">
        <v>24.6</v>
      </c>
      <c r="GM433" s="1">
        <v>25.8</v>
      </c>
      <c r="GN433" s="1">
        <v>26.4</v>
      </c>
      <c r="GO433" s="1">
        <v>27</v>
      </c>
      <c r="GP433" s="1">
        <v>22.6</v>
      </c>
      <c r="GQ433" s="1">
        <v>25.4</v>
      </c>
      <c r="GR433" s="1">
        <v>22.9</v>
      </c>
      <c r="GS433" s="1">
        <v>25.1</v>
      </c>
      <c r="GT433" s="1">
        <v>23.2</v>
      </c>
      <c r="GU433" s="1">
        <v>24.8</v>
      </c>
      <c r="GV433" s="1">
        <v>22.6</v>
      </c>
      <c r="GW433" s="1">
        <v>23.8</v>
      </c>
      <c r="GX433" s="1">
        <v>21.7</v>
      </c>
      <c r="GY433" s="1">
        <v>25.3</v>
      </c>
      <c r="GZ433" s="1">
        <v>27</v>
      </c>
      <c r="HA433" s="1">
        <v>25.6</v>
      </c>
      <c r="HB433" s="1">
        <v>27</v>
      </c>
      <c r="HC433" s="1">
        <v>26.5</v>
      </c>
      <c r="HD433" s="1">
        <v>24.4</v>
      </c>
      <c r="HE433" s="1">
        <v>26.1</v>
      </c>
      <c r="HF433" s="1">
        <v>23.1</v>
      </c>
      <c r="HG433" s="1">
        <v>23.5</v>
      </c>
      <c r="HH433" s="1">
        <v>22.5</v>
      </c>
      <c r="HI433" s="1">
        <v>25.8</v>
      </c>
      <c r="HJ433" s="1">
        <v>24.1</v>
      </c>
      <c r="HK433" s="1">
        <v>27.2</v>
      </c>
      <c r="HL433" s="1">
        <v>23.6</v>
      </c>
      <c r="HM433" s="1">
        <v>26.4</v>
      </c>
      <c r="HN433" s="1">
        <v>24.5</v>
      </c>
      <c r="HO433" s="1">
        <v>24.1</v>
      </c>
      <c r="HP433" s="1">
        <v>24.6</v>
      </c>
      <c r="HQ433" s="1">
        <v>25.8</v>
      </c>
      <c r="HR433" s="1">
        <v>24.9</v>
      </c>
      <c r="HS433" s="1">
        <v>25.7</v>
      </c>
      <c r="HT433" s="1">
        <v>27.2</v>
      </c>
      <c r="HU433" s="1">
        <v>26.2</v>
      </c>
      <c r="HV433" s="1">
        <v>27.6</v>
      </c>
      <c r="HW433" s="1">
        <v>26.9</v>
      </c>
      <c r="HX433" s="1">
        <v>26.7</v>
      </c>
      <c r="HY433" s="1">
        <v>23.6</v>
      </c>
      <c r="HZ433" s="1">
        <v>24.2</v>
      </c>
      <c r="IA433" s="1">
        <v>25.5</v>
      </c>
      <c r="IB433" s="1">
        <v>65535</v>
      </c>
      <c r="IC433" s="1">
        <v>22.4</v>
      </c>
      <c r="ID433" s="1">
        <v>23.3</v>
      </c>
      <c r="IE433" s="1">
        <v>24.2</v>
      </c>
      <c r="IF433" s="1">
        <v>26.7</v>
      </c>
      <c r="IG433" s="1">
        <v>26.4</v>
      </c>
      <c r="IH433" s="1">
        <v>25.8</v>
      </c>
      <c r="II433" s="1">
        <v>24.4</v>
      </c>
      <c r="IJ433" s="1">
        <v>27.2</v>
      </c>
      <c r="IK433" s="1">
        <v>27</v>
      </c>
      <c r="IL433" s="1">
        <v>27.2</v>
      </c>
      <c r="IM433" s="1">
        <v>27.5</v>
      </c>
      <c r="IN433" s="1">
        <v>23</v>
      </c>
      <c r="IO433" s="1">
        <v>26.7</v>
      </c>
      <c r="IP433" s="1">
        <v>26.7</v>
      </c>
      <c r="IQ433" s="1">
        <v>26.6</v>
      </c>
      <c r="IR433" s="1">
        <v>26.5</v>
      </c>
      <c r="IS433" s="1">
        <v>26.2</v>
      </c>
      <c r="IT433" s="1">
        <v>25.1</v>
      </c>
      <c r="IU433" s="1">
        <v>26.7</v>
      </c>
      <c r="IV433" s="1">
        <v>27.2</v>
      </c>
      <c r="IW433" s="1">
        <v>22.9</v>
      </c>
      <c r="IX433" s="1">
        <v>26.9</v>
      </c>
      <c r="IY433" s="1">
        <v>27</v>
      </c>
      <c r="IZ433" s="1">
        <v>28.2</v>
      </c>
      <c r="JA433" s="1">
        <v>65535</v>
      </c>
      <c r="JB433" s="1">
        <v>26.6</v>
      </c>
      <c r="JC433" s="1">
        <v>26.9</v>
      </c>
      <c r="JD433" s="1">
        <v>27.9</v>
      </c>
      <c r="JE433" s="1">
        <v>27.7</v>
      </c>
      <c r="JF433" s="1">
        <v>26.6</v>
      </c>
      <c r="JG433" s="1">
        <v>25.5</v>
      </c>
      <c r="JH433" s="1">
        <v>22.1</v>
      </c>
      <c r="JI433" s="1">
        <v>23.7</v>
      </c>
      <c r="JJ433" s="1">
        <v>22.6</v>
      </c>
      <c r="JK433" s="1">
        <v>23</v>
      </c>
      <c r="JL433" s="1">
        <v>22.8</v>
      </c>
      <c r="JM433" s="1">
        <v>23.4</v>
      </c>
      <c r="JN433" s="1">
        <v>22.3</v>
      </c>
      <c r="JO433" s="1">
        <v>22.4</v>
      </c>
      <c r="JP433" s="1">
        <v>23.9</v>
      </c>
      <c r="JQ433" s="1">
        <v>23.6</v>
      </c>
      <c r="JR433" s="1">
        <v>23</v>
      </c>
      <c r="JS433" s="1">
        <v>24.3</v>
      </c>
      <c r="JT433" s="1">
        <v>21.3</v>
      </c>
      <c r="JU433" s="1">
        <v>22.7</v>
      </c>
      <c r="JV433" s="1">
        <v>24.1</v>
      </c>
      <c r="JW433" s="1">
        <v>23.6</v>
      </c>
      <c r="JX433" s="1">
        <v>22.3</v>
      </c>
      <c r="JY433" s="1">
        <v>21.5</v>
      </c>
      <c r="JZ433" s="1">
        <v>22.7</v>
      </c>
      <c r="KA433" s="1">
        <v>23.3</v>
      </c>
      <c r="KB433" s="1">
        <v>22.7</v>
      </c>
      <c r="KC433" s="1">
        <v>23.6</v>
      </c>
      <c r="KD433" s="1">
        <v>23.1</v>
      </c>
      <c r="KE433" s="1">
        <v>22.7</v>
      </c>
      <c r="KF433" s="1">
        <v>23.9</v>
      </c>
      <c r="KG433" s="1">
        <v>22.4</v>
      </c>
      <c r="KH433" s="1">
        <v>22.8</v>
      </c>
      <c r="KI433" s="1">
        <v>24</v>
      </c>
      <c r="KJ433" s="1">
        <v>23.5</v>
      </c>
      <c r="KK433" s="1">
        <v>24.5</v>
      </c>
      <c r="KL433" s="1">
        <v>23.1</v>
      </c>
      <c r="KM433" s="1">
        <v>22</v>
      </c>
      <c r="KN433" s="1">
        <v>23</v>
      </c>
      <c r="KO433" s="1">
        <v>22.1</v>
      </c>
      <c r="KP433" s="1">
        <v>23.7</v>
      </c>
      <c r="KQ433" s="1">
        <v>21.9</v>
      </c>
      <c r="KR433" s="1">
        <v>21.8</v>
      </c>
      <c r="KS433" s="1">
        <v>65535</v>
      </c>
      <c r="KT433" s="1">
        <v>65535</v>
      </c>
      <c r="KU433" s="1">
        <v>25.1</v>
      </c>
      <c r="KV433" s="1">
        <v>23.7</v>
      </c>
      <c r="KW433" s="1">
        <v>23.1</v>
      </c>
      <c r="KX433" s="1">
        <v>22.5</v>
      </c>
      <c r="KY433" s="1">
        <v>23.9</v>
      </c>
      <c r="KZ433" s="1">
        <v>23.3</v>
      </c>
      <c r="LA433" s="1">
        <v>23.3</v>
      </c>
      <c r="LB433" s="1">
        <v>22.1</v>
      </c>
      <c r="LC433" s="1">
        <v>22.8</v>
      </c>
      <c r="LD433" s="1">
        <v>23.4</v>
      </c>
      <c r="LE433" s="1">
        <v>24.6</v>
      </c>
      <c r="LF433" s="1">
        <v>22.6</v>
      </c>
      <c r="LG433" s="1">
        <v>24.4</v>
      </c>
      <c r="LH433" s="1">
        <v>25.1</v>
      </c>
      <c r="LI433" s="1">
        <v>23.8</v>
      </c>
      <c r="LJ433" s="1">
        <v>24.1</v>
      </c>
      <c r="LK433" s="1">
        <v>22.9</v>
      </c>
      <c r="LL433" s="1">
        <v>23.1</v>
      </c>
      <c r="LM433" s="1">
        <v>23.3</v>
      </c>
      <c r="LN433" s="1">
        <v>22.2</v>
      </c>
      <c r="LO433" s="1">
        <v>22.8</v>
      </c>
      <c r="LP433" s="1">
        <v>22.1</v>
      </c>
      <c r="LQ433" s="1">
        <v>21.9</v>
      </c>
      <c r="LR433" s="1">
        <v>23.4</v>
      </c>
      <c r="LS433" s="1">
        <v>23</v>
      </c>
      <c r="LT433" s="1">
        <v>23.4</v>
      </c>
      <c r="LU433" s="1">
        <v>22.7</v>
      </c>
      <c r="LV433" s="1">
        <v>22.4</v>
      </c>
      <c r="LW433" s="1">
        <v>22.3</v>
      </c>
      <c r="LX433" s="1">
        <v>22.2</v>
      </c>
      <c r="LY433" s="1">
        <v>23.2</v>
      </c>
      <c r="LZ433" s="1">
        <v>26.1</v>
      </c>
      <c r="MA433" s="1">
        <v>23.9</v>
      </c>
      <c r="MB433" s="1">
        <v>23.1</v>
      </c>
      <c r="MC433" s="1">
        <v>24.2</v>
      </c>
      <c r="MD433" s="1">
        <v>22.6</v>
      </c>
      <c r="ME433" s="1">
        <v>65535</v>
      </c>
      <c r="MF433" s="1">
        <v>65535</v>
      </c>
      <c r="MG433" s="1">
        <v>65535</v>
      </c>
      <c r="MH433" s="1">
        <v>65535</v>
      </c>
      <c r="MI433" s="1">
        <v>65535</v>
      </c>
      <c r="MJ433" s="1">
        <v>65535</v>
      </c>
      <c r="MK433" s="1">
        <v>65535</v>
      </c>
      <c r="ML433" s="1">
        <v>65535</v>
      </c>
      <c r="MM433" s="1">
        <v>65535</v>
      </c>
      <c r="MN433" s="1">
        <v>65535</v>
      </c>
      <c r="MO433" s="1">
        <v>65535</v>
      </c>
      <c r="MP433" s="1">
        <v>65535</v>
      </c>
      <c r="MQ433" s="1">
        <v>65535</v>
      </c>
      <c r="MR433" s="1">
        <v>65535</v>
      </c>
      <c r="MS433" s="1">
        <v>65535</v>
      </c>
      <c r="MT433" s="1">
        <v>65535</v>
      </c>
      <c r="MU433" s="1">
        <v>65535</v>
      </c>
      <c r="MV433" s="1">
        <v>65535</v>
      </c>
      <c r="MW433" s="1">
        <v>65535</v>
      </c>
      <c r="MX433" s="1">
        <v>65535</v>
      </c>
      <c r="MY433" s="1">
        <v>65535</v>
      </c>
      <c r="MZ433" s="1">
        <v>65535</v>
      </c>
      <c r="NA433" s="1">
        <v>65535</v>
      </c>
      <c r="NB433" s="1">
        <v>65535</v>
      </c>
      <c r="NC433" s="1">
        <v>65535</v>
      </c>
      <c r="ND433" s="1">
        <v>65535</v>
      </c>
      <c r="NE433" s="1">
        <v>65535</v>
      </c>
      <c r="NF433" s="1">
        <v>65535</v>
      </c>
      <c r="NG433" s="1">
        <v>65535</v>
      </c>
      <c r="NH433" s="1">
        <v>65535</v>
      </c>
      <c r="NI433" s="1">
        <v>23.85</v>
      </c>
      <c r="NJ433" s="6">
        <f t="shared" si="319"/>
        <v>0.93548387096774188</v>
      </c>
      <c r="NK433" s="3">
        <f t="shared" si="320"/>
        <v>0.9642857142857143</v>
      </c>
      <c r="NL433" s="3">
        <f t="shared" si="321"/>
        <v>1</v>
      </c>
      <c r="NM433" s="3">
        <f t="shared" si="322"/>
        <v>1</v>
      </c>
      <c r="NN433" s="3">
        <f t="shared" si="323"/>
        <v>1</v>
      </c>
      <c r="NO433" s="3">
        <f t="shared" si="324"/>
        <v>1</v>
      </c>
      <c r="NP433" s="3">
        <f t="shared" si="325"/>
        <v>1</v>
      </c>
      <c r="NQ433" s="3">
        <f t="shared" si="326"/>
        <v>0.967741935483871</v>
      </c>
      <c r="NR433" s="3">
        <f t="shared" si="327"/>
        <v>0.96666666666666667</v>
      </c>
      <c r="NS433" s="3">
        <f t="shared" si="328"/>
        <v>0.93548387096774188</v>
      </c>
      <c r="NT433" s="3">
        <f t="shared" si="329"/>
        <v>1</v>
      </c>
      <c r="NU433" s="3">
        <f t="shared" si="330"/>
        <v>3.2258064516129031E-2</v>
      </c>
      <c r="NV433" s="3">
        <f t="shared" si="331"/>
        <v>0.89863013698630134</v>
      </c>
      <c r="NW433" s="5">
        <f t="shared" si="332"/>
        <v>21.73103448275862</v>
      </c>
      <c r="NX433" s="1">
        <f t="shared" si="333"/>
        <v>22.207407407407413</v>
      </c>
      <c r="NY433" s="1">
        <f t="shared" si="334"/>
        <v>22.967741935483868</v>
      </c>
      <c r="NZ433" s="1">
        <f t="shared" si="335"/>
        <v>23.356666666666666</v>
      </c>
      <c r="OA433" s="1">
        <f t="shared" si="336"/>
        <v>24.761290322580646</v>
      </c>
      <c r="OB433" s="1">
        <f t="shared" si="337"/>
        <v>25.149999999999995</v>
      </c>
      <c r="OC433" s="1">
        <f t="shared" si="338"/>
        <v>24.490322580645167</v>
      </c>
      <c r="OD433" s="1">
        <f t="shared" si="339"/>
        <v>25.633333333333333</v>
      </c>
      <c r="OE433" s="1">
        <f t="shared" si="340"/>
        <v>24.793103448275858</v>
      </c>
      <c r="OF433" s="1">
        <f t="shared" si="341"/>
        <v>23.099999999999998</v>
      </c>
      <c r="OG433" s="1">
        <f t="shared" si="342"/>
        <v>23.233333333333338</v>
      </c>
      <c r="OH433" s="1" t="e">
        <f t="shared" si="343"/>
        <v>#N/A</v>
      </c>
      <c r="OI433" s="111" t="e">
        <f>NA()</f>
        <v>#N/A</v>
      </c>
      <c r="OJ433" s="112" t="e">
        <f>NA()</f>
        <v>#N/A</v>
      </c>
      <c r="OK433" s="112" t="e">
        <f>NA()</f>
        <v>#N/A</v>
      </c>
      <c r="OL433" s="112" t="e">
        <f>NA()</f>
        <v>#N/A</v>
      </c>
      <c r="OM433" s="112" t="e">
        <f>NA()</f>
        <v>#N/A</v>
      </c>
      <c r="ON433" s="112" t="e">
        <f>NA()</f>
        <v>#N/A</v>
      </c>
      <c r="OO433" s="112" t="e">
        <f>NA()</f>
        <v>#N/A</v>
      </c>
      <c r="OP433" s="112" t="e">
        <f>NA()</f>
        <v>#N/A</v>
      </c>
      <c r="OQ433" s="112" t="e">
        <f>NA()</f>
        <v>#N/A</v>
      </c>
      <c r="OR433" s="112" t="e">
        <f>NA()</f>
        <v>#N/A</v>
      </c>
      <c r="OS433" s="112" t="e">
        <f>NA()</f>
        <v>#N/A</v>
      </c>
      <c r="OT433" s="112" t="e">
        <f>NA()</f>
        <v>#N/A</v>
      </c>
      <c r="OU433" s="5" t="e">
        <f t="shared" si="295"/>
        <v>#N/A</v>
      </c>
      <c r="OV433" s="1" t="e">
        <f t="shared" si="296"/>
        <v>#N/A</v>
      </c>
      <c r="OW433" s="1" t="e">
        <f t="shared" si="297"/>
        <v>#N/A</v>
      </c>
      <c r="OX433" s="1" t="e">
        <f t="shared" si="298"/>
        <v>#N/A</v>
      </c>
      <c r="OY433" s="1" t="e">
        <f t="shared" si="299"/>
        <v>#N/A</v>
      </c>
      <c r="OZ433" s="1" t="e">
        <f t="shared" si="300"/>
        <v>#N/A</v>
      </c>
      <c r="PA433" s="1" t="e">
        <f t="shared" si="301"/>
        <v>#N/A</v>
      </c>
      <c r="PB433" s="1" t="e">
        <f t="shared" si="302"/>
        <v>#N/A</v>
      </c>
      <c r="PC433" s="1" t="e">
        <f t="shared" si="303"/>
        <v>#N/A</v>
      </c>
      <c r="PD433" s="1" t="e">
        <f t="shared" si="304"/>
        <v>#N/A</v>
      </c>
      <c r="PE433" s="1" t="e">
        <f t="shared" si="305"/>
        <v>#N/A</v>
      </c>
      <c r="PF433" s="1" t="e">
        <f t="shared" si="306"/>
        <v>#N/A</v>
      </c>
      <c r="PG433" s="111" t="e">
        <f>NA()</f>
        <v>#N/A</v>
      </c>
      <c r="PH433" s="112" t="e">
        <f>NA()</f>
        <v>#N/A</v>
      </c>
      <c r="PI433" s="112" t="e">
        <f>NA()</f>
        <v>#N/A</v>
      </c>
      <c r="PJ433" s="112" t="e">
        <f>NA()</f>
        <v>#N/A</v>
      </c>
      <c r="PK433" s="112" t="e">
        <f>NA()</f>
        <v>#N/A</v>
      </c>
      <c r="PL433" s="112" t="e">
        <f>NA()</f>
        <v>#N/A</v>
      </c>
      <c r="PM433" s="112" t="e">
        <f>NA()</f>
        <v>#N/A</v>
      </c>
      <c r="PN433" s="112" t="e">
        <f>NA()</f>
        <v>#N/A</v>
      </c>
      <c r="PO433" s="112" t="e">
        <f>NA()</f>
        <v>#N/A</v>
      </c>
      <c r="PP433" s="112" t="e">
        <f>NA()</f>
        <v>#N/A</v>
      </c>
      <c r="PQ433" s="112" t="e">
        <f>NA()</f>
        <v>#N/A</v>
      </c>
      <c r="PR433" s="137" t="e">
        <f>NA()</f>
        <v>#N/A</v>
      </c>
      <c r="PS433" s="5">
        <f t="array" ref="PS433">+IF(ISERROR($NW433)=FALSE,MIN(IF($H433:$AL433&lt;65534,$H433:$AL433,"")),NA())</f>
        <v>19.100000000000001</v>
      </c>
      <c r="PT433" s="1">
        <f t="array" ref="PT433">+IF(ISERROR($NX433)=FALSE,MIN(IF($AM433:$BN433&lt;65534,$AM433:$BN433,"")),NA())</f>
        <v>20.5</v>
      </c>
      <c r="PU433" s="1">
        <f t="array" ref="PU433">+IF(ISERROR($NY433)=FALSE,MIN(IF($BP433:$CT433&lt;65534,$BP433:$CT433,"")),NA())</f>
        <v>21.7</v>
      </c>
      <c r="PV433" s="1">
        <f t="array" ref="PV433">+IF(ISERROR($NZ433)=FALSE,MIN(IF($CU433:$DX433&lt;65534,$CU433:$DX433,"")),NA())</f>
        <v>8.4</v>
      </c>
      <c r="PW433" s="1">
        <f t="array" ref="PW433">+IF(ISERROR($OA433)=FALSE,MIN(IF($DY433:$FC433&lt;65534,$DY433:$FC433,"")),NA())</f>
        <v>22.5</v>
      </c>
      <c r="PX433" s="1">
        <f t="array" ref="PX433">+IF(ISERROR($OB433)=FALSE,MIN(IF($FD433:$GG433&lt;65534,$FD433:$GG433,"")),NA())</f>
        <v>21.9</v>
      </c>
      <c r="PY433" s="1">
        <f t="array" ref="PY433">+IF(ISERROR($OC433)=FALSE,MIN(IF($GH433:$HL433&lt;65534,$GH433:$HL433,"")),NA())</f>
        <v>21.7</v>
      </c>
      <c r="PZ433" s="1">
        <f t="array" ref="PZ433">+IF(ISERROR($OD433)=FALSE,MIN(IF($HM433:$IQ433&lt;65534,$HM433:$IQ433,"")),NA())</f>
        <v>22.4</v>
      </c>
      <c r="QA433" s="1">
        <f t="array" ref="QA433">+IF(ISERROR($OE433)=FALSE,MIN(IF($IR433:$JU433&lt;65534,$IR433:$JU433,"")),NA())</f>
        <v>21.3</v>
      </c>
      <c r="QB433" s="1">
        <f t="array" ref="QB433">+IF(ISERROR($OF433)=FALSE,MIN(IF($JV433:$KZ433&lt;65534,$JV433:$KZ433,"")),NA())</f>
        <v>21.5</v>
      </c>
      <c r="QC433" s="1">
        <f t="array" ref="QC433">+IF(ISERROR($OG433)=FALSE,MIN(IF($LA433:$MD433&lt;65534,$LA433:$MD433,"")),NA())</f>
        <v>21.9</v>
      </c>
      <c r="QD433" s="1" t="e">
        <f t="array" ref="QD433">+IF(ISERROR($OH433)=FALSE,MIN(IF($ME433:$NI433&lt;65534,$ME433:$NI433,"")),NA())</f>
        <v>#N/A</v>
      </c>
      <c r="QE433" s="5" t="e">
        <f t="shared" si="307"/>
        <v>#N/A</v>
      </c>
      <c r="QF433" s="1" t="e">
        <f t="shared" si="308"/>
        <v>#N/A</v>
      </c>
      <c r="QG433" s="1" t="e">
        <f t="shared" si="309"/>
        <v>#N/A</v>
      </c>
      <c r="QH433" s="1" t="e">
        <f t="shared" si="310"/>
        <v>#N/A</v>
      </c>
      <c r="QI433" s="1" t="e">
        <f t="shared" si="311"/>
        <v>#N/A</v>
      </c>
      <c r="QJ433" s="1" t="e">
        <f t="shared" si="312"/>
        <v>#N/A</v>
      </c>
      <c r="QK433" s="1" t="e">
        <f t="shared" si="313"/>
        <v>#N/A</v>
      </c>
      <c r="QL433" s="1" t="e">
        <f t="shared" si="314"/>
        <v>#N/A</v>
      </c>
      <c r="QM433" s="1" t="e">
        <f t="shared" si="315"/>
        <v>#N/A</v>
      </c>
      <c r="QN433" s="1" t="e">
        <f t="shared" si="316"/>
        <v>#N/A</v>
      </c>
      <c r="QO433" s="1" t="e">
        <f t="shared" si="317"/>
        <v>#N/A</v>
      </c>
      <c r="QP433" s="1" t="e">
        <f t="shared" si="318"/>
        <v>#N/A</v>
      </c>
      <c r="QQ433" s="5" t="s">
        <v>893</v>
      </c>
    </row>
    <row r="434" spans="1:459" s="1" customFormat="1" x14ac:dyDescent="0.2">
      <c r="A434" s="107">
        <v>16055120</v>
      </c>
      <c r="B434" s="108">
        <v>-73.397500000000008</v>
      </c>
      <c r="C434" s="108">
        <v>8.2276944444444453</v>
      </c>
      <c r="D434" s="109">
        <v>1700</v>
      </c>
      <c r="E434" s="110" t="s">
        <v>789</v>
      </c>
      <c r="F434" s="110" t="s">
        <v>178</v>
      </c>
      <c r="G434" s="110" t="s">
        <v>17</v>
      </c>
      <c r="H434" s="1">
        <v>65535</v>
      </c>
      <c r="I434" s="1">
        <v>13.1</v>
      </c>
      <c r="J434" s="1">
        <v>13.7</v>
      </c>
      <c r="K434" s="1">
        <v>14.2</v>
      </c>
      <c r="L434" s="1">
        <v>15</v>
      </c>
      <c r="M434" s="1">
        <v>14.8</v>
      </c>
      <c r="N434" s="1">
        <v>16</v>
      </c>
      <c r="O434" s="1">
        <v>14.5</v>
      </c>
      <c r="P434" s="1">
        <v>14.4</v>
      </c>
      <c r="Q434" s="1">
        <v>14.7</v>
      </c>
      <c r="R434" s="1">
        <v>14</v>
      </c>
      <c r="S434" s="1">
        <v>13.3</v>
      </c>
      <c r="T434" s="1">
        <v>14.2</v>
      </c>
      <c r="U434" s="1">
        <v>14.2</v>
      </c>
      <c r="V434" s="1">
        <v>14.4</v>
      </c>
      <c r="W434" s="1">
        <v>14.4</v>
      </c>
      <c r="X434" s="1">
        <v>14.9</v>
      </c>
      <c r="Y434" s="1">
        <v>14.7</v>
      </c>
      <c r="Z434" s="1">
        <v>14.9</v>
      </c>
      <c r="AA434" s="1">
        <v>14.9</v>
      </c>
      <c r="AB434" s="1">
        <v>15.6</v>
      </c>
      <c r="AC434" s="1">
        <v>15.2</v>
      </c>
      <c r="AD434" s="1">
        <v>14.4</v>
      </c>
      <c r="AE434" s="1">
        <v>14.5</v>
      </c>
      <c r="AF434" s="1">
        <v>15.3</v>
      </c>
      <c r="AG434" s="1">
        <v>15.2</v>
      </c>
      <c r="AH434" s="1">
        <v>15.3</v>
      </c>
      <c r="AI434" s="1">
        <v>16.100000000000001</v>
      </c>
      <c r="AJ434" s="1">
        <v>14.5</v>
      </c>
      <c r="AK434" s="1">
        <v>14.7</v>
      </c>
      <c r="AL434" s="1">
        <v>15.1</v>
      </c>
      <c r="AM434" s="1">
        <v>65535</v>
      </c>
      <c r="AN434" s="1">
        <v>14.4</v>
      </c>
      <c r="AO434" s="1">
        <v>14.5</v>
      </c>
      <c r="AP434" s="1">
        <v>14.5</v>
      </c>
      <c r="AQ434" s="1">
        <v>14.7</v>
      </c>
      <c r="AR434" s="1">
        <v>14.9</v>
      </c>
      <c r="AS434" s="1">
        <v>15</v>
      </c>
      <c r="AT434" s="1">
        <v>14.6</v>
      </c>
      <c r="AU434" s="1">
        <v>14.7</v>
      </c>
      <c r="AV434" s="1">
        <v>13.7</v>
      </c>
      <c r="AW434" s="1">
        <v>12.1</v>
      </c>
      <c r="AX434" s="1">
        <v>14.3</v>
      </c>
      <c r="AY434" s="1">
        <v>15.8</v>
      </c>
      <c r="AZ434" s="1">
        <v>16.100000000000001</v>
      </c>
      <c r="BA434" s="1">
        <v>14.9</v>
      </c>
      <c r="BB434" s="1">
        <v>15.8</v>
      </c>
      <c r="BC434" s="1">
        <v>16.2</v>
      </c>
      <c r="BD434" s="1">
        <v>15.3</v>
      </c>
      <c r="BE434" s="1">
        <v>15.1</v>
      </c>
      <c r="BF434" s="1">
        <v>15.1</v>
      </c>
      <c r="BG434" s="1">
        <v>15.1</v>
      </c>
      <c r="BH434" s="1">
        <v>15.3</v>
      </c>
      <c r="BI434" s="1">
        <v>14.6</v>
      </c>
      <c r="BJ434" s="1">
        <v>14.5</v>
      </c>
      <c r="BK434" s="1">
        <v>13.4</v>
      </c>
      <c r="BL434" s="1">
        <v>13.4</v>
      </c>
      <c r="BM434" s="1">
        <v>14.6</v>
      </c>
      <c r="BN434" s="1">
        <v>14.8</v>
      </c>
      <c r="BO434" s="102"/>
      <c r="BP434" s="1">
        <v>15.1</v>
      </c>
      <c r="BQ434" s="1">
        <v>16.100000000000001</v>
      </c>
      <c r="BR434" s="1">
        <v>15.6</v>
      </c>
      <c r="BS434" s="1">
        <v>15.9</v>
      </c>
      <c r="BT434" s="1">
        <v>15.4</v>
      </c>
      <c r="BU434" s="1">
        <v>16</v>
      </c>
      <c r="BV434" s="1">
        <v>14.6</v>
      </c>
      <c r="BW434" s="1">
        <v>15.6</v>
      </c>
      <c r="BX434" s="1">
        <v>15.7</v>
      </c>
      <c r="BY434" s="1">
        <v>16.3</v>
      </c>
      <c r="BZ434" s="1">
        <v>16.100000000000001</v>
      </c>
      <c r="CA434" s="1">
        <v>15.5</v>
      </c>
      <c r="CB434" s="1">
        <v>15.4</v>
      </c>
      <c r="CC434" s="1">
        <v>15.7</v>
      </c>
      <c r="CD434" s="1">
        <v>16.100000000000001</v>
      </c>
      <c r="CE434" s="1">
        <v>16.100000000000001</v>
      </c>
      <c r="CF434" s="1">
        <v>15.4</v>
      </c>
      <c r="CG434" s="1">
        <v>15.3</v>
      </c>
      <c r="CH434" s="1">
        <v>15.9</v>
      </c>
      <c r="CI434" s="1">
        <v>16</v>
      </c>
      <c r="CJ434" s="1">
        <v>16.2</v>
      </c>
      <c r="CK434" s="1">
        <v>15.7</v>
      </c>
      <c r="CL434" s="1">
        <v>15.8</v>
      </c>
      <c r="CM434" s="1">
        <v>15.1</v>
      </c>
      <c r="CN434" s="1">
        <v>15.6</v>
      </c>
      <c r="CO434" s="1">
        <v>15.9</v>
      </c>
      <c r="CP434" s="1">
        <v>15.8</v>
      </c>
      <c r="CQ434" s="1">
        <v>16.2</v>
      </c>
      <c r="CR434" s="1">
        <v>16</v>
      </c>
      <c r="CS434" s="1">
        <v>16.8</v>
      </c>
      <c r="CT434" s="1">
        <v>17</v>
      </c>
      <c r="CU434" s="1">
        <v>16.899999999999999</v>
      </c>
      <c r="CV434" s="1">
        <v>15.2</v>
      </c>
      <c r="CW434" s="1">
        <v>14.4</v>
      </c>
      <c r="CX434" s="1">
        <v>13.7</v>
      </c>
      <c r="CY434" s="1">
        <v>14.3</v>
      </c>
      <c r="CZ434" s="1">
        <v>14.8</v>
      </c>
      <c r="DA434" s="1">
        <v>15.8</v>
      </c>
      <c r="DB434" s="1">
        <v>15.5</v>
      </c>
      <c r="DC434" s="1">
        <v>15.1</v>
      </c>
      <c r="DD434" s="1">
        <v>16.5</v>
      </c>
      <c r="DE434" s="1">
        <v>16.100000000000001</v>
      </c>
      <c r="DF434" s="1">
        <v>16.100000000000001</v>
      </c>
      <c r="DG434" s="1">
        <v>16.600000000000001</v>
      </c>
      <c r="DH434" s="1">
        <v>17.100000000000001</v>
      </c>
      <c r="DI434" s="1">
        <v>16.5</v>
      </c>
      <c r="DJ434" s="1">
        <v>16.7</v>
      </c>
      <c r="DK434" s="1">
        <v>16.399999999999999</v>
      </c>
      <c r="DL434" s="1">
        <v>16.7</v>
      </c>
      <c r="DM434" s="1">
        <v>16.7</v>
      </c>
      <c r="DN434" s="1">
        <v>15.9</v>
      </c>
      <c r="DO434" s="1">
        <v>16.3</v>
      </c>
      <c r="DP434" s="1">
        <v>16.100000000000001</v>
      </c>
      <c r="DQ434" s="1">
        <v>14.9</v>
      </c>
      <c r="DR434" s="1">
        <v>15.5</v>
      </c>
      <c r="DS434" s="1">
        <v>17</v>
      </c>
      <c r="DT434" s="1">
        <v>16.7</v>
      </c>
      <c r="DU434" s="1">
        <v>17.399999999999999</v>
      </c>
      <c r="DV434" s="1">
        <v>16.100000000000001</v>
      </c>
      <c r="DW434" s="1">
        <v>16</v>
      </c>
      <c r="DX434" s="1">
        <v>16.2</v>
      </c>
      <c r="DY434" s="1">
        <v>15.7</v>
      </c>
      <c r="DZ434" s="1">
        <v>15.1</v>
      </c>
      <c r="EA434" s="1">
        <v>16.3</v>
      </c>
      <c r="EB434" s="1">
        <v>16.5</v>
      </c>
      <c r="EC434" s="1">
        <v>16.3</v>
      </c>
      <c r="ED434" s="1">
        <v>16.5</v>
      </c>
      <c r="EE434" s="1">
        <v>16.8</v>
      </c>
      <c r="EF434" s="1">
        <v>16.5</v>
      </c>
      <c r="EG434" s="1">
        <v>16.100000000000001</v>
      </c>
      <c r="EH434" s="1">
        <v>16</v>
      </c>
      <c r="EI434" s="1">
        <v>16.399999999999999</v>
      </c>
      <c r="EJ434" s="1">
        <v>16.2</v>
      </c>
      <c r="EK434" s="1">
        <v>16.399999999999999</v>
      </c>
      <c r="EL434" s="1">
        <v>16.3</v>
      </c>
      <c r="EM434" s="1">
        <v>16.399999999999999</v>
      </c>
      <c r="EN434" s="1">
        <v>16.3</v>
      </c>
      <c r="EO434" s="1">
        <v>16.5</v>
      </c>
      <c r="EP434" s="1">
        <v>15.8</v>
      </c>
      <c r="EQ434" s="1">
        <v>15.5</v>
      </c>
      <c r="ER434" s="1">
        <v>16.3</v>
      </c>
      <c r="ES434" s="1">
        <v>15.5</v>
      </c>
      <c r="ET434" s="1">
        <v>16.5</v>
      </c>
      <c r="EU434" s="1">
        <v>16</v>
      </c>
      <c r="EV434" s="1">
        <v>16.399999999999999</v>
      </c>
      <c r="EW434" s="1">
        <v>15.9</v>
      </c>
      <c r="EX434" s="1">
        <v>16.399999999999999</v>
      </c>
      <c r="EY434" s="1">
        <v>15.1</v>
      </c>
      <c r="EZ434" s="1">
        <v>16.5</v>
      </c>
      <c r="FA434" s="1">
        <v>16.600000000000001</v>
      </c>
      <c r="FB434" s="1">
        <v>15.3</v>
      </c>
      <c r="FC434" s="1">
        <v>16.8</v>
      </c>
      <c r="FD434" s="1">
        <v>15.6</v>
      </c>
      <c r="FE434" s="1">
        <v>16.2</v>
      </c>
      <c r="FF434" s="1">
        <v>15.8</v>
      </c>
      <c r="FG434" s="1">
        <v>16.8</v>
      </c>
      <c r="FH434" s="1">
        <v>16.8</v>
      </c>
      <c r="FI434" s="1">
        <v>16.3</v>
      </c>
      <c r="FJ434" s="1">
        <v>16.399999999999999</v>
      </c>
      <c r="FK434" s="1">
        <v>15.8</v>
      </c>
      <c r="FL434" s="1">
        <v>15.9</v>
      </c>
      <c r="FM434" s="1">
        <v>16.3</v>
      </c>
      <c r="FN434" s="1">
        <v>16.3</v>
      </c>
      <c r="FO434" s="1">
        <v>15.5</v>
      </c>
      <c r="FP434" s="1">
        <v>16</v>
      </c>
      <c r="FQ434" s="1">
        <v>16</v>
      </c>
      <c r="FR434" s="1">
        <v>16</v>
      </c>
      <c r="FS434" s="1">
        <v>16.2</v>
      </c>
      <c r="FT434" s="1">
        <v>16.100000000000001</v>
      </c>
      <c r="FU434" s="1">
        <v>15.7</v>
      </c>
      <c r="FV434" s="1">
        <v>16.600000000000001</v>
      </c>
      <c r="FW434" s="1">
        <v>15.8</v>
      </c>
      <c r="FX434" s="1">
        <v>16.5</v>
      </c>
      <c r="FY434" s="1">
        <v>18.600000000000001</v>
      </c>
      <c r="FZ434" s="1">
        <v>15.7</v>
      </c>
      <c r="GA434" s="1">
        <v>15.6</v>
      </c>
      <c r="GB434" s="1">
        <v>15.7</v>
      </c>
      <c r="GC434" s="1">
        <v>16.2</v>
      </c>
      <c r="GD434" s="1">
        <v>14.1</v>
      </c>
      <c r="GE434" s="1">
        <v>14.8</v>
      </c>
      <c r="GF434" s="1">
        <v>16</v>
      </c>
      <c r="GG434" s="1">
        <v>15.6</v>
      </c>
      <c r="GH434" s="1">
        <v>15.5</v>
      </c>
      <c r="GI434" s="1">
        <v>15.4</v>
      </c>
      <c r="GJ434" s="1">
        <v>15.2</v>
      </c>
      <c r="GK434" s="1">
        <v>14.6</v>
      </c>
      <c r="GL434" s="1">
        <v>15.3</v>
      </c>
      <c r="GM434" s="1">
        <v>15.7</v>
      </c>
      <c r="GN434" s="1">
        <v>15.3</v>
      </c>
      <c r="GO434" s="1">
        <v>16.100000000000001</v>
      </c>
      <c r="GP434" s="1">
        <v>15.4</v>
      </c>
      <c r="GQ434" s="1">
        <v>14.8</v>
      </c>
      <c r="GR434" s="1">
        <v>14.7</v>
      </c>
      <c r="GS434" s="1">
        <v>14.7</v>
      </c>
      <c r="GT434" s="1">
        <v>16</v>
      </c>
      <c r="GU434" s="1">
        <v>15</v>
      </c>
      <c r="GV434" s="1">
        <v>14.6</v>
      </c>
      <c r="GW434" s="1">
        <v>15.1</v>
      </c>
      <c r="GX434" s="1">
        <v>14.6</v>
      </c>
      <c r="GY434" s="1">
        <v>15.4</v>
      </c>
      <c r="GZ434" s="1">
        <v>15.6</v>
      </c>
      <c r="HA434" s="1">
        <v>15.7</v>
      </c>
      <c r="HB434" s="1">
        <v>16.5</v>
      </c>
      <c r="HC434" s="1">
        <v>15.6</v>
      </c>
      <c r="HD434" s="1">
        <v>15.4</v>
      </c>
      <c r="HE434" s="1">
        <v>15.8</v>
      </c>
      <c r="HF434" s="1">
        <v>14.8</v>
      </c>
      <c r="HG434" s="1">
        <v>15.7</v>
      </c>
      <c r="HH434" s="1">
        <v>14.9</v>
      </c>
      <c r="HI434" s="1">
        <v>15.3</v>
      </c>
      <c r="HJ434" s="1">
        <v>15.4</v>
      </c>
      <c r="HK434" s="1">
        <v>16</v>
      </c>
      <c r="HL434" s="1">
        <v>16.3</v>
      </c>
      <c r="HM434" s="1">
        <v>15.4</v>
      </c>
      <c r="HN434" s="1">
        <v>16.3</v>
      </c>
      <c r="HO434" s="1">
        <v>16.100000000000001</v>
      </c>
      <c r="HP434" s="1">
        <v>16.100000000000001</v>
      </c>
      <c r="HQ434" s="1">
        <v>16.3</v>
      </c>
      <c r="HR434" s="1">
        <v>16.7</v>
      </c>
      <c r="HS434" s="1">
        <v>17.2</v>
      </c>
      <c r="HT434" s="1">
        <v>16.2</v>
      </c>
      <c r="HU434" s="1">
        <v>16.2</v>
      </c>
      <c r="HV434" s="1">
        <v>16</v>
      </c>
      <c r="HW434" s="1">
        <v>16.399999999999999</v>
      </c>
      <c r="HX434" s="1">
        <v>16.5</v>
      </c>
      <c r="HY434" s="1">
        <v>16.3</v>
      </c>
      <c r="HZ434" s="1">
        <v>16.3</v>
      </c>
      <c r="IA434" s="1">
        <v>14.2</v>
      </c>
      <c r="IB434" s="1">
        <v>15.8</v>
      </c>
      <c r="IC434" s="1">
        <v>14.7</v>
      </c>
      <c r="ID434" s="1">
        <v>15.4</v>
      </c>
      <c r="IE434" s="1">
        <v>15.7</v>
      </c>
      <c r="IF434" s="1">
        <v>16.100000000000001</v>
      </c>
      <c r="IG434" s="1">
        <v>15.5</v>
      </c>
      <c r="IH434" s="1">
        <v>15.6</v>
      </c>
      <c r="II434" s="1">
        <v>15.7</v>
      </c>
      <c r="IJ434" s="1">
        <v>16.100000000000001</v>
      </c>
      <c r="IK434" s="1">
        <v>15.8</v>
      </c>
      <c r="IL434" s="1">
        <v>15.6</v>
      </c>
      <c r="IM434" s="1">
        <v>15.4</v>
      </c>
      <c r="IN434" s="1">
        <v>15.7</v>
      </c>
      <c r="IO434" s="1">
        <v>15.8</v>
      </c>
      <c r="IP434" s="1">
        <v>15.7</v>
      </c>
      <c r="IQ434" s="1">
        <v>15.9</v>
      </c>
      <c r="IR434" s="1">
        <v>15.7</v>
      </c>
      <c r="IS434" s="1">
        <v>16.399999999999999</v>
      </c>
      <c r="IT434" s="1">
        <v>15.3</v>
      </c>
      <c r="IU434" s="1">
        <v>16.100000000000001</v>
      </c>
      <c r="IV434" s="1">
        <v>15.5</v>
      </c>
      <c r="IW434" s="1">
        <v>14.7</v>
      </c>
      <c r="IX434" s="1">
        <v>15.7</v>
      </c>
      <c r="IY434" s="1">
        <v>15.3</v>
      </c>
      <c r="IZ434" s="1">
        <v>16.600000000000001</v>
      </c>
      <c r="JA434" s="1">
        <v>16.100000000000001</v>
      </c>
      <c r="JB434" s="1">
        <v>16.600000000000001</v>
      </c>
      <c r="JC434" s="1">
        <v>16.3</v>
      </c>
      <c r="JD434" s="1">
        <v>16.899999999999999</v>
      </c>
      <c r="JE434" s="1">
        <v>16.7</v>
      </c>
      <c r="JF434" s="1">
        <v>16.7</v>
      </c>
      <c r="JG434" s="1">
        <v>16</v>
      </c>
      <c r="JH434" s="1">
        <v>14.8</v>
      </c>
      <c r="JI434" s="1">
        <v>16.600000000000001</v>
      </c>
      <c r="JJ434" s="1">
        <v>15.5</v>
      </c>
      <c r="JK434" s="1">
        <v>15.4</v>
      </c>
      <c r="JL434" s="1">
        <v>15.6</v>
      </c>
      <c r="JM434" s="1">
        <v>15.9</v>
      </c>
      <c r="JN434" s="1">
        <v>15.9</v>
      </c>
      <c r="JO434" s="1">
        <v>15.6</v>
      </c>
      <c r="JP434" s="1">
        <v>16.100000000000001</v>
      </c>
      <c r="JQ434" s="1">
        <v>14</v>
      </c>
      <c r="JR434" s="1">
        <v>15</v>
      </c>
      <c r="JS434" s="1">
        <v>16.8</v>
      </c>
      <c r="JT434" s="1">
        <v>15</v>
      </c>
      <c r="JU434" s="1">
        <v>15.3</v>
      </c>
      <c r="JV434" s="1">
        <v>16.100000000000001</v>
      </c>
      <c r="JW434" s="1">
        <v>15.9</v>
      </c>
      <c r="JX434" s="1">
        <v>14.7</v>
      </c>
      <c r="JY434" s="1">
        <v>15.5</v>
      </c>
      <c r="JZ434" s="1">
        <v>16.8</v>
      </c>
      <c r="KA434" s="1">
        <v>16</v>
      </c>
      <c r="KB434" s="1">
        <v>15.3</v>
      </c>
      <c r="KC434" s="1">
        <v>15.2</v>
      </c>
      <c r="KD434" s="1">
        <v>15.8</v>
      </c>
      <c r="KE434" s="1">
        <v>14.9</v>
      </c>
      <c r="KF434" s="1">
        <v>15.8</v>
      </c>
      <c r="KG434" s="1">
        <v>15.9</v>
      </c>
      <c r="KH434" s="1">
        <v>15.6</v>
      </c>
      <c r="KI434" s="1">
        <v>15.7</v>
      </c>
      <c r="KJ434" s="1">
        <v>15.7</v>
      </c>
      <c r="KK434" s="1">
        <v>14.5</v>
      </c>
      <c r="KL434" s="1">
        <v>15.3</v>
      </c>
      <c r="KM434" s="1">
        <v>14.3</v>
      </c>
      <c r="KN434" s="1">
        <v>15.1</v>
      </c>
      <c r="KO434" s="1">
        <v>15.6</v>
      </c>
      <c r="KP434" s="1">
        <v>15.9</v>
      </c>
      <c r="KQ434" s="1">
        <v>15.6</v>
      </c>
      <c r="KR434" s="1">
        <v>15.3</v>
      </c>
      <c r="KS434" s="1">
        <v>15.4</v>
      </c>
      <c r="KT434" s="1">
        <v>15.2</v>
      </c>
      <c r="KU434" s="1">
        <v>16.100000000000001</v>
      </c>
      <c r="KV434" s="1">
        <v>15.7</v>
      </c>
      <c r="KW434" s="1">
        <v>15.5</v>
      </c>
      <c r="KX434" s="1">
        <v>15.8</v>
      </c>
      <c r="KY434" s="1">
        <v>15.8</v>
      </c>
      <c r="KZ434" s="1">
        <v>15.9</v>
      </c>
      <c r="LA434" s="1">
        <v>16.2</v>
      </c>
      <c r="LB434" s="1">
        <v>15.1</v>
      </c>
      <c r="LC434" s="1">
        <v>15.8</v>
      </c>
      <c r="LD434" s="1">
        <v>15.7</v>
      </c>
      <c r="LE434" s="1">
        <v>16.2</v>
      </c>
      <c r="LF434" s="1">
        <v>15.6</v>
      </c>
      <c r="LG434" s="1">
        <v>15.9</v>
      </c>
      <c r="LH434" s="1">
        <v>15.4</v>
      </c>
      <c r="LI434" s="1">
        <v>16.3</v>
      </c>
      <c r="LJ434" s="1">
        <v>16.7</v>
      </c>
      <c r="LK434" s="1">
        <v>16.399999999999999</v>
      </c>
      <c r="LL434" s="1">
        <v>15.9</v>
      </c>
      <c r="LM434" s="1">
        <v>16.2</v>
      </c>
      <c r="LN434" s="1">
        <v>15.5</v>
      </c>
      <c r="LO434" s="1">
        <v>15.5</v>
      </c>
      <c r="LP434" s="1">
        <v>14.6</v>
      </c>
      <c r="LQ434" s="1">
        <v>14.4</v>
      </c>
      <c r="LR434" s="1">
        <v>15.3</v>
      </c>
      <c r="LS434" s="1">
        <v>15.9</v>
      </c>
      <c r="LT434" s="1">
        <v>15.2</v>
      </c>
      <c r="LU434" s="1">
        <v>15.2</v>
      </c>
      <c r="LV434" s="1">
        <v>14.7</v>
      </c>
      <c r="LW434" s="1">
        <v>14.9</v>
      </c>
      <c r="LX434" s="1">
        <v>15.5</v>
      </c>
      <c r="LY434" s="1">
        <v>15.5</v>
      </c>
      <c r="LZ434" s="1">
        <v>16.2</v>
      </c>
      <c r="MA434" s="1">
        <v>16.600000000000001</v>
      </c>
      <c r="MB434" s="1">
        <v>16.100000000000001</v>
      </c>
      <c r="MC434" s="1">
        <v>16.7</v>
      </c>
      <c r="MD434" s="1">
        <v>15.7</v>
      </c>
      <c r="ME434" s="1">
        <v>65535</v>
      </c>
      <c r="MF434" s="1">
        <v>65535</v>
      </c>
      <c r="MG434" s="1">
        <v>65535</v>
      </c>
      <c r="MH434" s="1">
        <v>65535</v>
      </c>
      <c r="MI434" s="1">
        <v>65535</v>
      </c>
      <c r="MJ434" s="1">
        <v>65535</v>
      </c>
      <c r="MK434" s="1">
        <v>65535</v>
      </c>
      <c r="ML434" s="1">
        <v>65535</v>
      </c>
      <c r="MM434" s="1">
        <v>65535</v>
      </c>
      <c r="MN434" s="1">
        <v>65535</v>
      </c>
      <c r="MO434" s="1">
        <v>65535</v>
      </c>
      <c r="MP434" s="1">
        <v>65535</v>
      </c>
      <c r="MQ434" s="1">
        <v>65535</v>
      </c>
      <c r="MR434" s="1">
        <v>65535</v>
      </c>
      <c r="MS434" s="1">
        <v>65535</v>
      </c>
      <c r="MT434" s="1">
        <v>65535</v>
      </c>
      <c r="MU434" s="1">
        <v>65535</v>
      </c>
      <c r="MV434" s="1">
        <v>65535</v>
      </c>
      <c r="MW434" s="1">
        <v>65535</v>
      </c>
      <c r="MX434" s="1">
        <v>65535</v>
      </c>
      <c r="MY434" s="1">
        <v>65535</v>
      </c>
      <c r="MZ434" s="1">
        <v>65535</v>
      </c>
      <c r="NA434" s="1">
        <v>65535</v>
      </c>
      <c r="NB434" s="1">
        <v>65535</v>
      </c>
      <c r="NC434" s="1">
        <v>65535</v>
      </c>
      <c r="ND434" s="1">
        <v>65535</v>
      </c>
      <c r="NE434" s="1">
        <v>65535</v>
      </c>
      <c r="NF434" s="1">
        <v>65535</v>
      </c>
      <c r="NG434" s="1">
        <v>65535</v>
      </c>
      <c r="NH434" s="1">
        <v>65535</v>
      </c>
      <c r="NI434" s="1">
        <v>16.2</v>
      </c>
      <c r="NJ434" s="6">
        <f t="shared" si="319"/>
        <v>0.967741935483871</v>
      </c>
      <c r="NK434" s="3">
        <f t="shared" si="320"/>
        <v>0.9642857142857143</v>
      </c>
      <c r="NL434" s="3">
        <f t="shared" si="321"/>
        <v>1</v>
      </c>
      <c r="NM434" s="3">
        <f t="shared" si="322"/>
        <v>1</v>
      </c>
      <c r="NN434" s="3">
        <f t="shared" si="323"/>
        <v>1</v>
      </c>
      <c r="NO434" s="3">
        <f t="shared" si="324"/>
        <v>1</v>
      </c>
      <c r="NP434" s="3">
        <f t="shared" si="325"/>
        <v>1</v>
      </c>
      <c r="NQ434" s="3">
        <f t="shared" si="326"/>
        <v>1</v>
      </c>
      <c r="NR434" s="3">
        <f t="shared" si="327"/>
        <v>1</v>
      </c>
      <c r="NS434" s="3">
        <f t="shared" si="328"/>
        <v>1</v>
      </c>
      <c r="NT434" s="3">
        <f t="shared" si="329"/>
        <v>1</v>
      </c>
      <c r="NU434" s="3">
        <f t="shared" si="330"/>
        <v>3.2258064516129031E-2</v>
      </c>
      <c r="NV434" s="3">
        <f t="shared" si="331"/>
        <v>0.9123287671232877</v>
      </c>
      <c r="NW434" s="5">
        <f t="shared" si="332"/>
        <v>14.673333333333334</v>
      </c>
      <c r="NX434" s="1">
        <f t="shared" si="333"/>
        <v>14.718518518518522</v>
      </c>
      <c r="NY434" s="1">
        <f t="shared" si="334"/>
        <v>15.803225806451612</v>
      </c>
      <c r="NZ434" s="1">
        <f t="shared" si="335"/>
        <v>15.973333333333329</v>
      </c>
      <c r="OA434" s="1">
        <f t="shared" si="336"/>
        <v>16.158064516129034</v>
      </c>
      <c r="OB434" s="1">
        <f t="shared" si="337"/>
        <v>16.030000000000005</v>
      </c>
      <c r="OC434" s="1">
        <f t="shared" si="338"/>
        <v>15.36774193548387</v>
      </c>
      <c r="OD434" s="1">
        <f t="shared" si="339"/>
        <v>15.893548387096773</v>
      </c>
      <c r="OE434" s="1">
        <f t="shared" si="340"/>
        <v>15.803333333333336</v>
      </c>
      <c r="OF434" s="1">
        <f t="shared" si="341"/>
        <v>15.545161290322582</v>
      </c>
      <c r="OG434" s="1">
        <f t="shared" si="342"/>
        <v>15.696666666666664</v>
      </c>
      <c r="OH434" s="1" t="e">
        <f t="shared" si="343"/>
        <v>#N/A</v>
      </c>
      <c r="OI434" s="111" t="e">
        <f>NA()</f>
        <v>#N/A</v>
      </c>
      <c r="OJ434" s="112" t="e">
        <f>NA()</f>
        <v>#N/A</v>
      </c>
      <c r="OK434" s="112" t="e">
        <f>NA()</f>
        <v>#N/A</v>
      </c>
      <c r="OL434" s="112" t="e">
        <f>NA()</f>
        <v>#N/A</v>
      </c>
      <c r="OM434" s="112" t="e">
        <f>NA()</f>
        <v>#N/A</v>
      </c>
      <c r="ON434" s="112" t="e">
        <f>NA()</f>
        <v>#N/A</v>
      </c>
      <c r="OO434" s="112" t="e">
        <f>NA()</f>
        <v>#N/A</v>
      </c>
      <c r="OP434" s="112" t="e">
        <f>NA()</f>
        <v>#N/A</v>
      </c>
      <c r="OQ434" s="112" t="e">
        <f>NA()</f>
        <v>#N/A</v>
      </c>
      <c r="OR434" s="112" t="e">
        <f>NA()</f>
        <v>#N/A</v>
      </c>
      <c r="OS434" s="112" t="e">
        <f>NA()</f>
        <v>#N/A</v>
      </c>
      <c r="OT434" s="112" t="e">
        <f>NA()</f>
        <v>#N/A</v>
      </c>
      <c r="OU434" s="5" t="e">
        <f t="shared" ref="OU434:OU486" si="392">+IF(ISBLANK(OI434)=FALSE,NW434-OI434,NA())</f>
        <v>#N/A</v>
      </c>
      <c r="OV434" s="1" t="e">
        <f t="shared" ref="OV434:OV486" si="393">+IF(ISBLANK(OJ434)=FALSE,NX434-OJ434,NA())</f>
        <v>#N/A</v>
      </c>
      <c r="OW434" s="1" t="e">
        <f t="shared" ref="OW434:OW486" si="394">+IF(ISBLANK(OK434)=FALSE,NY434-OK434,NA())</f>
        <v>#N/A</v>
      </c>
      <c r="OX434" s="1" t="e">
        <f t="shared" ref="OX434:OX486" si="395">+IF(ISBLANK(OL434)=FALSE,NZ434-OL434,NA())</f>
        <v>#N/A</v>
      </c>
      <c r="OY434" s="1" t="e">
        <f t="shared" ref="OY434:OY486" si="396">+IF(ISBLANK(OM434)=FALSE,OA434-OM434,NA())</f>
        <v>#N/A</v>
      </c>
      <c r="OZ434" s="1" t="e">
        <f t="shared" ref="OZ434:OZ486" si="397">+IF(ISBLANK(ON434)=FALSE,OB434-ON434,NA())</f>
        <v>#N/A</v>
      </c>
      <c r="PA434" s="1" t="e">
        <f t="shared" ref="PA434:PA486" si="398">+IF(ISBLANK(OO434)=FALSE,OC434-OO434,NA())</f>
        <v>#N/A</v>
      </c>
      <c r="PB434" s="1" t="e">
        <f t="shared" ref="PB434:PB486" si="399">+IF(ISBLANK(OP434)=FALSE,OD434-OP434,NA())</f>
        <v>#N/A</v>
      </c>
      <c r="PC434" s="1" t="e">
        <f t="shared" ref="PC434:PC486" si="400">+IF(ISBLANK(OQ434)=FALSE,OE434-OQ434,NA())</f>
        <v>#N/A</v>
      </c>
      <c r="PD434" s="1" t="e">
        <f t="shared" ref="PD434:PD486" si="401">+IF(ISBLANK(OR434)=FALSE,OF434-OR434,NA())</f>
        <v>#N/A</v>
      </c>
      <c r="PE434" s="1" t="e">
        <f t="shared" ref="PE434:PE486" si="402">+IF(ISBLANK(OS434)=FALSE,OG434-OS434,NA())</f>
        <v>#N/A</v>
      </c>
      <c r="PF434" s="1" t="e">
        <f t="shared" ref="PF434:PF486" si="403">+IF(ISBLANK(OT434)=FALSE,OH434-OT434,NA())</f>
        <v>#N/A</v>
      </c>
      <c r="PG434" s="111" t="e">
        <f>NA()</f>
        <v>#N/A</v>
      </c>
      <c r="PH434" s="112" t="e">
        <f>NA()</f>
        <v>#N/A</v>
      </c>
      <c r="PI434" s="112" t="e">
        <f>NA()</f>
        <v>#N/A</v>
      </c>
      <c r="PJ434" s="112" t="e">
        <f>NA()</f>
        <v>#N/A</v>
      </c>
      <c r="PK434" s="112" t="e">
        <f>NA()</f>
        <v>#N/A</v>
      </c>
      <c r="PL434" s="112" t="e">
        <f>NA()</f>
        <v>#N/A</v>
      </c>
      <c r="PM434" s="112" t="e">
        <f>NA()</f>
        <v>#N/A</v>
      </c>
      <c r="PN434" s="112" t="e">
        <f>NA()</f>
        <v>#N/A</v>
      </c>
      <c r="PO434" s="112" t="e">
        <f>NA()</f>
        <v>#N/A</v>
      </c>
      <c r="PP434" s="112" t="e">
        <f>NA()</f>
        <v>#N/A</v>
      </c>
      <c r="PQ434" s="112" t="e">
        <f>NA()</f>
        <v>#N/A</v>
      </c>
      <c r="PR434" s="137" t="e">
        <f>NA()</f>
        <v>#N/A</v>
      </c>
      <c r="PS434" s="5">
        <f t="array" ref="PS434">+IF(ISERROR($NW434)=FALSE,MIN(IF($H434:$AL434&lt;65534,$H434:$AL434,"")),NA())</f>
        <v>13.1</v>
      </c>
      <c r="PT434" s="1">
        <f t="array" ref="PT434">+IF(ISERROR($NX434)=FALSE,MIN(IF($AM434:$BN434&lt;65534,$AM434:$BN434,"")),NA())</f>
        <v>12.1</v>
      </c>
      <c r="PU434" s="1">
        <f t="array" ref="PU434">+IF(ISERROR($NY434)=FALSE,MIN(IF($BP434:$CT434&lt;65534,$BP434:$CT434,"")),NA())</f>
        <v>14.6</v>
      </c>
      <c r="PV434" s="1">
        <f t="array" ref="PV434">+IF(ISERROR($NZ434)=FALSE,MIN(IF($CU434:$DX434&lt;65534,$CU434:$DX434,"")),NA())</f>
        <v>13.7</v>
      </c>
      <c r="PW434" s="1">
        <f t="array" ref="PW434">+IF(ISERROR($OA434)=FALSE,MIN(IF($DY434:$FC434&lt;65534,$DY434:$FC434,"")),NA())</f>
        <v>15.1</v>
      </c>
      <c r="PX434" s="1">
        <f t="array" ref="PX434">+IF(ISERROR($OB434)=FALSE,MIN(IF($FD434:$GG434&lt;65534,$FD434:$GG434,"")),NA())</f>
        <v>14.1</v>
      </c>
      <c r="PY434" s="1">
        <f t="array" ref="PY434">+IF(ISERROR($OC434)=FALSE,MIN(IF($GH434:$HL434&lt;65534,$GH434:$HL434,"")),NA())</f>
        <v>14.6</v>
      </c>
      <c r="PZ434" s="1">
        <f t="array" ref="PZ434">+IF(ISERROR($OD434)=FALSE,MIN(IF($HM434:$IQ434&lt;65534,$HM434:$IQ434,"")),NA())</f>
        <v>14.2</v>
      </c>
      <c r="QA434" s="1">
        <f t="array" ref="QA434">+IF(ISERROR($OE434)=FALSE,MIN(IF($IR434:$JU434&lt;65534,$IR434:$JU434,"")),NA())</f>
        <v>14</v>
      </c>
      <c r="QB434" s="1">
        <f t="array" ref="QB434">+IF(ISERROR($OF434)=FALSE,MIN(IF($JV434:$KZ434&lt;65534,$JV434:$KZ434,"")),NA())</f>
        <v>14.3</v>
      </c>
      <c r="QC434" s="1">
        <f t="array" ref="QC434">+IF(ISERROR($OG434)=FALSE,MIN(IF($LA434:$MD434&lt;65534,$LA434:$MD434,"")),NA())</f>
        <v>14.4</v>
      </c>
      <c r="QD434" s="1" t="e">
        <f t="array" ref="QD434">+IF(ISERROR($OH434)=FALSE,MIN(IF($ME434:$NI434&lt;65534,$ME434:$NI434,"")),NA())</f>
        <v>#N/A</v>
      </c>
      <c r="QE434" s="5" t="e">
        <f t="shared" ref="QE434:QE486" si="404">+IF(ISERROR(PG434-PS434)=FALSE,PG434-PS434,NA())</f>
        <v>#N/A</v>
      </c>
      <c r="QF434" s="1" t="e">
        <f t="shared" ref="QF434:QF486" si="405">+IF(ISERROR(PH434-PT434)=FALSE,PH434-PT434,NA())</f>
        <v>#N/A</v>
      </c>
      <c r="QG434" s="1" t="e">
        <f t="shared" ref="QG434:QG486" si="406">+IF(ISERROR(PI434-PU434)=FALSE,PI434-PU434,NA())</f>
        <v>#N/A</v>
      </c>
      <c r="QH434" s="1" t="e">
        <f t="shared" ref="QH434:QH486" si="407">+IF(ISERROR(PJ434-PV434)=FALSE,PJ434-PV434,NA())</f>
        <v>#N/A</v>
      </c>
      <c r="QI434" s="1" t="e">
        <f t="shared" ref="QI434:QI486" si="408">+IF(ISERROR(PK434-PW434)=FALSE,PK434-PW434,NA())</f>
        <v>#N/A</v>
      </c>
      <c r="QJ434" s="1" t="e">
        <f t="shared" ref="QJ434:QJ486" si="409">+IF(ISERROR(PL434-PX434)=FALSE,PL434-PX434,NA())</f>
        <v>#N/A</v>
      </c>
      <c r="QK434" s="1" t="e">
        <f t="shared" ref="QK434:QK486" si="410">+IF(ISERROR(PM434-PY434)=FALSE,PM434-PY434,NA())</f>
        <v>#N/A</v>
      </c>
      <c r="QL434" s="1" t="e">
        <f t="shared" ref="QL434:QL486" si="411">+IF(ISERROR(PN434-PZ434)=FALSE,PN434-PZ434,NA())</f>
        <v>#N/A</v>
      </c>
      <c r="QM434" s="1" t="e">
        <f t="shared" ref="QM434:QM486" si="412">+IF(ISERROR(PO434-QA434)=FALSE,PO434-QA434,NA())</f>
        <v>#N/A</v>
      </c>
      <c r="QN434" s="1" t="e">
        <f t="shared" ref="QN434:QN486" si="413">+IF(ISERROR(PP434-QB434)=FALSE,PP434-QB434,NA())</f>
        <v>#N/A</v>
      </c>
      <c r="QO434" s="1" t="e">
        <f t="shared" ref="QO434:QO486" si="414">+IF(ISERROR(PQ434-QC434)=FALSE,PQ434-QC434,NA())</f>
        <v>#N/A</v>
      </c>
      <c r="QP434" s="1" t="e">
        <f t="shared" ref="QP434:QP486" si="415">+IF(ISERROR(PR434-QD434)=FALSE,PR434-QD434,NA())</f>
        <v>#N/A</v>
      </c>
      <c r="QQ434" s="5" t="s">
        <v>893</v>
      </c>
    </row>
    <row r="435" spans="1:459" s="1" customFormat="1" x14ac:dyDescent="0.2">
      <c r="A435" s="107">
        <v>44015060</v>
      </c>
      <c r="B435" s="108">
        <v>-76.651833333333343</v>
      </c>
      <c r="C435" s="108">
        <v>1.1573333333333333</v>
      </c>
      <c r="D435" s="109">
        <v>650</v>
      </c>
      <c r="E435" s="110" t="s">
        <v>790</v>
      </c>
      <c r="F435" s="110" t="s">
        <v>143</v>
      </c>
      <c r="G435" s="110" t="s">
        <v>141</v>
      </c>
      <c r="H435" s="1">
        <v>65535</v>
      </c>
      <c r="I435" s="1">
        <v>20.5</v>
      </c>
      <c r="J435" s="1">
        <v>20.7</v>
      </c>
      <c r="K435" s="1">
        <v>20.399999999999999</v>
      </c>
      <c r="L435" s="1">
        <v>20.8</v>
      </c>
      <c r="M435" s="1">
        <v>20.399999999999999</v>
      </c>
      <c r="N435" s="1">
        <v>21</v>
      </c>
      <c r="O435" s="1">
        <v>20.399999999999999</v>
      </c>
      <c r="P435" s="1">
        <v>20.100000000000001</v>
      </c>
      <c r="Q435" s="1">
        <v>21.7</v>
      </c>
      <c r="R435" s="1">
        <v>21.4</v>
      </c>
      <c r="S435" s="1">
        <v>20.9</v>
      </c>
      <c r="T435" s="1">
        <v>19.5</v>
      </c>
      <c r="U435" s="1">
        <v>20.399999999999999</v>
      </c>
      <c r="V435" s="1">
        <v>20.2</v>
      </c>
      <c r="W435" s="1">
        <v>20.5</v>
      </c>
      <c r="X435" s="1">
        <v>20.5</v>
      </c>
      <c r="Y435" s="1">
        <v>20.100000000000001</v>
      </c>
      <c r="Z435" s="1">
        <v>20.3</v>
      </c>
      <c r="AA435" s="1">
        <v>20.399999999999999</v>
      </c>
      <c r="AB435" s="1">
        <v>20.2</v>
      </c>
      <c r="AC435" s="1">
        <v>20.5</v>
      </c>
      <c r="AD435" s="1">
        <v>21.3</v>
      </c>
      <c r="AE435" s="1">
        <v>20.3</v>
      </c>
      <c r="AF435" s="1">
        <v>21.2</v>
      </c>
      <c r="AG435" s="1">
        <v>21.8</v>
      </c>
      <c r="AH435" s="1">
        <v>21.4</v>
      </c>
      <c r="AI435" s="1">
        <v>21.8</v>
      </c>
      <c r="AJ435" s="1">
        <v>21</v>
      </c>
      <c r="AK435" s="1">
        <v>21.8</v>
      </c>
      <c r="AL435" s="1">
        <v>21.3</v>
      </c>
      <c r="AM435" s="1">
        <v>65535</v>
      </c>
      <c r="AN435" s="1">
        <v>20.6</v>
      </c>
      <c r="AO435" s="1">
        <v>21.7</v>
      </c>
      <c r="AP435" s="1">
        <v>21.1</v>
      </c>
      <c r="AQ435" s="1">
        <v>20.5</v>
      </c>
      <c r="AR435" s="1">
        <v>20.5</v>
      </c>
      <c r="AS435" s="1">
        <v>21.1</v>
      </c>
      <c r="AT435" s="1">
        <v>20.9</v>
      </c>
      <c r="AU435" s="1">
        <v>20.8</v>
      </c>
      <c r="AV435" s="1">
        <v>22.6</v>
      </c>
      <c r="AW435" s="1">
        <v>22</v>
      </c>
      <c r="AX435" s="1">
        <v>21.9</v>
      </c>
      <c r="AY435" s="1">
        <v>21.8</v>
      </c>
      <c r="AZ435" s="1">
        <v>21.2</v>
      </c>
      <c r="BA435" s="1">
        <v>22.2</v>
      </c>
      <c r="BB435" s="1">
        <v>21.5</v>
      </c>
      <c r="BC435" s="1">
        <v>21.2</v>
      </c>
      <c r="BD435" s="1">
        <v>21.7</v>
      </c>
      <c r="BE435" s="1">
        <v>21.3</v>
      </c>
      <c r="BF435" s="1">
        <v>21.6</v>
      </c>
      <c r="BG435" s="1">
        <v>22.3</v>
      </c>
      <c r="BH435" s="1">
        <v>21.7</v>
      </c>
      <c r="BI435" s="1">
        <v>21.4</v>
      </c>
      <c r="BJ435" s="1">
        <v>22</v>
      </c>
      <c r="BK435" s="1">
        <v>21.2</v>
      </c>
      <c r="BL435" s="1">
        <v>22.3</v>
      </c>
      <c r="BM435" s="1">
        <v>22.1</v>
      </c>
      <c r="BN435" s="1">
        <v>22.6</v>
      </c>
      <c r="BO435" s="102"/>
      <c r="BP435" s="1">
        <v>22.2</v>
      </c>
      <c r="BQ435" s="1">
        <v>19.3</v>
      </c>
      <c r="BR435" s="1">
        <v>20.2</v>
      </c>
      <c r="BS435" s="1">
        <v>20.7</v>
      </c>
      <c r="BT435" s="1">
        <v>21.8</v>
      </c>
      <c r="BU435" s="1">
        <v>21.1</v>
      </c>
      <c r="BV435" s="1">
        <v>22.4</v>
      </c>
      <c r="BW435" s="1">
        <v>21.1</v>
      </c>
      <c r="BX435" s="1">
        <v>20.399999999999999</v>
      </c>
      <c r="BY435" s="1">
        <v>21</v>
      </c>
      <c r="BZ435" s="1">
        <v>20.8</v>
      </c>
      <c r="CA435" s="1">
        <v>20.7</v>
      </c>
      <c r="CB435" s="1">
        <v>20.6</v>
      </c>
      <c r="CC435" s="1">
        <v>20.9</v>
      </c>
      <c r="CD435" s="1">
        <v>20.2</v>
      </c>
      <c r="CE435" s="1">
        <v>20.8</v>
      </c>
      <c r="CF435" s="1">
        <v>20.8</v>
      </c>
      <c r="CG435" s="1">
        <v>20.9</v>
      </c>
      <c r="CH435" s="1">
        <v>20.7</v>
      </c>
      <c r="CI435" s="1">
        <v>21.4</v>
      </c>
      <c r="CJ435" s="1">
        <v>21</v>
      </c>
      <c r="CK435" s="1">
        <v>20.7</v>
      </c>
      <c r="CL435" s="1">
        <v>20.100000000000001</v>
      </c>
      <c r="CM435" s="1">
        <v>21.5</v>
      </c>
      <c r="CN435" s="1">
        <v>22.1</v>
      </c>
      <c r="CO435" s="1">
        <v>21</v>
      </c>
      <c r="CP435" s="1">
        <v>21.3</v>
      </c>
      <c r="CQ435" s="1">
        <v>20.8</v>
      </c>
      <c r="CR435" s="1">
        <v>20.8</v>
      </c>
      <c r="CS435" s="1">
        <v>20.9</v>
      </c>
      <c r="CT435" s="1">
        <v>20.7</v>
      </c>
      <c r="CU435" s="1">
        <v>20.6</v>
      </c>
      <c r="CV435" s="1">
        <v>21.2</v>
      </c>
      <c r="CW435" s="1">
        <v>21.5</v>
      </c>
      <c r="CX435" s="1">
        <v>21.7</v>
      </c>
      <c r="CY435" s="1">
        <v>22.3</v>
      </c>
      <c r="CZ435" s="1">
        <v>20.6</v>
      </c>
      <c r="DA435" s="1">
        <v>21.9</v>
      </c>
      <c r="DB435" s="1">
        <v>20.5</v>
      </c>
      <c r="DC435" s="1">
        <v>19.100000000000001</v>
      </c>
      <c r="DD435" s="1">
        <v>20.9</v>
      </c>
      <c r="DE435" s="1">
        <v>21.7</v>
      </c>
      <c r="DF435" s="1">
        <v>21.8</v>
      </c>
      <c r="DG435" s="1">
        <v>21.4</v>
      </c>
      <c r="DH435" s="1">
        <v>21</v>
      </c>
      <c r="DI435" s="1">
        <v>20.2</v>
      </c>
      <c r="DJ435" s="1">
        <v>21.2</v>
      </c>
      <c r="DK435" s="1">
        <v>21</v>
      </c>
      <c r="DL435" s="1">
        <v>20.9</v>
      </c>
      <c r="DM435" s="1">
        <v>21.1</v>
      </c>
      <c r="DN435" s="1">
        <v>20</v>
      </c>
      <c r="DO435" s="1">
        <v>21</v>
      </c>
      <c r="DP435" s="1">
        <v>20.5</v>
      </c>
      <c r="DQ435" s="1">
        <v>21.4</v>
      </c>
      <c r="DR435" s="1">
        <v>21.4</v>
      </c>
      <c r="DS435" s="1">
        <v>20.5</v>
      </c>
      <c r="DT435" s="1">
        <v>20.7</v>
      </c>
      <c r="DU435" s="1">
        <v>20.399999999999999</v>
      </c>
      <c r="DV435" s="1">
        <v>20.399999999999999</v>
      </c>
      <c r="DW435" s="1">
        <v>20.7</v>
      </c>
      <c r="DX435" s="1">
        <v>21.5</v>
      </c>
      <c r="DY435" s="1">
        <v>20.3</v>
      </c>
      <c r="DZ435" s="1">
        <v>19.899999999999999</v>
      </c>
      <c r="EA435" s="1">
        <v>21</v>
      </c>
      <c r="EB435" s="1">
        <v>21</v>
      </c>
      <c r="EC435" s="1">
        <v>20.3</v>
      </c>
      <c r="ED435" s="1">
        <v>20.9</v>
      </c>
      <c r="EE435" s="1">
        <v>21.1</v>
      </c>
      <c r="EF435" s="1">
        <v>20.399999999999999</v>
      </c>
      <c r="EG435" s="1">
        <v>20.6</v>
      </c>
      <c r="EH435" s="1">
        <v>20.9</v>
      </c>
      <c r="EI435" s="1">
        <v>21</v>
      </c>
      <c r="EJ435" s="1">
        <v>20.7</v>
      </c>
      <c r="EK435" s="1">
        <v>20.9</v>
      </c>
      <c r="EL435" s="1">
        <v>20.100000000000001</v>
      </c>
      <c r="EM435" s="1">
        <v>19.600000000000001</v>
      </c>
      <c r="EN435" s="1">
        <v>19.7</v>
      </c>
      <c r="EO435" s="1">
        <v>20.3</v>
      </c>
      <c r="EP435" s="1">
        <v>20.9</v>
      </c>
      <c r="EQ435" s="1">
        <v>20.3</v>
      </c>
      <c r="ER435" s="1">
        <v>20.5</v>
      </c>
      <c r="ES435" s="1">
        <v>19.3</v>
      </c>
      <c r="ET435" s="1">
        <v>20.100000000000001</v>
      </c>
      <c r="EU435" s="1">
        <v>20.5</v>
      </c>
      <c r="EV435" s="1">
        <v>20.9</v>
      </c>
      <c r="EW435" s="1">
        <v>21.4</v>
      </c>
      <c r="EX435" s="1">
        <v>20.3</v>
      </c>
      <c r="EY435" s="1">
        <v>19.2</v>
      </c>
      <c r="EZ435" s="1">
        <v>20.7</v>
      </c>
      <c r="FA435" s="1">
        <v>19.899999999999999</v>
      </c>
      <c r="FB435" s="1">
        <v>20.3</v>
      </c>
      <c r="FC435" s="1">
        <v>20.5</v>
      </c>
      <c r="FD435" s="1">
        <v>21.1</v>
      </c>
      <c r="FE435" s="1">
        <v>20.6</v>
      </c>
      <c r="FF435" s="1">
        <v>20</v>
      </c>
      <c r="FG435" s="1">
        <v>19.8</v>
      </c>
      <c r="FH435" s="1">
        <v>19.100000000000001</v>
      </c>
      <c r="FI435" s="1">
        <v>19.600000000000001</v>
      </c>
      <c r="FJ435" s="1">
        <v>19.899999999999999</v>
      </c>
      <c r="FK435" s="1">
        <v>19.600000000000001</v>
      </c>
      <c r="FL435" s="1">
        <v>21</v>
      </c>
      <c r="FM435" s="1">
        <v>20.100000000000001</v>
      </c>
      <c r="FN435" s="1">
        <v>20.2</v>
      </c>
      <c r="FO435" s="1">
        <v>20.2</v>
      </c>
      <c r="FP435" s="1">
        <v>20.6</v>
      </c>
      <c r="FQ435" s="1">
        <v>19.899999999999999</v>
      </c>
      <c r="FR435" s="1">
        <v>20.9</v>
      </c>
      <c r="FS435" s="1">
        <v>20.399999999999999</v>
      </c>
      <c r="FT435" s="1">
        <v>20.3</v>
      </c>
      <c r="FU435" s="1">
        <v>19.7</v>
      </c>
      <c r="FV435" s="1">
        <v>20.2</v>
      </c>
      <c r="FW435" s="1">
        <v>20.5</v>
      </c>
      <c r="FX435" s="1">
        <v>19.5</v>
      </c>
      <c r="FY435" s="1">
        <v>19</v>
      </c>
      <c r="FZ435" s="1">
        <v>19.100000000000001</v>
      </c>
      <c r="GA435" s="1">
        <v>19.7</v>
      </c>
      <c r="GB435" s="1">
        <v>18.399999999999999</v>
      </c>
      <c r="GC435" s="1">
        <v>20.8</v>
      </c>
      <c r="GD435" s="1">
        <v>20.100000000000001</v>
      </c>
      <c r="GE435" s="1">
        <v>20.100000000000001</v>
      </c>
      <c r="GF435" s="1">
        <v>20.399999999999999</v>
      </c>
      <c r="GG435" s="1">
        <v>19</v>
      </c>
      <c r="GH435" s="1">
        <v>20.100000000000001</v>
      </c>
      <c r="GI435" s="1">
        <v>19.7</v>
      </c>
      <c r="GJ435" s="1">
        <v>20.100000000000001</v>
      </c>
      <c r="GK435" s="1">
        <v>20</v>
      </c>
      <c r="GL435" s="1">
        <v>20.2</v>
      </c>
      <c r="GM435" s="1">
        <v>65535</v>
      </c>
      <c r="GN435" s="1">
        <v>19.5</v>
      </c>
      <c r="GO435" s="1">
        <v>65535</v>
      </c>
      <c r="GP435" s="1">
        <v>65535</v>
      </c>
      <c r="GQ435" s="1">
        <v>65535</v>
      </c>
      <c r="GR435" s="1">
        <v>20.100000000000001</v>
      </c>
      <c r="GS435" s="1">
        <v>19.5</v>
      </c>
      <c r="GT435" s="1">
        <v>65535</v>
      </c>
      <c r="GU435" s="1">
        <v>65535</v>
      </c>
      <c r="GV435" s="1">
        <v>65535</v>
      </c>
      <c r="GW435" s="1">
        <v>65535</v>
      </c>
      <c r="GX435" s="1">
        <v>65535</v>
      </c>
      <c r="GY435" s="1">
        <v>19.7</v>
      </c>
      <c r="GZ435" s="1">
        <v>19.3</v>
      </c>
      <c r="HA435" s="1">
        <v>9.9</v>
      </c>
      <c r="HB435" s="1">
        <v>19.7</v>
      </c>
      <c r="HC435" s="1">
        <v>19.5</v>
      </c>
      <c r="HD435" s="1">
        <v>19.8</v>
      </c>
      <c r="HE435" s="1">
        <v>20</v>
      </c>
      <c r="HF435" s="1">
        <v>19.7</v>
      </c>
      <c r="HG435" s="1">
        <v>18.600000000000001</v>
      </c>
      <c r="HH435" s="1">
        <v>19.5</v>
      </c>
      <c r="HI435" s="1">
        <v>18.7</v>
      </c>
      <c r="HJ435" s="1">
        <v>19.399999999999999</v>
      </c>
      <c r="HK435" s="1">
        <v>19.8</v>
      </c>
      <c r="HL435" s="1">
        <v>19.2</v>
      </c>
      <c r="HM435" s="1">
        <v>20.3</v>
      </c>
      <c r="HN435" s="1">
        <v>19.8</v>
      </c>
      <c r="HO435" s="1">
        <v>19.399999999999999</v>
      </c>
      <c r="HP435" s="1">
        <v>19.399999999999999</v>
      </c>
      <c r="HQ435" s="1">
        <v>17.899999999999999</v>
      </c>
      <c r="HR435" s="1">
        <v>18.3</v>
      </c>
      <c r="HS435" s="1">
        <v>18.8</v>
      </c>
      <c r="HT435" s="1">
        <v>20.6</v>
      </c>
      <c r="HU435" s="1">
        <v>19.600000000000001</v>
      </c>
      <c r="HV435" s="1">
        <v>19.600000000000001</v>
      </c>
      <c r="HW435" s="1">
        <v>19.5</v>
      </c>
      <c r="HX435" s="1">
        <v>19.7</v>
      </c>
      <c r="HY435" s="1">
        <v>19.5</v>
      </c>
      <c r="HZ435" s="1">
        <v>19</v>
      </c>
      <c r="IA435" s="1">
        <v>19.100000000000001</v>
      </c>
      <c r="IB435" s="1">
        <v>18.8</v>
      </c>
      <c r="IC435" s="1">
        <v>19.100000000000001</v>
      </c>
      <c r="ID435" s="1">
        <v>20</v>
      </c>
      <c r="IE435" s="1">
        <v>19.100000000000001</v>
      </c>
      <c r="IF435" s="1">
        <v>19.399999999999999</v>
      </c>
      <c r="IG435" s="1">
        <v>20.399999999999999</v>
      </c>
      <c r="IH435" s="1">
        <v>18.899999999999999</v>
      </c>
      <c r="II435" s="1">
        <v>19.3</v>
      </c>
      <c r="IJ435" s="1">
        <v>19.600000000000001</v>
      </c>
      <c r="IK435" s="1">
        <v>20.100000000000001</v>
      </c>
      <c r="IL435" s="1">
        <v>18.8</v>
      </c>
      <c r="IM435" s="1">
        <v>20.100000000000001</v>
      </c>
      <c r="IN435" s="1">
        <v>19.7</v>
      </c>
      <c r="IO435" s="1">
        <v>19.2</v>
      </c>
      <c r="IP435" s="1">
        <v>18.8</v>
      </c>
      <c r="IQ435" s="1">
        <v>21.1</v>
      </c>
      <c r="IR435" s="1">
        <v>20.3</v>
      </c>
      <c r="IS435" s="1">
        <v>19.899999999999999</v>
      </c>
      <c r="IT435" s="1">
        <v>20.3</v>
      </c>
      <c r="IU435" s="1">
        <v>20.100000000000001</v>
      </c>
      <c r="IV435" s="1">
        <v>20</v>
      </c>
      <c r="IW435" s="1">
        <v>19.8</v>
      </c>
      <c r="IX435" s="1">
        <v>20.6</v>
      </c>
      <c r="IY435" s="1">
        <v>20.9</v>
      </c>
      <c r="IZ435" s="1">
        <v>19.3</v>
      </c>
      <c r="JA435" s="1">
        <v>20.6</v>
      </c>
      <c r="JB435" s="1">
        <v>19.5</v>
      </c>
      <c r="JC435" s="1">
        <v>21.2</v>
      </c>
      <c r="JD435" s="1">
        <v>19.2</v>
      </c>
      <c r="JE435" s="1">
        <v>18.899999999999999</v>
      </c>
      <c r="JF435" s="1">
        <v>19.399999999999999</v>
      </c>
      <c r="JG435" s="1">
        <v>20.5</v>
      </c>
      <c r="JH435" s="1">
        <v>20.2</v>
      </c>
      <c r="JI435" s="1">
        <v>19.100000000000001</v>
      </c>
      <c r="JJ435" s="1">
        <v>21.2</v>
      </c>
      <c r="JK435" s="1">
        <v>21.3</v>
      </c>
      <c r="JL435" s="1">
        <v>21.3</v>
      </c>
      <c r="JM435" s="1">
        <v>19.7</v>
      </c>
      <c r="JN435" s="1">
        <v>20.399999999999999</v>
      </c>
      <c r="JO435" s="1">
        <v>20.8</v>
      </c>
      <c r="JP435" s="1">
        <v>20.100000000000001</v>
      </c>
      <c r="JQ435" s="1">
        <v>21.4</v>
      </c>
      <c r="JR435" s="1">
        <v>20</v>
      </c>
      <c r="JS435" s="1">
        <v>18.7</v>
      </c>
      <c r="JT435" s="1">
        <v>20.8</v>
      </c>
      <c r="JU435" s="1">
        <v>20.6</v>
      </c>
      <c r="JV435" s="1">
        <v>20.3</v>
      </c>
      <c r="JW435" s="1">
        <v>20.9</v>
      </c>
      <c r="JX435" s="1">
        <v>20.5</v>
      </c>
      <c r="JY435" s="1">
        <v>19.899999999999999</v>
      </c>
      <c r="JZ435" s="1">
        <v>19.7</v>
      </c>
      <c r="KA435" s="1">
        <v>19.899999999999999</v>
      </c>
      <c r="KB435" s="1">
        <v>20.6</v>
      </c>
      <c r="KC435" s="1">
        <v>19.5</v>
      </c>
      <c r="KD435" s="1">
        <v>18.8</v>
      </c>
      <c r="KE435" s="1">
        <v>20.2</v>
      </c>
      <c r="KF435" s="1">
        <v>19.8</v>
      </c>
      <c r="KG435" s="1">
        <v>20.100000000000001</v>
      </c>
      <c r="KH435" s="1">
        <v>19.899999999999999</v>
      </c>
      <c r="KI435" s="1">
        <v>19.8</v>
      </c>
      <c r="KJ435" s="1">
        <v>19.8</v>
      </c>
      <c r="KK435" s="1">
        <v>20.8</v>
      </c>
      <c r="KL435" s="1">
        <v>19.8</v>
      </c>
      <c r="KM435" s="1">
        <v>20.6</v>
      </c>
      <c r="KN435" s="1">
        <v>21</v>
      </c>
      <c r="KO435" s="1">
        <v>19.7</v>
      </c>
      <c r="KP435" s="1">
        <v>19.7</v>
      </c>
      <c r="KQ435" s="1">
        <v>20.100000000000001</v>
      </c>
      <c r="KR435" s="1">
        <v>21</v>
      </c>
      <c r="KS435" s="1">
        <v>19.600000000000001</v>
      </c>
      <c r="KT435" s="1">
        <v>20.6</v>
      </c>
      <c r="KU435" s="1">
        <v>20.5</v>
      </c>
      <c r="KV435" s="1">
        <v>20.6</v>
      </c>
      <c r="KW435" s="1">
        <v>20.8</v>
      </c>
      <c r="KX435" s="1">
        <v>20.6</v>
      </c>
      <c r="KY435" s="1">
        <v>20.5</v>
      </c>
      <c r="KZ435" s="1">
        <v>19.899999999999999</v>
      </c>
      <c r="LA435" s="1">
        <v>20.7</v>
      </c>
      <c r="LB435" s="1">
        <v>20.9</v>
      </c>
      <c r="LC435" s="1">
        <v>20.399999999999999</v>
      </c>
      <c r="LD435" s="1">
        <v>21.1</v>
      </c>
      <c r="LE435" s="1">
        <v>20.5</v>
      </c>
      <c r="LF435" s="1">
        <v>20.7</v>
      </c>
      <c r="LG435" s="1">
        <v>20.399999999999999</v>
      </c>
      <c r="LH435" s="1">
        <v>20.8</v>
      </c>
      <c r="LI435" s="1">
        <v>20.6</v>
      </c>
      <c r="LJ435" s="1">
        <v>21.6</v>
      </c>
      <c r="LK435" s="1">
        <v>21.1</v>
      </c>
      <c r="LL435" s="1">
        <v>19.8</v>
      </c>
      <c r="LM435" s="1">
        <v>20.399999999999999</v>
      </c>
      <c r="LN435" s="1">
        <v>20.8</v>
      </c>
      <c r="LO435" s="1">
        <v>21.1</v>
      </c>
      <c r="LP435" s="1">
        <v>21</v>
      </c>
      <c r="LQ435" s="1">
        <v>19</v>
      </c>
      <c r="LR435" s="1">
        <v>20.100000000000001</v>
      </c>
      <c r="LS435" s="1">
        <v>20.5</v>
      </c>
      <c r="LT435" s="1">
        <v>19.7</v>
      </c>
      <c r="LU435" s="1">
        <v>19.2</v>
      </c>
      <c r="LV435" s="1">
        <v>21.4</v>
      </c>
      <c r="LW435" s="1">
        <v>21.7</v>
      </c>
      <c r="LX435" s="1">
        <v>20.2</v>
      </c>
      <c r="LY435" s="1">
        <v>20.9</v>
      </c>
      <c r="LZ435" s="1">
        <v>20.100000000000001</v>
      </c>
      <c r="MA435" s="1">
        <v>20.8</v>
      </c>
      <c r="MB435" s="1">
        <v>21</v>
      </c>
      <c r="MC435" s="1">
        <v>21.3</v>
      </c>
      <c r="MD435" s="1">
        <v>21.7</v>
      </c>
      <c r="ME435" s="1">
        <v>65535</v>
      </c>
      <c r="MF435" s="1">
        <v>65535</v>
      </c>
      <c r="MG435" s="1">
        <v>65535</v>
      </c>
      <c r="MH435" s="1">
        <v>65535</v>
      </c>
      <c r="MI435" s="1">
        <v>65535</v>
      </c>
      <c r="MJ435" s="1">
        <v>65535</v>
      </c>
      <c r="MK435" s="1">
        <v>65535</v>
      </c>
      <c r="ML435" s="1">
        <v>65535</v>
      </c>
      <c r="MM435" s="1">
        <v>65535</v>
      </c>
      <c r="MN435" s="1">
        <v>65535</v>
      </c>
      <c r="MO435" s="1">
        <v>65535</v>
      </c>
      <c r="MP435" s="1">
        <v>65535</v>
      </c>
      <c r="MQ435" s="1">
        <v>65535</v>
      </c>
      <c r="MR435" s="1">
        <v>65535</v>
      </c>
      <c r="MS435" s="1">
        <v>65535</v>
      </c>
      <c r="MT435" s="1">
        <v>65535</v>
      </c>
      <c r="MU435" s="1">
        <v>65535</v>
      </c>
      <c r="MV435" s="1">
        <v>65535</v>
      </c>
      <c r="MW435" s="1">
        <v>65535</v>
      </c>
      <c r="MX435" s="1">
        <v>65535</v>
      </c>
      <c r="MY435" s="1">
        <v>65535</v>
      </c>
      <c r="MZ435" s="1">
        <v>65535</v>
      </c>
      <c r="NA435" s="1">
        <v>65535</v>
      </c>
      <c r="NB435" s="1">
        <v>65535</v>
      </c>
      <c r="NC435" s="1">
        <v>65535</v>
      </c>
      <c r="ND435" s="1">
        <v>65535</v>
      </c>
      <c r="NE435" s="1">
        <v>65535</v>
      </c>
      <c r="NF435" s="1">
        <v>65535</v>
      </c>
      <c r="NG435" s="1">
        <v>65535</v>
      </c>
      <c r="NH435" s="1">
        <v>65535</v>
      </c>
      <c r="NI435" s="1">
        <v>21</v>
      </c>
      <c r="NJ435" s="6">
        <f t="shared" si="319"/>
        <v>0.967741935483871</v>
      </c>
      <c r="NK435" s="3">
        <f t="shared" si="320"/>
        <v>0.9642857142857143</v>
      </c>
      <c r="NL435" s="3">
        <f t="shared" si="321"/>
        <v>1</v>
      </c>
      <c r="NM435" s="3">
        <f t="shared" si="322"/>
        <v>1</v>
      </c>
      <c r="NN435" s="3">
        <f t="shared" si="323"/>
        <v>1</v>
      </c>
      <c r="NO435" s="3">
        <f t="shared" si="324"/>
        <v>1</v>
      </c>
      <c r="NP435" s="3">
        <f t="shared" si="325"/>
        <v>0.70967741935483875</v>
      </c>
      <c r="NQ435" s="3">
        <f t="shared" si="326"/>
        <v>1</v>
      </c>
      <c r="NR435" s="3">
        <f t="shared" si="327"/>
        <v>1</v>
      </c>
      <c r="NS435" s="3">
        <f t="shared" si="328"/>
        <v>1</v>
      </c>
      <c r="NT435" s="3">
        <f t="shared" si="329"/>
        <v>1</v>
      </c>
      <c r="NU435" s="3">
        <f t="shared" si="330"/>
        <v>3.2258064516129031E-2</v>
      </c>
      <c r="NV435" s="3">
        <f t="shared" si="331"/>
        <v>0.88767123287671235</v>
      </c>
      <c r="NW435" s="5">
        <f t="shared" si="332"/>
        <v>20.759999999999994</v>
      </c>
      <c r="NX435" s="1">
        <f t="shared" si="333"/>
        <v>21.548148148148151</v>
      </c>
      <c r="NY435" s="1">
        <f t="shared" si="334"/>
        <v>20.932258064516123</v>
      </c>
      <c r="NZ435" s="1">
        <f t="shared" si="335"/>
        <v>20.969999999999995</v>
      </c>
      <c r="OA435" s="1">
        <f t="shared" si="336"/>
        <v>20.43548387096774</v>
      </c>
      <c r="OB435" s="1">
        <f t="shared" si="337"/>
        <v>19.993333333333329</v>
      </c>
      <c r="OC435" s="1">
        <f t="shared" si="338"/>
        <v>19.181818181818183</v>
      </c>
      <c r="OD435" s="1">
        <f t="shared" si="339"/>
        <v>19.448387096774198</v>
      </c>
      <c r="OE435" s="1">
        <f t="shared" si="340"/>
        <v>20.203333333333333</v>
      </c>
      <c r="OF435" s="1">
        <f t="shared" si="341"/>
        <v>20.177419354838712</v>
      </c>
      <c r="OG435" s="1">
        <f t="shared" si="342"/>
        <v>20.65</v>
      </c>
      <c r="OH435" s="1" t="e">
        <f t="shared" si="343"/>
        <v>#N/A</v>
      </c>
      <c r="OI435" s="111" t="e">
        <f>NA()</f>
        <v>#N/A</v>
      </c>
      <c r="OJ435" s="112" t="e">
        <f>NA()</f>
        <v>#N/A</v>
      </c>
      <c r="OK435" s="112" t="e">
        <f>NA()</f>
        <v>#N/A</v>
      </c>
      <c r="OL435" s="112" t="e">
        <f>NA()</f>
        <v>#N/A</v>
      </c>
      <c r="OM435" s="112" t="e">
        <f>NA()</f>
        <v>#N/A</v>
      </c>
      <c r="ON435" s="112" t="e">
        <f>NA()</f>
        <v>#N/A</v>
      </c>
      <c r="OO435" s="112" t="e">
        <f>NA()</f>
        <v>#N/A</v>
      </c>
      <c r="OP435" s="112" t="e">
        <f>NA()</f>
        <v>#N/A</v>
      </c>
      <c r="OQ435" s="112" t="e">
        <f>NA()</f>
        <v>#N/A</v>
      </c>
      <c r="OR435" s="112" t="e">
        <f>NA()</f>
        <v>#N/A</v>
      </c>
      <c r="OS435" s="112" t="e">
        <f>NA()</f>
        <v>#N/A</v>
      </c>
      <c r="OT435" s="112" t="e">
        <f>NA()</f>
        <v>#N/A</v>
      </c>
      <c r="OU435" s="5" t="e">
        <f t="shared" si="392"/>
        <v>#N/A</v>
      </c>
      <c r="OV435" s="1" t="e">
        <f t="shared" si="393"/>
        <v>#N/A</v>
      </c>
      <c r="OW435" s="1" t="e">
        <f t="shared" si="394"/>
        <v>#N/A</v>
      </c>
      <c r="OX435" s="1" t="e">
        <f t="shared" si="395"/>
        <v>#N/A</v>
      </c>
      <c r="OY435" s="1" t="e">
        <f t="shared" si="396"/>
        <v>#N/A</v>
      </c>
      <c r="OZ435" s="1" t="e">
        <f t="shared" si="397"/>
        <v>#N/A</v>
      </c>
      <c r="PA435" s="1" t="e">
        <f t="shared" si="398"/>
        <v>#N/A</v>
      </c>
      <c r="PB435" s="1" t="e">
        <f t="shared" si="399"/>
        <v>#N/A</v>
      </c>
      <c r="PC435" s="1" t="e">
        <f t="shared" si="400"/>
        <v>#N/A</v>
      </c>
      <c r="PD435" s="1" t="e">
        <f t="shared" si="401"/>
        <v>#N/A</v>
      </c>
      <c r="PE435" s="1" t="e">
        <f t="shared" si="402"/>
        <v>#N/A</v>
      </c>
      <c r="PF435" s="1" t="e">
        <f t="shared" si="403"/>
        <v>#N/A</v>
      </c>
      <c r="PG435" s="111" t="e">
        <f>NA()</f>
        <v>#N/A</v>
      </c>
      <c r="PH435" s="112" t="e">
        <f>NA()</f>
        <v>#N/A</v>
      </c>
      <c r="PI435" s="112" t="e">
        <f>NA()</f>
        <v>#N/A</v>
      </c>
      <c r="PJ435" s="112" t="e">
        <f>NA()</f>
        <v>#N/A</v>
      </c>
      <c r="PK435" s="112" t="e">
        <f>NA()</f>
        <v>#N/A</v>
      </c>
      <c r="PL435" s="112" t="e">
        <f>NA()</f>
        <v>#N/A</v>
      </c>
      <c r="PM435" s="112" t="e">
        <f>NA()</f>
        <v>#N/A</v>
      </c>
      <c r="PN435" s="112" t="e">
        <f>NA()</f>
        <v>#N/A</v>
      </c>
      <c r="PO435" s="112" t="e">
        <f>NA()</f>
        <v>#N/A</v>
      </c>
      <c r="PP435" s="112" t="e">
        <f>NA()</f>
        <v>#N/A</v>
      </c>
      <c r="PQ435" s="112" t="e">
        <f>NA()</f>
        <v>#N/A</v>
      </c>
      <c r="PR435" s="137" t="e">
        <f>NA()</f>
        <v>#N/A</v>
      </c>
      <c r="PS435" s="5">
        <f t="array" ref="PS435">+IF(ISERROR($NW435)=FALSE,MIN(IF($H435:$AL435&lt;65534,$H435:$AL435,"")),NA())</f>
        <v>19.5</v>
      </c>
      <c r="PT435" s="1">
        <f t="array" ref="PT435">+IF(ISERROR($NX435)=FALSE,MIN(IF($AM435:$BN435&lt;65534,$AM435:$BN435,"")),NA())</f>
        <v>20.5</v>
      </c>
      <c r="PU435" s="1">
        <f t="array" ref="PU435">+IF(ISERROR($NY435)=FALSE,MIN(IF($BP435:$CT435&lt;65534,$BP435:$CT435,"")),NA())</f>
        <v>19.3</v>
      </c>
      <c r="PV435" s="1">
        <f t="array" ref="PV435">+IF(ISERROR($NZ435)=FALSE,MIN(IF($CU435:$DX435&lt;65534,$CU435:$DX435,"")),NA())</f>
        <v>19.100000000000001</v>
      </c>
      <c r="PW435" s="1">
        <f t="array" ref="PW435">+IF(ISERROR($OA435)=FALSE,MIN(IF($DY435:$FC435&lt;65534,$DY435:$FC435,"")),NA())</f>
        <v>19.2</v>
      </c>
      <c r="PX435" s="1">
        <f t="array" ref="PX435">+IF(ISERROR($OB435)=FALSE,MIN(IF($FD435:$GG435&lt;65534,$FD435:$GG435,"")),NA())</f>
        <v>18.399999999999999</v>
      </c>
      <c r="PY435" s="1">
        <f t="array" ref="PY435">+IF(ISERROR($OC435)=FALSE,MIN(IF($GH435:$HL435&lt;65534,$GH435:$HL435,"")),NA())</f>
        <v>9.9</v>
      </c>
      <c r="PZ435" s="1">
        <f t="array" ref="PZ435">+IF(ISERROR($OD435)=FALSE,MIN(IF($HM435:$IQ435&lt;65534,$HM435:$IQ435,"")),NA())</f>
        <v>17.899999999999999</v>
      </c>
      <c r="QA435" s="1">
        <f t="array" ref="QA435">+IF(ISERROR($OE435)=FALSE,MIN(IF($IR435:$JU435&lt;65534,$IR435:$JU435,"")),NA())</f>
        <v>18.7</v>
      </c>
      <c r="QB435" s="1">
        <f t="array" ref="QB435">+IF(ISERROR($OF435)=FALSE,MIN(IF($JV435:$KZ435&lt;65534,$JV435:$KZ435,"")),NA())</f>
        <v>18.8</v>
      </c>
      <c r="QC435" s="1">
        <f t="array" ref="QC435">+IF(ISERROR($OG435)=FALSE,MIN(IF($LA435:$MD435&lt;65534,$LA435:$MD435,"")),NA())</f>
        <v>19</v>
      </c>
      <c r="QD435" s="1" t="e">
        <f t="array" ref="QD435">+IF(ISERROR($OH435)=FALSE,MIN(IF($ME435:$NI435&lt;65534,$ME435:$NI435,"")),NA())</f>
        <v>#N/A</v>
      </c>
      <c r="QE435" s="5" t="e">
        <f t="shared" si="404"/>
        <v>#N/A</v>
      </c>
      <c r="QF435" s="1" t="e">
        <f t="shared" si="405"/>
        <v>#N/A</v>
      </c>
      <c r="QG435" s="1" t="e">
        <f t="shared" si="406"/>
        <v>#N/A</v>
      </c>
      <c r="QH435" s="1" t="e">
        <f t="shared" si="407"/>
        <v>#N/A</v>
      </c>
      <c r="QI435" s="1" t="e">
        <f t="shared" si="408"/>
        <v>#N/A</v>
      </c>
      <c r="QJ435" s="1" t="e">
        <f t="shared" si="409"/>
        <v>#N/A</v>
      </c>
      <c r="QK435" s="1" t="e">
        <f t="shared" si="410"/>
        <v>#N/A</v>
      </c>
      <c r="QL435" s="1" t="e">
        <f t="shared" si="411"/>
        <v>#N/A</v>
      </c>
      <c r="QM435" s="1" t="e">
        <f t="shared" si="412"/>
        <v>#N/A</v>
      </c>
      <c r="QN435" s="1" t="e">
        <f t="shared" si="413"/>
        <v>#N/A</v>
      </c>
      <c r="QO435" s="1" t="e">
        <f t="shared" si="414"/>
        <v>#N/A</v>
      </c>
      <c r="QP435" s="1" t="e">
        <f t="shared" si="415"/>
        <v>#N/A</v>
      </c>
      <c r="QQ435" s="5" t="s">
        <v>893</v>
      </c>
    </row>
    <row r="436" spans="1:459" s="1" customFormat="1" x14ac:dyDescent="0.2">
      <c r="A436" s="107">
        <v>44015070</v>
      </c>
      <c r="B436" s="108">
        <v>-76.667111111111112</v>
      </c>
      <c r="C436" s="108">
        <v>1.0828888888888888</v>
      </c>
      <c r="D436" s="109">
        <v>760</v>
      </c>
      <c r="E436" s="110" t="s">
        <v>791</v>
      </c>
      <c r="F436" s="110" t="s">
        <v>143</v>
      </c>
      <c r="G436" s="110" t="s">
        <v>141</v>
      </c>
      <c r="H436" s="1">
        <v>65535</v>
      </c>
      <c r="I436" s="1">
        <v>19.3</v>
      </c>
      <c r="J436" s="1">
        <v>19.899999999999999</v>
      </c>
      <c r="K436" s="1">
        <v>20.100000000000001</v>
      </c>
      <c r="L436" s="1">
        <v>21.1</v>
      </c>
      <c r="M436" s="1">
        <v>19.899999999999999</v>
      </c>
      <c r="N436" s="1">
        <v>19.399999999999999</v>
      </c>
      <c r="O436" s="1">
        <v>20.8</v>
      </c>
      <c r="P436" s="1">
        <v>19.7</v>
      </c>
      <c r="Q436" s="1">
        <v>20.8</v>
      </c>
      <c r="R436" s="1">
        <v>20.7</v>
      </c>
      <c r="S436" s="1">
        <v>21.3</v>
      </c>
      <c r="T436" s="1">
        <v>18.8</v>
      </c>
      <c r="U436" s="1">
        <v>20</v>
      </c>
      <c r="V436" s="1">
        <v>19.899999999999999</v>
      </c>
      <c r="W436" s="1">
        <v>19.7</v>
      </c>
      <c r="X436" s="1">
        <v>20.3</v>
      </c>
      <c r="Y436" s="1">
        <v>20</v>
      </c>
      <c r="Z436" s="1">
        <v>20</v>
      </c>
      <c r="AA436" s="1">
        <v>19.600000000000001</v>
      </c>
      <c r="AB436" s="1">
        <v>19.8</v>
      </c>
      <c r="AC436" s="1">
        <v>20.3</v>
      </c>
      <c r="AD436" s="1">
        <v>20.3</v>
      </c>
      <c r="AE436" s="1">
        <v>19.899999999999999</v>
      </c>
      <c r="AF436" s="1">
        <v>20</v>
      </c>
      <c r="AG436" s="1">
        <v>21</v>
      </c>
      <c r="AH436" s="1">
        <v>20.6</v>
      </c>
      <c r="AI436" s="1">
        <v>21.5</v>
      </c>
      <c r="AJ436" s="1">
        <v>21.2</v>
      </c>
      <c r="AK436" s="1">
        <v>21.2</v>
      </c>
      <c r="AL436" s="1">
        <v>20.9</v>
      </c>
      <c r="AM436" s="1">
        <v>65535</v>
      </c>
      <c r="AN436" s="1">
        <v>20.2</v>
      </c>
      <c r="AO436" s="1">
        <v>20.6</v>
      </c>
      <c r="AP436" s="1">
        <v>20.9</v>
      </c>
      <c r="AQ436" s="1">
        <v>20.399999999999999</v>
      </c>
      <c r="AR436" s="1">
        <v>20.3</v>
      </c>
      <c r="AS436" s="1">
        <v>20</v>
      </c>
      <c r="AT436" s="1">
        <v>20.9</v>
      </c>
      <c r="AU436" s="1">
        <v>20.9</v>
      </c>
      <c r="AV436" s="1">
        <v>21.6</v>
      </c>
      <c r="AW436" s="1">
        <v>21.1</v>
      </c>
      <c r="AX436" s="1">
        <v>20.9</v>
      </c>
      <c r="AY436" s="1">
        <v>20.9</v>
      </c>
      <c r="AZ436" s="1">
        <v>20.399999999999999</v>
      </c>
      <c r="BA436" s="1">
        <v>20.8</v>
      </c>
      <c r="BB436" s="1">
        <v>21.4</v>
      </c>
      <c r="BC436" s="1">
        <v>20.7</v>
      </c>
      <c r="BD436" s="1">
        <v>21.1</v>
      </c>
      <c r="BE436" s="1">
        <v>21.1</v>
      </c>
      <c r="BF436" s="1">
        <v>21.5</v>
      </c>
      <c r="BG436" s="1">
        <v>21.4</v>
      </c>
      <c r="BH436" s="1">
        <v>20.6</v>
      </c>
      <c r="BI436" s="1">
        <v>21.2</v>
      </c>
      <c r="BJ436" s="1">
        <v>21.7</v>
      </c>
      <c r="BK436" s="1">
        <v>20.5</v>
      </c>
      <c r="BL436" s="1">
        <v>21.7</v>
      </c>
      <c r="BM436" s="1">
        <v>21.7</v>
      </c>
      <c r="BN436" s="1">
        <v>21.3</v>
      </c>
      <c r="BO436" s="102"/>
      <c r="BP436" s="1">
        <v>21.6</v>
      </c>
      <c r="BQ436" s="1">
        <v>19.3</v>
      </c>
      <c r="BR436" s="1">
        <v>20.2</v>
      </c>
      <c r="BS436" s="1">
        <v>19</v>
      </c>
      <c r="BT436" s="1">
        <v>20.8</v>
      </c>
      <c r="BU436" s="1">
        <v>20.2</v>
      </c>
      <c r="BV436" s="1">
        <v>20.5</v>
      </c>
      <c r="BW436" s="1">
        <v>19.3</v>
      </c>
      <c r="BX436" s="1">
        <v>20.5</v>
      </c>
      <c r="BY436" s="1">
        <v>20.6</v>
      </c>
      <c r="BZ436" s="1">
        <v>19.600000000000001</v>
      </c>
      <c r="CA436" s="1">
        <v>19.600000000000001</v>
      </c>
      <c r="CB436" s="1">
        <v>20.399999999999999</v>
      </c>
      <c r="CC436" s="1">
        <v>21.2</v>
      </c>
      <c r="CD436" s="1">
        <v>19.600000000000001</v>
      </c>
      <c r="CE436" s="1">
        <v>19.899999999999999</v>
      </c>
      <c r="CF436" s="1">
        <v>20.399999999999999</v>
      </c>
      <c r="CG436" s="1">
        <v>20.399999999999999</v>
      </c>
      <c r="CH436" s="1">
        <v>20.7</v>
      </c>
      <c r="CI436" s="1">
        <v>20.5</v>
      </c>
      <c r="CJ436" s="1">
        <v>20.5</v>
      </c>
      <c r="CK436" s="1">
        <v>20.5</v>
      </c>
      <c r="CL436" s="1">
        <v>19.2</v>
      </c>
      <c r="CM436" s="1">
        <v>21.2</v>
      </c>
      <c r="CN436" s="1">
        <v>20.9</v>
      </c>
      <c r="CO436" s="1">
        <v>20.3</v>
      </c>
      <c r="CP436" s="1">
        <v>22</v>
      </c>
      <c r="CQ436" s="1">
        <v>20.7</v>
      </c>
      <c r="CR436" s="1">
        <v>20.6</v>
      </c>
      <c r="CS436" s="1">
        <v>20.5</v>
      </c>
      <c r="CT436" s="1">
        <v>21.3</v>
      </c>
      <c r="CU436" s="1">
        <v>20.100000000000001</v>
      </c>
      <c r="CV436" s="1">
        <v>20.9</v>
      </c>
      <c r="CW436" s="1">
        <v>21.6</v>
      </c>
      <c r="CX436" s="1">
        <v>20.399999999999999</v>
      </c>
      <c r="CY436" s="1">
        <v>20.8</v>
      </c>
      <c r="CZ436" s="1">
        <v>20.8</v>
      </c>
      <c r="DA436" s="1">
        <v>21.1</v>
      </c>
      <c r="DB436" s="1">
        <v>20.100000000000001</v>
      </c>
      <c r="DC436" s="1">
        <v>18.5</v>
      </c>
      <c r="DD436" s="1">
        <v>20.9</v>
      </c>
      <c r="DE436" s="1">
        <v>20.399999999999999</v>
      </c>
      <c r="DF436" s="1">
        <v>65535</v>
      </c>
      <c r="DG436" s="1">
        <v>65535</v>
      </c>
      <c r="DH436" s="1">
        <v>65535</v>
      </c>
      <c r="DI436" s="1">
        <v>20.6</v>
      </c>
      <c r="DJ436" s="1">
        <v>65535</v>
      </c>
      <c r="DK436" s="1">
        <v>65535</v>
      </c>
      <c r="DL436" s="1">
        <v>65535</v>
      </c>
      <c r="DM436" s="1">
        <v>65535</v>
      </c>
      <c r="DN436" s="1">
        <v>65535</v>
      </c>
      <c r="DO436" s="1">
        <v>65535</v>
      </c>
      <c r="DP436" s="1">
        <v>65535</v>
      </c>
      <c r="DQ436" s="1">
        <v>65535</v>
      </c>
      <c r="DR436" s="1">
        <v>65535</v>
      </c>
      <c r="DS436" s="1">
        <v>65535</v>
      </c>
      <c r="DT436" s="1">
        <v>65535</v>
      </c>
      <c r="DU436" s="1">
        <v>65535</v>
      </c>
      <c r="DV436" s="1">
        <v>65535</v>
      </c>
      <c r="DW436" s="1">
        <v>65535</v>
      </c>
      <c r="DX436" s="1">
        <v>65535</v>
      </c>
      <c r="DY436" s="1">
        <v>65535</v>
      </c>
      <c r="DZ436" s="1">
        <v>65535</v>
      </c>
      <c r="EA436" s="1">
        <v>65535</v>
      </c>
      <c r="EB436" s="1">
        <v>65535</v>
      </c>
      <c r="EC436" s="1">
        <v>65535</v>
      </c>
      <c r="ED436" s="1">
        <v>65535</v>
      </c>
      <c r="EE436" s="1">
        <v>65535</v>
      </c>
      <c r="EF436" s="1">
        <v>65535</v>
      </c>
      <c r="EG436" s="1">
        <v>65535</v>
      </c>
      <c r="EH436" s="1">
        <v>65535</v>
      </c>
      <c r="EI436" s="1">
        <v>65535</v>
      </c>
      <c r="EJ436" s="1">
        <v>65535</v>
      </c>
      <c r="EK436" s="1">
        <v>65535</v>
      </c>
      <c r="EL436" s="1">
        <v>65535</v>
      </c>
      <c r="EM436" s="1">
        <v>65535</v>
      </c>
      <c r="EN436" s="1">
        <v>65535</v>
      </c>
      <c r="EO436" s="1">
        <v>65535</v>
      </c>
      <c r="EP436" s="1">
        <v>65535</v>
      </c>
      <c r="EQ436" s="1">
        <v>65535</v>
      </c>
      <c r="ER436" s="1">
        <v>65535</v>
      </c>
      <c r="ES436" s="1">
        <v>65535</v>
      </c>
      <c r="ET436" s="1">
        <v>65535</v>
      </c>
      <c r="EU436" s="1">
        <v>65535</v>
      </c>
      <c r="EV436" s="1">
        <v>65535</v>
      </c>
      <c r="EW436" s="1">
        <v>65535</v>
      </c>
      <c r="EX436" s="1">
        <v>65535</v>
      </c>
      <c r="EY436" s="1">
        <v>65535</v>
      </c>
      <c r="EZ436" s="1">
        <v>65535</v>
      </c>
      <c r="FA436" s="1">
        <v>65535</v>
      </c>
      <c r="FB436" s="1">
        <v>65535</v>
      </c>
      <c r="FC436" s="1">
        <v>65535</v>
      </c>
      <c r="FD436" s="1">
        <v>65535</v>
      </c>
      <c r="FE436" s="1">
        <v>65535</v>
      </c>
      <c r="FF436" s="1">
        <v>65535</v>
      </c>
      <c r="FG436" s="1">
        <v>65535</v>
      </c>
      <c r="FH436" s="1">
        <v>65535</v>
      </c>
      <c r="FI436" s="1">
        <v>65535</v>
      </c>
      <c r="FJ436" s="1">
        <v>65535</v>
      </c>
      <c r="FK436" s="1">
        <v>65535</v>
      </c>
      <c r="FL436" s="1">
        <v>65535</v>
      </c>
      <c r="FM436" s="1">
        <v>65535</v>
      </c>
      <c r="FN436" s="1">
        <v>65535</v>
      </c>
      <c r="FO436" s="1">
        <v>65535</v>
      </c>
      <c r="FP436" s="1">
        <v>65535</v>
      </c>
      <c r="FQ436" s="1">
        <v>65535</v>
      </c>
      <c r="FR436" s="1">
        <v>65535</v>
      </c>
      <c r="FS436" s="1">
        <v>65535</v>
      </c>
      <c r="FT436" s="1">
        <v>65535</v>
      </c>
      <c r="FU436" s="1">
        <v>65535</v>
      </c>
      <c r="FV436" s="1">
        <v>65535</v>
      </c>
      <c r="FW436" s="1">
        <v>65535</v>
      </c>
      <c r="FX436" s="1">
        <v>65535</v>
      </c>
      <c r="FY436" s="1">
        <v>65535</v>
      </c>
      <c r="FZ436" s="1">
        <v>65535</v>
      </c>
      <c r="GA436" s="1">
        <v>65535</v>
      </c>
      <c r="GB436" s="1">
        <v>65535</v>
      </c>
      <c r="GC436" s="1">
        <v>65535</v>
      </c>
      <c r="GD436" s="1">
        <v>65535</v>
      </c>
      <c r="GE436" s="1">
        <v>65535</v>
      </c>
      <c r="GF436" s="1">
        <v>65535</v>
      </c>
      <c r="GG436" s="1">
        <v>65535</v>
      </c>
      <c r="GH436" s="1">
        <v>65535</v>
      </c>
      <c r="GI436" s="1">
        <v>65535</v>
      </c>
      <c r="GJ436" s="1">
        <v>65535</v>
      </c>
      <c r="GK436" s="1">
        <v>65535</v>
      </c>
      <c r="GL436" s="1">
        <v>65535</v>
      </c>
      <c r="GM436" s="1">
        <v>65535</v>
      </c>
      <c r="GN436" s="1">
        <v>65535</v>
      </c>
      <c r="GO436" s="1">
        <v>65535</v>
      </c>
      <c r="GP436" s="1">
        <v>65535</v>
      </c>
      <c r="GQ436" s="1">
        <v>65535</v>
      </c>
      <c r="GR436" s="1">
        <v>65535</v>
      </c>
      <c r="GS436" s="1">
        <v>65535</v>
      </c>
      <c r="GT436" s="1">
        <v>65535</v>
      </c>
      <c r="GU436" s="1">
        <v>65535</v>
      </c>
      <c r="GV436" s="1">
        <v>65535</v>
      </c>
      <c r="GW436" s="1">
        <v>65535</v>
      </c>
      <c r="GX436" s="1">
        <v>65535</v>
      </c>
      <c r="GY436" s="1">
        <v>65535</v>
      </c>
      <c r="GZ436" s="1">
        <v>65535</v>
      </c>
      <c r="HA436" s="1">
        <v>65535</v>
      </c>
      <c r="HB436" s="1">
        <v>19.3</v>
      </c>
      <c r="HC436" s="1">
        <v>19.5</v>
      </c>
      <c r="HD436" s="1">
        <v>19.7</v>
      </c>
      <c r="HE436" s="1">
        <v>19.8</v>
      </c>
      <c r="HF436" s="1">
        <v>19.600000000000001</v>
      </c>
      <c r="HG436" s="1">
        <v>18.399999999999999</v>
      </c>
      <c r="HH436" s="1">
        <v>19</v>
      </c>
      <c r="HI436" s="1">
        <v>18.600000000000001</v>
      </c>
      <c r="HJ436" s="1">
        <v>18.399999999999999</v>
      </c>
      <c r="HK436" s="1">
        <v>19.399999999999999</v>
      </c>
      <c r="HL436" s="1">
        <v>19.100000000000001</v>
      </c>
      <c r="HM436" s="1">
        <v>20.100000000000001</v>
      </c>
      <c r="HN436" s="1">
        <v>19.2</v>
      </c>
      <c r="HO436" s="1">
        <v>19.5</v>
      </c>
      <c r="HP436" s="1">
        <v>19.3</v>
      </c>
      <c r="HQ436" s="1">
        <v>18.100000000000001</v>
      </c>
      <c r="HR436" s="1">
        <v>17.7</v>
      </c>
      <c r="HS436" s="1">
        <v>18.7</v>
      </c>
      <c r="HT436" s="1">
        <v>19.8</v>
      </c>
      <c r="HU436" s="1">
        <v>19.7</v>
      </c>
      <c r="HV436" s="1">
        <v>19.3</v>
      </c>
      <c r="HW436" s="1">
        <v>19.399999999999999</v>
      </c>
      <c r="HX436" s="1">
        <v>18.8</v>
      </c>
      <c r="HY436" s="1">
        <v>19.5</v>
      </c>
      <c r="HZ436" s="1">
        <v>19</v>
      </c>
      <c r="IA436" s="1">
        <v>18.2</v>
      </c>
      <c r="IB436" s="1">
        <v>18.600000000000001</v>
      </c>
      <c r="IC436" s="1">
        <v>17.5</v>
      </c>
      <c r="ID436" s="1">
        <v>19.2</v>
      </c>
      <c r="IE436" s="1">
        <v>19</v>
      </c>
      <c r="IF436" s="1">
        <v>19.3</v>
      </c>
      <c r="IG436" s="1">
        <v>19.600000000000001</v>
      </c>
      <c r="IH436" s="1">
        <v>18.7</v>
      </c>
      <c r="II436" s="1">
        <v>18.7</v>
      </c>
      <c r="IJ436" s="1">
        <v>19.3</v>
      </c>
      <c r="IK436" s="1">
        <v>19.399999999999999</v>
      </c>
      <c r="IL436" s="1">
        <v>19.2</v>
      </c>
      <c r="IM436" s="1">
        <v>19.100000000000001</v>
      </c>
      <c r="IN436" s="1">
        <v>19.7</v>
      </c>
      <c r="IO436" s="1">
        <v>19.3</v>
      </c>
      <c r="IP436" s="1">
        <v>18.3</v>
      </c>
      <c r="IQ436" s="1">
        <v>19.8</v>
      </c>
      <c r="IR436" s="1">
        <v>19.899999999999999</v>
      </c>
      <c r="IS436" s="1">
        <v>21.1</v>
      </c>
      <c r="IT436" s="1">
        <v>19.600000000000001</v>
      </c>
      <c r="IU436" s="1">
        <v>19.8</v>
      </c>
      <c r="IV436" s="1">
        <v>20</v>
      </c>
      <c r="IW436" s="1">
        <v>19.2</v>
      </c>
      <c r="IX436" s="1">
        <v>19.600000000000001</v>
      </c>
      <c r="IY436" s="1">
        <v>18.899999999999999</v>
      </c>
      <c r="IZ436" s="1">
        <v>19.8</v>
      </c>
      <c r="JA436" s="1">
        <v>19.3</v>
      </c>
      <c r="JB436" s="1">
        <v>19.899999999999999</v>
      </c>
      <c r="JC436" s="1">
        <v>20.6</v>
      </c>
      <c r="JD436" s="1">
        <v>19.3</v>
      </c>
      <c r="JE436" s="1">
        <v>19</v>
      </c>
      <c r="JF436" s="1">
        <v>19.399999999999999</v>
      </c>
      <c r="JG436" s="1">
        <v>19.600000000000001</v>
      </c>
      <c r="JH436" s="1">
        <v>20.100000000000001</v>
      </c>
      <c r="JI436" s="1">
        <v>19.399999999999999</v>
      </c>
      <c r="JJ436" s="1">
        <v>20</v>
      </c>
      <c r="JK436" s="1">
        <v>19.8</v>
      </c>
      <c r="JL436" s="1">
        <v>20.6</v>
      </c>
      <c r="JM436" s="1">
        <v>18.600000000000001</v>
      </c>
      <c r="JN436" s="1">
        <v>19.2</v>
      </c>
      <c r="JO436" s="1">
        <v>20</v>
      </c>
      <c r="JP436" s="1">
        <v>19.399999999999999</v>
      </c>
      <c r="JQ436" s="1">
        <v>20.5</v>
      </c>
      <c r="JR436" s="1">
        <v>20</v>
      </c>
      <c r="JS436" s="1">
        <v>18.5</v>
      </c>
      <c r="JT436" s="1">
        <v>20</v>
      </c>
      <c r="JU436" s="1">
        <v>19.7</v>
      </c>
      <c r="JV436" s="1">
        <v>20.5</v>
      </c>
      <c r="JW436" s="1">
        <v>20.3</v>
      </c>
      <c r="JX436" s="1">
        <v>19.899999999999999</v>
      </c>
      <c r="JY436" s="1">
        <v>19.3</v>
      </c>
      <c r="JZ436" s="1">
        <v>19.100000000000001</v>
      </c>
      <c r="KA436" s="1">
        <v>20.2</v>
      </c>
      <c r="KB436" s="1">
        <v>19.7</v>
      </c>
      <c r="KC436" s="1">
        <v>19.399999999999999</v>
      </c>
      <c r="KD436" s="1">
        <v>17.100000000000001</v>
      </c>
      <c r="KE436" s="1">
        <v>19.5</v>
      </c>
      <c r="KF436" s="1">
        <v>19.3</v>
      </c>
      <c r="KG436" s="1">
        <v>17.8</v>
      </c>
      <c r="KH436" s="1">
        <v>19.8</v>
      </c>
      <c r="KI436" s="1">
        <v>18.2</v>
      </c>
      <c r="KJ436" s="1">
        <v>19.8</v>
      </c>
      <c r="KK436" s="1">
        <v>20</v>
      </c>
      <c r="KL436" s="1">
        <v>19.5</v>
      </c>
      <c r="KM436" s="1">
        <v>19.899999999999999</v>
      </c>
      <c r="KN436" s="1">
        <v>20.5</v>
      </c>
      <c r="KO436" s="1">
        <v>19.5</v>
      </c>
      <c r="KP436" s="1">
        <v>18.8</v>
      </c>
      <c r="KQ436" s="1">
        <v>19.5</v>
      </c>
      <c r="KR436" s="1">
        <v>21</v>
      </c>
      <c r="KS436" s="1">
        <v>19.5</v>
      </c>
      <c r="KT436" s="1">
        <v>20.6</v>
      </c>
      <c r="KU436" s="1">
        <v>19.899999999999999</v>
      </c>
      <c r="KV436" s="1">
        <v>20.3</v>
      </c>
      <c r="KW436" s="1">
        <v>19.7</v>
      </c>
      <c r="KX436" s="1">
        <v>20.399999999999999</v>
      </c>
      <c r="KY436" s="1">
        <v>20.6</v>
      </c>
      <c r="KZ436" s="1">
        <v>19.600000000000001</v>
      </c>
      <c r="LA436" s="1">
        <v>20</v>
      </c>
      <c r="LB436" s="1">
        <v>19.899999999999999</v>
      </c>
      <c r="LC436" s="1">
        <v>19.899999999999999</v>
      </c>
      <c r="LD436" s="1">
        <v>20.8</v>
      </c>
      <c r="LE436" s="1">
        <v>20.5</v>
      </c>
      <c r="LF436" s="1">
        <v>20.8</v>
      </c>
      <c r="LG436" s="1">
        <v>20.3</v>
      </c>
      <c r="LH436" s="1">
        <v>19.600000000000001</v>
      </c>
      <c r="LI436" s="1">
        <v>20</v>
      </c>
      <c r="LJ436" s="1">
        <v>20.399999999999999</v>
      </c>
      <c r="LK436" s="1">
        <v>21</v>
      </c>
      <c r="LL436" s="1">
        <v>20.3</v>
      </c>
      <c r="LM436" s="1">
        <v>20.3</v>
      </c>
      <c r="LN436" s="1">
        <v>20.6</v>
      </c>
      <c r="LO436" s="1">
        <v>20.399999999999999</v>
      </c>
      <c r="LP436" s="1">
        <v>21.2</v>
      </c>
      <c r="LQ436" s="1">
        <v>18.7</v>
      </c>
      <c r="LR436" s="1">
        <v>20</v>
      </c>
      <c r="LS436" s="1">
        <v>18.7</v>
      </c>
      <c r="LT436" s="1">
        <v>19.8</v>
      </c>
      <c r="LU436" s="1">
        <v>18.7</v>
      </c>
      <c r="LV436" s="1">
        <v>19.899999999999999</v>
      </c>
      <c r="LW436" s="1">
        <v>21.7</v>
      </c>
      <c r="LX436" s="1">
        <v>20</v>
      </c>
      <c r="LY436" s="1">
        <v>21.1</v>
      </c>
      <c r="LZ436" s="1">
        <v>20.100000000000001</v>
      </c>
      <c r="MA436" s="1">
        <v>20.6</v>
      </c>
      <c r="MB436" s="1">
        <v>20.6</v>
      </c>
      <c r="MC436" s="1">
        <v>20.5</v>
      </c>
      <c r="MD436" s="1">
        <v>20.5</v>
      </c>
      <c r="ME436" s="1">
        <v>65535</v>
      </c>
      <c r="MF436" s="1">
        <v>65535</v>
      </c>
      <c r="MG436" s="1">
        <v>65535</v>
      </c>
      <c r="MH436" s="1">
        <v>65535</v>
      </c>
      <c r="MI436" s="1">
        <v>65535</v>
      </c>
      <c r="MJ436" s="1">
        <v>65535</v>
      </c>
      <c r="MK436" s="1">
        <v>65535</v>
      </c>
      <c r="ML436" s="1">
        <v>65535</v>
      </c>
      <c r="MM436" s="1">
        <v>65535</v>
      </c>
      <c r="MN436" s="1">
        <v>65535</v>
      </c>
      <c r="MO436" s="1">
        <v>65535</v>
      </c>
      <c r="MP436" s="1">
        <v>65535</v>
      </c>
      <c r="MQ436" s="1">
        <v>65535</v>
      </c>
      <c r="MR436" s="1">
        <v>65535</v>
      </c>
      <c r="MS436" s="1">
        <v>65535</v>
      </c>
      <c r="MT436" s="1">
        <v>65535</v>
      </c>
      <c r="MU436" s="1">
        <v>65535</v>
      </c>
      <c r="MV436" s="1">
        <v>65535</v>
      </c>
      <c r="MW436" s="1">
        <v>65535</v>
      </c>
      <c r="MX436" s="1">
        <v>65535</v>
      </c>
      <c r="MY436" s="1">
        <v>65535</v>
      </c>
      <c r="MZ436" s="1">
        <v>65535</v>
      </c>
      <c r="NA436" s="1">
        <v>65535</v>
      </c>
      <c r="NB436" s="1">
        <v>65535</v>
      </c>
      <c r="NC436" s="1">
        <v>65535</v>
      </c>
      <c r="ND436" s="1">
        <v>65535</v>
      </c>
      <c r="NE436" s="1">
        <v>65535</v>
      </c>
      <c r="NF436" s="1">
        <v>65535</v>
      </c>
      <c r="NG436" s="1">
        <v>65535</v>
      </c>
      <c r="NH436" s="1">
        <v>65535</v>
      </c>
      <c r="NI436" s="1">
        <v>20.9</v>
      </c>
      <c r="NJ436" s="6">
        <f t="shared" si="319"/>
        <v>0.967741935483871</v>
      </c>
      <c r="NK436" s="3">
        <f t="shared" si="320"/>
        <v>0.9642857142857143</v>
      </c>
      <c r="NL436" s="3">
        <f t="shared" si="321"/>
        <v>1</v>
      </c>
      <c r="NM436" s="3">
        <f t="shared" si="322"/>
        <v>0.4</v>
      </c>
      <c r="NN436" s="3">
        <f t="shared" si="323"/>
        <v>0</v>
      </c>
      <c r="NO436" s="3">
        <f t="shared" si="324"/>
        <v>0</v>
      </c>
      <c r="NP436" s="3">
        <f t="shared" si="325"/>
        <v>0.35483870967741937</v>
      </c>
      <c r="NQ436" s="3">
        <f t="shared" si="326"/>
        <v>1</v>
      </c>
      <c r="NR436" s="3">
        <f t="shared" si="327"/>
        <v>1</v>
      </c>
      <c r="NS436" s="3">
        <f t="shared" si="328"/>
        <v>1</v>
      </c>
      <c r="NT436" s="3">
        <f t="shared" si="329"/>
        <v>1</v>
      </c>
      <c r="NU436" s="3">
        <f t="shared" si="330"/>
        <v>3.2258064516129031E-2</v>
      </c>
      <c r="NV436" s="3">
        <f t="shared" si="331"/>
        <v>0.64109589041095894</v>
      </c>
      <c r="NW436" s="5">
        <f t="shared" si="332"/>
        <v>20.266666666666669</v>
      </c>
      <c r="NX436" s="1">
        <f t="shared" si="333"/>
        <v>20.955555555555552</v>
      </c>
      <c r="NY436" s="1">
        <f t="shared" si="334"/>
        <v>20.387096774193544</v>
      </c>
      <c r="NZ436" s="1" t="e">
        <f t="shared" si="335"/>
        <v>#N/A</v>
      </c>
      <c r="OA436" s="1" t="e">
        <f t="shared" si="336"/>
        <v>#N/A</v>
      </c>
      <c r="OB436" s="1" t="e">
        <f t="shared" si="337"/>
        <v>#N/A</v>
      </c>
      <c r="OC436" s="1" t="e">
        <f t="shared" si="338"/>
        <v>#N/A</v>
      </c>
      <c r="OD436" s="1">
        <f t="shared" si="339"/>
        <v>19.064516129032253</v>
      </c>
      <c r="OE436" s="1">
        <f t="shared" si="340"/>
        <v>19.693333333333339</v>
      </c>
      <c r="OF436" s="1">
        <f t="shared" si="341"/>
        <v>19.651612903225807</v>
      </c>
      <c r="OG436" s="1">
        <f t="shared" si="342"/>
        <v>20.23</v>
      </c>
      <c r="OH436" s="1" t="e">
        <f t="shared" si="343"/>
        <v>#N/A</v>
      </c>
      <c r="OI436" s="111" t="e">
        <f>NA()</f>
        <v>#N/A</v>
      </c>
      <c r="OJ436" s="112" t="e">
        <f>NA()</f>
        <v>#N/A</v>
      </c>
      <c r="OK436" s="112" t="e">
        <f>NA()</f>
        <v>#N/A</v>
      </c>
      <c r="OL436" s="112" t="e">
        <f>NA()</f>
        <v>#N/A</v>
      </c>
      <c r="OM436" s="112" t="e">
        <f>NA()</f>
        <v>#N/A</v>
      </c>
      <c r="ON436" s="112" t="e">
        <f>NA()</f>
        <v>#N/A</v>
      </c>
      <c r="OO436" s="112" t="e">
        <f>NA()</f>
        <v>#N/A</v>
      </c>
      <c r="OP436" s="112" t="e">
        <f>NA()</f>
        <v>#N/A</v>
      </c>
      <c r="OQ436" s="112" t="e">
        <f>NA()</f>
        <v>#N/A</v>
      </c>
      <c r="OR436" s="112" t="e">
        <f>NA()</f>
        <v>#N/A</v>
      </c>
      <c r="OS436" s="112" t="e">
        <f>NA()</f>
        <v>#N/A</v>
      </c>
      <c r="OT436" s="112" t="e">
        <f>NA()</f>
        <v>#N/A</v>
      </c>
      <c r="OU436" s="5" t="e">
        <f t="shared" si="392"/>
        <v>#N/A</v>
      </c>
      <c r="OV436" s="1" t="e">
        <f t="shared" si="393"/>
        <v>#N/A</v>
      </c>
      <c r="OW436" s="1" t="e">
        <f t="shared" si="394"/>
        <v>#N/A</v>
      </c>
      <c r="OX436" s="1" t="e">
        <f t="shared" si="395"/>
        <v>#N/A</v>
      </c>
      <c r="OY436" s="1" t="e">
        <f t="shared" si="396"/>
        <v>#N/A</v>
      </c>
      <c r="OZ436" s="1" t="e">
        <f t="shared" si="397"/>
        <v>#N/A</v>
      </c>
      <c r="PA436" s="1" t="e">
        <f t="shared" si="398"/>
        <v>#N/A</v>
      </c>
      <c r="PB436" s="1" t="e">
        <f t="shared" si="399"/>
        <v>#N/A</v>
      </c>
      <c r="PC436" s="1" t="e">
        <f t="shared" si="400"/>
        <v>#N/A</v>
      </c>
      <c r="PD436" s="1" t="e">
        <f t="shared" si="401"/>
        <v>#N/A</v>
      </c>
      <c r="PE436" s="1" t="e">
        <f t="shared" si="402"/>
        <v>#N/A</v>
      </c>
      <c r="PF436" s="1" t="e">
        <f t="shared" si="403"/>
        <v>#N/A</v>
      </c>
      <c r="PG436" s="111" t="e">
        <f>NA()</f>
        <v>#N/A</v>
      </c>
      <c r="PH436" s="112" t="e">
        <f>NA()</f>
        <v>#N/A</v>
      </c>
      <c r="PI436" s="112" t="e">
        <f>NA()</f>
        <v>#N/A</v>
      </c>
      <c r="PJ436" s="112" t="e">
        <f>NA()</f>
        <v>#N/A</v>
      </c>
      <c r="PK436" s="112" t="e">
        <f>NA()</f>
        <v>#N/A</v>
      </c>
      <c r="PL436" s="112" t="e">
        <f>NA()</f>
        <v>#N/A</v>
      </c>
      <c r="PM436" s="112" t="e">
        <f>NA()</f>
        <v>#N/A</v>
      </c>
      <c r="PN436" s="112" t="e">
        <f>NA()</f>
        <v>#N/A</v>
      </c>
      <c r="PO436" s="112" t="e">
        <f>NA()</f>
        <v>#N/A</v>
      </c>
      <c r="PP436" s="112" t="e">
        <f>NA()</f>
        <v>#N/A</v>
      </c>
      <c r="PQ436" s="112" t="e">
        <f>NA()</f>
        <v>#N/A</v>
      </c>
      <c r="PR436" s="137" t="e">
        <f>NA()</f>
        <v>#N/A</v>
      </c>
      <c r="PS436" s="5">
        <f t="array" ref="PS436">+IF(ISERROR($NW436)=FALSE,MIN(IF($H436:$AL436&lt;65534,$H436:$AL436,"")),NA())</f>
        <v>18.8</v>
      </c>
      <c r="PT436" s="1">
        <f t="array" ref="PT436">+IF(ISERROR($NX436)=FALSE,MIN(IF($AM436:$BN436&lt;65534,$AM436:$BN436,"")),NA())</f>
        <v>20</v>
      </c>
      <c r="PU436" s="1">
        <f t="array" ref="PU436">+IF(ISERROR($NY436)=FALSE,MIN(IF($BP436:$CT436&lt;65534,$BP436:$CT436,"")),NA())</f>
        <v>19</v>
      </c>
      <c r="PV436" s="1" t="e">
        <f t="array" ref="PV436">+IF(ISERROR($NZ436)=FALSE,MIN(IF($CU436:$DX436&lt;65534,$CU436:$DX436,"")),NA())</f>
        <v>#N/A</v>
      </c>
      <c r="PW436" s="1" t="e">
        <f t="array" ref="PW436">+IF(ISERROR($OA436)=FALSE,MIN(IF($DY436:$FC436&lt;65534,$DY436:$FC436,"")),NA())</f>
        <v>#N/A</v>
      </c>
      <c r="PX436" s="1" t="e">
        <f t="array" ref="PX436">+IF(ISERROR($OB436)=FALSE,MIN(IF($FD436:$GG436&lt;65534,$FD436:$GG436,"")),NA())</f>
        <v>#N/A</v>
      </c>
      <c r="PY436" s="1" t="e">
        <f t="array" ref="PY436">+IF(ISERROR($OC436)=FALSE,MIN(IF($GH436:$HL436&lt;65534,$GH436:$HL436,"")),NA())</f>
        <v>#N/A</v>
      </c>
      <c r="PZ436" s="1">
        <f t="array" ref="PZ436">+IF(ISERROR($OD436)=FALSE,MIN(IF($HM436:$IQ436&lt;65534,$HM436:$IQ436,"")),NA())</f>
        <v>17.5</v>
      </c>
      <c r="QA436" s="1">
        <f t="array" ref="QA436">+IF(ISERROR($OE436)=FALSE,MIN(IF($IR436:$JU436&lt;65534,$IR436:$JU436,"")),NA())</f>
        <v>18.5</v>
      </c>
      <c r="QB436" s="1">
        <f t="array" ref="QB436">+IF(ISERROR($OF436)=FALSE,MIN(IF($JV436:$KZ436&lt;65534,$JV436:$KZ436,"")),NA())</f>
        <v>17.100000000000001</v>
      </c>
      <c r="QC436" s="1">
        <f t="array" ref="QC436">+IF(ISERROR($OG436)=FALSE,MIN(IF($LA436:$MD436&lt;65534,$LA436:$MD436,"")),NA())</f>
        <v>18.7</v>
      </c>
      <c r="QD436" s="1" t="e">
        <f t="array" ref="QD436">+IF(ISERROR($OH436)=FALSE,MIN(IF($ME436:$NI436&lt;65534,$ME436:$NI436,"")),NA())</f>
        <v>#N/A</v>
      </c>
      <c r="QE436" s="5" t="e">
        <f t="shared" si="404"/>
        <v>#N/A</v>
      </c>
      <c r="QF436" s="1" t="e">
        <f t="shared" si="405"/>
        <v>#N/A</v>
      </c>
      <c r="QG436" s="1" t="e">
        <f t="shared" si="406"/>
        <v>#N/A</v>
      </c>
      <c r="QH436" s="1" t="e">
        <f t="shared" si="407"/>
        <v>#N/A</v>
      </c>
      <c r="QI436" s="1" t="e">
        <f t="shared" si="408"/>
        <v>#N/A</v>
      </c>
      <c r="QJ436" s="1" t="e">
        <f t="shared" si="409"/>
        <v>#N/A</v>
      </c>
      <c r="QK436" s="1" t="e">
        <f t="shared" si="410"/>
        <v>#N/A</v>
      </c>
      <c r="QL436" s="1" t="e">
        <f t="shared" si="411"/>
        <v>#N/A</v>
      </c>
      <c r="QM436" s="1" t="e">
        <f t="shared" si="412"/>
        <v>#N/A</v>
      </c>
      <c r="QN436" s="1" t="e">
        <f t="shared" si="413"/>
        <v>#N/A</v>
      </c>
      <c r="QO436" s="1" t="e">
        <f t="shared" si="414"/>
        <v>#N/A</v>
      </c>
      <c r="QP436" s="1" t="e">
        <f t="shared" si="415"/>
        <v>#N/A</v>
      </c>
      <c r="QQ436" s="5" t="s">
        <v>893</v>
      </c>
    </row>
    <row r="437" spans="1:459" s="1" customFormat="1" x14ac:dyDescent="0.2">
      <c r="A437" s="107">
        <v>47035030</v>
      </c>
      <c r="B437" s="108">
        <v>-74.898138888888894</v>
      </c>
      <c r="C437" s="108">
        <v>-0.17372222222222222</v>
      </c>
      <c r="D437" s="109">
        <v>194</v>
      </c>
      <c r="E437" s="110" t="s">
        <v>792</v>
      </c>
      <c r="F437" s="110" t="s">
        <v>793</v>
      </c>
      <c r="G437" s="110" t="s">
        <v>141</v>
      </c>
      <c r="H437" s="1">
        <v>65535</v>
      </c>
      <c r="I437" s="1">
        <v>65535</v>
      </c>
      <c r="J437" s="1">
        <v>65535</v>
      </c>
      <c r="K437" s="1">
        <v>65535</v>
      </c>
      <c r="L437" s="1">
        <v>65535</v>
      </c>
      <c r="M437" s="1">
        <v>65535</v>
      </c>
      <c r="N437" s="1">
        <v>65535</v>
      </c>
      <c r="O437" s="1">
        <v>65535</v>
      </c>
      <c r="P437" s="1">
        <v>65535</v>
      </c>
      <c r="Q437" s="1">
        <v>65535</v>
      </c>
      <c r="R437" s="1">
        <v>65535</v>
      </c>
      <c r="S437" s="1">
        <v>65535</v>
      </c>
      <c r="T437" s="1">
        <v>65535</v>
      </c>
      <c r="U437" s="1">
        <v>65535</v>
      </c>
      <c r="V437" s="1">
        <v>65535</v>
      </c>
      <c r="W437" s="1">
        <v>65535</v>
      </c>
      <c r="X437" s="1">
        <v>65535</v>
      </c>
      <c r="Y437" s="1">
        <v>65535</v>
      </c>
      <c r="Z437" s="1">
        <v>65535</v>
      </c>
      <c r="AA437" s="1">
        <v>65535</v>
      </c>
      <c r="AB437" s="1">
        <v>65535</v>
      </c>
      <c r="AC437" s="1">
        <v>65535</v>
      </c>
      <c r="AD437" s="1">
        <v>65535</v>
      </c>
      <c r="AE437" s="1">
        <v>65535</v>
      </c>
      <c r="AF437" s="1">
        <v>65535</v>
      </c>
      <c r="AG437" s="1">
        <v>65535</v>
      </c>
      <c r="AH437" s="1">
        <v>65535</v>
      </c>
      <c r="AI437" s="1">
        <v>65535</v>
      </c>
      <c r="AJ437" s="1">
        <v>65535</v>
      </c>
      <c r="AK437" s="1">
        <v>65535</v>
      </c>
      <c r="AL437" s="1">
        <v>65535</v>
      </c>
      <c r="AM437" s="1">
        <v>65535</v>
      </c>
      <c r="AN437" s="1">
        <v>65535</v>
      </c>
      <c r="AO437" s="1">
        <v>65535</v>
      </c>
      <c r="AP437" s="1">
        <v>65535</v>
      </c>
      <c r="AQ437" s="1">
        <v>65535</v>
      </c>
      <c r="AR437" s="1">
        <v>65535</v>
      </c>
      <c r="AS437" s="1">
        <v>65535</v>
      </c>
      <c r="AT437" s="1">
        <v>65535</v>
      </c>
      <c r="AU437" s="1">
        <v>65535</v>
      </c>
      <c r="AV437" s="1">
        <v>65535</v>
      </c>
      <c r="AW437" s="1">
        <v>65535</v>
      </c>
      <c r="AX437" s="1">
        <v>65535</v>
      </c>
      <c r="AY437" s="1">
        <v>65535</v>
      </c>
      <c r="AZ437" s="1">
        <v>65535</v>
      </c>
      <c r="BA437" s="1">
        <v>65535</v>
      </c>
      <c r="BB437" s="1">
        <v>65535</v>
      </c>
      <c r="BC437" s="1">
        <v>65535</v>
      </c>
      <c r="BD437" s="1">
        <v>65535</v>
      </c>
      <c r="BE437" s="1">
        <v>65535</v>
      </c>
      <c r="BF437" s="1">
        <v>65535</v>
      </c>
      <c r="BG437" s="1">
        <v>65535</v>
      </c>
      <c r="BH437" s="1">
        <v>65535</v>
      </c>
      <c r="BI437" s="1">
        <v>65535</v>
      </c>
      <c r="BJ437" s="1">
        <v>65535</v>
      </c>
      <c r="BK437" s="1">
        <v>65535</v>
      </c>
      <c r="BL437" s="1">
        <v>65535</v>
      </c>
      <c r="BM437" s="1">
        <v>65535</v>
      </c>
      <c r="BN437" s="1">
        <v>65535</v>
      </c>
      <c r="BO437" s="102"/>
      <c r="BP437" s="1">
        <v>65535</v>
      </c>
      <c r="BQ437" s="1">
        <v>65535</v>
      </c>
      <c r="BR437" s="1">
        <v>65535</v>
      </c>
      <c r="BS437" s="1">
        <v>65535</v>
      </c>
      <c r="BT437" s="1">
        <v>65535</v>
      </c>
      <c r="BU437" s="1">
        <v>65535</v>
      </c>
      <c r="BV437" s="1">
        <v>65535</v>
      </c>
      <c r="BW437" s="1">
        <v>65535</v>
      </c>
      <c r="BX437" s="1">
        <v>65535</v>
      </c>
      <c r="BY437" s="1">
        <v>65535</v>
      </c>
      <c r="BZ437" s="1">
        <v>65535</v>
      </c>
      <c r="CA437" s="1">
        <v>65535</v>
      </c>
      <c r="CB437" s="1">
        <v>65535</v>
      </c>
      <c r="CC437" s="1">
        <v>65535</v>
      </c>
      <c r="CD437" s="1">
        <v>65535</v>
      </c>
      <c r="CE437" s="1">
        <v>65535</v>
      </c>
      <c r="CF437" s="1">
        <v>65535</v>
      </c>
      <c r="CG437" s="1">
        <v>65535</v>
      </c>
      <c r="CH437" s="1">
        <v>65535</v>
      </c>
      <c r="CI437" s="1">
        <v>65535</v>
      </c>
      <c r="CJ437" s="1">
        <v>65535</v>
      </c>
      <c r="CK437" s="1">
        <v>65535</v>
      </c>
      <c r="CL437" s="1">
        <v>65535</v>
      </c>
      <c r="CM437" s="1">
        <v>65535</v>
      </c>
      <c r="CN437" s="1">
        <v>65535</v>
      </c>
      <c r="CO437" s="1">
        <v>65535</v>
      </c>
      <c r="CP437" s="1">
        <v>65535</v>
      </c>
      <c r="CQ437" s="1">
        <v>65535</v>
      </c>
      <c r="CR437" s="1">
        <v>65535</v>
      </c>
      <c r="CS437" s="1">
        <v>65535</v>
      </c>
      <c r="CT437" s="1">
        <v>65535</v>
      </c>
      <c r="CU437" s="1">
        <v>65535</v>
      </c>
      <c r="CV437" s="1">
        <v>65535</v>
      </c>
      <c r="CW437" s="1">
        <v>65535</v>
      </c>
      <c r="CX437" s="1">
        <v>65535</v>
      </c>
      <c r="CY437" s="1">
        <v>65535</v>
      </c>
      <c r="CZ437" s="1">
        <v>65535</v>
      </c>
      <c r="DA437" s="1">
        <v>65535</v>
      </c>
      <c r="DB437" s="1">
        <v>65535</v>
      </c>
      <c r="DC437" s="1">
        <v>65535</v>
      </c>
      <c r="DD437" s="1">
        <v>65535</v>
      </c>
      <c r="DE437" s="1">
        <v>65535</v>
      </c>
      <c r="DF437" s="1">
        <v>65535</v>
      </c>
      <c r="DG437" s="1">
        <v>65535</v>
      </c>
      <c r="DH437" s="1">
        <v>65535</v>
      </c>
      <c r="DI437" s="1">
        <v>65535</v>
      </c>
      <c r="DJ437" s="1">
        <v>65535</v>
      </c>
      <c r="DK437" s="1">
        <v>65535</v>
      </c>
      <c r="DL437" s="1">
        <v>65535</v>
      </c>
      <c r="DM437" s="1">
        <v>65535</v>
      </c>
      <c r="DN437" s="1">
        <v>65535</v>
      </c>
      <c r="DO437" s="1">
        <v>65535</v>
      </c>
      <c r="DP437" s="1">
        <v>65535</v>
      </c>
      <c r="DQ437" s="1">
        <v>65535</v>
      </c>
      <c r="DR437" s="1">
        <v>65535</v>
      </c>
      <c r="DS437" s="1">
        <v>65535</v>
      </c>
      <c r="DT437" s="1">
        <v>65535</v>
      </c>
      <c r="DU437" s="1">
        <v>65535</v>
      </c>
      <c r="DV437" s="1">
        <v>65535</v>
      </c>
      <c r="DW437" s="1">
        <v>65535</v>
      </c>
      <c r="DX437" s="1">
        <v>65535</v>
      </c>
      <c r="DY437" s="1">
        <v>65535</v>
      </c>
      <c r="DZ437" s="1">
        <v>65535</v>
      </c>
      <c r="EA437" s="1">
        <v>65535</v>
      </c>
      <c r="EB437" s="1">
        <v>65535</v>
      </c>
      <c r="EC437" s="1">
        <v>65535</v>
      </c>
      <c r="ED437" s="1">
        <v>65535</v>
      </c>
      <c r="EE437" s="1">
        <v>65535</v>
      </c>
      <c r="EF437" s="1">
        <v>65535</v>
      </c>
      <c r="EG437" s="1">
        <v>65535</v>
      </c>
      <c r="EH437" s="1">
        <v>65535</v>
      </c>
      <c r="EI437" s="1">
        <v>65535</v>
      </c>
      <c r="EJ437" s="1">
        <v>65535</v>
      </c>
      <c r="EK437" s="1">
        <v>65535</v>
      </c>
      <c r="EL437" s="1">
        <v>65535</v>
      </c>
      <c r="EM437" s="1">
        <v>65535</v>
      </c>
      <c r="EN437" s="1">
        <v>65535</v>
      </c>
      <c r="EO437" s="1">
        <v>65535</v>
      </c>
      <c r="EP437" s="1">
        <v>65535</v>
      </c>
      <c r="EQ437" s="1">
        <v>65535</v>
      </c>
      <c r="ER437" s="1">
        <v>65535</v>
      </c>
      <c r="ES437" s="1">
        <v>65535</v>
      </c>
      <c r="ET437" s="1">
        <v>65535</v>
      </c>
      <c r="EU437" s="1">
        <v>65535</v>
      </c>
      <c r="EV437" s="1">
        <v>65535</v>
      </c>
      <c r="EW437" s="1">
        <v>65535</v>
      </c>
      <c r="EX437" s="1">
        <v>65535</v>
      </c>
      <c r="EY437" s="1">
        <v>65535</v>
      </c>
      <c r="EZ437" s="1">
        <v>65535</v>
      </c>
      <c r="FA437" s="1">
        <v>65535</v>
      </c>
      <c r="FB437" s="1">
        <v>65535</v>
      </c>
      <c r="FC437" s="1">
        <v>65535</v>
      </c>
      <c r="FD437" s="1">
        <v>65535</v>
      </c>
      <c r="FE437" s="1">
        <v>65535</v>
      </c>
      <c r="FF437" s="1">
        <v>65535</v>
      </c>
      <c r="FG437" s="1">
        <v>65535</v>
      </c>
      <c r="FH437" s="1">
        <v>65535</v>
      </c>
      <c r="FI437" s="1">
        <v>65535</v>
      </c>
      <c r="FJ437" s="1">
        <v>65535</v>
      </c>
      <c r="FK437" s="1">
        <v>65535</v>
      </c>
      <c r="FL437" s="1">
        <v>65535</v>
      </c>
      <c r="FM437" s="1">
        <v>65535</v>
      </c>
      <c r="FN437" s="1">
        <v>65535</v>
      </c>
      <c r="FO437" s="1">
        <v>65535</v>
      </c>
      <c r="FP437" s="1">
        <v>65535</v>
      </c>
      <c r="FQ437" s="1">
        <v>65535</v>
      </c>
      <c r="FR437" s="1">
        <v>65535</v>
      </c>
      <c r="FS437" s="1">
        <v>65535</v>
      </c>
      <c r="FT437" s="1">
        <v>65535</v>
      </c>
      <c r="FU437" s="1">
        <v>65535</v>
      </c>
      <c r="FV437" s="1">
        <v>65535</v>
      </c>
      <c r="FW437" s="1">
        <v>65535</v>
      </c>
      <c r="FX437" s="1">
        <v>65535</v>
      </c>
      <c r="FY437" s="1">
        <v>65535</v>
      </c>
      <c r="FZ437" s="1">
        <v>65535</v>
      </c>
      <c r="GA437" s="1">
        <v>65535</v>
      </c>
      <c r="GB437" s="1">
        <v>65535</v>
      </c>
      <c r="GC437" s="1">
        <v>65535</v>
      </c>
      <c r="GD437" s="1">
        <v>65535</v>
      </c>
      <c r="GE437" s="1">
        <v>65535</v>
      </c>
      <c r="GF437" s="1">
        <v>65535</v>
      </c>
      <c r="GG437" s="1">
        <v>65535</v>
      </c>
      <c r="GH437" s="1">
        <v>65535</v>
      </c>
      <c r="GI437" s="1">
        <v>65535</v>
      </c>
      <c r="GJ437" s="1">
        <v>65535</v>
      </c>
      <c r="GK437" s="1">
        <v>65535</v>
      </c>
      <c r="GL437" s="1">
        <v>65535</v>
      </c>
      <c r="GM437" s="1">
        <v>65535</v>
      </c>
      <c r="GN437" s="1">
        <v>65535</v>
      </c>
      <c r="GO437" s="1">
        <v>65535</v>
      </c>
      <c r="GP437" s="1">
        <v>65535</v>
      </c>
      <c r="GQ437" s="1">
        <v>65535</v>
      </c>
      <c r="GR437" s="1">
        <v>65535</v>
      </c>
      <c r="GS437" s="1">
        <v>65535</v>
      </c>
      <c r="GT437" s="1">
        <v>65535</v>
      </c>
      <c r="GU437" s="1">
        <v>65535</v>
      </c>
      <c r="GV437" s="1">
        <v>65535</v>
      </c>
      <c r="GW437" s="1">
        <v>65535</v>
      </c>
      <c r="GX437" s="1">
        <v>65535</v>
      </c>
      <c r="GY437" s="1">
        <v>65535</v>
      </c>
      <c r="GZ437" s="1">
        <v>65535</v>
      </c>
      <c r="HA437" s="1">
        <v>65535</v>
      </c>
      <c r="HB437" s="1">
        <v>65535</v>
      </c>
      <c r="HC437" s="1">
        <v>65535</v>
      </c>
      <c r="HD437" s="1">
        <v>65535</v>
      </c>
      <c r="HE437" s="1">
        <v>65535</v>
      </c>
      <c r="HF437" s="1">
        <v>65535</v>
      </c>
      <c r="HG437" s="1">
        <v>65535</v>
      </c>
      <c r="HH437" s="1">
        <v>65535</v>
      </c>
      <c r="HI437" s="1">
        <v>65535</v>
      </c>
      <c r="HJ437" s="1">
        <v>65535</v>
      </c>
      <c r="HK437" s="1">
        <v>65535</v>
      </c>
      <c r="HL437" s="1">
        <v>65535</v>
      </c>
      <c r="HM437" s="1">
        <v>65535</v>
      </c>
      <c r="HN437" s="1">
        <v>65535</v>
      </c>
      <c r="HO437" s="1">
        <v>65535</v>
      </c>
      <c r="HP437" s="1">
        <v>65535</v>
      </c>
      <c r="HQ437" s="1">
        <v>65535</v>
      </c>
      <c r="HR437" s="1">
        <v>65535</v>
      </c>
      <c r="HS437" s="1">
        <v>65535</v>
      </c>
      <c r="HT437" s="1">
        <v>0</v>
      </c>
      <c r="HU437" s="1">
        <v>0</v>
      </c>
      <c r="HV437" s="1">
        <v>0</v>
      </c>
      <c r="HW437" s="1">
        <v>0</v>
      </c>
      <c r="HX437" s="1">
        <v>0</v>
      </c>
      <c r="HY437" s="1">
        <v>0</v>
      </c>
      <c r="HZ437" s="1">
        <v>0</v>
      </c>
      <c r="IA437" s="1">
        <v>0</v>
      </c>
      <c r="IB437" s="1">
        <v>0</v>
      </c>
      <c r="IC437" s="1">
        <v>0</v>
      </c>
      <c r="ID437" s="1">
        <v>0</v>
      </c>
      <c r="IE437" s="1">
        <v>0</v>
      </c>
      <c r="IF437" s="1">
        <v>0</v>
      </c>
      <c r="IG437" s="1">
        <v>0</v>
      </c>
      <c r="IH437" s="1">
        <v>0</v>
      </c>
      <c r="II437" s="1">
        <v>0</v>
      </c>
      <c r="IJ437" s="1">
        <v>0</v>
      </c>
      <c r="IK437" s="1">
        <v>0</v>
      </c>
      <c r="IL437" s="1">
        <v>0</v>
      </c>
      <c r="IM437" s="1">
        <v>0</v>
      </c>
      <c r="IN437" s="1">
        <v>0</v>
      </c>
      <c r="IO437" s="1">
        <v>0</v>
      </c>
      <c r="IP437" s="1">
        <v>0</v>
      </c>
      <c r="IQ437" s="1">
        <v>0</v>
      </c>
      <c r="IR437" s="1">
        <v>0</v>
      </c>
      <c r="IS437" s="1">
        <v>0</v>
      </c>
      <c r="IT437" s="1">
        <v>0</v>
      </c>
      <c r="IU437" s="1">
        <v>0</v>
      </c>
      <c r="IV437" s="1">
        <v>0</v>
      </c>
      <c r="IW437" s="1">
        <v>0</v>
      </c>
      <c r="IX437" s="1">
        <v>0</v>
      </c>
      <c r="IY437" s="1">
        <v>0</v>
      </c>
      <c r="IZ437" s="1">
        <v>0</v>
      </c>
      <c r="JA437" s="1">
        <v>65535</v>
      </c>
      <c r="JB437" s="1">
        <v>0</v>
      </c>
      <c r="JC437" s="1">
        <v>0</v>
      </c>
      <c r="JD437" s="1">
        <v>0</v>
      </c>
      <c r="JE437" s="1">
        <v>0</v>
      </c>
      <c r="JF437" s="1">
        <v>0</v>
      </c>
      <c r="JG437" s="1">
        <v>0</v>
      </c>
      <c r="JH437" s="1">
        <v>0</v>
      </c>
      <c r="JI437" s="1">
        <v>0</v>
      </c>
      <c r="JJ437" s="1">
        <v>0</v>
      </c>
      <c r="JK437" s="1">
        <v>0</v>
      </c>
      <c r="JL437" s="1">
        <v>0</v>
      </c>
      <c r="JM437" s="1">
        <v>0</v>
      </c>
      <c r="JN437" s="1">
        <v>0</v>
      </c>
      <c r="JO437" s="1">
        <v>0</v>
      </c>
      <c r="JP437" s="1">
        <v>0</v>
      </c>
      <c r="JQ437" s="1">
        <v>0</v>
      </c>
      <c r="JR437" s="1">
        <v>0</v>
      </c>
      <c r="JS437" s="1">
        <v>0</v>
      </c>
      <c r="JT437" s="1">
        <v>0</v>
      </c>
      <c r="JU437" s="1">
        <v>0</v>
      </c>
      <c r="JV437" s="1">
        <v>0</v>
      </c>
      <c r="JW437" s="1">
        <v>0</v>
      </c>
      <c r="JX437" s="1">
        <v>0</v>
      </c>
      <c r="JY437" s="1">
        <v>0</v>
      </c>
      <c r="JZ437" s="1">
        <v>0</v>
      </c>
      <c r="KA437" s="1">
        <v>0</v>
      </c>
      <c r="KB437" s="1">
        <v>0</v>
      </c>
      <c r="KC437" s="1">
        <v>0</v>
      </c>
      <c r="KD437" s="1">
        <v>0</v>
      </c>
      <c r="KE437" s="1">
        <v>0</v>
      </c>
      <c r="KF437" s="1">
        <v>0</v>
      </c>
      <c r="KG437" s="1">
        <v>0</v>
      </c>
      <c r="KH437" s="1">
        <v>0</v>
      </c>
      <c r="KI437" s="1">
        <v>0</v>
      </c>
      <c r="KJ437" s="1">
        <v>0</v>
      </c>
      <c r="KK437" s="1">
        <v>0</v>
      </c>
      <c r="KL437" s="1">
        <v>0</v>
      </c>
      <c r="KM437" s="1">
        <v>0</v>
      </c>
      <c r="KN437" s="1">
        <v>0</v>
      </c>
      <c r="KO437" s="1">
        <v>0</v>
      </c>
      <c r="KP437" s="1">
        <v>0</v>
      </c>
      <c r="KQ437" s="1">
        <v>0</v>
      </c>
      <c r="KR437" s="1">
        <v>0</v>
      </c>
      <c r="KS437" s="1">
        <v>65535</v>
      </c>
      <c r="KT437" s="1">
        <v>65535</v>
      </c>
      <c r="KU437" s="1">
        <v>0</v>
      </c>
      <c r="KV437" s="1">
        <v>0</v>
      </c>
      <c r="KW437" s="1">
        <v>0</v>
      </c>
      <c r="KX437" s="1">
        <v>0</v>
      </c>
      <c r="KY437" s="1">
        <v>0</v>
      </c>
      <c r="KZ437" s="1">
        <v>0</v>
      </c>
      <c r="LA437" s="1">
        <v>0</v>
      </c>
      <c r="LB437" s="1">
        <v>0</v>
      </c>
      <c r="LC437" s="1">
        <v>0</v>
      </c>
      <c r="LD437" s="1">
        <v>0</v>
      </c>
      <c r="LE437" s="1">
        <v>0</v>
      </c>
      <c r="LF437" s="1">
        <v>0</v>
      </c>
      <c r="LG437" s="1">
        <v>0</v>
      </c>
      <c r="LH437" s="1">
        <v>0</v>
      </c>
      <c r="LI437" s="1">
        <v>0</v>
      </c>
      <c r="LJ437" s="1">
        <v>0</v>
      </c>
      <c r="LK437" s="1">
        <v>0</v>
      </c>
      <c r="LL437" s="1">
        <v>0</v>
      </c>
      <c r="LM437" s="1">
        <v>0</v>
      </c>
      <c r="LN437" s="1">
        <v>0</v>
      </c>
      <c r="LO437" s="1">
        <v>0</v>
      </c>
      <c r="LP437" s="1">
        <v>0</v>
      </c>
      <c r="LQ437" s="1">
        <v>0</v>
      </c>
      <c r="LR437" s="1">
        <v>0</v>
      </c>
      <c r="LS437" s="1">
        <v>0</v>
      </c>
      <c r="LT437" s="1">
        <v>0</v>
      </c>
      <c r="LU437" s="1">
        <v>0</v>
      </c>
      <c r="LV437" s="1">
        <v>0</v>
      </c>
      <c r="LW437" s="1">
        <v>0</v>
      </c>
      <c r="LX437" s="1">
        <v>0</v>
      </c>
      <c r="LY437" s="1">
        <v>0</v>
      </c>
      <c r="LZ437" s="1">
        <v>0</v>
      </c>
      <c r="MA437" s="1">
        <v>65535</v>
      </c>
      <c r="MB437" s="1">
        <v>0</v>
      </c>
      <c r="MC437" s="1">
        <v>0</v>
      </c>
      <c r="MD437" s="1">
        <v>0</v>
      </c>
      <c r="ME437" s="1">
        <v>65535</v>
      </c>
      <c r="MF437" s="1">
        <v>65535</v>
      </c>
      <c r="MG437" s="1">
        <v>65535</v>
      </c>
      <c r="MH437" s="1">
        <v>65535</v>
      </c>
      <c r="MI437" s="1">
        <v>65535</v>
      </c>
      <c r="MJ437" s="1">
        <v>65535</v>
      </c>
      <c r="MK437" s="1">
        <v>65535</v>
      </c>
      <c r="ML437" s="1">
        <v>65535</v>
      </c>
      <c r="MM437" s="1">
        <v>65535</v>
      </c>
      <c r="MN437" s="1">
        <v>65535</v>
      </c>
      <c r="MO437" s="1">
        <v>65535</v>
      </c>
      <c r="MP437" s="1">
        <v>65535</v>
      </c>
      <c r="MQ437" s="1">
        <v>65535</v>
      </c>
      <c r="MR437" s="1">
        <v>65535</v>
      </c>
      <c r="MS437" s="1">
        <v>65535</v>
      </c>
      <c r="MT437" s="1">
        <v>65535</v>
      </c>
      <c r="MU437" s="1">
        <v>65535</v>
      </c>
      <c r="MV437" s="1">
        <v>65535</v>
      </c>
      <c r="MW437" s="1">
        <v>65535</v>
      </c>
      <c r="MX437" s="1">
        <v>65535</v>
      </c>
      <c r="MY437" s="1">
        <v>65535</v>
      </c>
      <c r="MZ437" s="1">
        <v>65535</v>
      </c>
      <c r="NA437" s="1">
        <v>65535</v>
      </c>
      <c r="NB437" s="1">
        <v>65535</v>
      </c>
      <c r="NC437" s="1">
        <v>65535</v>
      </c>
      <c r="ND437" s="1">
        <v>65535</v>
      </c>
      <c r="NE437" s="1">
        <v>65535</v>
      </c>
      <c r="NF437" s="1">
        <v>65535</v>
      </c>
      <c r="NG437" s="1">
        <v>65535</v>
      </c>
      <c r="NH437" s="1">
        <v>65535</v>
      </c>
      <c r="NI437" s="1">
        <v>0</v>
      </c>
      <c r="NJ437" s="6">
        <f t="shared" si="319"/>
        <v>0</v>
      </c>
      <c r="NK437" s="3">
        <f t="shared" si="320"/>
        <v>0</v>
      </c>
      <c r="NL437" s="3">
        <f t="shared" si="321"/>
        <v>0</v>
      </c>
      <c r="NM437" s="3">
        <f t="shared" si="322"/>
        <v>0</v>
      </c>
      <c r="NN437" s="3">
        <f t="shared" si="323"/>
        <v>0</v>
      </c>
      <c r="NO437" s="3">
        <f t="shared" si="324"/>
        <v>0</v>
      </c>
      <c r="NP437" s="3">
        <f t="shared" si="325"/>
        <v>0</v>
      </c>
      <c r="NQ437" s="3">
        <f t="shared" si="326"/>
        <v>0.77419354838709675</v>
      </c>
      <c r="NR437" s="3">
        <f t="shared" si="327"/>
        <v>0.96666666666666667</v>
      </c>
      <c r="NS437" s="3">
        <f t="shared" si="328"/>
        <v>0.93548387096774188</v>
      </c>
      <c r="NT437" s="3">
        <f t="shared" si="329"/>
        <v>0.96666666666666667</v>
      </c>
      <c r="NU437" s="3">
        <f t="shared" si="330"/>
        <v>3.2258064516129031E-2</v>
      </c>
      <c r="NV437" s="3">
        <f t="shared" si="331"/>
        <v>0.30684931506849317</v>
      </c>
      <c r="NW437" s="5" t="e">
        <f t="shared" si="332"/>
        <v>#N/A</v>
      </c>
      <c r="NX437" s="1" t="e">
        <f t="shared" si="333"/>
        <v>#N/A</v>
      </c>
      <c r="NY437" s="1" t="e">
        <f t="shared" si="334"/>
        <v>#N/A</v>
      </c>
      <c r="NZ437" s="1" t="e">
        <f t="shared" si="335"/>
        <v>#N/A</v>
      </c>
      <c r="OA437" s="1" t="e">
        <f t="shared" si="336"/>
        <v>#N/A</v>
      </c>
      <c r="OB437" s="1" t="e">
        <f t="shared" si="337"/>
        <v>#N/A</v>
      </c>
      <c r="OC437" s="1" t="e">
        <f t="shared" si="338"/>
        <v>#N/A</v>
      </c>
      <c r="OD437" s="1">
        <f t="shared" si="339"/>
        <v>0</v>
      </c>
      <c r="OE437" s="1">
        <f t="shared" si="340"/>
        <v>0</v>
      </c>
      <c r="OF437" s="1">
        <f t="shared" si="341"/>
        <v>0</v>
      </c>
      <c r="OG437" s="1">
        <f t="shared" si="342"/>
        <v>0</v>
      </c>
      <c r="OH437" s="1" t="e">
        <f t="shared" si="343"/>
        <v>#N/A</v>
      </c>
      <c r="OI437" s="111" t="e">
        <f>NA()</f>
        <v>#N/A</v>
      </c>
      <c r="OJ437" s="112" t="e">
        <f>NA()</f>
        <v>#N/A</v>
      </c>
      <c r="OK437" s="112" t="e">
        <f>NA()</f>
        <v>#N/A</v>
      </c>
      <c r="OL437" s="112" t="e">
        <f>NA()</f>
        <v>#N/A</v>
      </c>
      <c r="OM437" s="112" t="e">
        <f>NA()</f>
        <v>#N/A</v>
      </c>
      <c r="ON437" s="112" t="e">
        <f>NA()</f>
        <v>#N/A</v>
      </c>
      <c r="OO437" s="112" t="e">
        <f>NA()</f>
        <v>#N/A</v>
      </c>
      <c r="OP437" s="112" t="e">
        <f>NA()</f>
        <v>#N/A</v>
      </c>
      <c r="OQ437" s="112" t="e">
        <f>NA()</f>
        <v>#N/A</v>
      </c>
      <c r="OR437" s="112" t="e">
        <f>NA()</f>
        <v>#N/A</v>
      </c>
      <c r="OS437" s="112" t="e">
        <f>NA()</f>
        <v>#N/A</v>
      </c>
      <c r="OT437" s="112" t="e">
        <f>NA()</f>
        <v>#N/A</v>
      </c>
      <c r="OU437" s="5" t="e">
        <f t="shared" si="392"/>
        <v>#N/A</v>
      </c>
      <c r="OV437" s="1" t="e">
        <f t="shared" si="393"/>
        <v>#N/A</v>
      </c>
      <c r="OW437" s="1" t="e">
        <f t="shared" si="394"/>
        <v>#N/A</v>
      </c>
      <c r="OX437" s="1" t="e">
        <f t="shared" si="395"/>
        <v>#N/A</v>
      </c>
      <c r="OY437" s="1" t="e">
        <f t="shared" si="396"/>
        <v>#N/A</v>
      </c>
      <c r="OZ437" s="1" t="e">
        <f t="shared" si="397"/>
        <v>#N/A</v>
      </c>
      <c r="PA437" s="1" t="e">
        <f t="shared" si="398"/>
        <v>#N/A</v>
      </c>
      <c r="PB437" s="1" t="e">
        <f t="shared" si="399"/>
        <v>#N/A</v>
      </c>
      <c r="PC437" s="1" t="e">
        <f t="shared" si="400"/>
        <v>#N/A</v>
      </c>
      <c r="PD437" s="1" t="e">
        <f t="shared" si="401"/>
        <v>#N/A</v>
      </c>
      <c r="PE437" s="1" t="e">
        <f t="shared" si="402"/>
        <v>#N/A</v>
      </c>
      <c r="PF437" s="1" t="e">
        <f t="shared" si="403"/>
        <v>#N/A</v>
      </c>
      <c r="PG437" s="111" t="e">
        <f>NA()</f>
        <v>#N/A</v>
      </c>
      <c r="PH437" s="112" t="e">
        <f>NA()</f>
        <v>#N/A</v>
      </c>
      <c r="PI437" s="112" t="e">
        <f>NA()</f>
        <v>#N/A</v>
      </c>
      <c r="PJ437" s="112" t="e">
        <f>NA()</f>
        <v>#N/A</v>
      </c>
      <c r="PK437" s="112" t="e">
        <f>NA()</f>
        <v>#N/A</v>
      </c>
      <c r="PL437" s="112" t="e">
        <f>NA()</f>
        <v>#N/A</v>
      </c>
      <c r="PM437" s="112" t="e">
        <f>NA()</f>
        <v>#N/A</v>
      </c>
      <c r="PN437" s="112" t="e">
        <f>NA()</f>
        <v>#N/A</v>
      </c>
      <c r="PO437" s="112" t="e">
        <f>NA()</f>
        <v>#N/A</v>
      </c>
      <c r="PP437" s="112" t="e">
        <f>NA()</f>
        <v>#N/A</v>
      </c>
      <c r="PQ437" s="112" t="e">
        <f>NA()</f>
        <v>#N/A</v>
      </c>
      <c r="PR437" s="137" t="e">
        <f>NA()</f>
        <v>#N/A</v>
      </c>
      <c r="PS437" s="5" t="e">
        <f t="array" ref="PS437">+IF(ISERROR($NW437)=FALSE,MIN(IF($H437:$AL437&lt;65534,$H437:$AL437,"")),NA())</f>
        <v>#N/A</v>
      </c>
      <c r="PT437" s="1" t="e">
        <f t="array" ref="PT437">+IF(ISERROR($NX437)=FALSE,MIN(IF($AM437:$BN437&lt;65534,$AM437:$BN437,"")),NA())</f>
        <v>#N/A</v>
      </c>
      <c r="PU437" s="1" t="e">
        <f t="array" ref="PU437">+IF(ISERROR($NY437)=FALSE,MIN(IF($BP437:$CT437&lt;65534,$BP437:$CT437,"")),NA())</f>
        <v>#N/A</v>
      </c>
      <c r="PV437" s="1" t="e">
        <f t="array" ref="PV437">+IF(ISERROR($NZ437)=FALSE,MIN(IF($CU437:$DX437&lt;65534,$CU437:$DX437,"")),NA())</f>
        <v>#N/A</v>
      </c>
      <c r="PW437" s="1" t="e">
        <f t="array" ref="PW437">+IF(ISERROR($OA437)=FALSE,MIN(IF($DY437:$FC437&lt;65534,$DY437:$FC437,"")),NA())</f>
        <v>#N/A</v>
      </c>
      <c r="PX437" s="1" t="e">
        <f t="array" ref="PX437">+IF(ISERROR($OB437)=FALSE,MIN(IF($FD437:$GG437&lt;65534,$FD437:$GG437,"")),NA())</f>
        <v>#N/A</v>
      </c>
      <c r="PY437" s="1" t="e">
        <f t="array" ref="PY437">+IF(ISERROR($OC437)=FALSE,MIN(IF($GH437:$HL437&lt;65534,$GH437:$HL437,"")),NA())</f>
        <v>#N/A</v>
      </c>
      <c r="PZ437" s="1">
        <f t="array" ref="PZ437">+IF(ISERROR($OD437)=FALSE,MIN(IF($HM437:$IQ437&lt;65534,$HM437:$IQ437,"")),NA())</f>
        <v>0</v>
      </c>
      <c r="QA437" s="1">
        <f t="array" ref="QA437">+IF(ISERROR($OE437)=FALSE,MIN(IF($IR437:$JU437&lt;65534,$IR437:$JU437,"")),NA())</f>
        <v>0</v>
      </c>
      <c r="QB437" s="1">
        <f t="array" ref="QB437">+IF(ISERROR($OF437)=FALSE,MIN(IF($JV437:$KZ437&lt;65534,$JV437:$KZ437,"")),NA())</f>
        <v>0</v>
      </c>
      <c r="QC437" s="1">
        <f t="array" ref="QC437">+IF(ISERROR($OG437)=FALSE,MIN(IF($LA437:$MD437&lt;65534,$LA437:$MD437,"")),NA())</f>
        <v>0</v>
      </c>
      <c r="QD437" s="1" t="e">
        <f t="array" ref="QD437">+IF(ISERROR($OH437)=FALSE,MIN(IF($ME437:$NI437&lt;65534,$ME437:$NI437,"")),NA())</f>
        <v>#N/A</v>
      </c>
      <c r="QE437" s="5" t="e">
        <f t="shared" si="404"/>
        <v>#N/A</v>
      </c>
      <c r="QF437" s="1" t="e">
        <f t="shared" si="405"/>
        <v>#N/A</v>
      </c>
      <c r="QG437" s="1" t="e">
        <f t="shared" si="406"/>
        <v>#N/A</v>
      </c>
      <c r="QH437" s="1" t="e">
        <f t="shared" si="407"/>
        <v>#N/A</v>
      </c>
      <c r="QI437" s="1" t="e">
        <f t="shared" si="408"/>
        <v>#N/A</v>
      </c>
      <c r="QJ437" s="1" t="e">
        <f t="shared" si="409"/>
        <v>#N/A</v>
      </c>
      <c r="QK437" s="1" t="e">
        <f t="shared" si="410"/>
        <v>#N/A</v>
      </c>
      <c r="QL437" s="1" t="e">
        <f t="shared" si="411"/>
        <v>#N/A</v>
      </c>
      <c r="QM437" s="1" t="e">
        <f t="shared" si="412"/>
        <v>#N/A</v>
      </c>
      <c r="QN437" s="1" t="e">
        <f t="shared" si="413"/>
        <v>#N/A</v>
      </c>
      <c r="QO437" s="1" t="e">
        <f t="shared" si="414"/>
        <v>#N/A</v>
      </c>
      <c r="QP437" s="1" t="e">
        <f t="shared" si="415"/>
        <v>#N/A</v>
      </c>
      <c r="QQ437" s="5" t="s">
        <v>893</v>
      </c>
    </row>
    <row r="438" spans="1:459" s="1" customFormat="1" x14ac:dyDescent="0.2">
      <c r="A438" s="107">
        <v>26125061</v>
      </c>
      <c r="B438" s="108">
        <v>-75.766388888888883</v>
      </c>
      <c r="C438" s="108">
        <v>4.4547222222222222</v>
      </c>
      <c r="D438" s="109">
        <v>1229</v>
      </c>
      <c r="E438" s="110" t="s">
        <v>385</v>
      </c>
      <c r="F438" s="110" t="s">
        <v>25</v>
      </c>
      <c r="G438" s="110" t="s">
        <v>313</v>
      </c>
      <c r="H438" s="1">
        <v>65535</v>
      </c>
      <c r="I438" s="1">
        <v>65535</v>
      </c>
      <c r="J438" s="1">
        <v>16.3</v>
      </c>
      <c r="K438" s="1">
        <v>16.2</v>
      </c>
      <c r="L438" s="1">
        <v>18.100000000000001</v>
      </c>
      <c r="M438" s="1">
        <v>19.2</v>
      </c>
      <c r="N438" s="1">
        <v>21.3</v>
      </c>
      <c r="O438" s="1">
        <v>65535</v>
      </c>
      <c r="P438" s="1">
        <v>18.8</v>
      </c>
      <c r="Q438" s="1">
        <v>19.899999999999999</v>
      </c>
      <c r="R438" s="1">
        <v>18.3</v>
      </c>
      <c r="S438" s="1">
        <v>18.100000000000001</v>
      </c>
      <c r="T438" s="1">
        <v>20</v>
      </c>
      <c r="U438" s="1">
        <v>20.3</v>
      </c>
      <c r="V438" s="1">
        <v>19.399999999999999</v>
      </c>
      <c r="W438" s="1">
        <v>20</v>
      </c>
      <c r="X438" s="1">
        <v>18.3</v>
      </c>
      <c r="Y438" s="1">
        <v>19</v>
      </c>
      <c r="Z438" s="1">
        <v>19.3</v>
      </c>
      <c r="AA438" s="1">
        <v>21.3</v>
      </c>
      <c r="AB438" s="1">
        <v>20.5</v>
      </c>
      <c r="AC438" s="1">
        <v>18.600000000000001</v>
      </c>
      <c r="AD438" s="1">
        <v>17.399999999999999</v>
      </c>
      <c r="AE438" s="1">
        <v>18.899999999999999</v>
      </c>
      <c r="AF438" s="1">
        <v>18.5</v>
      </c>
      <c r="AG438" s="1">
        <v>18.8</v>
      </c>
      <c r="AH438" s="1">
        <v>19.3</v>
      </c>
      <c r="AI438" s="1">
        <v>19.7</v>
      </c>
      <c r="AJ438" s="1">
        <v>19.7</v>
      </c>
      <c r="AK438" s="1">
        <v>21.3</v>
      </c>
      <c r="AL438" s="1">
        <v>21.3</v>
      </c>
      <c r="AM438" s="1">
        <v>65535</v>
      </c>
      <c r="AN438" s="1">
        <v>19.899999999999999</v>
      </c>
      <c r="AO438" s="1">
        <v>21.4</v>
      </c>
      <c r="AP438" s="1">
        <v>20.100000000000001</v>
      </c>
      <c r="AQ438" s="1">
        <v>20.9</v>
      </c>
      <c r="AR438" s="1">
        <v>20.3</v>
      </c>
      <c r="AS438" s="1">
        <v>19.899999999999999</v>
      </c>
      <c r="AT438" s="1">
        <v>20</v>
      </c>
      <c r="AU438" s="1">
        <v>20.6</v>
      </c>
      <c r="AV438" s="1">
        <v>19.600000000000001</v>
      </c>
      <c r="AW438" s="1">
        <v>21.5</v>
      </c>
      <c r="AX438" s="1">
        <v>21.4</v>
      </c>
      <c r="AY438" s="1">
        <v>18.7</v>
      </c>
      <c r="AZ438" s="1">
        <v>19.7</v>
      </c>
      <c r="BA438" s="1">
        <v>18.100000000000001</v>
      </c>
      <c r="BB438" s="1">
        <v>19.600000000000001</v>
      </c>
      <c r="BC438" s="1">
        <v>21.2</v>
      </c>
      <c r="BD438" s="1">
        <v>21</v>
      </c>
      <c r="BE438" s="1">
        <v>20.399999999999999</v>
      </c>
      <c r="BF438" s="1">
        <v>20.399999999999999</v>
      </c>
      <c r="BG438" s="1">
        <v>21.1</v>
      </c>
      <c r="BH438" s="1">
        <v>20.3</v>
      </c>
      <c r="BI438" s="1">
        <v>20.6</v>
      </c>
      <c r="BJ438" s="1">
        <v>19.600000000000001</v>
      </c>
      <c r="BK438" s="1">
        <v>20.9</v>
      </c>
      <c r="BL438" s="1">
        <v>21.3</v>
      </c>
      <c r="BM438" s="1">
        <v>20.6</v>
      </c>
      <c r="BN438" s="1">
        <v>20.7</v>
      </c>
      <c r="BO438" s="102"/>
      <c r="BP438" s="1">
        <v>21.2</v>
      </c>
      <c r="BQ438" s="1">
        <v>19.399999999999999</v>
      </c>
      <c r="BR438" s="1">
        <v>18.3</v>
      </c>
      <c r="BS438" s="1">
        <v>18.600000000000001</v>
      </c>
      <c r="BT438" s="1">
        <v>19.899999999999999</v>
      </c>
      <c r="BU438" s="1">
        <v>19.3</v>
      </c>
      <c r="BV438" s="1">
        <v>21.6</v>
      </c>
      <c r="BW438" s="1">
        <v>20.5</v>
      </c>
      <c r="BX438" s="1">
        <v>20.6</v>
      </c>
      <c r="BY438" s="1">
        <v>21.1</v>
      </c>
      <c r="BZ438" s="1">
        <v>21.3</v>
      </c>
      <c r="CA438" s="1">
        <v>19.7</v>
      </c>
      <c r="CB438" s="1">
        <v>19.399999999999999</v>
      </c>
      <c r="CC438" s="1">
        <v>22.1</v>
      </c>
      <c r="CD438" s="1">
        <v>19.7</v>
      </c>
      <c r="CE438" s="1">
        <v>21.8</v>
      </c>
      <c r="CF438" s="1">
        <v>22.7</v>
      </c>
      <c r="CG438" s="1">
        <v>22</v>
      </c>
      <c r="CH438" s="1">
        <v>20.9</v>
      </c>
      <c r="CI438" s="1">
        <v>19.899999999999999</v>
      </c>
      <c r="CJ438" s="1">
        <v>21</v>
      </c>
      <c r="CK438" s="1">
        <v>19.3</v>
      </c>
      <c r="CL438" s="1">
        <v>20.7</v>
      </c>
      <c r="CM438" s="1">
        <v>21.9</v>
      </c>
      <c r="CN438" s="1">
        <v>18.8</v>
      </c>
      <c r="CO438" s="1">
        <v>19.5</v>
      </c>
      <c r="CP438" s="1">
        <v>21.2</v>
      </c>
      <c r="CQ438" s="1">
        <v>20.399999999999999</v>
      </c>
      <c r="CR438" s="1">
        <v>22.3</v>
      </c>
      <c r="CS438" s="1">
        <v>19.399999999999999</v>
      </c>
      <c r="CT438" s="1">
        <v>22.2</v>
      </c>
      <c r="CU438" s="1">
        <v>65535</v>
      </c>
      <c r="CV438" s="1">
        <v>65535</v>
      </c>
      <c r="CW438" s="1">
        <v>18.600000000000001</v>
      </c>
      <c r="CX438" s="1">
        <v>21.2</v>
      </c>
      <c r="CY438" s="1">
        <v>21.4</v>
      </c>
      <c r="CZ438" s="1">
        <v>19.899999999999999</v>
      </c>
      <c r="DA438" s="1">
        <v>20.100000000000001</v>
      </c>
      <c r="DB438" s="1">
        <v>20.100000000000001</v>
      </c>
      <c r="DC438" s="1">
        <v>21.9</v>
      </c>
      <c r="DD438" s="1">
        <v>20.7</v>
      </c>
      <c r="DE438" s="1">
        <v>20.7</v>
      </c>
      <c r="DF438" s="1">
        <v>20.399999999999999</v>
      </c>
      <c r="DG438" s="1">
        <v>21.5</v>
      </c>
      <c r="DH438" s="1">
        <v>20.399999999999999</v>
      </c>
      <c r="DI438" s="1">
        <v>20.8</v>
      </c>
      <c r="DJ438" s="1">
        <v>19.8</v>
      </c>
      <c r="DK438" s="1">
        <v>21.1</v>
      </c>
      <c r="DL438" s="1">
        <v>21.3</v>
      </c>
      <c r="DM438" s="1">
        <v>21.8</v>
      </c>
      <c r="DN438" s="1">
        <v>20.399999999999999</v>
      </c>
      <c r="DO438" s="1">
        <v>20.8</v>
      </c>
      <c r="DP438" s="1">
        <v>65535</v>
      </c>
      <c r="DQ438" s="1">
        <v>65535</v>
      </c>
      <c r="DR438" s="1">
        <v>65535</v>
      </c>
      <c r="DS438" s="1">
        <v>65535</v>
      </c>
      <c r="DT438" s="1">
        <v>65535</v>
      </c>
      <c r="DU438" s="1">
        <v>65535</v>
      </c>
      <c r="DV438" s="1">
        <v>65535</v>
      </c>
      <c r="DW438" s="1">
        <v>65535</v>
      </c>
      <c r="DX438" s="1">
        <v>65535</v>
      </c>
      <c r="DY438" s="1">
        <v>65535</v>
      </c>
      <c r="DZ438" s="1">
        <v>65535</v>
      </c>
      <c r="EA438" s="1">
        <v>65535</v>
      </c>
      <c r="EB438" s="1">
        <v>65535</v>
      </c>
      <c r="EC438" s="1">
        <v>65535</v>
      </c>
      <c r="ED438" s="1">
        <v>65535</v>
      </c>
      <c r="EE438" s="1">
        <v>65535</v>
      </c>
      <c r="EF438" s="1">
        <v>65535</v>
      </c>
      <c r="EG438" s="1">
        <v>65535</v>
      </c>
      <c r="EH438" s="1">
        <v>65535</v>
      </c>
      <c r="EI438" s="1">
        <v>65535</v>
      </c>
      <c r="EJ438" s="1">
        <v>65535</v>
      </c>
      <c r="EK438" s="1">
        <v>65535</v>
      </c>
      <c r="EL438" s="1">
        <v>65535</v>
      </c>
      <c r="EM438" s="1">
        <v>65535</v>
      </c>
      <c r="EN438" s="1">
        <v>65535</v>
      </c>
      <c r="EO438" s="1">
        <v>65535</v>
      </c>
      <c r="EP438" s="1">
        <v>65535</v>
      </c>
      <c r="EQ438" s="1">
        <v>65535</v>
      </c>
      <c r="ER438" s="1">
        <v>65535</v>
      </c>
      <c r="ES438" s="1">
        <v>65535</v>
      </c>
      <c r="ET438" s="1">
        <v>65535</v>
      </c>
      <c r="EU438" s="1">
        <v>65535</v>
      </c>
      <c r="EV438" s="1">
        <v>12.3</v>
      </c>
      <c r="EW438" s="1">
        <v>15.3</v>
      </c>
      <c r="EX438" s="1">
        <v>12.4</v>
      </c>
      <c r="EY438" s="1">
        <v>15.3</v>
      </c>
      <c r="EZ438" s="1">
        <v>14.7</v>
      </c>
      <c r="FA438" s="1">
        <v>13.6</v>
      </c>
      <c r="FB438" s="1">
        <v>15.1</v>
      </c>
      <c r="FC438" s="1">
        <v>14.9</v>
      </c>
      <c r="FD438" s="1">
        <v>15.6</v>
      </c>
      <c r="FE438" s="1">
        <v>14.6</v>
      </c>
      <c r="FF438" s="1">
        <v>15.4</v>
      </c>
      <c r="FG438" s="1">
        <v>14.5</v>
      </c>
      <c r="FH438" s="1">
        <v>16.600000000000001</v>
      </c>
      <c r="FI438" s="1">
        <v>16.2</v>
      </c>
      <c r="FJ438" s="1">
        <v>16.899999999999999</v>
      </c>
      <c r="FK438" s="1">
        <v>14.9</v>
      </c>
      <c r="FL438" s="1">
        <v>14.7</v>
      </c>
      <c r="FM438" s="1">
        <v>16.5</v>
      </c>
      <c r="FN438" s="1">
        <v>17.899999999999999</v>
      </c>
      <c r="FO438" s="1">
        <v>17.2</v>
      </c>
      <c r="FP438" s="1">
        <v>17.899999999999999</v>
      </c>
      <c r="FQ438" s="1">
        <v>16.399999999999999</v>
      </c>
      <c r="FR438" s="1">
        <v>16.399999999999999</v>
      </c>
      <c r="FS438" s="1">
        <v>18.2</v>
      </c>
      <c r="FT438" s="1">
        <v>14.6</v>
      </c>
      <c r="FU438" s="1">
        <v>16.3</v>
      </c>
      <c r="FV438" s="1">
        <v>17.399999999999999</v>
      </c>
      <c r="FW438" s="1">
        <v>16.3</v>
      </c>
      <c r="FX438" s="1">
        <v>16.7</v>
      </c>
      <c r="FY438" s="1">
        <v>16.3</v>
      </c>
      <c r="FZ438" s="1">
        <v>16</v>
      </c>
      <c r="GA438" s="1">
        <v>18.600000000000001</v>
      </c>
      <c r="GB438" s="1">
        <v>18</v>
      </c>
      <c r="GC438" s="1">
        <v>13.5</v>
      </c>
      <c r="GD438" s="1">
        <v>16.8</v>
      </c>
      <c r="GE438" s="1">
        <v>17.3</v>
      </c>
      <c r="GF438" s="1">
        <v>15.5</v>
      </c>
      <c r="GG438" s="1">
        <v>16.2</v>
      </c>
      <c r="GH438" s="1">
        <v>17.2</v>
      </c>
      <c r="GI438" s="1">
        <v>17.2</v>
      </c>
      <c r="GJ438" s="1">
        <v>17.100000000000001</v>
      </c>
      <c r="GK438" s="1">
        <v>15.7</v>
      </c>
      <c r="GL438" s="1">
        <v>16.5</v>
      </c>
      <c r="GM438" s="1">
        <v>15</v>
      </c>
      <c r="GN438" s="1">
        <v>14</v>
      </c>
      <c r="GO438" s="1">
        <v>17.3</v>
      </c>
      <c r="GP438" s="1">
        <v>16.899999999999999</v>
      </c>
      <c r="GQ438" s="1">
        <v>16.399999999999999</v>
      </c>
      <c r="GR438" s="1">
        <v>16.600000000000001</v>
      </c>
      <c r="GS438" s="1">
        <v>17.8</v>
      </c>
      <c r="GT438" s="1">
        <v>17.399999999999999</v>
      </c>
      <c r="GU438" s="1">
        <v>18.2</v>
      </c>
      <c r="GV438" s="1">
        <v>17.3</v>
      </c>
      <c r="GW438" s="1">
        <v>15.8</v>
      </c>
      <c r="GX438" s="1">
        <v>15.2</v>
      </c>
      <c r="GY438" s="1">
        <v>15.5</v>
      </c>
      <c r="GZ438" s="1">
        <v>17.600000000000001</v>
      </c>
      <c r="HA438" s="1">
        <v>15.6</v>
      </c>
      <c r="HB438" s="1">
        <v>16.399999999999999</v>
      </c>
      <c r="HC438" s="1">
        <v>17.600000000000001</v>
      </c>
      <c r="HD438" s="1">
        <v>17.600000000000001</v>
      </c>
      <c r="HE438" s="1">
        <v>18</v>
      </c>
      <c r="HF438" s="1">
        <v>17.600000000000001</v>
      </c>
      <c r="HG438" s="1">
        <v>16.399999999999999</v>
      </c>
      <c r="HH438" s="1">
        <v>17.600000000000001</v>
      </c>
      <c r="HI438" s="1">
        <v>15.6</v>
      </c>
      <c r="HJ438" s="1">
        <v>16.399999999999999</v>
      </c>
      <c r="HK438" s="1">
        <v>16.3</v>
      </c>
      <c r="HL438" s="1">
        <v>15</v>
      </c>
      <c r="HM438" s="1">
        <v>14.9</v>
      </c>
      <c r="HN438" s="1">
        <v>16.5</v>
      </c>
      <c r="HO438" s="1">
        <v>17</v>
      </c>
      <c r="HP438" s="1">
        <v>17.600000000000001</v>
      </c>
      <c r="HQ438" s="1">
        <v>15.6</v>
      </c>
      <c r="HR438" s="1">
        <v>15.1</v>
      </c>
      <c r="HS438" s="1">
        <v>17.8</v>
      </c>
      <c r="HT438" s="1">
        <v>16.600000000000001</v>
      </c>
      <c r="HU438" s="1">
        <v>15.9</v>
      </c>
      <c r="HV438" s="1">
        <v>14.8</v>
      </c>
      <c r="HW438" s="1">
        <v>15.7</v>
      </c>
      <c r="HX438" s="1">
        <v>15.6</v>
      </c>
      <c r="HY438" s="1">
        <v>18.2</v>
      </c>
      <c r="HZ438" s="1">
        <v>17.3</v>
      </c>
      <c r="IA438" s="1">
        <v>15.3</v>
      </c>
      <c r="IB438" s="1">
        <v>65535</v>
      </c>
      <c r="IC438" s="1">
        <v>17.100000000000001</v>
      </c>
      <c r="ID438" s="1">
        <v>16.100000000000001</v>
      </c>
      <c r="IE438" s="1">
        <v>14.5</v>
      </c>
      <c r="IF438" s="1">
        <v>15.4</v>
      </c>
      <c r="IG438" s="1">
        <v>16.7</v>
      </c>
      <c r="IH438" s="1">
        <v>13.1</v>
      </c>
      <c r="II438" s="1">
        <v>14.5</v>
      </c>
      <c r="IJ438" s="1">
        <v>15.7</v>
      </c>
      <c r="IK438" s="1">
        <v>14.4</v>
      </c>
      <c r="IL438" s="1">
        <v>15.2</v>
      </c>
      <c r="IM438" s="1">
        <v>13.7</v>
      </c>
      <c r="IN438" s="1">
        <v>16.2</v>
      </c>
      <c r="IO438" s="1">
        <v>13.5</v>
      </c>
      <c r="IP438" s="1">
        <v>13.4</v>
      </c>
      <c r="IQ438" s="1">
        <v>16</v>
      </c>
      <c r="IR438" s="1">
        <v>16.3</v>
      </c>
      <c r="IS438" s="1">
        <v>17.100000000000001</v>
      </c>
      <c r="IT438" s="1">
        <v>14.4</v>
      </c>
      <c r="IU438" s="1">
        <v>16.5</v>
      </c>
      <c r="IV438" s="1">
        <v>15.8</v>
      </c>
      <c r="IW438" s="1">
        <v>16.399999999999999</v>
      </c>
      <c r="IX438" s="1">
        <v>14.9</v>
      </c>
      <c r="IY438" s="1">
        <v>15.5</v>
      </c>
      <c r="IZ438" s="1">
        <v>14.4</v>
      </c>
      <c r="JA438" s="1">
        <v>65535</v>
      </c>
      <c r="JB438" s="1">
        <v>15.9</v>
      </c>
      <c r="JC438" s="1">
        <v>17.3</v>
      </c>
      <c r="JD438" s="1">
        <v>18.5</v>
      </c>
      <c r="JE438" s="1">
        <v>17.7</v>
      </c>
      <c r="JF438" s="1">
        <v>17.3</v>
      </c>
      <c r="JG438" s="1">
        <v>16.399999999999999</v>
      </c>
      <c r="JH438" s="1">
        <v>17.600000000000001</v>
      </c>
      <c r="JI438" s="1">
        <v>17</v>
      </c>
      <c r="JJ438" s="1">
        <v>17</v>
      </c>
      <c r="JK438" s="1">
        <v>16.3</v>
      </c>
      <c r="JL438" s="1">
        <v>17.2</v>
      </c>
      <c r="JM438" s="1">
        <v>16.7</v>
      </c>
      <c r="JN438" s="1">
        <v>18.3</v>
      </c>
      <c r="JO438" s="1">
        <v>15.7</v>
      </c>
      <c r="JP438" s="1">
        <v>16.600000000000001</v>
      </c>
      <c r="JQ438" s="1">
        <v>17.8</v>
      </c>
      <c r="JR438" s="1">
        <v>16.2</v>
      </c>
      <c r="JS438" s="1">
        <v>17.399999999999999</v>
      </c>
      <c r="JT438" s="1">
        <v>18.100000000000001</v>
      </c>
      <c r="JU438" s="1">
        <v>16.600000000000001</v>
      </c>
      <c r="JV438" s="1">
        <v>16.2</v>
      </c>
      <c r="JW438" s="1">
        <v>17.600000000000001</v>
      </c>
      <c r="JX438" s="1">
        <v>18.2</v>
      </c>
      <c r="JY438" s="1">
        <v>16.399999999999999</v>
      </c>
      <c r="JZ438" s="1">
        <v>17</v>
      </c>
      <c r="KA438" s="1">
        <v>18.399999999999999</v>
      </c>
      <c r="KB438" s="1">
        <v>17.7</v>
      </c>
      <c r="KC438" s="1">
        <v>16.399999999999999</v>
      </c>
      <c r="KD438" s="1">
        <v>17.5</v>
      </c>
      <c r="KE438" s="1">
        <v>16.600000000000001</v>
      </c>
      <c r="KF438" s="1">
        <v>18</v>
      </c>
      <c r="KG438" s="1">
        <v>16.899999999999999</v>
      </c>
      <c r="KH438" s="1">
        <v>17.7</v>
      </c>
      <c r="KI438" s="1">
        <v>17.100000000000001</v>
      </c>
      <c r="KJ438" s="1">
        <v>16.899999999999999</v>
      </c>
      <c r="KK438" s="1">
        <v>17.899999999999999</v>
      </c>
      <c r="KL438" s="1">
        <v>16.8</v>
      </c>
      <c r="KM438" s="1">
        <v>18.2</v>
      </c>
      <c r="KN438" s="1">
        <v>16.399999999999999</v>
      </c>
      <c r="KO438" s="1">
        <v>17.399999999999999</v>
      </c>
      <c r="KP438" s="1">
        <v>17.899999999999999</v>
      </c>
      <c r="KQ438" s="1">
        <v>16.5</v>
      </c>
      <c r="KR438" s="1">
        <v>17.2</v>
      </c>
      <c r="KS438" s="1">
        <v>65535</v>
      </c>
      <c r="KT438" s="1">
        <v>65535</v>
      </c>
      <c r="KU438" s="1">
        <v>17.2</v>
      </c>
      <c r="KV438" s="1">
        <v>17.7</v>
      </c>
      <c r="KW438" s="1">
        <v>15.7</v>
      </c>
      <c r="KX438" s="1">
        <v>18.7</v>
      </c>
      <c r="KY438" s="1">
        <v>17.5</v>
      </c>
      <c r="KZ438" s="1">
        <v>18.600000000000001</v>
      </c>
      <c r="LA438" s="1">
        <v>17</v>
      </c>
      <c r="LB438" s="1">
        <v>15.5</v>
      </c>
      <c r="LC438" s="1">
        <v>15.9</v>
      </c>
      <c r="LD438" s="1">
        <v>17.5</v>
      </c>
      <c r="LE438" s="1">
        <v>19.3</v>
      </c>
      <c r="LF438" s="1">
        <v>17.600000000000001</v>
      </c>
      <c r="LG438" s="1">
        <v>18.7</v>
      </c>
      <c r="LH438" s="1">
        <v>18.8</v>
      </c>
      <c r="LI438" s="1">
        <v>17.5</v>
      </c>
      <c r="LJ438" s="1">
        <v>16.399999999999999</v>
      </c>
      <c r="LK438" s="1">
        <v>17.8</v>
      </c>
      <c r="LL438" s="1">
        <v>17.7</v>
      </c>
      <c r="LM438" s="1">
        <v>17.3</v>
      </c>
      <c r="LN438" s="1">
        <v>16.2</v>
      </c>
      <c r="LO438" s="1">
        <v>17.5</v>
      </c>
      <c r="LP438" s="1">
        <v>16.8</v>
      </c>
      <c r="LQ438" s="1">
        <v>17.3</v>
      </c>
      <c r="LR438" s="1">
        <v>18.3</v>
      </c>
      <c r="LS438" s="1">
        <v>17</v>
      </c>
      <c r="LT438" s="1">
        <v>16.5</v>
      </c>
      <c r="LU438" s="1">
        <v>17.3</v>
      </c>
      <c r="LV438" s="1">
        <v>17.100000000000001</v>
      </c>
      <c r="LW438" s="1">
        <v>15</v>
      </c>
      <c r="LX438" s="1">
        <v>17.8</v>
      </c>
      <c r="LY438" s="1">
        <v>16.600000000000001</v>
      </c>
      <c r="LZ438" s="1">
        <v>18.2</v>
      </c>
      <c r="MA438" s="1">
        <v>17.100000000000001</v>
      </c>
      <c r="MB438" s="1">
        <v>17.5</v>
      </c>
      <c r="MC438" s="1">
        <v>18.2</v>
      </c>
      <c r="MD438" s="1">
        <v>17.399999999999999</v>
      </c>
      <c r="ME438" s="1">
        <v>65535</v>
      </c>
      <c r="MF438" s="1">
        <v>65535</v>
      </c>
      <c r="MG438" s="1">
        <v>65535</v>
      </c>
      <c r="MH438" s="1">
        <v>65535</v>
      </c>
      <c r="MI438" s="1">
        <v>65535</v>
      </c>
      <c r="MJ438" s="1">
        <v>65535</v>
      </c>
      <c r="MK438" s="1">
        <v>65535</v>
      </c>
      <c r="ML438" s="1">
        <v>65535</v>
      </c>
      <c r="MM438" s="1">
        <v>65535</v>
      </c>
      <c r="MN438" s="1">
        <v>65535</v>
      </c>
      <c r="MO438" s="1">
        <v>65535</v>
      </c>
      <c r="MP438" s="1">
        <v>65535</v>
      </c>
      <c r="MQ438" s="1">
        <v>65535</v>
      </c>
      <c r="MR438" s="1">
        <v>65535</v>
      </c>
      <c r="MS438" s="1">
        <v>65535</v>
      </c>
      <c r="MT438" s="1">
        <v>65535</v>
      </c>
      <c r="MU438" s="1">
        <v>65535</v>
      </c>
      <c r="MV438" s="1">
        <v>65535</v>
      </c>
      <c r="MW438" s="1">
        <v>65535</v>
      </c>
      <c r="MX438" s="1">
        <v>65535</v>
      </c>
      <c r="MY438" s="1">
        <v>65535</v>
      </c>
      <c r="MZ438" s="1">
        <v>65535</v>
      </c>
      <c r="NA438" s="1">
        <v>65535</v>
      </c>
      <c r="NB438" s="1">
        <v>65535</v>
      </c>
      <c r="NC438" s="1">
        <v>65535</v>
      </c>
      <c r="ND438" s="1">
        <v>65535</v>
      </c>
      <c r="NE438" s="1">
        <v>65535</v>
      </c>
      <c r="NF438" s="1">
        <v>65535</v>
      </c>
      <c r="NG438" s="1">
        <v>65535</v>
      </c>
      <c r="NH438" s="1">
        <v>65535</v>
      </c>
      <c r="NI438" s="1">
        <v>18</v>
      </c>
      <c r="NJ438" s="6">
        <f t="shared" si="319"/>
        <v>0.90322580645161288</v>
      </c>
      <c r="NK438" s="3">
        <f t="shared" si="320"/>
        <v>0.9642857142857143</v>
      </c>
      <c r="NL438" s="3">
        <f t="shared" si="321"/>
        <v>1</v>
      </c>
      <c r="NM438" s="3">
        <f t="shared" si="322"/>
        <v>0.6333333333333333</v>
      </c>
      <c r="NN438" s="3">
        <f t="shared" si="323"/>
        <v>0.25806451612903225</v>
      </c>
      <c r="NO438" s="3">
        <f t="shared" si="324"/>
        <v>1</v>
      </c>
      <c r="NP438" s="3">
        <f t="shared" si="325"/>
        <v>1</v>
      </c>
      <c r="NQ438" s="3">
        <f t="shared" si="326"/>
        <v>0.967741935483871</v>
      </c>
      <c r="NR438" s="3">
        <f t="shared" si="327"/>
        <v>0.96666666666666667</v>
      </c>
      <c r="NS438" s="3">
        <f t="shared" si="328"/>
        <v>0.93548387096774188</v>
      </c>
      <c r="NT438" s="3">
        <f t="shared" si="329"/>
        <v>1</v>
      </c>
      <c r="NU438" s="3">
        <f t="shared" si="330"/>
        <v>3.2258064516129031E-2</v>
      </c>
      <c r="NV438" s="3">
        <f t="shared" si="331"/>
        <v>0.80273972602739729</v>
      </c>
      <c r="NW438" s="5">
        <f t="shared" si="332"/>
        <v>19.207142857142856</v>
      </c>
      <c r="NX438" s="1">
        <f t="shared" si="333"/>
        <v>20.362962962962964</v>
      </c>
      <c r="NY438" s="1">
        <f t="shared" si="334"/>
        <v>20.538709677419352</v>
      </c>
      <c r="NZ438" s="1">
        <f t="shared" si="335"/>
        <v>20.678947368421053</v>
      </c>
      <c r="OA438" s="1" t="e">
        <f t="shared" si="336"/>
        <v>#N/A</v>
      </c>
      <c r="OB438" s="1">
        <f t="shared" si="337"/>
        <v>16.313333333333336</v>
      </c>
      <c r="OC438" s="1">
        <f t="shared" si="338"/>
        <v>16.606451612903232</v>
      </c>
      <c r="OD438" s="1">
        <f t="shared" si="339"/>
        <v>15.646666666666665</v>
      </c>
      <c r="OE438" s="1">
        <f t="shared" si="340"/>
        <v>16.651724137931037</v>
      </c>
      <c r="OF438" s="1">
        <f t="shared" si="341"/>
        <v>17.320689655172409</v>
      </c>
      <c r="OG438" s="1">
        <f t="shared" si="342"/>
        <v>17.29333333333334</v>
      </c>
      <c r="OH438" s="1" t="e">
        <f t="shared" si="343"/>
        <v>#N/A</v>
      </c>
      <c r="OI438" s="111" t="e">
        <f>NA()</f>
        <v>#N/A</v>
      </c>
      <c r="OJ438" s="112" t="e">
        <f>NA()</f>
        <v>#N/A</v>
      </c>
      <c r="OK438" s="112" t="e">
        <f>NA()</f>
        <v>#N/A</v>
      </c>
      <c r="OL438" s="112" t="e">
        <f>NA()</f>
        <v>#N/A</v>
      </c>
      <c r="OM438" s="112" t="e">
        <f>NA()</f>
        <v>#N/A</v>
      </c>
      <c r="ON438" s="112" t="e">
        <f>NA()</f>
        <v>#N/A</v>
      </c>
      <c r="OO438" s="112" t="e">
        <f>NA()</f>
        <v>#N/A</v>
      </c>
      <c r="OP438" s="112" t="e">
        <f>NA()</f>
        <v>#N/A</v>
      </c>
      <c r="OQ438" s="112" t="e">
        <f>NA()</f>
        <v>#N/A</v>
      </c>
      <c r="OR438" s="112" t="e">
        <f>NA()</f>
        <v>#N/A</v>
      </c>
      <c r="OS438" s="112" t="e">
        <f>NA()</f>
        <v>#N/A</v>
      </c>
      <c r="OT438" s="112" t="e">
        <f>NA()</f>
        <v>#N/A</v>
      </c>
      <c r="OU438" s="5" t="e">
        <f t="shared" si="392"/>
        <v>#N/A</v>
      </c>
      <c r="OV438" s="1" t="e">
        <f t="shared" si="393"/>
        <v>#N/A</v>
      </c>
      <c r="OW438" s="1" t="e">
        <f t="shared" si="394"/>
        <v>#N/A</v>
      </c>
      <c r="OX438" s="1" t="e">
        <f t="shared" si="395"/>
        <v>#N/A</v>
      </c>
      <c r="OY438" s="1" t="e">
        <f t="shared" si="396"/>
        <v>#N/A</v>
      </c>
      <c r="OZ438" s="1" t="e">
        <f t="shared" si="397"/>
        <v>#N/A</v>
      </c>
      <c r="PA438" s="1" t="e">
        <f t="shared" si="398"/>
        <v>#N/A</v>
      </c>
      <c r="PB438" s="1" t="e">
        <f t="shared" si="399"/>
        <v>#N/A</v>
      </c>
      <c r="PC438" s="1" t="e">
        <f t="shared" si="400"/>
        <v>#N/A</v>
      </c>
      <c r="PD438" s="1" t="e">
        <f t="shared" si="401"/>
        <v>#N/A</v>
      </c>
      <c r="PE438" s="1" t="e">
        <f t="shared" si="402"/>
        <v>#N/A</v>
      </c>
      <c r="PF438" s="1" t="e">
        <f t="shared" si="403"/>
        <v>#N/A</v>
      </c>
      <c r="PG438" s="111" t="e">
        <f>NA()</f>
        <v>#N/A</v>
      </c>
      <c r="PH438" s="112" t="e">
        <f>NA()</f>
        <v>#N/A</v>
      </c>
      <c r="PI438" s="112" t="e">
        <f>NA()</f>
        <v>#N/A</v>
      </c>
      <c r="PJ438" s="112" t="e">
        <f>NA()</f>
        <v>#N/A</v>
      </c>
      <c r="PK438" s="112" t="e">
        <f>NA()</f>
        <v>#N/A</v>
      </c>
      <c r="PL438" s="112" t="e">
        <f>NA()</f>
        <v>#N/A</v>
      </c>
      <c r="PM438" s="112" t="e">
        <f>NA()</f>
        <v>#N/A</v>
      </c>
      <c r="PN438" s="112" t="e">
        <f>NA()</f>
        <v>#N/A</v>
      </c>
      <c r="PO438" s="112" t="e">
        <f>NA()</f>
        <v>#N/A</v>
      </c>
      <c r="PP438" s="112" t="e">
        <f>NA()</f>
        <v>#N/A</v>
      </c>
      <c r="PQ438" s="112" t="e">
        <f>NA()</f>
        <v>#N/A</v>
      </c>
      <c r="PR438" s="137" t="e">
        <f>NA()</f>
        <v>#N/A</v>
      </c>
      <c r="PS438" s="5">
        <f t="array" ref="PS438">+IF(ISERROR($NW438)=FALSE,MIN(IF($H438:$AL438&lt;65534,$H438:$AL438,"")),NA())</f>
        <v>16.2</v>
      </c>
      <c r="PT438" s="1">
        <f t="array" ref="PT438">+IF(ISERROR($NX438)=FALSE,MIN(IF($AM438:$BN438&lt;65534,$AM438:$BN438,"")),NA())</f>
        <v>18.100000000000001</v>
      </c>
      <c r="PU438" s="1">
        <f t="array" ref="PU438">+IF(ISERROR($NY438)=FALSE,MIN(IF($BP438:$CT438&lt;65534,$BP438:$CT438,"")),NA())</f>
        <v>18.3</v>
      </c>
      <c r="PV438" s="1">
        <f t="array" ref="PV438">+IF(ISERROR($NZ438)=FALSE,MIN(IF($CU438:$DX438&lt;65534,$CU438:$DX438,"")),NA())</f>
        <v>18.600000000000001</v>
      </c>
      <c r="PW438" s="1" t="e">
        <f t="array" ref="PW438">+IF(ISERROR($OA438)=FALSE,MIN(IF($DY438:$FC438&lt;65534,$DY438:$FC438,"")),NA())</f>
        <v>#N/A</v>
      </c>
      <c r="PX438" s="1">
        <f t="array" ref="PX438">+IF(ISERROR($OB438)=FALSE,MIN(IF($FD438:$GG438&lt;65534,$FD438:$GG438,"")),NA())</f>
        <v>13.5</v>
      </c>
      <c r="PY438" s="1">
        <f t="array" ref="PY438">+IF(ISERROR($OC438)=FALSE,MIN(IF($GH438:$HL438&lt;65534,$GH438:$HL438,"")),NA())</f>
        <v>14</v>
      </c>
      <c r="PZ438" s="1">
        <f t="array" ref="PZ438">+IF(ISERROR($OD438)=FALSE,MIN(IF($HM438:$IQ438&lt;65534,$HM438:$IQ438,"")),NA())</f>
        <v>13.1</v>
      </c>
      <c r="QA438" s="1">
        <f t="array" ref="QA438">+IF(ISERROR($OE438)=FALSE,MIN(IF($IR438:$JU438&lt;65534,$IR438:$JU438,"")),NA())</f>
        <v>14.4</v>
      </c>
      <c r="QB438" s="1">
        <f t="array" ref="QB438">+IF(ISERROR($OF438)=FALSE,MIN(IF($JV438:$KZ438&lt;65534,$JV438:$KZ438,"")),NA())</f>
        <v>15.7</v>
      </c>
      <c r="QC438" s="1">
        <f t="array" ref="QC438">+IF(ISERROR($OG438)=FALSE,MIN(IF($LA438:$MD438&lt;65534,$LA438:$MD438,"")),NA())</f>
        <v>15</v>
      </c>
      <c r="QD438" s="1" t="e">
        <f t="array" ref="QD438">+IF(ISERROR($OH438)=FALSE,MIN(IF($ME438:$NI438&lt;65534,$ME438:$NI438,"")),NA())</f>
        <v>#N/A</v>
      </c>
      <c r="QE438" s="5" t="e">
        <f t="shared" si="404"/>
        <v>#N/A</v>
      </c>
      <c r="QF438" s="1" t="e">
        <f t="shared" si="405"/>
        <v>#N/A</v>
      </c>
      <c r="QG438" s="1" t="e">
        <f t="shared" si="406"/>
        <v>#N/A</v>
      </c>
      <c r="QH438" s="1" t="e">
        <f t="shared" si="407"/>
        <v>#N/A</v>
      </c>
      <c r="QI438" s="1" t="e">
        <f t="shared" si="408"/>
        <v>#N/A</v>
      </c>
      <c r="QJ438" s="1" t="e">
        <f t="shared" si="409"/>
        <v>#N/A</v>
      </c>
      <c r="QK438" s="1" t="e">
        <f t="shared" si="410"/>
        <v>#N/A</v>
      </c>
      <c r="QL438" s="1" t="e">
        <f t="shared" si="411"/>
        <v>#N/A</v>
      </c>
      <c r="QM438" s="1" t="e">
        <f t="shared" si="412"/>
        <v>#N/A</v>
      </c>
      <c r="QN438" s="1" t="e">
        <f t="shared" si="413"/>
        <v>#N/A</v>
      </c>
      <c r="QO438" s="1" t="e">
        <f t="shared" si="414"/>
        <v>#N/A</v>
      </c>
      <c r="QP438" s="1" t="e">
        <f t="shared" si="415"/>
        <v>#N/A</v>
      </c>
      <c r="QQ438" s="5" t="s">
        <v>893</v>
      </c>
    </row>
    <row r="439" spans="1:459" s="1" customFormat="1" x14ac:dyDescent="0.2">
      <c r="A439" s="107">
        <v>26125290</v>
      </c>
      <c r="B439" s="108">
        <v>-75.690694444444446</v>
      </c>
      <c r="C439" s="108">
        <v>4.5315833333333329</v>
      </c>
      <c r="D439" s="109">
        <v>1485</v>
      </c>
      <c r="E439" s="110" t="s">
        <v>25</v>
      </c>
      <c r="F439" s="110" t="s">
        <v>25</v>
      </c>
      <c r="G439" s="110" t="s">
        <v>313</v>
      </c>
      <c r="H439" s="1">
        <v>65535</v>
      </c>
      <c r="I439" s="1">
        <v>65535</v>
      </c>
      <c r="J439" s="1">
        <v>65535</v>
      </c>
      <c r="K439" s="1">
        <v>65535</v>
      </c>
      <c r="L439" s="1">
        <v>65535</v>
      </c>
      <c r="M439" s="1">
        <v>65535</v>
      </c>
      <c r="N439" s="1">
        <v>65535</v>
      </c>
      <c r="O439" s="1">
        <v>65535</v>
      </c>
      <c r="P439" s="1">
        <v>65535</v>
      </c>
      <c r="Q439" s="1">
        <v>65535</v>
      </c>
      <c r="R439" s="1">
        <v>65535</v>
      </c>
      <c r="S439" s="1">
        <v>65535</v>
      </c>
      <c r="T439" s="1">
        <v>65535</v>
      </c>
      <c r="U439" s="1">
        <v>65535</v>
      </c>
      <c r="V439" s="1">
        <v>65535</v>
      </c>
      <c r="W439" s="1">
        <v>65535</v>
      </c>
      <c r="X439" s="1">
        <v>65535</v>
      </c>
      <c r="Y439" s="1">
        <v>65535</v>
      </c>
      <c r="Z439" s="1">
        <v>65535</v>
      </c>
      <c r="AA439" s="1">
        <v>65535</v>
      </c>
      <c r="AB439" s="1">
        <v>65535</v>
      </c>
      <c r="AC439" s="1">
        <v>65535</v>
      </c>
      <c r="AD439" s="1">
        <v>65535</v>
      </c>
      <c r="AE439" s="1">
        <v>65535</v>
      </c>
      <c r="AF439" s="1">
        <v>65535</v>
      </c>
      <c r="AG439" s="1">
        <v>65535</v>
      </c>
      <c r="AH439" s="1">
        <v>65535</v>
      </c>
      <c r="AI439" s="1">
        <v>65535</v>
      </c>
      <c r="AJ439" s="1">
        <v>65535</v>
      </c>
      <c r="AK439" s="1">
        <v>65535</v>
      </c>
      <c r="AL439" s="1">
        <v>65535</v>
      </c>
      <c r="AM439" s="1">
        <v>65535</v>
      </c>
      <c r="AN439" s="1">
        <v>65535</v>
      </c>
      <c r="AO439" s="1">
        <v>65535</v>
      </c>
      <c r="AP439" s="1">
        <v>65535</v>
      </c>
      <c r="AQ439" s="1">
        <v>65535</v>
      </c>
      <c r="AR439" s="1">
        <v>65535</v>
      </c>
      <c r="AS439" s="1">
        <v>65535</v>
      </c>
      <c r="AT439" s="1">
        <v>65535</v>
      </c>
      <c r="AU439" s="1">
        <v>65535</v>
      </c>
      <c r="AV439" s="1">
        <v>65535</v>
      </c>
      <c r="AW439" s="1">
        <v>65535</v>
      </c>
      <c r="AX439" s="1">
        <v>65535</v>
      </c>
      <c r="AY439" s="1">
        <v>65535</v>
      </c>
      <c r="AZ439" s="1">
        <v>65535</v>
      </c>
      <c r="BA439" s="1">
        <v>65535</v>
      </c>
      <c r="BB439" s="1">
        <v>65535</v>
      </c>
      <c r="BC439" s="1">
        <v>65535</v>
      </c>
      <c r="BD439" s="1">
        <v>65535</v>
      </c>
      <c r="BE439" s="1">
        <v>65535</v>
      </c>
      <c r="BF439" s="1">
        <v>65535</v>
      </c>
      <c r="BG439" s="1">
        <v>65535</v>
      </c>
      <c r="BH439" s="1">
        <v>65535</v>
      </c>
      <c r="BI439" s="1">
        <v>65535</v>
      </c>
      <c r="BJ439" s="1">
        <v>65535</v>
      </c>
      <c r="BK439" s="1">
        <v>65535</v>
      </c>
      <c r="BL439" s="1">
        <v>65535</v>
      </c>
      <c r="BM439" s="1">
        <v>65535</v>
      </c>
      <c r="BN439" s="1">
        <v>65535</v>
      </c>
      <c r="BO439" s="102"/>
      <c r="BP439" s="1">
        <v>65535</v>
      </c>
      <c r="BQ439" s="1">
        <v>65535</v>
      </c>
      <c r="BR439" s="1">
        <v>65535</v>
      </c>
      <c r="BS439" s="1">
        <v>65535</v>
      </c>
      <c r="BT439" s="1">
        <v>65535</v>
      </c>
      <c r="BU439" s="1">
        <v>65535</v>
      </c>
      <c r="BV439" s="1">
        <v>65535</v>
      </c>
      <c r="BW439" s="1">
        <v>65535</v>
      </c>
      <c r="BX439" s="1">
        <v>65535</v>
      </c>
      <c r="BY439" s="1">
        <v>65535</v>
      </c>
      <c r="BZ439" s="1">
        <v>65535</v>
      </c>
      <c r="CA439" s="1">
        <v>65535</v>
      </c>
      <c r="CB439" s="1">
        <v>65535</v>
      </c>
      <c r="CC439" s="1">
        <v>65535</v>
      </c>
      <c r="CD439" s="1">
        <v>65535</v>
      </c>
      <c r="CE439" s="1">
        <v>65535</v>
      </c>
      <c r="CF439" s="1">
        <v>65535</v>
      </c>
      <c r="CG439" s="1">
        <v>65535</v>
      </c>
      <c r="CH439" s="1">
        <v>65535</v>
      </c>
      <c r="CI439" s="1">
        <v>65535</v>
      </c>
      <c r="CJ439" s="1">
        <v>65535</v>
      </c>
      <c r="CK439" s="1">
        <v>65535</v>
      </c>
      <c r="CL439" s="1">
        <v>65535</v>
      </c>
      <c r="CM439" s="1">
        <v>65535</v>
      </c>
      <c r="CN439" s="1">
        <v>65535</v>
      </c>
      <c r="CO439" s="1">
        <v>65535</v>
      </c>
      <c r="CP439" s="1">
        <v>65535</v>
      </c>
      <c r="CQ439" s="1">
        <v>65535</v>
      </c>
      <c r="CR439" s="1">
        <v>65535</v>
      </c>
      <c r="CS439" s="1">
        <v>65535</v>
      </c>
      <c r="CT439" s="1">
        <v>65535</v>
      </c>
      <c r="CU439" s="1">
        <v>65535</v>
      </c>
      <c r="CV439" s="1">
        <v>65535</v>
      </c>
      <c r="CW439" s="1">
        <v>18.600000000000001</v>
      </c>
      <c r="CX439" s="1">
        <v>21.2</v>
      </c>
      <c r="CY439" s="1">
        <v>21.4</v>
      </c>
      <c r="CZ439" s="1">
        <v>19.899999999999999</v>
      </c>
      <c r="DA439" s="1">
        <v>20.100000000000001</v>
      </c>
      <c r="DB439" s="1">
        <v>20.100000000000001</v>
      </c>
      <c r="DC439" s="1">
        <v>21.9</v>
      </c>
      <c r="DD439" s="1">
        <v>20.7</v>
      </c>
      <c r="DE439" s="1">
        <v>20.7</v>
      </c>
      <c r="DF439" s="1">
        <v>20.399999999999999</v>
      </c>
      <c r="DG439" s="1">
        <v>21.5</v>
      </c>
      <c r="DH439" s="1">
        <v>20.399999999999999</v>
      </c>
      <c r="DI439" s="1">
        <v>20.8</v>
      </c>
      <c r="DJ439" s="1">
        <v>19.8</v>
      </c>
      <c r="DK439" s="1">
        <v>21.1</v>
      </c>
      <c r="DL439" s="1">
        <v>21.3</v>
      </c>
      <c r="DM439" s="1">
        <v>21.8</v>
      </c>
      <c r="DN439" s="1">
        <v>20.399999999999999</v>
      </c>
      <c r="DO439" s="1">
        <v>20.8</v>
      </c>
      <c r="DP439" s="1">
        <v>65535</v>
      </c>
      <c r="DQ439" s="1">
        <v>65535</v>
      </c>
      <c r="DR439" s="1">
        <v>65535</v>
      </c>
      <c r="DS439" s="1">
        <v>65535</v>
      </c>
      <c r="DT439" s="1">
        <v>65535</v>
      </c>
      <c r="DU439" s="1">
        <v>65535</v>
      </c>
      <c r="DV439" s="1">
        <v>65535</v>
      </c>
      <c r="DW439" s="1">
        <v>65535</v>
      </c>
      <c r="DX439" s="1">
        <v>65535</v>
      </c>
      <c r="DY439" s="1">
        <v>65535</v>
      </c>
      <c r="DZ439" s="1">
        <v>65535</v>
      </c>
      <c r="EA439" s="1">
        <v>65535</v>
      </c>
      <c r="EB439" s="1">
        <v>65535</v>
      </c>
      <c r="EC439" s="1">
        <v>65535</v>
      </c>
      <c r="ED439" s="1">
        <v>65535</v>
      </c>
      <c r="EE439" s="1">
        <v>65535</v>
      </c>
      <c r="EF439" s="1">
        <v>65535</v>
      </c>
      <c r="EG439" s="1">
        <v>65535</v>
      </c>
      <c r="EH439" s="1">
        <v>65535</v>
      </c>
      <c r="EI439" s="1">
        <v>65535</v>
      </c>
      <c r="EJ439" s="1">
        <v>65535</v>
      </c>
      <c r="EK439" s="1">
        <v>65535</v>
      </c>
      <c r="EL439" s="1">
        <v>65535</v>
      </c>
      <c r="EM439" s="1">
        <v>65535</v>
      </c>
      <c r="EN439" s="1">
        <v>65535</v>
      </c>
      <c r="EO439" s="1">
        <v>65535</v>
      </c>
      <c r="EP439" s="1">
        <v>65535</v>
      </c>
      <c r="EQ439" s="1">
        <v>65535</v>
      </c>
      <c r="ER439" s="1">
        <v>65535</v>
      </c>
      <c r="ES439" s="1">
        <v>65535</v>
      </c>
      <c r="ET439" s="1">
        <v>65535</v>
      </c>
      <c r="EU439" s="1">
        <v>65535</v>
      </c>
      <c r="EV439" s="1">
        <v>12.3</v>
      </c>
      <c r="EW439" s="1">
        <v>15.3</v>
      </c>
      <c r="EX439" s="1">
        <v>12.4</v>
      </c>
      <c r="EY439" s="1">
        <v>15.3</v>
      </c>
      <c r="EZ439" s="1">
        <v>14.7</v>
      </c>
      <c r="FA439" s="1">
        <v>13.6</v>
      </c>
      <c r="FB439" s="1">
        <v>15.1</v>
      </c>
      <c r="FC439" s="1">
        <v>14.9</v>
      </c>
      <c r="FD439" s="1">
        <v>15.6</v>
      </c>
      <c r="FE439" s="1">
        <v>14.6</v>
      </c>
      <c r="FF439" s="1">
        <v>15.4</v>
      </c>
      <c r="FG439" s="1">
        <v>14.5</v>
      </c>
      <c r="FH439" s="1">
        <v>16.600000000000001</v>
      </c>
      <c r="FI439" s="1">
        <v>16.2</v>
      </c>
      <c r="FJ439" s="1">
        <v>16.899999999999999</v>
      </c>
      <c r="FK439" s="1">
        <v>14.9</v>
      </c>
      <c r="FL439" s="1">
        <v>14.7</v>
      </c>
      <c r="FM439" s="1">
        <v>16.5</v>
      </c>
      <c r="FN439" s="1">
        <v>17.899999999999999</v>
      </c>
      <c r="FO439" s="1">
        <v>17.2</v>
      </c>
      <c r="FP439" s="1">
        <v>17.899999999999999</v>
      </c>
      <c r="FQ439" s="1">
        <v>16.399999999999999</v>
      </c>
      <c r="FR439" s="1">
        <v>16.399999999999999</v>
      </c>
      <c r="FS439" s="1">
        <v>18.2</v>
      </c>
      <c r="FT439" s="1">
        <v>14.6</v>
      </c>
      <c r="FU439" s="1">
        <v>16.3</v>
      </c>
      <c r="FV439" s="1">
        <v>17.399999999999999</v>
      </c>
      <c r="FW439" s="1">
        <v>16.3</v>
      </c>
      <c r="FX439" s="1">
        <v>16.7</v>
      </c>
      <c r="FY439" s="1">
        <v>16.3</v>
      </c>
      <c r="FZ439" s="1">
        <v>16</v>
      </c>
      <c r="GA439" s="1">
        <v>18.600000000000001</v>
      </c>
      <c r="GB439" s="1">
        <v>18</v>
      </c>
      <c r="GC439" s="1">
        <v>13.5</v>
      </c>
      <c r="GD439" s="1">
        <v>16.8</v>
      </c>
      <c r="GE439" s="1">
        <v>17.3</v>
      </c>
      <c r="GF439" s="1">
        <v>15.5</v>
      </c>
      <c r="GG439" s="1">
        <v>16.2</v>
      </c>
      <c r="GH439" s="1">
        <v>17.2</v>
      </c>
      <c r="GI439" s="1">
        <v>17.2</v>
      </c>
      <c r="GJ439" s="1">
        <v>17.100000000000001</v>
      </c>
      <c r="GK439" s="1">
        <v>15.7</v>
      </c>
      <c r="GL439" s="1">
        <v>16.5</v>
      </c>
      <c r="GM439" s="1">
        <v>15</v>
      </c>
      <c r="GN439" s="1">
        <v>14</v>
      </c>
      <c r="GO439" s="1">
        <v>17.3</v>
      </c>
      <c r="GP439" s="1">
        <v>16.899999999999999</v>
      </c>
      <c r="GQ439" s="1">
        <v>16.399999999999999</v>
      </c>
      <c r="GR439" s="1">
        <v>16.600000000000001</v>
      </c>
      <c r="GS439" s="1">
        <v>17.8</v>
      </c>
      <c r="GT439" s="1">
        <v>17.399999999999999</v>
      </c>
      <c r="GU439" s="1">
        <v>18.2</v>
      </c>
      <c r="GV439" s="1">
        <v>17.3</v>
      </c>
      <c r="GW439" s="1">
        <v>15.8</v>
      </c>
      <c r="GX439" s="1">
        <v>15.2</v>
      </c>
      <c r="GY439" s="1">
        <v>15.5</v>
      </c>
      <c r="GZ439" s="1">
        <v>17.600000000000001</v>
      </c>
      <c r="HA439" s="1">
        <v>15.6</v>
      </c>
      <c r="HB439" s="1">
        <v>16.399999999999999</v>
      </c>
      <c r="HC439" s="1">
        <v>17.600000000000001</v>
      </c>
      <c r="HD439" s="1">
        <v>17.600000000000001</v>
      </c>
      <c r="HE439" s="1">
        <v>18</v>
      </c>
      <c r="HF439" s="1">
        <v>17.600000000000001</v>
      </c>
      <c r="HG439" s="1">
        <v>16.399999999999999</v>
      </c>
      <c r="HH439" s="1">
        <v>17.600000000000001</v>
      </c>
      <c r="HI439" s="1">
        <v>15.6</v>
      </c>
      <c r="HJ439" s="1">
        <v>16.399999999999999</v>
      </c>
      <c r="HK439" s="1">
        <v>16.3</v>
      </c>
      <c r="HL439" s="1">
        <v>15</v>
      </c>
      <c r="HM439" s="1">
        <v>14.9</v>
      </c>
      <c r="HN439" s="1">
        <v>16.5</v>
      </c>
      <c r="HO439" s="1">
        <v>17</v>
      </c>
      <c r="HP439" s="1">
        <v>17.600000000000001</v>
      </c>
      <c r="HQ439" s="1">
        <v>15.6</v>
      </c>
      <c r="HR439" s="1">
        <v>15.1</v>
      </c>
      <c r="HS439" s="1">
        <v>17.8</v>
      </c>
      <c r="HT439" s="1">
        <v>16.600000000000001</v>
      </c>
      <c r="HU439" s="1">
        <v>15.9</v>
      </c>
      <c r="HV439" s="1">
        <v>14.8</v>
      </c>
      <c r="HW439" s="1">
        <v>15.7</v>
      </c>
      <c r="HX439" s="1">
        <v>15.6</v>
      </c>
      <c r="HY439" s="1">
        <v>18.2</v>
      </c>
      <c r="HZ439" s="1">
        <v>17.3</v>
      </c>
      <c r="IA439" s="1">
        <v>15.3</v>
      </c>
      <c r="IB439" s="1">
        <v>65535</v>
      </c>
      <c r="IC439" s="1">
        <v>17.100000000000001</v>
      </c>
      <c r="ID439" s="1">
        <v>16.100000000000001</v>
      </c>
      <c r="IE439" s="1">
        <v>14.5</v>
      </c>
      <c r="IF439" s="1">
        <v>15.4</v>
      </c>
      <c r="IG439" s="1">
        <v>16.7</v>
      </c>
      <c r="IH439" s="1">
        <v>13.1</v>
      </c>
      <c r="II439" s="1">
        <v>14.5</v>
      </c>
      <c r="IJ439" s="1">
        <v>15.7</v>
      </c>
      <c r="IK439" s="1">
        <v>14.4</v>
      </c>
      <c r="IL439" s="1">
        <v>15.2</v>
      </c>
      <c r="IM439" s="1">
        <v>13.7</v>
      </c>
      <c r="IN439" s="1">
        <v>16.2</v>
      </c>
      <c r="IO439" s="1">
        <v>13.5</v>
      </c>
      <c r="IP439" s="1">
        <v>13.4</v>
      </c>
      <c r="IQ439" s="1">
        <v>16</v>
      </c>
      <c r="IR439" s="1">
        <v>16.3</v>
      </c>
      <c r="IS439" s="1">
        <v>17.100000000000001</v>
      </c>
      <c r="IT439" s="1">
        <v>14.4</v>
      </c>
      <c r="IU439" s="1">
        <v>16.5</v>
      </c>
      <c r="IV439" s="1">
        <v>15.8</v>
      </c>
      <c r="IW439" s="1">
        <v>16.399999999999999</v>
      </c>
      <c r="IX439" s="1">
        <v>14.9</v>
      </c>
      <c r="IY439" s="1">
        <v>15.5</v>
      </c>
      <c r="IZ439" s="1">
        <v>14.4</v>
      </c>
      <c r="JA439" s="1">
        <v>65535</v>
      </c>
      <c r="JB439" s="1">
        <v>15.9</v>
      </c>
      <c r="JC439" s="1">
        <v>17.3</v>
      </c>
      <c r="JD439" s="1">
        <v>18.5</v>
      </c>
      <c r="JE439" s="1">
        <v>17.7</v>
      </c>
      <c r="JF439" s="1">
        <v>17.3</v>
      </c>
      <c r="JG439" s="1">
        <v>16.399999999999999</v>
      </c>
      <c r="JH439" s="1">
        <v>17.600000000000001</v>
      </c>
      <c r="JI439" s="1">
        <v>17</v>
      </c>
      <c r="JJ439" s="1">
        <v>17</v>
      </c>
      <c r="JK439" s="1">
        <v>16.3</v>
      </c>
      <c r="JL439" s="1">
        <v>17.2</v>
      </c>
      <c r="JM439" s="1">
        <v>16.7</v>
      </c>
      <c r="JN439" s="1">
        <v>18.3</v>
      </c>
      <c r="JO439" s="1">
        <v>15.7</v>
      </c>
      <c r="JP439" s="1">
        <v>16.600000000000001</v>
      </c>
      <c r="JQ439" s="1">
        <v>17.8</v>
      </c>
      <c r="JR439" s="1">
        <v>16.2</v>
      </c>
      <c r="JS439" s="1">
        <v>17.399999999999999</v>
      </c>
      <c r="JT439" s="1">
        <v>18.100000000000001</v>
      </c>
      <c r="JU439" s="1">
        <v>16.600000000000001</v>
      </c>
      <c r="JV439" s="1">
        <v>16.2</v>
      </c>
      <c r="JW439" s="1">
        <v>17.600000000000001</v>
      </c>
      <c r="JX439" s="1">
        <v>18.2</v>
      </c>
      <c r="JY439" s="1">
        <v>16.399999999999999</v>
      </c>
      <c r="JZ439" s="1">
        <v>17</v>
      </c>
      <c r="KA439" s="1">
        <v>18.399999999999999</v>
      </c>
      <c r="KB439" s="1">
        <v>17.7</v>
      </c>
      <c r="KC439" s="1">
        <v>16.399999999999999</v>
      </c>
      <c r="KD439" s="1">
        <v>17.5</v>
      </c>
      <c r="KE439" s="1">
        <v>16.600000000000001</v>
      </c>
      <c r="KF439" s="1">
        <v>18</v>
      </c>
      <c r="KG439" s="1">
        <v>16.899999999999999</v>
      </c>
      <c r="KH439" s="1">
        <v>17.7</v>
      </c>
      <c r="KI439" s="1">
        <v>17.100000000000001</v>
      </c>
      <c r="KJ439" s="1">
        <v>16.899999999999999</v>
      </c>
      <c r="KK439" s="1">
        <v>17.899999999999999</v>
      </c>
      <c r="KL439" s="1">
        <v>16.8</v>
      </c>
      <c r="KM439" s="1">
        <v>18.2</v>
      </c>
      <c r="KN439" s="1">
        <v>16.399999999999999</v>
      </c>
      <c r="KO439" s="1">
        <v>17.399999999999999</v>
      </c>
      <c r="KP439" s="1">
        <v>17.899999999999999</v>
      </c>
      <c r="KQ439" s="1">
        <v>16.5</v>
      </c>
      <c r="KR439" s="1">
        <v>17.2</v>
      </c>
      <c r="KS439" s="1">
        <v>65535</v>
      </c>
      <c r="KT439" s="1">
        <v>65535</v>
      </c>
      <c r="KU439" s="1">
        <v>65535</v>
      </c>
      <c r="KV439" s="1">
        <v>65535</v>
      </c>
      <c r="KW439" s="1">
        <v>65535</v>
      </c>
      <c r="KX439" s="1">
        <v>65535</v>
      </c>
      <c r="KY439" s="1">
        <v>65535</v>
      </c>
      <c r="KZ439" s="1">
        <v>65535</v>
      </c>
      <c r="LA439" s="1">
        <v>65535</v>
      </c>
      <c r="LB439" s="1">
        <v>65535</v>
      </c>
      <c r="LC439" s="1">
        <v>65535</v>
      </c>
      <c r="LD439" s="1">
        <v>65535</v>
      </c>
      <c r="LE439" s="1">
        <v>65535</v>
      </c>
      <c r="LF439" s="1">
        <v>65535</v>
      </c>
      <c r="LG439" s="1">
        <v>65535</v>
      </c>
      <c r="LH439" s="1">
        <v>65535</v>
      </c>
      <c r="LI439" s="1">
        <v>65535</v>
      </c>
      <c r="LJ439" s="1">
        <v>65535</v>
      </c>
      <c r="LK439" s="1">
        <v>65535</v>
      </c>
      <c r="LL439" s="1">
        <v>65535</v>
      </c>
      <c r="LM439" s="1">
        <v>65535</v>
      </c>
      <c r="LN439" s="1">
        <v>65535</v>
      </c>
      <c r="LO439" s="1">
        <v>65535</v>
      </c>
      <c r="LP439" s="1">
        <v>65535</v>
      </c>
      <c r="LQ439" s="1">
        <v>65535</v>
      </c>
      <c r="LR439" s="1">
        <v>65535</v>
      </c>
      <c r="LS439" s="1">
        <v>65535</v>
      </c>
      <c r="LT439" s="1">
        <v>65535</v>
      </c>
      <c r="LU439" s="1">
        <v>65535</v>
      </c>
      <c r="LV439" s="1">
        <v>65535</v>
      </c>
      <c r="LW439" s="1">
        <v>65535</v>
      </c>
      <c r="LX439" s="1">
        <v>65535</v>
      </c>
      <c r="LY439" s="1">
        <v>65535</v>
      </c>
      <c r="LZ439" s="1">
        <v>65535</v>
      </c>
      <c r="MA439" s="1">
        <v>65535</v>
      </c>
      <c r="MB439" s="1">
        <v>65535</v>
      </c>
      <c r="MC439" s="1">
        <v>65535</v>
      </c>
      <c r="MD439" s="1">
        <v>65535</v>
      </c>
      <c r="ME439" s="1">
        <v>65535</v>
      </c>
      <c r="MF439" s="1">
        <v>65535</v>
      </c>
      <c r="MG439" s="1">
        <v>65535</v>
      </c>
      <c r="MH439" s="1">
        <v>65535</v>
      </c>
      <c r="MI439" s="1">
        <v>65535</v>
      </c>
      <c r="MJ439" s="1">
        <v>65535</v>
      </c>
      <c r="MK439" s="1">
        <v>65535</v>
      </c>
      <c r="ML439" s="1">
        <v>65535</v>
      </c>
      <c r="MM439" s="1">
        <v>65535</v>
      </c>
      <c r="MN439" s="1">
        <v>65535</v>
      </c>
      <c r="MO439" s="1">
        <v>65535</v>
      </c>
      <c r="MP439" s="1">
        <v>65535</v>
      </c>
      <c r="MQ439" s="1">
        <v>65535</v>
      </c>
      <c r="MR439" s="1">
        <v>65535</v>
      </c>
      <c r="MS439" s="1">
        <v>65535</v>
      </c>
      <c r="MT439" s="1">
        <v>65535</v>
      </c>
      <c r="MU439" s="1">
        <v>65535</v>
      </c>
      <c r="MV439" s="1">
        <v>65535</v>
      </c>
      <c r="MW439" s="1">
        <v>65535</v>
      </c>
      <c r="MX439" s="1">
        <v>65535</v>
      </c>
      <c r="MY439" s="1">
        <v>65535</v>
      </c>
      <c r="MZ439" s="1">
        <v>65535</v>
      </c>
      <c r="NA439" s="1">
        <v>65535</v>
      </c>
      <c r="NB439" s="1">
        <v>65535</v>
      </c>
      <c r="NC439" s="1">
        <v>65535</v>
      </c>
      <c r="ND439" s="1">
        <v>65535</v>
      </c>
      <c r="NE439" s="1">
        <v>65535</v>
      </c>
      <c r="NF439" s="1">
        <v>65535</v>
      </c>
      <c r="NG439" s="1">
        <v>65535</v>
      </c>
      <c r="NH439" s="1">
        <v>65535</v>
      </c>
      <c r="NI439" s="1">
        <v>65535</v>
      </c>
      <c r="NJ439" s="6">
        <f t="shared" si="319"/>
        <v>0</v>
      </c>
      <c r="NK439" s="3">
        <f t="shared" si="320"/>
        <v>0</v>
      </c>
      <c r="NL439" s="3">
        <f t="shared" si="321"/>
        <v>0</v>
      </c>
      <c r="NM439" s="3">
        <f t="shared" si="322"/>
        <v>0.6333333333333333</v>
      </c>
      <c r="NN439" s="3">
        <f t="shared" si="323"/>
        <v>0.25806451612903225</v>
      </c>
      <c r="NO439" s="3">
        <f t="shared" si="324"/>
        <v>1</v>
      </c>
      <c r="NP439" s="3">
        <f t="shared" si="325"/>
        <v>1</v>
      </c>
      <c r="NQ439" s="3">
        <f t="shared" si="326"/>
        <v>0.967741935483871</v>
      </c>
      <c r="NR439" s="3">
        <f t="shared" si="327"/>
        <v>0.96666666666666667</v>
      </c>
      <c r="NS439" s="3">
        <f t="shared" si="328"/>
        <v>0.74193548387096775</v>
      </c>
      <c r="NT439" s="3">
        <f t="shared" si="329"/>
        <v>0</v>
      </c>
      <c r="NU439" s="3">
        <f t="shared" si="330"/>
        <v>0</v>
      </c>
      <c r="NV439" s="3">
        <f t="shared" si="331"/>
        <v>0.46575342465753422</v>
      </c>
      <c r="NW439" s="5" t="e">
        <f t="shared" si="332"/>
        <v>#N/A</v>
      </c>
      <c r="NX439" s="1" t="e">
        <f t="shared" si="333"/>
        <v>#N/A</v>
      </c>
      <c r="NY439" s="1" t="e">
        <f t="shared" si="334"/>
        <v>#N/A</v>
      </c>
      <c r="NZ439" s="1">
        <f t="shared" si="335"/>
        <v>20.678947368421053</v>
      </c>
      <c r="OA439" s="1" t="e">
        <f t="shared" si="336"/>
        <v>#N/A</v>
      </c>
      <c r="OB439" s="1">
        <f t="shared" si="337"/>
        <v>16.313333333333336</v>
      </c>
      <c r="OC439" s="1">
        <f t="shared" si="338"/>
        <v>16.606451612903232</v>
      </c>
      <c r="OD439" s="1">
        <f t="shared" si="339"/>
        <v>15.646666666666665</v>
      </c>
      <c r="OE439" s="1">
        <f t="shared" si="340"/>
        <v>16.651724137931037</v>
      </c>
      <c r="OF439" s="1">
        <f t="shared" si="341"/>
        <v>17.256521739130427</v>
      </c>
      <c r="OG439" s="1" t="e">
        <f t="shared" si="342"/>
        <v>#N/A</v>
      </c>
      <c r="OH439" s="1" t="e">
        <f t="shared" si="343"/>
        <v>#N/A</v>
      </c>
      <c r="OI439" s="111" t="e">
        <f>NA()</f>
        <v>#N/A</v>
      </c>
      <c r="OJ439" s="112" t="e">
        <f>NA()</f>
        <v>#N/A</v>
      </c>
      <c r="OK439" s="112" t="e">
        <f>NA()</f>
        <v>#N/A</v>
      </c>
      <c r="OL439" s="112" t="e">
        <f>NA()</f>
        <v>#N/A</v>
      </c>
      <c r="OM439" s="112" t="e">
        <f>NA()</f>
        <v>#N/A</v>
      </c>
      <c r="ON439" s="112" t="e">
        <f>NA()</f>
        <v>#N/A</v>
      </c>
      <c r="OO439" s="112" t="e">
        <f>NA()</f>
        <v>#N/A</v>
      </c>
      <c r="OP439" s="112" t="e">
        <f>NA()</f>
        <v>#N/A</v>
      </c>
      <c r="OQ439" s="112" t="e">
        <f>NA()</f>
        <v>#N/A</v>
      </c>
      <c r="OR439" s="112" t="e">
        <f>NA()</f>
        <v>#N/A</v>
      </c>
      <c r="OS439" s="112" t="e">
        <f>NA()</f>
        <v>#N/A</v>
      </c>
      <c r="OT439" s="112" t="e">
        <f>NA()</f>
        <v>#N/A</v>
      </c>
      <c r="OU439" s="5" t="e">
        <f t="shared" si="392"/>
        <v>#N/A</v>
      </c>
      <c r="OV439" s="1" t="e">
        <f t="shared" si="393"/>
        <v>#N/A</v>
      </c>
      <c r="OW439" s="1" t="e">
        <f t="shared" si="394"/>
        <v>#N/A</v>
      </c>
      <c r="OX439" s="1" t="e">
        <f t="shared" si="395"/>
        <v>#N/A</v>
      </c>
      <c r="OY439" s="1" t="e">
        <f t="shared" si="396"/>
        <v>#N/A</v>
      </c>
      <c r="OZ439" s="1" t="e">
        <f t="shared" si="397"/>
        <v>#N/A</v>
      </c>
      <c r="PA439" s="1" t="e">
        <f t="shared" si="398"/>
        <v>#N/A</v>
      </c>
      <c r="PB439" s="1" t="e">
        <f t="shared" si="399"/>
        <v>#N/A</v>
      </c>
      <c r="PC439" s="1" t="e">
        <f t="shared" si="400"/>
        <v>#N/A</v>
      </c>
      <c r="PD439" s="1" t="e">
        <f t="shared" si="401"/>
        <v>#N/A</v>
      </c>
      <c r="PE439" s="1" t="e">
        <f t="shared" si="402"/>
        <v>#N/A</v>
      </c>
      <c r="PF439" s="1" t="e">
        <f t="shared" si="403"/>
        <v>#N/A</v>
      </c>
      <c r="PG439" s="111" t="e">
        <f>NA()</f>
        <v>#N/A</v>
      </c>
      <c r="PH439" s="112" t="e">
        <f>NA()</f>
        <v>#N/A</v>
      </c>
      <c r="PI439" s="112" t="e">
        <f>NA()</f>
        <v>#N/A</v>
      </c>
      <c r="PJ439" s="112" t="e">
        <f>NA()</f>
        <v>#N/A</v>
      </c>
      <c r="PK439" s="112" t="e">
        <f>NA()</f>
        <v>#N/A</v>
      </c>
      <c r="PL439" s="112" t="e">
        <f>NA()</f>
        <v>#N/A</v>
      </c>
      <c r="PM439" s="112" t="e">
        <f>NA()</f>
        <v>#N/A</v>
      </c>
      <c r="PN439" s="112" t="e">
        <f>NA()</f>
        <v>#N/A</v>
      </c>
      <c r="PO439" s="112" t="e">
        <f>NA()</f>
        <v>#N/A</v>
      </c>
      <c r="PP439" s="112" t="e">
        <f>NA()</f>
        <v>#N/A</v>
      </c>
      <c r="PQ439" s="112" t="e">
        <f>NA()</f>
        <v>#N/A</v>
      </c>
      <c r="PR439" s="137" t="e">
        <f>NA()</f>
        <v>#N/A</v>
      </c>
      <c r="PS439" s="5" t="e">
        <f t="array" ref="PS439">+IF(ISERROR($NW439)=FALSE,MIN(IF($H439:$AL439&lt;65534,$H439:$AL439,"")),NA())</f>
        <v>#N/A</v>
      </c>
      <c r="PT439" s="1" t="e">
        <f t="array" ref="PT439">+IF(ISERROR($NX439)=FALSE,MIN(IF($AM439:$BN439&lt;65534,$AM439:$BN439,"")),NA())</f>
        <v>#N/A</v>
      </c>
      <c r="PU439" s="1" t="e">
        <f t="array" ref="PU439">+IF(ISERROR($NY439)=FALSE,MIN(IF($BP439:$CT439&lt;65534,$BP439:$CT439,"")),NA())</f>
        <v>#N/A</v>
      </c>
      <c r="PV439" s="1">
        <f t="array" ref="PV439">+IF(ISERROR($NZ439)=FALSE,MIN(IF($CU439:$DX439&lt;65534,$CU439:$DX439,"")),NA())</f>
        <v>18.600000000000001</v>
      </c>
      <c r="PW439" s="1" t="e">
        <f t="array" ref="PW439">+IF(ISERROR($OA439)=FALSE,MIN(IF($DY439:$FC439&lt;65534,$DY439:$FC439,"")),NA())</f>
        <v>#N/A</v>
      </c>
      <c r="PX439" s="1">
        <f t="array" ref="PX439">+IF(ISERROR($OB439)=FALSE,MIN(IF($FD439:$GG439&lt;65534,$FD439:$GG439,"")),NA())</f>
        <v>13.5</v>
      </c>
      <c r="PY439" s="1">
        <f t="array" ref="PY439">+IF(ISERROR($OC439)=FALSE,MIN(IF($GH439:$HL439&lt;65534,$GH439:$HL439,"")),NA())</f>
        <v>14</v>
      </c>
      <c r="PZ439" s="1">
        <f t="array" ref="PZ439">+IF(ISERROR($OD439)=FALSE,MIN(IF($HM439:$IQ439&lt;65534,$HM439:$IQ439,"")),NA())</f>
        <v>13.1</v>
      </c>
      <c r="QA439" s="1">
        <f t="array" ref="QA439">+IF(ISERROR($OE439)=FALSE,MIN(IF($IR439:$JU439&lt;65534,$IR439:$JU439,"")),NA())</f>
        <v>14.4</v>
      </c>
      <c r="QB439" s="1">
        <f t="array" ref="QB439">+IF(ISERROR($OF439)=FALSE,MIN(IF($JV439:$KZ439&lt;65534,$JV439:$KZ439,"")),NA())</f>
        <v>16.2</v>
      </c>
      <c r="QC439" s="1" t="e">
        <f t="array" ref="QC439">+IF(ISERROR($OG439)=FALSE,MIN(IF($LA439:$MD439&lt;65534,$LA439:$MD439,"")),NA())</f>
        <v>#N/A</v>
      </c>
      <c r="QD439" s="1" t="e">
        <f t="array" ref="QD439">+IF(ISERROR($OH439)=FALSE,MIN(IF($ME439:$NI439&lt;65534,$ME439:$NI439,"")),NA())</f>
        <v>#N/A</v>
      </c>
      <c r="QE439" s="5" t="e">
        <f t="shared" si="404"/>
        <v>#N/A</v>
      </c>
      <c r="QF439" s="1" t="e">
        <f t="shared" si="405"/>
        <v>#N/A</v>
      </c>
      <c r="QG439" s="1" t="e">
        <f t="shared" si="406"/>
        <v>#N/A</v>
      </c>
      <c r="QH439" s="1" t="e">
        <f t="shared" si="407"/>
        <v>#N/A</v>
      </c>
      <c r="QI439" s="1" t="e">
        <f t="shared" si="408"/>
        <v>#N/A</v>
      </c>
      <c r="QJ439" s="1" t="e">
        <f t="shared" si="409"/>
        <v>#N/A</v>
      </c>
      <c r="QK439" s="1" t="e">
        <f t="shared" si="410"/>
        <v>#N/A</v>
      </c>
      <c r="QL439" s="1" t="e">
        <f t="shared" si="411"/>
        <v>#N/A</v>
      </c>
      <c r="QM439" s="1" t="e">
        <f t="shared" si="412"/>
        <v>#N/A</v>
      </c>
      <c r="QN439" s="1" t="e">
        <f t="shared" si="413"/>
        <v>#N/A</v>
      </c>
      <c r="QO439" s="1" t="e">
        <f t="shared" si="414"/>
        <v>#N/A</v>
      </c>
      <c r="QP439" s="1" t="e">
        <f t="shared" si="415"/>
        <v>#N/A</v>
      </c>
      <c r="QQ439" s="5" t="s">
        <v>893</v>
      </c>
    </row>
    <row r="440" spans="1:459" s="1" customFormat="1" x14ac:dyDescent="0.2">
      <c r="A440" s="107">
        <v>26125300</v>
      </c>
      <c r="B440" s="108">
        <v>-75.596388888888882</v>
      </c>
      <c r="C440" s="108">
        <v>4.5283055555555558</v>
      </c>
      <c r="D440" s="109">
        <v>2255</v>
      </c>
      <c r="E440" s="110" t="s">
        <v>794</v>
      </c>
      <c r="F440" s="110" t="s">
        <v>794</v>
      </c>
      <c r="G440" s="110" t="s">
        <v>313</v>
      </c>
      <c r="H440" s="1">
        <v>65535</v>
      </c>
      <c r="I440" s="1">
        <v>65535</v>
      </c>
      <c r="J440" s="1">
        <v>65535</v>
      </c>
      <c r="K440" s="1">
        <v>65535</v>
      </c>
      <c r="L440" s="1">
        <v>65535</v>
      </c>
      <c r="M440" s="1">
        <v>65535</v>
      </c>
      <c r="N440" s="1">
        <v>65535</v>
      </c>
      <c r="O440" s="1">
        <v>65535</v>
      </c>
      <c r="P440" s="1">
        <v>65535</v>
      </c>
      <c r="Q440" s="1">
        <v>65535</v>
      </c>
      <c r="R440" s="1">
        <v>65535</v>
      </c>
      <c r="S440" s="1">
        <v>65535</v>
      </c>
      <c r="T440" s="1">
        <v>65535</v>
      </c>
      <c r="U440" s="1">
        <v>65535</v>
      </c>
      <c r="V440" s="1">
        <v>65535</v>
      </c>
      <c r="W440" s="1">
        <v>65535</v>
      </c>
      <c r="X440" s="1">
        <v>65535</v>
      </c>
      <c r="Y440" s="1">
        <v>65535</v>
      </c>
      <c r="Z440" s="1">
        <v>65535</v>
      </c>
      <c r="AA440" s="1">
        <v>65535</v>
      </c>
      <c r="AB440" s="1">
        <v>65535</v>
      </c>
      <c r="AC440" s="1">
        <v>65535</v>
      </c>
      <c r="AD440" s="1">
        <v>65535</v>
      </c>
      <c r="AE440" s="1">
        <v>65535</v>
      </c>
      <c r="AF440" s="1">
        <v>65535</v>
      </c>
      <c r="AG440" s="1">
        <v>65535</v>
      </c>
      <c r="AH440" s="1">
        <v>65535</v>
      </c>
      <c r="AI440" s="1">
        <v>65535</v>
      </c>
      <c r="AJ440" s="1">
        <v>65535</v>
      </c>
      <c r="AK440" s="1">
        <v>65535</v>
      </c>
      <c r="AL440" s="1">
        <v>65535</v>
      </c>
      <c r="AM440" s="1">
        <v>65535</v>
      </c>
      <c r="AN440" s="1">
        <v>65535</v>
      </c>
      <c r="AO440" s="1">
        <v>65535</v>
      </c>
      <c r="AP440" s="1">
        <v>65535</v>
      </c>
      <c r="AQ440" s="1">
        <v>65535</v>
      </c>
      <c r="AR440" s="1">
        <v>65535</v>
      </c>
      <c r="AS440" s="1">
        <v>65535</v>
      </c>
      <c r="AT440" s="1">
        <v>65535</v>
      </c>
      <c r="AU440" s="1">
        <v>65535</v>
      </c>
      <c r="AV440" s="1">
        <v>65535</v>
      </c>
      <c r="AW440" s="1">
        <v>65535</v>
      </c>
      <c r="AX440" s="1">
        <v>65535</v>
      </c>
      <c r="AY440" s="1">
        <v>65535</v>
      </c>
      <c r="AZ440" s="1">
        <v>65535</v>
      </c>
      <c r="BA440" s="1">
        <v>65535</v>
      </c>
      <c r="BB440" s="1">
        <v>65535</v>
      </c>
      <c r="BC440" s="1">
        <v>65535</v>
      </c>
      <c r="BD440" s="1">
        <v>65535</v>
      </c>
      <c r="BE440" s="1">
        <v>65535</v>
      </c>
      <c r="BF440" s="1">
        <v>65535</v>
      </c>
      <c r="BG440" s="1">
        <v>65535</v>
      </c>
      <c r="BH440" s="1">
        <v>65535</v>
      </c>
      <c r="BI440" s="1">
        <v>65535</v>
      </c>
      <c r="BJ440" s="1">
        <v>65535</v>
      </c>
      <c r="BK440" s="1">
        <v>65535</v>
      </c>
      <c r="BL440" s="1">
        <v>65535</v>
      </c>
      <c r="BM440" s="1">
        <v>65535</v>
      </c>
      <c r="BN440" s="1">
        <v>65535</v>
      </c>
      <c r="BO440" s="102"/>
      <c r="BP440" s="1">
        <v>65535</v>
      </c>
      <c r="BQ440" s="1">
        <v>65535</v>
      </c>
      <c r="BR440" s="1">
        <v>65535</v>
      </c>
      <c r="BS440" s="1">
        <v>65535</v>
      </c>
      <c r="BT440" s="1">
        <v>65535</v>
      </c>
      <c r="BU440" s="1">
        <v>65535</v>
      </c>
      <c r="BV440" s="1">
        <v>65535</v>
      </c>
      <c r="BW440" s="1">
        <v>65535</v>
      </c>
      <c r="BX440" s="1">
        <v>65535</v>
      </c>
      <c r="BY440" s="1">
        <v>65535</v>
      </c>
      <c r="BZ440" s="1">
        <v>65535</v>
      </c>
      <c r="CA440" s="1">
        <v>65535</v>
      </c>
      <c r="CB440" s="1">
        <v>65535</v>
      </c>
      <c r="CC440" s="1">
        <v>65535</v>
      </c>
      <c r="CD440" s="1">
        <v>65535</v>
      </c>
      <c r="CE440" s="1">
        <v>65535</v>
      </c>
      <c r="CF440" s="1">
        <v>65535</v>
      </c>
      <c r="CG440" s="1">
        <v>65535</v>
      </c>
      <c r="CH440" s="1">
        <v>65535</v>
      </c>
      <c r="CI440" s="1">
        <v>65535</v>
      </c>
      <c r="CJ440" s="1">
        <v>65535</v>
      </c>
      <c r="CK440" s="1">
        <v>65535</v>
      </c>
      <c r="CL440" s="1">
        <v>65535</v>
      </c>
      <c r="CM440" s="1">
        <v>65535</v>
      </c>
      <c r="CN440" s="1">
        <v>65535</v>
      </c>
      <c r="CO440" s="1">
        <v>65535</v>
      </c>
      <c r="CP440" s="1">
        <v>65535</v>
      </c>
      <c r="CQ440" s="1">
        <v>65535</v>
      </c>
      <c r="CR440" s="1">
        <v>65535</v>
      </c>
      <c r="CS440" s="1">
        <v>65535</v>
      </c>
      <c r="CT440" s="1">
        <v>65535</v>
      </c>
      <c r="CU440" s="1">
        <v>65535</v>
      </c>
      <c r="CV440" s="1">
        <v>65535</v>
      </c>
      <c r="CW440" s="1">
        <v>65535</v>
      </c>
      <c r="CX440" s="1">
        <v>65535</v>
      </c>
      <c r="CY440" s="1">
        <v>65535</v>
      </c>
      <c r="CZ440" s="1">
        <v>65535</v>
      </c>
      <c r="DA440" s="1">
        <v>65535</v>
      </c>
      <c r="DB440" s="1">
        <v>65535</v>
      </c>
      <c r="DC440" s="1">
        <v>65535</v>
      </c>
      <c r="DD440" s="1">
        <v>65535</v>
      </c>
      <c r="DE440" s="1">
        <v>65535</v>
      </c>
      <c r="DF440" s="1">
        <v>65535</v>
      </c>
      <c r="DG440" s="1">
        <v>65535</v>
      </c>
      <c r="DH440" s="1">
        <v>65535</v>
      </c>
      <c r="DI440" s="1">
        <v>65535</v>
      </c>
      <c r="DJ440" s="1">
        <v>65535</v>
      </c>
      <c r="DK440" s="1">
        <v>65535</v>
      </c>
      <c r="DL440" s="1">
        <v>65535</v>
      </c>
      <c r="DM440" s="1">
        <v>65535</v>
      </c>
      <c r="DN440" s="1">
        <v>65535</v>
      </c>
      <c r="DO440" s="1">
        <v>65535</v>
      </c>
      <c r="DP440" s="1">
        <v>65535</v>
      </c>
      <c r="DQ440" s="1">
        <v>65535</v>
      </c>
      <c r="DR440" s="1">
        <v>65535</v>
      </c>
      <c r="DS440" s="1">
        <v>65535</v>
      </c>
      <c r="DT440" s="1">
        <v>65535</v>
      </c>
      <c r="DU440" s="1">
        <v>65535</v>
      </c>
      <c r="DV440" s="1">
        <v>65535</v>
      </c>
      <c r="DW440" s="1">
        <v>65535</v>
      </c>
      <c r="DX440" s="1">
        <v>65535</v>
      </c>
      <c r="DY440" s="1">
        <v>65535</v>
      </c>
      <c r="DZ440" s="1">
        <v>65535</v>
      </c>
      <c r="EA440" s="1">
        <v>65535</v>
      </c>
      <c r="EB440" s="1">
        <v>65535</v>
      </c>
      <c r="EC440" s="1">
        <v>65535</v>
      </c>
      <c r="ED440" s="1">
        <v>65535</v>
      </c>
      <c r="EE440" s="1">
        <v>65535</v>
      </c>
      <c r="EF440" s="1">
        <v>65535</v>
      </c>
      <c r="EG440" s="1">
        <v>65535</v>
      </c>
      <c r="EH440" s="1">
        <v>65535</v>
      </c>
      <c r="EI440" s="1">
        <v>65535</v>
      </c>
      <c r="EJ440" s="1">
        <v>65535</v>
      </c>
      <c r="EK440" s="1">
        <v>65535</v>
      </c>
      <c r="EL440" s="1">
        <v>65535</v>
      </c>
      <c r="EM440" s="1">
        <v>65535</v>
      </c>
      <c r="EN440" s="1">
        <v>65535</v>
      </c>
      <c r="EO440" s="1">
        <v>65535</v>
      </c>
      <c r="EP440" s="1">
        <v>65535</v>
      </c>
      <c r="EQ440" s="1">
        <v>65535</v>
      </c>
      <c r="ER440" s="1">
        <v>65535</v>
      </c>
      <c r="ES440" s="1">
        <v>65535</v>
      </c>
      <c r="ET440" s="1">
        <v>65535</v>
      </c>
      <c r="EU440" s="1">
        <v>65535</v>
      </c>
      <c r="EV440" s="1">
        <v>65535</v>
      </c>
      <c r="EW440" s="1">
        <v>65535</v>
      </c>
      <c r="EX440" s="1">
        <v>65535</v>
      </c>
      <c r="EY440" s="1">
        <v>65535</v>
      </c>
      <c r="EZ440" s="1">
        <v>65535</v>
      </c>
      <c r="FA440" s="1">
        <v>65535</v>
      </c>
      <c r="FB440" s="1">
        <v>65535</v>
      </c>
      <c r="FC440" s="1">
        <v>65535</v>
      </c>
      <c r="FD440" s="1">
        <v>65535</v>
      </c>
      <c r="FE440" s="1">
        <v>65535</v>
      </c>
      <c r="FF440" s="1">
        <v>65535</v>
      </c>
      <c r="FG440" s="1">
        <v>65535</v>
      </c>
      <c r="FH440" s="1">
        <v>65535</v>
      </c>
      <c r="FI440" s="1">
        <v>65535</v>
      </c>
      <c r="FJ440" s="1">
        <v>65535</v>
      </c>
      <c r="FK440" s="1">
        <v>65535</v>
      </c>
      <c r="FL440" s="1">
        <v>65535</v>
      </c>
      <c r="FM440" s="1">
        <v>65535</v>
      </c>
      <c r="FN440" s="1">
        <v>65535</v>
      </c>
      <c r="FO440" s="1">
        <v>65535</v>
      </c>
      <c r="FP440" s="1">
        <v>65535</v>
      </c>
      <c r="FQ440" s="1">
        <v>65535</v>
      </c>
      <c r="FR440" s="1">
        <v>65535</v>
      </c>
      <c r="FS440" s="1">
        <v>65535</v>
      </c>
      <c r="FT440" s="1">
        <v>65535</v>
      </c>
      <c r="FU440" s="1">
        <v>65535</v>
      </c>
      <c r="FV440" s="1">
        <v>65535</v>
      </c>
      <c r="FW440" s="1">
        <v>65535</v>
      </c>
      <c r="FX440" s="1">
        <v>65535</v>
      </c>
      <c r="FY440" s="1">
        <v>65535</v>
      </c>
      <c r="FZ440" s="1">
        <v>65535</v>
      </c>
      <c r="GA440" s="1">
        <v>65535</v>
      </c>
      <c r="GB440" s="1">
        <v>65535</v>
      </c>
      <c r="GC440" s="1">
        <v>65535</v>
      </c>
      <c r="GD440" s="1">
        <v>65535</v>
      </c>
      <c r="GE440" s="1">
        <v>65535</v>
      </c>
      <c r="GF440" s="1">
        <v>65535</v>
      </c>
      <c r="GG440" s="1">
        <v>65535</v>
      </c>
      <c r="GH440" s="1">
        <v>65535</v>
      </c>
      <c r="GI440" s="1">
        <v>65535</v>
      </c>
      <c r="GJ440" s="1">
        <v>65535</v>
      </c>
      <c r="GK440" s="1">
        <v>65535</v>
      </c>
      <c r="GL440" s="1">
        <v>65535</v>
      </c>
      <c r="GM440" s="1">
        <v>65535</v>
      </c>
      <c r="GN440" s="1">
        <v>65535</v>
      </c>
      <c r="GO440" s="1">
        <v>65535</v>
      </c>
      <c r="GP440" s="1">
        <v>65535</v>
      </c>
      <c r="GQ440" s="1">
        <v>65535</v>
      </c>
      <c r="GR440" s="1">
        <v>65535</v>
      </c>
      <c r="GS440" s="1">
        <v>65535</v>
      </c>
      <c r="GT440" s="1">
        <v>65535</v>
      </c>
      <c r="GU440" s="1">
        <v>65535</v>
      </c>
      <c r="GV440" s="1">
        <v>65535</v>
      </c>
      <c r="GW440" s="1">
        <v>65535</v>
      </c>
      <c r="GX440" s="1">
        <v>65535</v>
      </c>
      <c r="GY440" s="1">
        <v>65535</v>
      </c>
      <c r="GZ440" s="1">
        <v>65535</v>
      </c>
      <c r="HA440" s="1">
        <v>65535</v>
      </c>
      <c r="HB440" s="1">
        <v>65535</v>
      </c>
      <c r="HC440" s="1">
        <v>65535</v>
      </c>
      <c r="HD440" s="1">
        <v>65535</v>
      </c>
      <c r="HE440" s="1">
        <v>65535</v>
      </c>
      <c r="HF440" s="1">
        <v>65535</v>
      </c>
      <c r="HG440" s="1">
        <v>65535</v>
      </c>
      <c r="HH440" s="1">
        <v>65535</v>
      </c>
      <c r="HI440" s="1">
        <v>65535</v>
      </c>
      <c r="HJ440" s="1">
        <v>65535</v>
      </c>
      <c r="HK440" s="1">
        <v>65535</v>
      </c>
      <c r="HL440" s="1">
        <v>65535</v>
      </c>
      <c r="HM440" s="1">
        <v>65535</v>
      </c>
      <c r="HN440" s="1">
        <v>65535</v>
      </c>
      <c r="HO440" s="1">
        <v>65535</v>
      </c>
      <c r="HP440" s="1">
        <v>65535</v>
      </c>
      <c r="HQ440" s="1">
        <v>65535</v>
      </c>
      <c r="HR440" s="1">
        <v>17.2</v>
      </c>
      <c r="HS440" s="1">
        <v>16.2</v>
      </c>
      <c r="HT440" s="1">
        <v>16.899999999999999</v>
      </c>
      <c r="HU440" s="1">
        <v>17.100000000000001</v>
      </c>
      <c r="HV440" s="1">
        <v>16.600000000000001</v>
      </c>
      <c r="HW440" s="1">
        <v>16.600000000000001</v>
      </c>
      <c r="HX440" s="1">
        <v>17.2</v>
      </c>
      <c r="HY440" s="1">
        <v>17.600000000000001</v>
      </c>
      <c r="HZ440" s="1">
        <v>17.3</v>
      </c>
      <c r="IA440" s="1">
        <v>16.100000000000001</v>
      </c>
      <c r="IB440" s="1">
        <v>13.3</v>
      </c>
      <c r="IC440" s="1">
        <v>14</v>
      </c>
      <c r="ID440" s="1">
        <v>15.1</v>
      </c>
      <c r="IE440" s="1">
        <v>17.5</v>
      </c>
      <c r="IF440" s="1">
        <v>17</v>
      </c>
      <c r="IG440" s="1">
        <v>16.899999999999999</v>
      </c>
      <c r="IH440" s="1">
        <v>16</v>
      </c>
      <c r="II440" s="1">
        <v>15.8</v>
      </c>
      <c r="IJ440" s="1">
        <v>17.5</v>
      </c>
      <c r="IK440" s="1">
        <v>16.8</v>
      </c>
      <c r="IL440" s="1">
        <v>17.3</v>
      </c>
      <c r="IM440" s="1">
        <v>17.7</v>
      </c>
      <c r="IN440" s="1">
        <v>18</v>
      </c>
      <c r="IO440" s="1">
        <v>17.3</v>
      </c>
      <c r="IP440" s="1">
        <v>15.3</v>
      </c>
      <c r="IQ440" s="1">
        <v>15</v>
      </c>
      <c r="IR440" s="1">
        <v>15.2</v>
      </c>
      <c r="IS440" s="1">
        <v>16.899999999999999</v>
      </c>
      <c r="IT440" s="1">
        <v>16.899999999999999</v>
      </c>
      <c r="IU440" s="1">
        <v>15.9</v>
      </c>
      <c r="IV440" s="1">
        <v>17.399999999999999</v>
      </c>
      <c r="IW440" s="1">
        <v>15.4</v>
      </c>
      <c r="IX440" s="1">
        <v>17.600000000000001</v>
      </c>
      <c r="IY440" s="1">
        <v>17.3</v>
      </c>
      <c r="IZ440" s="1">
        <v>17.399999999999999</v>
      </c>
      <c r="JA440" s="1">
        <v>14.9</v>
      </c>
      <c r="JB440" s="1">
        <v>15.8</v>
      </c>
      <c r="JC440" s="1">
        <v>15.8</v>
      </c>
      <c r="JD440" s="1">
        <v>16.100000000000001</v>
      </c>
      <c r="JE440" s="1">
        <v>17</v>
      </c>
      <c r="JF440" s="1">
        <v>16</v>
      </c>
      <c r="JG440" s="1">
        <v>14.9</v>
      </c>
      <c r="JH440" s="1">
        <v>15.5</v>
      </c>
      <c r="JI440" s="1">
        <v>14.1</v>
      </c>
      <c r="JJ440" s="1">
        <v>13.6</v>
      </c>
      <c r="JK440" s="1">
        <v>14.3</v>
      </c>
      <c r="JL440" s="1">
        <v>14.6</v>
      </c>
      <c r="JM440" s="1">
        <v>14.9</v>
      </c>
      <c r="JN440" s="1">
        <v>14.1</v>
      </c>
      <c r="JO440" s="1">
        <v>15.1</v>
      </c>
      <c r="JP440" s="1">
        <v>13.6</v>
      </c>
      <c r="JQ440" s="1">
        <v>14.3</v>
      </c>
      <c r="JR440" s="1">
        <v>15.1</v>
      </c>
      <c r="JS440" s="1">
        <v>14.6</v>
      </c>
      <c r="JT440" s="1">
        <v>14.1</v>
      </c>
      <c r="JU440" s="1">
        <v>13.9</v>
      </c>
      <c r="JV440" s="1">
        <v>12.5</v>
      </c>
      <c r="JW440" s="1">
        <v>14.7</v>
      </c>
      <c r="JX440" s="1">
        <v>14.3</v>
      </c>
      <c r="JY440" s="1">
        <v>13.9</v>
      </c>
      <c r="JZ440" s="1">
        <v>14.3</v>
      </c>
      <c r="KA440" s="1">
        <v>14.5</v>
      </c>
      <c r="KB440" s="1">
        <v>13.9</v>
      </c>
      <c r="KC440" s="1">
        <v>14.8</v>
      </c>
      <c r="KD440" s="1">
        <v>13.8</v>
      </c>
      <c r="KE440" s="1">
        <v>15.1</v>
      </c>
      <c r="KF440" s="1">
        <v>15</v>
      </c>
      <c r="KG440" s="1">
        <v>14.8</v>
      </c>
      <c r="KH440" s="1">
        <v>14.7</v>
      </c>
      <c r="KI440" s="1">
        <v>14.5</v>
      </c>
      <c r="KJ440" s="1">
        <v>14.1</v>
      </c>
      <c r="KK440" s="1">
        <v>13.9</v>
      </c>
      <c r="KL440" s="1">
        <v>14.3</v>
      </c>
      <c r="KM440" s="1">
        <v>14.4</v>
      </c>
      <c r="KN440" s="1">
        <v>12.7</v>
      </c>
      <c r="KO440" s="1">
        <v>14</v>
      </c>
      <c r="KP440" s="1">
        <v>14.3</v>
      </c>
      <c r="KQ440" s="1">
        <v>13.5</v>
      </c>
      <c r="KR440" s="1">
        <v>13.9</v>
      </c>
      <c r="KS440" s="1">
        <v>14.5</v>
      </c>
      <c r="KT440" s="1">
        <v>14.5</v>
      </c>
      <c r="KU440" s="1">
        <v>15.4</v>
      </c>
      <c r="KV440" s="1">
        <v>14.9</v>
      </c>
      <c r="KW440" s="1">
        <v>14.9</v>
      </c>
      <c r="KX440" s="1">
        <v>14.4</v>
      </c>
      <c r="KY440" s="1">
        <v>15.1</v>
      </c>
      <c r="KZ440" s="1">
        <v>15.2</v>
      </c>
      <c r="LA440" s="1">
        <v>14.7</v>
      </c>
      <c r="LB440" s="1">
        <v>14.1</v>
      </c>
      <c r="LC440" s="1">
        <v>14.6</v>
      </c>
      <c r="LD440" s="1">
        <v>15.3</v>
      </c>
      <c r="LE440" s="1">
        <v>15.4</v>
      </c>
      <c r="LF440" s="1">
        <v>15.6</v>
      </c>
      <c r="LG440" s="1">
        <v>14.8</v>
      </c>
      <c r="LH440" s="1">
        <v>15.5</v>
      </c>
      <c r="LI440" s="1">
        <v>14.7</v>
      </c>
      <c r="LJ440" s="1">
        <v>14.5</v>
      </c>
      <c r="LK440" s="1">
        <v>14.5</v>
      </c>
      <c r="LL440" s="1">
        <v>14.7</v>
      </c>
      <c r="LM440" s="1">
        <v>14.3</v>
      </c>
      <c r="LN440" s="1">
        <v>14.1</v>
      </c>
      <c r="LO440" s="1">
        <v>14.8</v>
      </c>
      <c r="LP440" s="1">
        <v>13.3</v>
      </c>
      <c r="LQ440" s="1">
        <v>14</v>
      </c>
      <c r="LR440" s="1">
        <v>14</v>
      </c>
      <c r="LS440" s="1">
        <v>14</v>
      </c>
      <c r="LT440" s="1">
        <v>14.3</v>
      </c>
      <c r="LU440" s="1">
        <v>13.9</v>
      </c>
      <c r="LV440" s="1">
        <v>14</v>
      </c>
      <c r="LW440" s="1">
        <v>14</v>
      </c>
      <c r="LX440" s="1">
        <v>14.2</v>
      </c>
      <c r="LY440" s="1">
        <v>14.9</v>
      </c>
      <c r="LZ440" s="1">
        <v>15.9</v>
      </c>
      <c r="MA440" s="1">
        <v>15.8</v>
      </c>
      <c r="MB440" s="1">
        <v>15.2</v>
      </c>
      <c r="MC440" s="1">
        <v>14.5</v>
      </c>
      <c r="MD440" s="1">
        <v>14.6</v>
      </c>
      <c r="ME440" s="1">
        <v>65535</v>
      </c>
      <c r="MF440" s="1">
        <v>65535</v>
      </c>
      <c r="MG440" s="1">
        <v>65535</v>
      </c>
      <c r="MH440" s="1">
        <v>65535</v>
      </c>
      <c r="MI440" s="1">
        <v>65535</v>
      </c>
      <c r="MJ440" s="1">
        <v>65535</v>
      </c>
      <c r="MK440" s="1">
        <v>65535</v>
      </c>
      <c r="ML440" s="1">
        <v>65535</v>
      </c>
      <c r="MM440" s="1">
        <v>65535</v>
      </c>
      <c r="MN440" s="1">
        <v>65535</v>
      </c>
      <c r="MO440" s="1">
        <v>65535</v>
      </c>
      <c r="MP440" s="1">
        <v>65535</v>
      </c>
      <c r="MQ440" s="1">
        <v>65535</v>
      </c>
      <c r="MR440" s="1">
        <v>65535</v>
      </c>
      <c r="MS440" s="1">
        <v>65535</v>
      </c>
      <c r="MT440" s="1">
        <v>65535</v>
      </c>
      <c r="MU440" s="1">
        <v>65535</v>
      </c>
      <c r="MV440" s="1">
        <v>65535</v>
      </c>
      <c r="MW440" s="1">
        <v>65535</v>
      </c>
      <c r="MX440" s="1">
        <v>65535</v>
      </c>
      <c r="MY440" s="1">
        <v>65535</v>
      </c>
      <c r="MZ440" s="1">
        <v>65535</v>
      </c>
      <c r="NA440" s="1">
        <v>65535</v>
      </c>
      <c r="NB440" s="1">
        <v>65535</v>
      </c>
      <c r="NC440" s="1">
        <v>65535</v>
      </c>
      <c r="ND440" s="1">
        <v>65535</v>
      </c>
      <c r="NE440" s="1">
        <v>65535</v>
      </c>
      <c r="NF440" s="1">
        <v>65535</v>
      </c>
      <c r="NG440" s="1">
        <v>65535</v>
      </c>
      <c r="NH440" s="1">
        <v>65535</v>
      </c>
      <c r="NI440" s="1">
        <v>14.5</v>
      </c>
      <c r="NJ440" s="6">
        <f t="shared" si="319"/>
        <v>0</v>
      </c>
      <c r="NK440" s="3">
        <f t="shared" si="320"/>
        <v>0</v>
      </c>
      <c r="NL440" s="3">
        <f t="shared" si="321"/>
        <v>0</v>
      </c>
      <c r="NM440" s="3">
        <f t="shared" si="322"/>
        <v>0</v>
      </c>
      <c r="NN440" s="3">
        <f t="shared" si="323"/>
        <v>0</v>
      </c>
      <c r="NO440" s="3">
        <f t="shared" si="324"/>
        <v>0</v>
      </c>
      <c r="NP440" s="3">
        <f t="shared" si="325"/>
        <v>0</v>
      </c>
      <c r="NQ440" s="3">
        <f t="shared" si="326"/>
        <v>0.83870967741935487</v>
      </c>
      <c r="NR440" s="3">
        <f t="shared" si="327"/>
        <v>1</v>
      </c>
      <c r="NS440" s="3">
        <f t="shared" si="328"/>
        <v>1</v>
      </c>
      <c r="NT440" s="3">
        <f t="shared" si="329"/>
        <v>1</v>
      </c>
      <c r="NU440" s="3">
        <f t="shared" si="330"/>
        <v>3.2258064516129031E-2</v>
      </c>
      <c r="NV440" s="3">
        <f t="shared" si="331"/>
        <v>0.32328767123287672</v>
      </c>
      <c r="NW440" s="5" t="e">
        <f t="shared" si="332"/>
        <v>#N/A</v>
      </c>
      <c r="NX440" s="1" t="e">
        <f t="shared" si="333"/>
        <v>#N/A</v>
      </c>
      <c r="NY440" s="1" t="e">
        <f t="shared" si="334"/>
        <v>#N/A</v>
      </c>
      <c r="NZ440" s="1" t="e">
        <f t="shared" si="335"/>
        <v>#N/A</v>
      </c>
      <c r="OA440" s="1" t="e">
        <f t="shared" si="336"/>
        <v>#N/A</v>
      </c>
      <c r="OB440" s="1" t="e">
        <f t="shared" si="337"/>
        <v>#N/A</v>
      </c>
      <c r="OC440" s="1" t="e">
        <f t="shared" si="338"/>
        <v>#N/A</v>
      </c>
      <c r="OD440" s="1">
        <f t="shared" si="339"/>
        <v>16.511538461538464</v>
      </c>
      <c r="OE440" s="1">
        <f t="shared" si="340"/>
        <v>15.410000000000005</v>
      </c>
      <c r="OF440" s="1">
        <f t="shared" si="341"/>
        <v>14.348387096774191</v>
      </c>
      <c r="OG440" s="1">
        <f t="shared" si="342"/>
        <v>14.606666666666664</v>
      </c>
      <c r="OH440" s="1" t="e">
        <f t="shared" si="343"/>
        <v>#N/A</v>
      </c>
      <c r="OI440" s="111" t="e">
        <f>NA()</f>
        <v>#N/A</v>
      </c>
      <c r="OJ440" s="112" t="e">
        <f>NA()</f>
        <v>#N/A</v>
      </c>
      <c r="OK440" s="112" t="e">
        <f>NA()</f>
        <v>#N/A</v>
      </c>
      <c r="OL440" s="112" t="e">
        <f>NA()</f>
        <v>#N/A</v>
      </c>
      <c r="OM440" s="112" t="e">
        <f>NA()</f>
        <v>#N/A</v>
      </c>
      <c r="ON440" s="112" t="e">
        <f>NA()</f>
        <v>#N/A</v>
      </c>
      <c r="OO440" s="112" t="e">
        <f>NA()</f>
        <v>#N/A</v>
      </c>
      <c r="OP440" s="112" t="e">
        <f>NA()</f>
        <v>#N/A</v>
      </c>
      <c r="OQ440" s="112" t="e">
        <f>NA()</f>
        <v>#N/A</v>
      </c>
      <c r="OR440" s="112" t="e">
        <f>NA()</f>
        <v>#N/A</v>
      </c>
      <c r="OS440" s="112" t="e">
        <f>NA()</f>
        <v>#N/A</v>
      </c>
      <c r="OT440" s="112" t="e">
        <f>NA()</f>
        <v>#N/A</v>
      </c>
      <c r="OU440" s="5" t="e">
        <f t="shared" si="392"/>
        <v>#N/A</v>
      </c>
      <c r="OV440" s="1" t="e">
        <f t="shared" si="393"/>
        <v>#N/A</v>
      </c>
      <c r="OW440" s="1" t="e">
        <f t="shared" si="394"/>
        <v>#N/A</v>
      </c>
      <c r="OX440" s="1" t="e">
        <f t="shared" si="395"/>
        <v>#N/A</v>
      </c>
      <c r="OY440" s="1" t="e">
        <f t="shared" si="396"/>
        <v>#N/A</v>
      </c>
      <c r="OZ440" s="1" t="e">
        <f t="shared" si="397"/>
        <v>#N/A</v>
      </c>
      <c r="PA440" s="1" t="e">
        <f t="shared" si="398"/>
        <v>#N/A</v>
      </c>
      <c r="PB440" s="1" t="e">
        <f t="shared" si="399"/>
        <v>#N/A</v>
      </c>
      <c r="PC440" s="1" t="e">
        <f t="shared" si="400"/>
        <v>#N/A</v>
      </c>
      <c r="PD440" s="1" t="e">
        <f t="shared" si="401"/>
        <v>#N/A</v>
      </c>
      <c r="PE440" s="1" t="e">
        <f t="shared" si="402"/>
        <v>#N/A</v>
      </c>
      <c r="PF440" s="1" t="e">
        <f t="shared" si="403"/>
        <v>#N/A</v>
      </c>
      <c r="PG440" s="111" t="e">
        <f>NA()</f>
        <v>#N/A</v>
      </c>
      <c r="PH440" s="112" t="e">
        <f>NA()</f>
        <v>#N/A</v>
      </c>
      <c r="PI440" s="112" t="e">
        <f>NA()</f>
        <v>#N/A</v>
      </c>
      <c r="PJ440" s="112" t="e">
        <f>NA()</f>
        <v>#N/A</v>
      </c>
      <c r="PK440" s="112" t="e">
        <f>NA()</f>
        <v>#N/A</v>
      </c>
      <c r="PL440" s="112" t="e">
        <f>NA()</f>
        <v>#N/A</v>
      </c>
      <c r="PM440" s="112" t="e">
        <f>NA()</f>
        <v>#N/A</v>
      </c>
      <c r="PN440" s="112" t="e">
        <f>NA()</f>
        <v>#N/A</v>
      </c>
      <c r="PO440" s="112" t="e">
        <f>NA()</f>
        <v>#N/A</v>
      </c>
      <c r="PP440" s="112" t="e">
        <f>NA()</f>
        <v>#N/A</v>
      </c>
      <c r="PQ440" s="112" t="e">
        <f>NA()</f>
        <v>#N/A</v>
      </c>
      <c r="PR440" s="137" t="e">
        <f>NA()</f>
        <v>#N/A</v>
      </c>
      <c r="PS440" s="5" t="e">
        <f t="array" ref="PS440">+IF(ISERROR($NW440)=FALSE,MIN(IF($H440:$AL440&lt;65534,$H440:$AL440,"")),NA())</f>
        <v>#N/A</v>
      </c>
      <c r="PT440" s="1" t="e">
        <f t="array" ref="PT440">+IF(ISERROR($NX440)=FALSE,MIN(IF($AM440:$BN440&lt;65534,$AM440:$BN440,"")),NA())</f>
        <v>#N/A</v>
      </c>
      <c r="PU440" s="1" t="e">
        <f t="array" ref="PU440">+IF(ISERROR($NY440)=FALSE,MIN(IF($BP440:$CT440&lt;65534,$BP440:$CT440,"")),NA())</f>
        <v>#N/A</v>
      </c>
      <c r="PV440" s="1" t="e">
        <f t="array" ref="PV440">+IF(ISERROR($NZ440)=FALSE,MIN(IF($CU440:$DX440&lt;65534,$CU440:$DX440,"")),NA())</f>
        <v>#N/A</v>
      </c>
      <c r="PW440" s="1" t="e">
        <f t="array" ref="PW440">+IF(ISERROR($OA440)=FALSE,MIN(IF($DY440:$FC440&lt;65534,$DY440:$FC440,"")),NA())</f>
        <v>#N/A</v>
      </c>
      <c r="PX440" s="1" t="e">
        <f t="array" ref="PX440">+IF(ISERROR($OB440)=FALSE,MIN(IF($FD440:$GG440&lt;65534,$FD440:$GG440,"")),NA())</f>
        <v>#N/A</v>
      </c>
      <c r="PY440" s="1" t="e">
        <f t="array" ref="PY440">+IF(ISERROR($OC440)=FALSE,MIN(IF($GH440:$HL440&lt;65534,$GH440:$HL440,"")),NA())</f>
        <v>#N/A</v>
      </c>
      <c r="PZ440" s="1">
        <f t="array" ref="PZ440">+IF(ISERROR($OD440)=FALSE,MIN(IF($HM440:$IQ440&lt;65534,$HM440:$IQ440,"")),NA())</f>
        <v>13.3</v>
      </c>
      <c r="QA440" s="1">
        <f t="array" ref="QA440">+IF(ISERROR($OE440)=FALSE,MIN(IF($IR440:$JU440&lt;65534,$IR440:$JU440,"")),NA())</f>
        <v>13.6</v>
      </c>
      <c r="QB440" s="1">
        <f t="array" ref="QB440">+IF(ISERROR($OF440)=FALSE,MIN(IF($JV440:$KZ440&lt;65534,$JV440:$KZ440,"")),NA())</f>
        <v>12.5</v>
      </c>
      <c r="QC440" s="1">
        <f t="array" ref="QC440">+IF(ISERROR($OG440)=FALSE,MIN(IF($LA440:$MD440&lt;65534,$LA440:$MD440,"")),NA())</f>
        <v>13.3</v>
      </c>
      <c r="QD440" s="1" t="e">
        <f t="array" ref="QD440">+IF(ISERROR($OH440)=FALSE,MIN(IF($ME440:$NI440&lt;65534,$ME440:$NI440,"")),NA())</f>
        <v>#N/A</v>
      </c>
      <c r="QE440" s="5" t="e">
        <f t="shared" si="404"/>
        <v>#N/A</v>
      </c>
      <c r="QF440" s="1" t="e">
        <f t="shared" si="405"/>
        <v>#N/A</v>
      </c>
      <c r="QG440" s="1" t="e">
        <f t="shared" si="406"/>
        <v>#N/A</v>
      </c>
      <c r="QH440" s="1" t="e">
        <f t="shared" si="407"/>
        <v>#N/A</v>
      </c>
      <c r="QI440" s="1" t="e">
        <f t="shared" si="408"/>
        <v>#N/A</v>
      </c>
      <c r="QJ440" s="1" t="e">
        <f t="shared" si="409"/>
        <v>#N/A</v>
      </c>
      <c r="QK440" s="1" t="e">
        <f t="shared" si="410"/>
        <v>#N/A</v>
      </c>
      <c r="QL440" s="1" t="e">
        <f t="shared" si="411"/>
        <v>#N/A</v>
      </c>
      <c r="QM440" s="1" t="e">
        <f t="shared" si="412"/>
        <v>#N/A</v>
      </c>
      <c r="QN440" s="1" t="e">
        <f t="shared" si="413"/>
        <v>#N/A</v>
      </c>
      <c r="QO440" s="1" t="e">
        <f t="shared" si="414"/>
        <v>#N/A</v>
      </c>
      <c r="QP440" s="1" t="e">
        <f t="shared" si="415"/>
        <v>#N/A</v>
      </c>
      <c r="QQ440" s="5" t="s">
        <v>893</v>
      </c>
    </row>
    <row r="441" spans="1:459" s="1" customFormat="1" x14ac:dyDescent="0.2">
      <c r="A441" s="107">
        <v>26125710</v>
      </c>
      <c r="B441" s="108">
        <v>-75.73951944444444</v>
      </c>
      <c r="C441" s="108">
        <v>4.8126749999999996</v>
      </c>
      <c r="D441" s="109">
        <v>1342</v>
      </c>
      <c r="E441" s="110" t="s">
        <v>224</v>
      </c>
      <c r="F441" s="110" t="s">
        <v>23</v>
      </c>
      <c r="G441" s="110" t="s">
        <v>24</v>
      </c>
      <c r="H441" s="1">
        <v>65535</v>
      </c>
      <c r="I441" s="1">
        <v>65535</v>
      </c>
      <c r="J441" s="1">
        <v>17.2</v>
      </c>
      <c r="K441" s="1">
        <v>17</v>
      </c>
      <c r="L441" s="1">
        <v>18.399999999999999</v>
      </c>
      <c r="M441" s="1">
        <v>19.399999999999999</v>
      </c>
      <c r="N441" s="1">
        <v>17.399999999999999</v>
      </c>
      <c r="O441" s="1">
        <v>65535</v>
      </c>
      <c r="P441" s="1">
        <v>17.2</v>
      </c>
      <c r="Q441" s="1">
        <v>17.2</v>
      </c>
      <c r="R441" s="1">
        <v>16.899999999999999</v>
      </c>
      <c r="S441" s="1">
        <v>16.7</v>
      </c>
      <c r="T441" s="1">
        <v>18.5</v>
      </c>
      <c r="U441" s="1">
        <v>17.8</v>
      </c>
      <c r="V441" s="1">
        <v>17.399999999999999</v>
      </c>
      <c r="W441" s="1">
        <v>19.399999999999999</v>
      </c>
      <c r="X441" s="1">
        <v>18.600000000000001</v>
      </c>
      <c r="Y441" s="1">
        <v>17.5</v>
      </c>
      <c r="Z441" s="1">
        <v>18.600000000000001</v>
      </c>
      <c r="AA441" s="1">
        <v>19.600000000000001</v>
      </c>
      <c r="AB441" s="1">
        <v>19.3</v>
      </c>
      <c r="AC441" s="1">
        <v>18</v>
      </c>
      <c r="AD441" s="1">
        <v>17.600000000000001</v>
      </c>
      <c r="AE441" s="1">
        <v>18.8</v>
      </c>
      <c r="AF441" s="1">
        <v>18.600000000000001</v>
      </c>
      <c r="AG441" s="1">
        <v>19.100000000000001</v>
      </c>
      <c r="AH441" s="1">
        <v>19</v>
      </c>
      <c r="AI441" s="1">
        <v>19.3</v>
      </c>
      <c r="AJ441" s="1">
        <v>17.7</v>
      </c>
      <c r="AK441" s="1">
        <v>18.7</v>
      </c>
      <c r="AL441" s="1">
        <v>19.7</v>
      </c>
      <c r="AM441" s="1">
        <v>65535</v>
      </c>
      <c r="AN441" s="1">
        <v>17.600000000000001</v>
      </c>
      <c r="AO441" s="1">
        <v>18.899999999999999</v>
      </c>
      <c r="AP441" s="1">
        <v>19.7</v>
      </c>
      <c r="AQ441" s="1">
        <v>19.3</v>
      </c>
      <c r="AR441" s="1">
        <v>18.600000000000001</v>
      </c>
      <c r="AS441" s="1">
        <v>18.899999999999999</v>
      </c>
      <c r="AT441" s="1">
        <v>18.5</v>
      </c>
      <c r="AU441" s="1">
        <v>18.7</v>
      </c>
      <c r="AV441" s="1">
        <v>18.7</v>
      </c>
      <c r="AW441" s="1">
        <v>19.7</v>
      </c>
      <c r="AX441" s="1">
        <v>19.7</v>
      </c>
      <c r="AY441" s="1">
        <v>19.3</v>
      </c>
      <c r="AZ441" s="1">
        <v>19.2</v>
      </c>
      <c r="BA441" s="1">
        <v>18.3</v>
      </c>
      <c r="BB441" s="1">
        <v>19.5</v>
      </c>
      <c r="BC441" s="1">
        <v>19.7</v>
      </c>
      <c r="BD441" s="1">
        <v>19.2</v>
      </c>
      <c r="BE441" s="1">
        <v>19.399999999999999</v>
      </c>
      <c r="BF441" s="1">
        <v>18.600000000000001</v>
      </c>
      <c r="BG441" s="1">
        <v>19.100000000000001</v>
      </c>
      <c r="BH441" s="1">
        <v>18.8</v>
      </c>
      <c r="BI441" s="1">
        <v>17.7</v>
      </c>
      <c r="BJ441" s="1">
        <v>17.8</v>
      </c>
      <c r="BK441" s="1">
        <v>18.3</v>
      </c>
      <c r="BL441" s="1">
        <v>18.399999999999999</v>
      </c>
      <c r="BM441" s="1">
        <v>17.7</v>
      </c>
      <c r="BN441" s="1">
        <v>18.7</v>
      </c>
      <c r="BO441" s="102"/>
      <c r="BP441" s="1">
        <v>19</v>
      </c>
      <c r="BQ441" s="1">
        <v>16.7</v>
      </c>
      <c r="BR441" s="1">
        <v>18.399999999999999</v>
      </c>
      <c r="BS441" s="1">
        <v>17.3</v>
      </c>
      <c r="BT441" s="1">
        <v>17.2</v>
      </c>
      <c r="BU441" s="1">
        <v>18.7</v>
      </c>
      <c r="BV441" s="1">
        <v>19.899999999999999</v>
      </c>
      <c r="BW441" s="1">
        <v>17.8</v>
      </c>
      <c r="BX441" s="1">
        <v>18.3</v>
      </c>
      <c r="BY441" s="1">
        <v>19.5</v>
      </c>
      <c r="BZ441" s="1">
        <v>18.3</v>
      </c>
      <c r="CA441" s="1">
        <v>18.899999999999999</v>
      </c>
      <c r="CB441" s="1">
        <v>18.899999999999999</v>
      </c>
      <c r="CC441" s="1">
        <v>20</v>
      </c>
      <c r="CD441" s="1">
        <v>18.8</v>
      </c>
      <c r="CE441" s="1">
        <v>18.600000000000001</v>
      </c>
      <c r="CF441" s="1">
        <v>20.2</v>
      </c>
      <c r="CG441" s="1">
        <v>19.8</v>
      </c>
      <c r="CH441" s="1">
        <v>18</v>
      </c>
      <c r="CI441" s="1">
        <v>17.5</v>
      </c>
      <c r="CJ441" s="1">
        <v>19</v>
      </c>
      <c r="CK441" s="1">
        <v>17.899999999999999</v>
      </c>
      <c r="CL441" s="1">
        <v>17.8</v>
      </c>
      <c r="CM441" s="1">
        <v>17.100000000000001</v>
      </c>
      <c r="CN441" s="1">
        <v>17.100000000000001</v>
      </c>
      <c r="CO441" s="1">
        <v>18.3</v>
      </c>
      <c r="CP441" s="1">
        <v>18.600000000000001</v>
      </c>
      <c r="CQ441" s="1">
        <v>19.3</v>
      </c>
      <c r="CR441" s="1">
        <v>19.3</v>
      </c>
      <c r="CS441" s="1">
        <v>17.7</v>
      </c>
      <c r="CT441" s="1">
        <v>19.899999999999999</v>
      </c>
      <c r="CU441" s="1">
        <v>65535</v>
      </c>
      <c r="CV441" s="1">
        <v>65535</v>
      </c>
      <c r="CW441" s="1">
        <v>17.600000000000001</v>
      </c>
      <c r="CX441" s="1">
        <v>18.100000000000001</v>
      </c>
      <c r="CY441" s="1">
        <v>18.7</v>
      </c>
      <c r="CZ441" s="1">
        <v>17.3</v>
      </c>
      <c r="DA441" s="1">
        <v>18.5</v>
      </c>
      <c r="DB441" s="1">
        <v>19</v>
      </c>
      <c r="DC441" s="1">
        <v>19.600000000000001</v>
      </c>
      <c r="DD441" s="1">
        <v>17.7</v>
      </c>
      <c r="DE441" s="1">
        <v>17.7</v>
      </c>
      <c r="DF441" s="1">
        <v>19.100000000000001</v>
      </c>
      <c r="DG441" s="1">
        <v>20.2</v>
      </c>
      <c r="DH441" s="1">
        <v>19.399999999999999</v>
      </c>
      <c r="DI441" s="1">
        <v>17.8</v>
      </c>
      <c r="DJ441" s="1">
        <v>17.2</v>
      </c>
      <c r="DK441" s="1">
        <v>18.7</v>
      </c>
      <c r="DL441" s="1">
        <v>18.899999999999999</v>
      </c>
      <c r="DM441" s="1">
        <v>18.899999999999999</v>
      </c>
      <c r="DN441" s="1">
        <v>18.2</v>
      </c>
      <c r="DO441" s="1">
        <v>18.3</v>
      </c>
      <c r="DP441" s="1">
        <v>17.8</v>
      </c>
      <c r="DQ441" s="1">
        <v>17.100000000000001</v>
      </c>
      <c r="DR441" s="1">
        <v>18.2</v>
      </c>
      <c r="DS441" s="1">
        <v>18.100000000000001</v>
      </c>
      <c r="DT441" s="1">
        <v>18.399999999999999</v>
      </c>
      <c r="DU441" s="1">
        <v>19.100000000000001</v>
      </c>
      <c r="DV441" s="1">
        <v>17.399999999999999</v>
      </c>
      <c r="DW441" s="1">
        <v>18.7</v>
      </c>
      <c r="DX441" s="1">
        <v>18.600000000000001</v>
      </c>
      <c r="DY441" s="1">
        <v>18</v>
      </c>
      <c r="DZ441" s="1">
        <v>18.399999999999999</v>
      </c>
      <c r="EA441" s="1">
        <v>20</v>
      </c>
      <c r="EB441" s="1">
        <v>20</v>
      </c>
      <c r="EC441" s="1">
        <v>19.7</v>
      </c>
      <c r="ED441" s="1">
        <v>20.399999999999999</v>
      </c>
      <c r="EE441" s="1">
        <v>19.5</v>
      </c>
      <c r="EF441" s="1">
        <v>19.2</v>
      </c>
      <c r="EG441" s="1">
        <v>18.899999999999999</v>
      </c>
      <c r="EH441" s="1">
        <v>17.7</v>
      </c>
      <c r="EI441" s="1">
        <v>17.8</v>
      </c>
      <c r="EJ441" s="1">
        <v>18.600000000000001</v>
      </c>
      <c r="EK441" s="1">
        <v>18.399999999999999</v>
      </c>
      <c r="EL441" s="1">
        <v>18.399999999999999</v>
      </c>
      <c r="EM441" s="1">
        <v>19.3</v>
      </c>
      <c r="EN441" s="1">
        <v>18.600000000000001</v>
      </c>
      <c r="EO441" s="1">
        <v>18.100000000000001</v>
      </c>
      <c r="EP441" s="1">
        <v>18</v>
      </c>
      <c r="EQ441" s="1">
        <v>17.7</v>
      </c>
      <c r="ER441" s="1">
        <v>17.5</v>
      </c>
      <c r="ES441" s="1">
        <v>17.3</v>
      </c>
      <c r="ET441" s="1">
        <v>19.100000000000001</v>
      </c>
      <c r="EU441" s="1">
        <v>23.8</v>
      </c>
      <c r="EV441" s="1">
        <v>20.7</v>
      </c>
      <c r="EW441" s="1">
        <v>17.5</v>
      </c>
      <c r="EX441" s="1">
        <v>18.3</v>
      </c>
      <c r="EY441" s="1">
        <v>19</v>
      </c>
      <c r="EZ441" s="1">
        <v>19.600000000000001</v>
      </c>
      <c r="FA441" s="1">
        <v>17.899999999999999</v>
      </c>
      <c r="FB441" s="1">
        <v>17.600000000000001</v>
      </c>
      <c r="FC441" s="1">
        <v>18.600000000000001</v>
      </c>
      <c r="FD441" s="1">
        <v>18.100000000000001</v>
      </c>
      <c r="FE441" s="1">
        <v>17.399999999999999</v>
      </c>
      <c r="FF441" s="1">
        <v>18.5</v>
      </c>
      <c r="FG441" s="1">
        <v>17.600000000000001</v>
      </c>
      <c r="FH441" s="1">
        <v>19.600000000000001</v>
      </c>
      <c r="FI441" s="1">
        <v>18.5</v>
      </c>
      <c r="FJ441" s="1">
        <v>17.600000000000001</v>
      </c>
      <c r="FK441" s="1">
        <v>15.7</v>
      </c>
      <c r="FL441" s="1">
        <v>18.100000000000001</v>
      </c>
      <c r="FM441" s="1">
        <v>19.7</v>
      </c>
      <c r="FN441" s="1">
        <v>18.8</v>
      </c>
      <c r="FO441" s="1">
        <v>18.100000000000001</v>
      </c>
      <c r="FP441" s="1">
        <v>20.399999999999999</v>
      </c>
      <c r="FQ441" s="1">
        <v>17.899999999999999</v>
      </c>
      <c r="FR441" s="1">
        <v>19.399999999999999</v>
      </c>
      <c r="FS441" s="1">
        <v>18.8</v>
      </c>
      <c r="FT441" s="1">
        <v>18.5</v>
      </c>
      <c r="FU441" s="1">
        <v>18.899999999999999</v>
      </c>
      <c r="FV441" s="1">
        <v>20.2</v>
      </c>
      <c r="FW441" s="1">
        <v>20.3</v>
      </c>
      <c r="FX441" s="1">
        <v>19.600000000000001</v>
      </c>
      <c r="FY441" s="1">
        <v>19.8</v>
      </c>
      <c r="FZ441" s="1">
        <v>19.7</v>
      </c>
      <c r="GA441" s="1">
        <v>19.7</v>
      </c>
      <c r="GB441" s="1">
        <v>18.899999999999999</v>
      </c>
      <c r="GC441" s="1">
        <v>16.899999999999999</v>
      </c>
      <c r="GD441" s="1">
        <v>20.2</v>
      </c>
      <c r="GE441" s="1">
        <v>20.5</v>
      </c>
      <c r="GF441" s="1">
        <v>19.8</v>
      </c>
      <c r="GG441" s="1">
        <v>19.2</v>
      </c>
      <c r="GH441" s="1">
        <v>19.3</v>
      </c>
      <c r="GI441" s="1">
        <v>19.2</v>
      </c>
      <c r="GJ441" s="1">
        <v>17.5</v>
      </c>
      <c r="GK441" s="1">
        <v>18.5</v>
      </c>
      <c r="GL441" s="1">
        <v>17.2</v>
      </c>
      <c r="GM441" s="1">
        <v>16.8</v>
      </c>
      <c r="GN441" s="1">
        <v>18.600000000000001</v>
      </c>
      <c r="GO441" s="1">
        <v>18.7</v>
      </c>
      <c r="GP441" s="1">
        <v>18.8</v>
      </c>
      <c r="GQ441" s="1">
        <v>18.7</v>
      </c>
      <c r="GR441" s="1">
        <v>19.3</v>
      </c>
      <c r="GS441" s="1">
        <v>19.3</v>
      </c>
      <c r="GT441" s="1">
        <v>20</v>
      </c>
      <c r="GU441" s="1">
        <v>19.399999999999999</v>
      </c>
      <c r="GV441" s="1">
        <v>18.7</v>
      </c>
      <c r="GW441" s="1">
        <v>18.2</v>
      </c>
      <c r="GX441" s="1">
        <v>19.100000000000001</v>
      </c>
      <c r="GY441" s="1">
        <v>18.899999999999999</v>
      </c>
      <c r="GZ441" s="1">
        <v>20.5</v>
      </c>
      <c r="HA441" s="1">
        <v>19.600000000000001</v>
      </c>
      <c r="HB441" s="1">
        <v>19.399999999999999</v>
      </c>
      <c r="HC441" s="1">
        <v>20.2</v>
      </c>
      <c r="HD441" s="1">
        <v>19.2</v>
      </c>
      <c r="HE441" s="1">
        <v>18.399999999999999</v>
      </c>
      <c r="HF441" s="1">
        <v>19.399999999999999</v>
      </c>
      <c r="HG441" s="1">
        <v>18.5</v>
      </c>
      <c r="HH441" s="1">
        <v>18.100000000000001</v>
      </c>
      <c r="HI441" s="1">
        <v>18.2</v>
      </c>
      <c r="HJ441" s="1">
        <v>18.100000000000001</v>
      </c>
      <c r="HK441" s="1">
        <v>19.2</v>
      </c>
      <c r="HL441" s="1">
        <v>18.7</v>
      </c>
      <c r="HM441" s="1">
        <v>18.8</v>
      </c>
      <c r="HN441" s="1">
        <v>19.5</v>
      </c>
      <c r="HO441" s="1">
        <v>19.2</v>
      </c>
      <c r="HP441" s="1">
        <v>19.3</v>
      </c>
      <c r="HQ441" s="1">
        <v>19.3</v>
      </c>
      <c r="HR441" s="1">
        <v>19.3</v>
      </c>
      <c r="HS441" s="1">
        <v>19.399999999999999</v>
      </c>
      <c r="HT441" s="1">
        <v>20.5</v>
      </c>
      <c r="HU441" s="1">
        <v>19.8</v>
      </c>
      <c r="HV441" s="1">
        <v>19.100000000000001</v>
      </c>
      <c r="HW441" s="1">
        <v>19.5</v>
      </c>
      <c r="HX441" s="1">
        <v>19.600000000000001</v>
      </c>
      <c r="HY441" s="1">
        <v>20.9</v>
      </c>
      <c r="HZ441" s="1">
        <v>19.600000000000001</v>
      </c>
      <c r="IA441" s="1">
        <v>19.3</v>
      </c>
      <c r="IB441" s="1">
        <v>65535</v>
      </c>
      <c r="IC441" s="1">
        <v>17.399999999999999</v>
      </c>
      <c r="ID441" s="1">
        <v>18.899999999999999</v>
      </c>
      <c r="IE441" s="1">
        <v>17.399999999999999</v>
      </c>
      <c r="IF441" s="1">
        <v>18</v>
      </c>
      <c r="IG441" s="1">
        <v>19.3</v>
      </c>
      <c r="IH441" s="1">
        <v>16.8</v>
      </c>
      <c r="II441" s="1">
        <v>18.600000000000001</v>
      </c>
      <c r="IJ441" s="1">
        <v>18.899999999999999</v>
      </c>
      <c r="IK441" s="1">
        <v>18.8</v>
      </c>
      <c r="IL441" s="1">
        <v>18.600000000000001</v>
      </c>
      <c r="IM441" s="1">
        <v>18.2</v>
      </c>
      <c r="IN441" s="1">
        <v>19.5</v>
      </c>
      <c r="IO441" s="1">
        <v>17.899999999999999</v>
      </c>
      <c r="IP441" s="1">
        <v>18.100000000000001</v>
      </c>
      <c r="IQ441" s="1">
        <v>19.5</v>
      </c>
      <c r="IR441" s="1">
        <v>19.3</v>
      </c>
      <c r="IS441" s="1">
        <v>20.3</v>
      </c>
      <c r="IT441" s="1">
        <v>18.7</v>
      </c>
      <c r="IU441" s="1">
        <v>19.899999999999999</v>
      </c>
      <c r="IV441" s="1">
        <v>19</v>
      </c>
      <c r="IW441" s="1">
        <v>19.600000000000001</v>
      </c>
      <c r="IX441" s="1">
        <v>18.100000000000001</v>
      </c>
      <c r="IY441" s="1">
        <v>19.399999999999999</v>
      </c>
      <c r="IZ441" s="1">
        <v>18.100000000000001</v>
      </c>
      <c r="JA441" s="1">
        <v>65535</v>
      </c>
      <c r="JB441" s="1">
        <v>20.2</v>
      </c>
      <c r="JC441" s="1">
        <v>19.2</v>
      </c>
      <c r="JD441" s="1">
        <v>20.100000000000001</v>
      </c>
      <c r="JE441" s="1">
        <v>20.2</v>
      </c>
      <c r="JF441" s="1">
        <v>19.600000000000001</v>
      </c>
      <c r="JG441" s="1">
        <v>19.600000000000001</v>
      </c>
      <c r="JH441" s="1">
        <v>20.2</v>
      </c>
      <c r="JI441" s="1">
        <v>18.2</v>
      </c>
      <c r="JJ441" s="1">
        <v>17.8</v>
      </c>
      <c r="JK441" s="1">
        <v>18.899999999999999</v>
      </c>
      <c r="JL441" s="1">
        <v>18.5</v>
      </c>
      <c r="JM441" s="1">
        <v>19</v>
      </c>
      <c r="JN441" s="1">
        <v>19.2</v>
      </c>
      <c r="JO441" s="1">
        <v>18.399999999999999</v>
      </c>
      <c r="JP441" s="1">
        <v>17.399999999999999</v>
      </c>
      <c r="JQ441" s="1">
        <v>18.5</v>
      </c>
      <c r="JR441" s="1">
        <v>18.7</v>
      </c>
      <c r="JS441" s="1">
        <v>19.399999999999999</v>
      </c>
      <c r="JT441" s="1">
        <v>19.3</v>
      </c>
      <c r="JU441" s="1">
        <v>18.2</v>
      </c>
      <c r="JV441" s="1">
        <v>17.3</v>
      </c>
      <c r="JW441" s="1">
        <v>19.7</v>
      </c>
      <c r="JX441" s="1">
        <v>18</v>
      </c>
      <c r="JY441" s="1">
        <v>18.3</v>
      </c>
      <c r="JZ441" s="1">
        <v>19.399999999999999</v>
      </c>
      <c r="KA441" s="1">
        <v>18.399999999999999</v>
      </c>
      <c r="KB441" s="1">
        <v>17.2</v>
      </c>
      <c r="KC441" s="1">
        <v>19.100000000000001</v>
      </c>
      <c r="KD441" s="1">
        <v>18</v>
      </c>
      <c r="KE441" s="1">
        <v>19</v>
      </c>
      <c r="KF441" s="1">
        <v>19.100000000000001</v>
      </c>
      <c r="KG441" s="1">
        <v>17.8</v>
      </c>
      <c r="KH441" s="1">
        <v>17.399999999999999</v>
      </c>
      <c r="KI441" s="1">
        <v>19.2</v>
      </c>
      <c r="KJ441" s="1">
        <v>19.100000000000001</v>
      </c>
      <c r="KK441" s="1">
        <v>17.899999999999999</v>
      </c>
      <c r="KL441" s="1">
        <v>17.899999999999999</v>
      </c>
      <c r="KM441" s="1">
        <v>18.3</v>
      </c>
      <c r="KN441" s="1">
        <v>17.3</v>
      </c>
      <c r="KO441" s="1">
        <v>18.600000000000001</v>
      </c>
      <c r="KP441" s="1">
        <v>19.100000000000001</v>
      </c>
      <c r="KQ441" s="1">
        <v>18.3</v>
      </c>
      <c r="KR441" s="1">
        <v>18.100000000000001</v>
      </c>
      <c r="KS441" s="1">
        <v>65535</v>
      </c>
      <c r="KT441" s="1">
        <v>65535</v>
      </c>
      <c r="KU441" s="1">
        <v>18.899999999999999</v>
      </c>
      <c r="KV441" s="1">
        <v>18.7</v>
      </c>
      <c r="KW441" s="1">
        <v>19.100000000000001</v>
      </c>
      <c r="KX441" s="1">
        <v>19.2</v>
      </c>
      <c r="KY441" s="1">
        <v>19.5</v>
      </c>
      <c r="KZ441" s="1">
        <v>18.8</v>
      </c>
      <c r="LA441" s="1">
        <v>20</v>
      </c>
      <c r="LB441" s="1">
        <v>18.2</v>
      </c>
      <c r="LC441" s="1">
        <v>18.600000000000001</v>
      </c>
      <c r="LD441" s="1">
        <v>19</v>
      </c>
      <c r="LE441" s="1">
        <v>19.3</v>
      </c>
      <c r="LF441" s="1">
        <v>19.7</v>
      </c>
      <c r="LG441" s="1">
        <v>18.100000000000001</v>
      </c>
      <c r="LH441" s="1">
        <v>20.7</v>
      </c>
      <c r="LI441" s="1">
        <v>19.100000000000001</v>
      </c>
      <c r="LJ441" s="1">
        <v>19</v>
      </c>
      <c r="LK441" s="1">
        <v>18.399999999999999</v>
      </c>
      <c r="LL441" s="1">
        <v>19.3</v>
      </c>
      <c r="LM441" s="1">
        <v>18.8</v>
      </c>
      <c r="LN441" s="1">
        <v>18.600000000000001</v>
      </c>
      <c r="LO441" s="1">
        <v>19.100000000000001</v>
      </c>
      <c r="LP441" s="1">
        <v>17.8</v>
      </c>
      <c r="LQ441" s="1">
        <v>18.899999999999999</v>
      </c>
      <c r="LR441" s="1">
        <v>19.600000000000001</v>
      </c>
      <c r="LS441" s="1">
        <v>18.3</v>
      </c>
      <c r="LT441" s="1">
        <v>19.100000000000001</v>
      </c>
      <c r="LU441" s="1">
        <v>19.100000000000001</v>
      </c>
      <c r="LV441" s="1">
        <v>18.100000000000001</v>
      </c>
      <c r="LW441" s="1">
        <v>17.8</v>
      </c>
      <c r="LX441" s="1">
        <v>19.399999999999999</v>
      </c>
      <c r="LY441" s="1">
        <v>20.3</v>
      </c>
      <c r="LZ441" s="1">
        <v>20.2</v>
      </c>
      <c r="MA441" s="1">
        <v>21.5</v>
      </c>
      <c r="MB441" s="1">
        <v>21</v>
      </c>
      <c r="MC441" s="1">
        <v>20</v>
      </c>
      <c r="MD441" s="1">
        <v>19.2</v>
      </c>
      <c r="ME441" s="1">
        <v>65535</v>
      </c>
      <c r="MF441" s="1">
        <v>65535</v>
      </c>
      <c r="MG441" s="1">
        <v>65535</v>
      </c>
      <c r="MH441" s="1">
        <v>65535</v>
      </c>
      <c r="MI441" s="1">
        <v>65535</v>
      </c>
      <c r="MJ441" s="1">
        <v>65535</v>
      </c>
      <c r="MK441" s="1">
        <v>65535</v>
      </c>
      <c r="ML441" s="1">
        <v>65535</v>
      </c>
      <c r="MM441" s="1">
        <v>65535</v>
      </c>
      <c r="MN441" s="1">
        <v>65535</v>
      </c>
      <c r="MO441" s="1">
        <v>65535</v>
      </c>
      <c r="MP441" s="1">
        <v>65535</v>
      </c>
      <c r="MQ441" s="1">
        <v>65535</v>
      </c>
      <c r="MR441" s="1">
        <v>65535</v>
      </c>
      <c r="MS441" s="1">
        <v>65535</v>
      </c>
      <c r="MT441" s="1">
        <v>65535</v>
      </c>
      <c r="MU441" s="1">
        <v>65535</v>
      </c>
      <c r="MV441" s="1">
        <v>65535</v>
      </c>
      <c r="MW441" s="1">
        <v>65535</v>
      </c>
      <c r="MX441" s="1">
        <v>65535</v>
      </c>
      <c r="MY441" s="1">
        <v>65535</v>
      </c>
      <c r="MZ441" s="1">
        <v>65535</v>
      </c>
      <c r="NA441" s="1">
        <v>65535</v>
      </c>
      <c r="NB441" s="1">
        <v>65535</v>
      </c>
      <c r="NC441" s="1">
        <v>65535</v>
      </c>
      <c r="ND441" s="1">
        <v>65535</v>
      </c>
      <c r="NE441" s="1">
        <v>65535</v>
      </c>
      <c r="NF441" s="1">
        <v>65535</v>
      </c>
      <c r="NG441" s="1">
        <v>65535</v>
      </c>
      <c r="NH441" s="1">
        <v>65535</v>
      </c>
      <c r="NI441" s="1">
        <v>19.7</v>
      </c>
      <c r="NJ441" s="6">
        <f t="shared" si="319"/>
        <v>0.90322580645161288</v>
      </c>
      <c r="NK441" s="3">
        <f t="shared" si="320"/>
        <v>0.9642857142857143</v>
      </c>
      <c r="NL441" s="3">
        <f t="shared" si="321"/>
        <v>1</v>
      </c>
      <c r="NM441" s="3">
        <f t="shared" si="322"/>
        <v>0.93333333333333335</v>
      </c>
      <c r="NN441" s="3">
        <f t="shared" si="323"/>
        <v>1</v>
      </c>
      <c r="NO441" s="3">
        <f t="shared" si="324"/>
        <v>1</v>
      </c>
      <c r="NP441" s="3">
        <f t="shared" si="325"/>
        <v>1</v>
      </c>
      <c r="NQ441" s="3">
        <f t="shared" si="326"/>
        <v>0.967741935483871</v>
      </c>
      <c r="NR441" s="3">
        <f t="shared" si="327"/>
        <v>0.96666666666666667</v>
      </c>
      <c r="NS441" s="3">
        <f t="shared" si="328"/>
        <v>0.93548387096774188</v>
      </c>
      <c r="NT441" s="3">
        <f t="shared" si="329"/>
        <v>1</v>
      </c>
      <c r="NU441" s="3">
        <f t="shared" si="330"/>
        <v>3.2258064516129031E-2</v>
      </c>
      <c r="NV441" s="3">
        <f t="shared" si="331"/>
        <v>0.8904109589041096</v>
      </c>
      <c r="NW441" s="5">
        <f t="shared" si="332"/>
        <v>18.235714285714291</v>
      </c>
      <c r="NX441" s="1">
        <f t="shared" si="333"/>
        <v>18.814814814814813</v>
      </c>
      <c r="NY441" s="1">
        <f t="shared" si="334"/>
        <v>18.509677419354844</v>
      </c>
      <c r="NZ441" s="1">
        <f t="shared" si="335"/>
        <v>18.36785714285714</v>
      </c>
      <c r="OA441" s="1">
        <f t="shared" si="336"/>
        <v>18.825806451612909</v>
      </c>
      <c r="OB441" s="1">
        <f t="shared" si="337"/>
        <v>18.879999999999995</v>
      </c>
      <c r="OC441" s="1">
        <f t="shared" si="338"/>
        <v>18.829032258064519</v>
      </c>
      <c r="OD441" s="1">
        <f t="shared" si="339"/>
        <v>18.966666666666665</v>
      </c>
      <c r="OE441" s="1">
        <f t="shared" si="340"/>
        <v>19.068965517241374</v>
      </c>
      <c r="OF441" s="1">
        <f t="shared" si="341"/>
        <v>18.506896551724139</v>
      </c>
      <c r="OG441" s="1">
        <f t="shared" si="342"/>
        <v>19.206666666666671</v>
      </c>
      <c r="OH441" s="1" t="e">
        <f t="shared" si="343"/>
        <v>#N/A</v>
      </c>
      <c r="OI441" s="111" t="e">
        <f>NA()</f>
        <v>#N/A</v>
      </c>
      <c r="OJ441" s="112" t="e">
        <f>NA()</f>
        <v>#N/A</v>
      </c>
      <c r="OK441" s="112" t="e">
        <f>NA()</f>
        <v>#N/A</v>
      </c>
      <c r="OL441" s="112" t="e">
        <f>NA()</f>
        <v>#N/A</v>
      </c>
      <c r="OM441" s="112" t="e">
        <f>NA()</f>
        <v>#N/A</v>
      </c>
      <c r="ON441" s="112" t="e">
        <f>NA()</f>
        <v>#N/A</v>
      </c>
      <c r="OO441" s="112" t="e">
        <f>NA()</f>
        <v>#N/A</v>
      </c>
      <c r="OP441" s="112" t="e">
        <f>NA()</f>
        <v>#N/A</v>
      </c>
      <c r="OQ441" s="112" t="e">
        <f>NA()</f>
        <v>#N/A</v>
      </c>
      <c r="OR441" s="112" t="e">
        <f>NA()</f>
        <v>#N/A</v>
      </c>
      <c r="OS441" s="112" t="e">
        <f>NA()</f>
        <v>#N/A</v>
      </c>
      <c r="OT441" s="112" t="e">
        <f>NA()</f>
        <v>#N/A</v>
      </c>
      <c r="OU441" s="5" t="e">
        <f t="shared" si="392"/>
        <v>#N/A</v>
      </c>
      <c r="OV441" s="1" t="e">
        <f t="shared" si="393"/>
        <v>#N/A</v>
      </c>
      <c r="OW441" s="1" t="e">
        <f t="shared" si="394"/>
        <v>#N/A</v>
      </c>
      <c r="OX441" s="1" t="e">
        <f t="shared" si="395"/>
        <v>#N/A</v>
      </c>
      <c r="OY441" s="1" t="e">
        <f t="shared" si="396"/>
        <v>#N/A</v>
      </c>
      <c r="OZ441" s="1" t="e">
        <f t="shared" si="397"/>
        <v>#N/A</v>
      </c>
      <c r="PA441" s="1" t="e">
        <f t="shared" si="398"/>
        <v>#N/A</v>
      </c>
      <c r="PB441" s="1" t="e">
        <f t="shared" si="399"/>
        <v>#N/A</v>
      </c>
      <c r="PC441" s="1" t="e">
        <f t="shared" si="400"/>
        <v>#N/A</v>
      </c>
      <c r="PD441" s="1" t="e">
        <f t="shared" si="401"/>
        <v>#N/A</v>
      </c>
      <c r="PE441" s="1" t="e">
        <f t="shared" si="402"/>
        <v>#N/A</v>
      </c>
      <c r="PF441" s="1" t="e">
        <f t="shared" si="403"/>
        <v>#N/A</v>
      </c>
      <c r="PG441" s="111" t="e">
        <f>NA()</f>
        <v>#N/A</v>
      </c>
      <c r="PH441" s="112" t="e">
        <f>NA()</f>
        <v>#N/A</v>
      </c>
      <c r="PI441" s="112" t="e">
        <f>NA()</f>
        <v>#N/A</v>
      </c>
      <c r="PJ441" s="112" t="e">
        <f>NA()</f>
        <v>#N/A</v>
      </c>
      <c r="PK441" s="112" t="e">
        <f>NA()</f>
        <v>#N/A</v>
      </c>
      <c r="PL441" s="112" t="e">
        <f>NA()</f>
        <v>#N/A</v>
      </c>
      <c r="PM441" s="112" t="e">
        <f>NA()</f>
        <v>#N/A</v>
      </c>
      <c r="PN441" s="112" t="e">
        <f>NA()</f>
        <v>#N/A</v>
      </c>
      <c r="PO441" s="112" t="e">
        <f>NA()</f>
        <v>#N/A</v>
      </c>
      <c r="PP441" s="112" t="e">
        <f>NA()</f>
        <v>#N/A</v>
      </c>
      <c r="PQ441" s="112" t="e">
        <f>NA()</f>
        <v>#N/A</v>
      </c>
      <c r="PR441" s="137" t="e">
        <f>NA()</f>
        <v>#N/A</v>
      </c>
      <c r="PS441" s="5">
        <f t="array" ref="PS441">+IF(ISERROR($NW441)=FALSE,MIN(IF($H441:$AL441&lt;65534,$H441:$AL441,"")),NA())</f>
        <v>16.7</v>
      </c>
      <c r="PT441" s="1">
        <f t="array" ref="PT441">+IF(ISERROR($NX441)=FALSE,MIN(IF($AM441:$BN441&lt;65534,$AM441:$BN441,"")),NA())</f>
        <v>17.600000000000001</v>
      </c>
      <c r="PU441" s="1">
        <f t="array" ref="PU441">+IF(ISERROR($NY441)=FALSE,MIN(IF($BP441:$CT441&lt;65534,$BP441:$CT441,"")),NA())</f>
        <v>16.7</v>
      </c>
      <c r="PV441" s="1">
        <f t="array" ref="PV441">+IF(ISERROR($NZ441)=FALSE,MIN(IF($CU441:$DX441&lt;65534,$CU441:$DX441,"")),NA())</f>
        <v>17.100000000000001</v>
      </c>
      <c r="PW441" s="1">
        <f t="array" ref="PW441">+IF(ISERROR($OA441)=FALSE,MIN(IF($DY441:$FC441&lt;65534,$DY441:$FC441,"")),NA())</f>
        <v>17.3</v>
      </c>
      <c r="PX441" s="1">
        <f t="array" ref="PX441">+IF(ISERROR($OB441)=FALSE,MIN(IF($FD441:$GG441&lt;65534,$FD441:$GG441,"")),NA())</f>
        <v>15.7</v>
      </c>
      <c r="PY441" s="1">
        <f t="array" ref="PY441">+IF(ISERROR($OC441)=FALSE,MIN(IF($GH441:$HL441&lt;65534,$GH441:$HL441,"")),NA())</f>
        <v>16.8</v>
      </c>
      <c r="PZ441" s="1">
        <f t="array" ref="PZ441">+IF(ISERROR($OD441)=FALSE,MIN(IF($HM441:$IQ441&lt;65534,$HM441:$IQ441,"")),NA())</f>
        <v>16.8</v>
      </c>
      <c r="QA441" s="1">
        <f t="array" ref="QA441">+IF(ISERROR($OE441)=FALSE,MIN(IF($IR441:$JU441&lt;65534,$IR441:$JU441,"")),NA())</f>
        <v>17.399999999999999</v>
      </c>
      <c r="QB441" s="1">
        <f t="array" ref="QB441">+IF(ISERROR($OF441)=FALSE,MIN(IF($JV441:$KZ441&lt;65534,$JV441:$KZ441,"")),NA())</f>
        <v>17.2</v>
      </c>
      <c r="QC441" s="1">
        <f t="array" ref="QC441">+IF(ISERROR($OG441)=FALSE,MIN(IF($LA441:$MD441&lt;65534,$LA441:$MD441,"")),NA())</f>
        <v>17.8</v>
      </c>
      <c r="QD441" s="1" t="e">
        <f t="array" ref="QD441">+IF(ISERROR($OH441)=FALSE,MIN(IF($ME441:$NI441&lt;65534,$ME441:$NI441,"")),NA())</f>
        <v>#N/A</v>
      </c>
      <c r="QE441" s="5" t="e">
        <f t="shared" si="404"/>
        <v>#N/A</v>
      </c>
      <c r="QF441" s="1" t="e">
        <f t="shared" si="405"/>
        <v>#N/A</v>
      </c>
      <c r="QG441" s="1" t="e">
        <f t="shared" si="406"/>
        <v>#N/A</v>
      </c>
      <c r="QH441" s="1" t="e">
        <f t="shared" si="407"/>
        <v>#N/A</v>
      </c>
      <c r="QI441" s="1" t="e">
        <f t="shared" si="408"/>
        <v>#N/A</v>
      </c>
      <c r="QJ441" s="1" t="e">
        <f t="shared" si="409"/>
        <v>#N/A</v>
      </c>
      <c r="QK441" s="1" t="e">
        <f t="shared" si="410"/>
        <v>#N/A</v>
      </c>
      <c r="QL441" s="1" t="e">
        <f t="shared" si="411"/>
        <v>#N/A</v>
      </c>
      <c r="QM441" s="1" t="e">
        <f t="shared" si="412"/>
        <v>#N/A</v>
      </c>
      <c r="QN441" s="1" t="e">
        <f t="shared" si="413"/>
        <v>#N/A</v>
      </c>
      <c r="QO441" s="1" t="e">
        <f t="shared" si="414"/>
        <v>#N/A</v>
      </c>
      <c r="QP441" s="1" t="e">
        <f t="shared" si="415"/>
        <v>#N/A</v>
      </c>
      <c r="QQ441" s="5" t="s">
        <v>893</v>
      </c>
    </row>
    <row r="442" spans="1:459" s="1" customFormat="1" x14ac:dyDescent="0.2">
      <c r="A442" s="107">
        <v>26135290</v>
      </c>
      <c r="B442" s="108">
        <v>-75.738388888888892</v>
      </c>
      <c r="C442" s="108">
        <v>4.9295833333333334</v>
      </c>
      <c r="D442" s="109">
        <v>1659</v>
      </c>
      <c r="E442" s="110" t="s">
        <v>795</v>
      </c>
      <c r="F442" s="110" t="s">
        <v>795</v>
      </c>
      <c r="G442" s="110" t="s">
        <v>24</v>
      </c>
      <c r="H442" s="1">
        <v>65535</v>
      </c>
      <c r="I442" s="1">
        <v>18.399999999999999</v>
      </c>
      <c r="J442" s="1">
        <v>17.899999999999999</v>
      </c>
      <c r="K442" s="1">
        <v>65535</v>
      </c>
      <c r="L442" s="1">
        <v>19.5</v>
      </c>
      <c r="M442" s="1">
        <v>19.899999999999999</v>
      </c>
      <c r="N442" s="1">
        <v>16.5</v>
      </c>
      <c r="O442" s="1">
        <v>16.600000000000001</v>
      </c>
      <c r="P442" s="1">
        <v>17.100000000000001</v>
      </c>
      <c r="Q442" s="1">
        <v>17.3</v>
      </c>
      <c r="R442" s="1">
        <v>17.2</v>
      </c>
      <c r="S442" s="1">
        <v>17.399999999999999</v>
      </c>
      <c r="T442" s="1">
        <v>17.8</v>
      </c>
      <c r="U442" s="1">
        <v>18</v>
      </c>
      <c r="V442" s="1">
        <v>17.8</v>
      </c>
      <c r="W442" s="1">
        <v>19.2</v>
      </c>
      <c r="X442" s="1">
        <v>65535</v>
      </c>
      <c r="Y442" s="1">
        <v>18.3</v>
      </c>
      <c r="Z442" s="1">
        <v>65535</v>
      </c>
      <c r="AA442" s="1">
        <v>19.2</v>
      </c>
      <c r="AB442" s="1">
        <v>19.8</v>
      </c>
      <c r="AC442" s="1">
        <v>19.2</v>
      </c>
      <c r="AD442" s="1">
        <v>19.899999999999999</v>
      </c>
      <c r="AE442" s="1">
        <v>65535</v>
      </c>
      <c r="AF442" s="1">
        <v>19.5</v>
      </c>
      <c r="AG442" s="1">
        <v>65535</v>
      </c>
      <c r="AH442" s="1">
        <v>19.3</v>
      </c>
      <c r="AI442" s="1">
        <v>18.8</v>
      </c>
      <c r="AJ442" s="1">
        <v>18</v>
      </c>
      <c r="AK442" s="1">
        <v>19.5</v>
      </c>
      <c r="AL442" s="1">
        <v>19.100000000000001</v>
      </c>
      <c r="AM442" s="1">
        <v>19.399999999999999</v>
      </c>
      <c r="AN442" s="1">
        <v>65535</v>
      </c>
      <c r="AO442" s="1">
        <v>19.2</v>
      </c>
      <c r="AP442" s="1">
        <v>19.3</v>
      </c>
      <c r="AQ442" s="1">
        <v>19</v>
      </c>
      <c r="AR442" s="1">
        <v>18.7</v>
      </c>
      <c r="AS442" s="1">
        <v>19.899999999999999</v>
      </c>
      <c r="AT442" s="1">
        <v>18.399999999999999</v>
      </c>
      <c r="AU442" s="1">
        <v>65535</v>
      </c>
      <c r="AV442" s="1">
        <v>18.8</v>
      </c>
      <c r="AW442" s="1">
        <v>65535</v>
      </c>
      <c r="AX442" s="1">
        <v>19.2</v>
      </c>
      <c r="AY442" s="1">
        <v>19.3</v>
      </c>
      <c r="AZ442" s="1">
        <v>18.8</v>
      </c>
      <c r="BA442" s="1">
        <v>65535</v>
      </c>
      <c r="BB442" s="1">
        <v>65535</v>
      </c>
      <c r="BC442" s="1">
        <v>65535</v>
      </c>
      <c r="BD442" s="1">
        <v>65535</v>
      </c>
      <c r="BE442" s="1">
        <v>65535</v>
      </c>
      <c r="BF442" s="1">
        <v>65535</v>
      </c>
      <c r="BG442" s="1">
        <v>65535</v>
      </c>
      <c r="BH442" s="1">
        <v>65535</v>
      </c>
      <c r="BI442" s="1">
        <v>65535</v>
      </c>
      <c r="BJ442" s="1">
        <v>65535</v>
      </c>
      <c r="BK442" s="1">
        <v>65535</v>
      </c>
      <c r="BL442" s="1">
        <v>65535</v>
      </c>
      <c r="BM442" s="1">
        <v>65535</v>
      </c>
      <c r="BN442" s="1">
        <v>65535</v>
      </c>
      <c r="BO442" s="102"/>
      <c r="BP442" s="1">
        <v>65535</v>
      </c>
      <c r="BQ442" s="1">
        <v>65535</v>
      </c>
      <c r="BR442" s="1">
        <v>65535</v>
      </c>
      <c r="BS442" s="1">
        <v>65535</v>
      </c>
      <c r="BT442" s="1">
        <v>65535</v>
      </c>
      <c r="BU442" s="1">
        <v>65535</v>
      </c>
      <c r="BV442" s="1">
        <v>65535</v>
      </c>
      <c r="BW442" s="1">
        <v>65535</v>
      </c>
      <c r="BX442" s="1">
        <v>65535</v>
      </c>
      <c r="BY442" s="1">
        <v>65535</v>
      </c>
      <c r="BZ442" s="1">
        <v>65535</v>
      </c>
      <c r="CA442" s="1">
        <v>65535</v>
      </c>
      <c r="CB442" s="1">
        <v>19.2</v>
      </c>
      <c r="CC442" s="1">
        <v>19.8</v>
      </c>
      <c r="CD442" s="1">
        <v>18.600000000000001</v>
      </c>
      <c r="CE442" s="1">
        <v>16.600000000000001</v>
      </c>
      <c r="CF442" s="1">
        <v>19.7</v>
      </c>
      <c r="CG442" s="1">
        <v>65535</v>
      </c>
      <c r="CH442" s="1">
        <v>65535</v>
      </c>
      <c r="CI442" s="1">
        <v>65535</v>
      </c>
      <c r="CJ442" s="1">
        <v>65535</v>
      </c>
      <c r="CK442" s="1">
        <v>65535</v>
      </c>
      <c r="CL442" s="1">
        <v>65535</v>
      </c>
      <c r="CM442" s="1">
        <v>65535</v>
      </c>
      <c r="CN442" s="1">
        <v>65535</v>
      </c>
      <c r="CO442" s="1">
        <v>65535</v>
      </c>
      <c r="CP442" s="1">
        <v>65535</v>
      </c>
      <c r="CQ442" s="1">
        <v>65535</v>
      </c>
      <c r="CR442" s="1">
        <v>65535</v>
      </c>
      <c r="CS442" s="1">
        <v>65535</v>
      </c>
      <c r="CT442" s="1">
        <v>65535</v>
      </c>
      <c r="CU442" s="1">
        <v>65535</v>
      </c>
      <c r="CV442" s="1">
        <v>65535</v>
      </c>
      <c r="CW442" s="1">
        <v>65535</v>
      </c>
      <c r="CX442" s="1">
        <v>65535</v>
      </c>
      <c r="CY442" s="1">
        <v>65535</v>
      </c>
      <c r="CZ442" s="1">
        <v>65535</v>
      </c>
      <c r="DA442" s="1">
        <v>65535</v>
      </c>
      <c r="DB442" s="1">
        <v>65535</v>
      </c>
      <c r="DC442" s="1">
        <v>65535</v>
      </c>
      <c r="DD442" s="1">
        <v>65535</v>
      </c>
      <c r="DE442" s="1">
        <v>65535</v>
      </c>
      <c r="DF442" s="1">
        <v>65535</v>
      </c>
      <c r="DG442" s="1">
        <v>65535</v>
      </c>
      <c r="DH442" s="1">
        <v>65535</v>
      </c>
      <c r="DI442" s="1">
        <v>65535</v>
      </c>
      <c r="DJ442" s="1">
        <v>65535</v>
      </c>
      <c r="DK442" s="1">
        <v>65535</v>
      </c>
      <c r="DL442" s="1">
        <v>65535</v>
      </c>
      <c r="DM442" s="1">
        <v>65535</v>
      </c>
      <c r="DN442" s="1">
        <v>65535</v>
      </c>
      <c r="DO442" s="1">
        <v>65535</v>
      </c>
      <c r="DP442" s="1">
        <v>65535</v>
      </c>
      <c r="DQ442" s="1">
        <v>65535</v>
      </c>
      <c r="DR442" s="1">
        <v>65535</v>
      </c>
      <c r="DS442" s="1">
        <v>65535</v>
      </c>
      <c r="DT442" s="1">
        <v>65535</v>
      </c>
      <c r="DU442" s="1">
        <v>65535</v>
      </c>
      <c r="DV442" s="1">
        <v>65535</v>
      </c>
      <c r="DW442" s="1">
        <v>65535</v>
      </c>
      <c r="DX442" s="1">
        <v>65535</v>
      </c>
      <c r="DY442" s="1">
        <v>65535</v>
      </c>
      <c r="DZ442" s="1">
        <v>65535</v>
      </c>
      <c r="EA442" s="1">
        <v>65535</v>
      </c>
      <c r="EB442" s="1">
        <v>65535</v>
      </c>
      <c r="EC442" s="1">
        <v>65535</v>
      </c>
      <c r="ED442" s="1">
        <v>65535</v>
      </c>
      <c r="EE442" s="1">
        <v>65535</v>
      </c>
      <c r="EF442" s="1">
        <v>65535</v>
      </c>
      <c r="EG442" s="1">
        <v>65535</v>
      </c>
      <c r="EH442" s="1">
        <v>65535</v>
      </c>
      <c r="EI442" s="1">
        <v>65535</v>
      </c>
      <c r="EJ442" s="1">
        <v>65535</v>
      </c>
      <c r="EK442" s="1">
        <v>65535</v>
      </c>
      <c r="EL442" s="1">
        <v>65535</v>
      </c>
      <c r="EM442" s="1">
        <v>65535</v>
      </c>
      <c r="EN442" s="1">
        <v>65535</v>
      </c>
      <c r="EO442" s="1">
        <v>65535</v>
      </c>
      <c r="EP442" s="1">
        <v>65535</v>
      </c>
      <c r="EQ442" s="1">
        <v>65535</v>
      </c>
      <c r="ER442" s="1">
        <v>65535</v>
      </c>
      <c r="ES442" s="1">
        <v>65535</v>
      </c>
      <c r="ET442" s="1">
        <v>65535</v>
      </c>
      <c r="EU442" s="1">
        <v>65535</v>
      </c>
      <c r="EV442" s="1">
        <v>65535</v>
      </c>
      <c r="EW442" s="1">
        <v>65535</v>
      </c>
      <c r="EX442" s="1">
        <v>65535</v>
      </c>
      <c r="EY442" s="1">
        <v>65535</v>
      </c>
      <c r="EZ442" s="1">
        <v>65535</v>
      </c>
      <c r="FA442" s="1">
        <v>65535</v>
      </c>
      <c r="FB442" s="1">
        <v>65535</v>
      </c>
      <c r="FC442" s="1">
        <v>65535</v>
      </c>
      <c r="FD442" s="1">
        <v>65535</v>
      </c>
      <c r="FE442" s="1">
        <v>65535</v>
      </c>
      <c r="FF442" s="1">
        <v>65535</v>
      </c>
      <c r="FG442" s="1">
        <v>65535</v>
      </c>
      <c r="FH442" s="1">
        <v>65535</v>
      </c>
      <c r="FI442" s="1">
        <v>65535</v>
      </c>
      <c r="FJ442" s="1">
        <v>65535</v>
      </c>
      <c r="FK442" s="1">
        <v>65535</v>
      </c>
      <c r="FL442" s="1">
        <v>65535</v>
      </c>
      <c r="FM442" s="1">
        <v>65535</v>
      </c>
      <c r="FN442" s="1">
        <v>65535</v>
      </c>
      <c r="FO442" s="1">
        <v>65535</v>
      </c>
      <c r="FP442" s="1">
        <v>65535</v>
      </c>
      <c r="FQ442" s="1">
        <v>65535</v>
      </c>
      <c r="FR442" s="1">
        <v>65535</v>
      </c>
      <c r="FS442" s="1">
        <v>65535</v>
      </c>
      <c r="FT442" s="1">
        <v>65535</v>
      </c>
      <c r="FU442" s="1">
        <v>65535</v>
      </c>
      <c r="FV442" s="1">
        <v>65535</v>
      </c>
      <c r="FW442" s="1">
        <v>65535</v>
      </c>
      <c r="FX442" s="1">
        <v>65535</v>
      </c>
      <c r="FY442" s="1">
        <v>65535</v>
      </c>
      <c r="FZ442" s="1">
        <v>65535</v>
      </c>
      <c r="GA442" s="1">
        <v>65535</v>
      </c>
      <c r="GB442" s="1">
        <v>65535</v>
      </c>
      <c r="GC442" s="1">
        <v>65535</v>
      </c>
      <c r="GD442" s="1">
        <v>65535</v>
      </c>
      <c r="GE442" s="1">
        <v>65535</v>
      </c>
      <c r="GF442" s="1">
        <v>65535</v>
      </c>
      <c r="GG442" s="1">
        <v>65535</v>
      </c>
      <c r="GH442" s="1">
        <v>65535</v>
      </c>
      <c r="GI442" s="1">
        <v>65535</v>
      </c>
      <c r="GJ442" s="1">
        <v>65535</v>
      </c>
      <c r="GK442" s="1">
        <v>65535</v>
      </c>
      <c r="GL442" s="1">
        <v>65535</v>
      </c>
      <c r="GM442" s="1">
        <v>65535</v>
      </c>
      <c r="GN442" s="1">
        <v>65535</v>
      </c>
      <c r="GO442" s="1">
        <v>65535</v>
      </c>
      <c r="GP442" s="1">
        <v>65535</v>
      </c>
      <c r="GQ442" s="1">
        <v>65535</v>
      </c>
      <c r="GR442" s="1">
        <v>65535</v>
      </c>
      <c r="GS442" s="1">
        <v>65535</v>
      </c>
      <c r="GT442" s="1">
        <v>65535</v>
      </c>
      <c r="GU442" s="1">
        <v>65535</v>
      </c>
      <c r="GV442" s="1">
        <v>65535</v>
      </c>
      <c r="GW442" s="1">
        <v>65535</v>
      </c>
      <c r="GX442" s="1">
        <v>65535</v>
      </c>
      <c r="GY442" s="1">
        <v>65535</v>
      </c>
      <c r="GZ442" s="1">
        <v>65535</v>
      </c>
      <c r="HA442" s="1">
        <v>65535</v>
      </c>
      <c r="HB442" s="1">
        <v>65535</v>
      </c>
      <c r="HC442" s="1">
        <v>65535</v>
      </c>
      <c r="HD442" s="1">
        <v>65535</v>
      </c>
      <c r="HE442" s="1">
        <v>65535</v>
      </c>
      <c r="HF442" s="1">
        <v>65535</v>
      </c>
      <c r="HG442" s="1">
        <v>65535</v>
      </c>
      <c r="HH442" s="1">
        <v>65535</v>
      </c>
      <c r="HI442" s="1">
        <v>65535</v>
      </c>
      <c r="HJ442" s="1">
        <v>65535</v>
      </c>
      <c r="HK442" s="1">
        <v>65535</v>
      </c>
      <c r="HL442" s="1">
        <v>65535</v>
      </c>
      <c r="HM442" s="1">
        <v>65535</v>
      </c>
      <c r="HN442" s="1">
        <v>65535</v>
      </c>
      <c r="HO442" s="1">
        <v>65535</v>
      </c>
      <c r="HP442" s="1">
        <v>65535</v>
      </c>
      <c r="HQ442" s="1">
        <v>65535</v>
      </c>
      <c r="HR442" s="1">
        <v>65535</v>
      </c>
      <c r="HS442" s="1">
        <v>65535</v>
      </c>
      <c r="HT442" s="1">
        <v>65535</v>
      </c>
      <c r="HU442" s="1">
        <v>65535</v>
      </c>
      <c r="HV442" s="1">
        <v>65535</v>
      </c>
      <c r="HW442" s="1">
        <v>65535</v>
      </c>
      <c r="HX442" s="1">
        <v>65535</v>
      </c>
      <c r="HY442" s="1">
        <v>65535</v>
      </c>
      <c r="HZ442" s="1">
        <v>65535</v>
      </c>
      <c r="IA442" s="1">
        <v>65535</v>
      </c>
      <c r="IB442" s="1">
        <v>65535</v>
      </c>
      <c r="IC442" s="1">
        <v>65535</v>
      </c>
      <c r="ID442" s="1">
        <v>65535</v>
      </c>
      <c r="IE442" s="1">
        <v>65535</v>
      </c>
      <c r="IF442" s="1">
        <v>65535</v>
      </c>
      <c r="IG442" s="1">
        <v>65535</v>
      </c>
      <c r="IH442" s="1">
        <v>65535</v>
      </c>
      <c r="II442" s="1">
        <v>65535</v>
      </c>
      <c r="IJ442" s="1">
        <v>65535</v>
      </c>
      <c r="IK442" s="1">
        <v>65535</v>
      </c>
      <c r="IL442" s="1">
        <v>65535</v>
      </c>
      <c r="IM442" s="1">
        <v>65535</v>
      </c>
      <c r="IN442" s="1">
        <v>65535</v>
      </c>
      <c r="IO442" s="1">
        <v>65535</v>
      </c>
      <c r="IP442" s="1">
        <v>65535</v>
      </c>
      <c r="IQ442" s="1">
        <v>65535</v>
      </c>
      <c r="IR442" s="1">
        <v>65535</v>
      </c>
      <c r="IS442" s="1">
        <v>65535</v>
      </c>
      <c r="IT442" s="1">
        <v>65535</v>
      </c>
      <c r="IU442" s="1">
        <v>65535</v>
      </c>
      <c r="IV442" s="1">
        <v>65535</v>
      </c>
      <c r="IW442" s="1">
        <v>65535</v>
      </c>
      <c r="IX442" s="1">
        <v>65535</v>
      </c>
      <c r="IY442" s="1">
        <v>65535</v>
      </c>
      <c r="IZ442" s="1">
        <v>65535</v>
      </c>
      <c r="JA442" s="1">
        <v>65535</v>
      </c>
      <c r="JB442" s="1">
        <v>65535</v>
      </c>
      <c r="JC442" s="1">
        <v>65535</v>
      </c>
      <c r="JD442" s="1">
        <v>65535</v>
      </c>
      <c r="JE442" s="1">
        <v>65535</v>
      </c>
      <c r="JF442" s="1">
        <v>65535</v>
      </c>
      <c r="JG442" s="1">
        <v>65535</v>
      </c>
      <c r="JH442" s="1">
        <v>65535</v>
      </c>
      <c r="JI442" s="1">
        <v>65535</v>
      </c>
      <c r="JJ442" s="1">
        <v>65535</v>
      </c>
      <c r="JK442" s="1">
        <v>65535</v>
      </c>
      <c r="JL442" s="1">
        <v>65535</v>
      </c>
      <c r="JM442" s="1">
        <v>65535</v>
      </c>
      <c r="JN442" s="1">
        <v>65535</v>
      </c>
      <c r="JO442" s="1">
        <v>65535</v>
      </c>
      <c r="JP442" s="1">
        <v>65535</v>
      </c>
      <c r="JQ442" s="1">
        <v>65535</v>
      </c>
      <c r="JR442" s="1">
        <v>65535</v>
      </c>
      <c r="JS442" s="1">
        <v>65535</v>
      </c>
      <c r="JT442" s="1">
        <v>65535</v>
      </c>
      <c r="JU442" s="1">
        <v>65535</v>
      </c>
      <c r="JV442" s="1">
        <v>65535</v>
      </c>
      <c r="JW442" s="1">
        <v>65535</v>
      </c>
      <c r="JX442" s="1">
        <v>65535</v>
      </c>
      <c r="JY442" s="1">
        <v>65535</v>
      </c>
      <c r="JZ442" s="1">
        <v>65535</v>
      </c>
      <c r="KA442" s="1">
        <v>65535</v>
      </c>
      <c r="KB442" s="1">
        <v>65535</v>
      </c>
      <c r="KC442" s="1">
        <v>65535</v>
      </c>
      <c r="KD442" s="1">
        <v>65535</v>
      </c>
      <c r="KE442" s="1">
        <v>65535</v>
      </c>
      <c r="KF442" s="1">
        <v>65535</v>
      </c>
      <c r="KG442" s="1">
        <v>65535</v>
      </c>
      <c r="KH442" s="1">
        <v>65535</v>
      </c>
      <c r="KI442" s="1">
        <v>65535</v>
      </c>
      <c r="KJ442" s="1">
        <v>65535</v>
      </c>
      <c r="KK442" s="1">
        <v>65535</v>
      </c>
      <c r="KL442" s="1">
        <v>65535</v>
      </c>
      <c r="KM442" s="1">
        <v>65535</v>
      </c>
      <c r="KN442" s="1">
        <v>65535</v>
      </c>
      <c r="KO442" s="1">
        <v>65535</v>
      </c>
      <c r="KP442" s="1">
        <v>65535</v>
      </c>
      <c r="KQ442" s="1">
        <v>65535</v>
      </c>
      <c r="KR442" s="1">
        <v>65535</v>
      </c>
      <c r="KS442" s="1">
        <v>65535</v>
      </c>
      <c r="KT442" s="1">
        <v>65535</v>
      </c>
      <c r="KU442" s="1">
        <v>65535</v>
      </c>
      <c r="KV442" s="1">
        <v>65535</v>
      </c>
      <c r="KW442" s="1">
        <v>65535</v>
      </c>
      <c r="KX442" s="1">
        <v>65535</v>
      </c>
      <c r="KY442" s="1">
        <v>65535</v>
      </c>
      <c r="KZ442" s="1">
        <v>65535</v>
      </c>
      <c r="LA442" s="1">
        <v>65535</v>
      </c>
      <c r="LB442" s="1">
        <v>65535</v>
      </c>
      <c r="LC442" s="1">
        <v>65535</v>
      </c>
      <c r="LD442" s="1">
        <v>65535</v>
      </c>
      <c r="LE442" s="1">
        <v>65535</v>
      </c>
      <c r="LF442" s="1">
        <v>65535</v>
      </c>
      <c r="LG442" s="1">
        <v>65535</v>
      </c>
      <c r="LH442" s="1">
        <v>65535</v>
      </c>
      <c r="LI442" s="1">
        <v>65535</v>
      </c>
      <c r="LJ442" s="1">
        <v>65535</v>
      </c>
      <c r="LK442" s="1">
        <v>65535</v>
      </c>
      <c r="LL442" s="1">
        <v>65535</v>
      </c>
      <c r="LM442" s="1">
        <v>65535</v>
      </c>
      <c r="LN442" s="1">
        <v>65535</v>
      </c>
      <c r="LO442" s="1">
        <v>65535</v>
      </c>
      <c r="LP442" s="1">
        <v>65535</v>
      </c>
      <c r="LQ442" s="1">
        <v>65535</v>
      </c>
      <c r="LR442" s="1">
        <v>65535</v>
      </c>
      <c r="LS442" s="1">
        <v>65535</v>
      </c>
      <c r="LT442" s="1">
        <v>65535</v>
      </c>
      <c r="LU442" s="1">
        <v>65535</v>
      </c>
      <c r="LV442" s="1">
        <v>65535</v>
      </c>
      <c r="LW442" s="1">
        <v>65535</v>
      </c>
      <c r="LX442" s="1">
        <v>65535</v>
      </c>
      <c r="LY442" s="1">
        <v>65535</v>
      </c>
      <c r="LZ442" s="1">
        <v>65535</v>
      </c>
      <c r="MA442" s="1">
        <v>65535</v>
      </c>
      <c r="MB442" s="1">
        <v>65535</v>
      </c>
      <c r="MC442" s="1">
        <v>65535</v>
      </c>
      <c r="MD442" s="1">
        <v>65535</v>
      </c>
      <c r="ME442" s="1">
        <v>65535</v>
      </c>
      <c r="MF442" s="1">
        <v>65535</v>
      </c>
      <c r="MG442" s="1">
        <v>65535</v>
      </c>
      <c r="MH442" s="1">
        <v>65535</v>
      </c>
      <c r="MI442" s="1">
        <v>65535</v>
      </c>
      <c r="MJ442" s="1">
        <v>65535</v>
      </c>
      <c r="MK442" s="1">
        <v>65535</v>
      </c>
      <c r="ML442" s="1">
        <v>65535</v>
      </c>
      <c r="MM442" s="1">
        <v>65535</v>
      </c>
      <c r="MN442" s="1">
        <v>65535</v>
      </c>
      <c r="MO442" s="1">
        <v>65535</v>
      </c>
      <c r="MP442" s="1">
        <v>65535</v>
      </c>
      <c r="MQ442" s="1">
        <v>65535</v>
      </c>
      <c r="MR442" s="1">
        <v>65535</v>
      </c>
      <c r="MS442" s="1">
        <v>65535</v>
      </c>
      <c r="MT442" s="1">
        <v>65535</v>
      </c>
      <c r="MU442" s="1">
        <v>65535</v>
      </c>
      <c r="MV442" s="1">
        <v>65535</v>
      </c>
      <c r="MW442" s="1">
        <v>65535</v>
      </c>
      <c r="MX442" s="1">
        <v>65535</v>
      </c>
      <c r="MY442" s="1">
        <v>65535</v>
      </c>
      <c r="MZ442" s="1">
        <v>65535</v>
      </c>
      <c r="NA442" s="1">
        <v>65535</v>
      </c>
      <c r="NB442" s="1">
        <v>65535</v>
      </c>
      <c r="NC442" s="1">
        <v>65535</v>
      </c>
      <c r="ND442" s="1">
        <v>65535</v>
      </c>
      <c r="NE442" s="1">
        <v>65535</v>
      </c>
      <c r="NF442" s="1">
        <v>65535</v>
      </c>
      <c r="NG442" s="1">
        <v>65535</v>
      </c>
      <c r="NH442" s="1">
        <v>65535</v>
      </c>
      <c r="NI442" s="1">
        <v>65535</v>
      </c>
      <c r="NJ442" s="6">
        <f t="shared" si="319"/>
        <v>0.80645161290322576</v>
      </c>
      <c r="NK442" s="3">
        <f t="shared" si="320"/>
        <v>0.39285714285714285</v>
      </c>
      <c r="NL442" s="3">
        <f t="shared" si="321"/>
        <v>0.16129032258064516</v>
      </c>
      <c r="NM442" s="3">
        <f t="shared" si="322"/>
        <v>0</v>
      </c>
      <c r="NN442" s="3">
        <f t="shared" si="323"/>
        <v>0</v>
      </c>
      <c r="NO442" s="3">
        <f t="shared" si="324"/>
        <v>0</v>
      </c>
      <c r="NP442" s="3">
        <f t="shared" si="325"/>
        <v>0</v>
      </c>
      <c r="NQ442" s="3">
        <f t="shared" si="326"/>
        <v>0</v>
      </c>
      <c r="NR442" s="3">
        <f t="shared" si="327"/>
        <v>0</v>
      </c>
      <c r="NS442" s="3">
        <f t="shared" si="328"/>
        <v>0</v>
      </c>
      <c r="NT442" s="3">
        <f t="shared" si="329"/>
        <v>0</v>
      </c>
      <c r="NU442" s="3">
        <f t="shared" si="330"/>
        <v>0</v>
      </c>
      <c r="NV442" s="3">
        <f t="shared" si="331"/>
        <v>0.11232876712328767</v>
      </c>
      <c r="NW442" s="5">
        <f t="shared" si="332"/>
        <v>18.448</v>
      </c>
      <c r="NX442" s="1" t="e">
        <f t="shared" si="333"/>
        <v>#N/A</v>
      </c>
      <c r="NY442" s="1" t="e">
        <f t="shared" si="334"/>
        <v>#N/A</v>
      </c>
      <c r="NZ442" s="1" t="e">
        <f t="shared" si="335"/>
        <v>#N/A</v>
      </c>
      <c r="OA442" s="1" t="e">
        <f t="shared" si="336"/>
        <v>#N/A</v>
      </c>
      <c r="OB442" s="1" t="e">
        <f t="shared" si="337"/>
        <v>#N/A</v>
      </c>
      <c r="OC442" s="1" t="e">
        <f t="shared" si="338"/>
        <v>#N/A</v>
      </c>
      <c r="OD442" s="1" t="e">
        <f t="shared" si="339"/>
        <v>#N/A</v>
      </c>
      <c r="OE442" s="1" t="e">
        <f t="shared" si="340"/>
        <v>#N/A</v>
      </c>
      <c r="OF442" s="1" t="e">
        <f t="shared" si="341"/>
        <v>#N/A</v>
      </c>
      <c r="OG442" s="1" t="e">
        <f t="shared" si="342"/>
        <v>#N/A</v>
      </c>
      <c r="OH442" s="1" t="e">
        <f t="shared" si="343"/>
        <v>#N/A</v>
      </c>
      <c r="OI442" s="111" t="e">
        <f>NA()</f>
        <v>#N/A</v>
      </c>
      <c r="OJ442" s="112" t="e">
        <f>NA()</f>
        <v>#N/A</v>
      </c>
      <c r="OK442" s="112" t="e">
        <f>NA()</f>
        <v>#N/A</v>
      </c>
      <c r="OL442" s="112" t="e">
        <f>NA()</f>
        <v>#N/A</v>
      </c>
      <c r="OM442" s="112" t="e">
        <f>NA()</f>
        <v>#N/A</v>
      </c>
      <c r="ON442" s="112" t="e">
        <f>NA()</f>
        <v>#N/A</v>
      </c>
      <c r="OO442" s="112" t="e">
        <f>NA()</f>
        <v>#N/A</v>
      </c>
      <c r="OP442" s="112" t="e">
        <f>NA()</f>
        <v>#N/A</v>
      </c>
      <c r="OQ442" s="112" t="e">
        <f>NA()</f>
        <v>#N/A</v>
      </c>
      <c r="OR442" s="112" t="e">
        <f>NA()</f>
        <v>#N/A</v>
      </c>
      <c r="OS442" s="112" t="e">
        <f>NA()</f>
        <v>#N/A</v>
      </c>
      <c r="OT442" s="112" t="e">
        <f>NA()</f>
        <v>#N/A</v>
      </c>
      <c r="OU442" s="5" t="e">
        <f t="shared" si="392"/>
        <v>#N/A</v>
      </c>
      <c r="OV442" s="1" t="e">
        <f t="shared" si="393"/>
        <v>#N/A</v>
      </c>
      <c r="OW442" s="1" t="e">
        <f t="shared" si="394"/>
        <v>#N/A</v>
      </c>
      <c r="OX442" s="1" t="e">
        <f t="shared" si="395"/>
        <v>#N/A</v>
      </c>
      <c r="OY442" s="1" t="e">
        <f t="shared" si="396"/>
        <v>#N/A</v>
      </c>
      <c r="OZ442" s="1" t="e">
        <f t="shared" si="397"/>
        <v>#N/A</v>
      </c>
      <c r="PA442" s="1" t="e">
        <f t="shared" si="398"/>
        <v>#N/A</v>
      </c>
      <c r="PB442" s="1" t="e">
        <f t="shared" si="399"/>
        <v>#N/A</v>
      </c>
      <c r="PC442" s="1" t="e">
        <f t="shared" si="400"/>
        <v>#N/A</v>
      </c>
      <c r="PD442" s="1" t="e">
        <f t="shared" si="401"/>
        <v>#N/A</v>
      </c>
      <c r="PE442" s="1" t="e">
        <f t="shared" si="402"/>
        <v>#N/A</v>
      </c>
      <c r="PF442" s="1" t="e">
        <f t="shared" si="403"/>
        <v>#N/A</v>
      </c>
      <c r="PG442" s="111" t="e">
        <f>NA()</f>
        <v>#N/A</v>
      </c>
      <c r="PH442" s="112" t="e">
        <f>NA()</f>
        <v>#N/A</v>
      </c>
      <c r="PI442" s="112" t="e">
        <f>NA()</f>
        <v>#N/A</v>
      </c>
      <c r="PJ442" s="112" t="e">
        <f>NA()</f>
        <v>#N/A</v>
      </c>
      <c r="PK442" s="112" t="e">
        <f>NA()</f>
        <v>#N/A</v>
      </c>
      <c r="PL442" s="112" t="e">
        <f>NA()</f>
        <v>#N/A</v>
      </c>
      <c r="PM442" s="112" t="e">
        <f>NA()</f>
        <v>#N/A</v>
      </c>
      <c r="PN442" s="112" t="e">
        <f>NA()</f>
        <v>#N/A</v>
      </c>
      <c r="PO442" s="112" t="e">
        <f>NA()</f>
        <v>#N/A</v>
      </c>
      <c r="PP442" s="112" t="e">
        <f>NA()</f>
        <v>#N/A</v>
      </c>
      <c r="PQ442" s="112" t="e">
        <f>NA()</f>
        <v>#N/A</v>
      </c>
      <c r="PR442" s="137" t="e">
        <f>NA()</f>
        <v>#N/A</v>
      </c>
      <c r="PS442" s="5">
        <f t="array" ref="PS442">+IF(ISERROR($NW442)=FALSE,MIN(IF($H442:$AL442&lt;65534,$H442:$AL442,"")),NA())</f>
        <v>16.5</v>
      </c>
      <c r="PT442" s="1" t="e">
        <f t="array" ref="PT442">+IF(ISERROR($NX442)=FALSE,MIN(IF($AM442:$BN442&lt;65534,$AM442:$BN442,"")),NA())</f>
        <v>#N/A</v>
      </c>
      <c r="PU442" s="1" t="e">
        <f t="array" ref="PU442">+IF(ISERROR($NY442)=FALSE,MIN(IF($BP442:$CT442&lt;65534,$BP442:$CT442,"")),NA())</f>
        <v>#N/A</v>
      </c>
      <c r="PV442" s="1" t="e">
        <f t="array" ref="PV442">+IF(ISERROR($NZ442)=FALSE,MIN(IF($CU442:$DX442&lt;65534,$CU442:$DX442,"")),NA())</f>
        <v>#N/A</v>
      </c>
      <c r="PW442" s="1" t="e">
        <f t="array" ref="PW442">+IF(ISERROR($OA442)=FALSE,MIN(IF($DY442:$FC442&lt;65534,$DY442:$FC442,"")),NA())</f>
        <v>#N/A</v>
      </c>
      <c r="PX442" s="1" t="e">
        <f t="array" ref="PX442">+IF(ISERROR($OB442)=FALSE,MIN(IF($FD442:$GG442&lt;65534,$FD442:$GG442,"")),NA())</f>
        <v>#N/A</v>
      </c>
      <c r="PY442" s="1" t="e">
        <f t="array" ref="PY442">+IF(ISERROR($OC442)=FALSE,MIN(IF($GH442:$HL442&lt;65534,$GH442:$HL442,"")),NA())</f>
        <v>#N/A</v>
      </c>
      <c r="PZ442" s="1" t="e">
        <f t="array" ref="PZ442">+IF(ISERROR($OD442)=FALSE,MIN(IF($HM442:$IQ442&lt;65534,$HM442:$IQ442,"")),NA())</f>
        <v>#N/A</v>
      </c>
      <c r="QA442" s="1" t="e">
        <f t="array" ref="QA442">+IF(ISERROR($OE442)=FALSE,MIN(IF($IR442:$JU442&lt;65534,$IR442:$JU442,"")),NA())</f>
        <v>#N/A</v>
      </c>
      <c r="QB442" s="1" t="e">
        <f t="array" ref="QB442">+IF(ISERROR($OF442)=FALSE,MIN(IF($JV442:$KZ442&lt;65534,$JV442:$KZ442,"")),NA())</f>
        <v>#N/A</v>
      </c>
      <c r="QC442" s="1" t="e">
        <f t="array" ref="QC442">+IF(ISERROR($OG442)=FALSE,MIN(IF($LA442:$MD442&lt;65534,$LA442:$MD442,"")),NA())</f>
        <v>#N/A</v>
      </c>
      <c r="QD442" s="1" t="e">
        <f t="array" ref="QD442">+IF(ISERROR($OH442)=FALSE,MIN(IF($ME442:$NI442&lt;65534,$ME442:$NI442,"")),NA())</f>
        <v>#N/A</v>
      </c>
      <c r="QE442" s="5" t="e">
        <f t="shared" si="404"/>
        <v>#N/A</v>
      </c>
      <c r="QF442" s="1" t="e">
        <f t="shared" si="405"/>
        <v>#N/A</v>
      </c>
      <c r="QG442" s="1" t="e">
        <f t="shared" si="406"/>
        <v>#N/A</v>
      </c>
      <c r="QH442" s="1" t="e">
        <f t="shared" si="407"/>
        <v>#N/A</v>
      </c>
      <c r="QI442" s="1" t="e">
        <f t="shared" si="408"/>
        <v>#N/A</v>
      </c>
      <c r="QJ442" s="1" t="e">
        <f t="shared" si="409"/>
        <v>#N/A</v>
      </c>
      <c r="QK442" s="1" t="e">
        <f t="shared" si="410"/>
        <v>#N/A</v>
      </c>
      <c r="QL442" s="1" t="e">
        <f t="shared" si="411"/>
        <v>#N/A</v>
      </c>
      <c r="QM442" s="1" t="e">
        <f t="shared" si="412"/>
        <v>#N/A</v>
      </c>
      <c r="QN442" s="1" t="e">
        <f t="shared" si="413"/>
        <v>#N/A</v>
      </c>
      <c r="QO442" s="1" t="e">
        <f t="shared" si="414"/>
        <v>#N/A</v>
      </c>
      <c r="QP442" s="1" t="e">
        <f t="shared" si="415"/>
        <v>#N/A</v>
      </c>
      <c r="QQ442" s="5" t="s">
        <v>893</v>
      </c>
    </row>
    <row r="443" spans="1:459" s="1" customFormat="1" x14ac:dyDescent="0.2">
      <c r="A443" s="107">
        <v>26135300</v>
      </c>
      <c r="B443" s="108">
        <v>-75.744916666666668</v>
      </c>
      <c r="C443" s="108">
        <v>4.761916666666667</v>
      </c>
      <c r="D443" s="109">
        <v>1881</v>
      </c>
      <c r="E443" s="110" t="s">
        <v>796</v>
      </c>
      <c r="F443" s="110" t="s">
        <v>23</v>
      </c>
      <c r="G443" s="110" t="s">
        <v>24</v>
      </c>
      <c r="H443" s="1">
        <v>65535</v>
      </c>
      <c r="I443" s="1">
        <v>11.6</v>
      </c>
      <c r="J443" s="1">
        <v>12.1</v>
      </c>
      <c r="K443" s="1">
        <v>11.6</v>
      </c>
      <c r="L443" s="1">
        <v>12.9</v>
      </c>
      <c r="M443" s="1">
        <v>12.5</v>
      </c>
      <c r="N443" s="1">
        <v>13.2</v>
      </c>
      <c r="O443" s="1">
        <v>12.1</v>
      </c>
      <c r="P443" s="1">
        <v>13.3</v>
      </c>
      <c r="Q443" s="1">
        <v>14.1</v>
      </c>
      <c r="R443" s="1">
        <v>12.7</v>
      </c>
      <c r="S443" s="1">
        <v>10.9</v>
      </c>
      <c r="T443" s="1">
        <v>12.7</v>
      </c>
      <c r="U443" s="1">
        <v>13.1</v>
      </c>
      <c r="V443" s="1">
        <v>11.6</v>
      </c>
      <c r="W443" s="1">
        <v>13.9</v>
      </c>
      <c r="X443" s="1">
        <v>12.3</v>
      </c>
      <c r="Y443" s="1">
        <v>12.4</v>
      </c>
      <c r="Z443" s="1">
        <v>12.6</v>
      </c>
      <c r="AA443" s="1">
        <v>14.6</v>
      </c>
      <c r="AB443" s="1">
        <v>13.2</v>
      </c>
      <c r="AC443" s="1">
        <v>13.2</v>
      </c>
      <c r="AD443" s="1">
        <v>12.1</v>
      </c>
      <c r="AE443" s="1">
        <v>12</v>
      </c>
      <c r="AF443" s="1">
        <v>12.7</v>
      </c>
      <c r="AG443" s="1">
        <v>13.4</v>
      </c>
      <c r="AH443" s="1">
        <v>12.1</v>
      </c>
      <c r="AI443" s="1">
        <v>14.2</v>
      </c>
      <c r="AJ443" s="1">
        <v>12.2</v>
      </c>
      <c r="AK443" s="1">
        <v>13.6</v>
      </c>
      <c r="AL443" s="1">
        <v>12.8</v>
      </c>
      <c r="AM443" s="1">
        <v>65535</v>
      </c>
      <c r="AN443" s="1">
        <v>14.9</v>
      </c>
      <c r="AO443" s="1">
        <v>14.4</v>
      </c>
      <c r="AP443" s="1">
        <v>14</v>
      </c>
      <c r="AQ443" s="1">
        <v>13.4</v>
      </c>
      <c r="AR443" s="1">
        <v>13.1</v>
      </c>
      <c r="AS443" s="1">
        <v>14.5</v>
      </c>
      <c r="AT443" s="1">
        <v>13.5</v>
      </c>
      <c r="AU443" s="1">
        <v>12.4</v>
      </c>
      <c r="AV443" s="1">
        <v>12.7</v>
      </c>
      <c r="AW443" s="1">
        <v>13.9</v>
      </c>
      <c r="AX443" s="1">
        <v>14.5</v>
      </c>
      <c r="AY443" s="1">
        <v>12.8</v>
      </c>
      <c r="AZ443" s="1">
        <v>13.8</v>
      </c>
      <c r="BA443" s="1">
        <v>12.5</v>
      </c>
      <c r="BB443" s="1">
        <v>13.5</v>
      </c>
      <c r="BC443" s="1">
        <v>12.6</v>
      </c>
      <c r="BD443" s="1">
        <v>13.9</v>
      </c>
      <c r="BE443" s="1">
        <v>14</v>
      </c>
      <c r="BF443" s="1">
        <v>14.1</v>
      </c>
      <c r="BG443" s="1">
        <v>13.7</v>
      </c>
      <c r="BH443" s="1">
        <v>13</v>
      </c>
      <c r="BI443" s="1">
        <v>13.7</v>
      </c>
      <c r="BJ443" s="1">
        <v>14.9</v>
      </c>
      <c r="BK443" s="1">
        <v>14.1</v>
      </c>
      <c r="BL443" s="1">
        <v>65535</v>
      </c>
      <c r="BM443" s="1">
        <v>65535</v>
      </c>
      <c r="BN443" s="1">
        <v>65535</v>
      </c>
      <c r="BO443" s="102"/>
      <c r="BP443" s="1">
        <v>13.1</v>
      </c>
      <c r="BQ443" s="1">
        <v>13.6</v>
      </c>
      <c r="BR443" s="1">
        <v>13.4</v>
      </c>
      <c r="BS443" s="1">
        <v>11.7</v>
      </c>
      <c r="BT443" s="1">
        <v>14.8</v>
      </c>
      <c r="BU443" s="1">
        <v>13.1</v>
      </c>
      <c r="BV443" s="1">
        <v>14.1</v>
      </c>
      <c r="BW443" s="1">
        <v>12.9</v>
      </c>
      <c r="BX443" s="1">
        <v>13.2</v>
      </c>
      <c r="BY443" s="1">
        <v>15.5</v>
      </c>
      <c r="BZ443" s="1">
        <v>14.8</v>
      </c>
      <c r="CA443" s="1">
        <v>13.5</v>
      </c>
      <c r="CB443" s="1">
        <v>13.2</v>
      </c>
      <c r="CC443" s="1">
        <v>13.7</v>
      </c>
      <c r="CD443" s="1">
        <v>13.1</v>
      </c>
      <c r="CE443" s="1">
        <v>14.7</v>
      </c>
      <c r="CF443" s="1">
        <v>15.7</v>
      </c>
      <c r="CG443" s="1">
        <v>14.9</v>
      </c>
      <c r="CH443" s="1">
        <v>15.9</v>
      </c>
      <c r="CI443" s="1">
        <v>14.2</v>
      </c>
      <c r="CJ443" s="1">
        <v>13.8</v>
      </c>
      <c r="CK443" s="1">
        <v>65535</v>
      </c>
      <c r="CL443" s="1">
        <v>65535</v>
      </c>
      <c r="CM443" s="1">
        <v>65535</v>
      </c>
      <c r="CN443" s="1">
        <v>65535</v>
      </c>
      <c r="CO443" s="1">
        <v>65535</v>
      </c>
      <c r="CP443" s="1">
        <v>65535</v>
      </c>
      <c r="CQ443" s="1">
        <v>65535</v>
      </c>
      <c r="CR443" s="1">
        <v>65535</v>
      </c>
      <c r="CS443" s="1">
        <v>65535</v>
      </c>
      <c r="CT443" s="1">
        <v>65535</v>
      </c>
      <c r="CU443" s="1">
        <v>65535</v>
      </c>
      <c r="CV443" s="1">
        <v>65535</v>
      </c>
      <c r="CW443" s="1">
        <v>65535</v>
      </c>
      <c r="CX443" s="1">
        <v>65535</v>
      </c>
      <c r="CY443" s="1">
        <v>65535</v>
      </c>
      <c r="CZ443" s="1">
        <v>65535</v>
      </c>
      <c r="DA443" s="1">
        <v>65535</v>
      </c>
      <c r="DB443" s="1">
        <v>65535</v>
      </c>
      <c r="DC443" s="1">
        <v>65535</v>
      </c>
      <c r="DD443" s="1">
        <v>65535</v>
      </c>
      <c r="DE443" s="1">
        <v>65535</v>
      </c>
      <c r="DF443" s="1">
        <v>65535</v>
      </c>
      <c r="DG443" s="1">
        <v>65535</v>
      </c>
      <c r="DH443" s="1">
        <v>65535</v>
      </c>
      <c r="DI443" s="1">
        <v>65535</v>
      </c>
      <c r="DJ443" s="1">
        <v>65535</v>
      </c>
      <c r="DK443" s="1">
        <v>65535</v>
      </c>
      <c r="DL443" s="1">
        <v>65535</v>
      </c>
      <c r="DM443" s="1">
        <v>65535</v>
      </c>
      <c r="DN443" s="1">
        <v>65535</v>
      </c>
      <c r="DO443" s="1">
        <v>65535</v>
      </c>
      <c r="DP443" s="1">
        <v>65535</v>
      </c>
      <c r="DQ443" s="1">
        <v>65535</v>
      </c>
      <c r="DR443" s="1">
        <v>65535</v>
      </c>
      <c r="DS443" s="1">
        <v>65535</v>
      </c>
      <c r="DT443" s="1">
        <v>65535</v>
      </c>
      <c r="DU443" s="1">
        <v>65535</v>
      </c>
      <c r="DV443" s="1">
        <v>65535</v>
      </c>
      <c r="DW443" s="1">
        <v>65535</v>
      </c>
      <c r="DX443" s="1">
        <v>65535</v>
      </c>
      <c r="DY443" s="1">
        <v>65535</v>
      </c>
      <c r="DZ443" s="1">
        <v>65535</v>
      </c>
      <c r="EA443" s="1">
        <v>65535</v>
      </c>
      <c r="EB443" s="1">
        <v>65535</v>
      </c>
      <c r="EC443" s="1">
        <v>65535</v>
      </c>
      <c r="ED443" s="1">
        <v>65535</v>
      </c>
      <c r="EE443" s="1">
        <v>65535</v>
      </c>
      <c r="EF443" s="1">
        <v>65535</v>
      </c>
      <c r="EG443" s="1">
        <v>65535</v>
      </c>
      <c r="EH443" s="1">
        <v>65535</v>
      </c>
      <c r="EI443" s="1">
        <v>65535</v>
      </c>
      <c r="EJ443" s="1">
        <v>65535</v>
      </c>
      <c r="EK443" s="1">
        <v>65535</v>
      </c>
      <c r="EL443" s="1">
        <v>65535</v>
      </c>
      <c r="EM443" s="1">
        <v>65535</v>
      </c>
      <c r="EN443" s="1">
        <v>65535</v>
      </c>
      <c r="EO443" s="1">
        <v>65535</v>
      </c>
      <c r="EP443" s="1">
        <v>65535</v>
      </c>
      <c r="EQ443" s="1">
        <v>65535</v>
      </c>
      <c r="ER443" s="1">
        <v>65535</v>
      </c>
      <c r="ES443" s="1">
        <v>65535</v>
      </c>
      <c r="ET443" s="1">
        <v>65535</v>
      </c>
      <c r="EU443" s="1">
        <v>65535</v>
      </c>
      <c r="EV443" s="1">
        <v>65535</v>
      </c>
      <c r="EW443" s="1">
        <v>65535</v>
      </c>
      <c r="EX443" s="1">
        <v>65535</v>
      </c>
      <c r="EY443" s="1">
        <v>65535</v>
      </c>
      <c r="EZ443" s="1">
        <v>65535</v>
      </c>
      <c r="FA443" s="1">
        <v>65535</v>
      </c>
      <c r="FB443" s="1">
        <v>65535</v>
      </c>
      <c r="FC443" s="1">
        <v>65535</v>
      </c>
      <c r="FD443" s="1">
        <v>65535</v>
      </c>
      <c r="FE443" s="1">
        <v>65535</v>
      </c>
      <c r="FF443" s="1">
        <v>65535</v>
      </c>
      <c r="FG443" s="1">
        <v>65535</v>
      </c>
      <c r="FH443" s="1">
        <v>65535</v>
      </c>
      <c r="FI443" s="1">
        <v>65535</v>
      </c>
      <c r="FJ443" s="1">
        <v>65535</v>
      </c>
      <c r="FK443" s="1">
        <v>65535</v>
      </c>
      <c r="FL443" s="1">
        <v>65535</v>
      </c>
      <c r="FM443" s="1">
        <v>65535</v>
      </c>
      <c r="FN443" s="1">
        <v>65535</v>
      </c>
      <c r="FO443" s="1">
        <v>65535</v>
      </c>
      <c r="FP443" s="1">
        <v>65535</v>
      </c>
      <c r="FQ443" s="1">
        <v>65535</v>
      </c>
      <c r="FR443" s="1">
        <v>65535</v>
      </c>
      <c r="FS443" s="1">
        <v>65535</v>
      </c>
      <c r="FT443" s="1">
        <v>65535</v>
      </c>
      <c r="FU443" s="1">
        <v>65535</v>
      </c>
      <c r="FV443" s="1">
        <v>65535</v>
      </c>
      <c r="FW443" s="1">
        <v>65535</v>
      </c>
      <c r="FX443" s="1">
        <v>65535</v>
      </c>
      <c r="FY443" s="1">
        <v>65535</v>
      </c>
      <c r="FZ443" s="1">
        <v>65535</v>
      </c>
      <c r="GA443" s="1">
        <v>65535</v>
      </c>
      <c r="GB443" s="1">
        <v>65535</v>
      </c>
      <c r="GC443" s="1">
        <v>65535</v>
      </c>
      <c r="GD443" s="1">
        <v>65535</v>
      </c>
      <c r="GE443" s="1">
        <v>65535</v>
      </c>
      <c r="GF443" s="1">
        <v>65535</v>
      </c>
      <c r="GG443" s="1">
        <v>65535</v>
      </c>
      <c r="GH443" s="1">
        <v>65535</v>
      </c>
      <c r="GI443" s="1">
        <v>65535</v>
      </c>
      <c r="GJ443" s="1">
        <v>65535</v>
      </c>
      <c r="GK443" s="1">
        <v>65535</v>
      </c>
      <c r="GL443" s="1">
        <v>65535</v>
      </c>
      <c r="GM443" s="1">
        <v>65535</v>
      </c>
      <c r="GN443" s="1">
        <v>65535</v>
      </c>
      <c r="GO443" s="1">
        <v>65535</v>
      </c>
      <c r="GP443" s="1">
        <v>65535</v>
      </c>
      <c r="GQ443" s="1">
        <v>65535</v>
      </c>
      <c r="GR443" s="1">
        <v>65535</v>
      </c>
      <c r="GS443" s="1">
        <v>65535</v>
      </c>
      <c r="GT443" s="1">
        <v>65535</v>
      </c>
      <c r="GU443" s="1">
        <v>65535</v>
      </c>
      <c r="GV443" s="1">
        <v>65535</v>
      </c>
      <c r="GW443" s="1">
        <v>65535</v>
      </c>
      <c r="GX443" s="1">
        <v>65535</v>
      </c>
      <c r="GY443" s="1">
        <v>65535</v>
      </c>
      <c r="GZ443" s="1">
        <v>65535</v>
      </c>
      <c r="HA443" s="1">
        <v>65535</v>
      </c>
      <c r="HB443" s="1">
        <v>65535</v>
      </c>
      <c r="HC443" s="1">
        <v>65535</v>
      </c>
      <c r="HD443" s="1">
        <v>65535</v>
      </c>
      <c r="HE443" s="1">
        <v>65535</v>
      </c>
      <c r="HF443" s="1">
        <v>65535</v>
      </c>
      <c r="HG443" s="1">
        <v>65535</v>
      </c>
      <c r="HH443" s="1">
        <v>65535</v>
      </c>
      <c r="HI443" s="1">
        <v>65535</v>
      </c>
      <c r="HJ443" s="1">
        <v>65535</v>
      </c>
      <c r="HK443" s="1">
        <v>65535</v>
      </c>
      <c r="HL443" s="1">
        <v>65535</v>
      </c>
      <c r="HM443" s="1">
        <v>65535</v>
      </c>
      <c r="HN443" s="1">
        <v>65535</v>
      </c>
      <c r="HO443" s="1">
        <v>65535</v>
      </c>
      <c r="HP443" s="1">
        <v>65535</v>
      </c>
      <c r="HQ443" s="1">
        <v>65535</v>
      </c>
      <c r="HR443" s="1">
        <v>65535</v>
      </c>
      <c r="HS443" s="1">
        <v>65535</v>
      </c>
      <c r="HT443" s="1">
        <v>65535</v>
      </c>
      <c r="HU443" s="1">
        <v>65535</v>
      </c>
      <c r="HV443" s="1">
        <v>65535</v>
      </c>
      <c r="HW443" s="1">
        <v>65535</v>
      </c>
      <c r="HX443" s="1">
        <v>65535</v>
      </c>
      <c r="HY443" s="1">
        <v>65535</v>
      </c>
      <c r="HZ443" s="1">
        <v>65535</v>
      </c>
      <c r="IA443" s="1">
        <v>65535</v>
      </c>
      <c r="IB443" s="1">
        <v>65535</v>
      </c>
      <c r="IC443" s="1">
        <v>14.5</v>
      </c>
      <c r="ID443" s="1">
        <v>13.1</v>
      </c>
      <c r="IE443" s="1">
        <v>12.1</v>
      </c>
      <c r="IF443" s="1">
        <v>13</v>
      </c>
      <c r="IG443" s="1">
        <v>13</v>
      </c>
      <c r="IH443" s="1">
        <v>11.4</v>
      </c>
      <c r="II443" s="1">
        <v>12</v>
      </c>
      <c r="IJ443" s="1">
        <v>12.2</v>
      </c>
      <c r="IK443" s="1">
        <v>12.1</v>
      </c>
      <c r="IL443" s="1">
        <v>11.8</v>
      </c>
      <c r="IM443" s="1">
        <v>12</v>
      </c>
      <c r="IN443" s="1">
        <v>12.7</v>
      </c>
      <c r="IO443" s="1">
        <v>12.7</v>
      </c>
      <c r="IP443" s="1">
        <v>11.8</v>
      </c>
      <c r="IQ443" s="1">
        <v>13</v>
      </c>
      <c r="IR443" s="1">
        <v>13.9</v>
      </c>
      <c r="IS443" s="1">
        <v>13.9</v>
      </c>
      <c r="IT443" s="1">
        <v>12.4</v>
      </c>
      <c r="IU443" s="1">
        <v>13.3</v>
      </c>
      <c r="IV443" s="1">
        <v>13.5</v>
      </c>
      <c r="IW443" s="1">
        <v>13.5</v>
      </c>
      <c r="IX443" s="1">
        <v>11.5</v>
      </c>
      <c r="IY443" s="1">
        <v>12.3</v>
      </c>
      <c r="IZ443" s="1">
        <v>12.5</v>
      </c>
      <c r="JA443" s="1">
        <v>12.2</v>
      </c>
      <c r="JB443" s="1">
        <v>13.6</v>
      </c>
      <c r="JC443" s="1">
        <v>13.8</v>
      </c>
      <c r="JD443" s="1">
        <v>15.4</v>
      </c>
      <c r="JE443" s="1">
        <v>14.4</v>
      </c>
      <c r="JF443" s="1">
        <v>13.5</v>
      </c>
      <c r="JG443" s="1">
        <v>14.1</v>
      </c>
      <c r="JH443" s="1">
        <v>13</v>
      </c>
      <c r="JI443" s="1">
        <v>14.1</v>
      </c>
      <c r="JJ443" s="1">
        <v>14.6</v>
      </c>
      <c r="JK443" s="1">
        <v>14.1</v>
      </c>
      <c r="JL443" s="1">
        <v>14.4</v>
      </c>
      <c r="JM443" s="1">
        <v>13.1</v>
      </c>
      <c r="JN443" s="1">
        <v>12.9</v>
      </c>
      <c r="JO443" s="1">
        <v>12.6</v>
      </c>
      <c r="JP443" s="1">
        <v>13.7</v>
      </c>
      <c r="JQ443" s="1">
        <v>14.3</v>
      </c>
      <c r="JR443" s="1">
        <v>12</v>
      </c>
      <c r="JS443" s="1">
        <v>13.2</v>
      </c>
      <c r="JT443" s="1">
        <v>12.6</v>
      </c>
      <c r="JU443" s="1">
        <v>13</v>
      </c>
      <c r="JV443" s="1">
        <v>14.2</v>
      </c>
      <c r="JW443" s="1">
        <v>13.1</v>
      </c>
      <c r="JX443" s="1">
        <v>14.6</v>
      </c>
      <c r="JY443" s="1">
        <v>12.2</v>
      </c>
      <c r="JZ443" s="1">
        <v>12.4</v>
      </c>
      <c r="KA443" s="1">
        <v>13.5</v>
      </c>
      <c r="KB443" s="1">
        <v>12.9</v>
      </c>
      <c r="KC443" s="1">
        <v>12.9</v>
      </c>
      <c r="KD443" s="1">
        <v>12.3</v>
      </c>
      <c r="KE443" s="1">
        <v>13.1</v>
      </c>
      <c r="KF443" s="1">
        <v>12.9</v>
      </c>
      <c r="KG443" s="1">
        <v>13.4</v>
      </c>
      <c r="KH443" s="1">
        <v>14.2</v>
      </c>
      <c r="KI443" s="1">
        <v>13.6</v>
      </c>
      <c r="KJ443" s="1">
        <v>12.8</v>
      </c>
      <c r="KK443" s="1">
        <v>13</v>
      </c>
      <c r="KL443" s="1">
        <v>12.7</v>
      </c>
      <c r="KM443" s="1">
        <v>13</v>
      </c>
      <c r="KN443" s="1">
        <v>13.4</v>
      </c>
      <c r="KO443" s="1">
        <v>13.6</v>
      </c>
      <c r="KP443" s="1">
        <v>13.9</v>
      </c>
      <c r="KQ443" s="1">
        <v>12.5</v>
      </c>
      <c r="KR443" s="1">
        <v>14</v>
      </c>
      <c r="KS443" s="1">
        <v>14.4</v>
      </c>
      <c r="KT443" s="1">
        <v>13</v>
      </c>
      <c r="KU443" s="1">
        <v>12.8</v>
      </c>
      <c r="KV443" s="1">
        <v>14.3</v>
      </c>
      <c r="KW443" s="1">
        <v>13</v>
      </c>
      <c r="KX443" s="1">
        <v>14.2</v>
      </c>
      <c r="KY443" s="1">
        <v>12.6</v>
      </c>
      <c r="KZ443" s="1">
        <v>14.4</v>
      </c>
      <c r="LA443" s="1">
        <v>13.2</v>
      </c>
      <c r="LB443" s="1">
        <v>11.9</v>
      </c>
      <c r="LC443" s="1">
        <v>12.6</v>
      </c>
      <c r="LD443" s="1">
        <v>14.6</v>
      </c>
      <c r="LE443" s="1">
        <v>14.2</v>
      </c>
      <c r="LF443" s="1">
        <v>13.2</v>
      </c>
      <c r="LG443" s="1">
        <v>12.9</v>
      </c>
      <c r="LH443" s="1">
        <v>13.7</v>
      </c>
      <c r="LI443" s="1">
        <v>14.1</v>
      </c>
      <c r="LJ443" s="1">
        <v>13.1</v>
      </c>
      <c r="LK443" s="1">
        <v>14.8</v>
      </c>
      <c r="LL443" s="1">
        <v>15.3</v>
      </c>
      <c r="LM443" s="1">
        <v>14.1</v>
      </c>
      <c r="LN443" s="1">
        <v>13.1</v>
      </c>
      <c r="LO443" s="1">
        <v>15.2</v>
      </c>
      <c r="LP443" s="1">
        <v>12.8</v>
      </c>
      <c r="LQ443" s="1">
        <v>13</v>
      </c>
      <c r="LR443" s="1">
        <v>13.2</v>
      </c>
      <c r="LS443" s="1">
        <v>13.4</v>
      </c>
      <c r="LT443" s="1">
        <v>12.6</v>
      </c>
      <c r="LU443" s="1">
        <v>11.7</v>
      </c>
      <c r="LV443" s="1">
        <v>14</v>
      </c>
      <c r="LW443" s="1">
        <v>11.5</v>
      </c>
      <c r="LX443" s="1">
        <v>13.5</v>
      </c>
      <c r="LY443" s="1">
        <v>12.8</v>
      </c>
      <c r="LZ443" s="1">
        <v>14.4</v>
      </c>
      <c r="MA443" s="1">
        <v>14</v>
      </c>
      <c r="MB443" s="1">
        <v>13.4</v>
      </c>
      <c r="MC443" s="1">
        <v>12.6</v>
      </c>
      <c r="MD443" s="1">
        <v>12.6</v>
      </c>
      <c r="ME443" s="1">
        <v>65535</v>
      </c>
      <c r="MF443" s="1">
        <v>65535</v>
      </c>
      <c r="MG443" s="1">
        <v>65535</v>
      </c>
      <c r="MH443" s="1">
        <v>65535</v>
      </c>
      <c r="MI443" s="1">
        <v>65535</v>
      </c>
      <c r="MJ443" s="1">
        <v>65535</v>
      </c>
      <c r="MK443" s="1">
        <v>65535</v>
      </c>
      <c r="ML443" s="1">
        <v>65535</v>
      </c>
      <c r="MM443" s="1">
        <v>65535</v>
      </c>
      <c r="MN443" s="1">
        <v>65535</v>
      </c>
      <c r="MO443" s="1">
        <v>65535</v>
      </c>
      <c r="MP443" s="1">
        <v>65535</v>
      </c>
      <c r="MQ443" s="1">
        <v>65535</v>
      </c>
      <c r="MR443" s="1">
        <v>65535</v>
      </c>
      <c r="MS443" s="1">
        <v>65535</v>
      </c>
      <c r="MT443" s="1">
        <v>65535</v>
      </c>
      <c r="MU443" s="1">
        <v>65535</v>
      </c>
      <c r="MV443" s="1">
        <v>65535</v>
      </c>
      <c r="MW443" s="1">
        <v>65535</v>
      </c>
      <c r="MX443" s="1">
        <v>65535</v>
      </c>
      <c r="MY443" s="1">
        <v>65535</v>
      </c>
      <c r="MZ443" s="1">
        <v>65535</v>
      </c>
      <c r="NA443" s="1">
        <v>65535</v>
      </c>
      <c r="NB443" s="1">
        <v>65535</v>
      </c>
      <c r="NC443" s="1">
        <v>65535</v>
      </c>
      <c r="ND443" s="1">
        <v>65535</v>
      </c>
      <c r="NE443" s="1">
        <v>65535</v>
      </c>
      <c r="NF443" s="1">
        <v>65535</v>
      </c>
      <c r="NG443" s="1">
        <v>65535</v>
      </c>
      <c r="NH443" s="1">
        <v>65535</v>
      </c>
      <c r="NI443" s="1">
        <v>15.2</v>
      </c>
      <c r="NJ443" s="6">
        <f t="shared" si="319"/>
        <v>0.967741935483871</v>
      </c>
      <c r="NK443" s="3">
        <f t="shared" si="320"/>
        <v>0.8571428571428571</v>
      </c>
      <c r="NL443" s="3">
        <f t="shared" si="321"/>
        <v>0.67741935483870963</v>
      </c>
      <c r="NM443" s="3">
        <f t="shared" si="322"/>
        <v>0</v>
      </c>
      <c r="NN443" s="3">
        <f t="shared" si="323"/>
        <v>0</v>
      </c>
      <c r="NO443" s="3">
        <f t="shared" si="324"/>
        <v>0</v>
      </c>
      <c r="NP443" s="3">
        <f t="shared" si="325"/>
        <v>0</v>
      </c>
      <c r="NQ443" s="3">
        <f t="shared" si="326"/>
        <v>0.4838709677419355</v>
      </c>
      <c r="NR443" s="3">
        <f t="shared" si="327"/>
        <v>1</v>
      </c>
      <c r="NS443" s="3">
        <f t="shared" si="328"/>
        <v>1</v>
      </c>
      <c r="NT443" s="3">
        <f t="shared" si="329"/>
        <v>1</v>
      </c>
      <c r="NU443" s="3">
        <f t="shared" si="330"/>
        <v>3.2258064516129031E-2</v>
      </c>
      <c r="NV443" s="3">
        <f t="shared" si="331"/>
        <v>0.49863013698630138</v>
      </c>
      <c r="NW443" s="5">
        <f t="shared" si="332"/>
        <v>12.723333333333333</v>
      </c>
      <c r="NX443" s="1">
        <f t="shared" si="333"/>
        <v>13.662500000000001</v>
      </c>
      <c r="NY443" s="1">
        <f t="shared" si="334"/>
        <v>13.947619047619044</v>
      </c>
      <c r="NZ443" s="1" t="e">
        <f t="shared" si="335"/>
        <v>#N/A</v>
      </c>
      <c r="OA443" s="1" t="e">
        <f t="shared" si="336"/>
        <v>#N/A</v>
      </c>
      <c r="OB443" s="1" t="e">
        <f t="shared" si="337"/>
        <v>#N/A</v>
      </c>
      <c r="OC443" s="1" t="e">
        <f t="shared" si="338"/>
        <v>#N/A</v>
      </c>
      <c r="OD443" s="1" t="e">
        <f t="shared" si="339"/>
        <v>#N/A</v>
      </c>
      <c r="OE443" s="1">
        <f t="shared" si="340"/>
        <v>13.38</v>
      </c>
      <c r="OF443" s="1">
        <f t="shared" si="341"/>
        <v>13.319354838709677</v>
      </c>
      <c r="OG443" s="1">
        <f t="shared" si="342"/>
        <v>13.383333333333333</v>
      </c>
      <c r="OH443" s="1" t="e">
        <f t="shared" si="343"/>
        <v>#N/A</v>
      </c>
      <c r="OI443" s="111" t="e">
        <f>NA()</f>
        <v>#N/A</v>
      </c>
      <c r="OJ443" s="112" t="e">
        <f>NA()</f>
        <v>#N/A</v>
      </c>
      <c r="OK443" s="112" t="e">
        <f>NA()</f>
        <v>#N/A</v>
      </c>
      <c r="OL443" s="112" t="e">
        <f>NA()</f>
        <v>#N/A</v>
      </c>
      <c r="OM443" s="112" t="e">
        <f>NA()</f>
        <v>#N/A</v>
      </c>
      <c r="ON443" s="112" t="e">
        <f>NA()</f>
        <v>#N/A</v>
      </c>
      <c r="OO443" s="112" t="e">
        <f>NA()</f>
        <v>#N/A</v>
      </c>
      <c r="OP443" s="112" t="e">
        <f>NA()</f>
        <v>#N/A</v>
      </c>
      <c r="OQ443" s="112" t="e">
        <f>NA()</f>
        <v>#N/A</v>
      </c>
      <c r="OR443" s="112" t="e">
        <f>NA()</f>
        <v>#N/A</v>
      </c>
      <c r="OS443" s="112" t="e">
        <f>NA()</f>
        <v>#N/A</v>
      </c>
      <c r="OT443" s="112" t="e">
        <f>NA()</f>
        <v>#N/A</v>
      </c>
      <c r="OU443" s="5" t="e">
        <f t="shared" si="392"/>
        <v>#N/A</v>
      </c>
      <c r="OV443" s="1" t="e">
        <f t="shared" si="393"/>
        <v>#N/A</v>
      </c>
      <c r="OW443" s="1" t="e">
        <f t="shared" si="394"/>
        <v>#N/A</v>
      </c>
      <c r="OX443" s="1" t="e">
        <f t="shared" si="395"/>
        <v>#N/A</v>
      </c>
      <c r="OY443" s="1" t="e">
        <f t="shared" si="396"/>
        <v>#N/A</v>
      </c>
      <c r="OZ443" s="1" t="e">
        <f t="shared" si="397"/>
        <v>#N/A</v>
      </c>
      <c r="PA443" s="1" t="e">
        <f t="shared" si="398"/>
        <v>#N/A</v>
      </c>
      <c r="PB443" s="1" t="e">
        <f t="shared" si="399"/>
        <v>#N/A</v>
      </c>
      <c r="PC443" s="1" t="e">
        <f t="shared" si="400"/>
        <v>#N/A</v>
      </c>
      <c r="PD443" s="1" t="e">
        <f t="shared" si="401"/>
        <v>#N/A</v>
      </c>
      <c r="PE443" s="1" t="e">
        <f t="shared" si="402"/>
        <v>#N/A</v>
      </c>
      <c r="PF443" s="1" t="e">
        <f t="shared" si="403"/>
        <v>#N/A</v>
      </c>
      <c r="PG443" s="111" t="e">
        <f>NA()</f>
        <v>#N/A</v>
      </c>
      <c r="PH443" s="112" t="e">
        <f>NA()</f>
        <v>#N/A</v>
      </c>
      <c r="PI443" s="112" t="e">
        <f>NA()</f>
        <v>#N/A</v>
      </c>
      <c r="PJ443" s="112" t="e">
        <f>NA()</f>
        <v>#N/A</v>
      </c>
      <c r="PK443" s="112" t="e">
        <f>NA()</f>
        <v>#N/A</v>
      </c>
      <c r="PL443" s="112" t="e">
        <f>NA()</f>
        <v>#N/A</v>
      </c>
      <c r="PM443" s="112" t="e">
        <f>NA()</f>
        <v>#N/A</v>
      </c>
      <c r="PN443" s="112" t="e">
        <f>NA()</f>
        <v>#N/A</v>
      </c>
      <c r="PO443" s="112" t="e">
        <f>NA()</f>
        <v>#N/A</v>
      </c>
      <c r="PP443" s="112" t="e">
        <f>NA()</f>
        <v>#N/A</v>
      </c>
      <c r="PQ443" s="112" t="e">
        <f>NA()</f>
        <v>#N/A</v>
      </c>
      <c r="PR443" s="137" t="e">
        <f>NA()</f>
        <v>#N/A</v>
      </c>
      <c r="PS443" s="5">
        <f t="array" ref="PS443">+IF(ISERROR($NW443)=FALSE,MIN(IF($H443:$AL443&lt;65534,$H443:$AL443,"")),NA())</f>
        <v>10.9</v>
      </c>
      <c r="PT443" s="1">
        <f t="array" ref="PT443">+IF(ISERROR($NX443)=FALSE,MIN(IF($AM443:$BN443&lt;65534,$AM443:$BN443,"")),NA())</f>
        <v>12.4</v>
      </c>
      <c r="PU443" s="1">
        <f t="array" ref="PU443">+IF(ISERROR($NY443)=FALSE,MIN(IF($BP443:$CT443&lt;65534,$BP443:$CT443,"")),NA())</f>
        <v>11.7</v>
      </c>
      <c r="PV443" s="1" t="e">
        <f t="array" ref="PV443">+IF(ISERROR($NZ443)=FALSE,MIN(IF($CU443:$DX443&lt;65534,$CU443:$DX443,"")),NA())</f>
        <v>#N/A</v>
      </c>
      <c r="PW443" s="1" t="e">
        <f t="array" ref="PW443">+IF(ISERROR($OA443)=FALSE,MIN(IF($DY443:$FC443&lt;65534,$DY443:$FC443,"")),NA())</f>
        <v>#N/A</v>
      </c>
      <c r="PX443" s="1" t="e">
        <f t="array" ref="PX443">+IF(ISERROR($OB443)=FALSE,MIN(IF($FD443:$GG443&lt;65534,$FD443:$GG443,"")),NA())</f>
        <v>#N/A</v>
      </c>
      <c r="PY443" s="1" t="e">
        <f t="array" ref="PY443">+IF(ISERROR($OC443)=FALSE,MIN(IF($GH443:$HL443&lt;65534,$GH443:$HL443,"")),NA())</f>
        <v>#N/A</v>
      </c>
      <c r="PZ443" s="1" t="e">
        <f t="array" ref="PZ443">+IF(ISERROR($OD443)=FALSE,MIN(IF($HM443:$IQ443&lt;65534,$HM443:$IQ443,"")),NA())</f>
        <v>#N/A</v>
      </c>
      <c r="QA443" s="1">
        <f t="array" ref="QA443">+IF(ISERROR($OE443)=FALSE,MIN(IF($IR443:$JU443&lt;65534,$IR443:$JU443,"")),NA())</f>
        <v>11.5</v>
      </c>
      <c r="QB443" s="1">
        <f t="array" ref="QB443">+IF(ISERROR($OF443)=FALSE,MIN(IF($JV443:$KZ443&lt;65534,$JV443:$KZ443,"")),NA())</f>
        <v>12.2</v>
      </c>
      <c r="QC443" s="1">
        <f t="array" ref="QC443">+IF(ISERROR($OG443)=FALSE,MIN(IF($LA443:$MD443&lt;65534,$LA443:$MD443,"")),NA())</f>
        <v>11.5</v>
      </c>
      <c r="QD443" s="1" t="e">
        <f t="array" ref="QD443">+IF(ISERROR($OH443)=FALSE,MIN(IF($ME443:$NI443&lt;65534,$ME443:$NI443,"")),NA())</f>
        <v>#N/A</v>
      </c>
      <c r="QE443" s="5" t="e">
        <f t="shared" si="404"/>
        <v>#N/A</v>
      </c>
      <c r="QF443" s="1" t="e">
        <f t="shared" si="405"/>
        <v>#N/A</v>
      </c>
      <c r="QG443" s="1" t="e">
        <f t="shared" si="406"/>
        <v>#N/A</v>
      </c>
      <c r="QH443" s="1" t="e">
        <f t="shared" si="407"/>
        <v>#N/A</v>
      </c>
      <c r="QI443" s="1" t="e">
        <f t="shared" si="408"/>
        <v>#N/A</v>
      </c>
      <c r="QJ443" s="1" t="e">
        <f t="shared" si="409"/>
        <v>#N/A</v>
      </c>
      <c r="QK443" s="1" t="e">
        <f t="shared" si="410"/>
        <v>#N/A</v>
      </c>
      <c r="QL443" s="1" t="e">
        <f t="shared" si="411"/>
        <v>#N/A</v>
      </c>
      <c r="QM443" s="1" t="e">
        <f t="shared" si="412"/>
        <v>#N/A</v>
      </c>
      <c r="QN443" s="1" t="e">
        <f t="shared" si="413"/>
        <v>#N/A</v>
      </c>
      <c r="QO443" s="1" t="e">
        <f t="shared" si="414"/>
        <v>#N/A</v>
      </c>
      <c r="QP443" s="1" t="e">
        <f t="shared" si="415"/>
        <v>#N/A</v>
      </c>
      <c r="QQ443" s="5" t="s">
        <v>893</v>
      </c>
    </row>
    <row r="444" spans="1:459" s="1" customFormat="1" x14ac:dyDescent="0.2">
      <c r="A444" s="107">
        <v>26135310</v>
      </c>
      <c r="B444" s="108">
        <v>-75.635638888888892</v>
      </c>
      <c r="C444" s="108">
        <v>4.8468611111111111</v>
      </c>
      <c r="D444" s="109">
        <v>1898</v>
      </c>
      <c r="E444" s="110" t="s">
        <v>797</v>
      </c>
      <c r="F444" s="110" t="s">
        <v>798</v>
      </c>
      <c r="G444" s="110" t="s">
        <v>24</v>
      </c>
      <c r="H444" s="1">
        <v>65535</v>
      </c>
      <c r="I444" s="1">
        <v>65535</v>
      </c>
      <c r="J444" s="1">
        <v>65535</v>
      </c>
      <c r="K444" s="1">
        <v>65535</v>
      </c>
      <c r="L444" s="1">
        <v>65535</v>
      </c>
      <c r="M444" s="1">
        <v>65535</v>
      </c>
      <c r="N444" s="1">
        <v>65535</v>
      </c>
      <c r="O444" s="1">
        <v>65535</v>
      </c>
      <c r="P444" s="1">
        <v>65535</v>
      </c>
      <c r="Q444" s="1">
        <v>65535</v>
      </c>
      <c r="R444" s="1">
        <v>65535</v>
      </c>
      <c r="S444" s="1">
        <v>65535</v>
      </c>
      <c r="T444" s="1">
        <v>65535</v>
      </c>
      <c r="U444" s="1">
        <v>65535</v>
      </c>
      <c r="V444" s="1">
        <v>65535</v>
      </c>
      <c r="W444" s="1">
        <v>65535</v>
      </c>
      <c r="X444" s="1">
        <v>65535</v>
      </c>
      <c r="Y444" s="1">
        <v>65535</v>
      </c>
      <c r="Z444" s="1">
        <v>65535</v>
      </c>
      <c r="AA444" s="1">
        <v>65535</v>
      </c>
      <c r="AB444" s="1">
        <v>65535</v>
      </c>
      <c r="AC444" s="1">
        <v>65535</v>
      </c>
      <c r="AD444" s="1">
        <v>65535</v>
      </c>
      <c r="AE444" s="1">
        <v>65535</v>
      </c>
      <c r="AF444" s="1">
        <v>65535</v>
      </c>
      <c r="AG444" s="1">
        <v>65535</v>
      </c>
      <c r="AH444" s="1">
        <v>65535</v>
      </c>
      <c r="AI444" s="1">
        <v>65535</v>
      </c>
      <c r="AJ444" s="1">
        <v>65535</v>
      </c>
      <c r="AK444" s="1">
        <v>65535</v>
      </c>
      <c r="AL444" s="1">
        <v>65535</v>
      </c>
      <c r="AM444" s="1">
        <v>65535</v>
      </c>
      <c r="AN444" s="1">
        <v>65535</v>
      </c>
      <c r="AO444" s="1">
        <v>65535</v>
      </c>
      <c r="AP444" s="1">
        <v>65535</v>
      </c>
      <c r="AQ444" s="1">
        <v>65535</v>
      </c>
      <c r="AR444" s="1">
        <v>65535</v>
      </c>
      <c r="AS444" s="1">
        <v>65535</v>
      </c>
      <c r="AT444" s="1">
        <v>65535</v>
      </c>
      <c r="AU444" s="1">
        <v>65535</v>
      </c>
      <c r="AV444" s="1">
        <v>65535</v>
      </c>
      <c r="AW444" s="1">
        <v>65535</v>
      </c>
      <c r="AX444" s="1">
        <v>65535</v>
      </c>
      <c r="AY444" s="1">
        <v>65535</v>
      </c>
      <c r="AZ444" s="1">
        <v>65535</v>
      </c>
      <c r="BA444" s="1">
        <v>65535</v>
      </c>
      <c r="BB444" s="1">
        <v>65535</v>
      </c>
      <c r="BC444" s="1">
        <v>65535</v>
      </c>
      <c r="BD444" s="1">
        <v>65535</v>
      </c>
      <c r="BE444" s="1">
        <v>65535</v>
      </c>
      <c r="BF444" s="1">
        <v>65535</v>
      </c>
      <c r="BG444" s="1">
        <v>65535</v>
      </c>
      <c r="BH444" s="1">
        <v>65535</v>
      </c>
      <c r="BI444" s="1">
        <v>65535</v>
      </c>
      <c r="BJ444" s="1">
        <v>65535</v>
      </c>
      <c r="BK444" s="1">
        <v>65535</v>
      </c>
      <c r="BL444" s="1">
        <v>65535</v>
      </c>
      <c r="BM444" s="1">
        <v>65535</v>
      </c>
      <c r="BN444" s="1">
        <v>65535</v>
      </c>
      <c r="BO444" s="102"/>
      <c r="BP444" s="1">
        <v>65535</v>
      </c>
      <c r="BQ444" s="1">
        <v>65535</v>
      </c>
      <c r="BR444" s="1">
        <v>65535</v>
      </c>
      <c r="BS444" s="1">
        <v>65535</v>
      </c>
      <c r="BT444" s="1">
        <v>65535</v>
      </c>
      <c r="BU444" s="1">
        <v>65535</v>
      </c>
      <c r="BV444" s="1">
        <v>65535</v>
      </c>
      <c r="BW444" s="1">
        <v>65535</v>
      </c>
      <c r="BX444" s="1">
        <v>65535</v>
      </c>
      <c r="BY444" s="1">
        <v>65535</v>
      </c>
      <c r="BZ444" s="1">
        <v>65535</v>
      </c>
      <c r="CA444" s="1">
        <v>65535</v>
      </c>
      <c r="CB444" s="1">
        <v>65535</v>
      </c>
      <c r="CC444" s="1">
        <v>65535</v>
      </c>
      <c r="CD444" s="1">
        <v>65535</v>
      </c>
      <c r="CE444" s="1">
        <v>65535</v>
      </c>
      <c r="CF444" s="1">
        <v>65535</v>
      </c>
      <c r="CG444" s="1">
        <v>65535</v>
      </c>
      <c r="CH444" s="1">
        <v>65535</v>
      </c>
      <c r="CI444" s="1">
        <v>65535</v>
      </c>
      <c r="CJ444" s="1">
        <v>65535</v>
      </c>
      <c r="CK444" s="1">
        <v>65535</v>
      </c>
      <c r="CL444" s="1">
        <v>65535</v>
      </c>
      <c r="CM444" s="1">
        <v>65535</v>
      </c>
      <c r="CN444" s="1">
        <v>65535</v>
      </c>
      <c r="CO444" s="1">
        <v>65535</v>
      </c>
      <c r="CP444" s="1">
        <v>65535</v>
      </c>
      <c r="CQ444" s="1">
        <v>65535</v>
      </c>
      <c r="CR444" s="1">
        <v>65535</v>
      </c>
      <c r="CS444" s="1">
        <v>65535</v>
      </c>
      <c r="CT444" s="1">
        <v>65535</v>
      </c>
      <c r="CU444" s="1">
        <v>65535</v>
      </c>
      <c r="CV444" s="1">
        <v>65535</v>
      </c>
      <c r="CW444" s="1">
        <v>65535</v>
      </c>
      <c r="CX444" s="1">
        <v>65535</v>
      </c>
      <c r="CY444" s="1">
        <v>65535</v>
      </c>
      <c r="CZ444" s="1">
        <v>65535</v>
      </c>
      <c r="DA444" s="1">
        <v>65535</v>
      </c>
      <c r="DB444" s="1">
        <v>65535</v>
      </c>
      <c r="DC444" s="1">
        <v>65535</v>
      </c>
      <c r="DD444" s="1">
        <v>65535</v>
      </c>
      <c r="DE444" s="1">
        <v>65535</v>
      </c>
      <c r="DF444" s="1">
        <v>65535</v>
      </c>
      <c r="DG444" s="1">
        <v>65535</v>
      </c>
      <c r="DH444" s="1">
        <v>65535</v>
      </c>
      <c r="DI444" s="1">
        <v>65535</v>
      </c>
      <c r="DJ444" s="1">
        <v>65535</v>
      </c>
      <c r="DK444" s="1">
        <v>65535</v>
      </c>
      <c r="DL444" s="1">
        <v>65535</v>
      </c>
      <c r="DM444" s="1">
        <v>65535</v>
      </c>
      <c r="DN444" s="1">
        <v>65535</v>
      </c>
      <c r="DO444" s="1">
        <v>65535</v>
      </c>
      <c r="DP444" s="1">
        <v>65535</v>
      </c>
      <c r="DQ444" s="1">
        <v>65535</v>
      </c>
      <c r="DR444" s="1">
        <v>65535</v>
      </c>
      <c r="DS444" s="1">
        <v>65535</v>
      </c>
      <c r="DT444" s="1">
        <v>65535</v>
      </c>
      <c r="DU444" s="1">
        <v>65535</v>
      </c>
      <c r="DV444" s="1">
        <v>65535</v>
      </c>
      <c r="DW444" s="1">
        <v>65535</v>
      </c>
      <c r="DX444" s="1">
        <v>65535</v>
      </c>
      <c r="DY444" s="1">
        <v>65535</v>
      </c>
      <c r="DZ444" s="1">
        <v>65535</v>
      </c>
      <c r="EA444" s="1">
        <v>65535</v>
      </c>
      <c r="EB444" s="1">
        <v>65535</v>
      </c>
      <c r="EC444" s="1">
        <v>65535</v>
      </c>
      <c r="ED444" s="1">
        <v>65535</v>
      </c>
      <c r="EE444" s="1">
        <v>65535</v>
      </c>
      <c r="EF444" s="1">
        <v>65535</v>
      </c>
      <c r="EG444" s="1">
        <v>65535</v>
      </c>
      <c r="EH444" s="1">
        <v>65535</v>
      </c>
      <c r="EI444" s="1">
        <v>65535</v>
      </c>
      <c r="EJ444" s="1">
        <v>65535</v>
      </c>
      <c r="EK444" s="1">
        <v>65535</v>
      </c>
      <c r="EL444" s="1">
        <v>65535</v>
      </c>
      <c r="EM444" s="1">
        <v>65535</v>
      </c>
      <c r="EN444" s="1">
        <v>65535</v>
      </c>
      <c r="EO444" s="1">
        <v>65535</v>
      </c>
      <c r="EP444" s="1">
        <v>65535</v>
      </c>
      <c r="EQ444" s="1">
        <v>65535</v>
      </c>
      <c r="ER444" s="1">
        <v>65535</v>
      </c>
      <c r="ES444" s="1">
        <v>65535</v>
      </c>
      <c r="ET444" s="1">
        <v>65535</v>
      </c>
      <c r="EU444" s="1">
        <v>65535</v>
      </c>
      <c r="EV444" s="1">
        <v>65535</v>
      </c>
      <c r="EW444" s="1">
        <v>65535</v>
      </c>
      <c r="EX444" s="1">
        <v>65535</v>
      </c>
      <c r="EY444" s="1">
        <v>65535</v>
      </c>
      <c r="EZ444" s="1">
        <v>65535</v>
      </c>
      <c r="FA444" s="1">
        <v>65535</v>
      </c>
      <c r="FB444" s="1">
        <v>65535</v>
      </c>
      <c r="FC444" s="1">
        <v>65535</v>
      </c>
      <c r="FD444" s="1">
        <v>65535</v>
      </c>
      <c r="FE444" s="1">
        <v>65535</v>
      </c>
      <c r="FF444" s="1">
        <v>65535</v>
      </c>
      <c r="FG444" s="1">
        <v>65535</v>
      </c>
      <c r="FH444" s="1">
        <v>65535</v>
      </c>
      <c r="FI444" s="1">
        <v>65535</v>
      </c>
      <c r="FJ444" s="1">
        <v>65535</v>
      </c>
      <c r="FK444" s="1">
        <v>65535</v>
      </c>
      <c r="FL444" s="1">
        <v>65535</v>
      </c>
      <c r="FM444" s="1">
        <v>65535</v>
      </c>
      <c r="FN444" s="1">
        <v>65535</v>
      </c>
      <c r="FO444" s="1">
        <v>65535</v>
      </c>
      <c r="FP444" s="1">
        <v>65535</v>
      </c>
      <c r="FQ444" s="1">
        <v>65535</v>
      </c>
      <c r="FR444" s="1">
        <v>65535</v>
      </c>
      <c r="FS444" s="1">
        <v>65535</v>
      </c>
      <c r="FT444" s="1">
        <v>65535</v>
      </c>
      <c r="FU444" s="1">
        <v>65535</v>
      </c>
      <c r="FV444" s="1">
        <v>65535</v>
      </c>
      <c r="FW444" s="1">
        <v>65535</v>
      </c>
      <c r="FX444" s="1">
        <v>65535</v>
      </c>
      <c r="FY444" s="1">
        <v>65535</v>
      </c>
      <c r="FZ444" s="1">
        <v>65535</v>
      </c>
      <c r="GA444" s="1">
        <v>65535</v>
      </c>
      <c r="GB444" s="1">
        <v>65535</v>
      </c>
      <c r="GC444" s="1">
        <v>65535</v>
      </c>
      <c r="GD444" s="1">
        <v>65535</v>
      </c>
      <c r="GE444" s="1">
        <v>65535</v>
      </c>
      <c r="GF444" s="1">
        <v>65535</v>
      </c>
      <c r="GG444" s="1">
        <v>65535</v>
      </c>
      <c r="GH444" s="1">
        <v>65535</v>
      </c>
      <c r="GI444" s="1">
        <v>65535</v>
      </c>
      <c r="GJ444" s="1">
        <v>65535</v>
      </c>
      <c r="GK444" s="1">
        <v>65535</v>
      </c>
      <c r="GL444" s="1">
        <v>65535</v>
      </c>
      <c r="GM444" s="1">
        <v>65535</v>
      </c>
      <c r="GN444" s="1">
        <v>65535</v>
      </c>
      <c r="GO444" s="1">
        <v>65535</v>
      </c>
      <c r="GP444" s="1">
        <v>65535</v>
      </c>
      <c r="GQ444" s="1">
        <v>65535</v>
      </c>
      <c r="GR444" s="1">
        <v>65535</v>
      </c>
      <c r="GS444" s="1">
        <v>65535</v>
      </c>
      <c r="GT444" s="1">
        <v>65535</v>
      </c>
      <c r="GU444" s="1">
        <v>65535</v>
      </c>
      <c r="GV444" s="1">
        <v>65535</v>
      </c>
      <c r="GW444" s="1">
        <v>65535</v>
      </c>
      <c r="GX444" s="1">
        <v>65535</v>
      </c>
      <c r="GY444" s="1">
        <v>65535</v>
      </c>
      <c r="GZ444" s="1">
        <v>65535</v>
      </c>
      <c r="HA444" s="1">
        <v>65535</v>
      </c>
      <c r="HB444" s="1">
        <v>65535</v>
      </c>
      <c r="HC444" s="1">
        <v>65535</v>
      </c>
      <c r="HD444" s="1">
        <v>65535</v>
      </c>
      <c r="HE444" s="1">
        <v>65535</v>
      </c>
      <c r="HF444" s="1">
        <v>65535</v>
      </c>
      <c r="HG444" s="1">
        <v>65535</v>
      </c>
      <c r="HH444" s="1">
        <v>65535</v>
      </c>
      <c r="HI444" s="1">
        <v>65535</v>
      </c>
      <c r="HJ444" s="1">
        <v>65535</v>
      </c>
      <c r="HK444" s="1">
        <v>65535</v>
      </c>
      <c r="HL444" s="1">
        <v>65535</v>
      </c>
      <c r="HM444" s="1">
        <v>65535</v>
      </c>
      <c r="HN444" s="1">
        <v>65535</v>
      </c>
      <c r="HO444" s="1">
        <v>65535</v>
      </c>
      <c r="HP444" s="1">
        <v>65535</v>
      </c>
      <c r="HQ444" s="1">
        <v>65535</v>
      </c>
      <c r="HR444" s="1">
        <v>65535</v>
      </c>
      <c r="HS444" s="1">
        <v>65535</v>
      </c>
      <c r="HT444" s="1">
        <v>65535</v>
      </c>
      <c r="HU444" s="1">
        <v>65535</v>
      </c>
      <c r="HV444" s="1">
        <v>65535</v>
      </c>
      <c r="HW444" s="1">
        <v>65535</v>
      </c>
      <c r="HX444" s="1">
        <v>65535</v>
      </c>
      <c r="HY444" s="1">
        <v>65535</v>
      </c>
      <c r="HZ444" s="1">
        <v>65535</v>
      </c>
      <c r="IA444" s="1">
        <v>65535</v>
      </c>
      <c r="IB444" s="1">
        <v>65535</v>
      </c>
      <c r="IC444" s="1">
        <v>14.5</v>
      </c>
      <c r="ID444" s="1">
        <v>13.1</v>
      </c>
      <c r="IE444" s="1">
        <v>12.1</v>
      </c>
      <c r="IF444" s="1">
        <v>13</v>
      </c>
      <c r="IG444" s="1">
        <v>13</v>
      </c>
      <c r="IH444" s="1">
        <v>11.4</v>
      </c>
      <c r="II444" s="1">
        <v>12</v>
      </c>
      <c r="IJ444" s="1">
        <v>12.2</v>
      </c>
      <c r="IK444" s="1">
        <v>12.1</v>
      </c>
      <c r="IL444" s="1">
        <v>11.8</v>
      </c>
      <c r="IM444" s="1">
        <v>12</v>
      </c>
      <c r="IN444" s="1">
        <v>12.7</v>
      </c>
      <c r="IO444" s="1">
        <v>12.7</v>
      </c>
      <c r="IP444" s="1">
        <v>11.8</v>
      </c>
      <c r="IQ444" s="1">
        <v>13</v>
      </c>
      <c r="IR444" s="1">
        <v>13.9</v>
      </c>
      <c r="IS444" s="1">
        <v>13.9</v>
      </c>
      <c r="IT444" s="1">
        <v>12.4</v>
      </c>
      <c r="IU444" s="1">
        <v>13.3</v>
      </c>
      <c r="IV444" s="1">
        <v>13.5</v>
      </c>
      <c r="IW444" s="1">
        <v>13.5</v>
      </c>
      <c r="IX444" s="1">
        <v>11.5</v>
      </c>
      <c r="IY444" s="1">
        <v>12.3</v>
      </c>
      <c r="IZ444" s="1">
        <v>12.5</v>
      </c>
      <c r="JA444" s="1">
        <v>12.2</v>
      </c>
      <c r="JB444" s="1">
        <v>13.6</v>
      </c>
      <c r="JC444" s="1">
        <v>13.8</v>
      </c>
      <c r="JD444" s="1">
        <v>15.4</v>
      </c>
      <c r="JE444" s="1">
        <v>14.4</v>
      </c>
      <c r="JF444" s="1">
        <v>13.5</v>
      </c>
      <c r="JG444" s="1">
        <v>14.1</v>
      </c>
      <c r="JH444" s="1">
        <v>13</v>
      </c>
      <c r="JI444" s="1">
        <v>14.1</v>
      </c>
      <c r="JJ444" s="1">
        <v>14.6</v>
      </c>
      <c r="JK444" s="1">
        <v>14.1</v>
      </c>
      <c r="JL444" s="1">
        <v>14.4</v>
      </c>
      <c r="JM444" s="1">
        <v>13.1</v>
      </c>
      <c r="JN444" s="1">
        <v>12.9</v>
      </c>
      <c r="JO444" s="1">
        <v>12.6</v>
      </c>
      <c r="JP444" s="1">
        <v>13.7</v>
      </c>
      <c r="JQ444" s="1">
        <v>14.3</v>
      </c>
      <c r="JR444" s="1">
        <v>12</v>
      </c>
      <c r="JS444" s="1">
        <v>13.2</v>
      </c>
      <c r="JT444" s="1">
        <v>12.6</v>
      </c>
      <c r="JU444" s="1">
        <v>13</v>
      </c>
      <c r="JV444" s="1">
        <v>14.2</v>
      </c>
      <c r="JW444" s="1">
        <v>13.1</v>
      </c>
      <c r="JX444" s="1">
        <v>14.6</v>
      </c>
      <c r="JY444" s="1">
        <v>12.2</v>
      </c>
      <c r="JZ444" s="1">
        <v>12.4</v>
      </c>
      <c r="KA444" s="1">
        <v>13.5</v>
      </c>
      <c r="KB444" s="1">
        <v>12.9</v>
      </c>
      <c r="KC444" s="1">
        <v>12.9</v>
      </c>
      <c r="KD444" s="1">
        <v>12.3</v>
      </c>
      <c r="KE444" s="1">
        <v>13.1</v>
      </c>
      <c r="KF444" s="1">
        <v>12.9</v>
      </c>
      <c r="KG444" s="1">
        <v>13.4</v>
      </c>
      <c r="KH444" s="1">
        <v>14.2</v>
      </c>
      <c r="KI444" s="1">
        <v>13.6</v>
      </c>
      <c r="KJ444" s="1">
        <v>12.8</v>
      </c>
      <c r="KK444" s="1">
        <v>13</v>
      </c>
      <c r="KL444" s="1">
        <v>12.7</v>
      </c>
      <c r="KM444" s="1">
        <v>13</v>
      </c>
      <c r="KN444" s="1">
        <v>13.4</v>
      </c>
      <c r="KO444" s="1">
        <v>13.6</v>
      </c>
      <c r="KP444" s="1">
        <v>13.9</v>
      </c>
      <c r="KQ444" s="1">
        <v>12.5</v>
      </c>
      <c r="KR444" s="1">
        <v>14</v>
      </c>
      <c r="KS444" s="1">
        <v>65535</v>
      </c>
      <c r="KT444" s="1">
        <v>65535</v>
      </c>
      <c r="KU444" s="1">
        <v>65535</v>
      </c>
      <c r="KV444" s="1">
        <v>65535</v>
      </c>
      <c r="KW444" s="1">
        <v>65535</v>
      </c>
      <c r="KX444" s="1">
        <v>65535</v>
      </c>
      <c r="KY444" s="1">
        <v>65535</v>
      </c>
      <c r="KZ444" s="1">
        <v>65535</v>
      </c>
      <c r="LA444" s="1">
        <v>65535</v>
      </c>
      <c r="LB444" s="1">
        <v>65535</v>
      </c>
      <c r="LC444" s="1">
        <v>65535</v>
      </c>
      <c r="LD444" s="1">
        <v>65535</v>
      </c>
      <c r="LE444" s="1">
        <v>65535</v>
      </c>
      <c r="LF444" s="1">
        <v>65535</v>
      </c>
      <c r="LG444" s="1">
        <v>65535</v>
      </c>
      <c r="LH444" s="1">
        <v>65535</v>
      </c>
      <c r="LI444" s="1">
        <v>65535</v>
      </c>
      <c r="LJ444" s="1">
        <v>65535</v>
      </c>
      <c r="LK444" s="1">
        <v>65535</v>
      </c>
      <c r="LL444" s="1">
        <v>65535</v>
      </c>
      <c r="LM444" s="1">
        <v>65535</v>
      </c>
      <c r="LN444" s="1">
        <v>65535</v>
      </c>
      <c r="LO444" s="1">
        <v>65535</v>
      </c>
      <c r="LP444" s="1">
        <v>65535</v>
      </c>
      <c r="LQ444" s="1">
        <v>65535</v>
      </c>
      <c r="LR444" s="1">
        <v>65535</v>
      </c>
      <c r="LS444" s="1">
        <v>65535</v>
      </c>
      <c r="LT444" s="1">
        <v>65535</v>
      </c>
      <c r="LU444" s="1">
        <v>65535</v>
      </c>
      <c r="LV444" s="1">
        <v>65535</v>
      </c>
      <c r="LW444" s="1">
        <v>65535</v>
      </c>
      <c r="LX444" s="1">
        <v>65535</v>
      </c>
      <c r="LY444" s="1">
        <v>65535</v>
      </c>
      <c r="LZ444" s="1">
        <v>65535</v>
      </c>
      <c r="MA444" s="1">
        <v>65535</v>
      </c>
      <c r="MB444" s="1">
        <v>65535</v>
      </c>
      <c r="MC444" s="1">
        <v>65535</v>
      </c>
      <c r="MD444" s="1">
        <v>65535</v>
      </c>
      <c r="ME444" s="1">
        <v>65535</v>
      </c>
      <c r="MF444" s="1">
        <v>65535</v>
      </c>
      <c r="MG444" s="1">
        <v>65535</v>
      </c>
      <c r="MH444" s="1">
        <v>65535</v>
      </c>
      <c r="MI444" s="1">
        <v>65535</v>
      </c>
      <c r="MJ444" s="1">
        <v>65535</v>
      </c>
      <c r="MK444" s="1">
        <v>65535</v>
      </c>
      <c r="ML444" s="1">
        <v>65535</v>
      </c>
      <c r="MM444" s="1">
        <v>65535</v>
      </c>
      <c r="MN444" s="1">
        <v>65535</v>
      </c>
      <c r="MO444" s="1">
        <v>65535</v>
      </c>
      <c r="MP444" s="1">
        <v>65535</v>
      </c>
      <c r="MQ444" s="1">
        <v>65535</v>
      </c>
      <c r="MR444" s="1">
        <v>65535</v>
      </c>
      <c r="MS444" s="1">
        <v>65535</v>
      </c>
      <c r="MT444" s="1">
        <v>65535</v>
      </c>
      <c r="MU444" s="1">
        <v>65535</v>
      </c>
      <c r="MV444" s="1">
        <v>65535</v>
      </c>
      <c r="MW444" s="1">
        <v>65535</v>
      </c>
      <c r="MX444" s="1">
        <v>65535</v>
      </c>
      <c r="MY444" s="1">
        <v>65535</v>
      </c>
      <c r="MZ444" s="1">
        <v>65535</v>
      </c>
      <c r="NA444" s="1">
        <v>65535</v>
      </c>
      <c r="NB444" s="1">
        <v>65535</v>
      </c>
      <c r="NC444" s="1">
        <v>65535</v>
      </c>
      <c r="ND444" s="1">
        <v>65535</v>
      </c>
      <c r="NE444" s="1">
        <v>65535</v>
      </c>
      <c r="NF444" s="1">
        <v>65535</v>
      </c>
      <c r="NG444" s="1">
        <v>65535</v>
      </c>
      <c r="NH444" s="1">
        <v>65535</v>
      </c>
      <c r="NI444" s="1">
        <v>65535</v>
      </c>
      <c r="NJ444" s="6">
        <f t="shared" si="319"/>
        <v>0</v>
      </c>
      <c r="NK444" s="3">
        <f t="shared" si="320"/>
        <v>0</v>
      </c>
      <c r="NL444" s="3">
        <f t="shared" si="321"/>
        <v>0</v>
      </c>
      <c r="NM444" s="3">
        <f t="shared" si="322"/>
        <v>0</v>
      </c>
      <c r="NN444" s="3">
        <f t="shared" si="323"/>
        <v>0</v>
      </c>
      <c r="NO444" s="3">
        <f t="shared" si="324"/>
        <v>0</v>
      </c>
      <c r="NP444" s="3">
        <f t="shared" si="325"/>
        <v>0</v>
      </c>
      <c r="NQ444" s="3">
        <f t="shared" si="326"/>
        <v>0.4838709677419355</v>
      </c>
      <c r="NR444" s="3">
        <f t="shared" si="327"/>
        <v>1</v>
      </c>
      <c r="NS444" s="3">
        <f t="shared" si="328"/>
        <v>0.74193548387096775</v>
      </c>
      <c r="NT444" s="3">
        <f t="shared" si="329"/>
        <v>0</v>
      </c>
      <c r="NU444" s="3">
        <f t="shared" si="330"/>
        <v>0</v>
      </c>
      <c r="NV444" s="3">
        <f t="shared" si="331"/>
        <v>0.18630136986301371</v>
      </c>
      <c r="NW444" s="5" t="e">
        <f t="shared" si="332"/>
        <v>#N/A</v>
      </c>
      <c r="NX444" s="1" t="e">
        <f t="shared" si="333"/>
        <v>#N/A</v>
      </c>
      <c r="NY444" s="1" t="e">
        <f t="shared" si="334"/>
        <v>#N/A</v>
      </c>
      <c r="NZ444" s="1" t="e">
        <f t="shared" si="335"/>
        <v>#N/A</v>
      </c>
      <c r="OA444" s="1" t="e">
        <f t="shared" si="336"/>
        <v>#N/A</v>
      </c>
      <c r="OB444" s="1" t="e">
        <f t="shared" si="337"/>
        <v>#N/A</v>
      </c>
      <c r="OC444" s="1" t="e">
        <f t="shared" si="338"/>
        <v>#N/A</v>
      </c>
      <c r="OD444" s="1" t="e">
        <f t="shared" si="339"/>
        <v>#N/A</v>
      </c>
      <c r="OE444" s="1">
        <f t="shared" si="340"/>
        <v>13.38</v>
      </c>
      <c r="OF444" s="1">
        <f t="shared" si="341"/>
        <v>13.226086956521739</v>
      </c>
      <c r="OG444" s="1" t="e">
        <f t="shared" si="342"/>
        <v>#N/A</v>
      </c>
      <c r="OH444" s="1" t="e">
        <f t="shared" si="343"/>
        <v>#N/A</v>
      </c>
      <c r="OI444" s="111" t="e">
        <f>NA()</f>
        <v>#N/A</v>
      </c>
      <c r="OJ444" s="112" t="e">
        <f>NA()</f>
        <v>#N/A</v>
      </c>
      <c r="OK444" s="112" t="e">
        <f>NA()</f>
        <v>#N/A</v>
      </c>
      <c r="OL444" s="112" t="e">
        <f>NA()</f>
        <v>#N/A</v>
      </c>
      <c r="OM444" s="112" t="e">
        <f>NA()</f>
        <v>#N/A</v>
      </c>
      <c r="ON444" s="112" t="e">
        <f>NA()</f>
        <v>#N/A</v>
      </c>
      <c r="OO444" s="112" t="e">
        <f>NA()</f>
        <v>#N/A</v>
      </c>
      <c r="OP444" s="112" t="e">
        <f>NA()</f>
        <v>#N/A</v>
      </c>
      <c r="OQ444" s="112" t="e">
        <f>NA()</f>
        <v>#N/A</v>
      </c>
      <c r="OR444" s="112" t="e">
        <f>NA()</f>
        <v>#N/A</v>
      </c>
      <c r="OS444" s="112" t="e">
        <f>NA()</f>
        <v>#N/A</v>
      </c>
      <c r="OT444" s="112" t="e">
        <f>NA()</f>
        <v>#N/A</v>
      </c>
      <c r="OU444" s="5" t="e">
        <f t="shared" si="392"/>
        <v>#N/A</v>
      </c>
      <c r="OV444" s="1" t="e">
        <f t="shared" si="393"/>
        <v>#N/A</v>
      </c>
      <c r="OW444" s="1" t="e">
        <f t="shared" si="394"/>
        <v>#N/A</v>
      </c>
      <c r="OX444" s="1" t="e">
        <f t="shared" si="395"/>
        <v>#N/A</v>
      </c>
      <c r="OY444" s="1" t="e">
        <f t="shared" si="396"/>
        <v>#N/A</v>
      </c>
      <c r="OZ444" s="1" t="e">
        <f t="shared" si="397"/>
        <v>#N/A</v>
      </c>
      <c r="PA444" s="1" t="e">
        <f t="shared" si="398"/>
        <v>#N/A</v>
      </c>
      <c r="PB444" s="1" t="e">
        <f t="shared" si="399"/>
        <v>#N/A</v>
      </c>
      <c r="PC444" s="1" t="e">
        <f t="shared" si="400"/>
        <v>#N/A</v>
      </c>
      <c r="PD444" s="1" t="e">
        <f t="shared" si="401"/>
        <v>#N/A</v>
      </c>
      <c r="PE444" s="1" t="e">
        <f t="shared" si="402"/>
        <v>#N/A</v>
      </c>
      <c r="PF444" s="1" t="e">
        <f t="shared" si="403"/>
        <v>#N/A</v>
      </c>
      <c r="PG444" s="111" t="e">
        <f>NA()</f>
        <v>#N/A</v>
      </c>
      <c r="PH444" s="112" t="e">
        <f>NA()</f>
        <v>#N/A</v>
      </c>
      <c r="PI444" s="112" t="e">
        <f>NA()</f>
        <v>#N/A</v>
      </c>
      <c r="PJ444" s="112" t="e">
        <f>NA()</f>
        <v>#N/A</v>
      </c>
      <c r="PK444" s="112" t="e">
        <f>NA()</f>
        <v>#N/A</v>
      </c>
      <c r="PL444" s="112" t="e">
        <f>NA()</f>
        <v>#N/A</v>
      </c>
      <c r="PM444" s="112" t="e">
        <f>NA()</f>
        <v>#N/A</v>
      </c>
      <c r="PN444" s="112" t="e">
        <f>NA()</f>
        <v>#N/A</v>
      </c>
      <c r="PO444" s="112" t="e">
        <f>NA()</f>
        <v>#N/A</v>
      </c>
      <c r="PP444" s="112" t="e">
        <f>NA()</f>
        <v>#N/A</v>
      </c>
      <c r="PQ444" s="112" t="e">
        <f>NA()</f>
        <v>#N/A</v>
      </c>
      <c r="PR444" s="137" t="e">
        <f>NA()</f>
        <v>#N/A</v>
      </c>
      <c r="PS444" s="5" t="e">
        <f t="array" ref="PS444">+IF(ISERROR($NW444)=FALSE,MIN(IF($H444:$AL444&lt;65534,$H444:$AL444,"")),NA())</f>
        <v>#N/A</v>
      </c>
      <c r="PT444" s="1" t="e">
        <f t="array" ref="PT444">+IF(ISERROR($NX444)=FALSE,MIN(IF($AM444:$BN444&lt;65534,$AM444:$BN444,"")),NA())</f>
        <v>#N/A</v>
      </c>
      <c r="PU444" s="1" t="e">
        <f t="array" ref="PU444">+IF(ISERROR($NY444)=FALSE,MIN(IF($BP444:$CT444&lt;65534,$BP444:$CT444,"")),NA())</f>
        <v>#N/A</v>
      </c>
      <c r="PV444" s="1" t="e">
        <f t="array" ref="PV444">+IF(ISERROR($NZ444)=FALSE,MIN(IF($CU444:$DX444&lt;65534,$CU444:$DX444,"")),NA())</f>
        <v>#N/A</v>
      </c>
      <c r="PW444" s="1" t="e">
        <f t="array" ref="PW444">+IF(ISERROR($OA444)=FALSE,MIN(IF($DY444:$FC444&lt;65534,$DY444:$FC444,"")),NA())</f>
        <v>#N/A</v>
      </c>
      <c r="PX444" s="1" t="e">
        <f t="array" ref="PX444">+IF(ISERROR($OB444)=FALSE,MIN(IF($FD444:$GG444&lt;65534,$FD444:$GG444,"")),NA())</f>
        <v>#N/A</v>
      </c>
      <c r="PY444" s="1" t="e">
        <f t="array" ref="PY444">+IF(ISERROR($OC444)=FALSE,MIN(IF($GH444:$HL444&lt;65534,$GH444:$HL444,"")),NA())</f>
        <v>#N/A</v>
      </c>
      <c r="PZ444" s="1" t="e">
        <f t="array" ref="PZ444">+IF(ISERROR($OD444)=FALSE,MIN(IF($HM444:$IQ444&lt;65534,$HM444:$IQ444,"")),NA())</f>
        <v>#N/A</v>
      </c>
      <c r="QA444" s="1">
        <f t="array" ref="QA444">+IF(ISERROR($OE444)=FALSE,MIN(IF($IR444:$JU444&lt;65534,$IR444:$JU444,"")),NA())</f>
        <v>11.5</v>
      </c>
      <c r="QB444" s="1">
        <f t="array" ref="QB444">+IF(ISERROR($OF444)=FALSE,MIN(IF($JV444:$KZ444&lt;65534,$JV444:$KZ444,"")),NA())</f>
        <v>12.2</v>
      </c>
      <c r="QC444" s="1" t="e">
        <f t="array" ref="QC444">+IF(ISERROR($OG444)=FALSE,MIN(IF($LA444:$MD444&lt;65534,$LA444:$MD444,"")),NA())</f>
        <v>#N/A</v>
      </c>
      <c r="QD444" s="1" t="e">
        <f t="array" ref="QD444">+IF(ISERROR($OH444)=FALSE,MIN(IF($ME444:$NI444&lt;65534,$ME444:$NI444,"")),NA())</f>
        <v>#N/A</v>
      </c>
      <c r="QE444" s="5" t="e">
        <f t="shared" si="404"/>
        <v>#N/A</v>
      </c>
      <c r="QF444" s="1" t="e">
        <f t="shared" si="405"/>
        <v>#N/A</v>
      </c>
      <c r="QG444" s="1" t="e">
        <f t="shared" si="406"/>
        <v>#N/A</v>
      </c>
      <c r="QH444" s="1" t="e">
        <f t="shared" si="407"/>
        <v>#N/A</v>
      </c>
      <c r="QI444" s="1" t="e">
        <f t="shared" si="408"/>
        <v>#N/A</v>
      </c>
      <c r="QJ444" s="1" t="e">
        <f t="shared" si="409"/>
        <v>#N/A</v>
      </c>
      <c r="QK444" s="1" t="e">
        <f t="shared" si="410"/>
        <v>#N/A</v>
      </c>
      <c r="QL444" s="1" t="e">
        <f t="shared" si="411"/>
        <v>#N/A</v>
      </c>
      <c r="QM444" s="1" t="e">
        <f t="shared" si="412"/>
        <v>#N/A</v>
      </c>
      <c r="QN444" s="1" t="e">
        <f t="shared" si="413"/>
        <v>#N/A</v>
      </c>
      <c r="QO444" s="1" t="e">
        <f t="shared" si="414"/>
        <v>#N/A</v>
      </c>
      <c r="QP444" s="1" t="e">
        <f t="shared" si="415"/>
        <v>#N/A</v>
      </c>
      <c r="QQ444" s="5" t="s">
        <v>893</v>
      </c>
    </row>
    <row r="445" spans="1:459" s="1" customFormat="1" x14ac:dyDescent="0.2">
      <c r="A445" s="107">
        <v>26135320</v>
      </c>
      <c r="B445" s="108">
        <v>-75.38047222222221</v>
      </c>
      <c r="C445" s="108">
        <v>4.8026111111111112</v>
      </c>
      <c r="D445" s="109">
        <v>4757</v>
      </c>
      <c r="E445" s="110" t="s">
        <v>799</v>
      </c>
      <c r="F445" s="110" t="s">
        <v>798</v>
      </c>
      <c r="G445" s="110" t="s">
        <v>24</v>
      </c>
      <c r="H445" s="1">
        <v>65535</v>
      </c>
      <c r="I445" s="1">
        <v>-0.8</v>
      </c>
      <c r="J445" s="1">
        <v>-2.5</v>
      </c>
      <c r="K445" s="1">
        <v>-2.1</v>
      </c>
      <c r="L445" s="1">
        <v>-0.1</v>
      </c>
      <c r="M445" s="1">
        <v>-0.2</v>
      </c>
      <c r="N445" s="1">
        <v>-0.3</v>
      </c>
      <c r="O445" s="1">
        <v>-1.8</v>
      </c>
      <c r="P445" s="1">
        <v>-0.5</v>
      </c>
      <c r="Q445" s="1">
        <v>-0.4</v>
      </c>
      <c r="R445" s="1">
        <v>-1.7</v>
      </c>
      <c r="S445" s="1">
        <v>-1.9</v>
      </c>
      <c r="T445" s="1">
        <v>-1.7</v>
      </c>
      <c r="U445" s="1">
        <v>-0.1</v>
      </c>
      <c r="V445" s="1">
        <v>-0.9</v>
      </c>
      <c r="W445" s="1">
        <v>-0.5</v>
      </c>
      <c r="X445" s="1">
        <v>-1.2</v>
      </c>
      <c r="Y445" s="1">
        <v>-1.6</v>
      </c>
      <c r="Z445" s="1">
        <v>-1.2</v>
      </c>
      <c r="AA445" s="1">
        <v>-1.4</v>
      </c>
      <c r="AB445" s="1">
        <v>-1.2</v>
      </c>
      <c r="AC445" s="1">
        <v>-1.4</v>
      </c>
      <c r="AD445" s="1">
        <v>-2</v>
      </c>
      <c r="AE445" s="1">
        <v>-1.1000000000000001</v>
      </c>
      <c r="AF445" s="1">
        <v>-0.5</v>
      </c>
      <c r="AG445" s="1">
        <v>-0.6</v>
      </c>
      <c r="AH445" s="1">
        <v>-1.1000000000000001</v>
      </c>
      <c r="AI445" s="1">
        <v>1.6</v>
      </c>
      <c r="AJ445" s="1">
        <v>0.5</v>
      </c>
      <c r="AK445" s="1">
        <v>-0.6</v>
      </c>
      <c r="AL445" s="1">
        <v>-0.7</v>
      </c>
      <c r="AM445" s="1">
        <v>65535</v>
      </c>
      <c r="AN445" s="1">
        <v>0.2</v>
      </c>
      <c r="AO445" s="1">
        <v>-2.2000000000000002</v>
      </c>
      <c r="AP445" s="1">
        <v>-0.6</v>
      </c>
      <c r="AQ445" s="1">
        <v>0.1</v>
      </c>
      <c r="AR445" s="1">
        <v>0.1</v>
      </c>
      <c r="AS445" s="1">
        <v>0.1</v>
      </c>
      <c r="AT445" s="1">
        <v>-0.8</v>
      </c>
      <c r="AU445" s="1">
        <v>-0.2</v>
      </c>
      <c r="AV445" s="1">
        <v>-0.1</v>
      </c>
      <c r="AW445" s="1">
        <v>0.1</v>
      </c>
      <c r="AX445" s="1">
        <v>0.1</v>
      </c>
      <c r="AY445" s="1">
        <v>-0.9</v>
      </c>
      <c r="AZ445" s="1">
        <v>-0.8</v>
      </c>
      <c r="BA445" s="1">
        <v>0.2</v>
      </c>
      <c r="BB445" s="1">
        <v>-1.2</v>
      </c>
      <c r="BC445" s="1">
        <v>-0.2</v>
      </c>
      <c r="BD445" s="1">
        <v>0.2</v>
      </c>
      <c r="BE445" s="1">
        <v>-0.4</v>
      </c>
      <c r="BF445" s="1">
        <v>0.3</v>
      </c>
      <c r="BG445" s="1">
        <v>0.4</v>
      </c>
      <c r="BH445" s="1">
        <v>-0.8</v>
      </c>
      <c r="BI445" s="1">
        <v>-0.2</v>
      </c>
      <c r="BJ445" s="1">
        <v>-0.1</v>
      </c>
      <c r="BK445" s="1">
        <v>0.1</v>
      </c>
      <c r="BL445" s="1">
        <v>1.2</v>
      </c>
      <c r="BM445" s="1">
        <v>0.8</v>
      </c>
      <c r="BN445" s="1">
        <v>0.4</v>
      </c>
      <c r="BO445" s="102"/>
      <c r="BP445" s="1">
        <v>-0.3</v>
      </c>
      <c r="BQ445" s="1">
        <v>-1</v>
      </c>
      <c r="BR445" s="1">
        <v>-1.8</v>
      </c>
      <c r="BS445" s="1">
        <v>0</v>
      </c>
      <c r="BT445" s="1">
        <v>0.3</v>
      </c>
      <c r="BU445" s="1">
        <v>0.4</v>
      </c>
      <c r="BV445" s="1">
        <v>0.5</v>
      </c>
      <c r="BW445" s="1">
        <v>-0.3</v>
      </c>
      <c r="BX445" s="1">
        <v>-0.1</v>
      </c>
      <c r="BY445" s="1">
        <v>0.9</v>
      </c>
      <c r="BZ445" s="1">
        <v>0.5</v>
      </c>
      <c r="CA445" s="1">
        <v>0.1</v>
      </c>
      <c r="CB445" s="1">
        <v>0.3</v>
      </c>
      <c r="CC445" s="1">
        <v>-0.4</v>
      </c>
      <c r="CD445" s="1">
        <v>-0.5</v>
      </c>
      <c r="CE445" s="1">
        <v>0.7</v>
      </c>
      <c r="CF445" s="1">
        <v>0.7</v>
      </c>
      <c r="CG445" s="1">
        <v>0.6</v>
      </c>
      <c r="CH445" s="1">
        <v>0.4</v>
      </c>
      <c r="CI445" s="1">
        <v>1.1000000000000001</v>
      </c>
      <c r="CJ445" s="1">
        <v>-0.7</v>
      </c>
      <c r="CK445" s="1">
        <v>0.4</v>
      </c>
      <c r="CL445" s="1">
        <v>0.8</v>
      </c>
      <c r="CM445" s="1">
        <v>0</v>
      </c>
      <c r="CN445" s="1">
        <v>1.4</v>
      </c>
      <c r="CO445" s="1">
        <v>0.6</v>
      </c>
      <c r="CP445" s="1">
        <v>0.1</v>
      </c>
      <c r="CQ445" s="1">
        <v>0.2</v>
      </c>
      <c r="CR445" s="1">
        <v>0.5</v>
      </c>
      <c r="CS445" s="1">
        <v>1</v>
      </c>
      <c r="CT445" s="1">
        <v>1.1000000000000001</v>
      </c>
      <c r="CU445" s="1">
        <v>0.7</v>
      </c>
      <c r="CV445" s="1">
        <v>0.2</v>
      </c>
      <c r="CW445" s="1">
        <v>0.9</v>
      </c>
      <c r="CX445" s="1">
        <v>1</v>
      </c>
      <c r="CY445" s="1">
        <v>0.5</v>
      </c>
      <c r="CZ445" s="1">
        <v>0.5</v>
      </c>
      <c r="DA445" s="1">
        <v>0</v>
      </c>
      <c r="DB445" s="1">
        <v>-0.3</v>
      </c>
      <c r="DC445" s="1">
        <v>0.3</v>
      </c>
      <c r="DD445" s="1">
        <v>0.3</v>
      </c>
      <c r="DE445" s="1">
        <v>0.2</v>
      </c>
      <c r="DF445" s="1">
        <v>0.3</v>
      </c>
      <c r="DG445" s="1">
        <v>0.3</v>
      </c>
      <c r="DH445" s="1">
        <v>0.4</v>
      </c>
      <c r="DI445" s="1">
        <v>-0.2</v>
      </c>
      <c r="DJ445" s="1">
        <v>0</v>
      </c>
      <c r="DK445" s="1">
        <v>0.9</v>
      </c>
      <c r="DL445" s="1">
        <v>1</v>
      </c>
      <c r="DM445" s="1">
        <v>0.6</v>
      </c>
      <c r="DN445" s="1">
        <v>1.2</v>
      </c>
      <c r="DO445" s="1">
        <v>0.8</v>
      </c>
      <c r="DP445" s="1">
        <v>0.7</v>
      </c>
      <c r="DQ445" s="1">
        <v>0.6</v>
      </c>
      <c r="DR445" s="1">
        <v>0.6</v>
      </c>
      <c r="DS445" s="1">
        <v>0.8</v>
      </c>
      <c r="DT445" s="1">
        <v>0.5</v>
      </c>
      <c r="DU445" s="1">
        <v>1.2</v>
      </c>
      <c r="DV445" s="1">
        <v>0.5</v>
      </c>
      <c r="DW445" s="1">
        <v>0</v>
      </c>
      <c r="DX445" s="1">
        <v>-0.2</v>
      </c>
      <c r="DY445" s="1">
        <v>-0.4</v>
      </c>
      <c r="DZ445" s="1">
        <v>-0.5</v>
      </c>
      <c r="EA445" s="1">
        <v>-1.5</v>
      </c>
      <c r="EB445" s="1">
        <v>-0.4</v>
      </c>
      <c r="EC445" s="1">
        <v>0.9</v>
      </c>
      <c r="ED445" s="1">
        <v>-0.1</v>
      </c>
      <c r="EE445" s="1">
        <v>0.3</v>
      </c>
      <c r="EF445" s="1">
        <v>0.3</v>
      </c>
      <c r="EG445" s="1">
        <v>0.5</v>
      </c>
      <c r="EH445" s="1">
        <v>1.3</v>
      </c>
      <c r="EI445" s="1">
        <v>0.4</v>
      </c>
      <c r="EJ445" s="1">
        <v>0.3</v>
      </c>
      <c r="EK445" s="1">
        <v>0.7</v>
      </c>
      <c r="EL445" s="1">
        <v>0.2</v>
      </c>
      <c r="EM445" s="1">
        <v>0.6</v>
      </c>
      <c r="EN445" s="1">
        <v>0.3</v>
      </c>
      <c r="EO445" s="1">
        <v>0.5</v>
      </c>
      <c r="EP445" s="1">
        <v>0.6</v>
      </c>
      <c r="EQ445" s="1">
        <v>0.7</v>
      </c>
      <c r="ER445" s="1">
        <v>0.2</v>
      </c>
      <c r="ES445" s="1">
        <v>0.2</v>
      </c>
      <c r="ET445" s="1">
        <v>0.4</v>
      </c>
      <c r="EU445" s="1">
        <v>0.5</v>
      </c>
      <c r="EV445" s="1">
        <v>0.7</v>
      </c>
      <c r="EW445" s="1">
        <v>0.1</v>
      </c>
      <c r="EX445" s="1">
        <v>0.1</v>
      </c>
      <c r="EY445" s="1">
        <v>0.4</v>
      </c>
      <c r="EZ445" s="1">
        <v>0.6</v>
      </c>
      <c r="FA445" s="1">
        <v>0.1</v>
      </c>
      <c r="FB445" s="1">
        <v>0.1</v>
      </c>
      <c r="FC445" s="1">
        <v>0.6</v>
      </c>
      <c r="FD445" s="1">
        <v>0.1</v>
      </c>
      <c r="FE445" s="1">
        <v>0.7</v>
      </c>
      <c r="FF445" s="1">
        <v>0.5</v>
      </c>
      <c r="FG445" s="1">
        <v>-0.3</v>
      </c>
      <c r="FH445" s="1">
        <v>0.1</v>
      </c>
      <c r="FI445" s="1">
        <v>-0.4</v>
      </c>
      <c r="FJ445" s="1">
        <v>0.5</v>
      </c>
      <c r="FK445" s="1">
        <v>-0.4</v>
      </c>
      <c r="FL445" s="1">
        <v>0.1</v>
      </c>
      <c r="FM445" s="1">
        <v>0.4</v>
      </c>
      <c r="FN445" s="1">
        <v>0.1</v>
      </c>
      <c r="FO445" s="1">
        <v>0.3</v>
      </c>
      <c r="FP445" s="1">
        <v>0.5</v>
      </c>
      <c r="FQ445" s="1">
        <v>0.2</v>
      </c>
      <c r="FR445" s="1">
        <v>-0.5</v>
      </c>
      <c r="FS445" s="1">
        <v>-1</v>
      </c>
      <c r="FT445" s="1">
        <v>0.3</v>
      </c>
      <c r="FU445" s="1">
        <v>0.5</v>
      </c>
      <c r="FV445" s="1">
        <v>0.1</v>
      </c>
      <c r="FW445" s="1">
        <v>0.6</v>
      </c>
      <c r="FX445" s="1">
        <v>-0.4</v>
      </c>
      <c r="FY445" s="1">
        <v>-0.6</v>
      </c>
      <c r="FZ445" s="1">
        <v>0</v>
      </c>
      <c r="GA445" s="1">
        <v>-0.1</v>
      </c>
      <c r="GB445" s="1">
        <v>0.2</v>
      </c>
      <c r="GC445" s="1">
        <v>1</v>
      </c>
      <c r="GD445" s="1">
        <v>0.2</v>
      </c>
      <c r="GE445" s="1">
        <v>-0.5</v>
      </c>
      <c r="GF445" s="1">
        <v>-1.2</v>
      </c>
      <c r="GG445" s="1">
        <v>-1.8</v>
      </c>
      <c r="GH445" s="1">
        <v>-0.9</v>
      </c>
      <c r="GI445" s="1">
        <v>-0.3</v>
      </c>
      <c r="GJ445" s="1">
        <v>0</v>
      </c>
      <c r="GK445" s="1">
        <v>0.6</v>
      </c>
      <c r="GL445" s="1">
        <v>-0.7</v>
      </c>
      <c r="GM445" s="1">
        <v>-1.1000000000000001</v>
      </c>
      <c r="GN445" s="1">
        <v>-1.3</v>
      </c>
      <c r="GO445" s="1">
        <v>-2.6</v>
      </c>
      <c r="GP445" s="1">
        <v>-1.7</v>
      </c>
      <c r="GQ445" s="1">
        <v>-0.7</v>
      </c>
      <c r="GR445" s="1">
        <v>-0.8</v>
      </c>
      <c r="GS445" s="1">
        <v>-0.6</v>
      </c>
      <c r="GT445" s="1">
        <v>-1.1000000000000001</v>
      </c>
      <c r="GU445" s="1">
        <v>-1.1000000000000001</v>
      </c>
      <c r="GV445" s="1">
        <v>-1.5</v>
      </c>
      <c r="GW445" s="1">
        <v>-2.2999999999999998</v>
      </c>
      <c r="GX445" s="1">
        <v>-1.2</v>
      </c>
      <c r="GY445" s="1">
        <v>-0.8</v>
      </c>
      <c r="GZ445" s="1">
        <v>-1</v>
      </c>
      <c r="HA445" s="1">
        <v>-1.1000000000000001</v>
      </c>
      <c r="HB445" s="1">
        <v>-0.5</v>
      </c>
      <c r="HC445" s="1">
        <v>-0.3</v>
      </c>
      <c r="HD445" s="1">
        <v>-0.5</v>
      </c>
      <c r="HE445" s="1">
        <v>-1.3</v>
      </c>
      <c r="HF445" s="1">
        <v>-2</v>
      </c>
      <c r="HG445" s="1">
        <v>-1.9</v>
      </c>
      <c r="HH445" s="1">
        <v>-1</v>
      </c>
      <c r="HI445" s="1">
        <v>-1.4</v>
      </c>
      <c r="HJ445" s="1">
        <v>-0.8</v>
      </c>
      <c r="HK445" s="1">
        <v>-0.7</v>
      </c>
      <c r="HL445" s="1">
        <v>-2.2999999999999998</v>
      </c>
      <c r="HM445" s="1">
        <v>-1.7</v>
      </c>
      <c r="HN445" s="1">
        <v>0</v>
      </c>
      <c r="HO445" s="1">
        <v>-0.5</v>
      </c>
      <c r="HP445" s="1">
        <v>-0.3</v>
      </c>
      <c r="HQ445" s="1">
        <v>-0.1</v>
      </c>
      <c r="HR445" s="1">
        <v>-1.7</v>
      </c>
      <c r="HS445" s="1">
        <v>-2.2999999999999998</v>
      </c>
      <c r="HT445" s="1">
        <v>-0.7</v>
      </c>
      <c r="HU445" s="1">
        <v>-1.2</v>
      </c>
      <c r="HV445" s="1">
        <v>-1.6</v>
      </c>
      <c r="HW445" s="1">
        <v>-0.8</v>
      </c>
      <c r="HX445" s="1">
        <v>-0.5</v>
      </c>
      <c r="HY445" s="1">
        <v>0</v>
      </c>
      <c r="HZ445" s="1">
        <v>-0.6</v>
      </c>
      <c r="IA445" s="1">
        <v>-2.4</v>
      </c>
      <c r="IB445" s="1">
        <v>-1.6</v>
      </c>
      <c r="IC445" s="1">
        <v>-0.3</v>
      </c>
      <c r="ID445" s="1">
        <v>-1</v>
      </c>
      <c r="IE445" s="1">
        <v>-1.4</v>
      </c>
      <c r="IF445" s="1">
        <v>-2.1</v>
      </c>
      <c r="IG445" s="1">
        <v>-2.5</v>
      </c>
      <c r="IH445" s="1">
        <v>-2.2999999999999998</v>
      </c>
      <c r="II445" s="1">
        <v>-0.7</v>
      </c>
      <c r="IJ445" s="1">
        <v>-0.6</v>
      </c>
      <c r="IK445" s="1">
        <v>-2.1</v>
      </c>
      <c r="IL445" s="1">
        <v>-1.7</v>
      </c>
      <c r="IM445" s="1">
        <v>-1.3</v>
      </c>
      <c r="IN445" s="1">
        <v>-0.5</v>
      </c>
      <c r="IO445" s="1">
        <v>-2.2999999999999998</v>
      </c>
      <c r="IP445" s="1">
        <v>-3.3</v>
      </c>
      <c r="IQ445" s="1">
        <v>-0.8</v>
      </c>
      <c r="IR445" s="1">
        <v>-0.2</v>
      </c>
      <c r="IS445" s="1">
        <v>-0.6</v>
      </c>
      <c r="IT445" s="1">
        <v>-1</v>
      </c>
      <c r="IU445" s="1">
        <v>-0.9</v>
      </c>
      <c r="IV445" s="1">
        <v>-1.1000000000000001</v>
      </c>
      <c r="IW445" s="1">
        <v>-0.8</v>
      </c>
      <c r="IX445" s="1">
        <v>-1.3</v>
      </c>
      <c r="IY445" s="1">
        <v>-2</v>
      </c>
      <c r="IZ445" s="1">
        <v>-1.8</v>
      </c>
      <c r="JA445" s="1">
        <v>-1.7</v>
      </c>
      <c r="JB445" s="1">
        <v>-0.6</v>
      </c>
      <c r="JC445" s="1">
        <v>-0.4</v>
      </c>
      <c r="JD445" s="1">
        <v>-1</v>
      </c>
      <c r="JE445" s="1">
        <v>0.1</v>
      </c>
      <c r="JF445" s="1">
        <v>-1.4</v>
      </c>
      <c r="JG445" s="1">
        <v>-1.4</v>
      </c>
      <c r="JH445" s="1">
        <v>-0.5</v>
      </c>
      <c r="JI445" s="1">
        <v>-0.3</v>
      </c>
      <c r="JJ445" s="1">
        <v>0.3</v>
      </c>
      <c r="JK445" s="1">
        <v>-0.1</v>
      </c>
      <c r="JL445" s="1">
        <v>-1</v>
      </c>
      <c r="JM445" s="1">
        <v>-1.1000000000000001</v>
      </c>
      <c r="JN445" s="1">
        <v>-0.8</v>
      </c>
      <c r="JO445" s="1">
        <v>-0.2</v>
      </c>
      <c r="JP445" s="1">
        <v>-1</v>
      </c>
      <c r="JQ445" s="1">
        <v>-0.2</v>
      </c>
      <c r="JR445" s="1">
        <v>-1.1000000000000001</v>
      </c>
      <c r="JS445" s="1">
        <v>-0.6</v>
      </c>
      <c r="JT445" s="1">
        <v>-1</v>
      </c>
      <c r="JU445" s="1">
        <v>-0.6</v>
      </c>
      <c r="JV445" s="1">
        <v>-1.2</v>
      </c>
      <c r="JW445" s="1">
        <v>-0.6</v>
      </c>
      <c r="JX445" s="1">
        <v>-2.6</v>
      </c>
      <c r="JY445" s="1">
        <v>-1.4</v>
      </c>
      <c r="JZ445" s="1">
        <v>-1.9</v>
      </c>
      <c r="KA445" s="1">
        <v>-1.1000000000000001</v>
      </c>
      <c r="KB445" s="1">
        <v>-1.5</v>
      </c>
      <c r="KC445" s="1">
        <v>-2.6</v>
      </c>
      <c r="KD445" s="1">
        <v>-1</v>
      </c>
      <c r="KE445" s="1">
        <v>-0.6</v>
      </c>
      <c r="KF445" s="1">
        <v>-0.4</v>
      </c>
      <c r="KG445" s="1">
        <v>-0.4</v>
      </c>
      <c r="KH445" s="1">
        <v>-0.5</v>
      </c>
      <c r="KI445" s="1">
        <v>-3</v>
      </c>
      <c r="KJ445" s="1">
        <v>-2.7</v>
      </c>
      <c r="KK445" s="1">
        <v>-1.1000000000000001</v>
      </c>
      <c r="KL445" s="1">
        <v>-1</v>
      </c>
      <c r="KM445" s="1">
        <v>-0.3</v>
      </c>
      <c r="KN445" s="1">
        <v>-0.8</v>
      </c>
      <c r="KO445" s="1">
        <v>-1</v>
      </c>
      <c r="KP445" s="1">
        <v>0</v>
      </c>
      <c r="KQ445" s="1">
        <v>-1.2</v>
      </c>
      <c r="KR445" s="1">
        <v>-0.4</v>
      </c>
      <c r="KS445" s="1">
        <v>0.2</v>
      </c>
      <c r="KT445" s="1">
        <v>-0.2</v>
      </c>
      <c r="KU445" s="1">
        <v>0.1</v>
      </c>
      <c r="KV445" s="1">
        <v>0.1</v>
      </c>
      <c r="KW445" s="1">
        <v>-0.3</v>
      </c>
      <c r="KX445" s="1">
        <v>-1.3</v>
      </c>
      <c r="KY445" s="1">
        <v>-2.6</v>
      </c>
      <c r="KZ445" s="1">
        <v>-1.5</v>
      </c>
      <c r="LA445" s="1">
        <v>-0.4</v>
      </c>
      <c r="LB445" s="1">
        <v>-1.4</v>
      </c>
      <c r="LC445" s="1">
        <v>-0.8</v>
      </c>
      <c r="LD445" s="1">
        <v>-0.6</v>
      </c>
      <c r="LE445" s="1">
        <v>0</v>
      </c>
      <c r="LF445" s="1">
        <v>-1.1000000000000001</v>
      </c>
      <c r="LG445" s="1">
        <v>-0.8</v>
      </c>
      <c r="LH445" s="1">
        <v>0.2</v>
      </c>
      <c r="LI445" s="1">
        <v>0.3</v>
      </c>
      <c r="LJ445" s="1">
        <v>1.2</v>
      </c>
      <c r="LK445" s="1">
        <v>0.6</v>
      </c>
      <c r="LL445" s="1">
        <v>1.1000000000000001</v>
      </c>
      <c r="LM445" s="1">
        <v>0.4</v>
      </c>
      <c r="LN445" s="1">
        <v>0.2</v>
      </c>
      <c r="LO445" s="1">
        <v>0.1</v>
      </c>
      <c r="LP445" s="1">
        <v>0.2</v>
      </c>
      <c r="LQ445" s="1">
        <v>-0.1</v>
      </c>
      <c r="LR445" s="1">
        <v>0.3</v>
      </c>
      <c r="LS445" s="1">
        <v>-0.6</v>
      </c>
      <c r="LT445" s="1">
        <v>-0.4</v>
      </c>
      <c r="LU445" s="1">
        <v>-0.9</v>
      </c>
      <c r="LV445" s="1">
        <v>-1.2</v>
      </c>
      <c r="LW445" s="1">
        <v>-1.2</v>
      </c>
      <c r="LX445" s="1">
        <v>0.2</v>
      </c>
      <c r="LY445" s="1">
        <v>-0.2</v>
      </c>
      <c r="LZ445" s="1">
        <v>0.3</v>
      </c>
      <c r="MA445" s="1">
        <v>-1.4</v>
      </c>
      <c r="MB445" s="1">
        <v>-1.6</v>
      </c>
      <c r="MC445" s="1">
        <v>-0.2</v>
      </c>
      <c r="MD445" s="1">
        <v>0.6</v>
      </c>
      <c r="ME445" s="1">
        <v>65535</v>
      </c>
      <c r="MF445" s="1">
        <v>65535</v>
      </c>
      <c r="MG445" s="1">
        <v>65535</v>
      </c>
      <c r="MH445" s="1">
        <v>65535</v>
      </c>
      <c r="MI445" s="1">
        <v>65535</v>
      </c>
      <c r="MJ445" s="1">
        <v>65535</v>
      </c>
      <c r="MK445" s="1">
        <v>65535</v>
      </c>
      <c r="ML445" s="1">
        <v>65535</v>
      </c>
      <c r="MM445" s="1">
        <v>65535</v>
      </c>
      <c r="MN445" s="1">
        <v>65535</v>
      </c>
      <c r="MO445" s="1">
        <v>65535</v>
      </c>
      <c r="MP445" s="1">
        <v>65535</v>
      </c>
      <c r="MQ445" s="1">
        <v>65535</v>
      </c>
      <c r="MR445" s="1">
        <v>65535</v>
      </c>
      <c r="MS445" s="1">
        <v>65535</v>
      </c>
      <c r="MT445" s="1">
        <v>65535</v>
      </c>
      <c r="MU445" s="1">
        <v>65535</v>
      </c>
      <c r="MV445" s="1">
        <v>65535</v>
      </c>
      <c r="MW445" s="1">
        <v>65535</v>
      </c>
      <c r="MX445" s="1">
        <v>65535</v>
      </c>
      <c r="MY445" s="1">
        <v>65535</v>
      </c>
      <c r="MZ445" s="1">
        <v>65535</v>
      </c>
      <c r="NA445" s="1">
        <v>65535</v>
      </c>
      <c r="NB445" s="1">
        <v>65535</v>
      </c>
      <c r="NC445" s="1">
        <v>65535</v>
      </c>
      <c r="ND445" s="1">
        <v>65535</v>
      </c>
      <c r="NE445" s="1">
        <v>65535</v>
      </c>
      <c r="NF445" s="1">
        <v>65535</v>
      </c>
      <c r="NG445" s="1">
        <v>65535</v>
      </c>
      <c r="NH445" s="1">
        <v>65535</v>
      </c>
      <c r="NI445" s="1">
        <v>0.8</v>
      </c>
      <c r="NJ445" s="6">
        <f t="shared" si="319"/>
        <v>0.967741935483871</v>
      </c>
      <c r="NK445" s="3">
        <f t="shared" si="320"/>
        <v>0.9642857142857143</v>
      </c>
      <c r="NL445" s="3">
        <f t="shared" si="321"/>
        <v>1</v>
      </c>
      <c r="NM445" s="3">
        <f t="shared" si="322"/>
        <v>1</v>
      </c>
      <c r="NN445" s="3">
        <f t="shared" si="323"/>
        <v>1</v>
      </c>
      <c r="NO445" s="3">
        <f t="shared" si="324"/>
        <v>1</v>
      </c>
      <c r="NP445" s="3">
        <f t="shared" si="325"/>
        <v>1</v>
      </c>
      <c r="NQ445" s="3">
        <f t="shared" si="326"/>
        <v>1</v>
      </c>
      <c r="NR445" s="3">
        <f t="shared" si="327"/>
        <v>1</v>
      </c>
      <c r="NS445" s="3">
        <f t="shared" si="328"/>
        <v>1</v>
      </c>
      <c r="NT445" s="3">
        <f t="shared" si="329"/>
        <v>1</v>
      </c>
      <c r="NU445" s="3">
        <f t="shared" si="330"/>
        <v>3.2258064516129031E-2</v>
      </c>
      <c r="NV445" s="3">
        <f t="shared" si="331"/>
        <v>0.9123287671232877</v>
      </c>
      <c r="NW445" s="5">
        <f t="shared" si="332"/>
        <v>-0.93333333333333335</v>
      </c>
      <c r="NX445" s="1">
        <f t="shared" si="333"/>
        <v>-0.15555555555555553</v>
      </c>
      <c r="NY445" s="1">
        <f t="shared" si="334"/>
        <v>0.24193548387096775</v>
      </c>
      <c r="NZ445" s="1">
        <f t="shared" si="335"/>
        <v>0.47666666666666663</v>
      </c>
      <c r="OA445" s="1">
        <f t="shared" si="336"/>
        <v>0.28064516129032258</v>
      </c>
      <c r="OB445" s="1">
        <f t="shared" si="337"/>
        <v>-2.6666666666666661E-2</v>
      </c>
      <c r="OC445" s="1">
        <f t="shared" si="338"/>
        <v>-1.0612903225806452</v>
      </c>
      <c r="OD445" s="1">
        <f t="shared" si="339"/>
        <v>-1.2548387096774192</v>
      </c>
      <c r="OE445" s="1">
        <f t="shared" si="340"/>
        <v>-0.81000000000000028</v>
      </c>
      <c r="OF445" s="1">
        <f t="shared" si="341"/>
        <v>-1.0580645161290321</v>
      </c>
      <c r="OG445" s="1">
        <f t="shared" si="342"/>
        <v>-0.24000000000000002</v>
      </c>
      <c r="OH445" s="1" t="e">
        <f t="shared" si="343"/>
        <v>#N/A</v>
      </c>
      <c r="OI445" s="111" t="e">
        <f>NA()</f>
        <v>#N/A</v>
      </c>
      <c r="OJ445" s="112" t="e">
        <f>NA()</f>
        <v>#N/A</v>
      </c>
      <c r="OK445" s="112" t="e">
        <f>NA()</f>
        <v>#N/A</v>
      </c>
      <c r="OL445" s="112" t="e">
        <f>NA()</f>
        <v>#N/A</v>
      </c>
      <c r="OM445" s="112" t="e">
        <f>NA()</f>
        <v>#N/A</v>
      </c>
      <c r="ON445" s="112" t="e">
        <f>NA()</f>
        <v>#N/A</v>
      </c>
      <c r="OO445" s="112" t="e">
        <f>NA()</f>
        <v>#N/A</v>
      </c>
      <c r="OP445" s="112" t="e">
        <f>NA()</f>
        <v>#N/A</v>
      </c>
      <c r="OQ445" s="112" t="e">
        <f>NA()</f>
        <v>#N/A</v>
      </c>
      <c r="OR445" s="112" t="e">
        <f>NA()</f>
        <v>#N/A</v>
      </c>
      <c r="OS445" s="112" t="e">
        <f>NA()</f>
        <v>#N/A</v>
      </c>
      <c r="OT445" s="112" t="e">
        <f>NA()</f>
        <v>#N/A</v>
      </c>
      <c r="OU445" s="5" t="e">
        <f t="shared" si="392"/>
        <v>#N/A</v>
      </c>
      <c r="OV445" s="1" t="e">
        <f t="shared" si="393"/>
        <v>#N/A</v>
      </c>
      <c r="OW445" s="1" t="e">
        <f t="shared" si="394"/>
        <v>#N/A</v>
      </c>
      <c r="OX445" s="1" t="e">
        <f t="shared" si="395"/>
        <v>#N/A</v>
      </c>
      <c r="OY445" s="1" t="e">
        <f t="shared" si="396"/>
        <v>#N/A</v>
      </c>
      <c r="OZ445" s="1" t="e">
        <f t="shared" si="397"/>
        <v>#N/A</v>
      </c>
      <c r="PA445" s="1" t="e">
        <f t="shared" si="398"/>
        <v>#N/A</v>
      </c>
      <c r="PB445" s="1" t="e">
        <f t="shared" si="399"/>
        <v>#N/A</v>
      </c>
      <c r="PC445" s="1" t="e">
        <f t="shared" si="400"/>
        <v>#N/A</v>
      </c>
      <c r="PD445" s="1" t="e">
        <f t="shared" si="401"/>
        <v>#N/A</v>
      </c>
      <c r="PE445" s="1" t="e">
        <f t="shared" si="402"/>
        <v>#N/A</v>
      </c>
      <c r="PF445" s="1" t="e">
        <f t="shared" si="403"/>
        <v>#N/A</v>
      </c>
      <c r="PG445" s="111" t="e">
        <f>NA()</f>
        <v>#N/A</v>
      </c>
      <c r="PH445" s="112" t="e">
        <f>NA()</f>
        <v>#N/A</v>
      </c>
      <c r="PI445" s="112" t="e">
        <f>NA()</f>
        <v>#N/A</v>
      </c>
      <c r="PJ445" s="112" t="e">
        <f>NA()</f>
        <v>#N/A</v>
      </c>
      <c r="PK445" s="112" t="e">
        <f>NA()</f>
        <v>#N/A</v>
      </c>
      <c r="PL445" s="112" t="e">
        <f>NA()</f>
        <v>#N/A</v>
      </c>
      <c r="PM445" s="112" t="e">
        <f>NA()</f>
        <v>#N/A</v>
      </c>
      <c r="PN445" s="112" t="e">
        <f>NA()</f>
        <v>#N/A</v>
      </c>
      <c r="PO445" s="112" t="e">
        <f>NA()</f>
        <v>#N/A</v>
      </c>
      <c r="PP445" s="112" t="e">
        <f>NA()</f>
        <v>#N/A</v>
      </c>
      <c r="PQ445" s="112" t="e">
        <f>NA()</f>
        <v>#N/A</v>
      </c>
      <c r="PR445" s="137" t="e">
        <f>NA()</f>
        <v>#N/A</v>
      </c>
      <c r="PS445" s="5">
        <f t="array" ref="PS445">+IF(ISERROR($NW445)=FALSE,MIN(IF($H445:$AL445&lt;65534,$H445:$AL445,"")),NA())</f>
        <v>-2.5</v>
      </c>
      <c r="PT445" s="1">
        <f t="array" ref="PT445">+IF(ISERROR($NX445)=FALSE,MIN(IF($AM445:$BN445&lt;65534,$AM445:$BN445,"")),NA())</f>
        <v>-2.2000000000000002</v>
      </c>
      <c r="PU445" s="1">
        <f t="array" ref="PU445">+IF(ISERROR($NY445)=FALSE,MIN(IF($BP445:$CT445&lt;65534,$BP445:$CT445,"")),NA())</f>
        <v>-1.8</v>
      </c>
      <c r="PV445" s="1">
        <f t="array" ref="PV445">+IF(ISERROR($NZ445)=FALSE,MIN(IF($CU445:$DX445&lt;65534,$CU445:$DX445,"")),NA())</f>
        <v>-0.3</v>
      </c>
      <c r="PW445" s="1">
        <f t="array" ref="PW445">+IF(ISERROR($OA445)=FALSE,MIN(IF($DY445:$FC445&lt;65534,$DY445:$FC445,"")),NA())</f>
        <v>-1.5</v>
      </c>
      <c r="PX445" s="1">
        <f t="array" ref="PX445">+IF(ISERROR($OB445)=FALSE,MIN(IF($FD445:$GG445&lt;65534,$FD445:$GG445,"")),NA())</f>
        <v>-1.8</v>
      </c>
      <c r="PY445" s="1">
        <f t="array" ref="PY445">+IF(ISERROR($OC445)=FALSE,MIN(IF($GH445:$HL445&lt;65534,$GH445:$HL445,"")),NA())</f>
        <v>-2.6</v>
      </c>
      <c r="PZ445" s="1">
        <f t="array" ref="PZ445">+IF(ISERROR($OD445)=FALSE,MIN(IF($HM445:$IQ445&lt;65534,$HM445:$IQ445,"")),NA())</f>
        <v>-3.3</v>
      </c>
      <c r="QA445" s="1">
        <f t="array" ref="QA445">+IF(ISERROR($OE445)=FALSE,MIN(IF($IR445:$JU445&lt;65534,$IR445:$JU445,"")),NA())</f>
        <v>-2</v>
      </c>
      <c r="QB445" s="1">
        <f t="array" ref="QB445">+IF(ISERROR($OF445)=FALSE,MIN(IF($JV445:$KZ445&lt;65534,$JV445:$KZ445,"")),NA())</f>
        <v>-3</v>
      </c>
      <c r="QC445" s="1">
        <f t="array" ref="QC445">+IF(ISERROR($OG445)=FALSE,MIN(IF($LA445:$MD445&lt;65534,$LA445:$MD445,"")),NA())</f>
        <v>-1.6</v>
      </c>
      <c r="QD445" s="1" t="e">
        <f t="array" ref="QD445">+IF(ISERROR($OH445)=FALSE,MIN(IF($ME445:$NI445&lt;65534,$ME445:$NI445,"")),NA())</f>
        <v>#N/A</v>
      </c>
      <c r="QE445" s="5" t="e">
        <f t="shared" si="404"/>
        <v>#N/A</v>
      </c>
      <c r="QF445" s="1" t="e">
        <f t="shared" si="405"/>
        <v>#N/A</v>
      </c>
      <c r="QG445" s="1" t="e">
        <f t="shared" si="406"/>
        <v>#N/A</v>
      </c>
      <c r="QH445" s="1" t="e">
        <f t="shared" si="407"/>
        <v>#N/A</v>
      </c>
      <c r="QI445" s="1" t="e">
        <f t="shared" si="408"/>
        <v>#N/A</v>
      </c>
      <c r="QJ445" s="1" t="e">
        <f t="shared" si="409"/>
        <v>#N/A</v>
      </c>
      <c r="QK445" s="1" t="e">
        <f t="shared" si="410"/>
        <v>#N/A</v>
      </c>
      <c r="QL445" s="1" t="e">
        <f t="shared" si="411"/>
        <v>#N/A</v>
      </c>
      <c r="QM445" s="1" t="e">
        <f t="shared" si="412"/>
        <v>#N/A</v>
      </c>
      <c r="QN445" s="1" t="e">
        <f t="shared" si="413"/>
        <v>#N/A</v>
      </c>
      <c r="QO445" s="1" t="e">
        <f t="shared" si="414"/>
        <v>#N/A</v>
      </c>
      <c r="QP445" s="1" t="e">
        <f t="shared" si="415"/>
        <v>#N/A</v>
      </c>
      <c r="QQ445" s="5" t="s">
        <v>893</v>
      </c>
    </row>
    <row r="446" spans="1:459" s="1" customFormat="1" x14ac:dyDescent="0.2">
      <c r="A446" s="107">
        <v>26135330</v>
      </c>
      <c r="B446" s="108">
        <v>-75.412500000000009</v>
      </c>
      <c r="C446" s="108">
        <v>4.7763611111111111</v>
      </c>
      <c r="D446" s="109">
        <v>3944</v>
      </c>
      <c r="E446" s="110" t="s">
        <v>800</v>
      </c>
      <c r="F446" s="110" t="s">
        <v>23</v>
      </c>
      <c r="G446" s="110" t="s">
        <v>24</v>
      </c>
      <c r="H446" s="1">
        <v>65535</v>
      </c>
      <c r="I446" s="1">
        <v>5.3</v>
      </c>
      <c r="J446" s="1">
        <v>2.8</v>
      </c>
      <c r="K446" s="1">
        <v>3.5</v>
      </c>
      <c r="L446" s="1">
        <v>0.2</v>
      </c>
      <c r="M446" s="1">
        <v>-1</v>
      </c>
      <c r="N446" s="1">
        <v>0.3</v>
      </c>
      <c r="O446" s="1">
        <v>0.9</v>
      </c>
      <c r="P446" s="1">
        <v>2.2000000000000002</v>
      </c>
      <c r="Q446" s="1">
        <v>3.3</v>
      </c>
      <c r="R446" s="1">
        <v>0.7</v>
      </c>
      <c r="S446" s="1">
        <v>-2.6</v>
      </c>
      <c r="T446" s="1">
        <v>-1.6</v>
      </c>
      <c r="U446" s="1">
        <v>0.5</v>
      </c>
      <c r="V446" s="1">
        <v>1.3</v>
      </c>
      <c r="W446" s="1">
        <v>2</v>
      </c>
      <c r="X446" s="1">
        <v>0.3</v>
      </c>
      <c r="Y446" s="1">
        <v>1.2</v>
      </c>
      <c r="Z446" s="1">
        <v>1.2</v>
      </c>
      <c r="AA446" s="1">
        <v>4.8</v>
      </c>
      <c r="AB446" s="1">
        <v>4.5999999999999996</v>
      </c>
      <c r="AC446" s="1">
        <v>4.3</v>
      </c>
      <c r="AD446" s="1">
        <v>2</v>
      </c>
      <c r="AE446" s="1">
        <v>2.9</v>
      </c>
      <c r="AF446" s="1">
        <v>0.7</v>
      </c>
      <c r="AG446" s="1">
        <v>1.6</v>
      </c>
      <c r="AH446" s="1">
        <v>-0.5</v>
      </c>
      <c r="AI446" s="1">
        <v>1.6</v>
      </c>
      <c r="AJ446" s="1">
        <v>0.3</v>
      </c>
      <c r="AK446" s="1">
        <v>-0.2</v>
      </c>
      <c r="AL446" s="1">
        <v>-0.3</v>
      </c>
      <c r="AM446" s="1">
        <v>65535</v>
      </c>
      <c r="AN446" s="1">
        <v>2.6</v>
      </c>
      <c r="AO446" s="1">
        <v>4.3</v>
      </c>
      <c r="AP446" s="1">
        <v>0.6</v>
      </c>
      <c r="AQ446" s="1">
        <v>5.2</v>
      </c>
      <c r="AR446" s="1">
        <v>1.6</v>
      </c>
      <c r="AS446" s="1">
        <v>0.8</v>
      </c>
      <c r="AT446" s="1">
        <v>1.8</v>
      </c>
      <c r="AU446" s="1">
        <v>0.6</v>
      </c>
      <c r="AV446" s="1">
        <v>1.1000000000000001</v>
      </c>
      <c r="AW446" s="1">
        <v>1</v>
      </c>
      <c r="AX446" s="1">
        <v>2.2999999999999998</v>
      </c>
      <c r="AY446" s="1">
        <v>0.3</v>
      </c>
      <c r="AZ446" s="1">
        <v>0.4</v>
      </c>
      <c r="BA446" s="1">
        <v>-0.9</v>
      </c>
      <c r="BB446" s="1">
        <v>-1.6</v>
      </c>
      <c r="BC446" s="1">
        <v>-0.5</v>
      </c>
      <c r="BD446" s="1">
        <v>1.7</v>
      </c>
      <c r="BE446" s="1">
        <v>1.5</v>
      </c>
      <c r="BF446" s="1">
        <v>2.8</v>
      </c>
      <c r="BG446" s="1">
        <v>2.2000000000000002</v>
      </c>
      <c r="BH446" s="1">
        <v>0.5</v>
      </c>
      <c r="BI446" s="1">
        <v>1.1000000000000001</v>
      </c>
      <c r="BJ446" s="1">
        <v>3.3</v>
      </c>
      <c r="BK446" s="1">
        <v>1.3</v>
      </c>
      <c r="BL446" s="1">
        <v>2</v>
      </c>
      <c r="BM446" s="1">
        <v>4.8</v>
      </c>
      <c r="BN446" s="1">
        <v>3.4</v>
      </c>
      <c r="BO446" s="102"/>
      <c r="BP446" s="1">
        <v>0.4</v>
      </c>
      <c r="BQ446" s="1">
        <v>0.1</v>
      </c>
      <c r="BR446" s="1">
        <v>-0.8</v>
      </c>
      <c r="BS446" s="1">
        <v>0</v>
      </c>
      <c r="BT446" s="1">
        <v>3.7</v>
      </c>
      <c r="BU446" s="1">
        <v>1.7</v>
      </c>
      <c r="BV446" s="1">
        <v>3.3</v>
      </c>
      <c r="BW446" s="1">
        <v>3.8</v>
      </c>
      <c r="BX446" s="1">
        <v>5</v>
      </c>
      <c r="BY446" s="1">
        <v>6.4</v>
      </c>
      <c r="BZ446" s="1">
        <v>5.0999999999999996</v>
      </c>
      <c r="CA446" s="1">
        <v>1.6</v>
      </c>
      <c r="CB446" s="1">
        <v>1.2</v>
      </c>
      <c r="CC446" s="1">
        <v>0.7</v>
      </c>
      <c r="CD446" s="1">
        <v>1.4</v>
      </c>
      <c r="CE446" s="1">
        <v>1.8</v>
      </c>
      <c r="CF446" s="1">
        <v>3</v>
      </c>
      <c r="CG446" s="1">
        <v>2.6</v>
      </c>
      <c r="CH446" s="1">
        <v>3.3</v>
      </c>
      <c r="CI446" s="1">
        <v>4.8</v>
      </c>
      <c r="CJ446" s="1">
        <v>2.1</v>
      </c>
      <c r="CK446" s="1">
        <v>3.6</v>
      </c>
      <c r="CL446" s="1">
        <v>3.3</v>
      </c>
      <c r="CM446" s="1">
        <v>2</v>
      </c>
      <c r="CN446" s="1">
        <v>3.5</v>
      </c>
      <c r="CO446" s="1">
        <v>1.4</v>
      </c>
      <c r="CP446" s="1">
        <v>1.8</v>
      </c>
      <c r="CQ446" s="1">
        <v>1.5</v>
      </c>
      <c r="CR446" s="1">
        <v>1.7</v>
      </c>
      <c r="CS446" s="1">
        <v>2.5</v>
      </c>
      <c r="CT446" s="1">
        <v>3.2</v>
      </c>
      <c r="CU446" s="1">
        <v>5.0999999999999996</v>
      </c>
      <c r="CV446" s="1">
        <v>5</v>
      </c>
      <c r="CW446" s="1">
        <v>1.2</v>
      </c>
      <c r="CX446" s="1">
        <v>2.8</v>
      </c>
      <c r="CY446" s="1">
        <v>4</v>
      </c>
      <c r="CZ446" s="1">
        <v>4</v>
      </c>
      <c r="DA446" s="1">
        <v>0.9</v>
      </c>
      <c r="DB446" s="1">
        <v>2</v>
      </c>
      <c r="DC446" s="1">
        <v>1.5</v>
      </c>
      <c r="DD446" s="1">
        <v>2.9</v>
      </c>
      <c r="DE446" s="1">
        <v>2.2000000000000002</v>
      </c>
      <c r="DF446" s="1">
        <v>2.2000000000000002</v>
      </c>
      <c r="DG446" s="1">
        <v>2.2000000000000002</v>
      </c>
      <c r="DH446" s="1">
        <v>2</v>
      </c>
      <c r="DI446" s="1">
        <v>4.9000000000000004</v>
      </c>
      <c r="DJ446" s="1">
        <v>1.6</v>
      </c>
      <c r="DK446" s="1">
        <v>2.1</v>
      </c>
      <c r="DL446" s="1">
        <v>3.3</v>
      </c>
      <c r="DM446" s="1">
        <v>1.7</v>
      </c>
      <c r="DN446" s="1">
        <v>5.0999999999999996</v>
      </c>
      <c r="DO446" s="1">
        <v>2.6</v>
      </c>
      <c r="DP446" s="1">
        <v>4.0999999999999996</v>
      </c>
      <c r="DQ446" s="1">
        <v>1.9</v>
      </c>
      <c r="DR446" s="1">
        <v>3.4</v>
      </c>
      <c r="DS446" s="1">
        <v>1.7</v>
      </c>
      <c r="DT446" s="1">
        <v>4.8</v>
      </c>
      <c r="DU446" s="1">
        <v>2.7</v>
      </c>
      <c r="DV446" s="1">
        <v>2.9</v>
      </c>
      <c r="DW446" s="1">
        <v>5.2</v>
      </c>
      <c r="DX446" s="1">
        <v>3.3</v>
      </c>
      <c r="DY446" s="1">
        <v>1.9</v>
      </c>
      <c r="DZ446" s="1">
        <v>5.5</v>
      </c>
      <c r="EA446" s="1">
        <v>5.3</v>
      </c>
      <c r="EB446" s="1">
        <v>6.4</v>
      </c>
      <c r="EC446" s="1">
        <v>6.6</v>
      </c>
      <c r="ED446" s="1">
        <v>6</v>
      </c>
      <c r="EE446" s="1">
        <v>3.8</v>
      </c>
      <c r="EF446" s="1">
        <v>2.9</v>
      </c>
      <c r="EG446" s="1">
        <v>3</v>
      </c>
      <c r="EH446" s="1">
        <v>5.0999999999999996</v>
      </c>
      <c r="EI446" s="1">
        <v>4.7</v>
      </c>
      <c r="EJ446" s="1">
        <v>4.8</v>
      </c>
      <c r="EK446" s="1">
        <v>3.6</v>
      </c>
      <c r="EL446" s="1">
        <v>5</v>
      </c>
      <c r="EM446" s="1">
        <v>5.6</v>
      </c>
      <c r="EN446" s="1">
        <v>3.1</v>
      </c>
      <c r="EO446" s="1">
        <v>4.7</v>
      </c>
      <c r="EP446" s="1">
        <v>1.9</v>
      </c>
      <c r="EQ446" s="1">
        <v>5.3</v>
      </c>
      <c r="ER446" s="1">
        <v>4.2</v>
      </c>
      <c r="ES446" s="1">
        <v>1.7</v>
      </c>
      <c r="ET446" s="1">
        <v>5.0999999999999996</v>
      </c>
      <c r="EU446" s="1">
        <v>4.5</v>
      </c>
      <c r="EV446" s="1">
        <v>4.2</v>
      </c>
      <c r="EW446" s="1">
        <v>4</v>
      </c>
      <c r="EX446" s="1">
        <v>2.4</v>
      </c>
      <c r="EY446" s="1">
        <v>4.4000000000000004</v>
      </c>
      <c r="EZ446" s="1">
        <v>5.7</v>
      </c>
      <c r="FA446" s="1">
        <v>2.8</v>
      </c>
      <c r="FB446" s="1">
        <v>5.0999999999999996</v>
      </c>
      <c r="FC446" s="1">
        <v>3.4</v>
      </c>
      <c r="FD446" s="1">
        <v>3.5</v>
      </c>
      <c r="FE446" s="1">
        <v>2.2000000000000002</v>
      </c>
      <c r="FF446" s="1">
        <v>2.9</v>
      </c>
      <c r="FG446" s="1">
        <v>2.4</v>
      </c>
      <c r="FH446" s="1">
        <v>4.2</v>
      </c>
      <c r="FI446" s="1">
        <v>2</v>
      </c>
      <c r="FJ446" s="1">
        <v>3.3</v>
      </c>
      <c r="FK446" s="1">
        <v>1</v>
      </c>
      <c r="FL446" s="1">
        <v>5.2</v>
      </c>
      <c r="FM446" s="1">
        <v>5.3</v>
      </c>
      <c r="FN446" s="1">
        <v>5.2</v>
      </c>
      <c r="FO446" s="1">
        <v>5.2</v>
      </c>
      <c r="FP446" s="1">
        <v>5.7</v>
      </c>
      <c r="FQ446" s="1">
        <v>4.5999999999999996</v>
      </c>
      <c r="FR446" s="1">
        <v>1.6</v>
      </c>
      <c r="FS446" s="1">
        <v>4.9000000000000004</v>
      </c>
      <c r="FT446" s="1">
        <v>5.9</v>
      </c>
      <c r="FU446" s="1">
        <v>5.9</v>
      </c>
      <c r="FV446" s="1">
        <v>5.5</v>
      </c>
      <c r="FW446" s="1">
        <v>5.5</v>
      </c>
      <c r="FX446" s="1">
        <v>5.0999999999999996</v>
      </c>
      <c r="FY446" s="1">
        <v>5.0999999999999996</v>
      </c>
      <c r="FZ446" s="1">
        <v>5.0999999999999996</v>
      </c>
      <c r="GA446" s="1">
        <v>5</v>
      </c>
      <c r="GB446" s="1">
        <v>3.6</v>
      </c>
      <c r="GC446" s="1">
        <v>1.1000000000000001</v>
      </c>
      <c r="GD446" s="1">
        <v>0.2</v>
      </c>
      <c r="GE446" s="1">
        <v>5</v>
      </c>
      <c r="GF446" s="1">
        <v>4.5</v>
      </c>
      <c r="GG446" s="1">
        <v>3.9</v>
      </c>
      <c r="GH446" s="1">
        <v>5</v>
      </c>
      <c r="GI446" s="1">
        <v>5</v>
      </c>
      <c r="GJ446" s="1">
        <v>3.8</v>
      </c>
      <c r="GK446" s="1">
        <v>1</v>
      </c>
      <c r="GL446" s="1">
        <v>2.4</v>
      </c>
      <c r="GM446" s="1">
        <v>3.2</v>
      </c>
      <c r="GN446" s="1">
        <v>4.2</v>
      </c>
      <c r="GO446" s="1">
        <v>3.1</v>
      </c>
      <c r="GP446" s="1">
        <v>1.4</v>
      </c>
      <c r="GQ446" s="1">
        <v>4.5999999999999996</v>
      </c>
      <c r="GR446" s="1">
        <v>2.7</v>
      </c>
      <c r="GS446" s="1">
        <v>4.9000000000000004</v>
      </c>
      <c r="GT446" s="1">
        <v>4</v>
      </c>
      <c r="GU446" s="1">
        <v>4.2</v>
      </c>
      <c r="GV446" s="1">
        <v>4</v>
      </c>
      <c r="GW446" s="1">
        <v>1.3</v>
      </c>
      <c r="GX446" s="1">
        <v>2.8</v>
      </c>
      <c r="GY446" s="1">
        <v>4</v>
      </c>
      <c r="GZ446" s="1">
        <v>4</v>
      </c>
      <c r="HA446" s="1">
        <v>4.2</v>
      </c>
      <c r="HB446" s="1">
        <v>4.7</v>
      </c>
      <c r="HC446" s="1">
        <v>5.2</v>
      </c>
      <c r="HD446" s="1">
        <v>5.0999999999999996</v>
      </c>
      <c r="HE446" s="1">
        <v>4</v>
      </c>
      <c r="HF446" s="1">
        <v>2.1</v>
      </c>
      <c r="HG446" s="1">
        <v>4.0999999999999996</v>
      </c>
      <c r="HH446" s="1">
        <v>3.7</v>
      </c>
      <c r="HI446" s="1">
        <v>2.9</v>
      </c>
      <c r="HJ446" s="1">
        <v>0.5</v>
      </c>
      <c r="HK446" s="1">
        <v>4.7</v>
      </c>
      <c r="HL446" s="1">
        <v>3.1</v>
      </c>
      <c r="HM446" s="1">
        <v>2.4</v>
      </c>
      <c r="HN446" s="1">
        <v>1.8</v>
      </c>
      <c r="HO446" s="1">
        <v>5.4</v>
      </c>
      <c r="HP446" s="1">
        <v>3.1</v>
      </c>
      <c r="HQ446" s="1">
        <v>4.5999999999999996</v>
      </c>
      <c r="HR446" s="1">
        <v>1.2</v>
      </c>
      <c r="HS446" s="1">
        <v>4.5</v>
      </c>
      <c r="HT446" s="1">
        <v>4.5999999999999996</v>
      </c>
      <c r="HU446" s="1">
        <v>4</v>
      </c>
      <c r="HV446" s="1">
        <v>3.9</v>
      </c>
      <c r="HW446" s="1">
        <v>4.5999999999999996</v>
      </c>
      <c r="HX446" s="1">
        <v>4.5</v>
      </c>
      <c r="HY446" s="1">
        <v>5.2</v>
      </c>
      <c r="HZ446" s="1">
        <v>4.8</v>
      </c>
      <c r="IA446" s="1">
        <v>2.1</v>
      </c>
      <c r="IB446" s="1">
        <v>2.5</v>
      </c>
      <c r="IC446" s="1">
        <v>3.3</v>
      </c>
      <c r="ID446" s="1">
        <v>2.7</v>
      </c>
      <c r="IE446" s="1">
        <v>2.1</v>
      </c>
      <c r="IF446" s="1">
        <v>2.7</v>
      </c>
      <c r="IG446" s="1">
        <v>3.6</v>
      </c>
      <c r="IH446" s="1">
        <v>4</v>
      </c>
      <c r="II446" s="1">
        <v>4.5</v>
      </c>
      <c r="IJ446" s="1">
        <v>4.9000000000000004</v>
      </c>
      <c r="IK446" s="1">
        <v>0.8</v>
      </c>
      <c r="IL446" s="1">
        <v>0.8</v>
      </c>
      <c r="IM446" s="1">
        <v>3.6</v>
      </c>
      <c r="IN446" s="1">
        <v>4.7</v>
      </c>
      <c r="IO446" s="1">
        <v>3.2</v>
      </c>
      <c r="IP446" s="1">
        <v>3.9</v>
      </c>
      <c r="IQ446" s="1">
        <v>2.1</v>
      </c>
      <c r="IR446" s="1">
        <v>4.8</v>
      </c>
      <c r="IS446" s="1">
        <v>4.5</v>
      </c>
      <c r="IT446" s="1">
        <v>5.9</v>
      </c>
      <c r="IU446" s="1">
        <v>2.7</v>
      </c>
      <c r="IV446" s="1">
        <v>2.4</v>
      </c>
      <c r="IW446" s="1">
        <v>5.2</v>
      </c>
      <c r="IX446" s="1">
        <v>1.2</v>
      </c>
      <c r="IY446" s="1">
        <v>0.9</v>
      </c>
      <c r="IZ446" s="1">
        <v>4.2</v>
      </c>
      <c r="JA446" s="1">
        <v>2.7</v>
      </c>
      <c r="JB446" s="1">
        <v>1.1000000000000001</v>
      </c>
      <c r="JC446" s="1">
        <v>2.1</v>
      </c>
      <c r="JD446" s="1">
        <v>3.6</v>
      </c>
      <c r="JE446" s="1">
        <v>5.2</v>
      </c>
      <c r="JF446" s="1">
        <v>4.5</v>
      </c>
      <c r="JG446" s="1">
        <v>2.7</v>
      </c>
      <c r="JH446" s="1">
        <v>3.3</v>
      </c>
      <c r="JI446" s="1">
        <v>2</v>
      </c>
      <c r="JJ446" s="1">
        <v>4.7</v>
      </c>
      <c r="JK446" s="1">
        <v>1.3</v>
      </c>
      <c r="JL446" s="1">
        <v>4.5</v>
      </c>
      <c r="JM446" s="1">
        <v>2.7</v>
      </c>
      <c r="JN446" s="1">
        <v>2.7</v>
      </c>
      <c r="JO446" s="1">
        <v>1.2</v>
      </c>
      <c r="JP446" s="1">
        <v>2.5</v>
      </c>
      <c r="JQ446" s="1">
        <v>2.9</v>
      </c>
      <c r="JR446" s="1">
        <v>5</v>
      </c>
      <c r="JS446" s="1">
        <v>1.8</v>
      </c>
      <c r="JT446" s="1">
        <v>0</v>
      </c>
      <c r="JU446" s="1">
        <v>1.4</v>
      </c>
      <c r="JV446" s="1">
        <v>2.4</v>
      </c>
      <c r="JW446" s="1">
        <v>1.5</v>
      </c>
      <c r="JX446" s="1">
        <v>3</v>
      </c>
      <c r="JY446" s="1">
        <v>3.8</v>
      </c>
      <c r="JZ446" s="1">
        <v>-0.3</v>
      </c>
      <c r="KA446" s="1">
        <v>1.5</v>
      </c>
      <c r="KB446" s="1">
        <v>2.6</v>
      </c>
      <c r="KC446" s="1">
        <v>1.2</v>
      </c>
      <c r="KD446" s="1">
        <v>0.5</v>
      </c>
      <c r="KE446" s="1">
        <v>0.7</v>
      </c>
      <c r="KF446" s="1">
        <v>0</v>
      </c>
      <c r="KG446" s="1">
        <v>1.9</v>
      </c>
      <c r="KH446" s="1">
        <v>4.0999999999999996</v>
      </c>
      <c r="KI446" s="1">
        <v>4</v>
      </c>
      <c r="KJ446" s="1">
        <v>-0.4</v>
      </c>
      <c r="KK446" s="1">
        <v>1.7</v>
      </c>
      <c r="KL446" s="1">
        <v>1.5</v>
      </c>
      <c r="KM446" s="1">
        <v>1.9</v>
      </c>
      <c r="KN446" s="1">
        <v>1.7</v>
      </c>
      <c r="KO446" s="1">
        <v>2.8</v>
      </c>
      <c r="KP446" s="1">
        <v>3.3</v>
      </c>
      <c r="KQ446" s="1">
        <v>1.1000000000000001</v>
      </c>
      <c r="KR446" s="1">
        <v>1.3</v>
      </c>
      <c r="KS446" s="1">
        <v>3.9</v>
      </c>
      <c r="KT446" s="1">
        <v>1.7</v>
      </c>
      <c r="KU446" s="1">
        <v>4.0999999999999996</v>
      </c>
      <c r="KV446" s="1">
        <v>3.9</v>
      </c>
      <c r="KW446" s="1">
        <v>4.7</v>
      </c>
      <c r="KX446" s="1">
        <v>3.6</v>
      </c>
      <c r="KY446" s="1">
        <v>2.2000000000000002</v>
      </c>
      <c r="KZ446" s="1">
        <v>1.2</v>
      </c>
      <c r="LA446" s="1">
        <v>0.1</v>
      </c>
      <c r="LB446" s="1">
        <v>0.5</v>
      </c>
      <c r="LC446" s="1">
        <v>0.7</v>
      </c>
      <c r="LD446" s="1">
        <v>2</v>
      </c>
      <c r="LE446" s="1">
        <v>2.1</v>
      </c>
      <c r="LF446" s="1">
        <v>0.7</v>
      </c>
      <c r="LG446" s="1">
        <v>0.8</v>
      </c>
      <c r="LH446" s="1">
        <v>1.3</v>
      </c>
      <c r="LI446" s="1">
        <v>3.3</v>
      </c>
      <c r="LJ446" s="1">
        <v>2.1</v>
      </c>
      <c r="LK446" s="1">
        <v>4.9000000000000004</v>
      </c>
      <c r="LL446" s="1">
        <v>4.0999999999999996</v>
      </c>
      <c r="LM446" s="1">
        <v>4</v>
      </c>
      <c r="LN446" s="1">
        <v>2.2000000000000002</v>
      </c>
      <c r="LO446" s="1">
        <v>3.3</v>
      </c>
      <c r="LP446" s="1">
        <v>1.5</v>
      </c>
      <c r="LQ446" s="1">
        <v>0.6</v>
      </c>
      <c r="LR446" s="1">
        <v>1.4</v>
      </c>
      <c r="LS446" s="1">
        <v>-0.1</v>
      </c>
      <c r="LT446" s="1">
        <v>0.9</v>
      </c>
      <c r="LU446" s="1">
        <v>-0.5</v>
      </c>
      <c r="LV446" s="1">
        <v>1.2</v>
      </c>
      <c r="LW446" s="1">
        <v>-0.1</v>
      </c>
      <c r="LX446" s="1">
        <v>0.2</v>
      </c>
      <c r="LY446" s="1">
        <v>-0.5</v>
      </c>
      <c r="LZ446" s="1">
        <v>4.9000000000000004</v>
      </c>
      <c r="MA446" s="1">
        <v>4.8</v>
      </c>
      <c r="MB446" s="1">
        <v>4.2</v>
      </c>
      <c r="MC446" s="1">
        <v>-0.6</v>
      </c>
      <c r="MD446" s="1">
        <v>1.5</v>
      </c>
      <c r="ME446" s="1">
        <v>65535</v>
      </c>
      <c r="MF446" s="1">
        <v>65535</v>
      </c>
      <c r="MG446" s="1">
        <v>65535</v>
      </c>
      <c r="MH446" s="1">
        <v>65535</v>
      </c>
      <c r="MI446" s="1">
        <v>65535</v>
      </c>
      <c r="MJ446" s="1">
        <v>65535</v>
      </c>
      <c r="MK446" s="1">
        <v>65535</v>
      </c>
      <c r="ML446" s="1">
        <v>65535</v>
      </c>
      <c r="MM446" s="1">
        <v>65535</v>
      </c>
      <c r="MN446" s="1">
        <v>65535</v>
      </c>
      <c r="MO446" s="1">
        <v>65535</v>
      </c>
      <c r="MP446" s="1">
        <v>65535</v>
      </c>
      <c r="MQ446" s="1">
        <v>65535</v>
      </c>
      <c r="MR446" s="1">
        <v>65535</v>
      </c>
      <c r="MS446" s="1">
        <v>65535</v>
      </c>
      <c r="MT446" s="1">
        <v>65535</v>
      </c>
      <c r="MU446" s="1">
        <v>65535</v>
      </c>
      <c r="MV446" s="1">
        <v>65535</v>
      </c>
      <c r="MW446" s="1">
        <v>65535</v>
      </c>
      <c r="MX446" s="1">
        <v>65535</v>
      </c>
      <c r="MY446" s="1">
        <v>65535</v>
      </c>
      <c r="MZ446" s="1">
        <v>65535</v>
      </c>
      <c r="NA446" s="1">
        <v>65535</v>
      </c>
      <c r="NB446" s="1">
        <v>65535</v>
      </c>
      <c r="NC446" s="1">
        <v>65535</v>
      </c>
      <c r="ND446" s="1">
        <v>65535</v>
      </c>
      <c r="NE446" s="1">
        <v>65535</v>
      </c>
      <c r="NF446" s="1">
        <v>65535</v>
      </c>
      <c r="NG446" s="1">
        <v>65535</v>
      </c>
      <c r="NH446" s="1">
        <v>65535</v>
      </c>
      <c r="NI446" s="1">
        <v>2.6</v>
      </c>
      <c r="NJ446" s="6">
        <f t="shared" si="319"/>
        <v>0.967741935483871</v>
      </c>
      <c r="NK446" s="3">
        <f t="shared" si="320"/>
        <v>0.9642857142857143</v>
      </c>
      <c r="NL446" s="3">
        <f t="shared" si="321"/>
        <v>1</v>
      </c>
      <c r="NM446" s="3">
        <f t="shared" si="322"/>
        <v>1</v>
      </c>
      <c r="NN446" s="3">
        <f t="shared" si="323"/>
        <v>1</v>
      </c>
      <c r="NO446" s="3">
        <f t="shared" si="324"/>
        <v>1</v>
      </c>
      <c r="NP446" s="3">
        <f t="shared" si="325"/>
        <v>1</v>
      </c>
      <c r="NQ446" s="3">
        <f t="shared" si="326"/>
        <v>1</v>
      </c>
      <c r="NR446" s="3">
        <f t="shared" si="327"/>
        <v>1</v>
      </c>
      <c r="NS446" s="3">
        <f t="shared" si="328"/>
        <v>1</v>
      </c>
      <c r="NT446" s="3">
        <f t="shared" si="329"/>
        <v>1</v>
      </c>
      <c r="NU446" s="3">
        <f t="shared" si="330"/>
        <v>3.2258064516129031E-2</v>
      </c>
      <c r="NV446" s="3">
        <f t="shared" si="331"/>
        <v>0.9123287671232877</v>
      </c>
      <c r="NW446" s="5">
        <f t="shared" si="332"/>
        <v>1.41</v>
      </c>
      <c r="NX446" s="1">
        <f t="shared" si="333"/>
        <v>1.6370370370370368</v>
      </c>
      <c r="NY446" s="1">
        <f t="shared" si="334"/>
        <v>2.4419354838709677</v>
      </c>
      <c r="NZ446" s="1">
        <f t="shared" si="335"/>
        <v>2.9766666666666675</v>
      </c>
      <c r="OA446" s="1">
        <f t="shared" si="336"/>
        <v>4.2806451612903231</v>
      </c>
      <c r="OB446" s="1">
        <f t="shared" si="337"/>
        <v>4.0199999999999996</v>
      </c>
      <c r="OC446" s="1">
        <f t="shared" si="338"/>
        <v>3.5451612903225804</v>
      </c>
      <c r="OD446" s="1">
        <f t="shared" si="339"/>
        <v>3.4225806451612901</v>
      </c>
      <c r="OE446" s="1">
        <f t="shared" si="340"/>
        <v>2.9900000000000011</v>
      </c>
      <c r="OF446" s="1">
        <f t="shared" si="341"/>
        <v>2.1645161290322581</v>
      </c>
      <c r="OG446" s="1">
        <f t="shared" si="342"/>
        <v>1.7166666666666666</v>
      </c>
      <c r="OH446" s="1" t="e">
        <f t="shared" si="343"/>
        <v>#N/A</v>
      </c>
      <c r="OI446" s="111" t="e">
        <f>NA()</f>
        <v>#N/A</v>
      </c>
      <c r="OJ446" s="112" t="e">
        <f>NA()</f>
        <v>#N/A</v>
      </c>
      <c r="OK446" s="112" t="e">
        <f>NA()</f>
        <v>#N/A</v>
      </c>
      <c r="OL446" s="112" t="e">
        <f>NA()</f>
        <v>#N/A</v>
      </c>
      <c r="OM446" s="112" t="e">
        <f>NA()</f>
        <v>#N/A</v>
      </c>
      <c r="ON446" s="112" t="e">
        <f>NA()</f>
        <v>#N/A</v>
      </c>
      <c r="OO446" s="112" t="e">
        <f>NA()</f>
        <v>#N/A</v>
      </c>
      <c r="OP446" s="112" t="e">
        <f>NA()</f>
        <v>#N/A</v>
      </c>
      <c r="OQ446" s="112" t="e">
        <f>NA()</f>
        <v>#N/A</v>
      </c>
      <c r="OR446" s="112" t="e">
        <f>NA()</f>
        <v>#N/A</v>
      </c>
      <c r="OS446" s="112" t="e">
        <f>NA()</f>
        <v>#N/A</v>
      </c>
      <c r="OT446" s="112" t="e">
        <f>NA()</f>
        <v>#N/A</v>
      </c>
      <c r="OU446" s="5" t="e">
        <f t="shared" si="392"/>
        <v>#N/A</v>
      </c>
      <c r="OV446" s="1" t="e">
        <f t="shared" si="393"/>
        <v>#N/A</v>
      </c>
      <c r="OW446" s="1" t="e">
        <f t="shared" si="394"/>
        <v>#N/A</v>
      </c>
      <c r="OX446" s="1" t="e">
        <f t="shared" si="395"/>
        <v>#N/A</v>
      </c>
      <c r="OY446" s="1" t="e">
        <f t="shared" si="396"/>
        <v>#N/A</v>
      </c>
      <c r="OZ446" s="1" t="e">
        <f t="shared" si="397"/>
        <v>#N/A</v>
      </c>
      <c r="PA446" s="1" t="e">
        <f t="shared" si="398"/>
        <v>#N/A</v>
      </c>
      <c r="PB446" s="1" t="e">
        <f t="shared" si="399"/>
        <v>#N/A</v>
      </c>
      <c r="PC446" s="1" t="e">
        <f t="shared" si="400"/>
        <v>#N/A</v>
      </c>
      <c r="PD446" s="1" t="e">
        <f t="shared" si="401"/>
        <v>#N/A</v>
      </c>
      <c r="PE446" s="1" t="e">
        <f t="shared" si="402"/>
        <v>#N/A</v>
      </c>
      <c r="PF446" s="1" t="e">
        <f t="shared" si="403"/>
        <v>#N/A</v>
      </c>
      <c r="PG446" s="111" t="e">
        <f>NA()</f>
        <v>#N/A</v>
      </c>
      <c r="PH446" s="112" t="e">
        <f>NA()</f>
        <v>#N/A</v>
      </c>
      <c r="PI446" s="112" t="e">
        <f>NA()</f>
        <v>#N/A</v>
      </c>
      <c r="PJ446" s="112" t="e">
        <f>NA()</f>
        <v>#N/A</v>
      </c>
      <c r="PK446" s="112" t="e">
        <f>NA()</f>
        <v>#N/A</v>
      </c>
      <c r="PL446" s="112" t="e">
        <f>NA()</f>
        <v>#N/A</v>
      </c>
      <c r="PM446" s="112" t="e">
        <f>NA()</f>
        <v>#N/A</v>
      </c>
      <c r="PN446" s="112" t="e">
        <f>NA()</f>
        <v>#N/A</v>
      </c>
      <c r="PO446" s="112" t="e">
        <f>NA()</f>
        <v>#N/A</v>
      </c>
      <c r="PP446" s="112" t="e">
        <f>NA()</f>
        <v>#N/A</v>
      </c>
      <c r="PQ446" s="112" t="e">
        <f>NA()</f>
        <v>#N/A</v>
      </c>
      <c r="PR446" s="137" t="e">
        <f>NA()</f>
        <v>#N/A</v>
      </c>
      <c r="PS446" s="5">
        <f t="array" ref="PS446">+IF(ISERROR($NW446)=FALSE,MIN(IF($H446:$AL446&lt;65534,$H446:$AL446,"")),NA())</f>
        <v>-2.6</v>
      </c>
      <c r="PT446" s="1">
        <f t="array" ref="PT446">+IF(ISERROR($NX446)=FALSE,MIN(IF($AM446:$BN446&lt;65534,$AM446:$BN446,"")),NA())</f>
        <v>-1.6</v>
      </c>
      <c r="PU446" s="1">
        <f t="array" ref="PU446">+IF(ISERROR($NY446)=FALSE,MIN(IF($BP446:$CT446&lt;65534,$BP446:$CT446,"")),NA())</f>
        <v>-0.8</v>
      </c>
      <c r="PV446" s="1">
        <f t="array" ref="PV446">+IF(ISERROR($NZ446)=FALSE,MIN(IF($CU446:$DX446&lt;65534,$CU446:$DX446,"")),NA())</f>
        <v>0.9</v>
      </c>
      <c r="PW446" s="1">
        <f t="array" ref="PW446">+IF(ISERROR($OA446)=FALSE,MIN(IF($DY446:$FC446&lt;65534,$DY446:$FC446,"")),NA())</f>
        <v>1.7</v>
      </c>
      <c r="PX446" s="1">
        <f t="array" ref="PX446">+IF(ISERROR($OB446)=FALSE,MIN(IF($FD446:$GG446&lt;65534,$FD446:$GG446,"")),NA())</f>
        <v>0.2</v>
      </c>
      <c r="PY446" s="1">
        <f t="array" ref="PY446">+IF(ISERROR($OC446)=FALSE,MIN(IF($GH446:$HL446&lt;65534,$GH446:$HL446,"")),NA())</f>
        <v>0.5</v>
      </c>
      <c r="PZ446" s="1">
        <f t="array" ref="PZ446">+IF(ISERROR($OD446)=FALSE,MIN(IF($HM446:$IQ446&lt;65534,$HM446:$IQ446,"")),NA())</f>
        <v>0.8</v>
      </c>
      <c r="QA446" s="1">
        <f t="array" ref="QA446">+IF(ISERROR($OE446)=FALSE,MIN(IF($IR446:$JU446&lt;65534,$IR446:$JU446,"")),NA())</f>
        <v>0</v>
      </c>
      <c r="QB446" s="1">
        <f t="array" ref="QB446">+IF(ISERROR($OF446)=FALSE,MIN(IF($JV446:$KZ446&lt;65534,$JV446:$KZ446,"")),NA())</f>
        <v>-0.4</v>
      </c>
      <c r="QC446" s="1">
        <f t="array" ref="QC446">+IF(ISERROR($OG446)=FALSE,MIN(IF($LA446:$MD446&lt;65534,$LA446:$MD446,"")),NA())</f>
        <v>-0.6</v>
      </c>
      <c r="QD446" s="1" t="e">
        <f t="array" ref="QD446">+IF(ISERROR($OH446)=FALSE,MIN(IF($ME446:$NI446&lt;65534,$ME446:$NI446,"")),NA())</f>
        <v>#N/A</v>
      </c>
      <c r="QE446" s="5" t="e">
        <f t="shared" si="404"/>
        <v>#N/A</v>
      </c>
      <c r="QF446" s="1" t="e">
        <f t="shared" si="405"/>
        <v>#N/A</v>
      </c>
      <c r="QG446" s="1" t="e">
        <f t="shared" si="406"/>
        <v>#N/A</v>
      </c>
      <c r="QH446" s="1" t="e">
        <f t="shared" si="407"/>
        <v>#N/A</v>
      </c>
      <c r="QI446" s="1" t="e">
        <f t="shared" si="408"/>
        <v>#N/A</v>
      </c>
      <c r="QJ446" s="1" t="e">
        <f t="shared" si="409"/>
        <v>#N/A</v>
      </c>
      <c r="QK446" s="1" t="e">
        <f t="shared" si="410"/>
        <v>#N/A</v>
      </c>
      <c r="QL446" s="1" t="e">
        <f t="shared" si="411"/>
        <v>#N/A</v>
      </c>
      <c r="QM446" s="1" t="e">
        <f t="shared" si="412"/>
        <v>#N/A</v>
      </c>
      <c r="QN446" s="1" t="e">
        <f t="shared" si="413"/>
        <v>#N/A</v>
      </c>
      <c r="QO446" s="1" t="e">
        <f t="shared" si="414"/>
        <v>#N/A</v>
      </c>
      <c r="QP446" s="1" t="e">
        <f t="shared" si="415"/>
        <v>#N/A</v>
      </c>
      <c r="QQ446" s="5" t="s">
        <v>893</v>
      </c>
    </row>
    <row r="447" spans="1:459" s="1" customFormat="1" x14ac:dyDescent="0.2">
      <c r="A447" s="107">
        <v>26145090</v>
      </c>
      <c r="B447" s="108">
        <v>-75.902944444444444</v>
      </c>
      <c r="C447" s="108">
        <v>5.2074722222222221</v>
      </c>
      <c r="D447" s="109">
        <v>1748</v>
      </c>
      <c r="E447" s="110" t="s">
        <v>801</v>
      </c>
      <c r="F447" s="110" t="s">
        <v>802</v>
      </c>
      <c r="G447" s="110" t="s">
        <v>24</v>
      </c>
      <c r="H447" s="1">
        <v>65535</v>
      </c>
      <c r="I447" s="1">
        <v>13.8</v>
      </c>
      <c r="J447" s="1">
        <v>13.8</v>
      </c>
      <c r="K447" s="1">
        <v>14</v>
      </c>
      <c r="L447" s="1">
        <v>15.2</v>
      </c>
      <c r="M447" s="1">
        <v>16.2</v>
      </c>
      <c r="N447" s="1">
        <v>16</v>
      </c>
      <c r="O447" s="1">
        <v>14.6</v>
      </c>
      <c r="P447" s="1">
        <v>14</v>
      </c>
      <c r="Q447" s="1">
        <v>14.3</v>
      </c>
      <c r="R447" s="1">
        <v>13.3</v>
      </c>
      <c r="S447" s="1">
        <v>13.6</v>
      </c>
      <c r="T447" s="1">
        <v>14.1</v>
      </c>
      <c r="U447" s="1">
        <v>14.7</v>
      </c>
      <c r="V447" s="1">
        <v>13.5</v>
      </c>
      <c r="W447" s="1">
        <v>16</v>
      </c>
      <c r="X447" s="1">
        <v>15.6</v>
      </c>
      <c r="Y447" s="1">
        <v>14.5</v>
      </c>
      <c r="Z447" s="1">
        <v>15.6</v>
      </c>
      <c r="AA447" s="1">
        <v>15</v>
      </c>
      <c r="AB447" s="1">
        <v>15.9</v>
      </c>
      <c r="AC447" s="1">
        <v>15.2</v>
      </c>
      <c r="AD447" s="1">
        <v>14.8</v>
      </c>
      <c r="AE447" s="1">
        <v>15.2</v>
      </c>
      <c r="AF447" s="1">
        <v>16.7</v>
      </c>
      <c r="AG447" s="1">
        <v>16.600000000000001</v>
      </c>
      <c r="AH447" s="1">
        <v>15.3</v>
      </c>
      <c r="AI447" s="1">
        <v>16.7</v>
      </c>
      <c r="AJ447" s="1">
        <v>13.5</v>
      </c>
      <c r="AK447" s="1">
        <v>15.6</v>
      </c>
      <c r="AL447" s="1">
        <v>16.399999999999999</v>
      </c>
      <c r="AM447" s="1">
        <v>65535</v>
      </c>
      <c r="AN447" s="1">
        <v>15.6</v>
      </c>
      <c r="AO447" s="1">
        <v>16.2</v>
      </c>
      <c r="AP447" s="1">
        <v>16.2</v>
      </c>
      <c r="AQ447" s="1">
        <v>15.3</v>
      </c>
      <c r="AR447" s="1">
        <v>15.5</v>
      </c>
      <c r="AS447" s="1">
        <v>16</v>
      </c>
      <c r="AT447" s="1">
        <v>15</v>
      </c>
      <c r="AU447" s="1">
        <v>15.7</v>
      </c>
      <c r="AV447" s="1">
        <v>15.8</v>
      </c>
      <c r="AW447" s="1">
        <v>15.6</v>
      </c>
      <c r="AX447" s="1">
        <v>16.5</v>
      </c>
      <c r="AY447" s="1">
        <v>16.399999999999999</v>
      </c>
      <c r="AZ447" s="1">
        <v>14.9</v>
      </c>
      <c r="BA447" s="1">
        <v>15.3</v>
      </c>
      <c r="BB447" s="1">
        <v>15.3</v>
      </c>
      <c r="BC447" s="1">
        <v>16.3</v>
      </c>
      <c r="BD447" s="1">
        <v>16.3</v>
      </c>
      <c r="BE447" s="1">
        <v>16.100000000000001</v>
      </c>
      <c r="BF447" s="1">
        <v>15.3</v>
      </c>
      <c r="BG447" s="1">
        <v>15</v>
      </c>
      <c r="BH447" s="1">
        <v>15.7</v>
      </c>
      <c r="BI447" s="1">
        <v>15.6</v>
      </c>
      <c r="BJ447" s="1">
        <v>16.399999999999999</v>
      </c>
      <c r="BK447" s="1">
        <v>15.5</v>
      </c>
      <c r="BL447" s="1">
        <v>16.3</v>
      </c>
      <c r="BM447" s="1">
        <v>15.8</v>
      </c>
      <c r="BN447" s="1">
        <v>15.7</v>
      </c>
      <c r="BO447" s="102"/>
      <c r="BP447" s="1">
        <v>16</v>
      </c>
      <c r="BQ447" s="1">
        <v>15.4</v>
      </c>
      <c r="BR447" s="1">
        <v>14.6</v>
      </c>
      <c r="BS447" s="1">
        <v>15.6</v>
      </c>
      <c r="BT447" s="1">
        <v>13.9</v>
      </c>
      <c r="BU447" s="1">
        <v>15.9</v>
      </c>
      <c r="BV447" s="1">
        <v>17.2</v>
      </c>
      <c r="BW447" s="1">
        <v>15.1</v>
      </c>
      <c r="BX447" s="1">
        <v>15.6</v>
      </c>
      <c r="BY447" s="1">
        <v>15.3</v>
      </c>
      <c r="BZ447" s="1">
        <v>15.1</v>
      </c>
      <c r="CA447" s="1">
        <v>16.100000000000001</v>
      </c>
      <c r="CB447" s="1">
        <v>15.8</v>
      </c>
      <c r="CC447" s="1">
        <v>16.100000000000001</v>
      </c>
      <c r="CD447" s="1">
        <v>15.5</v>
      </c>
      <c r="CE447" s="1">
        <v>17</v>
      </c>
      <c r="CF447" s="1">
        <v>16</v>
      </c>
      <c r="CG447" s="1">
        <v>17</v>
      </c>
      <c r="CH447" s="1">
        <v>16.5</v>
      </c>
      <c r="CI447" s="1">
        <v>14</v>
      </c>
      <c r="CJ447" s="1">
        <v>16</v>
      </c>
      <c r="CK447" s="1">
        <v>15.4</v>
      </c>
      <c r="CL447" s="1">
        <v>15.4</v>
      </c>
      <c r="CM447" s="1">
        <v>16</v>
      </c>
      <c r="CN447" s="1">
        <v>13.5</v>
      </c>
      <c r="CO447" s="1">
        <v>15.6</v>
      </c>
      <c r="CP447" s="1">
        <v>14.9</v>
      </c>
      <c r="CQ447" s="1">
        <v>16.3</v>
      </c>
      <c r="CR447" s="1">
        <v>15.6</v>
      </c>
      <c r="CS447" s="1">
        <v>14.6</v>
      </c>
      <c r="CT447" s="1">
        <v>17</v>
      </c>
      <c r="CU447" s="1">
        <v>15.6</v>
      </c>
      <c r="CV447" s="1">
        <v>16.600000000000001</v>
      </c>
      <c r="CW447" s="1">
        <v>14.3</v>
      </c>
      <c r="CX447" s="1">
        <v>15.5</v>
      </c>
      <c r="CY447" s="1">
        <v>15.2</v>
      </c>
      <c r="CZ447" s="1">
        <v>15.2</v>
      </c>
      <c r="DA447" s="1">
        <v>15.8</v>
      </c>
      <c r="DB447" s="1">
        <v>15.8</v>
      </c>
      <c r="DC447" s="1">
        <v>16.3</v>
      </c>
      <c r="DD447" s="1">
        <v>15.2</v>
      </c>
      <c r="DE447" s="1">
        <v>14.3</v>
      </c>
      <c r="DF447" s="1">
        <v>16.5</v>
      </c>
      <c r="DG447" s="1">
        <v>17</v>
      </c>
      <c r="DH447" s="1">
        <v>15.8</v>
      </c>
      <c r="DI447" s="1">
        <v>14.4</v>
      </c>
      <c r="DJ447" s="1">
        <v>15.4</v>
      </c>
      <c r="DK447" s="1">
        <v>16.3</v>
      </c>
      <c r="DL447" s="1">
        <v>16.600000000000001</v>
      </c>
      <c r="DM447" s="1">
        <v>15.6</v>
      </c>
      <c r="DN447" s="1">
        <v>16</v>
      </c>
      <c r="DO447" s="1">
        <v>15.4</v>
      </c>
      <c r="DP447" s="1">
        <v>16.3</v>
      </c>
      <c r="DQ447" s="1">
        <v>14.2</v>
      </c>
      <c r="DR447" s="1">
        <v>15.6</v>
      </c>
      <c r="DS447" s="1">
        <v>15.8</v>
      </c>
      <c r="DT447" s="1">
        <v>16.399999999999999</v>
      </c>
      <c r="DU447" s="1">
        <v>16.100000000000001</v>
      </c>
      <c r="DV447" s="1">
        <v>15.6</v>
      </c>
      <c r="DW447" s="1">
        <v>16</v>
      </c>
      <c r="DX447" s="1">
        <v>16.5</v>
      </c>
      <c r="DY447" s="1">
        <v>15.1</v>
      </c>
      <c r="DZ447" s="1">
        <v>16.2</v>
      </c>
      <c r="EA447" s="1">
        <v>15.5</v>
      </c>
      <c r="EB447" s="1">
        <v>16.7</v>
      </c>
      <c r="EC447" s="1">
        <v>16</v>
      </c>
      <c r="ED447" s="1">
        <v>17.2</v>
      </c>
      <c r="EE447" s="1">
        <v>16.5</v>
      </c>
      <c r="EF447" s="1">
        <v>16.100000000000001</v>
      </c>
      <c r="EG447" s="1">
        <v>15.8</v>
      </c>
      <c r="EH447" s="1">
        <v>15.5</v>
      </c>
      <c r="EI447" s="1">
        <v>15.4</v>
      </c>
      <c r="EJ447" s="1">
        <v>15.8</v>
      </c>
      <c r="EK447" s="1">
        <v>15.9</v>
      </c>
      <c r="EL447" s="1">
        <v>15.2</v>
      </c>
      <c r="EM447" s="1">
        <v>16</v>
      </c>
      <c r="EN447" s="1">
        <v>15.5</v>
      </c>
      <c r="EO447" s="1">
        <v>16.5</v>
      </c>
      <c r="EP447" s="1">
        <v>15.9</v>
      </c>
      <c r="EQ447" s="1">
        <v>16</v>
      </c>
      <c r="ER447" s="1">
        <v>15</v>
      </c>
      <c r="ES447" s="1">
        <v>15.4</v>
      </c>
      <c r="ET447" s="1">
        <v>16</v>
      </c>
      <c r="EU447" s="1">
        <v>16</v>
      </c>
      <c r="EV447" s="1">
        <v>15.3</v>
      </c>
      <c r="EW447" s="1">
        <v>15.1</v>
      </c>
      <c r="EX447" s="1">
        <v>14.8</v>
      </c>
      <c r="EY447" s="1">
        <v>16.100000000000001</v>
      </c>
      <c r="EZ447" s="1">
        <v>16.2</v>
      </c>
      <c r="FA447" s="1">
        <v>15.4</v>
      </c>
      <c r="FB447" s="1">
        <v>16</v>
      </c>
      <c r="FC447" s="1">
        <v>15.5</v>
      </c>
      <c r="FD447" s="1">
        <v>16.2</v>
      </c>
      <c r="FE447" s="1">
        <v>14</v>
      </c>
      <c r="FF447" s="1">
        <v>15.3</v>
      </c>
      <c r="FG447" s="1">
        <v>14.9</v>
      </c>
      <c r="FH447" s="1">
        <v>16.2</v>
      </c>
      <c r="FI447" s="1">
        <v>15.2</v>
      </c>
      <c r="FJ447" s="1">
        <v>15.4</v>
      </c>
      <c r="FK447" s="1">
        <v>13.8</v>
      </c>
      <c r="FL447" s="1">
        <v>15.2</v>
      </c>
      <c r="FM447" s="1">
        <v>16.7</v>
      </c>
      <c r="FN447" s="1">
        <v>16.399999999999999</v>
      </c>
      <c r="FO447" s="1">
        <v>16.100000000000001</v>
      </c>
      <c r="FP447" s="1">
        <v>16</v>
      </c>
      <c r="FQ447" s="1">
        <v>14.3</v>
      </c>
      <c r="FR447" s="1">
        <v>15.7</v>
      </c>
      <c r="FS447" s="1">
        <v>15.6</v>
      </c>
      <c r="FT447" s="1">
        <v>14.7</v>
      </c>
      <c r="FU447" s="1">
        <v>15.5</v>
      </c>
      <c r="FV447" s="1">
        <v>16.8</v>
      </c>
      <c r="FW447" s="1">
        <v>16.3</v>
      </c>
      <c r="FX447" s="1">
        <v>15.2</v>
      </c>
      <c r="FY447" s="1">
        <v>15.4</v>
      </c>
      <c r="FZ447" s="1">
        <v>15.5</v>
      </c>
      <c r="GA447" s="1">
        <v>15.8</v>
      </c>
      <c r="GB447" s="1">
        <v>15.1</v>
      </c>
      <c r="GC447" s="1">
        <v>14.9</v>
      </c>
      <c r="GD447" s="1">
        <v>15.5</v>
      </c>
      <c r="GE447" s="1">
        <v>16.5</v>
      </c>
      <c r="GF447" s="1">
        <v>14.4</v>
      </c>
      <c r="GG447" s="1">
        <v>14.4</v>
      </c>
      <c r="GH447" s="1">
        <v>15.8</v>
      </c>
      <c r="GI447" s="1">
        <v>15.3</v>
      </c>
      <c r="GJ447" s="1">
        <v>15.2</v>
      </c>
      <c r="GK447" s="1">
        <v>14.9</v>
      </c>
      <c r="GL447" s="1">
        <v>13.9</v>
      </c>
      <c r="GM447" s="1">
        <v>13.3</v>
      </c>
      <c r="GN447" s="1">
        <v>14.5</v>
      </c>
      <c r="GO447" s="1">
        <v>15</v>
      </c>
      <c r="GP447" s="1">
        <v>15.4</v>
      </c>
      <c r="GQ447" s="1">
        <v>14.5</v>
      </c>
      <c r="GR447" s="1">
        <v>15.4</v>
      </c>
      <c r="GS447" s="1">
        <v>14.5</v>
      </c>
      <c r="GT447" s="1">
        <v>15.4</v>
      </c>
      <c r="GU447" s="1">
        <v>15.5</v>
      </c>
      <c r="GV447" s="1">
        <v>15.7</v>
      </c>
      <c r="GW447" s="1">
        <v>13.8</v>
      </c>
      <c r="GX447" s="1">
        <v>14.6</v>
      </c>
      <c r="GY447" s="1">
        <v>15.3</v>
      </c>
      <c r="GZ447" s="1">
        <v>15.4</v>
      </c>
      <c r="HA447" s="1">
        <v>14.8</v>
      </c>
      <c r="HB447" s="1">
        <v>15.2</v>
      </c>
      <c r="HC447" s="1">
        <v>16</v>
      </c>
      <c r="HD447" s="1">
        <v>16.100000000000001</v>
      </c>
      <c r="HE447" s="1">
        <v>14.9</v>
      </c>
      <c r="HF447" s="1">
        <v>14.2</v>
      </c>
      <c r="HG447" s="1">
        <v>15.7</v>
      </c>
      <c r="HH447" s="1">
        <v>14.5</v>
      </c>
      <c r="HI447" s="1">
        <v>14.2</v>
      </c>
      <c r="HJ447" s="1">
        <v>15.5</v>
      </c>
      <c r="HK447" s="1">
        <v>15.8</v>
      </c>
      <c r="HL447" s="1">
        <v>14.1</v>
      </c>
      <c r="HM447" s="1">
        <v>14.9</v>
      </c>
      <c r="HN447" s="1">
        <v>15.6</v>
      </c>
      <c r="HO447" s="1">
        <v>15.9</v>
      </c>
      <c r="HP447" s="1">
        <v>15.4</v>
      </c>
      <c r="HQ447" s="1">
        <v>14.7</v>
      </c>
      <c r="HR447" s="1">
        <v>15.5</v>
      </c>
      <c r="HS447" s="1">
        <v>15.1</v>
      </c>
      <c r="HT447" s="1">
        <v>15</v>
      </c>
      <c r="HU447" s="1">
        <v>15.1</v>
      </c>
      <c r="HV447" s="1">
        <v>14.2</v>
      </c>
      <c r="HW447" s="1">
        <v>15.1</v>
      </c>
      <c r="HX447" s="1">
        <v>15.1</v>
      </c>
      <c r="HY447" s="1">
        <v>16.600000000000001</v>
      </c>
      <c r="HZ447" s="1">
        <v>15.1</v>
      </c>
      <c r="IA447" s="1">
        <v>13.7</v>
      </c>
      <c r="IB447" s="1">
        <v>13.7</v>
      </c>
      <c r="IC447" s="1">
        <v>14.7</v>
      </c>
      <c r="ID447" s="1">
        <v>15.1</v>
      </c>
      <c r="IE447" s="1">
        <v>15.5</v>
      </c>
      <c r="IF447" s="1">
        <v>15</v>
      </c>
      <c r="IG447" s="1">
        <v>15.3</v>
      </c>
      <c r="IH447" s="1">
        <v>13.4</v>
      </c>
      <c r="II447" s="1">
        <v>14.5</v>
      </c>
      <c r="IJ447" s="1">
        <v>14.6</v>
      </c>
      <c r="IK447" s="1">
        <v>15.1</v>
      </c>
      <c r="IL447" s="1">
        <v>15.1</v>
      </c>
      <c r="IM447" s="1">
        <v>14.8</v>
      </c>
      <c r="IN447" s="1">
        <v>15.9</v>
      </c>
      <c r="IO447" s="1">
        <v>14.4</v>
      </c>
      <c r="IP447" s="1">
        <v>14.7</v>
      </c>
      <c r="IQ447" s="1">
        <v>15.2</v>
      </c>
      <c r="IR447" s="1">
        <v>16.100000000000001</v>
      </c>
      <c r="IS447" s="1">
        <v>15.6</v>
      </c>
      <c r="IT447" s="1">
        <v>15.2</v>
      </c>
      <c r="IU447" s="1">
        <v>16.100000000000001</v>
      </c>
      <c r="IV447" s="1">
        <v>15.2</v>
      </c>
      <c r="IW447" s="1">
        <v>16</v>
      </c>
      <c r="IX447" s="1">
        <v>14.8</v>
      </c>
      <c r="IY447" s="1">
        <v>15.6</v>
      </c>
      <c r="IZ447" s="1">
        <v>14.5</v>
      </c>
      <c r="JA447" s="1">
        <v>14.6</v>
      </c>
      <c r="JB447" s="1">
        <v>15</v>
      </c>
      <c r="JC447" s="1">
        <v>15.1</v>
      </c>
      <c r="JD447" s="1">
        <v>15.2</v>
      </c>
      <c r="JE447" s="1">
        <v>15.6</v>
      </c>
      <c r="JF447" s="1">
        <v>15.5</v>
      </c>
      <c r="JG447" s="1">
        <v>15.6</v>
      </c>
      <c r="JH447" s="1">
        <v>16.100000000000001</v>
      </c>
      <c r="JI447" s="1">
        <v>14.1</v>
      </c>
      <c r="JJ447" s="1">
        <v>14.9</v>
      </c>
      <c r="JK447" s="1">
        <v>14.5</v>
      </c>
      <c r="JL447" s="1">
        <v>14.7</v>
      </c>
      <c r="JM447" s="1">
        <v>14.5</v>
      </c>
      <c r="JN447" s="1">
        <v>14.9</v>
      </c>
      <c r="JO447" s="1">
        <v>14.1</v>
      </c>
      <c r="JP447" s="1">
        <v>14.2</v>
      </c>
      <c r="JQ447" s="1">
        <v>14.8</v>
      </c>
      <c r="JR447" s="1">
        <v>14.3</v>
      </c>
      <c r="JS447" s="1">
        <v>15.2</v>
      </c>
      <c r="JT447" s="1">
        <v>14.6</v>
      </c>
      <c r="JU447" s="1">
        <v>14.8</v>
      </c>
      <c r="JV447" s="1">
        <v>15.4</v>
      </c>
      <c r="JW447" s="1">
        <v>16</v>
      </c>
      <c r="JX447" s="1">
        <v>13.8</v>
      </c>
      <c r="JY447" s="1">
        <v>13.4</v>
      </c>
      <c r="JZ447" s="1">
        <v>15.4</v>
      </c>
      <c r="KA447" s="1">
        <v>15</v>
      </c>
      <c r="KB447" s="1">
        <v>13</v>
      </c>
      <c r="KC447" s="1">
        <v>15.9</v>
      </c>
      <c r="KD447" s="1">
        <v>14.3</v>
      </c>
      <c r="KE447" s="1">
        <v>14.5</v>
      </c>
      <c r="KF447" s="1">
        <v>14.9</v>
      </c>
      <c r="KG447" s="1">
        <v>14.2</v>
      </c>
      <c r="KH447" s="1">
        <v>14.4</v>
      </c>
      <c r="KI447" s="1">
        <v>14.7</v>
      </c>
      <c r="KJ447" s="1">
        <v>14.6</v>
      </c>
      <c r="KK447" s="1">
        <v>13.4</v>
      </c>
      <c r="KL447" s="1">
        <v>14.1</v>
      </c>
      <c r="KM447" s="1">
        <v>15.4</v>
      </c>
      <c r="KN447" s="1">
        <v>13.2</v>
      </c>
      <c r="KO447" s="1">
        <v>14.4</v>
      </c>
      <c r="KP447" s="1">
        <v>15.8</v>
      </c>
      <c r="KQ447" s="1">
        <v>13.5</v>
      </c>
      <c r="KR447" s="1">
        <v>15.1</v>
      </c>
      <c r="KS447" s="1">
        <v>14.7</v>
      </c>
      <c r="KT447" s="1">
        <v>15.6</v>
      </c>
      <c r="KU447" s="1">
        <v>15.6</v>
      </c>
      <c r="KV447" s="1">
        <v>14.3</v>
      </c>
      <c r="KW447" s="1">
        <v>15.4</v>
      </c>
      <c r="KX447" s="1">
        <v>14.3</v>
      </c>
      <c r="KY447" s="1">
        <v>14.6</v>
      </c>
      <c r="KZ447" s="1">
        <v>15.7</v>
      </c>
      <c r="LA447" s="1">
        <v>15.4</v>
      </c>
      <c r="LB447" s="1">
        <v>14.9</v>
      </c>
      <c r="LC447" s="1">
        <v>15</v>
      </c>
      <c r="LD447" s="1">
        <v>15.2</v>
      </c>
      <c r="LE447" s="1">
        <v>14.8</v>
      </c>
      <c r="LF447" s="1">
        <v>16.399999999999999</v>
      </c>
      <c r="LG447" s="1">
        <v>16.3</v>
      </c>
      <c r="LH447" s="1">
        <v>16.399999999999999</v>
      </c>
      <c r="LI447" s="1">
        <v>15.6</v>
      </c>
      <c r="LJ447" s="1">
        <v>14.4</v>
      </c>
      <c r="LK447" s="1">
        <v>16</v>
      </c>
      <c r="LL447" s="1">
        <v>16.399999999999999</v>
      </c>
      <c r="LM447" s="1">
        <v>15.4</v>
      </c>
      <c r="LN447" s="1">
        <v>15</v>
      </c>
      <c r="LO447" s="1">
        <v>15.2</v>
      </c>
      <c r="LP447" s="1">
        <v>14.1</v>
      </c>
      <c r="LQ447" s="1">
        <v>16</v>
      </c>
      <c r="LR447" s="1">
        <v>15.5</v>
      </c>
      <c r="LS447" s="1">
        <v>15.4</v>
      </c>
      <c r="LT447" s="1">
        <v>15.2</v>
      </c>
      <c r="LU447" s="1">
        <v>14.9</v>
      </c>
      <c r="LV447" s="1">
        <v>14.8</v>
      </c>
      <c r="LW447" s="1">
        <v>13.5</v>
      </c>
      <c r="LX447" s="1">
        <v>15.8</v>
      </c>
      <c r="LY447" s="1">
        <v>16</v>
      </c>
      <c r="LZ447" s="1">
        <v>15.5</v>
      </c>
      <c r="MA447" s="1">
        <v>15.3</v>
      </c>
      <c r="MB447" s="1">
        <v>15.8</v>
      </c>
      <c r="MC447" s="1">
        <v>16.399999999999999</v>
      </c>
      <c r="MD447" s="1">
        <v>15.1</v>
      </c>
      <c r="ME447" s="1">
        <v>65535</v>
      </c>
      <c r="MF447" s="1">
        <v>65535</v>
      </c>
      <c r="MG447" s="1">
        <v>65535</v>
      </c>
      <c r="MH447" s="1">
        <v>65535</v>
      </c>
      <c r="MI447" s="1">
        <v>65535</v>
      </c>
      <c r="MJ447" s="1">
        <v>65535</v>
      </c>
      <c r="MK447" s="1">
        <v>65535</v>
      </c>
      <c r="ML447" s="1">
        <v>65535</v>
      </c>
      <c r="MM447" s="1">
        <v>65535</v>
      </c>
      <c r="MN447" s="1">
        <v>65535</v>
      </c>
      <c r="MO447" s="1">
        <v>65535</v>
      </c>
      <c r="MP447" s="1">
        <v>65535</v>
      </c>
      <c r="MQ447" s="1">
        <v>65535</v>
      </c>
      <c r="MR447" s="1">
        <v>65535</v>
      </c>
      <c r="MS447" s="1">
        <v>65535</v>
      </c>
      <c r="MT447" s="1">
        <v>65535</v>
      </c>
      <c r="MU447" s="1">
        <v>65535</v>
      </c>
      <c r="MV447" s="1">
        <v>65535</v>
      </c>
      <c r="MW447" s="1">
        <v>65535</v>
      </c>
      <c r="MX447" s="1">
        <v>65535</v>
      </c>
      <c r="MY447" s="1">
        <v>65535</v>
      </c>
      <c r="MZ447" s="1">
        <v>65535</v>
      </c>
      <c r="NA447" s="1">
        <v>65535</v>
      </c>
      <c r="NB447" s="1">
        <v>65535</v>
      </c>
      <c r="NC447" s="1">
        <v>65535</v>
      </c>
      <c r="ND447" s="1">
        <v>65535</v>
      </c>
      <c r="NE447" s="1">
        <v>65535</v>
      </c>
      <c r="NF447" s="1">
        <v>65535</v>
      </c>
      <c r="NG447" s="1">
        <v>65535</v>
      </c>
      <c r="NH447" s="1">
        <v>65535</v>
      </c>
      <c r="NI447" s="1">
        <v>16.100000000000001</v>
      </c>
      <c r="NJ447" s="6">
        <f t="shared" si="319"/>
        <v>0.967741935483871</v>
      </c>
      <c r="NK447" s="3">
        <f t="shared" si="320"/>
        <v>0.9642857142857143</v>
      </c>
      <c r="NL447" s="3">
        <f t="shared" si="321"/>
        <v>1</v>
      </c>
      <c r="NM447" s="3">
        <f t="shared" si="322"/>
        <v>1</v>
      </c>
      <c r="NN447" s="3">
        <f t="shared" si="323"/>
        <v>1</v>
      </c>
      <c r="NO447" s="3">
        <f t="shared" si="324"/>
        <v>1</v>
      </c>
      <c r="NP447" s="3">
        <f t="shared" si="325"/>
        <v>1</v>
      </c>
      <c r="NQ447" s="3">
        <f t="shared" si="326"/>
        <v>1</v>
      </c>
      <c r="NR447" s="3">
        <f t="shared" si="327"/>
        <v>1</v>
      </c>
      <c r="NS447" s="3">
        <f t="shared" si="328"/>
        <v>1</v>
      </c>
      <c r="NT447" s="3">
        <f t="shared" si="329"/>
        <v>1</v>
      </c>
      <c r="NU447" s="3">
        <f t="shared" si="330"/>
        <v>3.2258064516129031E-2</v>
      </c>
      <c r="NV447" s="3">
        <f t="shared" si="331"/>
        <v>0.9123287671232877</v>
      </c>
      <c r="NW447" s="5">
        <f t="shared" si="332"/>
        <v>14.99</v>
      </c>
      <c r="NX447" s="1">
        <f t="shared" si="333"/>
        <v>15.751851851851855</v>
      </c>
      <c r="NY447" s="1">
        <f t="shared" si="334"/>
        <v>15.612903225806454</v>
      </c>
      <c r="NZ447" s="1">
        <f t="shared" si="335"/>
        <v>15.710000000000004</v>
      </c>
      <c r="OA447" s="1">
        <f t="shared" si="336"/>
        <v>15.793548387096775</v>
      </c>
      <c r="OB447" s="1">
        <f t="shared" si="337"/>
        <v>15.433333333333332</v>
      </c>
      <c r="OC447" s="1">
        <f t="shared" si="338"/>
        <v>14.980645161290322</v>
      </c>
      <c r="OD447" s="1">
        <f t="shared" si="339"/>
        <v>14.967741935483868</v>
      </c>
      <c r="OE447" s="1">
        <f t="shared" si="340"/>
        <v>15.046666666666665</v>
      </c>
      <c r="OF447" s="1">
        <f t="shared" si="341"/>
        <v>14.664516129032259</v>
      </c>
      <c r="OG447" s="1">
        <f t="shared" si="342"/>
        <v>15.389999999999999</v>
      </c>
      <c r="OH447" s="1" t="e">
        <f t="shared" si="343"/>
        <v>#N/A</v>
      </c>
      <c r="OI447" s="111" t="e">
        <f>NA()</f>
        <v>#N/A</v>
      </c>
      <c r="OJ447" s="112" t="e">
        <f>NA()</f>
        <v>#N/A</v>
      </c>
      <c r="OK447" s="112" t="e">
        <f>NA()</f>
        <v>#N/A</v>
      </c>
      <c r="OL447" s="112" t="e">
        <f>NA()</f>
        <v>#N/A</v>
      </c>
      <c r="OM447" s="112" t="e">
        <f>NA()</f>
        <v>#N/A</v>
      </c>
      <c r="ON447" s="112" t="e">
        <f>NA()</f>
        <v>#N/A</v>
      </c>
      <c r="OO447" s="112" t="e">
        <f>NA()</f>
        <v>#N/A</v>
      </c>
      <c r="OP447" s="112" t="e">
        <f>NA()</f>
        <v>#N/A</v>
      </c>
      <c r="OQ447" s="112" t="e">
        <f>NA()</f>
        <v>#N/A</v>
      </c>
      <c r="OR447" s="112" t="e">
        <f>NA()</f>
        <v>#N/A</v>
      </c>
      <c r="OS447" s="112" t="e">
        <f>NA()</f>
        <v>#N/A</v>
      </c>
      <c r="OT447" s="112" t="e">
        <f>NA()</f>
        <v>#N/A</v>
      </c>
      <c r="OU447" s="5" t="e">
        <f t="shared" si="392"/>
        <v>#N/A</v>
      </c>
      <c r="OV447" s="1" t="e">
        <f t="shared" si="393"/>
        <v>#N/A</v>
      </c>
      <c r="OW447" s="1" t="e">
        <f t="shared" si="394"/>
        <v>#N/A</v>
      </c>
      <c r="OX447" s="1" t="e">
        <f t="shared" si="395"/>
        <v>#N/A</v>
      </c>
      <c r="OY447" s="1" t="e">
        <f t="shared" si="396"/>
        <v>#N/A</v>
      </c>
      <c r="OZ447" s="1" t="e">
        <f t="shared" si="397"/>
        <v>#N/A</v>
      </c>
      <c r="PA447" s="1" t="e">
        <f t="shared" si="398"/>
        <v>#N/A</v>
      </c>
      <c r="PB447" s="1" t="e">
        <f t="shared" si="399"/>
        <v>#N/A</v>
      </c>
      <c r="PC447" s="1" t="e">
        <f t="shared" si="400"/>
        <v>#N/A</v>
      </c>
      <c r="PD447" s="1" t="e">
        <f t="shared" si="401"/>
        <v>#N/A</v>
      </c>
      <c r="PE447" s="1" t="e">
        <f t="shared" si="402"/>
        <v>#N/A</v>
      </c>
      <c r="PF447" s="1" t="e">
        <f t="shared" si="403"/>
        <v>#N/A</v>
      </c>
      <c r="PG447" s="111" t="e">
        <f>NA()</f>
        <v>#N/A</v>
      </c>
      <c r="PH447" s="112" t="e">
        <f>NA()</f>
        <v>#N/A</v>
      </c>
      <c r="PI447" s="112" t="e">
        <f>NA()</f>
        <v>#N/A</v>
      </c>
      <c r="PJ447" s="112" t="e">
        <f>NA()</f>
        <v>#N/A</v>
      </c>
      <c r="PK447" s="112" t="e">
        <f>NA()</f>
        <v>#N/A</v>
      </c>
      <c r="PL447" s="112" t="e">
        <f>NA()</f>
        <v>#N/A</v>
      </c>
      <c r="PM447" s="112" t="e">
        <f>NA()</f>
        <v>#N/A</v>
      </c>
      <c r="PN447" s="112" t="e">
        <f>NA()</f>
        <v>#N/A</v>
      </c>
      <c r="PO447" s="112" t="e">
        <f>NA()</f>
        <v>#N/A</v>
      </c>
      <c r="PP447" s="112" t="e">
        <f>NA()</f>
        <v>#N/A</v>
      </c>
      <c r="PQ447" s="112" t="e">
        <f>NA()</f>
        <v>#N/A</v>
      </c>
      <c r="PR447" s="137" t="e">
        <f>NA()</f>
        <v>#N/A</v>
      </c>
      <c r="PS447" s="5">
        <f t="array" ref="PS447">+IF(ISERROR($NW447)=FALSE,MIN(IF($H447:$AL447&lt;65534,$H447:$AL447,"")),NA())</f>
        <v>13.3</v>
      </c>
      <c r="PT447" s="1">
        <f t="array" ref="PT447">+IF(ISERROR($NX447)=FALSE,MIN(IF($AM447:$BN447&lt;65534,$AM447:$BN447,"")),NA())</f>
        <v>14.9</v>
      </c>
      <c r="PU447" s="1">
        <f t="array" ref="PU447">+IF(ISERROR($NY447)=FALSE,MIN(IF($BP447:$CT447&lt;65534,$BP447:$CT447,"")),NA())</f>
        <v>13.5</v>
      </c>
      <c r="PV447" s="1">
        <f t="array" ref="PV447">+IF(ISERROR($NZ447)=FALSE,MIN(IF($CU447:$DX447&lt;65534,$CU447:$DX447,"")),NA())</f>
        <v>14.2</v>
      </c>
      <c r="PW447" s="1">
        <f t="array" ref="PW447">+IF(ISERROR($OA447)=FALSE,MIN(IF($DY447:$FC447&lt;65534,$DY447:$FC447,"")),NA())</f>
        <v>14.8</v>
      </c>
      <c r="PX447" s="1">
        <f t="array" ref="PX447">+IF(ISERROR($OB447)=FALSE,MIN(IF($FD447:$GG447&lt;65534,$FD447:$GG447,"")),NA())</f>
        <v>13.8</v>
      </c>
      <c r="PY447" s="1">
        <f t="array" ref="PY447">+IF(ISERROR($OC447)=FALSE,MIN(IF($GH447:$HL447&lt;65534,$GH447:$HL447,"")),NA())</f>
        <v>13.3</v>
      </c>
      <c r="PZ447" s="1">
        <f t="array" ref="PZ447">+IF(ISERROR($OD447)=FALSE,MIN(IF($HM447:$IQ447&lt;65534,$HM447:$IQ447,"")),NA())</f>
        <v>13.4</v>
      </c>
      <c r="QA447" s="1">
        <f t="array" ref="QA447">+IF(ISERROR($OE447)=FALSE,MIN(IF($IR447:$JU447&lt;65534,$IR447:$JU447,"")),NA())</f>
        <v>14.1</v>
      </c>
      <c r="QB447" s="1">
        <f t="array" ref="QB447">+IF(ISERROR($OF447)=FALSE,MIN(IF($JV447:$KZ447&lt;65534,$JV447:$KZ447,"")),NA())</f>
        <v>13</v>
      </c>
      <c r="QC447" s="1">
        <f t="array" ref="QC447">+IF(ISERROR($OG447)=FALSE,MIN(IF($LA447:$MD447&lt;65534,$LA447:$MD447,"")),NA())</f>
        <v>13.5</v>
      </c>
      <c r="QD447" s="1" t="e">
        <f t="array" ref="QD447">+IF(ISERROR($OH447)=FALSE,MIN(IF($ME447:$NI447&lt;65534,$ME447:$NI447,"")),NA())</f>
        <v>#N/A</v>
      </c>
      <c r="QE447" s="5" t="e">
        <f t="shared" si="404"/>
        <v>#N/A</v>
      </c>
      <c r="QF447" s="1" t="e">
        <f t="shared" si="405"/>
        <v>#N/A</v>
      </c>
      <c r="QG447" s="1" t="e">
        <f t="shared" si="406"/>
        <v>#N/A</v>
      </c>
      <c r="QH447" s="1" t="e">
        <f t="shared" si="407"/>
        <v>#N/A</v>
      </c>
      <c r="QI447" s="1" t="e">
        <f t="shared" si="408"/>
        <v>#N/A</v>
      </c>
      <c r="QJ447" s="1" t="e">
        <f t="shared" si="409"/>
        <v>#N/A</v>
      </c>
      <c r="QK447" s="1" t="e">
        <f t="shared" si="410"/>
        <v>#N/A</v>
      </c>
      <c r="QL447" s="1" t="e">
        <f t="shared" si="411"/>
        <v>#N/A</v>
      </c>
      <c r="QM447" s="1" t="e">
        <f t="shared" si="412"/>
        <v>#N/A</v>
      </c>
      <c r="QN447" s="1" t="e">
        <f t="shared" si="413"/>
        <v>#N/A</v>
      </c>
      <c r="QO447" s="1" t="e">
        <f t="shared" si="414"/>
        <v>#N/A</v>
      </c>
      <c r="QP447" s="1" t="e">
        <f t="shared" si="415"/>
        <v>#N/A</v>
      </c>
      <c r="QQ447" s="5" t="s">
        <v>893</v>
      </c>
    </row>
    <row r="448" spans="1:459" s="1" customFormat="1" x14ac:dyDescent="0.2">
      <c r="A448" s="107">
        <v>17015010</v>
      </c>
      <c r="B448" s="108">
        <v>-81.73096944444444</v>
      </c>
      <c r="C448" s="108">
        <v>12.542183333333334</v>
      </c>
      <c r="D448" s="109">
        <v>1</v>
      </c>
      <c r="E448" s="110" t="s">
        <v>227</v>
      </c>
      <c r="F448" s="110" t="s">
        <v>356</v>
      </c>
      <c r="G448" s="110" t="s">
        <v>803</v>
      </c>
      <c r="H448" s="1">
        <v>65535</v>
      </c>
      <c r="I448" s="1">
        <v>65535</v>
      </c>
      <c r="J448" s="1">
        <v>26</v>
      </c>
      <c r="K448" s="1">
        <v>26.1</v>
      </c>
      <c r="L448" s="1">
        <v>26.2</v>
      </c>
      <c r="M448" s="1">
        <v>25.9</v>
      </c>
      <c r="N448" s="1">
        <v>65535</v>
      </c>
      <c r="O448" s="1">
        <v>65535</v>
      </c>
      <c r="P448" s="1">
        <v>25.2</v>
      </c>
      <c r="Q448" s="1">
        <v>25.2</v>
      </c>
      <c r="R448" s="1">
        <v>25.3</v>
      </c>
      <c r="S448" s="1">
        <v>25.3</v>
      </c>
      <c r="T448" s="1">
        <v>23.4</v>
      </c>
      <c r="U448" s="1">
        <v>65535</v>
      </c>
      <c r="V448" s="1">
        <v>65535</v>
      </c>
      <c r="W448" s="1">
        <v>65535</v>
      </c>
      <c r="X448" s="1">
        <v>25.8</v>
      </c>
      <c r="Y448" s="1">
        <v>25.9</v>
      </c>
      <c r="Z448" s="1">
        <v>25.1</v>
      </c>
      <c r="AA448" s="1">
        <v>25.9</v>
      </c>
      <c r="AB448" s="1">
        <v>26</v>
      </c>
      <c r="AC448" s="1">
        <v>25.7</v>
      </c>
      <c r="AD448" s="1">
        <v>25.9</v>
      </c>
      <c r="AE448" s="1">
        <v>25.7</v>
      </c>
      <c r="AF448" s="1">
        <v>26.1</v>
      </c>
      <c r="AG448" s="1">
        <v>24.9</v>
      </c>
      <c r="AH448" s="1">
        <v>25.5</v>
      </c>
      <c r="AI448" s="1">
        <v>25.1</v>
      </c>
      <c r="AJ448" s="1">
        <v>24.8</v>
      </c>
      <c r="AK448" s="1">
        <v>25.5</v>
      </c>
      <c r="AL448" s="1">
        <v>25</v>
      </c>
      <c r="AM448" s="1">
        <v>65535</v>
      </c>
      <c r="AN448" s="1">
        <v>26.1</v>
      </c>
      <c r="AO448" s="1">
        <v>25.9</v>
      </c>
      <c r="AP448" s="1">
        <v>25.1</v>
      </c>
      <c r="AQ448" s="1">
        <v>25.7</v>
      </c>
      <c r="AR448" s="1">
        <v>25.7</v>
      </c>
      <c r="AS448" s="1">
        <v>25.8</v>
      </c>
      <c r="AT448" s="1">
        <v>26</v>
      </c>
      <c r="AU448" s="1">
        <v>25.7</v>
      </c>
      <c r="AV448" s="1">
        <v>26</v>
      </c>
      <c r="AW448" s="1">
        <v>26</v>
      </c>
      <c r="AX448" s="1">
        <v>24.9</v>
      </c>
      <c r="AY448" s="1">
        <v>26.3</v>
      </c>
      <c r="AZ448" s="1">
        <v>26</v>
      </c>
      <c r="BA448" s="1">
        <v>25.5</v>
      </c>
      <c r="BB448" s="1">
        <v>25.5</v>
      </c>
      <c r="BC448" s="1">
        <v>25.8</v>
      </c>
      <c r="BD448" s="1">
        <v>65535</v>
      </c>
      <c r="BE448" s="1">
        <v>65535</v>
      </c>
      <c r="BF448" s="1">
        <v>23.5</v>
      </c>
      <c r="BG448" s="1">
        <v>26.5</v>
      </c>
      <c r="BH448" s="1">
        <v>26.4</v>
      </c>
      <c r="BI448" s="1">
        <v>26.4</v>
      </c>
      <c r="BJ448" s="1">
        <v>65535</v>
      </c>
      <c r="BK448" s="1">
        <v>65535</v>
      </c>
      <c r="BL448" s="1">
        <v>26.2</v>
      </c>
      <c r="BM448" s="1">
        <v>25.4</v>
      </c>
      <c r="BN448" s="1">
        <v>25.8</v>
      </c>
      <c r="BO448" s="102"/>
      <c r="BP448" s="1">
        <v>65535</v>
      </c>
      <c r="BQ448" s="1">
        <v>26.1</v>
      </c>
      <c r="BR448" s="1">
        <v>25.9</v>
      </c>
      <c r="BS448" s="1">
        <v>25.7</v>
      </c>
      <c r="BT448" s="1">
        <v>25.8</v>
      </c>
      <c r="BU448" s="1">
        <v>23.9</v>
      </c>
      <c r="BV448" s="1">
        <v>26</v>
      </c>
      <c r="BW448" s="1">
        <v>25.8</v>
      </c>
      <c r="BX448" s="1">
        <v>23.7</v>
      </c>
      <c r="BY448" s="1">
        <v>25.8</v>
      </c>
      <c r="BZ448" s="1">
        <v>26.3</v>
      </c>
      <c r="CA448" s="1">
        <v>25.9</v>
      </c>
      <c r="CB448" s="1">
        <v>25.5</v>
      </c>
      <c r="CC448" s="1">
        <v>65535</v>
      </c>
      <c r="CD448" s="1">
        <v>25.8</v>
      </c>
      <c r="CE448" s="1">
        <v>65535</v>
      </c>
      <c r="CF448" s="1">
        <v>25.9</v>
      </c>
      <c r="CG448" s="1">
        <v>25.8</v>
      </c>
      <c r="CH448" s="1">
        <v>25.9</v>
      </c>
      <c r="CI448" s="1">
        <v>26.1</v>
      </c>
      <c r="CJ448" s="1">
        <v>25.9</v>
      </c>
      <c r="CK448" s="1">
        <v>25.7</v>
      </c>
      <c r="CL448" s="1">
        <v>25.6</v>
      </c>
      <c r="CM448" s="1">
        <v>25.5</v>
      </c>
      <c r="CN448" s="1">
        <v>65535</v>
      </c>
      <c r="CO448" s="1">
        <v>26.1</v>
      </c>
      <c r="CP448" s="1">
        <v>65535</v>
      </c>
      <c r="CQ448" s="1">
        <v>26.1</v>
      </c>
      <c r="CR448" s="1">
        <v>25.6</v>
      </c>
      <c r="CS448" s="1">
        <v>25.8</v>
      </c>
      <c r="CT448" s="1">
        <v>25.7</v>
      </c>
      <c r="CU448" s="1">
        <v>65535</v>
      </c>
      <c r="CV448" s="1">
        <v>65535</v>
      </c>
      <c r="CW448" s="1">
        <v>26.6</v>
      </c>
      <c r="CX448" s="1">
        <v>25.8</v>
      </c>
      <c r="CY448" s="1">
        <v>25.9</v>
      </c>
      <c r="CZ448" s="1">
        <v>26.1</v>
      </c>
      <c r="DA448" s="1">
        <v>26</v>
      </c>
      <c r="DB448" s="1">
        <v>26.2</v>
      </c>
      <c r="DC448" s="1">
        <v>25.8</v>
      </c>
      <c r="DD448" s="1">
        <v>25.8</v>
      </c>
      <c r="DE448" s="1">
        <v>25.8</v>
      </c>
      <c r="DF448" s="1">
        <v>26.4</v>
      </c>
      <c r="DG448" s="1">
        <v>65535</v>
      </c>
      <c r="DH448" s="1">
        <v>65535</v>
      </c>
      <c r="DI448" s="1">
        <v>26.4</v>
      </c>
      <c r="DJ448" s="1">
        <v>26.5</v>
      </c>
      <c r="DK448" s="1">
        <v>26.2</v>
      </c>
      <c r="DL448" s="1">
        <v>26</v>
      </c>
      <c r="DM448" s="1">
        <v>65535</v>
      </c>
      <c r="DN448" s="1">
        <v>26.3</v>
      </c>
      <c r="DO448" s="1">
        <v>65535</v>
      </c>
      <c r="DP448" s="1">
        <v>26.5</v>
      </c>
      <c r="DQ448" s="1">
        <v>65535</v>
      </c>
      <c r="DR448" s="1">
        <v>26</v>
      </c>
      <c r="DS448" s="1">
        <v>26.2</v>
      </c>
      <c r="DT448" s="1">
        <v>26.5</v>
      </c>
      <c r="DU448" s="1">
        <v>26.9</v>
      </c>
      <c r="DV448" s="1">
        <v>27.1</v>
      </c>
      <c r="DW448" s="1">
        <v>65535</v>
      </c>
      <c r="DX448" s="1">
        <v>65535</v>
      </c>
      <c r="DY448" s="1">
        <v>27.1</v>
      </c>
      <c r="DZ448" s="1">
        <v>26.7</v>
      </c>
      <c r="EA448" s="1">
        <v>27.3</v>
      </c>
      <c r="EB448" s="1">
        <v>65535</v>
      </c>
      <c r="EC448" s="1">
        <v>65535</v>
      </c>
      <c r="ED448" s="1">
        <v>26.1</v>
      </c>
      <c r="EE448" s="1">
        <v>27.2</v>
      </c>
      <c r="EF448" s="1">
        <v>26.3</v>
      </c>
      <c r="EG448" s="1">
        <v>27.1</v>
      </c>
      <c r="EH448" s="1">
        <v>27.1</v>
      </c>
      <c r="EI448" s="1">
        <v>27.3</v>
      </c>
      <c r="EJ448" s="1">
        <v>27.3</v>
      </c>
      <c r="EK448" s="1">
        <v>26.8</v>
      </c>
      <c r="EL448" s="1">
        <v>27.5</v>
      </c>
      <c r="EM448" s="1">
        <v>65535</v>
      </c>
      <c r="EN448" s="1">
        <v>27.2</v>
      </c>
      <c r="EO448" s="1">
        <v>27.3</v>
      </c>
      <c r="EP448" s="1">
        <v>27.6</v>
      </c>
      <c r="EQ448" s="1">
        <v>27.6</v>
      </c>
      <c r="ER448" s="1">
        <v>24.6</v>
      </c>
      <c r="ES448" s="1">
        <v>25.7</v>
      </c>
      <c r="ET448" s="1">
        <v>26</v>
      </c>
      <c r="EU448" s="1">
        <v>65535</v>
      </c>
      <c r="EV448" s="1">
        <v>24.9</v>
      </c>
      <c r="EW448" s="1">
        <v>65535</v>
      </c>
      <c r="EX448" s="1">
        <v>65535</v>
      </c>
      <c r="EY448" s="1">
        <v>65535</v>
      </c>
      <c r="EZ448" s="1">
        <v>25.7</v>
      </c>
      <c r="FA448" s="1">
        <v>65535</v>
      </c>
      <c r="FB448" s="1">
        <v>27.3</v>
      </c>
      <c r="FC448" s="1">
        <v>26.6</v>
      </c>
      <c r="FD448" s="1">
        <v>27.4</v>
      </c>
      <c r="FE448" s="1">
        <v>27.2</v>
      </c>
      <c r="FF448" s="1">
        <v>27.7</v>
      </c>
      <c r="FG448" s="1">
        <v>27.9</v>
      </c>
      <c r="FH448" s="1">
        <v>28</v>
      </c>
      <c r="FI448" s="1">
        <v>65535</v>
      </c>
      <c r="FJ448" s="1">
        <v>25.6</v>
      </c>
      <c r="FK448" s="1">
        <v>27.7</v>
      </c>
      <c r="FL448" s="1">
        <v>65535</v>
      </c>
      <c r="FM448" s="1">
        <v>65535</v>
      </c>
      <c r="FN448" s="1">
        <v>65535</v>
      </c>
      <c r="FO448" s="1">
        <v>65535</v>
      </c>
      <c r="FP448" s="1">
        <v>27.8</v>
      </c>
      <c r="FQ448" s="1">
        <v>27.4</v>
      </c>
      <c r="FR448" s="1">
        <v>65535</v>
      </c>
      <c r="FS448" s="1">
        <v>27.8</v>
      </c>
      <c r="FT448" s="1">
        <v>28.2</v>
      </c>
      <c r="FU448" s="1">
        <v>27.9</v>
      </c>
      <c r="FV448" s="1">
        <v>27.9</v>
      </c>
      <c r="FW448" s="1">
        <v>28.1</v>
      </c>
      <c r="FX448" s="1">
        <v>28.2</v>
      </c>
      <c r="FY448" s="1">
        <v>28.1</v>
      </c>
      <c r="FZ448" s="1">
        <v>28.2</v>
      </c>
      <c r="GA448" s="1">
        <v>28</v>
      </c>
      <c r="GB448" s="1">
        <v>28.1</v>
      </c>
      <c r="GC448" s="1">
        <v>27.9</v>
      </c>
      <c r="GD448" s="1">
        <v>27.9</v>
      </c>
      <c r="GE448" s="1">
        <v>27.9</v>
      </c>
      <c r="GF448" s="1">
        <v>27.2</v>
      </c>
      <c r="GG448" s="1">
        <v>27.2</v>
      </c>
      <c r="GH448" s="1">
        <v>27.8</v>
      </c>
      <c r="GI448" s="1">
        <v>26.2</v>
      </c>
      <c r="GJ448" s="1">
        <v>27.4</v>
      </c>
      <c r="GK448" s="1">
        <v>27.2</v>
      </c>
      <c r="GL448" s="1">
        <v>25.9</v>
      </c>
      <c r="GM448" s="1">
        <v>27.6</v>
      </c>
      <c r="GN448" s="1">
        <v>26.8</v>
      </c>
      <c r="GO448" s="1">
        <v>26.4</v>
      </c>
      <c r="GP448" s="1">
        <v>27.2</v>
      </c>
      <c r="GQ448" s="1">
        <v>25.2</v>
      </c>
      <c r="GR448" s="1">
        <v>27.5</v>
      </c>
      <c r="GS448" s="1">
        <v>27.3</v>
      </c>
      <c r="GT448" s="1">
        <v>27.3</v>
      </c>
      <c r="GU448" s="1">
        <v>27.1</v>
      </c>
      <c r="GV448" s="1">
        <v>25.3</v>
      </c>
      <c r="GW448" s="1">
        <v>65535</v>
      </c>
      <c r="GX448" s="1">
        <v>65535</v>
      </c>
      <c r="GY448" s="1">
        <v>65535</v>
      </c>
      <c r="GZ448" s="1">
        <v>27.5</v>
      </c>
      <c r="HA448" s="1">
        <v>27.8</v>
      </c>
      <c r="HB448" s="1">
        <v>27.9</v>
      </c>
      <c r="HC448" s="1">
        <v>27.5</v>
      </c>
      <c r="HD448" s="1">
        <v>26.2</v>
      </c>
      <c r="HE448" s="1">
        <v>25.9</v>
      </c>
      <c r="HF448" s="1">
        <v>27.7</v>
      </c>
      <c r="HG448" s="1">
        <v>27.4</v>
      </c>
      <c r="HH448" s="1">
        <v>26.1</v>
      </c>
      <c r="HI448" s="1">
        <v>27.7</v>
      </c>
      <c r="HJ448" s="1">
        <v>27.4</v>
      </c>
      <c r="HK448" s="1">
        <v>27</v>
      </c>
      <c r="HL448" s="1">
        <v>27.3</v>
      </c>
      <c r="HM448" s="1">
        <v>27.5</v>
      </c>
      <c r="HN448" s="1">
        <v>65535</v>
      </c>
      <c r="HO448" s="1">
        <v>27.9</v>
      </c>
      <c r="HP448" s="1">
        <v>27.7</v>
      </c>
      <c r="HQ448" s="1">
        <v>27.8</v>
      </c>
      <c r="HR448" s="1">
        <v>28</v>
      </c>
      <c r="HS448" s="1">
        <v>26.4</v>
      </c>
      <c r="HT448" s="1">
        <v>27</v>
      </c>
      <c r="HU448" s="1">
        <v>28.2</v>
      </c>
      <c r="HV448" s="1">
        <v>65535</v>
      </c>
      <c r="HW448" s="1">
        <v>28.3</v>
      </c>
      <c r="HX448" s="1">
        <v>28</v>
      </c>
      <c r="HY448" s="1">
        <v>27.8</v>
      </c>
      <c r="HZ448" s="1">
        <v>28.4</v>
      </c>
      <c r="IA448" s="1">
        <v>28</v>
      </c>
      <c r="IB448" s="1">
        <v>26.1</v>
      </c>
      <c r="IC448" s="1">
        <v>26.4</v>
      </c>
      <c r="ID448" s="1">
        <v>27</v>
      </c>
      <c r="IE448" s="1">
        <v>25.1</v>
      </c>
      <c r="IF448" s="1">
        <v>65535</v>
      </c>
      <c r="IG448" s="1">
        <v>65535</v>
      </c>
      <c r="IH448" s="1">
        <v>27.6</v>
      </c>
      <c r="II448" s="1">
        <v>65535</v>
      </c>
      <c r="IJ448" s="1">
        <v>27.7</v>
      </c>
      <c r="IK448" s="1">
        <v>28.2</v>
      </c>
      <c r="IL448" s="1">
        <v>28.2</v>
      </c>
      <c r="IM448" s="1">
        <v>28.1</v>
      </c>
      <c r="IN448" s="1">
        <v>28.2</v>
      </c>
      <c r="IO448" s="1">
        <v>28.1</v>
      </c>
      <c r="IP448" s="1">
        <v>27.9</v>
      </c>
      <c r="IQ448" s="1">
        <v>27.9</v>
      </c>
      <c r="IR448" s="1">
        <v>27.8</v>
      </c>
      <c r="IS448" s="1">
        <v>27.9</v>
      </c>
      <c r="IT448" s="1">
        <v>27.8</v>
      </c>
      <c r="IU448" s="1">
        <v>26.1</v>
      </c>
      <c r="IV448" s="1">
        <v>28.5</v>
      </c>
      <c r="IW448" s="1">
        <v>25.6</v>
      </c>
      <c r="IX448" s="1">
        <v>28.1</v>
      </c>
      <c r="IY448" s="1">
        <v>28.2</v>
      </c>
      <c r="IZ448" s="1">
        <v>28.3</v>
      </c>
      <c r="JA448" s="1">
        <v>27</v>
      </c>
      <c r="JB448" s="1">
        <v>28.5</v>
      </c>
      <c r="JC448" s="1">
        <v>28.3</v>
      </c>
      <c r="JD448" s="1">
        <v>28.4</v>
      </c>
      <c r="JE448" s="1">
        <v>24.6</v>
      </c>
      <c r="JF448" s="1">
        <v>25.6</v>
      </c>
      <c r="JG448" s="1">
        <v>25.2</v>
      </c>
      <c r="JH448" s="1">
        <v>27.2</v>
      </c>
      <c r="JI448" s="1">
        <v>28</v>
      </c>
      <c r="JJ448" s="1">
        <v>65535</v>
      </c>
      <c r="JK448" s="1">
        <v>26.4</v>
      </c>
      <c r="JL448" s="1">
        <v>26</v>
      </c>
      <c r="JM448" s="1">
        <v>26.4</v>
      </c>
      <c r="JN448" s="1">
        <v>25.7</v>
      </c>
      <c r="JO448" s="1">
        <v>27.2</v>
      </c>
      <c r="JP448" s="1">
        <v>65535</v>
      </c>
      <c r="JQ448" s="1">
        <v>65535</v>
      </c>
      <c r="JR448" s="1">
        <v>27.5</v>
      </c>
      <c r="JS448" s="1">
        <v>26.9</v>
      </c>
      <c r="JT448" s="1">
        <v>26.9</v>
      </c>
      <c r="JU448" s="1">
        <v>26.6</v>
      </c>
      <c r="JV448" s="1">
        <v>26</v>
      </c>
      <c r="JW448" s="1">
        <v>24.5</v>
      </c>
      <c r="JX448" s="1">
        <v>25.8</v>
      </c>
      <c r="JY448" s="1">
        <v>26.8</v>
      </c>
      <c r="JZ448" s="1">
        <v>27.8</v>
      </c>
      <c r="KA448" s="1">
        <v>27.4</v>
      </c>
      <c r="KB448" s="1">
        <v>25.8</v>
      </c>
      <c r="KC448" s="1">
        <v>28.4</v>
      </c>
      <c r="KD448" s="1">
        <v>65535</v>
      </c>
      <c r="KE448" s="1">
        <v>26</v>
      </c>
      <c r="KF448" s="1">
        <v>24.4</v>
      </c>
      <c r="KG448" s="1">
        <v>25.2</v>
      </c>
      <c r="KH448" s="1">
        <v>24.6</v>
      </c>
      <c r="KI448" s="1">
        <v>26.6</v>
      </c>
      <c r="KJ448" s="1">
        <v>25.1</v>
      </c>
      <c r="KK448" s="1">
        <v>27.7</v>
      </c>
      <c r="KL448" s="1">
        <v>27.4</v>
      </c>
      <c r="KM448" s="1">
        <v>65535</v>
      </c>
      <c r="KN448" s="1">
        <v>26.5</v>
      </c>
      <c r="KO448" s="1">
        <v>65535</v>
      </c>
      <c r="KP448" s="1">
        <v>27.6</v>
      </c>
      <c r="KQ448" s="1">
        <v>25.8</v>
      </c>
      <c r="KR448" s="1">
        <v>24.4</v>
      </c>
      <c r="KS448" s="1">
        <v>65535</v>
      </c>
      <c r="KT448" s="1">
        <v>65535</v>
      </c>
      <c r="KU448" s="1">
        <v>26</v>
      </c>
      <c r="KV448" s="1">
        <v>26.8</v>
      </c>
      <c r="KW448" s="1">
        <v>26.7</v>
      </c>
      <c r="KX448" s="1">
        <v>27.6</v>
      </c>
      <c r="KY448" s="1">
        <v>26.3</v>
      </c>
      <c r="KZ448" s="1">
        <v>27.2</v>
      </c>
      <c r="LA448" s="1">
        <v>65535</v>
      </c>
      <c r="LB448" s="1">
        <v>27.9</v>
      </c>
      <c r="LC448" s="1">
        <v>26.2</v>
      </c>
      <c r="LD448" s="1">
        <v>26.1</v>
      </c>
      <c r="LE448" s="1">
        <v>27.8</v>
      </c>
      <c r="LF448" s="1">
        <v>28.5</v>
      </c>
      <c r="LG448" s="1">
        <v>65535</v>
      </c>
      <c r="LH448" s="1">
        <v>27.7</v>
      </c>
      <c r="LI448" s="1">
        <v>65535</v>
      </c>
      <c r="LJ448" s="1">
        <v>26.7</v>
      </c>
      <c r="LK448" s="1">
        <v>27.9</v>
      </c>
      <c r="LL448" s="1">
        <v>27</v>
      </c>
      <c r="LM448" s="1">
        <v>26.8</v>
      </c>
      <c r="LN448" s="1">
        <v>26.2</v>
      </c>
      <c r="LO448" s="1">
        <v>27.1</v>
      </c>
      <c r="LP448" s="1">
        <v>27.1</v>
      </c>
      <c r="LQ448" s="1">
        <v>27.2</v>
      </c>
      <c r="LR448" s="1">
        <v>23.3</v>
      </c>
      <c r="LS448" s="1">
        <v>27.7</v>
      </c>
      <c r="LT448" s="1">
        <v>26.6</v>
      </c>
      <c r="LU448" s="1">
        <v>25.1</v>
      </c>
      <c r="LV448" s="1">
        <v>25.9</v>
      </c>
      <c r="LW448" s="1">
        <v>26.1</v>
      </c>
      <c r="LX448" s="1">
        <v>27.3</v>
      </c>
      <c r="LY448" s="1">
        <v>27.6</v>
      </c>
      <c r="LZ448" s="1">
        <v>65535</v>
      </c>
      <c r="MA448" s="1">
        <v>28.5</v>
      </c>
      <c r="MB448" s="1">
        <v>27.4</v>
      </c>
      <c r="MC448" s="1">
        <v>28.3</v>
      </c>
      <c r="MD448" s="1">
        <v>27.7</v>
      </c>
      <c r="ME448" s="1">
        <v>65535</v>
      </c>
      <c r="MF448" s="1">
        <v>65535</v>
      </c>
      <c r="MG448" s="1">
        <v>65535</v>
      </c>
      <c r="MH448" s="1">
        <v>65535</v>
      </c>
      <c r="MI448" s="1">
        <v>65535</v>
      </c>
      <c r="MJ448" s="1">
        <v>65535</v>
      </c>
      <c r="MK448" s="1">
        <v>65535</v>
      </c>
      <c r="ML448" s="1">
        <v>65535</v>
      </c>
      <c r="MM448" s="1">
        <v>65535</v>
      </c>
      <c r="MN448" s="1">
        <v>65535</v>
      </c>
      <c r="MO448" s="1">
        <v>65535</v>
      </c>
      <c r="MP448" s="1">
        <v>65535</v>
      </c>
      <c r="MQ448" s="1">
        <v>65535</v>
      </c>
      <c r="MR448" s="1">
        <v>65535</v>
      </c>
      <c r="MS448" s="1">
        <v>65535</v>
      </c>
      <c r="MT448" s="1">
        <v>65535</v>
      </c>
      <c r="MU448" s="1">
        <v>65535</v>
      </c>
      <c r="MV448" s="1">
        <v>65535</v>
      </c>
      <c r="MW448" s="1">
        <v>65535</v>
      </c>
      <c r="MX448" s="1">
        <v>65535</v>
      </c>
      <c r="MY448" s="1">
        <v>65535</v>
      </c>
      <c r="MZ448" s="1">
        <v>65535</v>
      </c>
      <c r="NA448" s="1">
        <v>65535</v>
      </c>
      <c r="NB448" s="1">
        <v>65535</v>
      </c>
      <c r="NC448" s="1">
        <v>65535</v>
      </c>
      <c r="ND448" s="1">
        <v>65535</v>
      </c>
      <c r="NE448" s="1">
        <v>65535</v>
      </c>
      <c r="NF448" s="1">
        <v>65535</v>
      </c>
      <c r="NG448" s="1">
        <v>65535</v>
      </c>
      <c r="NH448" s="1">
        <v>65535</v>
      </c>
      <c r="NI448" s="1">
        <v>65535</v>
      </c>
      <c r="NJ448" s="6">
        <f t="shared" si="319"/>
        <v>0.77419354838709675</v>
      </c>
      <c r="NK448" s="3">
        <f t="shared" si="320"/>
        <v>0.8214285714285714</v>
      </c>
      <c r="NL448" s="3">
        <f t="shared" si="321"/>
        <v>0.83870967741935487</v>
      </c>
      <c r="NM448" s="3">
        <f t="shared" si="322"/>
        <v>0.7</v>
      </c>
      <c r="NN448" s="3">
        <f t="shared" si="323"/>
        <v>0.74193548387096775</v>
      </c>
      <c r="NO448" s="3">
        <f t="shared" si="324"/>
        <v>0.8</v>
      </c>
      <c r="NP448" s="3">
        <f t="shared" si="325"/>
        <v>0.90322580645161288</v>
      </c>
      <c r="NQ448" s="3">
        <f t="shared" si="326"/>
        <v>0.83870967741935487</v>
      </c>
      <c r="NR448" s="3">
        <f t="shared" si="327"/>
        <v>0.9</v>
      </c>
      <c r="NS448" s="3">
        <f t="shared" si="328"/>
        <v>0.83870967741935487</v>
      </c>
      <c r="NT448" s="3">
        <f t="shared" si="329"/>
        <v>0.8666666666666667</v>
      </c>
      <c r="NU448" s="3">
        <f t="shared" si="330"/>
        <v>0</v>
      </c>
      <c r="NV448" s="3">
        <f t="shared" si="331"/>
        <v>0.75068493150684934</v>
      </c>
      <c r="NW448" s="5">
        <f t="shared" si="332"/>
        <v>25.479166666666661</v>
      </c>
      <c r="NX448" s="1">
        <f t="shared" si="333"/>
        <v>25.747826086956518</v>
      </c>
      <c r="NY448" s="1">
        <f t="shared" si="334"/>
        <v>25.688461538461542</v>
      </c>
      <c r="NZ448" s="1">
        <f t="shared" si="335"/>
        <v>26.238095238095237</v>
      </c>
      <c r="OA448" s="1">
        <f t="shared" si="336"/>
        <v>26.708695652173915</v>
      </c>
      <c r="OB448" s="1">
        <f t="shared" si="337"/>
        <v>27.720833333333331</v>
      </c>
      <c r="OC448" s="1">
        <f t="shared" si="338"/>
        <v>26.985714285714291</v>
      </c>
      <c r="OD448" s="1">
        <f t="shared" si="339"/>
        <v>27.59615384615385</v>
      </c>
      <c r="OE448" s="1">
        <f t="shared" si="340"/>
        <v>27.062962962962963</v>
      </c>
      <c r="OF448" s="1">
        <f t="shared" si="341"/>
        <v>26.323076923076925</v>
      </c>
      <c r="OG448" s="1">
        <f t="shared" si="342"/>
        <v>26.988461538461536</v>
      </c>
      <c r="OH448" s="1" t="e">
        <f t="shared" si="343"/>
        <v>#N/A</v>
      </c>
      <c r="OI448" s="111" t="e">
        <f>NA()</f>
        <v>#N/A</v>
      </c>
      <c r="OJ448" s="112" t="e">
        <f>NA()</f>
        <v>#N/A</v>
      </c>
      <c r="OK448" s="112" t="e">
        <f>NA()</f>
        <v>#N/A</v>
      </c>
      <c r="OL448" s="112" t="e">
        <f>NA()</f>
        <v>#N/A</v>
      </c>
      <c r="OM448" s="112" t="e">
        <f>NA()</f>
        <v>#N/A</v>
      </c>
      <c r="ON448" s="112" t="e">
        <f>NA()</f>
        <v>#N/A</v>
      </c>
      <c r="OO448" s="112" t="e">
        <f>NA()</f>
        <v>#N/A</v>
      </c>
      <c r="OP448" s="112" t="e">
        <f>NA()</f>
        <v>#N/A</v>
      </c>
      <c r="OQ448" s="112" t="e">
        <f>NA()</f>
        <v>#N/A</v>
      </c>
      <c r="OR448" s="112" t="e">
        <f>NA()</f>
        <v>#N/A</v>
      </c>
      <c r="OS448" s="112" t="e">
        <f>NA()</f>
        <v>#N/A</v>
      </c>
      <c r="OT448" s="112" t="e">
        <f>NA()</f>
        <v>#N/A</v>
      </c>
      <c r="OU448" s="5" t="e">
        <f t="shared" si="392"/>
        <v>#N/A</v>
      </c>
      <c r="OV448" s="1" t="e">
        <f t="shared" si="393"/>
        <v>#N/A</v>
      </c>
      <c r="OW448" s="1" t="e">
        <f t="shared" si="394"/>
        <v>#N/A</v>
      </c>
      <c r="OX448" s="1" t="e">
        <f t="shared" si="395"/>
        <v>#N/A</v>
      </c>
      <c r="OY448" s="1" t="e">
        <f t="shared" si="396"/>
        <v>#N/A</v>
      </c>
      <c r="OZ448" s="1" t="e">
        <f t="shared" si="397"/>
        <v>#N/A</v>
      </c>
      <c r="PA448" s="1" t="e">
        <f t="shared" si="398"/>
        <v>#N/A</v>
      </c>
      <c r="PB448" s="1" t="e">
        <f t="shared" si="399"/>
        <v>#N/A</v>
      </c>
      <c r="PC448" s="1" t="e">
        <f t="shared" si="400"/>
        <v>#N/A</v>
      </c>
      <c r="PD448" s="1" t="e">
        <f t="shared" si="401"/>
        <v>#N/A</v>
      </c>
      <c r="PE448" s="1" t="e">
        <f t="shared" si="402"/>
        <v>#N/A</v>
      </c>
      <c r="PF448" s="1" t="e">
        <f t="shared" si="403"/>
        <v>#N/A</v>
      </c>
      <c r="PG448" s="111" t="e">
        <f>NA()</f>
        <v>#N/A</v>
      </c>
      <c r="PH448" s="112" t="e">
        <f>NA()</f>
        <v>#N/A</v>
      </c>
      <c r="PI448" s="112" t="e">
        <f>NA()</f>
        <v>#N/A</v>
      </c>
      <c r="PJ448" s="112" t="e">
        <f>NA()</f>
        <v>#N/A</v>
      </c>
      <c r="PK448" s="112" t="e">
        <f>NA()</f>
        <v>#N/A</v>
      </c>
      <c r="PL448" s="112" t="e">
        <f>NA()</f>
        <v>#N/A</v>
      </c>
      <c r="PM448" s="112" t="e">
        <f>NA()</f>
        <v>#N/A</v>
      </c>
      <c r="PN448" s="112" t="e">
        <f>NA()</f>
        <v>#N/A</v>
      </c>
      <c r="PO448" s="112" t="e">
        <f>NA()</f>
        <v>#N/A</v>
      </c>
      <c r="PP448" s="112" t="e">
        <f>NA()</f>
        <v>#N/A</v>
      </c>
      <c r="PQ448" s="112" t="e">
        <f>NA()</f>
        <v>#N/A</v>
      </c>
      <c r="PR448" s="137" t="e">
        <f>NA()</f>
        <v>#N/A</v>
      </c>
      <c r="PS448" s="5">
        <f t="array" ref="PS448">+IF(ISERROR($NW448)=FALSE,MIN(IF($H448:$AL448&lt;65534,$H448:$AL448,"")),NA())</f>
        <v>23.4</v>
      </c>
      <c r="PT448" s="1">
        <f t="array" ref="PT448">+IF(ISERROR($NX448)=FALSE,MIN(IF($AM448:$BN448&lt;65534,$AM448:$BN448,"")),NA())</f>
        <v>23.5</v>
      </c>
      <c r="PU448" s="1">
        <f t="array" ref="PU448">+IF(ISERROR($NY448)=FALSE,MIN(IF($BP448:$CT448&lt;65534,$BP448:$CT448,"")),NA())</f>
        <v>23.7</v>
      </c>
      <c r="PV448" s="1">
        <f t="array" ref="PV448">+IF(ISERROR($NZ448)=FALSE,MIN(IF($CU448:$DX448&lt;65534,$CU448:$DX448,"")),NA())</f>
        <v>25.8</v>
      </c>
      <c r="PW448" s="1">
        <f t="array" ref="PW448">+IF(ISERROR($OA448)=FALSE,MIN(IF($DY448:$FC448&lt;65534,$DY448:$FC448,"")),NA())</f>
        <v>24.6</v>
      </c>
      <c r="PX448" s="1">
        <f t="array" ref="PX448">+IF(ISERROR($OB448)=FALSE,MIN(IF($FD448:$GG448&lt;65534,$FD448:$GG448,"")),NA())</f>
        <v>25.6</v>
      </c>
      <c r="PY448" s="1">
        <f t="array" ref="PY448">+IF(ISERROR($OC448)=FALSE,MIN(IF($GH448:$HL448&lt;65534,$GH448:$HL448,"")),NA())</f>
        <v>25.2</v>
      </c>
      <c r="PZ448" s="1">
        <f t="array" ref="PZ448">+IF(ISERROR($OD448)=FALSE,MIN(IF($HM448:$IQ448&lt;65534,$HM448:$IQ448,"")),NA())</f>
        <v>25.1</v>
      </c>
      <c r="QA448" s="1">
        <f t="array" ref="QA448">+IF(ISERROR($OE448)=FALSE,MIN(IF($IR448:$JU448&lt;65534,$IR448:$JU448,"")),NA())</f>
        <v>24.6</v>
      </c>
      <c r="QB448" s="1">
        <f t="array" ref="QB448">+IF(ISERROR($OF448)=FALSE,MIN(IF($JV448:$KZ448&lt;65534,$JV448:$KZ448,"")),NA())</f>
        <v>24.4</v>
      </c>
      <c r="QC448" s="1">
        <f t="array" ref="QC448">+IF(ISERROR($OG448)=FALSE,MIN(IF($LA448:$MD448&lt;65534,$LA448:$MD448,"")),NA())</f>
        <v>23.3</v>
      </c>
      <c r="QD448" s="1" t="e">
        <f t="array" ref="QD448">+IF(ISERROR($OH448)=FALSE,MIN(IF($ME448:$NI448&lt;65534,$ME448:$NI448,"")),NA())</f>
        <v>#N/A</v>
      </c>
      <c r="QE448" s="5" t="e">
        <f t="shared" si="404"/>
        <v>#N/A</v>
      </c>
      <c r="QF448" s="1" t="e">
        <f t="shared" si="405"/>
        <v>#N/A</v>
      </c>
      <c r="QG448" s="1" t="e">
        <f t="shared" si="406"/>
        <v>#N/A</v>
      </c>
      <c r="QH448" s="1" t="e">
        <f t="shared" si="407"/>
        <v>#N/A</v>
      </c>
      <c r="QI448" s="1" t="e">
        <f t="shared" si="408"/>
        <v>#N/A</v>
      </c>
      <c r="QJ448" s="1" t="e">
        <f t="shared" si="409"/>
        <v>#N/A</v>
      </c>
      <c r="QK448" s="1" t="e">
        <f t="shared" si="410"/>
        <v>#N/A</v>
      </c>
      <c r="QL448" s="1" t="e">
        <f t="shared" si="411"/>
        <v>#N/A</v>
      </c>
      <c r="QM448" s="1" t="e">
        <f t="shared" si="412"/>
        <v>#N/A</v>
      </c>
      <c r="QN448" s="1" t="e">
        <f t="shared" si="413"/>
        <v>#N/A</v>
      </c>
      <c r="QO448" s="1" t="e">
        <f t="shared" si="414"/>
        <v>#N/A</v>
      </c>
      <c r="QP448" s="1" t="e">
        <f t="shared" si="415"/>
        <v>#N/A</v>
      </c>
      <c r="QQ448" s="5" t="s">
        <v>893</v>
      </c>
    </row>
    <row r="449" spans="1:459" s="1" customFormat="1" x14ac:dyDescent="0.2">
      <c r="A449" s="107">
        <v>17035010</v>
      </c>
      <c r="B449" s="108">
        <v>-79.852222222222196</v>
      </c>
      <c r="C449" s="108">
        <v>12.797499999999999</v>
      </c>
      <c r="D449" s="109">
        <v>3</v>
      </c>
      <c r="E449" s="110" t="s">
        <v>804</v>
      </c>
      <c r="F449" s="110" t="s">
        <v>1</v>
      </c>
      <c r="G449" s="110" t="s">
        <v>803</v>
      </c>
      <c r="H449" s="1">
        <v>65535</v>
      </c>
      <c r="I449" s="1">
        <v>65535</v>
      </c>
      <c r="J449" s="1">
        <v>0.9</v>
      </c>
      <c r="K449" s="1">
        <v>0.1</v>
      </c>
      <c r="L449" s="1">
        <v>0.6</v>
      </c>
      <c r="M449" s="1">
        <v>0.1</v>
      </c>
      <c r="N449" s="1">
        <v>65535</v>
      </c>
      <c r="O449" s="1">
        <v>0.1</v>
      </c>
      <c r="P449" s="1">
        <v>0.3</v>
      </c>
      <c r="Q449" s="1">
        <v>0.2</v>
      </c>
      <c r="R449" s="1">
        <v>0.6</v>
      </c>
      <c r="S449" s="1">
        <v>0.9</v>
      </c>
      <c r="T449" s="1">
        <v>0</v>
      </c>
      <c r="U449" s="1">
        <v>0.2</v>
      </c>
      <c r="V449" s="1">
        <v>0.2</v>
      </c>
      <c r="W449" s="1">
        <v>0.1</v>
      </c>
      <c r="X449" s="1">
        <v>0.5</v>
      </c>
      <c r="Y449" s="1">
        <v>0.7</v>
      </c>
      <c r="Z449" s="1">
        <v>0.1</v>
      </c>
      <c r="AA449" s="1">
        <v>0.3</v>
      </c>
      <c r="AB449" s="1">
        <v>0.7</v>
      </c>
      <c r="AC449" s="1">
        <v>0.6</v>
      </c>
      <c r="AD449" s="1">
        <v>0.1</v>
      </c>
      <c r="AE449" s="1">
        <v>65535</v>
      </c>
      <c r="AF449" s="1">
        <v>0.6</v>
      </c>
      <c r="AG449" s="1">
        <v>0.8</v>
      </c>
      <c r="AH449" s="1">
        <v>0.1</v>
      </c>
      <c r="AI449" s="1">
        <v>0.6</v>
      </c>
      <c r="AJ449" s="1">
        <v>0.4</v>
      </c>
      <c r="AK449" s="1">
        <v>0.4</v>
      </c>
      <c r="AL449" s="1">
        <v>0.1</v>
      </c>
      <c r="AM449" s="1">
        <v>65535</v>
      </c>
      <c r="AN449" s="1">
        <v>0.4</v>
      </c>
      <c r="AO449" s="1">
        <v>0.1</v>
      </c>
      <c r="AP449" s="1">
        <v>0.1</v>
      </c>
      <c r="AQ449" s="1">
        <v>0.4</v>
      </c>
      <c r="AR449" s="1">
        <v>0.3</v>
      </c>
      <c r="AS449" s="1">
        <v>0.2</v>
      </c>
      <c r="AT449" s="1">
        <v>0.1</v>
      </c>
      <c r="AU449" s="1">
        <v>0.1</v>
      </c>
      <c r="AV449" s="1">
        <v>0.4</v>
      </c>
      <c r="AW449" s="1">
        <v>0.1</v>
      </c>
      <c r="AX449" s="1">
        <v>0.6</v>
      </c>
      <c r="AY449" s="1">
        <v>0.4</v>
      </c>
      <c r="AZ449" s="1">
        <v>0.6</v>
      </c>
      <c r="BA449" s="1">
        <v>0.5</v>
      </c>
      <c r="BB449" s="1">
        <v>0.7</v>
      </c>
      <c r="BC449" s="1">
        <v>0.1</v>
      </c>
      <c r="BD449" s="1">
        <v>0.2</v>
      </c>
      <c r="BE449" s="1">
        <v>0.5</v>
      </c>
      <c r="BF449" s="1">
        <v>0.3</v>
      </c>
      <c r="BG449" s="1">
        <v>0.3</v>
      </c>
      <c r="BH449" s="1">
        <v>0.2</v>
      </c>
      <c r="BI449" s="1">
        <v>0.4</v>
      </c>
      <c r="BJ449" s="1">
        <v>0.1</v>
      </c>
      <c r="BK449" s="1">
        <v>65535</v>
      </c>
      <c r="BL449" s="1">
        <v>0.4</v>
      </c>
      <c r="BM449" s="1">
        <v>0.3</v>
      </c>
      <c r="BN449" s="1">
        <v>0.6</v>
      </c>
      <c r="BO449" s="102"/>
      <c r="BP449" s="1">
        <v>0.5</v>
      </c>
      <c r="BQ449" s="1">
        <v>0.1</v>
      </c>
      <c r="BR449" s="1">
        <v>0.1</v>
      </c>
      <c r="BS449" s="1">
        <v>0.1</v>
      </c>
      <c r="BT449" s="1">
        <v>0.4</v>
      </c>
      <c r="BU449" s="1">
        <v>0.2</v>
      </c>
      <c r="BV449" s="1">
        <v>0.3</v>
      </c>
      <c r="BW449" s="1">
        <v>0.9</v>
      </c>
      <c r="BX449" s="1">
        <v>0.4</v>
      </c>
      <c r="BY449" s="1">
        <v>0.1</v>
      </c>
      <c r="BZ449" s="1">
        <v>0.5</v>
      </c>
      <c r="CA449" s="1">
        <v>0.6</v>
      </c>
      <c r="CB449" s="1">
        <v>0.1</v>
      </c>
      <c r="CC449" s="1">
        <v>1</v>
      </c>
      <c r="CD449" s="1">
        <v>1</v>
      </c>
      <c r="CE449" s="1">
        <v>0.5</v>
      </c>
      <c r="CF449" s="1">
        <v>0.5</v>
      </c>
      <c r="CG449" s="1">
        <v>0.1</v>
      </c>
      <c r="CH449" s="1">
        <v>0.5</v>
      </c>
      <c r="CI449" s="1">
        <v>0.4</v>
      </c>
      <c r="CJ449" s="1">
        <v>0.6</v>
      </c>
      <c r="CK449" s="1">
        <v>0.1</v>
      </c>
      <c r="CL449" s="1">
        <v>1.1000000000000001</v>
      </c>
      <c r="CM449" s="1">
        <v>0.1</v>
      </c>
      <c r="CN449" s="1">
        <v>0.2</v>
      </c>
      <c r="CO449" s="1">
        <v>0.6</v>
      </c>
      <c r="CP449" s="1">
        <v>1.2</v>
      </c>
      <c r="CQ449" s="1">
        <v>0.8</v>
      </c>
      <c r="CR449" s="1">
        <v>0.1</v>
      </c>
      <c r="CS449" s="1">
        <v>0.8</v>
      </c>
      <c r="CT449" s="1">
        <v>0.1</v>
      </c>
      <c r="CU449" s="1">
        <v>0.6</v>
      </c>
      <c r="CV449" s="1">
        <v>0.3</v>
      </c>
      <c r="CW449" s="1">
        <v>0.1</v>
      </c>
      <c r="CX449" s="1">
        <v>0.9</v>
      </c>
      <c r="CY449" s="1">
        <v>0.1</v>
      </c>
      <c r="CZ449" s="1">
        <v>65535</v>
      </c>
      <c r="DA449" s="1">
        <v>65535</v>
      </c>
      <c r="DB449" s="1">
        <v>65535</v>
      </c>
      <c r="DC449" s="1">
        <v>65535</v>
      </c>
      <c r="DD449" s="1">
        <v>65535</v>
      </c>
      <c r="DE449" s="1">
        <v>65535</v>
      </c>
      <c r="DF449" s="1">
        <v>65535</v>
      </c>
      <c r="DG449" s="1">
        <v>65535</v>
      </c>
      <c r="DH449" s="1">
        <v>65535</v>
      </c>
      <c r="DI449" s="1">
        <v>65535</v>
      </c>
      <c r="DJ449" s="1">
        <v>65535</v>
      </c>
      <c r="DK449" s="1">
        <v>65535</v>
      </c>
      <c r="DL449" s="1">
        <v>65535</v>
      </c>
      <c r="DM449" s="1">
        <v>65535</v>
      </c>
      <c r="DN449" s="1">
        <v>65535</v>
      </c>
      <c r="DO449" s="1">
        <v>65535</v>
      </c>
      <c r="DP449" s="1">
        <v>65535</v>
      </c>
      <c r="DQ449" s="1">
        <v>65535</v>
      </c>
      <c r="DR449" s="1">
        <v>65535</v>
      </c>
      <c r="DS449" s="1">
        <v>65535</v>
      </c>
      <c r="DT449" s="1">
        <v>65535</v>
      </c>
      <c r="DU449" s="1">
        <v>65535</v>
      </c>
      <c r="DV449" s="1">
        <v>65535</v>
      </c>
      <c r="DW449" s="1">
        <v>65535</v>
      </c>
      <c r="DX449" s="1">
        <v>65535</v>
      </c>
      <c r="DY449" s="1">
        <v>65535</v>
      </c>
      <c r="DZ449" s="1">
        <v>65535</v>
      </c>
      <c r="EA449" s="1">
        <v>65535</v>
      </c>
      <c r="EB449" s="1">
        <v>65535</v>
      </c>
      <c r="EC449" s="1">
        <v>65535</v>
      </c>
      <c r="ED449" s="1">
        <v>65535</v>
      </c>
      <c r="EE449" s="1">
        <v>65535</v>
      </c>
      <c r="EF449" s="1">
        <v>65535</v>
      </c>
      <c r="EG449" s="1">
        <v>65535</v>
      </c>
      <c r="EH449" s="1">
        <v>65535</v>
      </c>
      <c r="EI449" s="1">
        <v>65535</v>
      </c>
      <c r="EJ449" s="1">
        <v>65535</v>
      </c>
      <c r="EK449" s="1">
        <v>65535</v>
      </c>
      <c r="EL449" s="1">
        <v>65535</v>
      </c>
      <c r="EM449" s="1">
        <v>65535</v>
      </c>
      <c r="EN449" s="1">
        <v>65535</v>
      </c>
      <c r="EO449" s="1">
        <v>65535</v>
      </c>
      <c r="EP449" s="1">
        <v>65535</v>
      </c>
      <c r="EQ449" s="1">
        <v>65535</v>
      </c>
      <c r="ER449" s="1">
        <v>65535</v>
      </c>
      <c r="ES449" s="1">
        <v>65535</v>
      </c>
      <c r="ET449" s="1">
        <v>65535</v>
      </c>
      <c r="EU449" s="1">
        <v>65535</v>
      </c>
      <c r="EV449" s="1">
        <v>65535</v>
      </c>
      <c r="EW449" s="1">
        <v>65535</v>
      </c>
      <c r="EX449" s="1">
        <v>65535</v>
      </c>
      <c r="EY449" s="1">
        <v>65535</v>
      </c>
      <c r="EZ449" s="1">
        <v>65535</v>
      </c>
      <c r="FA449" s="1">
        <v>65535</v>
      </c>
      <c r="FB449" s="1">
        <v>65535</v>
      </c>
      <c r="FC449" s="1">
        <v>65535</v>
      </c>
      <c r="FD449" s="1">
        <v>65535</v>
      </c>
      <c r="FE449" s="1">
        <v>65535</v>
      </c>
      <c r="FF449" s="1">
        <v>65535</v>
      </c>
      <c r="FG449" s="1">
        <v>65535</v>
      </c>
      <c r="FH449" s="1">
        <v>65535</v>
      </c>
      <c r="FI449" s="1">
        <v>65535</v>
      </c>
      <c r="FJ449" s="1">
        <v>65535</v>
      </c>
      <c r="FK449" s="1">
        <v>65535</v>
      </c>
      <c r="FL449" s="1">
        <v>65535</v>
      </c>
      <c r="FM449" s="1">
        <v>65535</v>
      </c>
      <c r="FN449" s="1">
        <v>65535</v>
      </c>
      <c r="FO449" s="1">
        <v>65535</v>
      </c>
      <c r="FP449" s="1">
        <v>65535</v>
      </c>
      <c r="FQ449" s="1">
        <v>65535</v>
      </c>
      <c r="FR449" s="1">
        <v>65535</v>
      </c>
      <c r="FS449" s="1">
        <v>65535</v>
      </c>
      <c r="FT449" s="1">
        <v>65535</v>
      </c>
      <c r="FU449" s="1">
        <v>0.1</v>
      </c>
      <c r="FV449" s="1">
        <v>0.3</v>
      </c>
      <c r="FW449" s="1">
        <v>1.1000000000000001</v>
      </c>
      <c r="FX449" s="1">
        <v>0.1</v>
      </c>
      <c r="FY449" s="1">
        <v>0.4</v>
      </c>
      <c r="FZ449" s="1">
        <v>0.1</v>
      </c>
      <c r="GA449" s="1">
        <v>0.4</v>
      </c>
      <c r="GB449" s="1">
        <v>0.6</v>
      </c>
      <c r="GC449" s="1">
        <v>0.5</v>
      </c>
      <c r="GD449" s="1">
        <v>0.1</v>
      </c>
      <c r="GE449" s="1">
        <v>0.1</v>
      </c>
      <c r="GF449" s="1">
        <v>0.3</v>
      </c>
      <c r="GG449" s="1">
        <v>0.4</v>
      </c>
      <c r="GH449" s="1">
        <v>0.2</v>
      </c>
      <c r="GI449" s="1">
        <v>0.6</v>
      </c>
      <c r="GJ449" s="1">
        <v>0.2</v>
      </c>
      <c r="GK449" s="1">
        <v>0.3</v>
      </c>
      <c r="GL449" s="1">
        <v>0.6</v>
      </c>
      <c r="GM449" s="1">
        <v>0.5</v>
      </c>
      <c r="GN449" s="1">
        <v>0.4</v>
      </c>
      <c r="GO449" s="1">
        <v>0.3</v>
      </c>
      <c r="GP449" s="1">
        <v>0.4</v>
      </c>
      <c r="GQ449" s="1">
        <v>0.4</v>
      </c>
      <c r="GR449" s="1">
        <v>0.3</v>
      </c>
      <c r="GS449" s="1">
        <v>1</v>
      </c>
      <c r="GT449" s="1">
        <v>0.1</v>
      </c>
      <c r="GU449" s="1">
        <v>0.4</v>
      </c>
      <c r="GV449" s="1">
        <v>0.3</v>
      </c>
      <c r="GW449" s="1">
        <v>0.3</v>
      </c>
      <c r="GX449" s="1">
        <v>0.4</v>
      </c>
      <c r="GY449" s="1">
        <v>0.5</v>
      </c>
      <c r="GZ449" s="1">
        <v>0.3</v>
      </c>
      <c r="HA449" s="1">
        <v>0.2</v>
      </c>
      <c r="HB449" s="1">
        <v>0.4</v>
      </c>
      <c r="HC449" s="1">
        <v>0.5</v>
      </c>
      <c r="HD449" s="1">
        <v>0.1</v>
      </c>
      <c r="HE449" s="1">
        <v>0.7</v>
      </c>
      <c r="HF449" s="1">
        <v>0.4</v>
      </c>
      <c r="HG449" s="1">
        <v>0.4</v>
      </c>
      <c r="HH449" s="1">
        <v>0.1</v>
      </c>
      <c r="HI449" s="1">
        <v>0.1</v>
      </c>
      <c r="HJ449" s="1">
        <v>0.1</v>
      </c>
      <c r="HK449" s="1">
        <v>0.1</v>
      </c>
      <c r="HL449" s="1">
        <v>0.4</v>
      </c>
      <c r="HM449" s="1">
        <v>0.5</v>
      </c>
      <c r="HN449" s="1">
        <v>0.5</v>
      </c>
      <c r="HO449" s="1">
        <v>0.9</v>
      </c>
      <c r="HP449" s="1">
        <v>0.4</v>
      </c>
      <c r="HQ449" s="1">
        <v>0.1</v>
      </c>
      <c r="HR449" s="1">
        <v>0.7</v>
      </c>
      <c r="HS449" s="1">
        <v>0.5</v>
      </c>
      <c r="HT449" s="1">
        <v>0.1</v>
      </c>
      <c r="HU449" s="1">
        <v>0.2</v>
      </c>
      <c r="HV449" s="1">
        <v>0.2</v>
      </c>
      <c r="HW449" s="1">
        <v>0.4</v>
      </c>
      <c r="HX449" s="1">
        <v>0.2</v>
      </c>
      <c r="HY449" s="1">
        <v>0.2</v>
      </c>
      <c r="HZ449" s="1">
        <v>0.1</v>
      </c>
      <c r="IA449" s="1">
        <v>0.2</v>
      </c>
      <c r="IB449" s="1">
        <v>0.3</v>
      </c>
      <c r="IC449" s="1">
        <v>0.1</v>
      </c>
      <c r="ID449" s="1">
        <v>0.3</v>
      </c>
      <c r="IE449" s="1">
        <v>0.4</v>
      </c>
      <c r="IF449" s="1">
        <v>0.7</v>
      </c>
      <c r="IG449" s="1">
        <v>0.2</v>
      </c>
      <c r="IH449" s="1">
        <v>0.2</v>
      </c>
      <c r="II449" s="1">
        <v>0.3</v>
      </c>
      <c r="IJ449" s="1">
        <v>0.5</v>
      </c>
      <c r="IK449" s="1">
        <v>0.4</v>
      </c>
      <c r="IL449" s="1">
        <v>0.2</v>
      </c>
      <c r="IM449" s="1">
        <v>0.3</v>
      </c>
      <c r="IN449" s="1">
        <v>0.5</v>
      </c>
      <c r="IO449" s="1">
        <v>0.3</v>
      </c>
      <c r="IP449" s="1">
        <v>0.1</v>
      </c>
      <c r="IQ449" s="1">
        <v>0.8</v>
      </c>
      <c r="IR449" s="1">
        <v>0.7</v>
      </c>
      <c r="IS449" s="1">
        <v>0.4</v>
      </c>
      <c r="IT449" s="1">
        <v>0.4</v>
      </c>
      <c r="IU449" s="1">
        <v>0.5</v>
      </c>
      <c r="IV449" s="1">
        <v>0.3</v>
      </c>
      <c r="IW449" s="1">
        <v>0.2</v>
      </c>
      <c r="IX449" s="1">
        <v>0.1</v>
      </c>
      <c r="IY449" s="1">
        <v>0.4</v>
      </c>
      <c r="IZ449" s="1">
        <v>0.3</v>
      </c>
      <c r="JA449" s="1">
        <v>65535</v>
      </c>
      <c r="JB449" s="1">
        <v>1.1000000000000001</v>
      </c>
      <c r="JC449" s="1">
        <v>0.1</v>
      </c>
      <c r="JD449" s="1">
        <v>0.3</v>
      </c>
      <c r="JE449" s="1">
        <v>0.6</v>
      </c>
      <c r="JF449" s="1">
        <v>0.2</v>
      </c>
      <c r="JG449" s="1">
        <v>0.3</v>
      </c>
      <c r="JH449" s="1">
        <v>0.6</v>
      </c>
      <c r="JI449" s="1">
        <v>0.3</v>
      </c>
      <c r="JJ449" s="1">
        <v>0.1</v>
      </c>
      <c r="JK449" s="1">
        <v>0.3</v>
      </c>
      <c r="JL449" s="1">
        <v>0.1</v>
      </c>
      <c r="JM449" s="1">
        <v>0.3</v>
      </c>
      <c r="JN449" s="1">
        <v>0.1</v>
      </c>
      <c r="JO449" s="1">
        <v>0.2</v>
      </c>
      <c r="JP449" s="1">
        <v>0.1</v>
      </c>
      <c r="JQ449" s="1">
        <v>0.3</v>
      </c>
      <c r="JR449" s="1">
        <v>0.2</v>
      </c>
      <c r="JS449" s="1">
        <v>0.1</v>
      </c>
      <c r="JT449" s="1">
        <v>0.3</v>
      </c>
      <c r="JU449" s="1">
        <v>0.2</v>
      </c>
      <c r="JV449" s="1">
        <v>0.1</v>
      </c>
      <c r="JW449" s="1">
        <v>0.1</v>
      </c>
      <c r="JX449" s="1">
        <v>0.4</v>
      </c>
      <c r="JY449" s="1">
        <v>0.4</v>
      </c>
      <c r="JZ449" s="1">
        <v>0.2</v>
      </c>
      <c r="KA449" s="1">
        <v>0.1</v>
      </c>
      <c r="KB449" s="1">
        <v>0.5</v>
      </c>
      <c r="KC449" s="1">
        <v>0.4</v>
      </c>
      <c r="KD449" s="1">
        <v>0.4</v>
      </c>
      <c r="KE449" s="1">
        <v>0.4</v>
      </c>
      <c r="KF449" s="1">
        <v>0.5</v>
      </c>
      <c r="KG449" s="1">
        <v>0.6</v>
      </c>
      <c r="KH449" s="1">
        <v>0.4</v>
      </c>
      <c r="KI449" s="1">
        <v>0.1</v>
      </c>
      <c r="KJ449" s="1">
        <v>0.2</v>
      </c>
      <c r="KK449" s="1">
        <v>0.5</v>
      </c>
      <c r="KL449" s="1">
        <v>0.8</v>
      </c>
      <c r="KM449" s="1">
        <v>0.4</v>
      </c>
      <c r="KN449" s="1">
        <v>0.1</v>
      </c>
      <c r="KO449" s="1">
        <v>0.5</v>
      </c>
      <c r="KP449" s="1">
        <v>0.5</v>
      </c>
      <c r="KQ449" s="1">
        <v>0.2</v>
      </c>
      <c r="KR449" s="1">
        <v>0.4</v>
      </c>
      <c r="KS449" s="1">
        <v>65535</v>
      </c>
      <c r="KT449" s="1">
        <v>65535</v>
      </c>
      <c r="KU449" s="1">
        <v>0.2</v>
      </c>
      <c r="KV449" s="1">
        <v>0.3</v>
      </c>
      <c r="KW449" s="1">
        <v>0.2</v>
      </c>
      <c r="KX449" s="1">
        <v>0.1</v>
      </c>
      <c r="KY449" s="1">
        <v>0.6</v>
      </c>
      <c r="KZ449" s="1">
        <v>0.8</v>
      </c>
      <c r="LA449" s="1">
        <v>0.4</v>
      </c>
      <c r="LB449" s="1">
        <v>0.1</v>
      </c>
      <c r="LC449" s="1">
        <v>0.3</v>
      </c>
      <c r="LD449" s="1">
        <v>0.3</v>
      </c>
      <c r="LE449" s="1">
        <v>0.6</v>
      </c>
      <c r="LF449" s="1">
        <v>0.3</v>
      </c>
      <c r="LG449" s="1">
        <v>0.1</v>
      </c>
      <c r="LH449" s="1">
        <v>0.7</v>
      </c>
      <c r="LI449" s="1">
        <v>0.4</v>
      </c>
      <c r="LJ449" s="1">
        <v>0.6</v>
      </c>
      <c r="LK449" s="1">
        <v>0.2</v>
      </c>
      <c r="LL449" s="1">
        <v>0.4</v>
      </c>
      <c r="LM449" s="1">
        <v>0.1</v>
      </c>
      <c r="LN449" s="1">
        <v>0.5</v>
      </c>
      <c r="LO449" s="1">
        <v>0.8</v>
      </c>
      <c r="LP449" s="1">
        <v>0.8</v>
      </c>
      <c r="LQ449" s="1">
        <v>1.2</v>
      </c>
      <c r="LR449" s="1">
        <v>0.5</v>
      </c>
      <c r="LS449" s="1">
        <v>0.3</v>
      </c>
      <c r="LT449" s="1">
        <v>0.3</v>
      </c>
      <c r="LU449" s="1">
        <v>0.2</v>
      </c>
      <c r="LV449" s="1">
        <v>0.1</v>
      </c>
      <c r="LW449" s="1">
        <v>0.3</v>
      </c>
      <c r="LX449" s="1">
        <v>0.2</v>
      </c>
      <c r="LY449" s="1">
        <v>2.25</v>
      </c>
      <c r="LZ449" s="1">
        <v>0.45</v>
      </c>
      <c r="MA449" s="1">
        <v>2.8</v>
      </c>
      <c r="MB449" s="1">
        <v>1.75</v>
      </c>
      <c r="MC449" s="1">
        <v>2.65</v>
      </c>
      <c r="MD449" s="1">
        <v>0.75</v>
      </c>
      <c r="ME449" s="1">
        <v>65535</v>
      </c>
      <c r="MF449" s="1">
        <v>65535</v>
      </c>
      <c r="MG449" s="1">
        <v>65535</v>
      </c>
      <c r="MH449" s="1">
        <v>65535</v>
      </c>
      <c r="MI449" s="1">
        <v>65535</v>
      </c>
      <c r="MJ449" s="1">
        <v>65535</v>
      </c>
      <c r="MK449" s="1">
        <v>65535</v>
      </c>
      <c r="ML449" s="1">
        <v>65535</v>
      </c>
      <c r="MM449" s="1">
        <v>65535</v>
      </c>
      <c r="MN449" s="1">
        <v>65535</v>
      </c>
      <c r="MO449" s="1">
        <v>65535</v>
      </c>
      <c r="MP449" s="1">
        <v>65535</v>
      </c>
      <c r="MQ449" s="1">
        <v>65535</v>
      </c>
      <c r="MR449" s="1">
        <v>65535</v>
      </c>
      <c r="MS449" s="1">
        <v>65535</v>
      </c>
      <c r="MT449" s="1">
        <v>65535</v>
      </c>
      <c r="MU449" s="1">
        <v>65535</v>
      </c>
      <c r="MV449" s="1">
        <v>65535</v>
      </c>
      <c r="MW449" s="1">
        <v>65535</v>
      </c>
      <c r="MX449" s="1">
        <v>65535</v>
      </c>
      <c r="MY449" s="1">
        <v>65535</v>
      </c>
      <c r="MZ449" s="1">
        <v>65535</v>
      </c>
      <c r="NA449" s="1">
        <v>65535</v>
      </c>
      <c r="NB449" s="1">
        <v>65535</v>
      </c>
      <c r="NC449" s="1">
        <v>65535</v>
      </c>
      <c r="ND449" s="1">
        <v>65535</v>
      </c>
      <c r="NE449" s="1">
        <v>65535</v>
      </c>
      <c r="NF449" s="1">
        <v>65535</v>
      </c>
      <c r="NG449" s="1">
        <v>65535</v>
      </c>
      <c r="NH449" s="1">
        <v>65535</v>
      </c>
      <c r="NI449" s="1">
        <v>2.6</v>
      </c>
      <c r="NJ449" s="6">
        <f t="shared" si="319"/>
        <v>0.87096774193548387</v>
      </c>
      <c r="NK449" s="3">
        <f t="shared" si="320"/>
        <v>0.9285714285714286</v>
      </c>
      <c r="NL449" s="3">
        <f t="shared" si="321"/>
        <v>1</v>
      </c>
      <c r="NM449" s="3">
        <f t="shared" si="322"/>
        <v>0.16666666666666666</v>
      </c>
      <c r="NN449" s="3">
        <f t="shared" si="323"/>
        <v>0</v>
      </c>
      <c r="NO449" s="3">
        <f t="shared" si="324"/>
        <v>0.43333333333333335</v>
      </c>
      <c r="NP449" s="3">
        <f t="shared" si="325"/>
        <v>1</v>
      </c>
      <c r="NQ449" s="3">
        <f t="shared" si="326"/>
        <v>1</v>
      </c>
      <c r="NR449" s="3">
        <f t="shared" si="327"/>
        <v>0.96666666666666667</v>
      </c>
      <c r="NS449" s="3">
        <f t="shared" si="328"/>
        <v>0.93548387096774188</v>
      </c>
      <c r="NT449" s="3">
        <f t="shared" si="329"/>
        <v>1</v>
      </c>
      <c r="NU449" s="3">
        <f t="shared" si="330"/>
        <v>3.2258064516129031E-2</v>
      </c>
      <c r="NV449" s="3">
        <f t="shared" si="331"/>
        <v>0.69315068493150689</v>
      </c>
      <c r="NW449" s="5">
        <f t="shared" si="332"/>
        <v>0.38148148148148142</v>
      </c>
      <c r="NX449" s="1">
        <f t="shared" si="333"/>
        <v>0.32307692307692309</v>
      </c>
      <c r="NY449" s="1">
        <f t="shared" si="334"/>
        <v>0.45161290322580633</v>
      </c>
      <c r="NZ449" s="1" t="e">
        <f t="shared" si="335"/>
        <v>#N/A</v>
      </c>
      <c r="OA449" s="1" t="e">
        <f t="shared" si="336"/>
        <v>#N/A</v>
      </c>
      <c r="OB449" s="1" t="e">
        <f t="shared" si="337"/>
        <v>#N/A</v>
      </c>
      <c r="OC449" s="1">
        <f t="shared" si="338"/>
        <v>0.35483870967741932</v>
      </c>
      <c r="OD449" s="1">
        <f t="shared" si="339"/>
        <v>0.34838709677419355</v>
      </c>
      <c r="OE449" s="1">
        <f t="shared" si="340"/>
        <v>0.31379310344827571</v>
      </c>
      <c r="OF449" s="1">
        <f t="shared" si="341"/>
        <v>0.35862068965517235</v>
      </c>
      <c r="OG449" s="1">
        <f t="shared" si="342"/>
        <v>0.67833333333333323</v>
      </c>
      <c r="OH449" s="1" t="e">
        <f t="shared" si="343"/>
        <v>#N/A</v>
      </c>
      <c r="OI449" s="111" t="e">
        <f>NA()</f>
        <v>#N/A</v>
      </c>
      <c r="OJ449" s="112" t="e">
        <f>NA()</f>
        <v>#N/A</v>
      </c>
      <c r="OK449" s="112" t="e">
        <f>NA()</f>
        <v>#N/A</v>
      </c>
      <c r="OL449" s="112" t="e">
        <f>NA()</f>
        <v>#N/A</v>
      </c>
      <c r="OM449" s="112" t="e">
        <f>NA()</f>
        <v>#N/A</v>
      </c>
      <c r="ON449" s="112" t="e">
        <f>NA()</f>
        <v>#N/A</v>
      </c>
      <c r="OO449" s="112" t="e">
        <f>NA()</f>
        <v>#N/A</v>
      </c>
      <c r="OP449" s="112" t="e">
        <f>NA()</f>
        <v>#N/A</v>
      </c>
      <c r="OQ449" s="112" t="e">
        <f>NA()</f>
        <v>#N/A</v>
      </c>
      <c r="OR449" s="112" t="e">
        <f>NA()</f>
        <v>#N/A</v>
      </c>
      <c r="OS449" s="112" t="e">
        <f>NA()</f>
        <v>#N/A</v>
      </c>
      <c r="OT449" s="112" t="e">
        <f>NA()</f>
        <v>#N/A</v>
      </c>
      <c r="OU449" s="5" t="e">
        <f t="shared" si="392"/>
        <v>#N/A</v>
      </c>
      <c r="OV449" s="1" t="e">
        <f t="shared" si="393"/>
        <v>#N/A</v>
      </c>
      <c r="OW449" s="1" t="e">
        <f t="shared" si="394"/>
        <v>#N/A</v>
      </c>
      <c r="OX449" s="1" t="e">
        <f t="shared" si="395"/>
        <v>#N/A</v>
      </c>
      <c r="OY449" s="1" t="e">
        <f t="shared" si="396"/>
        <v>#N/A</v>
      </c>
      <c r="OZ449" s="1" t="e">
        <f t="shared" si="397"/>
        <v>#N/A</v>
      </c>
      <c r="PA449" s="1" t="e">
        <f t="shared" si="398"/>
        <v>#N/A</v>
      </c>
      <c r="PB449" s="1" t="e">
        <f t="shared" si="399"/>
        <v>#N/A</v>
      </c>
      <c r="PC449" s="1" t="e">
        <f t="shared" si="400"/>
        <v>#N/A</v>
      </c>
      <c r="PD449" s="1" t="e">
        <f t="shared" si="401"/>
        <v>#N/A</v>
      </c>
      <c r="PE449" s="1" t="e">
        <f t="shared" si="402"/>
        <v>#N/A</v>
      </c>
      <c r="PF449" s="1" t="e">
        <f t="shared" si="403"/>
        <v>#N/A</v>
      </c>
      <c r="PG449" s="111" t="e">
        <f>NA()</f>
        <v>#N/A</v>
      </c>
      <c r="PH449" s="112" t="e">
        <f>NA()</f>
        <v>#N/A</v>
      </c>
      <c r="PI449" s="112" t="e">
        <f>NA()</f>
        <v>#N/A</v>
      </c>
      <c r="PJ449" s="112" t="e">
        <f>NA()</f>
        <v>#N/A</v>
      </c>
      <c r="PK449" s="112" t="e">
        <f>NA()</f>
        <v>#N/A</v>
      </c>
      <c r="PL449" s="112" t="e">
        <f>NA()</f>
        <v>#N/A</v>
      </c>
      <c r="PM449" s="112" t="e">
        <f>NA()</f>
        <v>#N/A</v>
      </c>
      <c r="PN449" s="112" t="e">
        <f>NA()</f>
        <v>#N/A</v>
      </c>
      <c r="PO449" s="112" t="e">
        <f>NA()</f>
        <v>#N/A</v>
      </c>
      <c r="PP449" s="112" t="e">
        <f>NA()</f>
        <v>#N/A</v>
      </c>
      <c r="PQ449" s="112" t="e">
        <f>NA()</f>
        <v>#N/A</v>
      </c>
      <c r="PR449" s="137" t="e">
        <f>NA()</f>
        <v>#N/A</v>
      </c>
      <c r="PS449" s="5">
        <f t="array" ref="PS449">+IF(ISERROR($NW449)=FALSE,MIN(IF($H449:$AL449&lt;65534,$H449:$AL449,"")),NA())</f>
        <v>0</v>
      </c>
      <c r="PT449" s="1">
        <f t="array" ref="PT449">+IF(ISERROR($NX449)=FALSE,MIN(IF($AM449:$BN449&lt;65534,$AM449:$BN449,"")),NA())</f>
        <v>0.1</v>
      </c>
      <c r="PU449" s="1">
        <f t="array" ref="PU449">+IF(ISERROR($NY449)=FALSE,MIN(IF($BP449:$CT449&lt;65534,$BP449:$CT449,"")),NA())</f>
        <v>0.1</v>
      </c>
      <c r="PV449" s="1" t="e">
        <f t="array" ref="PV449">+IF(ISERROR($NZ449)=FALSE,MIN(IF($CU449:$DX449&lt;65534,$CU449:$DX449,"")),NA())</f>
        <v>#N/A</v>
      </c>
      <c r="PW449" s="1" t="e">
        <f t="array" ref="PW449">+IF(ISERROR($OA449)=FALSE,MIN(IF($DY449:$FC449&lt;65534,$DY449:$FC449,"")),NA())</f>
        <v>#N/A</v>
      </c>
      <c r="PX449" s="1" t="e">
        <f t="array" ref="PX449">+IF(ISERROR($OB449)=FALSE,MIN(IF($FD449:$GG449&lt;65534,$FD449:$GG449,"")),NA())</f>
        <v>#N/A</v>
      </c>
      <c r="PY449" s="1">
        <f t="array" ref="PY449">+IF(ISERROR($OC449)=FALSE,MIN(IF($GH449:$HL449&lt;65534,$GH449:$HL449,"")),NA())</f>
        <v>0.1</v>
      </c>
      <c r="PZ449" s="1">
        <f t="array" ref="PZ449">+IF(ISERROR($OD449)=FALSE,MIN(IF($HM449:$IQ449&lt;65534,$HM449:$IQ449,"")),NA())</f>
        <v>0.1</v>
      </c>
      <c r="QA449" s="1">
        <f t="array" ref="QA449">+IF(ISERROR($OE449)=FALSE,MIN(IF($IR449:$JU449&lt;65534,$IR449:$JU449,"")),NA())</f>
        <v>0.1</v>
      </c>
      <c r="QB449" s="1">
        <f t="array" ref="QB449">+IF(ISERROR($OF449)=FALSE,MIN(IF($JV449:$KZ449&lt;65534,$JV449:$KZ449,"")),NA())</f>
        <v>0.1</v>
      </c>
      <c r="QC449" s="1">
        <f t="array" ref="QC449">+IF(ISERROR($OG449)=FALSE,MIN(IF($LA449:$MD449&lt;65534,$LA449:$MD449,"")),NA())</f>
        <v>0.1</v>
      </c>
      <c r="QD449" s="1" t="e">
        <f t="array" ref="QD449">+IF(ISERROR($OH449)=FALSE,MIN(IF($ME449:$NI449&lt;65534,$ME449:$NI449,"")),NA())</f>
        <v>#N/A</v>
      </c>
      <c r="QE449" s="5" t="e">
        <f t="shared" si="404"/>
        <v>#N/A</v>
      </c>
      <c r="QF449" s="1" t="e">
        <f t="shared" si="405"/>
        <v>#N/A</v>
      </c>
      <c r="QG449" s="1" t="e">
        <f t="shared" si="406"/>
        <v>#N/A</v>
      </c>
      <c r="QH449" s="1" t="e">
        <f t="shared" si="407"/>
        <v>#N/A</v>
      </c>
      <c r="QI449" s="1" t="e">
        <f t="shared" si="408"/>
        <v>#N/A</v>
      </c>
      <c r="QJ449" s="1" t="e">
        <f t="shared" si="409"/>
        <v>#N/A</v>
      </c>
      <c r="QK449" s="1" t="e">
        <f t="shared" si="410"/>
        <v>#N/A</v>
      </c>
      <c r="QL449" s="1" t="e">
        <f t="shared" si="411"/>
        <v>#N/A</v>
      </c>
      <c r="QM449" s="1" t="e">
        <f t="shared" si="412"/>
        <v>#N/A</v>
      </c>
      <c r="QN449" s="1" t="e">
        <f t="shared" si="413"/>
        <v>#N/A</v>
      </c>
      <c r="QO449" s="1" t="e">
        <f t="shared" si="414"/>
        <v>#N/A</v>
      </c>
      <c r="QP449" s="1" t="e">
        <f t="shared" si="415"/>
        <v>#N/A</v>
      </c>
      <c r="QQ449" s="5" t="s">
        <v>893</v>
      </c>
    </row>
    <row r="450" spans="1:459" s="1" customFormat="1" x14ac:dyDescent="0.2">
      <c r="A450" s="107">
        <v>23195190</v>
      </c>
      <c r="B450" s="108">
        <v>-73.066194444444449</v>
      </c>
      <c r="C450" s="108">
        <v>7.0995277777777774</v>
      </c>
      <c r="D450" s="109">
        <v>1480</v>
      </c>
      <c r="E450" s="110" t="s">
        <v>805</v>
      </c>
      <c r="F450" s="110" t="s">
        <v>806</v>
      </c>
      <c r="G450" s="110" t="s">
        <v>15</v>
      </c>
      <c r="H450" s="1">
        <v>65535</v>
      </c>
      <c r="I450" s="1">
        <v>65535</v>
      </c>
      <c r="J450" s="1">
        <v>65535</v>
      </c>
      <c r="K450" s="1">
        <v>65535</v>
      </c>
      <c r="L450" s="1">
        <v>65535</v>
      </c>
      <c r="M450" s="1">
        <v>65535</v>
      </c>
      <c r="N450" s="1">
        <v>65535</v>
      </c>
      <c r="O450" s="1">
        <v>65535</v>
      </c>
      <c r="P450" s="1">
        <v>65535</v>
      </c>
      <c r="Q450" s="1">
        <v>65535</v>
      </c>
      <c r="R450" s="1">
        <v>65535</v>
      </c>
      <c r="S450" s="1">
        <v>65535</v>
      </c>
      <c r="T450" s="1">
        <v>65535</v>
      </c>
      <c r="U450" s="1">
        <v>65535</v>
      </c>
      <c r="V450" s="1">
        <v>65535</v>
      </c>
      <c r="W450" s="1">
        <v>65535</v>
      </c>
      <c r="X450" s="1">
        <v>65535</v>
      </c>
      <c r="Y450" s="1">
        <v>65535</v>
      </c>
      <c r="Z450" s="1">
        <v>65535</v>
      </c>
      <c r="AA450" s="1">
        <v>65535</v>
      </c>
      <c r="AB450" s="1">
        <v>65535</v>
      </c>
      <c r="AC450" s="1">
        <v>65535</v>
      </c>
      <c r="AD450" s="1">
        <v>65535</v>
      </c>
      <c r="AE450" s="1">
        <v>65535</v>
      </c>
      <c r="AF450" s="1">
        <v>65535</v>
      </c>
      <c r="AG450" s="1">
        <v>65535</v>
      </c>
      <c r="AH450" s="1">
        <v>65535</v>
      </c>
      <c r="AI450" s="1">
        <v>65535</v>
      </c>
      <c r="AJ450" s="1">
        <v>65535</v>
      </c>
      <c r="AK450" s="1">
        <v>65535</v>
      </c>
      <c r="AL450" s="1">
        <v>65535</v>
      </c>
      <c r="AM450" s="1">
        <v>65535</v>
      </c>
      <c r="AN450" s="1">
        <v>65535</v>
      </c>
      <c r="AO450" s="1">
        <v>65535</v>
      </c>
      <c r="AP450" s="1">
        <v>65535</v>
      </c>
      <c r="AQ450" s="1">
        <v>65535</v>
      </c>
      <c r="AR450" s="1">
        <v>65535</v>
      </c>
      <c r="AS450" s="1">
        <v>65535</v>
      </c>
      <c r="AT450" s="1">
        <v>65535</v>
      </c>
      <c r="AU450" s="1">
        <v>65535</v>
      </c>
      <c r="AV450" s="1">
        <v>65535</v>
      </c>
      <c r="AW450" s="1">
        <v>65535</v>
      </c>
      <c r="AX450" s="1">
        <v>65535</v>
      </c>
      <c r="AY450" s="1">
        <v>65535</v>
      </c>
      <c r="AZ450" s="1">
        <v>65535</v>
      </c>
      <c r="BA450" s="1">
        <v>65535</v>
      </c>
      <c r="BB450" s="1">
        <v>65535</v>
      </c>
      <c r="BC450" s="1">
        <v>65535</v>
      </c>
      <c r="BD450" s="1">
        <v>65535</v>
      </c>
      <c r="BE450" s="1">
        <v>65535</v>
      </c>
      <c r="BF450" s="1">
        <v>65535</v>
      </c>
      <c r="BG450" s="1">
        <v>65535</v>
      </c>
      <c r="BH450" s="1">
        <v>65535</v>
      </c>
      <c r="BI450" s="1">
        <v>65535</v>
      </c>
      <c r="BJ450" s="1">
        <v>65535</v>
      </c>
      <c r="BK450" s="1">
        <v>65535</v>
      </c>
      <c r="BL450" s="1">
        <v>65535</v>
      </c>
      <c r="BM450" s="1">
        <v>65535</v>
      </c>
      <c r="BN450" s="1">
        <v>65535</v>
      </c>
      <c r="BO450" s="102"/>
      <c r="BP450" s="1">
        <v>65535</v>
      </c>
      <c r="BQ450" s="1">
        <v>65535</v>
      </c>
      <c r="BR450" s="1">
        <v>65535</v>
      </c>
      <c r="BS450" s="1">
        <v>65535</v>
      </c>
      <c r="BT450" s="1">
        <v>65535</v>
      </c>
      <c r="BU450" s="1">
        <v>65535</v>
      </c>
      <c r="BV450" s="1">
        <v>65535</v>
      </c>
      <c r="BW450" s="1">
        <v>65535</v>
      </c>
      <c r="BX450" s="1">
        <v>65535</v>
      </c>
      <c r="BY450" s="1">
        <v>65535</v>
      </c>
      <c r="BZ450" s="1">
        <v>65535</v>
      </c>
      <c r="CA450" s="1">
        <v>65535</v>
      </c>
      <c r="CB450" s="1">
        <v>65535</v>
      </c>
      <c r="CC450" s="1">
        <v>65535</v>
      </c>
      <c r="CD450" s="1">
        <v>65535</v>
      </c>
      <c r="CE450" s="1">
        <v>65535</v>
      </c>
      <c r="CF450" s="1">
        <v>65535</v>
      </c>
      <c r="CG450" s="1">
        <v>65535</v>
      </c>
      <c r="CH450" s="1">
        <v>65535</v>
      </c>
      <c r="CI450" s="1">
        <v>65535</v>
      </c>
      <c r="CJ450" s="1">
        <v>65535</v>
      </c>
      <c r="CK450" s="1">
        <v>65535</v>
      </c>
      <c r="CL450" s="1">
        <v>65535</v>
      </c>
      <c r="CM450" s="1">
        <v>65535</v>
      </c>
      <c r="CN450" s="1">
        <v>65535</v>
      </c>
      <c r="CO450" s="1">
        <v>65535</v>
      </c>
      <c r="CP450" s="1">
        <v>65535</v>
      </c>
      <c r="CQ450" s="1">
        <v>65535</v>
      </c>
      <c r="CR450" s="1">
        <v>65535</v>
      </c>
      <c r="CS450" s="1">
        <v>65535</v>
      </c>
      <c r="CT450" s="1">
        <v>65535</v>
      </c>
      <c r="CU450" s="1">
        <v>65535</v>
      </c>
      <c r="CV450" s="1">
        <v>65535</v>
      </c>
      <c r="CW450" s="1">
        <v>65535</v>
      </c>
      <c r="CX450" s="1">
        <v>65535</v>
      </c>
      <c r="CY450" s="1">
        <v>65535</v>
      </c>
      <c r="CZ450" s="1">
        <v>65535</v>
      </c>
      <c r="DA450" s="1">
        <v>65535</v>
      </c>
      <c r="DB450" s="1">
        <v>65535</v>
      </c>
      <c r="DC450" s="1">
        <v>65535</v>
      </c>
      <c r="DD450" s="1">
        <v>65535</v>
      </c>
      <c r="DE450" s="1">
        <v>65535</v>
      </c>
      <c r="DF450" s="1">
        <v>65535</v>
      </c>
      <c r="DG450" s="1">
        <v>65535</v>
      </c>
      <c r="DH450" s="1">
        <v>65535</v>
      </c>
      <c r="DI450" s="1">
        <v>65535</v>
      </c>
      <c r="DJ450" s="1">
        <v>65535</v>
      </c>
      <c r="DK450" s="1">
        <v>65535</v>
      </c>
      <c r="DL450" s="1">
        <v>65535</v>
      </c>
      <c r="DM450" s="1">
        <v>65535</v>
      </c>
      <c r="DN450" s="1">
        <v>65535</v>
      </c>
      <c r="DO450" s="1">
        <v>65535</v>
      </c>
      <c r="DP450" s="1">
        <v>65535</v>
      </c>
      <c r="DQ450" s="1">
        <v>65535</v>
      </c>
      <c r="DR450" s="1">
        <v>65535</v>
      </c>
      <c r="DS450" s="1">
        <v>65535</v>
      </c>
      <c r="DT450" s="1">
        <v>65535</v>
      </c>
      <c r="DU450" s="1">
        <v>65535</v>
      </c>
      <c r="DV450" s="1">
        <v>65535</v>
      </c>
      <c r="DW450" s="1">
        <v>65535</v>
      </c>
      <c r="DX450" s="1">
        <v>65535</v>
      </c>
      <c r="DY450" s="1">
        <v>65535</v>
      </c>
      <c r="DZ450" s="1">
        <v>65535</v>
      </c>
      <c r="EA450" s="1">
        <v>65535</v>
      </c>
      <c r="EB450" s="1">
        <v>65535</v>
      </c>
      <c r="EC450" s="1">
        <v>65535</v>
      </c>
      <c r="ED450" s="1">
        <v>65535</v>
      </c>
      <c r="EE450" s="1">
        <v>65535</v>
      </c>
      <c r="EF450" s="1">
        <v>65535</v>
      </c>
      <c r="EG450" s="1">
        <v>65535</v>
      </c>
      <c r="EH450" s="1">
        <v>65535</v>
      </c>
      <c r="EI450" s="1">
        <v>65535</v>
      </c>
      <c r="EJ450" s="1">
        <v>65535</v>
      </c>
      <c r="EK450" s="1">
        <v>65535</v>
      </c>
      <c r="EL450" s="1">
        <v>65535</v>
      </c>
      <c r="EM450" s="1">
        <v>65535</v>
      </c>
      <c r="EN450" s="1">
        <v>65535</v>
      </c>
      <c r="EO450" s="1">
        <v>65535</v>
      </c>
      <c r="EP450" s="1">
        <v>65535</v>
      </c>
      <c r="EQ450" s="1">
        <v>65535</v>
      </c>
      <c r="ER450" s="1">
        <v>65535</v>
      </c>
      <c r="ES450" s="1">
        <v>65535</v>
      </c>
      <c r="ET450" s="1">
        <v>65535</v>
      </c>
      <c r="EU450" s="1">
        <v>65535</v>
      </c>
      <c r="EV450" s="1">
        <v>65535</v>
      </c>
      <c r="EW450" s="1">
        <v>65535</v>
      </c>
      <c r="EX450" s="1">
        <v>65535</v>
      </c>
      <c r="EY450" s="1">
        <v>65535</v>
      </c>
      <c r="EZ450" s="1">
        <v>65535</v>
      </c>
      <c r="FA450" s="1">
        <v>65535</v>
      </c>
      <c r="FB450" s="1">
        <v>65535</v>
      </c>
      <c r="FC450" s="1">
        <v>65535</v>
      </c>
      <c r="FD450" s="1">
        <v>65535</v>
      </c>
      <c r="FE450" s="1">
        <v>65535</v>
      </c>
      <c r="FF450" s="1">
        <v>65535</v>
      </c>
      <c r="FG450" s="1">
        <v>65535</v>
      </c>
      <c r="FH450" s="1">
        <v>65535</v>
      </c>
      <c r="FI450" s="1">
        <v>65535</v>
      </c>
      <c r="FJ450" s="1">
        <v>65535</v>
      </c>
      <c r="FK450" s="1">
        <v>65535</v>
      </c>
      <c r="FL450" s="1">
        <v>65535</v>
      </c>
      <c r="FM450" s="1">
        <v>65535</v>
      </c>
      <c r="FN450" s="1">
        <v>65535</v>
      </c>
      <c r="FO450" s="1">
        <v>65535</v>
      </c>
      <c r="FP450" s="1">
        <v>65535</v>
      </c>
      <c r="FQ450" s="1">
        <v>65535</v>
      </c>
      <c r="FR450" s="1">
        <v>65535</v>
      </c>
      <c r="FS450" s="1">
        <v>65535</v>
      </c>
      <c r="FT450" s="1">
        <v>65535</v>
      </c>
      <c r="FU450" s="1">
        <v>65535</v>
      </c>
      <c r="FV450" s="1">
        <v>65535</v>
      </c>
      <c r="FW450" s="1">
        <v>65535</v>
      </c>
      <c r="FX450" s="1">
        <v>65535</v>
      </c>
      <c r="FY450" s="1">
        <v>65535</v>
      </c>
      <c r="FZ450" s="1">
        <v>65535</v>
      </c>
      <c r="GA450" s="1">
        <v>65535</v>
      </c>
      <c r="GB450" s="1">
        <v>65535</v>
      </c>
      <c r="GC450" s="1">
        <v>65535</v>
      </c>
      <c r="GD450" s="1">
        <v>65535</v>
      </c>
      <c r="GE450" s="1">
        <v>65535</v>
      </c>
      <c r="GF450" s="1">
        <v>65535</v>
      </c>
      <c r="GG450" s="1">
        <v>65535</v>
      </c>
      <c r="GH450" s="1">
        <v>65535</v>
      </c>
      <c r="GI450" s="1">
        <v>65535</v>
      </c>
      <c r="GJ450" s="1">
        <v>65535</v>
      </c>
      <c r="GK450" s="1">
        <v>65535</v>
      </c>
      <c r="GL450" s="1">
        <v>65535</v>
      </c>
      <c r="GM450" s="1">
        <v>65535</v>
      </c>
      <c r="GN450" s="1">
        <v>65535</v>
      </c>
      <c r="GO450" s="1">
        <v>65535</v>
      </c>
      <c r="GP450" s="1">
        <v>65535</v>
      </c>
      <c r="GQ450" s="1">
        <v>65535</v>
      </c>
      <c r="GR450" s="1">
        <v>65535</v>
      </c>
      <c r="GS450" s="1">
        <v>65535</v>
      </c>
      <c r="GT450" s="1">
        <v>65535</v>
      </c>
      <c r="GU450" s="1">
        <v>65535</v>
      </c>
      <c r="GV450" s="1">
        <v>65535</v>
      </c>
      <c r="GW450" s="1">
        <v>65535</v>
      </c>
      <c r="GX450" s="1">
        <v>65535</v>
      </c>
      <c r="GY450" s="1">
        <v>65535</v>
      </c>
      <c r="GZ450" s="1">
        <v>65535</v>
      </c>
      <c r="HA450" s="1">
        <v>65535</v>
      </c>
      <c r="HB450" s="1">
        <v>65535</v>
      </c>
      <c r="HC450" s="1">
        <v>65535</v>
      </c>
      <c r="HD450" s="1">
        <v>65535</v>
      </c>
      <c r="HE450" s="1">
        <v>65535</v>
      </c>
      <c r="HF450" s="1">
        <v>65535</v>
      </c>
      <c r="HG450" s="1">
        <v>65535</v>
      </c>
      <c r="HH450" s="1">
        <v>20.7</v>
      </c>
      <c r="HI450" s="1">
        <v>17</v>
      </c>
      <c r="HJ450" s="1">
        <v>19.899999999999999</v>
      </c>
      <c r="HK450" s="1">
        <v>20.5</v>
      </c>
      <c r="HL450" s="1">
        <v>20.6</v>
      </c>
      <c r="HM450" s="1">
        <v>20.399999999999999</v>
      </c>
      <c r="HN450" s="1">
        <v>20.6</v>
      </c>
      <c r="HO450" s="1">
        <v>21.9</v>
      </c>
      <c r="HP450" s="1">
        <v>18.600000000000001</v>
      </c>
      <c r="HQ450" s="1">
        <v>19.899999999999999</v>
      </c>
      <c r="HR450" s="1">
        <v>19.7</v>
      </c>
      <c r="HS450" s="1">
        <v>18.399999999999999</v>
      </c>
      <c r="HT450" s="1">
        <v>20.9</v>
      </c>
      <c r="HU450" s="1">
        <v>19.5</v>
      </c>
      <c r="HV450" s="1">
        <v>20</v>
      </c>
      <c r="HW450" s="1">
        <v>19.8</v>
      </c>
      <c r="HX450" s="1">
        <v>18.600000000000001</v>
      </c>
      <c r="HY450" s="1">
        <v>20.6</v>
      </c>
      <c r="HZ450" s="1">
        <v>19.7</v>
      </c>
      <c r="IA450" s="1">
        <v>18.399999999999999</v>
      </c>
      <c r="IB450" s="1">
        <v>20.399999999999999</v>
      </c>
      <c r="IC450" s="1">
        <v>19.8</v>
      </c>
      <c r="ID450" s="1">
        <v>20.2</v>
      </c>
      <c r="IE450" s="1">
        <v>17.8</v>
      </c>
      <c r="IF450" s="1">
        <v>18</v>
      </c>
      <c r="IG450" s="1">
        <v>18.7</v>
      </c>
      <c r="IH450" s="1">
        <v>19.5</v>
      </c>
      <c r="II450" s="1">
        <v>19.399999999999999</v>
      </c>
      <c r="IJ450" s="1">
        <v>18.899999999999999</v>
      </c>
      <c r="IK450" s="1">
        <v>20.399999999999999</v>
      </c>
      <c r="IL450" s="1">
        <v>19.8</v>
      </c>
      <c r="IM450" s="1">
        <v>20</v>
      </c>
      <c r="IN450" s="1">
        <v>20.2</v>
      </c>
      <c r="IO450" s="1">
        <v>19.8</v>
      </c>
      <c r="IP450" s="1">
        <v>20.2</v>
      </c>
      <c r="IQ450" s="1">
        <v>20.3</v>
      </c>
      <c r="IR450" s="1">
        <v>20.399999999999999</v>
      </c>
      <c r="IS450" s="1">
        <v>18.7</v>
      </c>
      <c r="IT450" s="1">
        <v>19.100000000000001</v>
      </c>
      <c r="IU450" s="1">
        <v>19.8</v>
      </c>
      <c r="IV450" s="1">
        <v>18.600000000000001</v>
      </c>
      <c r="IW450" s="1">
        <v>19.100000000000001</v>
      </c>
      <c r="IX450" s="1">
        <v>17.8</v>
      </c>
      <c r="IY450" s="1">
        <v>20.100000000000001</v>
      </c>
      <c r="IZ450" s="1">
        <v>19.399999999999999</v>
      </c>
      <c r="JA450" s="1">
        <v>19</v>
      </c>
      <c r="JB450" s="1">
        <v>19.600000000000001</v>
      </c>
      <c r="JC450" s="1">
        <v>21.8</v>
      </c>
      <c r="JD450" s="1">
        <v>18.899999999999999</v>
      </c>
      <c r="JE450" s="1">
        <v>20.2</v>
      </c>
      <c r="JF450" s="1">
        <v>20.2</v>
      </c>
      <c r="JG450" s="1">
        <v>21.1</v>
      </c>
      <c r="JH450" s="1">
        <v>20.3</v>
      </c>
      <c r="JI450" s="1">
        <v>20</v>
      </c>
      <c r="JJ450" s="1">
        <v>20.7</v>
      </c>
      <c r="JK450" s="1">
        <v>65535</v>
      </c>
      <c r="JL450" s="1">
        <v>65535</v>
      </c>
      <c r="JM450" s="1">
        <v>65535</v>
      </c>
      <c r="JN450" s="1">
        <v>65535</v>
      </c>
      <c r="JO450" s="1">
        <v>65535</v>
      </c>
      <c r="JP450" s="1">
        <v>65535</v>
      </c>
      <c r="JQ450" s="1">
        <v>65535</v>
      </c>
      <c r="JR450" s="1">
        <v>18.2</v>
      </c>
      <c r="JS450" s="1">
        <v>18.3</v>
      </c>
      <c r="JT450" s="1">
        <v>19.8</v>
      </c>
      <c r="JU450" s="1">
        <v>19.399999999999999</v>
      </c>
      <c r="JV450" s="1">
        <v>20.5</v>
      </c>
      <c r="JW450" s="1">
        <v>20.100000000000001</v>
      </c>
      <c r="JX450" s="1">
        <v>21.6</v>
      </c>
      <c r="JY450" s="1">
        <v>18.7</v>
      </c>
      <c r="JZ450" s="1">
        <v>19.399999999999999</v>
      </c>
      <c r="KA450" s="1">
        <v>65535</v>
      </c>
      <c r="KB450" s="1">
        <v>21.6</v>
      </c>
      <c r="KC450" s="1">
        <v>19.899999999999999</v>
      </c>
      <c r="KD450" s="1">
        <v>20.100000000000001</v>
      </c>
      <c r="KE450" s="1">
        <v>19.600000000000001</v>
      </c>
      <c r="KF450" s="1">
        <v>19.899999999999999</v>
      </c>
      <c r="KG450" s="1">
        <v>20</v>
      </c>
      <c r="KH450" s="1">
        <v>20.399999999999999</v>
      </c>
      <c r="KI450" s="1">
        <v>20.100000000000001</v>
      </c>
      <c r="KJ450" s="1">
        <v>19.399999999999999</v>
      </c>
      <c r="KK450" s="1">
        <v>20.6</v>
      </c>
      <c r="KL450" s="1">
        <v>20.6</v>
      </c>
      <c r="KM450" s="1">
        <v>20.2</v>
      </c>
      <c r="KN450" s="1">
        <v>18.7</v>
      </c>
      <c r="KO450" s="1">
        <v>19.600000000000001</v>
      </c>
      <c r="KP450" s="1">
        <v>20.9</v>
      </c>
      <c r="KQ450" s="1">
        <v>20.3</v>
      </c>
      <c r="KR450" s="1">
        <v>20.100000000000001</v>
      </c>
      <c r="KS450" s="1">
        <v>65535</v>
      </c>
      <c r="KT450" s="1">
        <v>65535</v>
      </c>
      <c r="KU450" s="1">
        <v>65535</v>
      </c>
      <c r="KV450" s="1">
        <v>65535</v>
      </c>
      <c r="KW450" s="1">
        <v>65535</v>
      </c>
      <c r="KX450" s="1">
        <v>65535</v>
      </c>
      <c r="KY450" s="1">
        <v>65535</v>
      </c>
      <c r="KZ450" s="1">
        <v>65535</v>
      </c>
      <c r="LA450" s="1">
        <v>65535</v>
      </c>
      <c r="LB450" s="1">
        <v>65535</v>
      </c>
      <c r="LC450" s="1">
        <v>65535</v>
      </c>
      <c r="LD450" s="1">
        <v>65535</v>
      </c>
      <c r="LE450" s="1">
        <v>65535</v>
      </c>
      <c r="LF450" s="1">
        <v>65535</v>
      </c>
      <c r="LG450" s="1">
        <v>65535</v>
      </c>
      <c r="LH450" s="1">
        <v>65535</v>
      </c>
      <c r="LI450" s="1">
        <v>65535</v>
      </c>
      <c r="LJ450" s="1">
        <v>65535</v>
      </c>
      <c r="LK450" s="1">
        <v>65535</v>
      </c>
      <c r="LL450" s="1">
        <v>65535</v>
      </c>
      <c r="LM450" s="1">
        <v>65535</v>
      </c>
      <c r="LN450" s="1">
        <v>65535</v>
      </c>
      <c r="LO450" s="1">
        <v>65535</v>
      </c>
      <c r="LP450" s="1">
        <v>65535</v>
      </c>
      <c r="LQ450" s="1">
        <v>65535</v>
      </c>
      <c r="LR450" s="1">
        <v>65535</v>
      </c>
      <c r="LS450" s="1">
        <v>65535</v>
      </c>
      <c r="LT450" s="1">
        <v>65535</v>
      </c>
      <c r="LU450" s="1">
        <v>65535</v>
      </c>
      <c r="LV450" s="1">
        <v>65535</v>
      </c>
      <c r="LW450" s="1">
        <v>65535</v>
      </c>
      <c r="LX450" s="1">
        <v>65535</v>
      </c>
      <c r="LY450" s="1">
        <v>65535</v>
      </c>
      <c r="LZ450" s="1">
        <v>65535</v>
      </c>
      <c r="MA450" s="1">
        <v>65535</v>
      </c>
      <c r="MB450" s="1">
        <v>65535</v>
      </c>
      <c r="MC450" s="1">
        <v>65535</v>
      </c>
      <c r="MD450" s="1">
        <v>65535</v>
      </c>
      <c r="ME450" s="1">
        <v>65535</v>
      </c>
      <c r="MF450" s="1">
        <v>65535</v>
      </c>
      <c r="MG450" s="1">
        <v>65535</v>
      </c>
      <c r="MH450" s="1">
        <v>65535</v>
      </c>
      <c r="MI450" s="1">
        <v>65535</v>
      </c>
      <c r="MJ450" s="1">
        <v>65535</v>
      </c>
      <c r="MK450" s="1">
        <v>65535</v>
      </c>
      <c r="ML450" s="1">
        <v>65535</v>
      </c>
      <c r="MM450" s="1">
        <v>65535</v>
      </c>
      <c r="MN450" s="1">
        <v>65535</v>
      </c>
      <c r="MO450" s="1">
        <v>65535</v>
      </c>
      <c r="MP450" s="1">
        <v>65535</v>
      </c>
      <c r="MQ450" s="1">
        <v>65535</v>
      </c>
      <c r="MR450" s="1">
        <v>65535</v>
      </c>
      <c r="MS450" s="1">
        <v>65535</v>
      </c>
      <c r="MT450" s="1">
        <v>65535</v>
      </c>
      <c r="MU450" s="1">
        <v>65535</v>
      </c>
      <c r="MV450" s="1">
        <v>65535</v>
      </c>
      <c r="MW450" s="1">
        <v>65535</v>
      </c>
      <c r="MX450" s="1">
        <v>65535</v>
      </c>
      <c r="MY450" s="1">
        <v>65535</v>
      </c>
      <c r="MZ450" s="1">
        <v>65535</v>
      </c>
      <c r="NA450" s="1">
        <v>65535</v>
      </c>
      <c r="NB450" s="1">
        <v>65535</v>
      </c>
      <c r="NC450" s="1">
        <v>65535</v>
      </c>
      <c r="ND450" s="1">
        <v>65535</v>
      </c>
      <c r="NE450" s="1">
        <v>65535</v>
      </c>
      <c r="NF450" s="1">
        <v>65535</v>
      </c>
      <c r="NG450" s="1">
        <v>65535</v>
      </c>
      <c r="NH450" s="1">
        <v>65535</v>
      </c>
      <c r="NI450" s="1">
        <v>65535</v>
      </c>
      <c r="NJ450" s="6">
        <f t="shared" si="319"/>
        <v>0</v>
      </c>
      <c r="NK450" s="3">
        <f t="shared" si="320"/>
        <v>0</v>
      </c>
      <c r="NL450" s="3">
        <f t="shared" si="321"/>
        <v>0</v>
      </c>
      <c r="NM450" s="3">
        <f t="shared" si="322"/>
        <v>0</v>
      </c>
      <c r="NN450" s="3">
        <f t="shared" si="323"/>
        <v>0</v>
      </c>
      <c r="NO450" s="3">
        <f t="shared" si="324"/>
        <v>0</v>
      </c>
      <c r="NP450" s="3">
        <f t="shared" si="325"/>
        <v>0.16129032258064516</v>
      </c>
      <c r="NQ450" s="3">
        <f t="shared" si="326"/>
        <v>1</v>
      </c>
      <c r="NR450" s="3">
        <f t="shared" si="327"/>
        <v>0.76666666666666672</v>
      </c>
      <c r="NS450" s="3">
        <f t="shared" si="328"/>
        <v>0.70967741935483875</v>
      </c>
      <c r="NT450" s="3">
        <f t="shared" si="329"/>
        <v>0</v>
      </c>
      <c r="NU450" s="3">
        <f t="shared" si="330"/>
        <v>0</v>
      </c>
      <c r="NV450" s="3">
        <f t="shared" si="331"/>
        <v>0.22191780821917809</v>
      </c>
      <c r="NW450" s="5" t="e">
        <f t="shared" si="332"/>
        <v>#N/A</v>
      </c>
      <c r="NX450" s="1" t="e">
        <f t="shared" si="333"/>
        <v>#N/A</v>
      </c>
      <c r="NY450" s="1" t="e">
        <f t="shared" si="334"/>
        <v>#N/A</v>
      </c>
      <c r="NZ450" s="1" t="e">
        <f t="shared" si="335"/>
        <v>#N/A</v>
      </c>
      <c r="OA450" s="1" t="e">
        <f t="shared" si="336"/>
        <v>#N/A</v>
      </c>
      <c r="OB450" s="1" t="e">
        <f t="shared" si="337"/>
        <v>#N/A</v>
      </c>
      <c r="OC450" s="1" t="e">
        <f t="shared" si="338"/>
        <v>#N/A</v>
      </c>
      <c r="OD450" s="1">
        <f t="shared" si="339"/>
        <v>19.690322580645155</v>
      </c>
      <c r="OE450" s="1">
        <f t="shared" si="340"/>
        <v>19.586956521739129</v>
      </c>
      <c r="OF450" s="1">
        <f t="shared" si="341"/>
        <v>20.104545454545459</v>
      </c>
      <c r="OG450" s="1" t="e">
        <f t="shared" si="342"/>
        <v>#N/A</v>
      </c>
      <c r="OH450" s="1" t="e">
        <f t="shared" si="343"/>
        <v>#N/A</v>
      </c>
      <c r="OI450" s="111" t="e">
        <f>NA()</f>
        <v>#N/A</v>
      </c>
      <c r="OJ450" s="112" t="e">
        <f>NA()</f>
        <v>#N/A</v>
      </c>
      <c r="OK450" s="112" t="e">
        <f>NA()</f>
        <v>#N/A</v>
      </c>
      <c r="OL450" s="112" t="e">
        <f>NA()</f>
        <v>#N/A</v>
      </c>
      <c r="OM450" s="112" t="e">
        <f>NA()</f>
        <v>#N/A</v>
      </c>
      <c r="ON450" s="112" t="e">
        <f>NA()</f>
        <v>#N/A</v>
      </c>
      <c r="OO450" s="112" t="e">
        <f>NA()</f>
        <v>#N/A</v>
      </c>
      <c r="OP450" s="112" t="e">
        <f>NA()</f>
        <v>#N/A</v>
      </c>
      <c r="OQ450" s="112" t="e">
        <f>NA()</f>
        <v>#N/A</v>
      </c>
      <c r="OR450" s="112" t="e">
        <f>NA()</f>
        <v>#N/A</v>
      </c>
      <c r="OS450" s="112" t="e">
        <f>NA()</f>
        <v>#N/A</v>
      </c>
      <c r="OT450" s="112" t="e">
        <f>NA()</f>
        <v>#N/A</v>
      </c>
      <c r="OU450" s="5" t="e">
        <f t="shared" si="392"/>
        <v>#N/A</v>
      </c>
      <c r="OV450" s="1" t="e">
        <f t="shared" si="393"/>
        <v>#N/A</v>
      </c>
      <c r="OW450" s="1" t="e">
        <f t="shared" si="394"/>
        <v>#N/A</v>
      </c>
      <c r="OX450" s="1" t="e">
        <f t="shared" si="395"/>
        <v>#N/A</v>
      </c>
      <c r="OY450" s="1" t="e">
        <f t="shared" si="396"/>
        <v>#N/A</v>
      </c>
      <c r="OZ450" s="1" t="e">
        <f t="shared" si="397"/>
        <v>#N/A</v>
      </c>
      <c r="PA450" s="1" t="e">
        <f t="shared" si="398"/>
        <v>#N/A</v>
      </c>
      <c r="PB450" s="1" t="e">
        <f t="shared" si="399"/>
        <v>#N/A</v>
      </c>
      <c r="PC450" s="1" t="e">
        <f t="shared" si="400"/>
        <v>#N/A</v>
      </c>
      <c r="PD450" s="1" t="e">
        <f t="shared" si="401"/>
        <v>#N/A</v>
      </c>
      <c r="PE450" s="1" t="e">
        <f t="shared" si="402"/>
        <v>#N/A</v>
      </c>
      <c r="PF450" s="1" t="e">
        <f t="shared" si="403"/>
        <v>#N/A</v>
      </c>
      <c r="PG450" s="111" t="e">
        <f>NA()</f>
        <v>#N/A</v>
      </c>
      <c r="PH450" s="112" t="e">
        <f>NA()</f>
        <v>#N/A</v>
      </c>
      <c r="PI450" s="112" t="e">
        <f>NA()</f>
        <v>#N/A</v>
      </c>
      <c r="PJ450" s="112" t="e">
        <f>NA()</f>
        <v>#N/A</v>
      </c>
      <c r="PK450" s="112" t="e">
        <f>NA()</f>
        <v>#N/A</v>
      </c>
      <c r="PL450" s="112" t="e">
        <f>NA()</f>
        <v>#N/A</v>
      </c>
      <c r="PM450" s="112" t="e">
        <f>NA()</f>
        <v>#N/A</v>
      </c>
      <c r="PN450" s="112" t="e">
        <f>NA()</f>
        <v>#N/A</v>
      </c>
      <c r="PO450" s="112" t="e">
        <f>NA()</f>
        <v>#N/A</v>
      </c>
      <c r="PP450" s="112" t="e">
        <f>NA()</f>
        <v>#N/A</v>
      </c>
      <c r="PQ450" s="112" t="e">
        <f>NA()</f>
        <v>#N/A</v>
      </c>
      <c r="PR450" s="137" t="e">
        <f>NA()</f>
        <v>#N/A</v>
      </c>
      <c r="PS450" s="5" t="e">
        <f t="array" ref="PS450">+IF(ISERROR($NW450)=FALSE,MIN(IF($H450:$AL450&lt;65534,$H450:$AL450,"")),NA())</f>
        <v>#N/A</v>
      </c>
      <c r="PT450" s="1" t="e">
        <f t="array" ref="PT450">+IF(ISERROR($NX450)=FALSE,MIN(IF($AM450:$BN450&lt;65534,$AM450:$BN450,"")),NA())</f>
        <v>#N/A</v>
      </c>
      <c r="PU450" s="1" t="e">
        <f t="array" ref="PU450">+IF(ISERROR($NY450)=FALSE,MIN(IF($BP450:$CT450&lt;65534,$BP450:$CT450,"")),NA())</f>
        <v>#N/A</v>
      </c>
      <c r="PV450" s="1" t="e">
        <f t="array" ref="PV450">+IF(ISERROR($NZ450)=FALSE,MIN(IF($CU450:$DX450&lt;65534,$CU450:$DX450,"")),NA())</f>
        <v>#N/A</v>
      </c>
      <c r="PW450" s="1" t="e">
        <f t="array" ref="PW450">+IF(ISERROR($OA450)=FALSE,MIN(IF($DY450:$FC450&lt;65534,$DY450:$FC450,"")),NA())</f>
        <v>#N/A</v>
      </c>
      <c r="PX450" s="1" t="e">
        <f t="array" ref="PX450">+IF(ISERROR($OB450)=FALSE,MIN(IF($FD450:$GG450&lt;65534,$FD450:$GG450,"")),NA())</f>
        <v>#N/A</v>
      </c>
      <c r="PY450" s="1" t="e">
        <f t="array" ref="PY450">+IF(ISERROR($OC450)=FALSE,MIN(IF($GH450:$HL450&lt;65534,$GH450:$HL450,"")),NA())</f>
        <v>#N/A</v>
      </c>
      <c r="PZ450" s="1">
        <f t="array" ref="PZ450">+IF(ISERROR($OD450)=FALSE,MIN(IF($HM450:$IQ450&lt;65534,$HM450:$IQ450,"")),NA())</f>
        <v>17.8</v>
      </c>
      <c r="QA450" s="1">
        <f t="array" ref="QA450">+IF(ISERROR($OE450)=FALSE,MIN(IF($IR450:$JU450&lt;65534,$IR450:$JU450,"")),NA())</f>
        <v>17.8</v>
      </c>
      <c r="QB450" s="1">
        <f t="array" ref="QB450">+IF(ISERROR($OF450)=FALSE,MIN(IF($JV450:$KZ450&lt;65534,$JV450:$KZ450,"")),NA())</f>
        <v>18.7</v>
      </c>
      <c r="QC450" s="1" t="e">
        <f t="array" ref="QC450">+IF(ISERROR($OG450)=FALSE,MIN(IF($LA450:$MD450&lt;65534,$LA450:$MD450,"")),NA())</f>
        <v>#N/A</v>
      </c>
      <c r="QD450" s="1" t="e">
        <f t="array" ref="QD450">+IF(ISERROR($OH450)=FALSE,MIN(IF($ME450:$NI450&lt;65534,$ME450:$NI450,"")),NA())</f>
        <v>#N/A</v>
      </c>
      <c r="QE450" s="5" t="e">
        <f t="shared" si="404"/>
        <v>#N/A</v>
      </c>
      <c r="QF450" s="1" t="e">
        <f t="shared" si="405"/>
        <v>#N/A</v>
      </c>
      <c r="QG450" s="1" t="e">
        <f t="shared" si="406"/>
        <v>#N/A</v>
      </c>
      <c r="QH450" s="1" t="e">
        <f t="shared" si="407"/>
        <v>#N/A</v>
      </c>
      <c r="QI450" s="1" t="e">
        <f t="shared" si="408"/>
        <v>#N/A</v>
      </c>
      <c r="QJ450" s="1" t="e">
        <f t="shared" si="409"/>
        <v>#N/A</v>
      </c>
      <c r="QK450" s="1" t="e">
        <f t="shared" si="410"/>
        <v>#N/A</v>
      </c>
      <c r="QL450" s="1" t="e">
        <f t="shared" si="411"/>
        <v>#N/A</v>
      </c>
      <c r="QM450" s="1" t="e">
        <f t="shared" si="412"/>
        <v>#N/A</v>
      </c>
      <c r="QN450" s="1" t="e">
        <f t="shared" si="413"/>
        <v>#N/A</v>
      </c>
      <c r="QO450" s="1" t="e">
        <f t="shared" si="414"/>
        <v>#N/A</v>
      </c>
      <c r="QP450" s="1" t="e">
        <f t="shared" si="415"/>
        <v>#N/A</v>
      </c>
      <c r="QQ450" s="5" t="s">
        <v>893</v>
      </c>
    </row>
    <row r="451" spans="1:459" s="1" customFormat="1" x14ac:dyDescent="0.2">
      <c r="A451" s="107">
        <v>23195230</v>
      </c>
      <c r="B451" s="108">
        <v>-73.107305555555556</v>
      </c>
      <c r="C451" s="108">
        <v>7.102611111111111</v>
      </c>
      <c r="D451" s="109">
        <v>970</v>
      </c>
      <c r="E451" s="110" t="s">
        <v>807</v>
      </c>
      <c r="F451" s="110" t="s">
        <v>562</v>
      </c>
      <c r="G451" s="110" t="s">
        <v>15</v>
      </c>
      <c r="H451" s="1">
        <v>65535</v>
      </c>
      <c r="I451" s="1">
        <v>19.899999999999999</v>
      </c>
      <c r="J451" s="1">
        <v>21</v>
      </c>
      <c r="K451" s="1">
        <v>20.7</v>
      </c>
      <c r="L451" s="1">
        <v>21.8</v>
      </c>
      <c r="M451" s="1">
        <v>21.4</v>
      </c>
      <c r="N451" s="1">
        <v>20.2</v>
      </c>
      <c r="O451" s="1">
        <v>20.3</v>
      </c>
      <c r="P451" s="1">
        <v>18.8</v>
      </c>
      <c r="Q451" s="1">
        <v>19</v>
      </c>
      <c r="R451" s="1">
        <v>19.3</v>
      </c>
      <c r="S451" s="1">
        <v>18.899999999999999</v>
      </c>
      <c r="T451" s="1">
        <v>18.899999999999999</v>
      </c>
      <c r="U451" s="1">
        <v>19.100000000000001</v>
      </c>
      <c r="V451" s="1">
        <v>20.2</v>
      </c>
      <c r="W451" s="1">
        <v>20.7</v>
      </c>
      <c r="X451" s="1">
        <v>19.7</v>
      </c>
      <c r="Y451" s="1">
        <v>20.2</v>
      </c>
      <c r="Z451" s="1">
        <v>20.6</v>
      </c>
      <c r="AA451" s="1">
        <v>20.7</v>
      </c>
      <c r="AB451" s="1">
        <v>20.3</v>
      </c>
      <c r="AC451" s="1">
        <v>20.399999999999999</v>
      </c>
      <c r="AD451" s="1">
        <v>21.9</v>
      </c>
      <c r="AE451" s="1">
        <v>21.7</v>
      </c>
      <c r="AF451" s="1">
        <v>21.9</v>
      </c>
      <c r="AG451" s="1">
        <v>20.8</v>
      </c>
      <c r="AH451" s="1">
        <v>21.7</v>
      </c>
      <c r="AI451" s="1">
        <v>19.399999999999999</v>
      </c>
      <c r="AJ451" s="1">
        <v>19.5</v>
      </c>
      <c r="AK451" s="1">
        <v>20.399999999999999</v>
      </c>
      <c r="AL451" s="1">
        <v>20.100000000000001</v>
      </c>
      <c r="AM451" s="1">
        <v>65535</v>
      </c>
      <c r="AN451" s="1">
        <v>20.399999999999999</v>
      </c>
      <c r="AO451" s="1">
        <v>20.399999999999999</v>
      </c>
      <c r="AP451" s="1">
        <v>20.9</v>
      </c>
      <c r="AQ451" s="1">
        <v>21.8</v>
      </c>
      <c r="AR451" s="1">
        <v>21.1</v>
      </c>
      <c r="AS451" s="1">
        <v>21.1</v>
      </c>
      <c r="AT451" s="1">
        <v>20.8</v>
      </c>
      <c r="AU451" s="1">
        <v>20.6</v>
      </c>
      <c r="AV451" s="1">
        <v>21.2</v>
      </c>
      <c r="AW451" s="1">
        <v>21.8</v>
      </c>
      <c r="AX451" s="1">
        <v>21.7</v>
      </c>
      <c r="AY451" s="1">
        <v>21.8</v>
      </c>
      <c r="AZ451" s="1">
        <v>21.8</v>
      </c>
      <c r="BA451" s="1">
        <v>20.399999999999999</v>
      </c>
      <c r="BB451" s="1">
        <v>21.4</v>
      </c>
      <c r="BC451" s="1">
        <v>20.2</v>
      </c>
      <c r="BD451" s="1">
        <v>21.2</v>
      </c>
      <c r="BE451" s="1">
        <v>21.7</v>
      </c>
      <c r="BF451" s="1">
        <v>19.8</v>
      </c>
      <c r="BG451" s="1">
        <v>20</v>
      </c>
      <c r="BH451" s="1">
        <v>20.7</v>
      </c>
      <c r="BI451" s="1">
        <v>20.9</v>
      </c>
      <c r="BJ451" s="1">
        <v>20.6</v>
      </c>
      <c r="BK451" s="1">
        <v>19.899999999999999</v>
      </c>
      <c r="BL451" s="1">
        <v>19.899999999999999</v>
      </c>
      <c r="BM451" s="1">
        <v>19.8</v>
      </c>
      <c r="BN451" s="1">
        <v>19.5</v>
      </c>
      <c r="BO451" s="102"/>
      <c r="BP451" s="1">
        <v>20.3</v>
      </c>
      <c r="BQ451" s="1">
        <v>12.5</v>
      </c>
      <c r="BR451" s="1">
        <v>20.3</v>
      </c>
      <c r="BS451" s="1">
        <v>20.6</v>
      </c>
      <c r="BT451" s="1">
        <v>20.2</v>
      </c>
      <c r="BU451" s="1">
        <v>20.7</v>
      </c>
      <c r="BV451" s="1">
        <v>20.8</v>
      </c>
      <c r="BW451" s="1">
        <v>20.5</v>
      </c>
      <c r="BX451" s="1">
        <v>20.5</v>
      </c>
      <c r="BY451" s="1">
        <v>21.5</v>
      </c>
      <c r="BZ451" s="1">
        <v>20.399999999999999</v>
      </c>
      <c r="CA451" s="1">
        <v>21</v>
      </c>
      <c r="CB451" s="1">
        <v>19.899999999999999</v>
      </c>
      <c r="CC451" s="1">
        <v>20.2</v>
      </c>
      <c r="CD451" s="1">
        <v>21.9</v>
      </c>
      <c r="CE451" s="1">
        <v>21.9</v>
      </c>
      <c r="CF451" s="1">
        <v>20.5</v>
      </c>
      <c r="CG451" s="1">
        <v>21.1</v>
      </c>
      <c r="CH451" s="1">
        <v>19.8</v>
      </c>
      <c r="CI451" s="1">
        <v>20.3</v>
      </c>
      <c r="CJ451" s="1">
        <v>20.8</v>
      </c>
      <c r="CK451" s="1">
        <v>19.8</v>
      </c>
      <c r="CL451" s="1">
        <v>19.100000000000001</v>
      </c>
      <c r="CM451" s="1">
        <v>19.5</v>
      </c>
      <c r="CN451" s="1">
        <v>18.7</v>
      </c>
      <c r="CO451" s="1">
        <v>21.1</v>
      </c>
      <c r="CP451" s="1">
        <v>20.7</v>
      </c>
      <c r="CQ451" s="1">
        <v>20.9</v>
      </c>
      <c r="CR451" s="1">
        <v>20.2</v>
      </c>
      <c r="CS451" s="1">
        <v>20.100000000000001</v>
      </c>
      <c r="CT451" s="1">
        <v>20.6</v>
      </c>
      <c r="CU451" s="1">
        <v>19.2</v>
      </c>
      <c r="CV451" s="1">
        <v>19.8</v>
      </c>
      <c r="CW451" s="1">
        <v>20.100000000000001</v>
      </c>
      <c r="CX451" s="1">
        <v>19.8</v>
      </c>
      <c r="CY451" s="1">
        <v>20.8</v>
      </c>
      <c r="CZ451" s="1">
        <v>20.8</v>
      </c>
      <c r="DA451" s="1">
        <v>20.5</v>
      </c>
      <c r="DB451" s="1">
        <v>20.2</v>
      </c>
      <c r="DC451" s="1">
        <v>20.7</v>
      </c>
      <c r="DD451" s="1">
        <v>19.600000000000001</v>
      </c>
      <c r="DE451" s="1">
        <v>20</v>
      </c>
      <c r="DF451" s="1">
        <v>21.1</v>
      </c>
      <c r="DG451" s="1">
        <v>21.3</v>
      </c>
      <c r="DH451" s="1">
        <v>20.2</v>
      </c>
      <c r="DI451" s="1">
        <v>20.2</v>
      </c>
      <c r="DJ451" s="1">
        <v>20.399999999999999</v>
      </c>
      <c r="DK451" s="1">
        <v>21.1</v>
      </c>
      <c r="DL451" s="1">
        <v>21.1</v>
      </c>
      <c r="DM451" s="1">
        <v>19.8</v>
      </c>
      <c r="DN451" s="1">
        <v>20</v>
      </c>
      <c r="DO451" s="1">
        <v>19.3</v>
      </c>
      <c r="DP451" s="1">
        <v>19</v>
      </c>
      <c r="DQ451" s="1">
        <v>19.2</v>
      </c>
      <c r="DR451" s="1">
        <v>20.100000000000001</v>
      </c>
      <c r="DS451" s="1">
        <v>20.3</v>
      </c>
      <c r="DT451" s="1">
        <v>20.5</v>
      </c>
      <c r="DU451" s="1">
        <v>20.8</v>
      </c>
      <c r="DV451" s="1">
        <v>19.8</v>
      </c>
      <c r="DW451" s="1">
        <v>20.8</v>
      </c>
      <c r="DX451" s="1">
        <v>20.9</v>
      </c>
      <c r="DY451" s="1">
        <v>20.9</v>
      </c>
      <c r="DZ451" s="1">
        <v>20.9</v>
      </c>
      <c r="EA451" s="1">
        <v>20.8</v>
      </c>
      <c r="EB451" s="1">
        <v>21.5</v>
      </c>
      <c r="EC451" s="1">
        <v>21.1</v>
      </c>
      <c r="ED451" s="1">
        <v>21.2</v>
      </c>
      <c r="EE451" s="1">
        <v>22.1</v>
      </c>
      <c r="EF451" s="1">
        <v>20.8</v>
      </c>
      <c r="EG451" s="1">
        <v>20.5</v>
      </c>
      <c r="EH451" s="1">
        <v>19.600000000000001</v>
      </c>
      <c r="EI451" s="1">
        <v>20.100000000000001</v>
      </c>
      <c r="EJ451" s="1">
        <v>20.399999999999999</v>
      </c>
      <c r="EK451" s="1">
        <v>20.399999999999999</v>
      </c>
      <c r="EL451" s="1">
        <v>20.3</v>
      </c>
      <c r="EM451" s="1">
        <v>20.5</v>
      </c>
      <c r="EN451" s="1">
        <v>19.8</v>
      </c>
      <c r="EO451" s="1">
        <v>19.7</v>
      </c>
      <c r="EP451" s="1">
        <v>18.8</v>
      </c>
      <c r="EQ451" s="1">
        <v>19.8</v>
      </c>
      <c r="ER451" s="1">
        <v>20.399999999999999</v>
      </c>
      <c r="ES451" s="1">
        <v>19.899999999999999</v>
      </c>
      <c r="ET451" s="1">
        <v>20.2</v>
      </c>
      <c r="EU451" s="1">
        <v>19.600000000000001</v>
      </c>
      <c r="EV451" s="1">
        <v>19.399999999999999</v>
      </c>
      <c r="EW451" s="1">
        <v>20.9</v>
      </c>
      <c r="EX451" s="1">
        <v>19.5</v>
      </c>
      <c r="EY451" s="1">
        <v>19.7</v>
      </c>
      <c r="EZ451" s="1">
        <v>20.6</v>
      </c>
      <c r="FA451" s="1">
        <v>19.8</v>
      </c>
      <c r="FB451" s="1">
        <v>19.100000000000001</v>
      </c>
      <c r="FC451" s="1">
        <v>20.100000000000001</v>
      </c>
      <c r="FD451" s="1">
        <v>20.100000000000001</v>
      </c>
      <c r="FE451" s="1">
        <v>20.2</v>
      </c>
      <c r="FF451" s="1">
        <v>19.7</v>
      </c>
      <c r="FG451" s="1">
        <v>20.6</v>
      </c>
      <c r="FH451" s="1">
        <v>20.100000000000001</v>
      </c>
      <c r="FI451" s="1">
        <v>20.3</v>
      </c>
      <c r="FJ451" s="1">
        <v>19.899999999999999</v>
      </c>
      <c r="FK451" s="1">
        <v>18.7</v>
      </c>
      <c r="FL451" s="1">
        <v>20.2</v>
      </c>
      <c r="FM451" s="1">
        <v>20.8</v>
      </c>
      <c r="FN451" s="1">
        <v>20.3</v>
      </c>
      <c r="FO451" s="1">
        <v>19.8</v>
      </c>
      <c r="FP451" s="1">
        <v>20.399999999999999</v>
      </c>
      <c r="FQ451" s="1">
        <v>20.3</v>
      </c>
      <c r="FR451" s="1">
        <v>20.100000000000001</v>
      </c>
      <c r="FS451" s="1">
        <v>20.399999999999999</v>
      </c>
      <c r="FT451" s="1">
        <v>19.8</v>
      </c>
      <c r="FU451" s="1">
        <v>21</v>
      </c>
      <c r="FV451" s="1">
        <v>20.8</v>
      </c>
      <c r="FW451" s="1">
        <v>20.9</v>
      </c>
      <c r="FX451" s="1">
        <v>20.8</v>
      </c>
      <c r="FY451" s="1">
        <v>20.399999999999999</v>
      </c>
      <c r="FZ451" s="1">
        <v>20.7</v>
      </c>
      <c r="GA451" s="1">
        <v>19.899999999999999</v>
      </c>
      <c r="GB451" s="1">
        <v>19.2</v>
      </c>
      <c r="GC451" s="1">
        <v>20</v>
      </c>
      <c r="GD451" s="1">
        <v>20.2</v>
      </c>
      <c r="GE451" s="1">
        <v>20.2</v>
      </c>
      <c r="GF451" s="1">
        <v>20.7</v>
      </c>
      <c r="GG451" s="1">
        <v>20.9</v>
      </c>
      <c r="GH451" s="1">
        <v>20.8</v>
      </c>
      <c r="GI451" s="1">
        <v>19.3</v>
      </c>
      <c r="GJ451" s="1">
        <v>19.600000000000001</v>
      </c>
      <c r="GK451" s="1">
        <v>19.899999999999999</v>
      </c>
      <c r="GL451" s="1">
        <v>21.5</v>
      </c>
      <c r="GM451" s="1">
        <v>19.600000000000001</v>
      </c>
      <c r="GN451" s="1">
        <v>19.899999999999999</v>
      </c>
      <c r="GO451" s="1">
        <v>20.8</v>
      </c>
      <c r="GP451" s="1">
        <v>19.100000000000001</v>
      </c>
      <c r="GQ451" s="1">
        <v>19.8</v>
      </c>
      <c r="GR451" s="1">
        <v>19</v>
      </c>
      <c r="GS451" s="1">
        <v>19.2</v>
      </c>
      <c r="GT451" s="1">
        <v>19.7</v>
      </c>
      <c r="GU451" s="1">
        <v>19.600000000000001</v>
      </c>
      <c r="GV451" s="1">
        <v>19.5</v>
      </c>
      <c r="GW451" s="1">
        <v>19.2</v>
      </c>
      <c r="GX451" s="1">
        <v>19.2</v>
      </c>
      <c r="GY451" s="1">
        <v>20.100000000000001</v>
      </c>
      <c r="GZ451" s="1">
        <v>20.6</v>
      </c>
      <c r="HA451" s="1">
        <v>20.6</v>
      </c>
      <c r="HB451" s="1">
        <v>21.1</v>
      </c>
      <c r="HC451" s="1">
        <v>20</v>
      </c>
      <c r="HD451" s="1">
        <v>20.100000000000001</v>
      </c>
      <c r="HE451" s="1">
        <v>20</v>
      </c>
      <c r="HF451" s="1">
        <v>18.399999999999999</v>
      </c>
      <c r="HG451" s="1">
        <v>19.899999999999999</v>
      </c>
      <c r="HH451" s="1">
        <v>19.5</v>
      </c>
      <c r="HI451" s="1">
        <v>19.2</v>
      </c>
      <c r="HJ451" s="1">
        <v>19.399999999999999</v>
      </c>
      <c r="HK451" s="1">
        <v>19.399999999999999</v>
      </c>
      <c r="HL451" s="1">
        <v>20.399999999999999</v>
      </c>
      <c r="HM451" s="1">
        <v>20.5</v>
      </c>
      <c r="HN451" s="1">
        <v>20.399999999999999</v>
      </c>
      <c r="HO451" s="1">
        <v>20.8</v>
      </c>
      <c r="HP451" s="1">
        <v>18.399999999999999</v>
      </c>
      <c r="HQ451" s="1">
        <v>19.3</v>
      </c>
      <c r="HR451" s="1">
        <v>19.899999999999999</v>
      </c>
      <c r="HS451" s="1">
        <v>19.600000000000001</v>
      </c>
      <c r="HT451" s="1">
        <v>20.3</v>
      </c>
      <c r="HU451" s="1">
        <v>19.8</v>
      </c>
      <c r="HV451" s="1">
        <v>20.9</v>
      </c>
      <c r="HW451" s="1">
        <v>20.8</v>
      </c>
      <c r="HX451" s="1">
        <v>19.100000000000001</v>
      </c>
      <c r="HY451" s="1">
        <v>20.8</v>
      </c>
      <c r="HZ451" s="1">
        <v>19.5</v>
      </c>
      <c r="IA451" s="1">
        <v>18.600000000000001</v>
      </c>
      <c r="IB451" s="1">
        <v>19.399999999999999</v>
      </c>
      <c r="IC451" s="1">
        <v>18.3</v>
      </c>
      <c r="ID451" s="1">
        <v>20.3</v>
      </c>
      <c r="IE451" s="1">
        <v>18.899999999999999</v>
      </c>
      <c r="IF451" s="1">
        <v>18.5</v>
      </c>
      <c r="IG451" s="1">
        <v>19.100000000000001</v>
      </c>
      <c r="IH451" s="1">
        <v>20.8</v>
      </c>
      <c r="II451" s="1">
        <v>20.9</v>
      </c>
      <c r="IJ451" s="1">
        <v>19.899999999999999</v>
      </c>
      <c r="IK451" s="1">
        <v>19.600000000000001</v>
      </c>
      <c r="IL451" s="1">
        <v>20.2</v>
      </c>
      <c r="IM451" s="1">
        <v>20.7</v>
      </c>
      <c r="IN451" s="1">
        <v>20.100000000000001</v>
      </c>
      <c r="IO451" s="1">
        <v>19.7</v>
      </c>
      <c r="IP451" s="1">
        <v>20.9</v>
      </c>
      <c r="IQ451" s="1">
        <v>21</v>
      </c>
      <c r="IR451" s="1">
        <v>20.5</v>
      </c>
      <c r="IS451" s="1">
        <v>20.399999999999999</v>
      </c>
      <c r="IT451" s="1">
        <v>19.600000000000001</v>
      </c>
      <c r="IU451" s="1">
        <v>19.3</v>
      </c>
      <c r="IV451" s="1">
        <v>20.2</v>
      </c>
      <c r="IW451" s="1">
        <v>20.3</v>
      </c>
      <c r="IX451" s="1">
        <v>19.2</v>
      </c>
      <c r="IY451" s="1">
        <v>20.8</v>
      </c>
      <c r="IZ451" s="1">
        <v>18.899999999999999</v>
      </c>
      <c r="JA451" s="1">
        <v>20.6</v>
      </c>
      <c r="JB451" s="1">
        <v>20.5</v>
      </c>
      <c r="JC451" s="1">
        <v>20</v>
      </c>
      <c r="JD451" s="1">
        <v>20.100000000000001</v>
      </c>
      <c r="JE451" s="1">
        <v>21.3</v>
      </c>
      <c r="JF451" s="1">
        <v>21</v>
      </c>
      <c r="JG451" s="1">
        <v>21.2</v>
      </c>
      <c r="JH451" s="1">
        <v>20.100000000000001</v>
      </c>
      <c r="JI451" s="1">
        <v>19.399999999999999</v>
      </c>
      <c r="JJ451" s="1">
        <v>19.399999999999999</v>
      </c>
      <c r="JK451" s="1">
        <v>19.5</v>
      </c>
      <c r="JL451" s="1">
        <v>18.899999999999999</v>
      </c>
      <c r="JM451" s="1">
        <v>18.100000000000001</v>
      </c>
      <c r="JN451" s="1">
        <v>19</v>
      </c>
      <c r="JO451" s="1">
        <v>17.899999999999999</v>
      </c>
      <c r="JP451" s="1">
        <v>19.5</v>
      </c>
      <c r="JQ451" s="1">
        <v>18.3</v>
      </c>
      <c r="JR451" s="1">
        <v>18.899999999999999</v>
      </c>
      <c r="JS451" s="1">
        <v>19.7</v>
      </c>
      <c r="JT451" s="1">
        <v>19.5</v>
      </c>
      <c r="JU451" s="1">
        <v>18.600000000000001</v>
      </c>
      <c r="JV451" s="1">
        <v>20.3</v>
      </c>
      <c r="JW451" s="1">
        <v>19.3</v>
      </c>
      <c r="JX451" s="1">
        <v>19.8</v>
      </c>
      <c r="JY451" s="1">
        <v>19</v>
      </c>
      <c r="JZ451" s="1">
        <v>19.8</v>
      </c>
      <c r="KA451" s="1">
        <v>20.100000000000001</v>
      </c>
      <c r="KB451" s="1">
        <v>20.100000000000001</v>
      </c>
      <c r="KC451" s="1">
        <v>19.600000000000001</v>
      </c>
      <c r="KD451" s="1">
        <v>19.100000000000001</v>
      </c>
      <c r="KE451" s="1">
        <v>18.899999999999999</v>
      </c>
      <c r="KF451" s="1">
        <v>19.8</v>
      </c>
      <c r="KG451" s="1">
        <v>20.3</v>
      </c>
      <c r="KH451" s="1">
        <v>20</v>
      </c>
      <c r="KI451" s="1">
        <v>19.7</v>
      </c>
      <c r="KJ451" s="1">
        <v>19.2</v>
      </c>
      <c r="KK451" s="1">
        <v>19.899999999999999</v>
      </c>
      <c r="KL451" s="1">
        <v>20.2</v>
      </c>
      <c r="KM451" s="1">
        <v>18.399999999999999</v>
      </c>
      <c r="KN451" s="1">
        <v>18.399999999999999</v>
      </c>
      <c r="KO451" s="1">
        <v>19.3</v>
      </c>
      <c r="KP451" s="1">
        <v>19.5</v>
      </c>
      <c r="KQ451" s="1">
        <v>19</v>
      </c>
      <c r="KR451" s="1">
        <v>19.100000000000001</v>
      </c>
      <c r="KS451" s="1">
        <v>19.5</v>
      </c>
      <c r="KT451" s="1">
        <v>19.2</v>
      </c>
      <c r="KU451" s="1">
        <v>19.8</v>
      </c>
      <c r="KV451" s="1">
        <v>19.3</v>
      </c>
      <c r="KW451" s="1">
        <v>18.7</v>
      </c>
      <c r="KX451" s="1">
        <v>19.3</v>
      </c>
      <c r="KY451" s="1">
        <v>20.399999999999999</v>
      </c>
      <c r="KZ451" s="1">
        <v>19.7</v>
      </c>
      <c r="LA451" s="1">
        <v>19.899999999999999</v>
      </c>
      <c r="LB451" s="1">
        <v>20.100000000000001</v>
      </c>
      <c r="LC451" s="1">
        <v>18.7</v>
      </c>
      <c r="LD451" s="1">
        <v>20.2</v>
      </c>
      <c r="LE451" s="1">
        <v>21</v>
      </c>
      <c r="LF451" s="1">
        <v>19.899999999999999</v>
      </c>
      <c r="LG451" s="1">
        <v>20.6</v>
      </c>
      <c r="LH451" s="1">
        <v>20.6</v>
      </c>
      <c r="LI451" s="1">
        <v>19.2</v>
      </c>
      <c r="LJ451" s="1">
        <v>20.7</v>
      </c>
      <c r="LK451" s="1">
        <v>19.100000000000001</v>
      </c>
      <c r="LL451" s="1">
        <v>20</v>
      </c>
      <c r="LM451" s="1">
        <v>19.5</v>
      </c>
      <c r="LN451" s="1">
        <v>19.3</v>
      </c>
      <c r="LO451" s="1">
        <v>18.8</v>
      </c>
      <c r="LP451" s="1">
        <v>19.5</v>
      </c>
      <c r="LQ451" s="1">
        <v>19.100000000000001</v>
      </c>
      <c r="LR451" s="1">
        <v>19.399999999999999</v>
      </c>
      <c r="LS451" s="1">
        <v>20.100000000000001</v>
      </c>
      <c r="LT451" s="1">
        <v>19.5</v>
      </c>
      <c r="LU451" s="1">
        <v>19.7</v>
      </c>
      <c r="LV451" s="1">
        <v>18.5</v>
      </c>
      <c r="LW451" s="1">
        <v>19.100000000000001</v>
      </c>
      <c r="LX451" s="1">
        <v>19.3</v>
      </c>
      <c r="LY451" s="1">
        <v>19.399999999999999</v>
      </c>
      <c r="LZ451" s="1">
        <v>20</v>
      </c>
      <c r="MA451" s="1">
        <v>20.6</v>
      </c>
      <c r="MB451" s="1">
        <v>20.7</v>
      </c>
      <c r="MC451" s="1">
        <v>20</v>
      </c>
      <c r="MD451" s="1">
        <v>19.3</v>
      </c>
      <c r="ME451" s="1">
        <v>65535</v>
      </c>
      <c r="MF451" s="1">
        <v>65535</v>
      </c>
      <c r="MG451" s="1">
        <v>65535</v>
      </c>
      <c r="MH451" s="1">
        <v>65535</v>
      </c>
      <c r="MI451" s="1">
        <v>65535</v>
      </c>
      <c r="MJ451" s="1">
        <v>65535</v>
      </c>
      <c r="MK451" s="1">
        <v>65535</v>
      </c>
      <c r="ML451" s="1">
        <v>65535</v>
      </c>
      <c r="MM451" s="1">
        <v>65535</v>
      </c>
      <c r="MN451" s="1">
        <v>65535</v>
      </c>
      <c r="MO451" s="1">
        <v>65535</v>
      </c>
      <c r="MP451" s="1">
        <v>65535</v>
      </c>
      <c r="MQ451" s="1">
        <v>65535</v>
      </c>
      <c r="MR451" s="1">
        <v>65535</v>
      </c>
      <c r="MS451" s="1">
        <v>65535</v>
      </c>
      <c r="MT451" s="1">
        <v>65535</v>
      </c>
      <c r="MU451" s="1">
        <v>65535</v>
      </c>
      <c r="MV451" s="1">
        <v>65535</v>
      </c>
      <c r="MW451" s="1">
        <v>65535</v>
      </c>
      <c r="MX451" s="1">
        <v>65535</v>
      </c>
      <c r="MY451" s="1">
        <v>65535</v>
      </c>
      <c r="MZ451" s="1">
        <v>65535</v>
      </c>
      <c r="NA451" s="1">
        <v>65535</v>
      </c>
      <c r="NB451" s="1">
        <v>65535</v>
      </c>
      <c r="NC451" s="1">
        <v>65535</v>
      </c>
      <c r="ND451" s="1">
        <v>65535</v>
      </c>
      <c r="NE451" s="1">
        <v>65535</v>
      </c>
      <c r="NF451" s="1">
        <v>65535</v>
      </c>
      <c r="NG451" s="1">
        <v>65535</v>
      </c>
      <c r="NH451" s="1">
        <v>65535</v>
      </c>
      <c r="NI451" s="1">
        <v>20.2</v>
      </c>
      <c r="NJ451" s="6">
        <f t="shared" ref="NJ451:NJ486" si="416">+COUNTIF($H451:$AL451,"&lt;65534")/COUNTA($H$1:$AL$1)</f>
        <v>0.967741935483871</v>
      </c>
      <c r="NK451" s="3">
        <f t="shared" ref="NK451:NK486" si="417">+COUNTIF($AM451:$BO451,"&lt;65534")/COUNTA($AM$1:$BO$1)</f>
        <v>0.9642857142857143</v>
      </c>
      <c r="NL451" s="3">
        <f t="shared" ref="NL451:NL486" si="418">+COUNTIF($BP451:$CT451,"&lt;65534")/COUNTA($BP$1:$CT$1)</f>
        <v>1</v>
      </c>
      <c r="NM451" s="3">
        <f t="shared" ref="NM451:NM486" si="419">+COUNTIF($CU451:$DX451,"&lt;65534")/COUNTA($CU$1:$DX$1)</f>
        <v>1</v>
      </c>
      <c r="NN451" s="3">
        <f t="shared" ref="NN451:NN486" si="420">+COUNTIF($DY451:$FC451,"&lt;65534")/COUNTA($DY$1:$FC$1)</f>
        <v>1</v>
      </c>
      <c r="NO451" s="3">
        <f t="shared" ref="NO451:NO486" si="421">+COUNTIF($FD451:$GG451,"&lt;65534")/COUNTA($FD$1:$GG$1)</f>
        <v>1</v>
      </c>
      <c r="NP451" s="3">
        <f t="shared" ref="NP451:NP486" si="422">+COUNTIF($GH451:$HL451,"&lt;65534")/COUNTA($GH$1:$HL$1)</f>
        <v>1</v>
      </c>
      <c r="NQ451" s="3">
        <f t="shared" ref="NQ451:NQ486" si="423">+COUNTIF($HM451:$IQ451,"&lt;65534")/COUNTA($HM$1:$IQ$1)</f>
        <v>1</v>
      </c>
      <c r="NR451" s="3">
        <f t="shared" ref="NR451:NR486" si="424">+COUNTIF($IR451:$JU451,"&lt;65534")/COUNTA($IR$1:$JU$1)</f>
        <v>1</v>
      </c>
      <c r="NS451" s="3">
        <f t="shared" ref="NS451:NS486" si="425">+COUNTIF($JV451:$KZ451,"&lt;65534")/COUNTA($JV$1:$KZ$1)</f>
        <v>1</v>
      </c>
      <c r="NT451" s="3">
        <f t="shared" ref="NT451:NT486" si="426">+COUNTIF($LA451:$MD451,"&lt;65534")/COUNTA($LA$1:$MD$1)</f>
        <v>1</v>
      </c>
      <c r="NU451" s="3">
        <f t="shared" ref="NU451:NU486" si="427">+COUNTIF($ME451:$NI451,"&lt;65534")/COUNTA($ME$1:$NI$1)</f>
        <v>3.2258064516129031E-2</v>
      </c>
      <c r="NV451" s="3">
        <f t="shared" ref="NV451:NV486" si="428">+COUNTIF($H451:$NI451,"&lt;65534")/COUNTA($H$1:$NI$1)</f>
        <v>0.9123287671232877</v>
      </c>
      <c r="NW451" s="5">
        <f t="shared" ref="NW451:NW486" si="429">+IF(NJ451&gt;=0.5,AVERAGEIF($H451:$AL451,"&lt;65534",$H451:$AL451),NA())</f>
        <v>20.316666666666663</v>
      </c>
      <c r="NX451" s="1">
        <f t="shared" ref="NX451:NX486" si="430">+IF(NK451&gt;=0.5,AVERAGEIF($AM451:$BO451,"&lt;65534",$AM451:$BO451),NA())</f>
        <v>20.792592592592587</v>
      </c>
      <c r="NY451" s="1">
        <f t="shared" ref="NY451:NY486" si="431">+IF(NL451&gt;=0.5,AVERAGEIF($BP451:$CT451,"&lt;65534",$BP451:$CT451),NA())</f>
        <v>20.20645161290323</v>
      </c>
      <c r="NZ451" s="1">
        <f t="shared" ref="NZ451:NZ486" si="432">+IF(NM451&gt;=0.5,AVERAGEIF($CU451:$DX451,"&lt;65534",$CU451:$DX451),NA())</f>
        <v>20.246666666666663</v>
      </c>
      <c r="OA451" s="1">
        <f t="shared" ref="OA451:OA486" si="433">+IF(NN451&gt;=0.5,AVERAGEIF($DY451:$FC451,"&lt;65534",$DY451:$FC451),NA())</f>
        <v>20.270967741935483</v>
      </c>
      <c r="OB451" s="1">
        <f t="shared" ref="OB451:OB486" si="434">+IF(NO451&gt;=0.5,AVERAGEIF($FD451:$GG451,"&lt;65534",$FD451:$GG451),NA())</f>
        <v>20.246666666666666</v>
      </c>
      <c r="OC451" s="1">
        <f t="shared" ref="OC451:OC486" si="435">+IF(NP451&gt;=0.5,AVERAGEIF($GH451:$HL451,"&lt;65534",$GH451:$HL451),NA())</f>
        <v>19.819354838709682</v>
      </c>
      <c r="OD451" s="1">
        <f t="shared" ref="OD451:OD486" si="436">+IF(NQ451&gt;=0.5,AVERAGEIF($HM451:$IQ451,"&lt;65534",$HM451:$IQ451),NA())</f>
        <v>19.903225806451616</v>
      </c>
      <c r="OE451" s="1">
        <f t="shared" ref="OE451:OE486" si="437">+IF(NR451&gt;=0.5,AVERAGEIF($IR451:$JU451,"&lt;65534",$IR451:$JU451),NA())</f>
        <v>19.690000000000001</v>
      </c>
      <c r="OF451" s="1">
        <f t="shared" ref="OF451:OF486" si="438">+IF(NS451&gt;=0.5,AVERAGEIF($JV451:$KZ451,"&lt;65534",$JV451:$KZ451),NA())</f>
        <v>19.506451612903223</v>
      </c>
      <c r="OG451" s="1">
        <f t="shared" ref="OG451:OG486" si="439">+IF(NT451&gt;=0.5,AVERAGEIF($LA451:$MD451,"&lt;65534",$LA451:$MD451),NA())</f>
        <v>19.72666666666667</v>
      </c>
      <c r="OH451" s="1" t="e">
        <f t="shared" ref="OH451:OH486" si="440">+IF(NU451&gt;=0.5,AVERAGEIF($ME451:$NI451,"&lt;65534",$ME451:$NI451),NA())</f>
        <v>#N/A</v>
      </c>
      <c r="OI451" s="111" t="e">
        <f>NA()</f>
        <v>#N/A</v>
      </c>
      <c r="OJ451" s="112" t="e">
        <f>NA()</f>
        <v>#N/A</v>
      </c>
      <c r="OK451" s="112" t="e">
        <f>NA()</f>
        <v>#N/A</v>
      </c>
      <c r="OL451" s="112" t="e">
        <f>NA()</f>
        <v>#N/A</v>
      </c>
      <c r="OM451" s="112" t="e">
        <f>NA()</f>
        <v>#N/A</v>
      </c>
      <c r="ON451" s="112" t="e">
        <f>NA()</f>
        <v>#N/A</v>
      </c>
      <c r="OO451" s="112" t="e">
        <f>NA()</f>
        <v>#N/A</v>
      </c>
      <c r="OP451" s="112" t="e">
        <f>NA()</f>
        <v>#N/A</v>
      </c>
      <c r="OQ451" s="112" t="e">
        <f>NA()</f>
        <v>#N/A</v>
      </c>
      <c r="OR451" s="112" t="e">
        <f>NA()</f>
        <v>#N/A</v>
      </c>
      <c r="OS451" s="112" t="e">
        <f>NA()</f>
        <v>#N/A</v>
      </c>
      <c r="OT451" s="112" t="e">
        <f>NA()</f>
        <v>#N/A</v>
      </c>
      <c r="OU451" s="5" t="e">
        <f t="shared" si="392"/>
        <v>#N/A</v>
      </c>
      <c r="OV451" s="1" t="e">
        <f t="shared" si="393"/>
        <v>#N/A</v>
      </c>
      <c r="OW451" s="1" t="e">
        <f t="shared" si="394"/>
        <v>#N/A</v>
      </c>
      <c r="OX451" s="1" t="e">
        <f t="shared" si="395"/>
        <v>#N/A</v>
      </c>
      <c r="OY451" s="1" t="e">
        <f t="shared" si="396"/>
        <v>#N/A</v>
      </c>
      <c r="OZ451" s="1" t="e">
        <f t="shared" si="397"/>
        <v>#N/A</v>
      </c>
      <c r="PA451" s="1" t="e">
        <f t="shared" si="398"/>
        <v>#N/A</v>
      </c>
      <c r="PB451" s="1" t="e">
        <f t="shared" si="399"/>
        <v>#N/A</v>
      </c>
      <c r="PC451" s="1" t="e">
        <f t="shared" si="400"/>
        <v>#N/A</v>
      </c>
      <c r="PD451" s="1" t="e">
        <f t="shared" si="401"/>
        <v>#N/A</v>
      </c>
      <c r="PE451" s="1" t="e">
        <f t="shared" si="402"/>
        <v>#N/A</v>
      </c>
      <c r="PF451" s="1" t="e">
        <f t="shared" si="403"/>
        <v>#N/A</v>
      </c>
      <c r="PG451" s="111" t="e">
        <f>NA()</f>
        <v>#N/A</v>
      </c>
      <c r="PH451" s="112" t="e">
        <f>NA()</f>
        <v>#N/A</v>
      </c>
      <c r="PI451" s="112" t="e">
        <f>NA()</f>
        <v>#N/A</v>
      </c>
      <c r="PJ451" s="112" t="e">
        <f>NA()</f>
        <v>#N/A</v>
      </c>
      <c r="PK451" s="112" t="e">
        <f>NA()</f>
        <v>#N/A</v>
      </c>
      <c r="PL451" s="112" t="e">
        <f>NA()</f>
        <v>#N/A</v>
      </c>
      <c r="PM451" s="112" t="e">
        <f>NA()</f>
        <v>#N/A</v>
      </c>
      <c r="PN451" s="112" t="e">
        <f>NA()</f>
        <v>#N/A</v>
      </c>
      <c r="PO451" s="112" t="e">
        <f>NA()</f>
        <v>#N/A</v>
      </c>
      <c r="PP451" s="112" t="e">
        <f>NA()</f>
        <v>#N/A</v>
      </c>
      <c r="PQ451" s="112" t="e">
        <f>NA()</f>
        <v>#N/A</v>
      </c>
      <c r="PR451" s="137" t="e">
        <f>NA()</f>
        <v>#N/A</v>
      </c>
      <c r="PS451" s="5">
        <f t="array" ref="PS451">+IF(ISERROR($NW451)=FALSE,MIN(IF($H451:$AL451&lt;65534,$H451:$AL451,"")),NA())</f>
        <v>18.8</v>
      </c>
      <c r="PT451" s="1">
        <f t="array" ref="PT451">+IF(ISERROR($NX451)=FALSE,MIN(IF($AM451:$BN451&lt;65534,$AM451:$BN451,"")),NA())</f>
        <v>19.5</v>
      </c>
      <c r="PU451" s="1">
        <f t="array" ref="PU451">+IF(ISERROR($NY451)=FALSE,MIN(IF($BP451:$CT451&lt;65534,$BP451:$CT451,"")),NA())</f>
        <v>12.5</v>
      </c>
      <c r="PV451" s="1">
        <f t="array" ref="PV451">+IF(ISERROR($NZ451)=FALSE,MIN(IF($CU451:$DX451&lt;65534,$CU451:$DX451,"")),NA())</f>
        <v>19</v>
      </c>
      <c r="PW451" s="1">
        <f t="array" ref="PW451">+IF(ISERROR($OA451)=FALSE,MIN(IF($DY451:$FC451&lt;65534,$DY451:$FC451,"")),NA())</f>
        <v>18.8</v>
      </c>
      <c r="PX451" s="1">
        <f t="array" ref="PX451">+IF(ISERROR($OB451)=FALSE,MIN(IF($FD451:$GG451&lt;65534,$FD451:$GG451,"")),NA())</f>
        <v>18.7</v>
      </c>
      <c r="PY451" s="1">
        <f t="array" ref="PY451">+IF(ISERROR($OC451)=FALSE,MIN(IF($GH451:$HL451&lt;65534,$GH451:$HL451,"")),NA())</f>
        <v>18.399999999999999</v>
      </c>
      <c r="PZ451" s="1">
        <f t="array" ref="PZ451">+IF(ISERROR($OD451)=FALSE,MIN(IF($HM451:$IQ451&lt;65534,$HM451:$IQ451,"")),NA())</f>
        <v>18.3</v>
      </c>
      <c r="QA451" s="1">
        <f t="array" ref="QA451">+IF(ISERROR($OE451)=FALSE,MIN(IF($IR451:$JU451&lt;65534,$IR451:$JU451,"")),NA())</f>
        <v>17.899999999999999</v>
      </c>
      <c r="QB451" s="1">
        <f t="array" ref="QB451">+IF(ISERROR($OF451)=FALSE,MIN(IF($JV451:$KZ451&lt;65534,$JV451:$KZ451,"")),NA())</f>
        <v>18.399999999999999</v>
      </c>
      <c r="QC451" s="1">
        <f t="array" ref="QC451">+IF(ISERROR($OG451)=FALSE,MIN(IF($LA451:$MD451&lt;65534,$LA451:$MD451,"")),NA())</f>
        <v>18.5</v>
      </c>
      <c r="QD451" s="1" t="e">
        <f t="array" ref="QD451">+IF(ISERROR($OH451)=FALSE,MIN(IF($ME451:$NI451&lt;65534,$ME451:$NI451,"")),NA())</f>
        <v>#N/A</v>
      </c>
      <c r="QE451" s="5" t="e">
        <f t="shared" si="404"/>
        <v>#N/A</v>
      </c>
      <c r="QF451" s="1" t="e">
        <f t="shared" si="405"/>
        <v>#N/A</v>
      </c>
      <c r="QG451" s="1" t="e">
        <f t="shared" si="406"/>
        <v>#N/A</v>
      </c>
      <c r="QH451" s="1" t="e">
        <f t="shared" si="407"/>
        <v>#N/A</v>
      </c>
      <c r="QI451" s="1" t="e">
        <f t="shared" si="408"/>
        <v>#N/A</v>
      </c>
      <c r="QJ451" s="1" t="e">
        <f t="shared" si="409"/>
        <v>#N/A</v>
      </c>
      <c r="QK451" s="1" t="e">
        <f t="shared" si="410"/>
        <v>#N/A</v>
      </c>
      <c r="QL451" s="1" t="e">
        <f t="shared" si="411"/>
        <v>#N/A</v>
      </c>
      <c r="QM451" s="1" t="e">
        <f t="shared" si="412"/>
        <v>#N/A</v>
      </c>
      <c r="QN451" s="1" t="e">
        <f t="shared" si="413"/>
        <v>#N/A</v>
      </c>
      <c r="QO451" s="1" t="e">
        <f t="shared" si="414"/>
        <v>#N/A</v>
      </c>
      <c r="QP451" s="1" t="e">
        <f t="shared" si="415"/>
        <v>#N/A</v>
      </c>
      <c r="QQ451" s="5" t="s">
        <v>893</v>
      </c>
    </row>
    <row r="452" spans="1:459" s="1" customFormat="1" x14ac:dyDescent="0.2">
      <c r="A452" s="107">
        <v>23195502</v>
      </c>
      <c r="B452" s="108">
        <v>-73.184527777777788</v>
      </c>
      <c r="C452" s="108">
        <v>7.1214722222222218</v>
      </c>
      <c r="D452" s="109">
        <v>1189</v>
      </c>
      <c r="E452" s="110" t="s">
        <v>225</v>
      </c>
      <c r="F452" s="110" t="s">
        <v>808</v>
      </c>
      <c r="G452" s="110" t="s">
        <v>15</v>
      </c>
      <c r="H452" s="1">
        <v>65535</v>
      </c>
      <c r="I452" s="1">
        <v>65535</v>
      </c>
      <c r="J452" s="1">
        <v>20</v>
      </c>
      <c r="K452" s="1">
        <v>19.3</v>
      </c>
      <c r="L452" s="1">
        <v>20.7</v>
      </c>
      <c r="M452" s="1">
        <v>19.7</v>
      </c>
      <c r="N452" s="1">
        <v>17.7</v>
      </c>
      <c r="O452" s="1">
        <v>19.2</v>
      </c>
      <c r="P452" s="1">
        <v>17.899999999999999</v>
      </c>
      <c r="Q452" s="1">
        <v>17.100000000000001</v>
      </c>
      <c r="R452" s="1">
        <v>17.399999999999999</v>
      </c>
      <c r="S452" s="1">
        <v>17.600000000000001</v>
      </c>
      <c r="T452" s="1">
        <v>17.3</v>
      </c>
      <c r="U452" s="1">
        <v>18.100000000000001</v>
      </c>
      <c r="V452" s="1">
        <v>18.899999999999999</v>
      </c>
      <c r="W452" s="1">
        <v>19.8</v>
      </c>
      <c r="X452" s="1">
        <v>18.7</v>
      </c>
      <c r="Y452" s="1">
        <v>19.399999999999999</v>
      </c>
      <c r="Z452" s="1">
        <v>18.399999999999999</v>
      </c>
      <c r="AA452" s="1">
        <v>20.2</v>
      </c>
      <c r="AB452" s="1">
        <v>19.2</v>
      </c>
      <c r="AC452" s="1">
        <v>19.399999999999999</v>
      </c>
      <c r="AD452" s="1">
        <v>21</v>
      </c>
      <c r="AE452" s="1">
        <v>20.9</v>
      </c>
      <c r="AF452" s="1">
        <v>18.899999999999999</v>
      </c>
      <c r="AG452" s="1">
        <v>19.8</v>
      </c>
      <c r="AH452" s="1">
        <v>20.100000000000001</v>
      </c>
      <c r="AI452" s="1">
        <v>19.8</v>
      </c>
      <c r="AJ452" s="1">
        <v>18.399999999999999</v>
      </c>
      <c r="AK452" s="1">
        <v>18.7</v>
      </c>
      <c r="AL452" s="1">
        <v>18</v>
      </c>
      <c r="AM452" s="1">
        <v>65535</v>
      </c>
      <c r="AN452" s="1">
        <v>18.600000000000001</v>
      </c>
      <c r="AO452" s="1">
        <v>19</v>
      </c>
      <c r="AP452" s="1">
        <v>19.2</v>
      </c>
      <c r="AQ452" s="1">
        <v>20.100000000000001</v>
      </c>
      <c r="AR452" s="1">
        <v>19.100000000000001</v>
      </c>
      <c r="AS452" s="1">
        <v>19.600000000000001</v>
      </c>
      <c r="AT452" s="1">
        <v>19.7</v>
      </c>
      <c r="AU452" s="1">
        <v>19.3</v>
      </c>
      <c r="AV452" s="1">
        <v>19.600000000000001</v>
      </c>
      <c r="AW452" s="1">
        <v>20.3</v>
      </c>
      <c r="AX452" s="1">
        <v>19.100000000000001</v>
      </c>
      <c r="AY452" s="1">
        <v>19.899999999999999</v>
      </c>
      <c r="AZ452" s="1">
        <v>20.100000000000001</v>
      </c>
      <c r="BA452" s="1">
        <v>19.100000000000001</v>
      </c>
      <c r="BB452" s="1">
        <v>19.899999999999999</v>
      </c>
      <c r="BC452" s="1">
        <v>18.899999999999999</v>
      </c>
      <c r="BD452" s="1">
        <v>19.100000000000001</v>
      </c>
      <c r="BE452" s="1">
        <v>18.899999999999999</v>
      </c>
      <c r="BF452" s="1">
        <v>18.8</v>
      </c>
      <c r="BG452" s="1">
        <v>18.899999999999999</v>
      </c>
      <c r="BH452" s="1">
        <v>20</v>
      </c>
      <c r="BI452" s="1">
        <v>19.3</v>
      </c>
      <c r="BJ452" s="1">
        <v>19.2</v>
      </c>
      <c r="BK452" s="1">
        <v>18.8</v>
      </c>
      <c r="BL452" s="1">
        <v>19</v>
      </c>
      <c r="BM452" s="1">
        <v>18.2</v>
      </c>
      <c r="BN452" s="1">
        <v>19.5</v>
      </c>
      <c r="BO452" s="102"/>
      <c r="BP452" s="1">
        <v>19.899999999999999</v>
      </c>
      <c r="BQ452" s="1">
        <v>16.399999999999999</v>
      </c>
      <c r="BR452" s="1">
        <v>18.8</v>
      </c>
      <c r="BS452" s="1">
        <v>19.399999999999999</v>
      </c>
      <c r="BT452" s="1">
        <v>19.8</v>
      </c>
      <c r="BU452" s="1">
        <v>19.5</v>
      </c>
      <c r="BV452" s="1">
        <v>19.399999999999999</v>
      </c>
      <c r="BW452" s="1">
        <v>19.899999999999999</v>
      </c>
      <c r="BX452" s="1">
        <v>19.100000000000001</v>
      </c>
      <c r="BY452" s="1">
        <v>19.600000000000001</v>
      </c>
      <c r="BZ452" s="1">
        <v>18.7</v>
      </c>
      <c r="CA452" s="1">
        <v>20</v>
      </c>
      <c r="CB452" s="1">
        <v>19.5</v>
      </c>
      <c r="CC452" s="1">
        <v>19.899999999999999</v>
      </c>
      <c r="CD452" s="1">
        <v>19.7</v>
      </c>
      <c r="CE452" s="1">
        <v>65535</v>
      </c>
      <c r="CF452" s="1">
        <v>19.100000000000001</v>
      </c>
      <c r="CG452" s="1">
        <v>20.399999999999999</v>
      </c>
      <c r="CH452" s="1">
        <v>18.3</v>
      </c>
      <c r="CI452" s="1">
        <v>19.3</v>
      </c>
      <c r="CJ452" s="1">
        <v>19.5</v>
      </c>
      <c r="CK452" s="1">
        <v>18.600000000000001</v>
      </c>
      <c r="CL452" s="1">
        <v>17.8</v>
      </c>
      <c r="CM452" s="1">
        <v>18.899999999999999</v>
      </c>
      <c r="CN452" s="1">
        <v>17.899999999999999</v>
      </c>
      <c r="CO452" s="1">
        <v>19.600000000000001</v>
      </c>
      <c r="CP452" s="1">
        <v>19.5</v>
      </c>
      <c r="CQ452" s="1">
        <v>20</v>
      </c>
      <c r="CR452" s="1">
        <v>17.899999999999999</v>
      </c>
      <c r="CS452" s="1">
        <v>19.2</v>
      </c>
      <c r="CT452" s="1">
        <v>20.2</v>
      </c>
      <c r="CU452" s="1">
        <v>65535</v>
      </c>
      <c r="CV452" s="1">
        <v>18.5</v>
      </c>
      <c r="CW452" s="1">
        <v>19.100000000000001</v>
      </c>
      <c r="CX452" s="1">
        <v>18.399999999999999</v>
      </c>
      <c r="CY452" s="1">
        <v>18.7</v>
      </c>
      <c r="CZ452" s="1">
        <v>18.8</v>
      </c>
      <c r="DA452" s="1">
        <v>18.399999999999999</v>
      </c>
      <c r="DB452" s="1">
        <v>19.3</v>
      </c>
      <c r="DC452" s="1">
        <v>19.3</v>
      </c>
      <c r="DD452" s="1">
        <v>19.2</v>
      </c>
      <c r="DE452" s="1">
        <v>18.2</v>
      </c>
      <c r="DF452" s="1">
        <v>19</v>
      </c>
      <c r="DG452" s="1">
        <v>20.2</v>
      </c>
      <c r="DH452" s="1">
        <v>19.399999999999999</v>
      </c>
      <c r="DI452" s="1">
        <v>19</v>
      </c>
      <c r="DJ452" s="1">
        <v>19.5</v>
      </c>
      <c r="DK452" s="1">
        <v>19.899999999999999</v>
      </c>
      <c r="DL452" s="1">
        <v>19.5</v>
      </c>
      <c r="DM452" s="1">
        <v>18.7</v>
      </c>
      <c r="DN452" s="1">
        <v>65535</v>
      </c>
      <c r="DO452" s="1">
        <v>18.600000000000001</v>
      </c>
      <c r="DP452" s="1">
        <v>18</v>
      </c>
      <c r="DQ452" s="1">
        <v>18.600000000000001</v>
      </c>
      <c r="DR452" s="1">
        <v>19.100000000000001</v>
      </c>
      <c r="DS452" s="1">
        <v>19.8</v>
      </c>
      <c r="DT452" s="1">
        <v>19.7</v>
      </c>
      <c r="DU452" s="1">
        <v>19.899999999999999</v>
      </c>
      <c r="DV452" s="1">
        <v>65535</v>
      </c>
      <c r="DW452" s="1">
        <v>20.3</v>
      </c>
      <c r="DX452" s="1">
        <v>20.2</v>
      </c>
      <c r="DY452" s="1">
        <v>20.399999999999999</v>
      </c>
      <c r="DZ452" s="1">
        <v>19.8</v>
      </c>
      <c r="EA452" s="1">
        <v>20.2</v>
      </c>
      <c r="EB452" s="1">
        <v>20.5</v>
      </c>
      <c r="EC452" s="1">
        <v>20.2</v>
      </c>
      <c r="ED452" s="1">
        <v>20.2</v>
      </c>
      <c r="EE452" s="1">
        <v>20.8</v>
      </c>
      <c r="EF452" s="1">
        <v>19.899999999999999</v>
      </c>
      <c r="EG452" s="1">
        <v>19.899999999999999</v>
      </c>
      <c r="EH452" s="1">
        <v>18.3</v>
      </c>
      <c r="EI452" s="1">
        <v>18.2</v>
      </c>
      <c r="EJ452" s="1">
        <v>19.399999999999999</v>
      </c>
      <c r="EK452" s="1">
        <v>19.8</v>
      </c>
      <c r="EL452" s="1">
        <v>19.600000000000001</v>
      </c>
      <c r="EM452" s="1">
        <v>19.399999999999999</v>
      </c>
      <c r="EN452" s="1">
        <v>19.3</v>
      </c>
      <c r="EO452" s="1">
        <v>18.399999999999999</v>
      </c>
      <c r="EP452" s="1">
        <v>18.399999999999999</v>
      </c>
      <c r="EQ452" s="1">
        <v>19</v>
      </c>
      <c r="ER452" s="1">
        <v>19.100000000000001</v>
      </c>
      <c r="ES452" s="1">
        <v>18.8</v>
      </c>
      <c r="ET452" s="1">
        <v>19.399999999999999</v>
      </c>
      <c r="EU452" s="1">
        <v>18.600000000000001</v>
      </c>
      <c r="EV452" s="1">
        <v>15.9</v>
      </c>
      <c r="EW452" s="1">
        <v>20.3</v>
      </c>
      <c r="EX452" s="1">
        <v>19.100000000000001</v>
      </c>
      <c r="EY452" s="1">
        <v>18.2</v>
      </c>
      <c r="EZ452" s="1">
        <v>15.8</v>
      </c>
      <c r="FA452" s="1">
        <v>17.600000000000001</v>
      </c>
      <c r="FB452" s="1">
        <v>65535</v>
      </c>
      <c r="FC452" s="1">
        <v>18.100000000000001</v>
      </c>
      <c r="FD452" s="1">
        <v>17.899999999999999</v>
      </c>
      <c r="FE452" s="1">
        <v>18.5</v>
      </c>
      <c r="FF452" s="1">
        <v>18.399999999999999</v>
      </c>
      <c r="FG452" s="1">
        <v>19.2</v>
      </c>
      <c r="FH452" s="1">
        <v>17.600000000000001</v>
      </c>
      <c r="FI452" s="1">
        <v>17.5</v>
      </c>
      <c r="FJ452" s="1">
        <v>17.5</v>
      </c>
      <c r="FK452" s="1">
        <v>16.5</v>
      </c>
      <c r="FL452" s="1">
        <v>15.2</v>
      </c>
      <c r="FM452" s="1">
        <v>18.100000000000001</v>
      </c>
      <c r="FN452" s="1">
        <v>18.100000000000001</v>
      </c>
      <c r="FO452" s="1">
        <v>17.399999999999999</v>
      </c>
      <c r="FP452" s="1">
        <v>18.399999999999999</v>
      </c>
      <c r="FQ452" s="1">
        <v>17.5</v>
      </c>
      <c r="FR452" s="1">
        <v>15.9</v>
      </c>
      <c r="FS452" s="1">
        <v>18.3</v>
      </c>
      <c r="FT452" s="1">
        <v>18.600000000000001</v>
      </c>
      <c r="FU452" s="1">
        <v>19.399999999999999</v>
      </c>
      <c r="FV452" s="1">
        <v>14.1</v>
      </c>
      <c r="FW452" s="1">
        <v>19.399999999999999</v>
      </c>
      <c r="FX452" s="1">
        <v>13.1</v>
      </c>
      <c r="FY452" s="1">
        <v>17.5</v>
      </c>
      <c r="FZ452" s="1">
        <v>19.3</v>
      </c>
      <c r="GA452" s="1">
        <v>18.7</v>
      </c>
      <c r="GB452" s="1">
        <v>16.399999999999999</v>
      </c>
      <c r="GC452" s="1">
        <v>18.5</v>
      </c>
      <c r="GD452" s="1">
        <v>15.7</v>
      </c>
      <c r="GE452" s="1">
        <v>18.7</v>
      </c>
      <c r="GF452" s="1">
        <v>19</v>
      </c>
      <c r="GG452" s="1">
        <v>18.7</v>
      </c>
      <c r="GH452" s="1">
        <v>18.2</v>
      </c>
      <c r="GI452" s="1">
        <v>18</v>
      </c>
      <c r="GJ452" s="1">
        <v>18</v>
      </c>
      <c r="GK452" s="1">
        <v>17.899999999999999</v>
      </c>
      <c r="GL452" s="1">
        <v>18.100000000000001</v>
      </c>
      <c r="GM452" s="1">
        <v>17.100000000000001</v>
      </c>
      <c r="GN452" s="1">
        <v>18.600000000000001</v>
      </c>
      <c r="GO452" s="1">
        <v>18.7</v>
      </c>
      <c r="GP452" s="1">
        <v>17.399999999999999</v>
      </c>
      <c r="GQ452" s="1">
        <v>18.3</v>
      </c>
      <c r="GR452" s="1">
        <v>17.2</v>
      </c>
      <c r="GS452" s="1">
        <v>18.5</v>
      </c>
      <c r="GT452" s="1">
        <v>17.7</v>
      </c>
      <c r="GU452" s="1">
        <v>17.399999999999999</v>
      </c>
      <c r="GV452" s="1">
        <v>16.8</v>
      </c>
      <c r="GW452" s="1">
        <v>17.7</v>
      </c>
      <c r="GX452" s="1">
        <v>17.2</v>
      </c>
      <c r="GY452" s="1">
        <v>18.399999999999999</v>
      </c>
      <c r="GZ452" s="1">
        <v>19</v>
      </c>
      <c r="HA452" s="1">
        <v>19.2</v>
      </c>
      <c r="HB452" s="1">
        <v>19.2</v>
      </c>
      <c r="HC452" s="1">
        <v>18.100000000000001</v>
      </c>
      <c r="HD452" s="1">
        <v>17.899999999999999</v>
      </c>
      <c r="HE452" s="1">
        <v>17.600000000000001</v>
      </c>
      <c r="HF452" s="1">
        <v>17.399999999999999</v>
      </c>
      <c r="HG452" s="1">
        <v>18.3</v>
      </c>
      <c r="HH452" s="1">
        <v>17.7</v>
      </c>
      <c r="HI452" s="1">
        <v>18.100000000000001</v>
      </c>
      <c r="HJ452" s="1">
        <v>18.2</v>
      </c>
      <c r="HK452" s="1">
        <v>18.100000000000001</v>
      </c>
      <c r="HL452" s="1">
        <v>19.2</v>
      </c>
      <c r="HM452" s="1">
        <v>18.899999999999999</v>
      </c>
      <c r="HN452" s="1">
        <v>18.7</v>
      </c>
      <c r="HO452" s="1">
        <v>19</v>
      </c>
      <c r="HP452" s="1">
        <v>17.2</v>
      </c>
      <c r="HQ452" s="1">
        <v>17.100000000000001</v>
      </c>
      <c r="HR452" s="1">
        <v>18.3</v>
      </c>
      <c r="HS452" s="1">
        <v>18.2</v>
      </c>
      <c r="HT452" s="1">
        <v>18.2</v>
      </c>
      <c r="HU452" s="1">
        <v>18</v>
      </c>
      <c r="HV452" s="1">
        <v>19.2</v>
      </c>
      <c r="HW452" s="1">
        <v>18.899999999999999</v>
      </c>
      <c r="HX452" s="1">
        <v>18.100000000000001</v>
      </c>
      <c r="HY452" s="1">
        <v>19.2</v>
      </c>
      <c r="HZ452" s="1">
        <v>18.399999999999999</v>
      </c>
      <c r="IA452" s="1">
        <v>17.2</v>
      </c>
      <c r="IB452" s="1">
        <v>16.899999999999999</v>
      </c>
      <c r="IC452" s="1">
        <v>16.7</v>
      </c>
      <c r="ID452" s="1">
        <v>17.899999999999999</v>
      </c>
      <c r="IE452" s="1">
        <v>17.100000000000001</v>
      </c>
      <c r="IF452" s="1">
        <v>16.600000000000001</v>
      </c>
      <c r="IG452" s="1">
        <v>17</v>
      </c>
      <c r="IH452" s="1">
        <v>17.899999999999999</v>
      </c>
      <c r="II452" s="1">
        <v>17.899999999999999</v>
      </c>
      <c r="IJ452" s="1">
        <v>18.100000000000001</v>
      </c>
      <c r="IK452" s="1">
        <v>17</v>
      </c>
      <c r="IL452" s="1">
        <v>18.399999999999999</v>
      </c>
      <c r="IM452" s="1">
        <v>18.5</v>
      </c>
      <c r="IN452" s="1">
        <v>16.899999999999999</v>
      </c>
      <c r="IO452" s="1">
        <v>18.100000000000001</v>
      </c>
      <c r="IP452" s="1">
        <v>18.3</v>
      </c>
      <c r="IQ452" s="1">
        <v>19.2</v>
      </c>
      <c r="IR452" s="1">
        <v>17.600000000000001</v>
      </c>
      <c r="IS452" s="1">
        <v>17.5</v>
      </c>
      <c r="IT452" s="1">
        <v>16.600000000000001</v>
      </c>
      <c r="IU452" s="1">
        <v>16.899999999999999</v>
      </c>
      <c r="IV452" s="1">
        <v>18</v>
      </c>
      <c r="IW452" s="1">
        <v>17.899999999999999</v>
      </c>
      <c r="IX452" s="1">
        <v>17.8</v>
      </c>
      <c r="IY452" s="1">
        <v>18.600000000000001</v>
      </c>
      <c r="IZ452" s="1">
        <v>17.5</v>
      </c>
      <c r="JA452" s="1">
        <v>18.8</v>
      </c>
      <c r="JB452" s="1">
        <v>18.2</v>
      </c>
      <c r="JC452" s="1">
        <v>18.2</v>
      </c>
      <c r="JD452" s="1">
        <v>17.600000000000001</v>
      </c>
      <c r="JE452" s="1">
        <v>18.3</v>
      </c>
      <c r="JF452" s="1">
        <v>18.399999999999999</v>
      </c>
      <c r="JG452" s="1">
        <v>18.2</v>
      </c>
      <c r="JH452" s="1">
        <v>17.5</v>
      </c>
      <c r="JI452" s="1">
        <v>16.399999999999999</v>
      </c>
      <c r="JJ452" s="1">
        <v>17</v>
      </c>
      <c r="JK452" s="1">
        <v>11.8</v>
      </c>
      <c r="JL452" s="1">
        <v>13.3</v>
      </c>
      <c r="JM452" s="1">
        <v>14.2</v>
      </c>
      <c r="JN452" s="1">
        <v>15.5</v>
      </c>
      <c r="JO452" s="1">
        <v>65535</v>
      </c>
      <c r="JP452" s="1">
        <v>16</v>
      </c>
      <c r="JQ452" s="1">
        <v>14.9</v>
      </c>
      <c r="JR452" s="1">
        <v>16.600000000000001</v>
      </c>
      <c r="JS452" s="1">
        <v>17.399999999999999</v>
      </c>
      <c r="JT452" s="1">
        <v>16</v>
      </c>
      <c r="JU452" s="1">
        <v>16</v>
      </c>
      <c r="JV452" s="1">
        <v>17.3</v>
      </c>
      <c r="JW452" s="1">
        <v>17.2</v>
      </c>
      <c r="JX452" s="1">
        <v>17.399999999999999</v>
      </c>
      <c r="JY452" s="1">
        <v>16.600000000000001</v>
      </c>
      <c r="JZ452" s="1">
        <v>17.2</v>
      </c>
      <c r="KA452" s="1">
        <v>16.5</v>
      </c>
      <c r="KB452" s="1">
        <v>17.7</v>
      </c>
      <c r="KC452" s="1">
        <v>17</v>
      </c>
      <c r="KD452" s="1">
        <v>16.8</v>
      </c>
      <c r="KE452" s="1">
        <v>16.3</v>
      </c>
      <c r="KF452" s="1">
        <v>17.5</v>
      </c>
      <c r="KG452" s="1">
        <v>16.3</v>
      </c>
      <c r="KH452" s="1">
        <v>17.5</v>
      </c>
      <c r="KI452" s="1">
        <v>16.8</v>
      </c>
      <c r="KJ452" s="1">
        <v>17.2</v>
      </c>
      <c r="KK452" s="1">
        <v>17.3</v>
      </c>
      <c r="KL452" s="1">
        <v>16.7</v>
      </c>
      <c r="KM452" s="1">
        <v>16.2</v>
      </c>
      <c r="KN452" s="1">
        <v>16.399999999999999</v>
      </c>
      <c r="KO452" s="1">
        <v>65535</v>
      </c>
      <c r="KP452" s="1">
        <v>17.8</v>
      </c>
      <c r="KQ452" s="1">
        <v>16.7</v>
      </c>
      <c r="KR452" s="1">
        <v>17</v>
      </c>
      <c r="KS452" s="1">
        <v>65535</v>
      </c>
      <c r="KT452" s="1">
        <v>65535</v>
      </c>
      <c r="KU452" s="1">
        <v>17.5</v>
      </c>
      <c r="KV452" s="1">
        <v>17.100000000000001</v>
      </c>
      <c r="KW452" s="1">
        <v>17.100000000000001</v>
      </c>
      <c r="KX452" s="1">
        <v>17.8</v>
      </c>
      <c r="KY452" s="1">
        <v>65535</v>
      </c>
      <c r="KZ452" s="1">
        <v>17.8</v>
      </c>
      <c r="LA452" s="1">
        <v>18.2</v>
      </c>
      <c r="LB452" s="1">
        <v>16.8</v>
      </c>
      <c r="LC452" s="1">
        <v>17.2</v>
      </c>
      <c r="LD452" s="1">
        <v>17.600000000000001</v>
      </c>
      <c r="LE452" s="1">
        <v>18.899999999999999</v>
      </c>
      <c r="LF452" s="1">
        <v>18.3</v>
      </c>
      <c r="LG452" s="1">
        <v>65535</v>
      </c>
      <c r="LH452" s="1">
        <v>18.899999999999999</v>
      </c>
      <c r="LI452" s="1">
        <v>65535</v>
      </c>
      <c r="LJ452" s="1">
        <v>18.100000000000001</v>
      </c>
      <c r="LK452" s="1">
        <v>17.100000000000001</v>
      </c>
      <c r="LL452" s="1">
        <v>18.2</v>
      </c>
      <c r="LM452" s="1">
        <v>17.5</v>
      </c>
      <c r="LN452" s="1">
        <v>17.5</v>
      </c>
      <c r="LO452" s="1">
        <v>16.8</v>
      </c>
      <c r="LP452" s="1">
        <v>17</v>
      </c>
      <c r="LQ452" s="1">
        <v>17.3</v>
      </c>
      <c r="LR452" s="1">
        <v>17.3</v>
      </c>
      <c r="LS452" s="1">
        <v>17.100000000000001</v>
      </c>
      <c r="LT452" s="1">
        <v>17.7</v>
      </c>
      <c r="LU452" s="1">
        <v>17</v>
      </c>
      <c r="LV452" s="1">
        <v>16.7</v>
      </c>
      <c r="LW452" s="1">
        <v>17.7</v>
      </c>
      <c r="LX452" s="1">
        <v>17.3</v>
      </c>
      <c r="LY452" s="1">
        <v>17.8</v>
      </c>
      <c r="LZ452" s="1">
        <v>19</v>
      </c>
      <c r="MA452" s="1">
        <v>19.2</v>
      </c>
      <c r="MB452" s="1">
        <v>19.7</v>
      </c>
      <c r="MC452" s="1">
        <v>18.7</v>
      </c>
      <c r="MD452" s="1">
        <v>18.2</v>
      </c>
      <c r="ME452" s="1">
        <v>65535</v>
      </c>
      <c r="MF452" s="1">
        <v>65535</v>
      </c>
      <c r="MG452" s="1">
        <v>65535</v>
      </c>
      <c r="MH452" s="1">
        <v>65535</v>
      </c>
      <c r="MI452" s="1">
        <v>65535</v>
      </c>
      <c r="MJ452" s="1">
        <v>65535</v>
      </c>
      <c r="MK452" s="1">
        <v>65535</v>
      </c>
      <c r="ML452" s="1">
        <v>65535</v>
      </c>
      <c r="MM452" s="1">
        <v>65535</v>
      </c>
      <c r="MN452" s="1">
        <v>65535</v>
      </c>
      <c r="MO452" s="1">
        <v>65535</v>
      </c>
      <c r="MP452" s="1">
        <v>65535</v>
      </c>
      <c r="MQ452" s="1">
        <v>65535</v>
      </c>
      <c r="MR452" s="1">
        <v>65535</v>
      </c>
      <c r="MS452" s="1">
        <v>65535</v>
      </c>
      <c r="MT452" s="1">
        <v>65535</v>
      </c>
      <c r="MU452" s="1">
        <v>65535</v>
      </c>
      <c r="MV452" s="1">
        <v>65535</v>
      </c>
      <c r="MW452" s="1">
        <v>65535</v>
      </c>
      <c r="MX452" s="1">
        <v>65535</v>
      </c>
      <c r="MY452" s="1">
        <v>65535</v>
      </c>
      <c r="MZ452" s="1">
        <v>65535</v>
      </c>
      <c r="NA452" s="1">
        <v>65535</v>
      </c>
      <c r="NB452" s="1">
        <v>65535</v>
      </c>
      <c r="NC452" s="1">
        <v>65535</v>
      </c>
      <c r="ND452" s="1">
        <v>65535</v>
      </c>
      <c r="NE452" s="1">
        <v>65535</v>
      </c>
      <c r="NF452" s="1">
        <v>65535</v>
      </c>
      <c r="NG452" s="1">
        <v>65535</v>
      </c>
      <c r="NH452" s="1">
        <v>65535</v>
      </c>
      <c r="NI452" s="1">
        <v>18.7</v>
      </c>
      <c r="NJ452" s="6">
        <f t="shared" si="416"/>
        <v>0.93548387096774188</v>
      </c>
      <c r="NK452" s="3">
        <f t="shared" si="417"/>
        <v>0.9642857142857143</v>
      </c>
      <c r="NL452" s="3">
        <f t="shared" si="418"/>
        <v>0.967741935483871</v>
      </c>
      <c r="NM452" s="3">
        <f t="shared" si="419"/>
        <v>0.9</v>
      </c>
      <c r="NN452" s="3">
        <f t="shared" si="420"/>
        <v>0.967741935483871</v>
      </c>
      <c r="NO452" s="3">
        <f t="shared" si="421"/>
        <v>1</v>
      </c>
      <c r="NP452" s="3">
        <f t="shared" si="422"/>
        <v>1</v>
      </c>
      <c r="NQ452" s="3">
        <f t="shared" si="423"/>
        <v>1</v>
      </c>
      <c r="NR452" s="3">
        <f t="shared" si="424"/>
        <v>0.96666666666666667</v>
      </c>
      <c r="NS452" s="3">
        <f t="shared" si="425"/>
        <v>0.87096774193548387</v>
      </c>
      <c r="NT452" s="3">
        <f t="shared" si="426"/>
        <v>0.93333333333333335</v>
      </c>
      <c r="NU452" s="3">
        <f t="shared" si="427"/>
        <v>3.2258064516129031E-2</v>
      </c>
      <c r="NV452" s="3">
        <f t="shared" si="428"/>
        <v>0.87671232876712324</v>
      </c>
      <c r="NW452" s="5">
        <f t="shared" si="429"/>
        <v>19.020689655172411</v>
      </c>
      <c r="NX452" s="1">
        <f t="shared" si="430"/>
        <v>19.3037037037037</v>
      </c>
      <c r="NY452" s="1">
        <f t="shared" si="431"/>
        <v>19.193333333333335</v>
      </c>
      <c r="NZ452" s="1">
        <f t="shared" si="432"/>
        <v>19.159259259259262</v>
      </c>
      <c r="OA452" s="1">
        <f t="shared" si="433"/>
        <v>19.086666666666666</v>
      </c>
      <c r="OB452" s="1">
        <f t="shared" si="434"/>
        <v>17.636666666666667</v>
      </c>
      <c r="OC452" s="1">
        <f t="shared" si="435"/>
        <v>18.038709677419355</v>
      </c>
      <c r="OD452" s="1">
        <f t="shared" si="436"/>
        <v>17.970967741935482</v>
      </c>
      <c r="OE452" s="1">
        <f t="shared" si="437"/>
        <v>16.851724137931033</v>
      </c>
      <c r="OF452" s="1">
        <f t="shared" si="438"/>
        <v>17.062962962962963</v>
      </c>
      <c r="OG452" s="1">
        <f t="shared" si="439"/>
        <v>17.814285714285713</v>
      </c>
      <c r="OH452" s="1" t="e">
        <f t="shared" si="440"/>
        <v>#N/A</v>
      </c>
      <c r="OI452" s="111" t="e">
        <f>NA()</f>
        <v>#N/A</v>
      </c>
      <c r="OJ452" s="112" t="e">
        <f>NA()</f>
        <v>#N/A</v>
      </c>
      <c r="OK452" s="112" t="e">
        <f>NA()</f>
        <v>#N/A</v>
      </c>
      <c r="OL452" s="112" t="e">
        <f>NA()</f>
        <v>#N/A</v>
      </c>
      <c r="OM452" s="112" t="e">
        <f>NA()</f>
        <v>#N/A</v>
      </c>
      <c r="ON452" s="112" t="e">
        <f>NA()</f>
        <v>#N/A</v>
      </c>
      <c r="OO452" s="112" t="e">
        <f>NA()</f>
        <v>#N/A</v>
      </c>
      <c r="OP452" s="112" t="e">
        <f>NA()</f>
        <v>#N/A</v>
      </c>
      <c r="OQ452" s="112" t="e">
        <f>NA()</f>
        <v>#N/A</v>
      </c>
      <c r="OR452" s="112" t="e">
        <f>NA()</f>
        <v>#N/A</v>
      </c>
      <c r="OS452" s="112" t="e">
        <f>NA()</f>
        <v>#N/A</v>
      </c>
      <c r="OT452" s="112" t="e">
        <f>NA()</f>
        <v>#N/A</v>
      </c>
      <c r="OU452" s="5" t="e">
        <f t="shared" si="392"/>
        <v>#N/A</v>
      </c>
      <c r="OV452" s="1" t="e">
        <f t="shared" si="393"/>
        <v>#N/A</v>
      </c>
      <c r="OW452" s="1" t="e">
        <f t="shared" si="394"/>
        <v>#N/A</v>
      </c>
      <c r="OX452" s="1" t="e">
        <f t="shared" si="395"/>
        <v>#N/A</v>
      </c>
      <c r="OY452" s="1" t="e">
        <f t="shared" si="396"/>
        <v>#N/A</v>
      </c>
      <c r="OZ452" s="1" t="e">
        <f t="shared" si="397"/>
        <v>#N/A</v>
      </c>
      <c r="PA452" s="1" t="e">
        <f t="shared" si="398"/>
        <v>#N/A</v>
      </c>
      <c r="PB452" s="1" t="e">
        <f t="shared" si="399"/>
        <v>#N/A</v>
      </c>
      <c r="PC452" s="1" t="e">
        <f t="shared" si="400"/>
        <v>#N/A</v>
      </c>
      <c r="PD452" s="1" t="e">
        <f t="shared" si="401"/>
        <v>#N/A</v>
      </c>
      <c r="PE452" s="1" t="e">
        <f t="shared" si="402"/>
        <v>#N/A</v>
      </c>
      <c r="PF452" s="1" t="e">
        <f t="shared" si="403"/>
        <v>#N/A</v>
      </c>
      <c r="PG452" s="111" t="e">
        <f>NA()</f>
        <v>#N/A</v>
      </c>
      <c r="PH452" s="112" t="e">
        <f>NA()</f>
        <v>#N/A</v>
      </c>
      <c r="PI452" s="112" t="e">
        <f>NA()</f>
        <v>#N/A</v>
      </c>
      <c r="PJ452" s="112" t="e">
        <f>NA()</f>
        <v>#N/A</v>
      </c>
      <c r="PK452" s="112" t="e">
        <f>NA()</f>
        <v>#N/A</v>
      </c>
      <c r="PL452" s="112" t="e">
        <f>NA()</f>
        <v>#N/A</v>
      </c>
      <c r="PM452" s="112" t="e">
        <f>NA()</f>
        <v>#N/A</v>
      </c>
      <c r="PN452" s="112" t="e">
        <f>NA()</f>
        <v>#N/A</v>
      </c>
      <c r="PO452" s="112" t="e">
        <f>NA()</f>
        <v>#N/A</v>
      </c>
      <c r="PP452" s="112" t="e">
        <f>NA()</f>
        <v>#N/A</v>
      </c>
      <c r="PQ452" s="112" t="e">
        <f>NA()</f>
        <v>#N/A</v>
      </c>
      <c r="PR452" s="137" t="e">
        <f>NA()</f>
        <v>#N/A</v>
      </c>
      <c r="PS452" s="5">
        <f t="array" ref="PS452">+IF(ISERROR($NW452)=FALSE,MIN(IF($H452:$AL452&lt;65534,$H452:$AL452,"")),NA())</f>
        <v>17.100000000000001</v>
      </c>
      <c r="PT452" s="1">
        <f t="array" ref="PT452">+IF(ISERROR($NX452)=FALSE,MIN(IF($AM452:$BN452&lt;65534,$AM452:$BN452,"")),NA())</f>
        <v>18.2</v>
      </c>
      <c r="PU452" s="1">
        <f t="array" ref="PU452">+IF(ISERROR($NY452)=FALSE,MIN(IF($BP452:$CT452&lt;65534,$BP452:$CT452,"")),NA())</f>
        <v>16.399999999999999</v>
      </c>
      <c r="PV452" s="1">
        <f t="array" ref="PV452">+IF(ISERROR($NZ452)=FALSE,MIN(IF($CU452:$DX452&lt;65534,$CU452:$DX452,"")),NA())</f>
        <v>18</v>
      </c>
      <c r="PW452" s="1">
        <f t="array" ref="PW452">+IF(ISERROR($OA452)=FALSE,MIN(IF($DY452:$FC452&lt;65534,$DY452:$FC452,"")),NA())</f>
        <v>15.8</v>
      </c>
      <c r="PX452" s="1">
        <f t="array" ref="PX452">+IF(ISERROR($OB452)=FALSE,MIN(IF($FD452:$GG452&lt;65534,$FD452:$GG452,"")),NA())</f>
        <v>13.1</v>
      </c>
      <c r="PY452" s="1">
        <f t="array" ref="PY452">+IF(ISERROR($OC452)=FALSE,MIN(IF($GH452:$HL452&lt;65534,$GH452:$HL452,"")),NA())</f>
        <v>16.8</v>
      </c>
      <c r="PZ452" s="1">
        <f t="array" ref="PZ452">+IF(ISERROR($OD452)=FALSE,MIN(IF($HM452:$IQ452&lt;65534,$HM452:$IQ452,"")),NA())</f>
        <v>16.600000000000001</v>
      </c>
      <c r="QA452" s="1">
        <f t="array" ref="QA452">+IF(ISERROR($OE452)=FALSE,MIN(IF($IR452:$JU452&lt;65534,$IR452:$JU452,"")),NA())</f>
        <v>11.8</v>
      </c>
      <c r="QB452" s="1">
        <f t="array" ref="QB452">+IF(ISERROR($OF452)=FALSE,MIN(IF($JV452:$KZ452&lt;65534,$JV452:$KZ452,"")),NA())</f>
        <v>16.2</v>
      </c>
      <c r="QC452" s="1">
        <f t="array" ref="QC452">+IF(ISERROR($OG452)=FALSE,MIN(IF($LA452:$MD452&lt;65534,$LA452:$MD452,"")),NA())</f>
        <v>16.7</v>
      </c>
      <c r="QD452" s="1" t="e">
        <f t="array" ref="QD452">+IF(ISERROR($OH452)=FALSE,MIN(IF($ME452:$NI452&lt;65534,$ME452:$NI452,"")),NA())</f>
        <v>#N/A</v>
      </c>
      <c r="QE452" s="5" t="e">
        <f t="shared" si="404"/>
        <v>#N/A</v>
      </c>
      <c r="QF452" s="1" t="e">
        <f t="shared" si="405"/>
        <v>#N/A</v>
      </c>
      <c r="QG452" s="1" t="e">
        <f t="shared" si="406"/>
        <v>#N/A</v>
      </c>
      <c r="QH452" s="1" t="e">
        <f t="shared" si="407"/>
        <v>#N/A</v>
      </c>
      <c r="QI452" s="1" t="e">
        <f t="shared" si="408"/>
        <v>#N/A</v>
      </c>
      <c r="QJ452" s="1" t="e">
        <f t="shared" si="409"/>
        <v>#N/A</v>
      </c>
      <c r="QK452" s="1" t="e">
        <f t="shared" si="410"/>
        <v>#N/A</v>
      </c>
      <c r="QL452" s="1" t="e">
        <f t="shared" si="411"/>
        <v>#N/A</v>
      </c>
      <c r="QM452" s="1" t="e">
        <f t="shared" si="412"/>
        <v>#N/A</v>
      </c>
      <c r="QN452" s="1" t="e">
        <f t="shared" si="413"/>
        <v>#N/A</v>
      </c>
      <c r="QO452" s="1" t="e">
        <f t="shared" si="414"/>
        <v>#N/A</v>
      </c>
      <c r="QP452" s="1" t="e">
        <f t="shared" si="415"/>
        <v>#N/A</v>
      </c>
      <c r="QQ452" s="5" t="s">
        <v>893</v>
      </c>
    </row>
    <row r="453" spans="1:459" s="1" customFormat="1" x14ac:dyDescent="0.2">
      <c r="A453" s="107">
        <v>24015513</v>
      </c>
      <c r="B453" s="108">
        <v>-73.672808333333336</v>
      </c>
      <c r="C453" s="108">
        <v>5.9966944444444445</v>
      </c>
      <c r="D453" s="109">
        <v>2170</v>
      </c>
      <c r="E453" s="110" t="s">
        <v>809</v>
      </c>
      <c r="F453" s="110" t="s">
        <v>810</v>
      </c>
      <c r="G453" s="110" t="s">
        <v>15</v>
      </c>
      <c r="H453" s="1">
        <v>65535</v>
      </c>
      <c r="I453" s="1">
        <v>65535</v>
      </c>
      <c r="J453" s="1">
        <v>65535</v>
      </c>
      <c r="K453" s="1">
        <v>65535</v>
      </c>
      <c r="L453" s="1">
        <v>65535</v>
      </c>
      <c r="M453" s="1">
        <v>65535</v>
      </c>
      <c r="N453" s="1">
        <v>65535</v>
      </c>
      <c r="O453" s="1">
        <v>65535</v>
      </c>
      <c r="P453" s="1">
        <v>65535</v>
      </c>
      <c r="Q453" s="1">
        <v>65535</v>
      </c>
      <c r="R453" s="1">
        <v>65535</v>
      </c>
      <c r="S453" s="1">
        <v>65535</v>
      </c>
      <c r="T453" s="1">
        <v>65535</v>
      </c>
      <c r="U453" s="1">
        <v>65535</v>
      </c>
      <c r="V453" s="1">
        <v>65535</v>
      </c>
      <c r="W453" s="1">
        <v>65535</v>
      </c>
      <c r="X453" s="1">
        <v>65535</v>
      </c>
      <c r="Y453" s="1">
        <v>65535</v>
      </c>
      <c r="Z453" s="1">
        <v>65535</v>
      </c>
      <c r="AA453" s="1">
        <v>65535</v>
      </c>
      <c r="AB453" s="1">
        <v>65535</v>
      </c>
      <c r="AC453" s="1">
        <v>65535</v>
      </c>
      <c r="AD453" s="1">
        <v>65535</v>
      </c>
      <c r="AE453" s="1">
        <v>65535</v>
      </c>
      <c r="AF453" s="1">
        <v>65535</v>
      </c>
      <c r="AG453" s="1">
        <v>65535</v>
      </c>
      <c r="AH453" s="1">
        <v>65535</v>
      </c>
      <c r="AI453" s="1">
        <v>65535</v>
      </c>
      <c r="AJ453" s="1">
        <v>65535</v>
      </c>
      <c r="AK453" s="1">
        <v>65535</v>
      </c>
      <c r="AL453" s="1">
        <v>65535</v>
      </c>
      <c r="AM453" s="1">
        <v>65535</v>
      </c>
      <c r="AN453" s="1">
        <v>65535</v>
      </c>
      <c r="AO453" s="1">
        <v>65535</v>
      </c>
      <c r="AP453" s="1">
        <v>65535</v>
      </c>
      <c r="AQ453" s="1">
        <v>65535</v>
      </c>
      <c r="AR453" s="1">
        <v>65535</v>
      </c>
      <c r="AS453" s="1">
        <v>65535</v>
      </c>
      <c r="AT453" s="1">
        <v>65535</v>
      </c>
      <c r="AU453" s="1">
        <v>65535</v>
      </c>
      <c r="AV453" s="1">
        <v>65535</v>
      </c>
      <c r="AW453" s="1">
        <v>65535</v>
      </c>
      <c r="AX453" s="1">
        <v>65535</v>
      </c>
      <c r="AY453" s="1">
        <v>65535</v>
      </c>
      <c r="AZ453" s="1">
        <v>65535</v>
      </c>
      <c r="BA453" s="1">
        <v>65535</v>
      </c>
      <c r="BB453" s="1">
        <v>65535</v>
      </c>
      <c r="BC453" s="1">
        <v>65535</v>
      </c>
      <c r="BD453" s="1">
        <v>65535</v>
      </c>
      <c r="BE453" s="1">
        <v>65535</v>
      </c>
      <c r="BF453" s="1">
        <v>65535</v>
      </c>
      <c r="BG453" s="1">
        <v>65535</v>
      </c>
      <c r="BH453" s="1">
        <v>65535</v>
      </c>
      <c r="BI453" s="1">
        <v>65535</v>
      </c>
      <c r="BJ453" s="1">
        <v>65535</v>
      </c>
      <c r="BK453" s="1">
        <v>65535</v>
      </c>
      <c r="BL453" s="1">
        <v>65535</v>
      </c>
      <c r="BM453" s="1">
        <v>65535</v>
      </c>
      <c r="BN453" s="1">
        <v>65535</v>
      </c>
      <c r="BO453" s="102"/>
      <c r="BP453" s="1">
        <v>65535</v>
      </c>
      <c r="BQ453" s="1">
        <v>65535</v>
      </c>
      <c r="BR453" s="1">
        <v>65535</v>
      </c>
      <c r="BS453" s="1">
        <v>65535</v>
      </c>
      <c r="BT453" s="1">
        <v>65535</v>
      </c>
      <c r="BU453" s="1">
        <v>65535</v>
      </c>
      <c r="BV453" s="1">
        <v>65535</v>
      </c>
      <c r="BW453" s="1">
        <v>65535</v>
      </c>
      <c r="BX453" s="1">
        <v>65535</v>
      </c>
      <c r="BY453" s="1">
        <v>65535</v>
      </c>
      <c r="BZ453" s="1">
        <v>65535</v>
      </c>
      <c r="CA453" s="1">
        <v>65535</v>
      </c>
      <c r="CB453" s="1">
        <v>65535</v>
      </c>
      <c r="CC453" s="1">
        <v>65535</v>
      </c>
      <c r="CD453" s="1">
        <v>65535</v>
      </c>
      <c r="CE453" s="1">
        <v>65535</v>
      </c>
      <c r="CF453" s="1">
        <v>65535</v>
      </c>
      <c r="CG453" s="1">
        <v>65535</v>
      </c>
      <c r="CH453" s="1">
        <v>65535</v>
      </c>
      <c r="CI453" s="1">
        <v>65535</v>
      </c>
      <c r="CJ453" s="1">
        <v>65535</v>
      </c>
      <c r="CK453" s="1">
        <v>65535</v>
      </c>
      <c r="CL453" s="1">
        <v>65535</v>
      </c>
      <c r="CM453" s="1">
        <v>65535</v>
      </c>
      <c r="CN453" s="1">
        <v>65535</v>
      </c>
      <c r="CO453" s="1">
        <v>65535</v>
      </c>
      <c r="CP453" s="1">
        <v>65535</v>
      </c>
      <c r="CQ453" s="1">
        <v>65535</v>
      </c>
      <c r="CR453" s="1">
        <v>65535</v>
      </c>
      <c r="CS453" s="1">
        <v>65535</v>
      </c>
      <c r="CT453" s="1">
        <v>65535</v>
      </c>
      <c r="CU453" s="1">
        <v>8</v>
      </c>
      <c r="CV453" s="1">
        <v>8</v>
      </c>
      <c r="CW453" s="1">
        <v>3.8</v>
      </c>
      <c r="CX453" s="1">
        <v>6.3</v>
      </c>
      <c r="CY453" s="1">
        <v>9.6999999999999993</v>
      </c>
      <c r="CZ453" s="1">
        <v>9.6999999999999993</v>
      </c>
      <c r="DA453" s="1">
        <v>9.3000000000000007</v>
      </c>
      <c r="DB453" s="1">
        <v>8.8000000000000007</v>
      </c>
      <c r="DC453" s="1">
        <v>5.4</v>
      </c>
      <c r="DD453" s="1">
        <v>5.9</v>
      </c>
      <c r="DE453" s="1">
        <v>7.2</v>
      </c>
      <c r="DF453" s="1">
        <v>8</v>
      </c>
      <c r="DG453" s="1">
        <v>6.4</v>
      </c>
      <c r="DH453" s="1">
        <v>6</v>
      </c>
      <c r="DI453" s="1">
        <v>8.5</v>
      </c>
      <c r="DJ453" s="1">
        <v>8.6999999999999993</v>
      </c>
      <c r="DK453" s="1">
        <v>8.9</v>
      </c>
      <c r="DL453" s="1">
        <v>9.8000000000000007</v>
      </c>
      <c r="DM453" s="1">
        <v>7.6</v>
      </c>
      <c r="DN453" s="1">
        <v>9.1999999999999993</v>
      </c>
      <c r="DO453" s="1">
        <v>9.4</v>
      </c>
      <c r="DP453" s="1">
        <v>9.1</v>
      </c>
      <c r="DQ453" s="1">
        <v>7</v>
      </c>
      <c r="DR453" s="1">
        <v>8.6999999999999993</v>
      </c>
      <c r="DS453" s="1">
        <v>8.1</v>
      </c>
      <c r="DT453" s="1">
        <v>9.3000000000000007</v>
      </c>
      <c r="DU453" s="1">
        <v>9.1</v>
      </c>
      <c r="DV453" s="1">
        <v>9.9</v>
      </c>
      <c r="DW453" s="1">
        <v>8</v>
      </c>
      <c r="DX453" s="1">
        <v>5.7</v>
      </c>
      <c r="DY453" s="1">
        <v>3.2</v>
      </c>
      <c r="DZ453" s="1">
        <v>3.6</v>
      </c>
      <c r="EA453" s="1">
        <v>6.9</v>
      </c>
      <c r="EB453" s="1">
        <v>9.3000000000000007</v>
      </c>
      <c r="EC453" s="1">
        <v>8.9</v>
      </c>
      <c r="ED453" s="1">
        <v>9.9</v>
      </c>
      <c r="EE453" s="1">
        <v>8.8000000000000007</v>
      </c>
      <c r="EF453" s="1">
        <v>7.9</v>
      </c>
      <c r="EG453" s="1">
        <v>8.8000000000000007</v>
      </c>
      <c r="EH453" s="1">
        <v>9.1999999999999993</v>
      </c>
      <c r="EI453" s="1">
        <v>9.1</v>
      </c>
      <c r="EJ453" s="1">
        <v>9</v>
      </c>
      <c r="EK453" s="1">
        <v>7.6</v>
      </c>
      <c r="EL453" s="1">
        <v>9.1999999999999993</v>
      </c>
      <c r="EM453" s="1">
        <v>9</v>
      </c>
      <c r="EN453" s="1">
        <v>6.3</v>
      </c>
      <c r="EO453" s="1">
        <v>7.1</v>
      </c>
      <c r="EP453" s="1">
        <v>8</v>
      </c>
      <c r="EQ453" s="1">
        <v>8</v>
      </c>
      <c r="ER453" s="1">
        <v>8.9</v>
      </c>
      <c r="ES453" s="1">
        <v>6.3</v>
      </c>
      <c r="ET453" s="1">
        <v>9.3000000000000007</v>
      </c>
      <c r="EU453" s="1">
        <v>8.1999999999999993</v>
      </c>
      <c r="EV453" s="1">
        <v>8.6999999999999993</v>
      </c>
      <c r="EW453" s="1">
        <v>7</v>
      </c>
      <c r="EX453" s="1">
        <v>7.8</v>
      </c>
      <c r="EY453" s="1">
        <v>7.3</v>
      </c>
      <c r="EZ453" s="1">
        <v>7</v>
      </c>
      <c r="FA453" s="1">
        <v>6.4</v>
      </c>
      <c r="FB453" s="1">
        <v>7.7</v>
      </c>
      <c r="FC453" s="1">
        <v>8.6999999999999993</v>
      </c>
      <c r="FD453" s="1">
        <v>9.1</v>
      </c>
      <c r="FE453" s="1">
        <v>6.3</v>
      </c>
      <c r="FF453" s="1">
        <v>9.3000000000000007</v>
      </c>
      <c r="FG453" s="1">
        <v>6.7</v>
      </c>
      <c r="FH453" s="1">
        <v>8.8000000000000007</v>
      </c>
      <c r="FI453" s="1">
        <v>5.9</v>
      </c>
      <c r="FJ453" s="1">
        <v>8.1999999999999993</v>
      </c>
      <c r="FK453" s="1">
        <v>5.9</v>
      </c>
      <c r="FL453" s="1">
        <v>8.8000000000000007</v>
      </c>
      <c r="FM453" s="1">
        <v>9.4</v>
      </c>
      <c r="FN453" s="1">
        <v>9.4</v>
      </c>
      <c r="FO453" s="1">
        <v>9.6</v>
      </c>
      <c r="FP453" s="1">
        <v>7.3</v>
      </c>
      <c r="FQ453" s="1">
        <v>9.5</v>
      </c>
      <c r="FR453" s="1">
        <v>6</v>
      </c>
      <c r="FS453" s="1">
        <v>8.1</v>
      </c>
      <c r="FT453" s="1">
        <v>9.5</v>
      </c>
      <c r="FU453" s="1">
        <v>9.6999999999999993</v>
      </c>
      <c r="FV453" s="1">
        <v>9</v>
      </c>
      <c r="FW453" s="1">
        <v>8.8000000000000007</v>
      </c>
      <c r="FX453" s="1">
        <v>8.6</v>
      </c>
      <c r="FY453" s="1">
        <v>9.1</v>
      </c>
      <c r="FZ453" s="1">
        <v>8.6</v>
      </c>
      <c r="GA453" s="1">
        <v>8</v>
      </c>
      <c r="GB453" s="1">
        <v>6.6</v>
      </c>
      <c r="GC453" s="1">
        <v>8.5</v>
      </c>
      <c r="GD453" s="1">
        <v>4.8</v>
      </c>
      <c r="GE453" s="1">
        <v>7.5</v>
      </c>
      <c r="GF453" s="1">
        <v>7.9</v>
      </c>
      <c r="GG453" s="1">
        <v>7.8</v>
      </c>
      <c r="GH453" s="1">
        <v>8.5</v>
      </c>
      <c r="GI453" s="1">
        <v>6.6</v>
      </c>
      <c r="GJ453" s="1">
        <v>8.9</v>
      </c>
      <c r="GK453" s="1">
        <v>4.0999999999999996</v>
      </c>
      <c r="GL453" s="1">
        <v>6</v>
      </c>
      <c r="GM453" s="1">
        <v>5.4</v>
      </c>
      <c r="GN453" s="1">
        <v>7.7</v>
      </c>
      <c r="GO453" s="1">
        <v>7.5</v>
      </c>
      <c r="GP453" s="1">
        <v>4.3</v>
      </c>
      <c r="GQ453" s="1">
        <v>8</v>
      </c>
      <c r="GR453" s="1">
        <v>8.6</v>
      </c>
      <c r="GS453" s="1">
        <v>8</v>
      </c>
      <c r="GT453" s="1">
        <v>8.1999999999999993</v>
      </c>
      <c r="GU453" s="1">
        <v>8.1999999999999993</v>
      </c>
      <c r="GV453" s="1">
        <v>7</v>
      </c>
      <c r="GW453" s="1">
        <v>3</v>
      </c>
      <c r="GX453" s="1">
        <v>5</v>
      </c>
      <c r="GY453" s="1">
        <v>8.1999999999999993</v>
      </c>
      <c r="GZ453" s="1">
        <v>8</v>
      </c>
      <c r="HA453" s="1">
        <v>8.1999999999999993</v>
      </c>
      <c r="HB453" s="1">
        <v>7.3</v>
      </c>
      <c r="HC453" s="1">
        <v>8.5</v>
      </c>
      <c r="HD453" s="1">
        <v>8.8000000000000007</v>
      </c>
      <c r="HE453" s="1">
        <v>7.6</v>
      </c>
      <c r="HF453" s="1">
        <v>3.5</v>
      </c>
      <c r="HG453" s="1">
        <v>7.5</v>
      </c>
      <c r="HH453" s="1">
        <v>7.4</v>
      </c>
      <c r="HI453" s="1">
        <v>4.5</v>
      </c>
      <c r="HJ453" s="1">
        <v>4.4000000000000004</v>
      </c>
      <c r="HK453" s="1">
        <v>5</v>
      </c>
      <c r="HL453" s="1">
        <v>8.1</v>
      </c>
      <c r="HM453" s="1">
        <v>5</v>
      </c>
      <c r="HN453" s="1">
        <v>6.6</v>
      </c>
      <c r="HO453" s="1">
        <v>9.1</v>
      </c>
      <c r="HP453" s="1">
        <v>8</v>
      </c>
      <c r="HQ453" s="1">
        <v>8.6</v>
      </c>
      <c r="HR453" s="1">
        <v>8.4</v>
      </c>
      <c r="HS453" s="1">
        <v>8</v>
      </c>
      <c r="HT453" s="1">
        <v>6</v>
      </c>
      <c r="HU453" s="1">
        <v>6.9</v>
      </c>
      <c r="HV453" s="1">
        <v>6.3</v>
      </c>
      <c r="HW453" s="1">
        <v>8.6999999999999993</v>
      </c>
      <c r="HX453" s="1">
        <v>8.8000000000000007</v>
      </c>
      <c r="HY453" s="1">
        <v>8.8000000000000007</v>
      </c>
      <c r="HZ453" s="1">
        <v>9</v>
      </c>
      <c r="IA453" s="1">
        <v>6.3</v>
      </c>
      <c r="IB453" s="1">
        <v>3</v>
      </c>
      <c r="IC453" s="1">
        <v>7.2</v>
      </c>
      <c r="ID453" s="1">
        <v>6.6</v>
      </c>
      <c r="IE453" s="1">
        <v>6.2</v>
      </c>
      <c r="IF453" s="1">
        <v>7.5</v>
      </c>
      <c r="IG453" s="1">
        <v>7.4</v>
      </c>
      <c r="IH453" s="1">
        <v>1.8</v>
      </c>
      <c r="II453" s="1">
        <v>5.9</v>
      </c>
      <c r="IJ453" s="1">
        <v>7.9</v>
      </c>
      <c r="IK453" s="1">
        <v>5.6</v>
      </c>
      <c r="IL453" s="1">
        <v>3.6</v>
      </c>
      <c r="IM453" s="1">
        <v>5.8</v>
      </c>
      <c r="IN453" s="1">
        <v>8.1999999999999993</v>
      </c>
      <c r="IO453" s="1">
        <v>7.6</v>
      </c>
      <c r="IP453" s="1">
        <v>1.3</v>
      </c>
      <c r="IQ453" s="1">
        <v>3.1</v>
      </c>
      <c r="IR453" s="1">
        <v>7.9</v>
      </c>
      <c r="IS453" s="1">
        <v>7.8</v>
      </c>
      <c r="IT453" s="1">
        <v>4.0999999999999996</v>
      </c>
      <c r="IU453" s="1">
        <v>8</v>
      </c>
      <c r="IV453" s="1">
        <v>8.8000000000000007</v>
      </c>
      <c r="IW453" s="1">
        <v>6.6</v>
      </c>
      <c r="IX453" s="1">
        <v>3.4</v>
      </c>
      <c r="IY453" s="1">
        <v>4</v>
      </c>
      <c r="IZ453" s="1">
        <v>6</v>
      </c>
      <c r="JA453" s="1">
        <v>65535</v>
      </c>
      <c r="JB453" s="1">
        <v>65535</v>
      </c>
      <c r="JC453" s="1">
        <v>6.2</v>
      </c>
      <c r="JD453" s="1">
        <v>9.1999999999999993</v>
      </c>
      <c r="JE453" s="1">
        <v>9.1999999999999993</v>
      </c>
      <c r="JF453" s="1">
        <v>7</v>
      </c>
      <c r="JG453" s="1">
        <v>5.5</v>
      </c>
      <c r="JH453" s="1">
        <v>6.1</v>
      </c>
      <c r="JI453" s="1">
        <v>4.9000000000000004</v>
      </c>
      <c r="JJ453" s="1">
        <v>8.9</v>
      </c>
      <c r="JK453" s="1">
        <v>65535</v>
      </c>
      <c r="JL453" s="1">
        <v>65535</v>
      </c>
      <c r="JM453" s="1">
        <v>65535</v>
      </c>
      <c r="JN453" s="1">
        <v>65535</v>
      </c>
      <c r="JO453" s="1">
        <v>65535</v>
      </c>
      <c r="JP453" s="1">
        <v>65535</v>
      </c>
      <c r="JQ453" s="1">
        <v>65535</v>
      </c>
      <c r="JR453" s="1">
        <v>4.2</v>
      </c>
      <c r="JS453" s="1">
        <v>4.5</v>
      </c>
      <c r="JT453" s="1">
        <v>8.6</v>
      </c>
      <c r="JU453" s="1">
        <v>6</v>
      </c>
      <c r="JV453" s="1">
        <v>5.0999999999999996</v>
      </c>
      <c r="JW453" s="1">
        <v>5</v>
      </c>
      <c r="JX453" s="1">
        <v>6.3</v>
      </c>
      <c r="JY453" s="1">
        <v>6.8</v>
      </c>
      <c r="JZ453" s="1">
        <v>3.7</v>
      </c>
      <c r="KA453" s="1">
        <v>65535</v>
      </c>
      <c r="KB453" s="1">
        <v>5.8</v>
      </c>
      <c r="KC453" s="1">
        <v>7.4</v>
      </c>
      <c r="KD453" s="1">
        <v>3.6</v>
      </c>
      <c r="KE453" s="1">
        <v>5.3</v>
      </c>
      <c r="KF453" s="1">
        <v>8.6999999999999993</v>
      </c>
      <c r="KG453" s="1">
        <v>8.5</v>
      </c>
      <c r="KH453" s="1">
        <v>7.7</v>
      </c>
      <c r="KI453" s="1">
        <v>6.9</v>
      </c>
      <c r="KJ453" s="1">
        <v>2.9</v>
      </c>
      <c r="KK453" s="1">
        <v>7</v>
      </c>
      <c r="KL453" s="1">
        <v>4</v>
      </c>
      <c r="KM453" s="1">
        <v>7.9</v>
      </c>
      <c r="KN453" s="1">
        <v>8.1</v>
      </c>
      <c r="KO453" s="1">
        <v>5.4</v>
      </c>
      <c r="KP453" s="1">
        <v>6.3</v>
      </c>
      <c r="KQ453" s="1">
        <v>6.4</v>
      </c>
      <c r="KR453" s="1">
        <v>4.5</v>
      </c>
      <c r="KS453" s="1">
        <v>65535</v>
      </c>
      <c r="KT453" s="1">
        <v>65535</v>
      </c>
      <c r="KU453" s="1">
        <v>65535</v>
      </c>
      <c r="KV453" s="1">
        <v>65535</v>
      </c>
      <c r="KW453" s="1">
        <v>65535</v>
      </c>
      <c r="KX453" s="1">
        <v>65535</v>
      </c>
      <c r="KY453" s="1">
        <v>65535</v>
      </c>
      <c r="KZ453" s="1">
        <v>65535</v>
      </c>
      <c r="LA453" s="1">
        <v>65535</v>
      </c>
      <c r="LB453" s="1">
        <v>65535</v>
      </c>
      <c r="LC453" s="1">
        <v>65535</v>
      </c>
      <c r="LD453" s="1">
        <v>65535</v>
      </c>
      <c r="LE453" s="1">
        <v>65535</v>
      </c>
      <c r="LF453" s="1">
        <v>65535</v>
      </c>
      <c r="LG453" s="1">
        <v>65535</v>
      </c>
      <c r="LH453" s="1">
        <v>65535</v>
      </c>
      <c r="LI453" s="1">
        <v>65535</v>
      </c>
      <c r="LJ453" s="1">
        <v>65535</v>
      </c>
      <c r="LK453" s="1">
        <v>65535</v>
      </c>
      <c r="LL453" s="1">
        <v>65535</v>
      </c>
      <c r="LM453" s="1">
        <v>65535</v>
      </c>
      <c r="LN453" s="1">
        <v>65535</v>
      </c>
      <c r="LO453" s="1">
        <v>65535</v>
      </c>
      <c r="LP453" s="1">
        <v>65535</v>
      </c>
      <c r="LQ453" s="1">
        <v>65535</v>
      </c>
      <c r="LR453" s="1">
        <v>65535</v>
      </c>
      <c r="LS453" s="1">
        <v>65535</v>
      </c>
      <c r="LT453" s="1">
        <v>65535</v>
      </c>
      <c r="LU453" s="1">
        <v>65535</v>
      </c>
      <c r="LV453" s="1">
        <v>65535</v>
      </c>
      <c r="LW453" s="1">
        <v>65535</v>
      </c>
      <c r="LX453" s="1">
        <v>65535</v>
      </c>
      <c r="LY453" s="1">
        <v>65535</v>
      </c>
      <c r="LZ453" s="1">
        <v>65535</v>
      </c>
      <c r="MA453" s="1">
        <v>65535</v>
      </c>
      <c r="MB453" s="1">
        <v>65535</v>
      </c>
      <c r="MC453" s="1">
        <v>65535</v>
      </c>
      <c r="MD453" s="1">
        <v>65535</v>
      </c>
      <c r="ME453" s="1">
        <v>65535</v>
      </c>
      <c r="MF453" s="1">
        <v>65535</v>
      </c>
      <c r="MG453" s="1">
        <v>65535</v>
      </c>
      <c r="MH453" s="1">
        <v>65535</v>
      </c>
      <c r="MI453" s="1">
        <v>65535</v>
      </c>
      <c r="MJ453" s="1">
        <v>65535</v>
      </c>
      <c r="MK453" s="1">
        <v>65535</v>
      </c>
      <c r="ML453" s="1">
        <v>65535</v>
      </c>
      <c r="MM453" s="1">
        <v>65535</v>
      </c>
      <c r="MN453" s="1">
        <v>65535</v>
      </c>
      <c r="MO453" s="1">
        <v>65535</v>
      </c>
      <c r="MP453" s="1">
        <v>65535</v>
      </c>
      <c r="MQ453" s="1">
        <v>65535</v>
      </c>
      <c r="MR453" s="1">
        <v>65535</v>
      </c>
      <c r="MS453" s="1">
        <v>65535</v>
      </c>
      <c r="MT453" s="1">
        <v>65535</v>
      </c>
      <c r="MU453" s="1">
        <v>65535</v>
      </c>
      <c r="MV453" s="1">
        <v>65535</v>
      </c>
      <c r="MW453" s="1">
        <v>65535</v>
      </c>
      <c r="MX453" s="1">
        <v>65535</v>
      </c>
      <c r="MY453" s="1">
        <v>65535</v>
      </c>
      <c r="MZ453" s="1">
        <v>65535</v>
      </c>
      <c r="NA453" s="1">
        <v>65535</v>
      </c>
      <c r="NB453" s="1">
        <v>65535</v>
      </c>
      <c r="NC453" s="1">
        <v>65535</v>
      </c>
      <c r="ND453" s="1">
        <v>65535</v>
      </c>
      <c r="NE453" s="1">
        <v>65535</v>
      </c>
      <c r="NF453" s="1">
        <v>65535</v>
      </c>
      <c r="NG453" s="1">
        <v>65535</v>
      </c>
      <c r="NH453" s="1">
        <v>65535</v>
      </c>
      <c r="NI453" s="1">
        <v>65535</v>
      </c>
      <c r="NJ453" s="6">
        <f t="shared" si="416"/>
        <v>0</v>
      </c>
      <c r="NK453" s="3">
        <f t="shared" si="417"/>
        <v>0</v>
      </c>
      <c r="NL453" s="3">
        <f t="shared" si="418"/>
        <v>0</v>
      </c>
      <c r="NM453" s="3">
        <f t="shared" si="419"/>
        <v>1</v>
      </c>
      <c r="NN453" s="3">
        <f t="shared" si="420"/>
        <v>1</v>
      </c>
      <c r="NO453" s="3">
        <f t="shared" si="421"/>
        <v>1</v>
      </c>
      <c r="NP453" s="3">
        <f t="shared" si="422"/>
        <v>1</v>
      </c>
      <c r="NQ453" s="3">
        <f t="shared" si="423"/>
        <v>1</v>
      </c>
      <c r="NR453" s="3">
        <f t="shared" si="424"/>
        <v>0.7</v>
      </c>
      <c r="NS453" s="3">
        <f t="shared" si="425"/>
        <v>0.70967741935483875</v>
      </c>
      <c r="NT453" s="3">
        <f t="shared" si="426"/>
        <v>0</v>
      </c>
      <c r="NU453" s="3">
        <f t="shared" si="427"/>
        <v>0</v>
      </c>
      <c r="NV453" s="3">
        <f t="shared" si="428"/>
        <v>0.53698630136986303</v>
      </c>
      <c r="NW453" s="5" t="e">
        <f t="shared" si="429"/>
        <v>#N/A</v>
      </c>
      <c r="NX453" s="1" t="e">
        <f t="shared" si="430"/>
        <v>#N/A</v>
      </c>
      <c r="NY453" s="1" t="e">
        <f t="shared" si="431"/>
        <v>#N/A</v>
      </c>
      <c r="NZ453" s="1">
        <f t="shared" si="432"/>
        <v>7.9833333333333334</v>
      </c>
      <c r="OA453" s="1">
        <f t="shared" si="433"/>
        <v>7.8419354838709676</v>
      </c>
      <c r="OB453" s="1">
        <f t="shared" si="434"/>
        <v>8.09</v>
      </c>
      <c r="OC453" s="1">
        <f t="shared" si="435"/>
        <v>6.838709677419355</v>
      </c>
      <c r="OD453" s="1">
        <f t="shared" si="436"/>
        <v>6.5548387096774192</v>
      </c>
      <c r="OE453" s="1">
        <f t="shared" si="437"/>
        <v>6.519047619047619</v>
      </c>
      <c r="OF453" s="1">
        <f t="shared" si="438"/>
        <v>6.0590909090909095</v>
      </c>
      <c r="OG453" s="1" t="e">
        <f t="shared" si="439"/>
        <v>#N/A</v>
      </c>
      <c r="OH453" s="1" t="e">
        <f t="shared" si="440"/>
        <v>#N/A</v>
      </c>
      <c r="OI453" s="111" t="e">
        <f>NA()</f>
        <v>#N/A</v>
      </c>
      <c r="OJ453" s="112" t="e">
        <f>NA()</f>
        <v>#N/A</v>
      </c>
      <c r="OK453" s="112" t="e">
        <f>NA()</f>
        <v>#N/A</v>
      </c>
      <c r="OL453" s="112" t="e">
        <f>NA()</f>
        <v>#N/A</v>
      </c>
      <c r="OM453" s="112" t="e">
        <f>NA()</f>
        <v>#N/A</v>
      </c>
      <c r="ON453" s="112" t="e">
        <f>NA()</f>
        <v>#N/A</v>
      </c>
      <c r="OO453" s="112" t="e">
        <f>NA()</f>
        <v>#N/A</v>
      </c>
      <c r="OP453" s="112" t="e">
        <f>NA()</f>
        <v>#N/A</v>
      </c>
      <c r="OQ453" s="112" t="e">
        <f>NA()</f>
        <v>#N/A</v>
      </c>
      <c r="OR453" s="112" t="e">
        <f>NA()</f>
        <v>#N/A</v>
      </c>
      <c r="OS453" s="112" t="e">
        <f>NA()</f>
        <v>#N/A</v>
      </c>
      <c r="OT453" s="112" t="e">
        <f>NA()</f>
        <v>#N/A</v>
      </c>
      <c r="OU453" s="5" t="e">
        <f t="shared" si="392"/>
        <v>#N/A</v>
      </c>
      <c r="OV453" s="1" t="e">
        <f t="shared" si="393"/>
        <v>#N/A</v>
      </c>
      <c r="OW453" s="1" t="e">
        <f t="shared" si="394"/>
        <v>#N/A</v>
      </c>
      <c r="OX453" s="1" t="e">
        <f t="shared" si="395"/>
        <v>#N/A</v>
      </c>
      <c r="OY453" s="1" t="e">
        <f t="shared" si="396"/>
        <v>#N/A</v>
      </c>
      <c r="OZ453" s="1" t="e">
        <f t="shared" si="397"/>
        <v>#N/A</v>
      </c>
      <c r="PA453" s="1" t="e">
        <f t="shared" si="398"/>
        <v>#N/A</v>
      </c>
      <c r="PB453" s="1" t="e">
        <f t="shared" si="399"/>
        <v>#N/A</v>
      </c>
      <c r="PC453" s="1" t="e">
        <f t="shared" si="400"/>
        <v>#N/A</v>
      </c>
      <c r="PD453" s="1" t="e">
        <f t="shared" si="401"/>
        <v>#N/A</v>
      </c>
      <c r="PE453" s="1" t="e">
        <f t="shared" si="402"/>
        <v>#N/A</v>
      </c>
      <c r="PF453" s="1" t="e">
        <f t="shared" si="403"/>
        <v>#N/A</v>
      </c>
      <c r="PG453" s="111" t="e">
        <f>NA()</f>
        <v>#N/A</v>
      </c>
      <c r="PH453" s="112" t="e">
        <f>NA()</f>
        <v>#N/A</v>
      </c>
      <c r="PI453" s="112" t="e">
        <f>NA()</f>
        <v>#N/A</v>
      </c>
      <c r="PJ453" s="112" t="e">
        <f>NA()</f>
        <v>#N/A</v>
      </c>
      <c r="PK453" s="112" t="e">
        <f>NA()</f>
        <v>#N/A</v>
      </c>
      <c r="PL453" s="112" t="e">
        <f>NA()</f>
        <v>#N/A</v>
      </c>
      <c r="PM453" s="112" t="e">
        <f>NA()</f>
        <v>#N/A</v>
      </c>
      <c r="PN453" s="112" t="e">
        <f>NA()</f>
        <v>#N/A</v>
      </c>
      <c r="PO453" s="112" t="e">
        <f>NA()</f>
        <v>#N/A</v>
      </c>
      <c r="PP453" s="112" t="e">
        <f>NA()</f>
        <v>#N/A</v>
      </c>
      <c r="PQ453" s="112" t="e">
        <f>NA()</f>
        <v>#N/A</v>
      </c>
      <c r="PR453" s="137" t="e">
        <f>NA()</f>
        <v>#N/A</v>
      </c>
      <c r="PS453" s="5" t="e">
        <f t="array" ref="PS453">+IF(ISERROR($NW453)=FALSE,MIN(IF($H453:$AL453&lt;65534,$H453:$AL453,"")),NA())</f>
        <v>#N/A</v>
      </c>
      <c r="PT453" s="1" t="e">
        <f t="array" ref="PT453">+IF(ISERROR($NX453)=FALSE,MIN(IF($AM453:$BN453&lt;65534,$AM453:$BN453,"")),NA())</f>
        <v>#N/A</v>
      </c>
      <c r="PU453" s="1" t="e">
        <f t="array" ref="PU453">+IF(ISERROR($NY453)=FALSE,MIN(IF($BP453:$CT453&lt;65534,$BP453:$CT453,"")),NA())</f>
        <v>#N/A</v>
      </c>
      <c r="PV453" s="1">
        <f t="array" ref="PV453">+IF(ISERROR($NZ453)=FALSE,MIN(IF($CU453:$DX453&lt;65534,$CU453:$DX453,"")),NA())</f>
        <v>3.8</v>
      </c>
      <c r="PW453" s="1">
        <f t="array" ref="PW453">+IF(ISERROR($OA453)=FALSE,MIN(IF($DY453:$FC453&lt;65534,$DY453:$FC453,"")),NA())</f>
        <v>3.2</v>
      </c>
      <c r="PX453" s="1">
        <f t="array" ref="PX453">+IF(ISERROR($OB453)=FALSE,MIN(IF($FD453:$GG453&lt;65534,$FD453:$GG453,"")),NA())</f>
        <v>4.8</v>
      </c>
      <c r="PY453" s="1">
        <f t="array" ref="PY453">+IF(ISERROR($OC453)=FALSE,MIN(IF($GH453:$HL453&lt;65534,$GH453:$HL453,"")),NA())</f>
        <v>3</v>
      </c>
      <c r="PZ453" s="1">
        <f t="array" ref="PZ453">+IF(ISERROR($OD453)=FALSE,MIN(IF($HM453:$IQ453&lt;65534,$HM453:$IQ453,"")),NA())</f>
        <v>1.3</v>
      </c>
      <c r="QA453" s="1">
        <f t="array" ref="QA453">+IF(ISERROR($OE453)=FALSE,MIN(IF($IR453:$JU453&lt;65534,$IR453:$JU453,"")),NA())</f>
        <v>3.4</v>
      </c>
      <c r="QB453" s="1">
        <f t="array" ref="QB453">+IF(ISERROR($OF453)=FALSE,MIN(IF($JV453:$KZ453&lt;65534,$JV453:$KZ453,"")),NA())</f>
        <v>2.9</v>
      </c>
      <c r="QC453" s="1" t="e">
        <f t="array" ref="QC453">+IF(ISERROR($OG453)=FALSE,MIN(IF($LA453:$MD453&lt;65534,$LA453:$MD453,"")),NA())</f>
        <v>#N/A</v>
      </c>
      <c r="QD453" s="1" t="e">
        <f t="array" ref="QD453">+IF(ISERROR($OH453)=FALSE,MIN(IF($ME453:$NI453&lt;65534,$ME453:$NI453,"")),NA())</f>
        <v>#N/A</v>
      </c>
      <c r="QE453" s="5" t="e">
        <f t="shared" si="404"/>
        <v>#N/A</v>
      </c>
      <c r="QF453" s="1" t="e">
        <f t="shared" si="405"/>
        <v>#N/A</v>
      </c>
      <c r="QG453" s="1" t="e">
        <f t="shared" si="406"/>
        <v>#N/A</v>
      </c>
      <c r="QH453" s="1" t="e">
        <f t="shared" si="407"/>
        <v>#N/A</v>
      </c>
      <c r="QI453" s="1" t="e">
        <f t="shared" si="408"/>
        <v>#N/A</v>
      </c>
      <c r="QJ453" s="1" t="e">
        <f t="shared" si="409"/>
        <v>#N/A</v>
      </c>
      <c r="QK453" s="1" t="e">
        <f t="shared" si="410"/>
        <v>#N/A</v>
      </c>
      <c r="QL453" s="1" t="e">
        <f t="shared" si="411"/>
        <v>#N/A</v>
      </c>
      <c r="QM453" s="1" t="e">
        <f t="shared" si="412"/>
        <v>#N/A</v>
      </c>
      <c r="QN453" s="1" t="e">
        <f t="shared" si="413"/>
        <v>#N/A</v>
      </c>
      <c r="QO453" s="1" t="e">
        <f t="shared" si="414"/>
        <v>#N/A</v>
      </c>
      <c r="QP453" s="1" t="e">
        <f t="shared" si="415"/>
        <v>#N/A</v>
      </c>
      <c r="QQ453" s="5" t="s">
        <v>893</v>
      </c>
    </row>
    <row r="454" spans="1:459" s="1" customFormat="1" x14ac:dyDescent="0.2">
      <c r="A454" s="107">
        <v>24025050</v>
      </c>
      <c r="B454" s="108">
        <v>-73.150555555555556</v>
      </c>
      <c r="C454" s="108">
        <v>6.2741666666666669</v>
      </c>
      <c r="D454" s="109">
        <v>1350</v>
      </c>
      <c r="E454" s="110" t="s">
        <v>811</v>
      </c>
      <c r="F454" s="110" t="s">
        <v>358</v>
      </c>
      <c r="G454" s="110" t="s">
        <v>15</v>
      </c>
      <c r="H454" s="1">
        <v>65535</v>
      </c>
      <c r="I454" s="1">
        <v>65535</v>
      </c>
      <c r="J454" s="1">
        <v>11.9</v>
      </c>
      <c r="K454" s="1">
        <v>13.7</v>
      </c>
      <c r="L454" s="1">
        <v>14.7</v>
      </c>
      <c r="M454" s="1">
        <v>14</v>
      </c>
      <c r="N454" s="1">
        <v>17</v>
      </c>
      <c r="O454" s="1">
        <v>15.8</v>
      </c>
      <c r="P454" s="1">
        <v>16.3</v>
      </c>
      <c r="Q454" s="1">
        <v>65535</v>
      </c>
      <c r="R454" s="1">
        <v>65535</v>
      </c>
      <c r="S454" s="1">
        <v>65535</v>
      </c>
      <c r="T454" s="1">
        <v>65535</v>
      </c>
      <c r="U454" s="1">
        <v>65535</v>
      </c>
      <c r="V454" s="1">
        <v>65535</v>
      </c>
      <c r="W454" s="1">
        <v>65535</v>
      </c>
      <c r="X454" s="1">
        <v>65535</v>
      </c>
      <c r="Y454" s="1">
        <v>65535</v>
      </c>
      <c r="Z454" s="1">
        <v>65535</v>
      </c>
      <c r="AA454" s="1">
        <v>65535</v>
      </c>
      <c r="AB454" s="1">
        <v>65535</v>
      </c>
      <c r="AC454" s="1">
        <v>65535</v>
      </c>
      <c r="AD454" s="1">
        <v>65535</v>
      </c>
      <c r="AE454" s="1">
        <v>65535</v>
      </c>
      <c r="AF454" s="1">
        <v>18.2</v>
      </c>
      <c r="AG454" s="1">
        <v>17.8</v>
      </c>
      <c r="AH454" s="1">
        <v>17.100000000000001</v>
      </c>
      <c r="AI454" s="1">
        <v>17.7</v>
      </c>
      <c r="AJ454" s="1">
        <v>17.100000000000001</v>
      </c>
      <c r="AK454" s="1">
        <v>17.399999999999999</v>
      </c>
      <c r="AL454" s="1">
        <v>16.100000000000001</v>
      </c>
      <c r="AM454" s="1">
        <v>65535</v>
      </c>
      <c r="AN454" s="1">
        <v>15.7</v>
      </c>
      <c r="AO454" s="1">
        <v>16.600000000000001</v>
      </c>
      <c r="AP454" s="1">
        <v>17.100000000000001</v>
      </c>
      <c r="AQ454" s="1">
        <v>16.5</v>
      </c>
      <c r="AR454" s="1">
        <v>17</v>
      </c>
      <c r="AS454" s="1">
        <v>17.2</v>
      </c>
      <c r="AT454" s="1">
        <v>16.899999999999999</v>
      </c>
      <c r="AU454" s="1">
        <v>17.100000000000001</v>
      </c>
      <c r="AV454" s="1">
        <v>18</v>
      </c>
      <c r="AW454" s="1">
        <v>17.600000000000001</v>
      </c>
      <c r="AX454" s="1">
        <v>17.8</v>
      </c>
      <c r="AY454" s="1">
        <v>16.600000000000001</v>
      </c>
      <c r="AZ454" s="1">
        <v>18.3</v>
      </c>
      <c r="BA454" s="1">
        <v>16.600000000000001</v>
      </c>
      <c r="BB454" s="1">
        <v>14.9</v>
      </c>
      <c r="BC454" s="1">
        <v>16.399999999999999</v>
      </c>
      <c r="BD454" s="1">
        <v>17.7</v>
      </c>
      <c r="BE454" s="1">
        <v>18.399999999999999</v>
      </c>
      <c r="BF454" s="1">
        <v>17.899999999999999</v>
      </c>
      <c r="BG454" s="1">
        <v>17.100000000000001</v>
      </c>
      <c r="BH454" s="1">
        <v>15.6</v>
      </c>
      <c r="BI454" s="1">
        <v>16.7</v>
      </c>
      <c r="BJ454" s="1">
        <v>17.600000000000001</v>
      </c>
      <c r="BK454" s="1">
        <v>17.5</v>
      </c>
      <c r="BL454" s="1">
        <v>17.100000000000001</v>
      </c>
      <c r="BM454" s="1">
        <v>18.2</v>
      </c>
      <c r="BN454" s="1">
        <v>18</v>
      </c>
      <c r="BO454" s="102"/>
      <c r="BP454" s="1">
        <v>14.9</v>
      </c>
      <c r="BQ454" s="1">
        <v>65535</v>
      </c>
      <c r="BR454" s="1">
        <v>65535</v>
      </c>
      <c r="BS454" s="1">
        <v>65535</v>
      </c>
      <c r="BT454" s="1">
        <v>65535</v>
      </c>
      <c r="BU454" s="1">
        <v>65535</v>
      </c>
      <c r="BV454" s="1">
        <v>65535</v>
      </c>
      <c r="BW454" s="1">
        <v>65535</v>
      </c>
      <c r="BX454" s="1">
        <v>65535</v>
      </c>
      <c r="BY454" s="1">
        <v>65535</v>
      </c>
      <c r="BZ454" s="1">
        <v>65535</v>
      </c>
      <c r="CA454" s="1">
        <v>65535</v>
      </c>
      <c r="CB454" s="1">
        <v>17</v>
      </c>
      <c r="CC454" s="1">
        <v>18.5</v>
      </c>
      <c r="CD454" s="1">
        <v>17.5</v>
      </c>
      <c r="CE454" s="1">
        <v>18</v>
      </c>
      <c r="CF454" s="1">
        <v>17</v>
      </c>
      <c r="CG454" s="1">
        <v>16.7</v>
      </c>
      <c r="CH454" s="1">
        <v>65535</v>
      </c>
      <c r="CI454" s="1">
        <v>65535</v>
      </c>
      <c r="CJ454" s="1">
        <v>65535</v>
      </c>
      <c r="CK454" s="1">
        <v>65535</v>
      </c>
      <c r="CL454" s="1">
        <v>65535</v>
      </c>
      <c r="CM454" s="1">
        <v>65535</v>
      </c>
      <c r="CN454" s="1">
        <v>65535</v>
      </c>
      <c r="CO454" s="1">
        <v>65535</v>
      </c>
      <c r="CP454" s="1">
        <v>65535</v>
      </c>
      <c r="CQ454" s="1">
        <v>65535</v>
      </c>
      <c r="CR454" s="1">
        <v>65535</v>
      </c>
      <c r="CS454" s="1">
        <v>65535</v>
      </c>
      <c r="CT454" s="1">
        <v>65535</v>
      </c>
      <c r="CU454" s="1">
        <v>65535</v>
      </c>
      <c r="CV454" s="1">
        <v>65535</v>
      </c>
      <c r="CW454" s="1">
        <v>65535</v>
      </c>
      <c r="CX454" s="1">
        <v>65535</v>
      </c>
      <c r="CY454" s="1">
        <v>65535</v>
      </c>
      <c r="CZ454" s="1">
        <v>65535</v>
      </c>
      <c r="DA454" s="1">
        <v>65535</v>
      </c>
      <c r="DB454" s="1">
        <v>65535</v>
      </c>
      <c r="DC454" s="1">
        <v>65535</v>
      </c>
      <c r="DD454" s="1">
        <v>65535</v>
      </c>
      <c r="DE454" s="1">
        <v>65535</v>
      </c>
      <c r="DF454" s="1">
        <v>65535</v>
      </c>
      <c r="DG454" s="1">
        <v>65535</v>
      </c>
      <c r="DH454" s="1">
        <v>65535</v>
      </c>
      <c r="DI454" s="1">
        <v>65535</v>
      </c>
      <c r="DJ454" s="1">
        <v>65535</v>
      </c>
      <c r="DK454" s="1">
        <v>65535</v>
      </c>
      <c r="DL454" s="1">
        <v>65535</v>
      </c>
      <c r="DM454" s="1">
        <v>65535</v>
      </c>
      <c r="DN454" s="1">
        <v>65535</v>
      </c>
      <c r="DO454" s="1">
        <v>65535</v>
      </c>
      <c r="DP454" s="1">
        <v>65535</v>
      </c>
      <c r="DQ454" s="1">
        <v>65535</v>
      </c>
      <c r="DR454" s="1">
        <v>65535</v>
      </c>
      <c r="DS454" s="1">
        <v>65535</v>
      </c>
      <c r="DT454" s="1">
        <v>65535</v>
      </c>
      <c r="DU454" s="1">
        <v>65535</v>
      </c>
      <c r="DV454" s="1">
        <v>65535</v>
      </c>
      <c r="DW454" s="1">
        <v>65535</v>
      </c>
      <c r="DX454" s="1">
        <v>65535</v>
      </c>
      <c r="DY454" s="1">
        <v>65535</v>
      </c>
      <c r="DZ454" s="1">
        <v>65535</v>
      </c>
      <c r="EA454" s="1">
        <v>65535</v>
      </c>
      <c r="EB454" s="1">
        <v>65535</v>
      </c>
      <c r="EC454" s="1">
        <v>65535</v>
      </c>
      <c r="ED454" s="1">
        <v>65535</v>
      </c>
      <c r="EE454" s="1">
        <v>65535</v>
      </c>
      <c r="EF454" s="1">
        <v>65535</v>
      </c>
      <c r="EG454" s="1">
        <v>65535</v>
      </c>
      <c r="EH454" s="1">
        <v>65535</v>
      </c>
      <c r="EI454" s="1">
        <v>65535</v>
      </c>
      <c r="EJ454" s="1">
        <v>65535</v>
      </c>
      <c r="EK454" s="1">
        <v>65535</v>
      </c>
      <c r="EL454" s="1">
        <v>65535</v>
      </c>
      <c r="EM454" s="1">
        <v>65535</v>
      </c>
      <c r="EN454" s="1">
        <v>65535</v>
      </c>
      <c r="EO454" s="1">
        <v>65535</v>
      </c>
      <c r="EP454" s="1">
        <v>65535</v>
      </c>
      <c r="EQ454" s="1">
        <v>65535</v>
      </c>
      <c r="ER454" s="1">
        <v>65535</v>
      </c>
      <c r="ES454" s="1">
        <v>65535</v>
      </c>
      <c r="ET454" s="1">
        <v>65535</v>
      </c>
      <c r="EU454" s="1">
        <v>65535</v>
      </c>
      <c r="EV454" s="1">
        <v>65535</v>
      </c>
      <c r="EW454" s="1">
        <v>65535</v>
      </c>
      <c r="EX454" s="1">
        <v>65535</v>
      </c>
      <c r="EY454" s="1">
        <v>65535</v>
      </c>
      <c r="EZ454" s="1">
        <v>65535</v>
      </c>
      <c r="FA454" s="1">
        <v>65535</v>
      </c>
      <c r="FB454" s="1">
        <v>65535</v>
      </c>
      <c r="FC454" s="1">
        <v>65535</v>
      </c>
      <c r="FD454" s="1">
        <v>65535</v>
      </c>
      <c r="FE454" s="1">
        <v>65535</v>
      </c>
      <c r="FF454" s="1">
        <v>65535</v>
      </c>
      <c r="FG454" s="1">
        <v>65535</v>
      </c>
      <c r="FH454" s="1">
        <v>65535</v>
      </c>
      <c r="FI454" s="1">
        <v>65535</v>
      </c>
      <c r="FJ454" s="1">
        <v>65535</v>
      </c>
      <c r="FK454" s="1">
        <v>65535</v>
      </c>
      <c r="FL454" s="1">
        <v>65535</v>
      </c>
      <c r="FM454" s="1">
        <v>65535</v>
      </c>
      <c r="FN454" s="1">
        <v>65535</v>
      </c>
      <c r="FO454" s="1">
        <v>65535</v>
      </c>
      <c r="FP454" s="1">
        <v>65535</v>
      </c>
      <c r="FQ454" s="1">
        <v>65535</v>
      </c>
      <c r="FR454" s="1">
        <v>65535</v>
      </c>
      <c r="FS454" s="1">
        <v>65535</v>
      </c>
      <c r="FT454" s="1">
        <v>65535</v>
      </c>
      <c r="FU454" s="1">
        <v>18.399999999999999</v>
      </c>
      <c r="FV454" s="1">
        <v>18.399999999999999</v>
      </c>
      <c r="FW454" s="1">
        <v>17.600000000000001</v>
      </c>
      <c r="FX454" s="1">
        <v>16.3</v>
      </c>
      <c r="FY454" s="1">
        <v>18.2</v>
      </c>
      <c r="FZ454" s="1">
        <v>15.9</v>
      </c>
      <c r="GA454" s="1">
        <v>16.7</v>
      </c>
      <c r="GB454" s="1">
        <v>17.8</v>
      </c>
      <c r="GC454" s="1">
        <v>18.100000000000001</v>
      </c>
      <c r="GD454" s="1">
        <v>16.3</v>
      </c>
      <c r="GE454" s="1">
        <v>14.9</v>
      </c>
      <c r="GF454" s="1">
        <v>15.2</v>
      </c>
      <c r="GG454" s="1">
        <v>16.899999999999999</v>
      </c>
      <c r="GH454" s="1">
        <v>16.899999999999999</v>
      </c>
      <c r="GI454" s="1">
        <v>17.600000000000001</v>
      </c>
      <c r="GJ454" s="1">
        <v>17.600000000000001</v>
      </c>
      <c r="GK454" s="1">
        <v>15.2</v>
      </c>
      <c r="GL454" s="1">
        <v>17.2</v>
      </c>
      <c r="GM454" s="1">
        <v>14.5</v>
      </c>
      <c r="GN454" s="1">
        <v>13</v>
      </c>
      <c r="GO454" s="1">
        <v>15.8</v>
      </c>
      <c r="GP454" s="1">
        <v>17.8</v>
      </c>
      <c r="GQ454" s="1">
        <v>15.7</v>
      </c>
      <c r="GR454" s="1">
        <v>17</v>
      </c>
      <c r="GS454" s="1">
        <v>16.3</v>
      </c>
      <c r="GT454" s="1">
        <v>15.8</v>
      </c>
      <c r="GU454" s="1">
        <v>15.9</v>
      </c>
      <c r="GV454" s="1">
        <v>15.8</v>
      </c>
      <c r="GW454" s="1">
        <v>15.7</v>
      </c>
      <c r="GX454" s="1">
        <v>16.3</v>
      </c>
      <c r="GY454" s="1">
        <v>14.8</v>
      </c>
      <c r="GZ454" s="1">
        <v>16.8</v>
      </c>
      <c r="HA454" s="1">
        <v>16.8</v>
      </c>
      <c r="HB454" s="1">
        <v>15.7</v>
      </c>
      <c r="HC454" s="1">
        <v>17.399999999999999</v>
      </c>
      <c r="HD454" s="1">
        <v>17.8</v>
      </c>
      <c r="HE454" s="1">
        <v>17.899999999999999</v>
      </c>
      <c r="HF454" s="1">
        <v>16.8</v>
      </c>
      <c r="HG454" s="1">
        <v>17.100000000000001</v>
      </c>
      <c r="HH454" s="1">
        <v>15.8</v>
      </c>
      <c r="HI454" s="1">
        <v>15.9</v>
      </c>
      <c r="HJ454" s="1">
        <v>16.8</v>
      </c>
      <c r="HK454" s="1">
        <v>17.100000000000001</v>
      </c>
      <c r="HL454" s="1">
        <v>16.600000000000001</v>
      </c>
      <c r="HM454" s="1">
        <v>16.100000000000001</v>
      </c>
      <c r="HN454" s="1">
        <v>16.399999999999999</v>
      </c>
      <c r="HO454" s="1">
        <v>18</v>
      </c>
      <c r="HP454" s="1">
        <v>17</v>
      </c>
      <c r="HQ454" s="1">
        <v>16.600000000000001</v>
      </c>
      <c r="HR454" s="1">
        <v>17</v>
      </c>
      <c r="HS454" s="1">
        <v>15.8</v>
      </c>
      <c r="HT454" s="1">
        <v>16.3</v>
      </c>
      <c r="HU454" s="1">
        <v>16.5</v>
      </c>
      <c r="HV454" s="1">
        <v>16.7</v>
      </c>
      <c r="HW454" s="1">
        <v>16.7</v>
      </c>
      <c r="HX454" s="1">
        <v>17.600000000000001</v>
      </c>
      <c r="HY454" s="1">
        <v>17.2</v>
      </c>
      <c r="HZ454" s="1">
        <v>18.2</v>
      </c>
      <c r="IA454" s="1">
        <v>16.7</v>
      </c>
      <c r="IB454" s="1">
        <v>17.7</v>
      </c>
      <c r="IC454" s="1">
        <v>17.100000000000001</v>
      </c>
      <c r="ID454" s="1">
        <v>17.399999999999999</v>
      </c>
      <c r="IE454" s="1">
        <v>15.8</v>
      </c>
      <c r="IF454" s="1">
        <v>15.1</v>
      </c>
      <c r="IG454" s="1">
        <v>15.2</v>
      </c>
      <c r="IH454" s="1">
        <v>16.5</v>
      </c>
      <c r="II454" s="1">
        <v>16.2</v>
      </c>
      <c r="IJ454" s="1">
        <v>14</v>
      </c>
      <c r="IK454" s="1">
        <v>16.3</v>
      </c>
      <c r="IL454" s="1">
        <v>15.2</v>
      </c>
      <c r="IM454" s="1">
        <v>17.5</v>
      </c>
      <c r="IN454" s="1">
        <v>17.600000000000001</v>
      </c>
      <c r="IO454" s="1">
        <v>15.5</v>
      </c>
      <c r="IP454" s="1">
        <v>15.7</v>
      </c>
      <c r="IQ454" s="1">
        <v>16.5</v>
      </c>
      <c r="IR454" s="1">
        <v>16.399999999999999</v>
      </c>
      <c r="IS454" s="1">
        <v>16.600000000000001</v>
      </c>
      <c r="IT454" s="1">
        <v>15.5</v>
      </c>
      <c r="IU454" s="1">
        <v>16.5</v>
      </c>
      <c r="IV454" s="1">
        <v>14.9</v>
      </c>
      <c r="IW454" s="1">
        <v>16</v>
      </c>
      <c r="IX454" s="1">
        <v>14.4</v>
      </c>
      <c r="IY454" s="1">
        <v>15.1</v>
      </c>
      <c r="IZ454" s="1">
        <v>15.3</v>
      </c>
      <c r="JA454" s="1">
        <v>65535</v>
      </c>
      <c r="JB454" s="1">
        <v>65535</v>
      </c>
      <c r="JC454" s="1">
        <v>16.3</v>
      </c>
      <c r="JD454" s="1">
        <v>15.8</v>
      </c>
      <c r="JE454" s="1">
        <v>16.2</v>
      </c>
      <c r="JF454" s="1">
        <v>16.2</v>
      </c>
      <c r="JG454" s="1">
        <v>17.899999999999999</v>
      </c>
      <c r="JH454" s="1">
        <v>65535</v>
      </c>
      <c r="JI454" s="1">
        <v>17.2</v>
      </c>
      <c r="JJ454" s="1">
        <v>17.100000000000001</v>
      </c>
      <c r="JK454" s="1">
        <v>17.100000000000001</v>
      </c>
      <c r="JL454" s="1">
        <v>17.3</v>
      </c>
      <c r="JM454" s="1">
        <v>15.5</v>
      </c>
      <c r="JN454" s="1">
        <v>17.100000000000001</v>
      </c>
      <c r="JO454" s="1">
        <v>17.2</v>
      </c>
      <c r="JP454" s="1">
        <v>16.600000000000001</v>
      </c>
      <c r="JQ454" s="1">
        <v>16.7</v>
      </c>
      <c r="JR454" s="1">
        <v>15.3</v>
      </c>
      <c r="JS454" s="1">
        <v>15</v>
      </c>
      <c r="JT454" s="1">
        <v>16.3</v>
      </c>
      <c r="JU454" s="1">
        <v>17.2</v>
      </c>
      <c r="JV454" s="1">
        <v>16.7</v>
      </c>
      <c r="JW454" s="1">
        <v>16.100000000000001</v>
      </c>
      <c r="JX454" s="1">
        <v>17.8</v>
      </c>
      <c r="JY454" s="1">
        <v>15.1</v>
      </c>
      <c r="JZ454" s="1">
        <v>16.5</v>
      </c>
      <c r="KA454" s="1">
        <v>17.600000000000001</v>
      </c>
      <c r="KB454" s="1">
        <v>17.399999999999999</v>
      </c>
      <c r="KC454" s="1">
        <v>16.899999999999999</v>
      </c>
      <c r="KD454" s="1">
        <v>15.4</v>
      </c>
      <c r="KE454" s="1">
        <v>65535</v>
      </c>
      <c r="KF454" s="1">
        <v>16</v>
      </c>
      <c r="KG454" s="1">
        <v>17.2</v>
      </c>
      <c r="KH454" s="1">
        <v>16.5</v>
      </c>
      <c r="KI454" s="1">
        <v>16.7</v>
      </c>
      <c r="KJ454" s="1">
        <v>16.8</v>
      </c>
      <c r="KK454" s="1">
        <v>17.600000000000001</v>
      </c>
      <c r="KL454" s="1">
        <v>17.399999999999999</v>
      </c>
      <c r="KM454" s="1">
        <v>17.5</v>
      </c>
      <c r="KN454" s="1">
        <v>17.100000000000001</v>
      </c>
      <c r="KO454" s="1">
        <v>65535</v>
      </c>
      <c r="KP454" s="1">
        <v>65535</v>
      </c>
      <c r="KQ454" s="1">
        <v>65535</v>
      </c>
      <c r="KR454" s="1">
        <v>65535</v>
      </c>
      <c r="KS454" s="1">
        <v>65535</v>
      </c>
      <c r="KT454" s="1">
        <v>65535</v>
      </c>
      <c r="KU454" s="1">
        <v>16.8</v>
      </c>
      <c r="KV454" s="1">
        <v>18</v>
      </c>
      <c r="KW454" s="1">
        <v>65535</v>
      </c>
      <c r="KX454" s="1">
        <v>65535</v>
      </c>
      <c r="KY454" s="1">
        <v>65535</v>
      </c>
      <c r="KZ454" s="1">
        <v>65535</v>
      </c>
      <c r="LA454" s="1">
        <v>65535</v>
      </c>
      <c r="LB454" s="1">
        <v>65535</v>
      </c>
      <c r="LC454" s="1">
        <v>65535</v>
      </c>
      <c r="LD454" s="1">
        <v>65535</v>
      </c>
      <c r="LE454" s="1">
        <v>65535</v>
      </c>
      <c r="LF454" s="1">
        <v>65535</v>
      </c>
      <c r="LG454" s="1">
        <v>65535</v>
      </c>
      <c r="LH454" s="1">
        <v>65535</v>
      </c>
      <c r="LI454" s="1">
        <v>65535</v>
      </c>
      <c r="LJ454" s="1">
        <v>65535</v>
      </c>
      <c r="LK454" s="1">
        <v>65535</v>
      </c>
      <c r="LL454" s="1">
        <v>65535</v>
      </c>
      <c r="LM454" s="1">
        <v>65535</v>
      </c>
      <c r="LN454" s="1">
        <v>65535</v>
      </c>
      <c r="LO454" s="1">
        <v>65535</v>
      </c>
      <c r="LP454" s="1">
        <v>65535</v>
      </c>
      <c r="LQ454" s="1">
        <v>65535</v>
      </c>
      <c r="LR454" s="1">
        <v>65535</v>
      </c>
      <c r="LS454" s="1">
        <v>65535</v>
      </c>
      <c r="LT454" s="1">
        <v>65535</v>
      </c>
      <c r="LU454" s="1">
        <v>65535</v>
      </c>
      <c r="LV454" s="1">
        <v>65535</v>
      </c>
      <c r="LW454" s="1">
        <v>65535</v>
      </c>
      <c r="LX454" s="1">
        <v>65535</v>
      </c>
      <c r="LY454" s="1">
        <v>65535</v>
      </c>
      <c r="LZ454" s="1">
        <v>65535</v>
      </c>
      <c r="MA454" s="1">
        <v>65535</v>
      </c>
      <c r="MB454" s="1">
        <v>65535</v>
      </c>
      <c r="MC454" s="1">
        <v>65535</v>
      </c>
      <c r="MD454" s="1">
        <v>65535</v>
      </c>
      <c r="ME454" s="1">
        <v>65535</v>
      </c>
      <c r="MF454" s="1">
        <v>65535</v>
      </c>
      <c r="MG454" s="1">
        <v>65535</v>
      </c>
      <c r="MH454" s="1">
        <v>65535</v>
      </c>
      <c r="MI454" s="1">
        <v>65535</v>
      </c>
      <c r="MJ454" s="1">
        <v>65535</v>
      </c>
      <c r="MK454" s="1">
        <v>65535</v>
      </c>
      <c r="ML454" s="1">
        <v>65535</v>
      </c>
      <c r="MM454" s="1">
        <v>65535</v>
      </c>
      <c r="MN454" s="1">
        <v>65535</v>
      </c>
      <c r="MO454" s="1">
        <v>65535</v>
      </c>
      <c r="MP454" s="1">
        <v>65535</v>
      </c>
      <c r="MQ454" s="1">
        <v>65535</v>
      </c>
      <c r="MR454" s="1">
        <v>65535</v>
      </c>
      <c r="MS454" s="1">
        <v>65535</v>
      </c>
      <c r="MT454" s="1">
        <v>65535</v>
      </c>
      <c r="MU454" s="1">
        <v>65535</v>
      </c>
      <c r="MV454" s="1">
        <v>65535</v>
      </c>
      <c r="MW454" s="1">
        <v>65535</v>
      </c>
      <c r="MX454" s="1">
        <v>65535</v>
      </c>
      <c r="MY454" s="1">
        <v>65535</v>
      </c>
      <c r="MZ454" s="1">
        <v>65535</v>
      </c>
      <c r="NA454" s="1">
        <v>65535</v>
      </c>
      <c r="NB454" s="1">
        <v>65535</v>
      </c>
      <c r="NC454" s="1">
        <v>65535</v>
      </c>
      <c r="ND454" s="1">
        <v>65535</v>
      </c>
      <c r="NE454" s="1">
        <v>65535</v>
      </c>
      <c r="NF454" s="1">
        <v>65535</v>
      </c>
      <c r="NG454" s="1">
        <v>65535</v>
      </c>
      <c r="NH454" s="1">
        <v>65535</v>
      </c>
      <c r="NI454" s="1">
        <v>65535</v>
      </c>
      <c r="NJ454" s="6">
        <f t="shared" si="416"/>
        <v>0.45161290322580644</v>
      </c>
      <c r="NK454" s="3">
        <f t="shared" si="417"/>
        <v>0.9642857142857143</v>
      </c>
      <c r="NL454" s="3">
        <f t="shared" si="418"/>
        <v>0.22580645161290322</v>
      </c>
      <c r="NM454" s="3">
        <f t="shared" si="419"/>
        <v>0</v>
      </c>
      <c r="NN454" s="3">
        <f t="shared" si="420"/>
        <v>0</v>
      </c>
      <c r="NO454" s="3">
        <f t="shared" si="421"/>
        <v>0.43333333333333335</v>
      </c>
      <c r="NP454" s="3">
        <f t="shared" si="422"/>
        <v>1</v>
      </c>
      <c r="NQ454" s="3">
        <f t="shared" si="423"/>
        <v>1</v>
      </c>
      <c r="NR454" s="3">
        <f t="shared" si="424"/>
        <v>0.9</v>
      </c>
      <c r="NS454" s="3">
        <f t="shared" si="425"/>
        <v>0.64516129032258063</v>
      </c>
      <c r="NT454" s="3">
        <f t="shared" si="426"/>
        <v>0</v>
      </c>
      <c r="NU454" s="3">
        <f t="shared" si="427"/>
        <v>0</v>
      </c>
      <c r="NV454" s="3">
        <f t="shared" si="428"/>
        <v>0.46575342465753422</v>
      </c>
      <c r="NW454" s="5" t="e">
        <f t="shared" si="429"/>
        <v>#N/A</v>
      </c>
      <c r="NX454" s="1">
        <f t="shared" si="430"/>
        <v>17.114814814814817</v>
      </c>
      <c r="NY454" s="1" t="e">
        <f t="shared" si="431"/>
        <v>#N/A</v>
      </c>
      <c r="NZ454" s="1" t="e">
        <f t="shared" si="432"/>
        <v>#N/A</v>
      </c>
      <c r="OA454" s="1" t="e">
        <f t="shared" si="433"/>
        <v>#N/A</v>
      </c>
      <c r="OB454" s="1" t="e">
        <f t="shared" si="434"/>
        <v>#N/A</v>
      </c>
      <c r="OC454" s="1">
        <f t="shared" si="435"/>
        <v>16.367741935483874</v>
      </c>
      <c r="OD454" s="1">
        <f t="shared" si="436"/>
        <v>16.519354838709674</v>
      </c>
      <c r="OE454" s="1">
        <f t="shared" si="437"/>
        <v>16.24814814814815</v>
      </c>
      <c r="OF454" s="1">
        <f t="shared" si="438"/>
        <v>16.855</v>
      </c>
      <c r="OG454" s="1" t="e">
        <f t="shared" si="439"/>
        <v>#N/A</v>
      </c>
      <c r="OH454" s="1" t="e">
        <f t="shared" si="440"/>
        <v>#N/A</v>
      </c>
      <c r="OI454" s="111" t="e">
        <f>NA()</f>
        <v>#N/A</v>
      </c>
      <c r="OJ454" s="112" t="e">
        <f>NA()</f>
        <v>#N/A</v>
      </c>
      <c r="OK454" s="112" t="e">
        <f>NA()</f>
        <v>#N/A</v>
      </c>
      <c r="OL454" s="112" t="e">
        <f>NA()</f>
        <v>#N/A</v>
      </c>
      <c r="OM454" s="112" t="e">
        <f>NA()</f>
        <v>#N/A</v>
      </c>
      <c r="ON454" s="112" t="e">
        <f>NA()</f>
        <v>#N/A</v>
      </c>
      <c r="OO454" s="112" t="e">
        <f>NA()</f>
        <v>#N/A</v>
      </c>
      <c r="OP454" s="112" t="e">
        <f>NA()</f>
        <v>#N/A</v>
      </c>
      <c r="OQ454" s="112" t="e">
        <f>NA()</f>
        <v>#N/A</v>
      </c>
      <c r="OR454" s="112" t="e">
        <f>NA()</f>
        <v>#N/A</v>
      </c>
      <c r="OS454" s="112" t="e">
        <f>NA()</f>
        <v>#N/A</v>
      </c>
      <c r="OT454" s="112" t="e">
        <f>NA()</f>
        <v>#N/A</v>
      </c>
      <c r="OU454" s="5" t="e">
        <f t="shared" si="392"/>
        <v>#N/A</v>
      </c>
      <c r="OV454" s="1" t="e">
        <f t="shared" si="393"/>
        <v>#N/A</v>
      </c>
      <c r="OW454" s="1" t="e">
        <f t="shared" si="394"/>
        <v>#N/A</v>
      </c>
      <c r="OX454" s="1" t="e">
        <f t="shared" si="395"/>
        <v>#N/A</v>
      </c>
      <c r="OY454" s="1" t="e">
        <f t="shared" si="396"/>
        <v>#N/A</v>
      </c>
      <c r="OZ454" s="1" t="e">
        <f t="shared" si="397"/>
        <v>#N/A</v>
      </c>
      <c r="PA454" s="1" t="e">
        <f t="shared" si="398"/>
        <v>#N/A</v>
      </c>
      <c r="PB454" s="1" t="e">
        <f t="shared" si="399"/>
        <v>#N/A</v>
      </c>
      <c r="PC454" s="1" t="e">
        <f t="shared" si="400"/>
        <v>#N/A</v>
      </c>
      <c r="PD454" s="1" t="e">
        <f t="shared" si="401"/>
        <v>#N/A</v>
      </c>
      <c r="PE454" s="1" t="e">
        <f t="shared" si="402"/>
        <v>#N/A</v>
      </c>
      <c r="PF454" s="1" t="e">
        <f t="shared" si="403"/>
        <v>#N/A</v>
      </c>
      <c r="PG454" s="111" t="e">
        <f>NA()</f>
        <v>#N/A</v>
      </c>
      <c r="PH454" s="112" t="e">
        <f>NA()</f>
        <v>#N/A</v>
      </c>
      <c r="PI454" s="112" t="e">
        <f>NA()</f>
        <v>#N/A</v>
      </c>
      <c r="PJ454" s="112" t="e">
        <f>NA()</f>
        <v>#N/A</v>
      </c>
      <c r="PK454" s="112" t="e">
        <f>NA()</f>
        <v>#N/A</v>
      </c>
      <c r="PL454" s="112" t="e">
        <f>NA()</f>
        <v>#N/A</v>
      </c>
      <c r="PM454" s="112" t="e">
        <f>NA()</f>
        <v>#N/A</v>
      </c>
      <c r="PN454" s="112" t="e">
        <f>NA()</f>
        <v>#N/A</v>
      </c>
      <c r="PO454" s="112" t="e">
        <f>NA()</f>
        <v>#N/A</v>
      </c>
      <c r="PP454" s="112" t="e">
        <f>NA()</f>
        <v>#N/A</v>
      </c>
      <c r="PQ454" s="112" t="e">
        <f>NA()</f>
        <v>#N/A</v>
      </c>
      <c r="PR454" s="137" t="e">
        <f>NA()</f>
        <v>#N/A</v>
      </c>
      <c r="PS454" s="5" t="e">
        <f t="array" ref="PS454">+IF(ISERROR($NW454)=FALSE,MIN(IF($H454:$AL454&lt;65534,$H454:$AL454,"")),NA())</f>
        <v>#N/A</v>
      </c>
      <c r="PT454" s="1">
        <f t="array" ref="PT454">+IF(ISERROR($NX454)=FALSE,MIN(IF($AM454:$BN454&lt;65534,$AM454:$BN454,"")),NA())</f>
        <v>14.9</v>
      </c>
      <c r="PU454" s="1" t="e">
        <f t="array" ref="PU454">+IF(ISERROR($NY454)=FALSE,MIN(IF($BP454:$CT454&lt;65534,$BP454:$CT454,"")),NA())</f>
        <v>#N/A</v>
      </c>
      <c r="PV454" s="1" t="e">
        <f t="array" ref="PV454">+IF(ISERROR($NZ454)=FALSE,MIN(IF($CU454:$DX454&lt;65534,$CU454:$DX454,"")),NA())</f>
        <v>#N/A</v>
      </c>
      <c r="PW454" s="1" t="e">
        <f t="array" ref="PW454">+IF(ISERROR($OA454)=FALSE,MIN(IF($DY454:$FC454&lt;65534,$DY454:$FC454,"")),NA())</f>
        <v>#N/A</v>
      </c>
      <c r="PX454" s="1" t="e">
        <f t="array" ref="PX454">+IF(ISERROR($OB454)=FALSE,MIN(IF($FD454:$GG454&lt;65534,$FD454:$GG454,"")),NA())</f>
        <v>#N/A</v>
      </c>
      <c r="PY454" s="1">
        <f t="array" ref="PY454">+IF(ISERROR($OC454)=FALSE,MIN(IF($GH454:$HL454&lt;65534,$GH454:$HL454,"")),NA())</f>
        <v>13</v>
      </c>
      <c r="PZ454" s="1">
        <f t="array" ref="PZ454">+IF(ISERROR($OD454)=FALSE,MIN(IF($HM454:$IQ454&lt;65534,$HM454:$IQ454,"")),NA())</f>
        <v>14</v>
      </c>
      <c r="QA454" s="1">
        <f t="array" ref="QA454">+IF(ISERROR($OE454)=FALSE,MIN(IF($IR454:$JU454&lt;65534,$IR454:$JU454,"")),NA())</f>
        <v>14.4</v>
      </c>
      <c r="QB454" s="1">
        <f t="array" ref="QB454">+IF(ISERROR($OF454)=FALSE,MIN(IF($JV454:$KZ454&lt;65534,$JV454:$KZ454,"")),NA())</f>
        <v>15.1</v>
      </c>
      <c r="QC454" s="1" t="e">
        <f t="array" ref="QC454">+IF(ISERROR($OG454)=FALSE,MIN(IF($LA454:$MD454&lt;65534,$LA454:$MD454,"")),NA())</f>
        <v>#N/A</v>
      </c>
      <c r="QD454" s="1" t="e">
        <f t="array" ref="QD454">+IF(ISERROR($OH454)=FALSE,MIN(IF($ME454:$NI454&lt;65534,$ME454:$NI454,"")),NA())</f>
        <v>#N/A</v>
      </c>
      <c r="QE454" s="5" t="e">
        <f t="shared" si="404"/>
        <v>#N/A</v>
      </c>
      <c r="QF454" s="1" t="e">
        <f t="shared" si="405"/>
        <v>#N/A</v>
      </c>
      <c r="QG454" s="1" t="e">
        <f t="shared" si="406"/>
        <v>#N/A</v>
      </c>
      <c r="QH454" s="1" t="e">
        <f t="shared" si="407"/>
        <v>#N/A</v>
      </c>
      <c r="QI454" s="1" t="e">
        <f t="shared" si="408"/>
        <v>#N/A</v>
      </c>
      <c r="QJ454" s="1" t="e">
        <f t="shared" si="409"/>
        <v>#N/A</v>
      </c>
      <c r="QK454" s="1" t="e">
        <f t="shared" si="410"/>
        <v>#N/A</v>
      </c>
      <c r="QL454" s="1" t="e">
        <f t="shared" si="411"/>
        <v>#N/A</v>
      </c>
      <c r="QM454" s="1" t="e">
        <f t="shared" si="412"/>
        <v>#N/A</v>
      </c>
      <c r="QN454" s="1" t="e">
        <f t="shared" si="413"/>
        <v>#N/A</v>
      </c>
      <c r="QO454" s="1" t="e">
        <f t="shared" si="414"/>
        <v>#N/A</v>
      </c>
      <c r="QP454" s="1" t="e">
        <f t="shared" si="415"/>
        <v>#N/A</v>
      </c>
      <c r="QQ454" s="5" t="s">
        <v>893</v>
      </c>
    </row>
    <row r="455" spans="1:459" s="1" customFormat="1" x14ac:dyDescent="0.2">
      <c r="A455" s="107">
        <v>24025090</v>
      </c>
      <c r="B455" s="108">
        <v>-72.968888888888884</v>
      </c>
      <c r="C455" s="108">
        <v>6.47</v>
      </c>
      <c r="D455" s="109">
        <v>1673</v>
      </c>
      <c r="E455" s="110" t="s">
        <v>812</v>
      </c>
      <c r="F455" s="110" t="s">
        <v>812</v>
      </c>
      <c r="G455" s="110" t="s">
        <v>15</v>
      </c>
      <c r="H455" s="1">
        <v>65535</v>
      </c>
      <c r="I455" s="1">
        <v>10.5</v>
      </c>
      <c r="J455" s="1">
        <v>9.8000000000000007</v>
      </c>
      <c r="K455" s="1">
        <v>10.4</v>
      </c>
      <c r="L455" s="1">
        <v>11.8</v>
      </c>
      <c r="M455" s="1">
        <v>13.5</v>
      </c>
      <c r="N455" s="1">
        <v>15.1</v>
      </c>
      <c r="O455" s="1">
        <v>13.2</v>
      </c>
      <c r="P455" s="1">
        <v>14.6</v>
      </c>
      <c r="Q455" s="1">
        <v>13.9</v>
      </c>
      <c r="R455" s="1">
        <v>12.3</v>
      </c>
      <c r="S455" s="1">
        <v>14.4</v>
      </c>
      <c r="T455" s="1">
        <v>14.8</v>
      </c>
      <c r="U455" s="1">
        <v>14.8</v>
      </c>
      <c r="V455" s="1">
        <v>11.8</v>
      </c>
      <c r="W455" s="1">
        <v>14.9</v>
      </c>
      <c r="X455" s="1">
        <v>15</v>
      </c>
      <c r="Y455" s="1">
        <v>13.7</v>
      </c>
      <c r="Z455" s="1">
        <v>12.6</v>
      </c>
      <c r="AA455" s="1">
        <v>12.3</v>
      </c>
      <c r="AB455" s="1">
        <v>12.4</v>
      </c>
      <c r="AC455" s="1">
        <v>11.1</v>
      </c>
      <c r="AD455" s="1">
        <v>13.3</v>
      </c>
      <c r="AE455" s="1">
        <v>12.5</v>
      </c>
      <c r="AF455" s="1">
        <v>15</v>
      </c>
      <c r="AG455" s="1">
        <v>12.9</v>
      </c>
      <c r="AH455" s="1">
        <v>13</v>
      </c>
      <c r="AI455" s="1">
        <v>14.4</v>
      </c>
      <c r="AJ455" s="1">
        <v>14.9</v>
      </c>
      <c r="AK455" s="1">
        <v>15</v>
      </c>
      <c r="AL455" s="1">
        <v>13.5</v>
      </c>
      <c r="AM455" s="1">
        <v>65535</v>
      </c>
      <c r="AN455" s="1">
        <v>13</v>
      </c>
      <c r="AO455" s="1">
        <v>13.8</v>
      </c>
      <c r="AP455" s="1">
        <v>13.9</v>
      </c>
      <c r="AQ455" s="1">
        <v>13.2</v>
      </c>
      <c r="AR455" s="1">
        <v>15.7</v>
      </c>
      <c r="AS455" s="1">
        <v>15.2</v>
      </c>
      <c r="AT455" s="1">
        <v>15.6</v>
      </c>
      <c r="AU455" s="1">
        <v>14.8</v>
      </c>
      <c r="AV455" s="1">
        <v>16.2</v>
      </c>
      <c r="AW455" s="1">
        <v>16.100000000000001</v>
      </c>
      <c r="AX455" s="1">
        <v>13.7</v>
      </c>
      <c r="AY455" s="1">
        <v>12.9</v>
      </c>
      <c r="AZ455" s="1">
        <v>14</v>
      </c>
      <c r="BA455" s="1">
        <v>12.6</v>
      </c>
      <c r="BB455" s="1">
        <v>13.2</v>
      </c>
      <c r="BC455" s="1">
        <v>11.9</v>
      </c>
      <c r="BD455" s="1">
        <v>15.7</v>
      </c>
      <c r="BE455" s="1">
        <v>16.5</v>
      </c>
      <c r="BF455" s="1">
        <v>15.6</v>
      </c>
      <c r="BG455" s="1">
        <v>15.7</v>
      </c>
      <c r="BH455" s="1">
        <v>12</v>
      </c>
      <c r="BI455" s="1">
        <v>14.2</v>
      </c>
      <c r="BJ455" s="1">
        <v>16.100000000000001</v>
      </c>
      <c r="BK455" s="1">
        <v>11.3</v>
      </c>
      <c r="BL455" s="1">
        <v>11.3</v>
      </c>
      <c r="BM455" s="1">
        <v>13.8</v>
      </c>
      <c r="BN455" s="1">
        <v>15.2</v>
      </c>
      <c r="BO455" s="102"/>
      <c r="BP455" s="1">
        <v>11.7</v>
      </c>
      <c r="BQ455" s="1">
        <v>14.9</v>
      </c>
      <c r="BR455" s="1">
        <v>13.7</v>
      </c>
      <c r="BS455" s="1">
        <v>13.7</v>
      </c>
      <c r="BT455" s="1">
        <v>16.100000000000001</v>
      </c>
      <c r="BU455" s="1">
        <v>14.5</v>
      </c>
      <c r="BV455" s="1">
        <v>15.5</v>
      </c>
      <c r="BW455" s="1">
        <v>14.8</v>
      </c>
      <c r="BX455" s="1">
        <v>13.7</v>
      </c>
      <c r="BY455" s="1">
        <v>14.1</v>
      </c>
      <c r="BZ455" s="1">
        <v>15.6</v>
      </c>
      <c r="CA455" s="1">
        <v>15</v>
      </c>
      <c r="CB455" s="1">
        <v>14.1</v>
      </c>
      <c r="CC455" s="1">
        <v>17.5</v>
      </c>
      <c r="CD455" s="1">
        <v>14.8</v>
      </c>
      <c r="CE455" s="1">
        <v>16.399999999999999</v>
      </c>
      <c r="CF455" s="1">
        <v>13.7</v>
      </c>
      <c r="CG455" s="1">
        <v>14.4</v>
      </c>
      <c r="CH455" s="1">
        <v>16.100000000000001</v>
      </c>
      <c r="CI455" s="1">
        <v>16</v>
      </c>
      <c r="CJ455" s="1">
        <v>15.4</v>
      </c>
      <c r="CK455" s="1">
        <v>15.5</v>
      </c>
      <c r="CL455" s="1">
        <v>16</v>
      </c>
      <c r="CM455" s="1">
        <v>14.5</v>
      </c>
      <c r="CN455" s="1">
        <v>13.7</v>
      </c>
      <c r="CO455" s="1">
        <v>15.9</v>
      </c>
      <c r="CP455" s="1">
        <v>16.8</v>
      </c>
      <c r="CQ455" s="1">
        <v>14.9</v>
      </c>
      <c r="CR455" s="1">
        <v>16.100000000000001</v>
      </c>
      <c r="CS455" s="1">
        <v>15.3</v>
      </c>
      <c r="CT455" s="1">
        <v>16</v>
      </c>
      <c r="CU455" s="1">
        <v>15.3</v>
      </c>
      <c r="CV455" s="1">
        <v>16.2</v>
      </c>
      <c r="CW455" s="1">
        <v>15.8</v>
      </c>
      <c r="CX455" s="1">
        <v>15.5</v>
      </c>
      <c r="CY455" s="1">
        <v>12.2</v>
      </c>
      <c r="CZ455" s="1">
        <v>17.2</v>
      </c>
      <c r="DA455" s="1">
        <v>15.3</v>
      </c>
      <c r="DB455" s="1">
        <v>15</v>
      </c>
      <c r="DC455" s="1">
        <v>14.2</v>
      </c>
      <c r="DD455" s="1">
        <v>15</v>
      </c>
      <c r="DE455" s="1">
        <v>16.2</v>
      </c>
      <c r="DF455" s="1">
        <v>16.399999999999999</v>
      </c>
      <c r="DG455" s="1">
        <v>16.5</v>
      </c>
      <c r="DH455" s="1">
        <v>14.6</v>
      </c>
      <c r="DI455" s="1">
        <v>15.1</v>
      </c>
      <c r="DJ455" s="1">
        <v>16.600000000000001</v>
      </c>
      <c r="DK455" s="1">
        <v>16.399999999999999</v>
      </c>
      <c r="DL455" s="1">
        <v>16.2</v>
      </c>
      <c r="DM455" s="1">
        <v>15.7</v>
      </c>
      <c r="DN455" s="1">
        <v>16</v>
      </c>
      <c r="DO455" s="1">
        <v>15.3</v>
      </c>
      <c r="DP455" s="1">
        <v>16.100000000000001</v>
      </c>
      <c r="DQ455" s="1">
        <v>13.6</v>
      </c>
      <c r="DR455" s="1">
        <v>13.7</v>
      </c>
      <c r="DS455" s="1">
        <v>14.6</v>
      </c>
      <c r="DT455" s="1">
        <v>17.3</v>
      </c>
      <c r="DU455" s="1">
        <v>15.6</v>
      </c>
      <c r="DV455" s="1">
        <v>15.4</v>
      </c>
      <c r="DW455" s="1">
        <v>14</v>
      </c>
      <c r="DX455" s="1">
        <v>13</v>
      </c>
      <c r="DY455" s="1">
        <v>13.8</v>
      </c>
      <c r="DZ455" s="1">
        <v>12.4</v>
      </c>
      <c r="EA455" s="1">
        <v>15.1</v>
      </c>
      <c r="EB455" s="1">
        <v>15.4</v>
      </c>
      <c r="EC455" s="1">
        <v>16</v>
      </c>
      <c r="ED455" s="1">
        <v>13.9</v>
      </c>
      <c r="EE455" s="1">
        <v>14.4</v>
      </c>
      <c r="EF455" s="1">
        <v>16.5</v>
      </c>
      <c r="EG455" s="1">
        <v>16.899999999999999</v>
      </c>
      <c r="EH455" s="1">
        <v>16.100000000000001</v>
      </c>
      <c r="EI455" s="1">
        <v>16</v>
      </c>
      <c r="EJ455" s="1">
        <v>16.2</v>
      </c>
      <c r="EK455" s="1">
        <v>15.5</v>
      </c>
      <c r="EL455" s="1">
        <v>15.2</v>
      </c>
      <c r="EM455" s="1">
        <v>15.6</v>
      </c>
      <c r="EN455" s="1">
        <v>14.9</v>
      </c>
      <c r="EO455" s="1">
        <v>17</v>
      </c>
      <c r="EP455" s="1">
        <v>15.9</v>
      </c>
      <c r="EQ455" s="1">
        <v>16.899999999999999</v>
      </c>
      <c r="ER455" s="1">
        <v>15.9</v>
      </c>
      <c r="ES455" s="1">
        <v>14.6</v>
      </c>
      <c r="ET455" s="1">
        <v>14.1</v>
      </c>
      <c r="EU455" s="1">
        <v>16.100000000000001</v>
      </c>
      <c r="EV455" s="1">
        <v>15.5</v>
      </c>
      <c r="EW455" s="1">
        <v>15</v>
      </c>
      <c r="EX455" s="1">
        <v>13.7</v>
      </c>
      <c r="EY455" s="1">
        <v>16.8</v>
      </c>
      <c r="EZ455" s="1">
        <v>16.600000000000001</v>
      </c>
      <c r="FA455" s="1">
        <v>16.3</v>
      </c>
      <c r="FB455" s="1">
        <v>14.2</v>
      </c>
      <c r="FC455" s="1">
        <v>14.2</v>
      </c>
      <c r="FD455" s="1">
        <v>15.9</v>
      </c>
      <c r="FE455" s="1">
        <v>15.9</v>
      </c>
      <c r="FF455" s="1">
        <v>15.6</v>
      </c>
      <c r="FG455" s="1">
        <v>13.8</v>
      </c>
      <c r="FH455" s="1">
        <v>13.1</v>
      </c>
      <c r="FI455" s="1">
        <v>13</v>
      </c>
      <c r="FJ455" s="1">
        <v>15.9</v>
      </c>
      <c r="FK455" s="1">
        <v>15</v>
      </c>
      <c r="FL455" s="1">
        <v>15.2</v>
      </c>
      <c r="FM455" s="1">
        <v>15.9</v>
      </c>
      <c r="FN455" s="1">
        <v>16.7</v>
      </c>
      <c r="FO455" s="1">
        <v>15.7</v>
      </c>
      <c r="FP455" s="1">
        <v>15.8</v>
      </c>
      <c r="FQ455" s="1">
        <v>16</v>
      </c>
      <c r="FR455" s="1">
        <v>15.7</v>
      </c>
      <c r="FS455" s="1">
        <v>13.2</v>
      </c>
      <c r="FT455" s="1">
        <v>14.4</v>
      </c>
      <c r="FU455" s="1">
        <v>15</v>
      </c>
      <c r="FV455" s="1">
        <v>15.3</v>
      </c>
      <c r="FW455" s="1">
        <v>14.1</v>
      </c>
      <c r="FX455" s="1">
        <v>11.7</v>
      </c>
      <c r="FY455" s="1">
        <v>15.3</v>
      </c>
      <c r="FZ455" s="1">
        <v>11.3</v>
      </c>
      <c r="GA455" s="1">
        <v>14.1</v>
      </c>
      <c r="GB455" s="1">
        <v>16.100000000000001</v>
      </c>
      <c r="GC455" s="1">
        <v>14.3</v>
      </c>
      <c r="GD455" s="1">
        <v>11.9</v>
      </c>
      <c r="GE455" s="1">
        <v>11.5</v>
      </c>
      <c r="GF455" s="1">
        <v>12.3</v>
      </c>
      <c r="GG455" s="1">
        <v>14.7</v>
      </c>
      <c r="GH455" s="1">
        <v>16.100000000000001</v>
      </c>
      <c r="GI455" s="1">
        <v>16</v>
      </c>
      <c r="GJ455" s="1">
        <v>14</v>
      </c>
      <c r="GK455" s="1">
        <v>12.1</v>
      </c>
      <c r="GL455" s="1">
        <v>16.5</v>
      </c>
      <c r="GM455" s="1">
        <v>11.4</v>
      </c>
      <c r="GN455" s="1">
        <v>10.5</v>
      </c>
      <c r="GO455" s="1">
        <v>13.5</v>
      </c>
      <c r="GP455" s="1">
        <v>16.3</v>
      </c>
      <c r="GQ455" s="1">
        <v>14.4</v>
      </c>
      <c r="GR455" s="1">
        <v>14.1</v>
      </c>
      <c r="GS455" s="1">
        <v>14.6</v>
      </c>
      <c r="GT455" s="1">
        <v>13</v>
      </c>
      <c r="GU455" s="1">
        <v>13.8</v>
      </c>
      <c r="GV455" s="1">
        <v>12.4</v>
      </c>
      <c r="GW455" s="1">
        <v>12.4</v>
      </c>
      <c r="GX455" s="1">
        <v>13.8</v>
      </c>
      <c r="GY455" s="1">
        <v>12.2</v>
      </c>
      <c r="GZ455" s="1">
        <v>13</v>
      </c>
      <c r="HA455" s="1">
        <v>12.3</v>
      </c>
      <c r="HB455" s="1">
        <v>12.4</v>
      </c>
      <c r="HC455" s="1">
        <v>14.4</v>
      </c>
      <c r="HD455" s="1">
        <v>15.1</v>
      </c>
      <c r="HE455" s="1">
        <v>14.2</v>
      </c>
      <c r="HF455" s="1">
        <v>13</v>
      </c>
      <c r="HG455" s="1">
        <v>13.8</v>
      </c>
      <c r="HH455" s="1">
        <v>11.8</v>
      </c>
      <c r="HI455" s="1">
        <v>12.6</v>
      </c>
      <c r="HJ455" s="1">
        <v>13.7</v>
      </c>
      <c r="HK455" s="1">
        <v>13.1</v>
      </c>
      <c r="HL455" s="1">
        <v>13.9</v>
      </c>
      <c r="HM455" s="1">
        <v>16.100000000000001</v>
      </c>
      <c r="HN455" s="1">
        <v>17</v>
      </c>
      <c r="HO455" s="1">
        <v>16.5</v>
      </c>
      <c r="HP455" s="1">
        <v>13.2</v>
      </c>
      <c r="HQ455" s="1">
        <v>15.8</v>
      </c>
      <c r="HR455" s="1">
        <v>15.3</v>
      </c>
      <c r="HS455" s="1">
        <v>12.3</v>
      </c>
      <c r="HT455" s="1">
        <v>14.8</v>
      </c>
      <c r="HU455" s="1">
        <v>13.2</v>
      </c>
      <c r="HV455" s="1">
        <v>13.4</v>
      </c>
      <c r="HW455" s="1">
        <v>12.6</v>
      </c>
      <c r="HX455" s="1">
        <v>13.4</v>
      </c>
      <c r="HY455" s="1">
        <v>13.9</v>
      </c>
      <c r="HZ455" s="1">
        <v>13.7</v>
      </c>
      <c r="IA455" s="1">
        <v>12.8</v>
      </c>
      <c r="IB455" s="1">
        <v>16</v>
      </c>
      <c r="IC455" s="1">
        <v>14.9</v>
      </c>
      <c r="ID455" s="1">
        <v>15.1</v>
      </c>
      <c r="IE455" s="1">
        <v>11.8</v>
      </c>
      <c r="IF455" s="1">
        <v>11.2</v>
      </c>
      <c r="IG455" s="1">
        <v>11.3</v>
      </c>
      <c r="IH455" s="1">
        <v>16</v>
      </c>
      <c r="II455" s="1">
        <v>12.7</v>
      </c>
      <c r="IJ455" s="1">
        <v>11.1</v>
      </c>
      <c r="IK455" s="1">
        <v>13.8</v>
      </c>
      <c r="IL455" s="1">
        <v>13.1</v>
      </c>
      <c r="IM455" s="1">
        <v>14.2</v>
      </c>
      <c r="IN455" s="1">
        <v>15.9</v>
      </c>
      <c r="IO455" s="1">
        <v>15.1</v>
      </c>
      <c r="IP455" s="1">
        <v>13.4</v>
      </c>
      <c r="IQ455" s="1">
        <v>14.5</v>
      </c>
      <c r="IR455" s="1">
        <v>14.2</v>
      </c>
      <c r="IS455" s="1">
        <v>14.4</v>
      </c>
      <c r="IT455" s="1">
        <v>14</v>
      </c>
      <c r="IU455" s="1">
        <v>13.3</v>
      </c>
      <c r="IV455" s="1">
        <v>12.5</v>
      </c>
      <c r="IW455" s="1">
        <v>11.9</v>
      </c>
      <c r="IX455" s="1">
        <v>11.2</v>
      </c>
      <c r="IY455" s="1">
        <v>13</v>
      </c>
      <c r="IZ455" s="1">
        <v>12.1</v>
      </c>
      <c r="JA455" s="1">
        <v>13</v>
      </c>
      <c r="JB455" s="1">
        <v>13.3</v>
      </c>
      <c r="JC455" s="1">
        <v>13.3</v>
      </c>
      <c r="JD455" s="1">
        <v>12.6</v>
      </c>
      <c r="JE455" s="1">
        <v>15.5</v>
      </c>
      <c r="JF455" s="1">
        <v>14</v>
      </c>
      <c r="JG455" s="1">
        <v>14.5</v>
      </c>
      <c r="JH455" s="1">
        <v>15.5</v>
      </c>
      <c r="JI455" s="1">
        <v>15.9</v>
      </c>
      <c r="JJ455" s="1">
        <v>14.9</v>
      </c>
      <c r="JK455" s="1">
        <v>16.100000000000001</v>
      </c>
      <c r="JL455" s="1">
        <v>14.5</v>
      </c>
      <c r="JM455" s="1">
        <v>11.6</v>
      </c>
      <c r="JN455" s="1">
        <v>15.2</v>
      </c>
      <c r="JO455" s="1">
        <v>15.5</v>
      </c>
      <c r="JP455" s="1">
        <v>14.3</v>
      </c>
      <c r="JQ455" s="1">
        <v>15.8</v>
      </c>
      <c r="JR455" s="1">
        <v>13.1</v>
      </c>
      <c r="JS455" s="1">
        <v>12.4</v>
      </c>
      <c r="JT455" s="1">
        <v>13.1</v>
      </c>
      <c r="JU455" s="1">
        <v>15.5</v>
      </c>
      <c r="JV455" s="1">
        <v>12.6</v>
      </c>
      <c r="JW455" s="1">
        <v>12.7</v>
      </c>
      <c r="JX455" s="1">
        <v>15</v>
      </c>
      <c r="JY455" s="1">
        <v>12.6</v>
      </c>
      <c r="JZ455" s="1">
        <v>15.4</v>
      </c>
      <c r="KA455" s="1">
        <v>15.1</v>
      </c>
      <c r="KB455" s="1">
        <v>14.4</v>
      </c>
      <c r="KC455" s="1">
        <v>15</v>
      </c>
      <c r="KD455" s="1">
        <v>14.5</v>
      </c>
      <c r="KE455" s="1">
        <v>15.6</v>
      </c>
      <c r="KF455" s="1">
        <v>15.4</v>
      </c>
      <c r="KG455" s="1">
        <v>13.9</v>
      </c>
      <c r="KH455" s="1">
        <v>15.7</v>
      </c>
      <c r="KI455" s="1">
        <v>14.5</v>
      </c>
      <c r="KJ455" s="1">
        <v>13.1</v>
      </c>
      <c r="KK455" s="1">
        <v>16.399999999999999</v>
      </c>
      <c r="KL455" s="1">
        <v>15.6</v>
      </c>
      <c r="KM455" s="1">
        <v>15.4</v>
      </c>
      <c r="KN455" s="1">
        <v>15</v>
      </c>
      <c r="KO455" s="1">
        <v>14.3</v>
      </c>
      <c r="KP455" s="1">
        <v>16.100000000000001</v>
      </c>
      <c r="KQ455" s="1">
        <v>13.6</v>
      </c>
      <c r="KR455" s="1">
        <v>15</v>
      </c>
      <c r="KS455" s="1">
        <v>15.7</v>
      </c>
      <c r="KT455" s="1">
        <v>14.6</v>
      </c>
      <c r="KU455" s="1">
        <v>13.8</v>
      </c>
      <c r="KV455" s="1">
        <v>13.2</v>
      </c>
      <c r="KW455" s="1">
        <v>15.5</v>
      </c>
      <c r="KX455" s="1">
        <v>13.2</v>
      </c>
      <c r="KY455" s="1">
        <v>12.8</v>
      </c>
      <c r="KZ455" s="1">
        <v>13</v>
      </c>
      <c r="LA455" s="1">
        <v>14.2</v>
      </c>
      <c r="LB455" s="1">
        <v>15.3</v>
      </c>
      <c r="LC455" s="1">
        <v>13.7</v>
      </c>
      <c r="LD455" s="1">
        <v>16.399999999999999</v>
      </c>
      <c r="LE455" s="1">
        <v>15.1</v>
      </c>
      <c r="LF455" s="1">
        <v>12.7</v>
      </c>
      <c r="LG455" s="1">
        <v>12.5</v>
      </c>
      <c r="LH455" s="1">
        <v>16.3</v>
      </c>
      <c r="LI455" s="1">
        <v>15.1</v>
      </c>
      <c r="LJ455" s="1">
        <v>17.100000000000001</v>
      </c>
      <c r="LK455" s="1">
        <v>14.9</v>
      </c>
      <c r="LL455" s="1">
        <v>15.6</v>
      </c>
      <c r="LM455" s="1">
        <v>16.3</v>
      </c>
      <c r="LN455" s="1">
        <v>15.4</v>
      </c>
      <c r="LO455" s="1">
        <v>16.7</v>
      </c>
      <c r="LP455" s="1">
        <v>16</v>
      </c>
      <c r="LQ455" s="1">
        <v>11.6</v>
      </c>
      <c r="LR455" s="1">
        <v>10.4</v>
      </c>
      <c r="LS455" s="1">
        <v>14.9</v>
      </c>
      <c r="LT455" s="1">
        <v>15.1</v>
      </c>
      <c r="LU455" s="1">
        <v>15.7</v>
      </c>
      <c r="LV455" s="1">
        <v>15.6</v>
      </c>
      <c r="LW455" s="1">
        <v>13.9</v>
      </c>
      <c r="LX455" s="1">
        <v>15</v>
      </c>
      <c r="LY455" s="1">
        <v>14.6</v>
      </c>
      <c r="LZ455" s="1">
        <v>14.3</v>
      </c>
      <c r="MA455" s="1">
        <v>13.9</v>
      </c>
      <c r="MB455" s="1">
        <v>14.7</v>
      </c>
      <c r="MC455" s="1">
        <v>12.9</v>
      </c>
      <c r="MD455" s="1">
        <v>13.2</v>
      </c>
      <c r="ME455" s="1">
        <v>65535</v>
      </c>
      <c r="MF455" s="1">
        <v>65535</v>
      </c>
      <c r="MG455" s="1">
        <v>65535</v>
      </c>
      <c r="MH455" s="1">
        <v>65535</v>
      </c>
      <c r="MI455" s="1">
        <v>65535</v>
      </c>
      <c r="MJ455" s="1">
        <v>65535</v>
      </c>
      <c r="MK455" s="1">
        <v>65535</v>
      </c>
      <c r="ML455" s="1">
        <v>65535</v>
      </c>
      <c r="MM455" s="1">
        <v>65535</v>
      </c>
      <c r="MN455" s="1">
        <v>65535</v>
      </c>
      <c r="MO455" s="1">
        <v>65535</v>
      </c>
      <c r="MP455" s="1">
        <v>65535</v>
      </c>
      <c r="MQ455" s="1">
        <v>65535</v>
      </c>
      <c r="MR455" s="1">
        <v>65535</v>
      </c>
      <c r="MS455" s="1">
        <v>65535</v>
      </c>
      <c r="MT455" s="1">
        <v>65535</v>
      </c>
      <c r="MU455" s="1">
        <v>65535</v>
      </c>
      <c r="MV455" s="1">
        <v>65535</v>
      </c>
      <c r="MW455" s="1">
        <v>65535</v>
      </c>
      <c r="MX455" s="1">
        <v>65535</v>
      </c>
      <c r="MY455" s="1">
        <v>65535</v>
      </c>
      <c r="MZ455" s="1">
        <v>65535</v>
      </c>
      <c r="NA455" s="1">
        <v>65535</v>
      </c>
      <c r="NB455" s="1">
        <v>65535</v>
      </c>
      <c r="NC455" s="1">
        <v>65535</v>
      </c>
      <c r="ND455" s="1">
        <v>65535</v>
      </c>
      <c r="NE455" s="1">
        <v>65535</v>
      </c>
      <c r="NF455" s="1">
        <v>65535</v>
      </c>
      <c r="NG455" s="1">
        <v>65535</v>
      </c>
      <c r="NH455" s="1">
        <v>65535</v>
      </c>
      <c r="NI455" s="1">
        <v>15.8</v>
      </c>
      <c r="NJ455" s="6">
        <f t="shared" si="416"/>
        <v>0.967741935483871</v>
      </c>
      <c r="NK455" s="3">
        <f t="shared" si="417"/>
        <v>0.9642857142857143</v>
      </c>
      <c r="NL455" s="3">
        <f t="shared" si="418"/>
        <v>1</v>
      </c>
      <c r="NM455" s="3">
        <f t="shared" si="419"/>
        <v>1</v>
      </c>
      <c r="NN455" s="3">
        <f t="shared" si="420"/>
        <v>1</v>
      </c>
      <c r="NO455" s="3">
        <f t="shared" si="421"/>
        <v>1</v>
      </c>
      <c r="NP455" s="3">
        <f t="shared" si="422"/>
        <v>1</v>
      </c>
      <c r="NQ455" s="3">
        <f t="shared" si="423"/>
        <v>1</v>
      </c>
      <c r="NR455" s="3">
        <f t="shared" si="424"/>
        <v>1</v>
      </c>
      <c r="NS455" s="3">
        <f t="shared" si="425"/>
        <v>1</v>
      </c>
      <c r="NT455" s="3">
        <f t="shared" si="426"/>
        <v>1</v>
      </c>
      <c r="NU455" s="3">
        <f t="shared" si="427"/>
        <v>3.2258064516129031E-2</v>
      </c>
      <c r="NV455" s="3">
        <f t="shared" si="428"/>
        <v>0.9123287671232877</v>
      </c>
      <c r="NW455" s="5">
        <f t="shared" si="429"/>
        <v>13.246666666666666</v>
      </c>
      <c r="NX455" s="1">
        <f t="shared" si="430"/>
        <v>14.192592592592595</v>
      </c>
      <c r="NY455" s="1">
        <f t="shared" si="431"/>
        <v>15.04516129032258</v>
      </c>
      <c r="NZ455" s="1">
        <f t="shared" si="432"/>
        <v>15.333333333333334</v>
      </c>
      <c r="OA455" s="1">
        <f t="shared" si="433"/>
        <v>15.377419354838709</v>
      </c>
      <c r="OB455" s="1">
        <f t="shared" si="434"/>
        <v>14.48</v>
      </c>
      <c r="OC455" s="1">
        <f t="shared" si="435"/>
        <v>13.561290322580646</v>
      </c>
      <c r="OD455" s="1">
        <f t="shared" si="436"/>
        <v>14.003225806451614</v>
      </c>
      <c r="OE455" s="1">
        <f t="shared" si="437"/>
        <v>13.873333333333337</v>
      </c>
      <c r="OF455" s="1">
        <f t="shared" si="438"/>
        <v>14.474193548387099</v>
      </c>
      <c r="OG455" s="1">
        <f t="shared" si="439"/>
        <v>14.636666666666665</v>
      </c>
      <c r="OH455" s="1" t="e">
        <f t="shared" si="440"/>
        <v>#N/A</v>
      </c>
      <c r="OI455" s="111" t="e">
        <f>NA()</f>
        <v>#N/A</v>
      </c>
      <c r="OJ455" s="112" t="e">
        <f>NA()</f>
        <v>#N/A</v>
      </c>
      <c r="OK455" s="112" t="e">
        <f>NA()</f>
        <v>#N/A</v>
      </c>
      <c r="OL455" s="112" t="e">
        <f>NA()</f>
        <v>#N/A</v>
      </c>
      <c r="OM455" s="112" t="e">
        <f>NA()</f>
        <v>#N/A</v>
      </c>
      <c r="ON455" s="112" t="e">
        <f>NA()</f>
        <v>#N/A</v>
      </c>
      <c r="OO455" s="112" t="e">
        <f>NA()</f>
        <v>#N/A</v>
      </c>
      <c r="OP455" s="112" t="e">
        <f>NA()</f>
        <v>#N/A</v>
      </c>
      <c r="OQ455" s="112" t="e">
        <f>NA()</f>
        <v>#N/A</v>
      </c>
      <c r="OR455" s="112" t="e">
        <f>NA()</f>
        <v>#N/A</v>
      </c>
      <c r="OS455" s="112" t="e">
        <f>NA()</f>
        <v>#N/A</v>
      </c>
      <c r="OT455" s="112" t="e">
        <f>NA()</f>
        <v>#N/A</v>
      </c>
      <c r="OU455" s="5" t="e">
        <f t="shared" si="392"/>
        <v>#N/A</v>
      </c>
      <c r="OV455" s="1" t="e">
        <f t="shared" si="393"/>
        <v>#N/A</v>
      </c>
      <c r="OW455" s="1" t="e">
        <f t="shared" si="394"/>
        <v>#N/A</v>
      </c>
      <c r="OX455" s="1" t="e">
        <f t="shared" si="395"/>
        <v>#N/A</v>
      </c>
      <c r="OY455" s="1" t="e">
        <f t="shared" si="396"/>
        <v>#N/A</v>
      </c>
      <c r="OZ455" s="1" t="e">
        <f t="shared" si="397"/>
        <v>#N/A</v>
      </c>
      <c r="PA455" s="1" t="e">
        <f t="shared" si="398"/>
        <v>#N/A</v>
      </c>
      <c r="PB455" s="1" t="e">
        <f t="shared" si="399"/>
        <v>#N/A</v>
      </c>
      <c r="PC455" s="1" t="e">
        <f t="shared" si="400"/>
        <v>#N/A</v>
      </c>
      <c r="PD455" s="1" t="e">
        <f t="shared" si="401"/>
        <v>#N/A</v>
      </c>
      <c r="PE455" s="1" t="e">
        <f t="shared" si="402"/>
        <v>#N/A</v>
      </c>
      <c r="PF455" s="1" t="e">
        <f t="shared" si="403"/>
        <v>#N/A</v>
      </c>
      <c r="PG455" s="111" t="e">
        <f>NA()</f>
        <v>#N/A</v>
      </c>
      <c r="PH455" s="112" t="e">
        <f>NA()</f>
        <v>#N/A</v>
      </c>
      <c r="PI455" s="112" t="e">
        <f>NA()</f>
        <v>#N/A</v>
      </c>
      <c r="PJ455" s="112" t="e">
        <f>NA()</f>
        <v>#N/A</v>
      </c>
      <c r="PK455" s="112" t="e">
        <f>NA()</f>
        <v>#N/A</v>
      </c>
      <c r="PL455" s="112" t="e">
        <f>NA()</f>
        <v>#N/A</v>
      </c>
      <c r="PM455" s="112" t="e">
        <f>NA()</f>
        <v>#N/A</v>
      </c>
      <c r="PN455" s="112" t="e">
        <f>NA()</f>
        <v>#N/A</v>
      </c>
      <c r="PO455" s="112" t="e">
        <f>NA()</f>
        <v>#N/A</v>
      </c>
      <c r="PP455" s="112" t="e">
        <f>NA()</f>
        <v>#N/A</v>
      </c>
      <c r="PQ455" s="112" t="e">
        <f>NA()</f>
        <v>#N/A</v>
      </c>
      <c r="PR455" s="137" t="e">
        <f>NA()</f>
        <v>#N/A</v>
      </c>
      <c r="PS455" s="5">
        <f t="array" ref="PS455">+IF(ISERROR($NW455)=FALSE,MIN(IF($H455:$AL455&lt;65534,$H455:$AL455,"")),NA())</f>
        <v>9.8000000000000007</v>
      </c>
      <c r="PT455" s="1">
        <f t="array" ref="PT455">+IF(ISERROR($NX455)=FALSE,MIN(IF($AM455:$BN455&lt;65534,$AM455:$BN455,"")),NA())</f>
        <v>11.3</v>
      </c>
      <c r="PU455" s="1">
        <f t="array" ref="PU455">+IF(ISERROR($NY455)=FALSE,MIN(IF($BP455:$CT455&lt;65534,$BP455:$CT455,"")),NA())</f>
        <v>11.7</v>
      </c>
      <c r="PV455" s="1">
        <f t="array" ref="PV455">+IF(ISERROR($NZ455)=FALSE,MIN(IF($CU455:$DX455&lt;65534,$CU455:$DX455,"")),NA())</f>
        <v>12.2</v>
      </c>
      <c r="PW455" s="1">
        <f t="array" ref="PW455">+IF(ISERROR($OA455)=FALSE,MIN(IF($DY455:$FC455&lt;65534,$DY455:$FC455,"")),NA())</f>
        <v>12.4</v>
      </c>
      <c r="PX455" s="1">
        <f t="array" ref="PX455">+IF(ISERROR($OB455)=FALSE,MIN(IF($FD455:$GG455&lt;65534,$FD455:$GG455,"")),NA())</f>
        <v>11.3</v>
      </c>
      <c r="PY455" s="1">
        <f t="array" ref="PY455">+IF(ISERROR($OC455)=FALSE,MIN(IF($GH455:$HL455&lt;65534,$GH455:$HL455,"")),NA())</f>
        <v>10.5</v>
      </c>
      <c r="PZ455" s="1">
        <f t="array" ref="PZ455">+IF(ISERROR($OD455)=FALSE,MIN(IF($HM455:$IQ455&lt;65534,$HM455:$IQ455,"")),NA())</f>
        <v>11.1</v>
      </c>
      <c r="QA455" s="1">
        <f t="array" ref="QA455">+IF(ISERROR($OE455)=FALSE,MIN(IF($IR455:$JU455&lt;65534,$IR455:$JU455,"")),NA())</f>
        <v>11.2</v>
      </c>
      <c r="QB455" s="1">
        <f t="array" ref="QB455">+IF(ISERROR($OF455)=FALSE,MIN(IF($JV455:$KZ455&lt;65534,$JV455:$KZ455,"")),NA())</f>
        <v>12.6</v>
      </c>
      <c r="QC455" s="1">
        <f t="array" ref="QC455">+IF(ISERROR($OG455)=FALSE,MIN(IF($LA455:$MD455&lt;65534,$LA455:$MD455,"")),NA())</f>
        <v>10.4</v>
      </c>
      <c r="QD455" s="1" t="e">
        <f t="array" ref="QD455">+IF(ISERROR($OH455)=FALSE,MIN(IF($ME455:$NI455&lt;65534,$ME455:$NI455,"")),NA())</f>
        <v>#N/A</v>
      </c>
      <c r="QE455" s="5" t="e">
        <f t="shared" si="404"/>
        <v>#N/A</v>
      </c>
      <c r="QF455" s="1" t="e">
        <f t="shared" si="405"/>
        <v>#N/A</v>
      </c>
      <c r="QG455" s="1" t="e">
        <f t="shared" si="406"/>
        <v>#N/A</v>
      </c>
      <c r="QH455" s="1" t="e">
        <f t="shared" si="407"/>
        <v>#N/A</v>
      </c>
      <c r="QI455" s="1" t="e">
        <f t="shared" si="408"/>
        <v>#N/A</v>
      </c>
      <c r="QJ455" s="1" t="e">
        <f t="shared" si="409"/>
        <v>#N/A</v>
      </c>
      <c r="QK455" s="1" t="e">
        <f t="shared" si="410"/>
        <v>#N/A</v>
      </c>
      <c r="QL455" s="1" t="e">
        <f t="shared" si="411"/>
        <v>#N/A</v>
      </c>
      <c r="QM455" s="1" t="e">
        <f t="shared" si="412"/>
        <v>#N/A</v>
      </c>
      <c r="QN455" s="1" t="e">
        <f t="shared" si="413"/>
        <v>#N/A</v>
      </c>
      <c r="QO455" s="1" t="e">
        <f t="shared" si="414"/>
        <v>#N/A</v>
      </c>
      <c r="QP455" s="1" t="e">
        <f t="shared" si="415"/>
        <v>#N/A</v>
      </c>
      <c r="QQ455" s="5" t="s">
        <v>893</v>
      </c>
    </row>
    <row r="456" spans="1:459" s="1" customFormat="1" x14ac:dyDescent="0.2">
      <c r="A456" s="107">
        <v>24035390</v>
      </c>
      <c r="B456" s="108">
        <v>-72.696333333333342</v>
      </c>
      <c r="C456" s="108">
        <v>6.9453888888888891</v>
      </c>
      <c r="D456" s="109">
        <v>3600</v>
      </c>
      <c r="E456" s="110" t="s">
        <v>813</v>
      </c>
      <c r="F456" s="110" t="s">
        <v>232</v>
      </c>
      <c r="G456" s="110" t="s">
        <v>15</v>
      </c>
      <c r="H456" s="1">
        <v>65535</v>
      </c>
      <c r="I456" s="1">
        <v>4.5</v>
      </c>
      <c r="J456" s="1">
        <v>1</v>
      </c>
      <c r="K456" s="1">
        <v>2.2000000000000002</v>
      </c>
      <c r="L456" s="1">
        <v>2.5</v>
      </c>
      <c r="M456" s="1">
        <v>1.3</v>
      </c>
      <c r="N456" s="1">
        <v>3.9</v>
      </c>
      <c r="O456" s="1">
        <v>2</v>
      </c>
      <c r="P456" s="1">
        <v>4.2</v>
      </c>
      <c r="Q456" s="1">
        <v>2.5</v>
      </c>
      <c r="R456" s="1">
        <v>1.7</v>
      </c>
      <c r="S456" s="1">
        <v>1.8</v>
      </c>
      <c r="T456" s="1">
        <v>4.2</v>
      </c>
      <c r="U456" s="1">
        <v>4.5</v>
      </c>
      <c r="V456" s="1">
        <v>2.4</v>
      </c>
      <c r="W456" s="1">
        <v>4.5999999999999996</v>
      </c>
      <c r="X456" s="1">
        <v>2.9</v>
      </c>
      <c r="Y456" s="1">
        <v>1.8</v>
      </c>
      <c r="Z456" s="1">
        <v>2.9</v>
      </c>
      <c r="AA456" s="1">
        <v>3.1</v>
      </c>
      <c r="AB456" s="1">
        <v>3.4</v>
      </c>
      <c r="AC456" s="1">
        <v>3.8</v>
      </c>
      <c r="AD456" s="1">
        <v>3.5</v>
      </c>
      <c r="AE456" s="1">
        <v>1.7</v>
      </c>
      <c r="AF456" s="1">
        <v>3.2</v>
      </c>
      <c r="AG456" s="1">
        <v>2.2000000000000002</v>
      </c>
      <c r="AH456" s="1">
        <v>2.9</v>
      </c>
      <c r="AI456" s="1">
        <v>2.7</v>
      </c>
      <c r="AJ456" s="1">
        <v>3.5</v>
      </c>
      <c r="AK456" s="1">
        <v>1.6</v>
      </c>
      <c r="AL456" s="1">
        <v>2.8</v>
      </c>
      <c r="AM456" s="1">
        <v>65535</v>
      </c>
      <c r="AN456" s="1">
        <v>2.6</v>
      </c>
      <c r="AO456" s="1">
        <v>2.9</v>
      </c>
      <c r="AP456" s="1">
        <v>1.6</v>
      </c>
      <c r="AQ456" s="1">
        <v>4.0999999999999996</v>
      </c>
      <c r="AR456" s="1">
        <v>5.0999999999999996</v>
      </c>
      <c r="AS456" s="1">
        <v>4.0999999999999996</v>
      </c>
      <c r="AT456" s="1">
        <v>3.9</v>
      </c>
      <c r="AU456" s="1">
        <v>4.3</v>
      </c>
      <c r="AV456" s="1">
        <v>5.3</v>
      </c>
      <c r="AW456" s="1">
        <v>2.4</v>
      </c>
      <c r="AX456" s="1">
        <v>4.2</v>
      </c>
      <c r="AY456" s="1">
        <v>2.7</v>
      </c>
      <c r="AZ456" s="1">
        <v>2.9</v>
      </c>
      <c r="BA456" s="1">
        <v>2.9</v>
      </c>
      <c r="BB456" s="1">
        <v>2.2999999999999998</v>
      </c>
      <c r="BC456" s="1">
        <v>2.5</v>
      </c>
      <c r="BD456" s="1">
        <v>4.5999999999999996</v>
      </c>
      <c r="BE456" s="1">
        <v>5.8</v>
      </c>
      <c r="BF456" s="1">
        <v>5</v>
      </c>
      <c r="BG456" s="1">
        <v>2.5</v>
      </c>
      <c r="BH456" s="1">
        <v>3.2</v>
      </c>
      <c r="BI456" s="1">
        <v>2</v>
      </c>
      <c r="BJ456" s="1">
        <v>2.6</v>
      </c>
      <c r="BK456" s="1">
        <v>-0.3</v>
      </c>
      <c r="BL456" s="1">
        <v>1.3</v>
      </c>
      <c r="BM456" s="1">
        <v>2.5</v>
      </c>
      <c r="BN456" s="1">
        <v>4.5</v>
      </c>
      <c r="BO456" s="102"/>
      <c r="BP456" s="1">
        <v>3</v>
      </c>
      <c r="BQ456" s="1">
        <v>5.0999999999999996</v>
      </c>
      <c r="BR456" s="1">
        <v>4.5</v>
      </c>
      <c r="BS456" s="1">
        <v>3.8</v>
      </c>
      <c r="BT456" s="1">
        <v>5.0999999999999996</v>
      </c>
      <c r="BU456" s="1">
        <v>3.4</v>
      </c>
      <c r="BV456" s="1">
        <v>4.5</v>
      </c>
      <c r="BW456" s="1">
        <v>4.3</v>
      </c>
      <c r="BX456" s="1">
        <v>4.7</v>
      </c>
      <c r="BY456" s="1">
        <v>6.3</v>
      </c>
      <c r="BZ456" s="1">
        <v>6.2</v>
      </c>
      <c r="CA456" s="1">
        <v>3.9</v>
      </c>
      <c r="CB456" s="1">
        <v>5.0999999999999996</v>
      </c>
      <c r="CC456" s="1">
        <v>5.0999999999999996</v>
      </c>
      <c r="CD456" s="1">
        <v>3.8</v>
      </c>
      <c r="CE456" s="1">
        <v>4.7</v>
      </c>
      <c r="CF456" s="1">
        <v>3.7</v>
      </c>
      <c r="CG456" s="1">
        <v>5.2</v>
      </c>
      <c r="CH456" s="1">
        <v>5.9</v>
      </c>
      <c r="CI456" s="1">
        <v>5.3</v>
      </c>
      <c r="CJ456" s="1">
        <v>4.5</v>
      </c>
      <c r="CK456" s="1">
        <v>5.5</v>
      </c>
      <c r="CL456" s="1">
        <v>5.5</v>
      </c>
      <c r="CM456" s="1">
        <v>4.2</v>
      </c>
      <c r="CN456" s="1">
        <v>3.5</v>
      </c>
      <c r="CO456" s="1">
        <v>5</v>
      </c>
      <c r="CP456" s="1">
        <v>3.1</v>
      </c>
      <c r="CQ456" s="1">
        <v>3.1</v>
      </c>
      <c r="CR456" s="1">
        <v>4.7</v>
      </c>
      <c r="CS456" s="1">
        <v>5.9</v>
      </c>
      <c r="CT456" s="1">
        <v>6.6</v>
      </c>
      <c r="CU456" s="1">
        <v>5.8</v>
      </c>
      <c r="CV456" s="1">
        <v>5.8</v>
      </c>
      <c r="CW456" s="1">
        <v>0.8</v>
      </c>
      <c r="CX456" s="1">
        <v>3.2</v>
      </c>
      <c r="CY456" s="1">
        <v>1.3</v>
      </c>
      <c r="CZ456" s="1">
        <v>4.0999999999999996</v>
      </c>
      <c r="DA456" s="1">
        <v>4.4000000000000004</v>
      </c>
      <c r="DB456" s="1">
        <v>1.6</v>
      </c>
      <c r="DC456" s="1">
        <v>2.6</v>
      </c>
      <c r="DD456" s="1">
        <v>5.8</v>
      </c>
      <c r="DE456" s="1">
        <v>3.9</v>
      </c>
      <c r="DF456" s="1">
        <v>4.3</v>
      </c>
      <c r="DG456" s="1">
        <v>5.5</v>
      </c>
      <c r="DH456" s="1">
        <v>3.3</v>
      </c>
      <c r="DI456" s="1">
        <v>6</v>
      </c>
      <c r="DJ456" s="1">
        <v>3.6</v>
      </c>
      <c r="DK456" s="1">
        <v>6.7</v>
      </c>
      <c r="DL456" s="1">
        <v>6.8</v>
      </c>
      <c r="DM456" s="1">
        <v>6.9</v>
      </c>
      <c r="DN456" s="1">
        <v>6.8</v>
      </c>
      <c r="DO456" s="1">
        <v>6.6</v>
      </c>
      <c r="DP456" s="1">
        <v>6.5</v>
      </c>
      <c r="DQ456" s="1">
        <v>4.8</v>
      </c>
      <c r="DR456" s="1">
        <v>2.8</v>
      </c>
      <c r="DS456" s="1">
        <v>6.7</v>
      </c>
      <c r="DT456" s="1">
        <v>6.5</v>
      </c>
      <c r="DU456" s="1">
        <v>5.5</v>
      </c>
      <c r="DV456" s="1">
        <v>6.4</v>
      </c>
      <c r="DW456" s="1">
        <v>3.3</v>
      </c>
      <c r="DX456" s="1">
        <v>2.8</v>
      </c>
      <c r="DY456" s="1">
        <v>5.4</v>
      </c>
      <c r="DZ456" s="1">
        <v>3.9</v>
      </c>
      <c r="EA456" s="1">
        <v>5.9</v>
      </c>
      <c r="EB456" s="1">
        <v>6.5</v>
      </c>
      <c r="EC456" s="1">
        <v>6.4</v>
      </c>
      <c r="ED456" s="1">
        <v>5.7</v>
      </c>
      <c r="EE456" s="1">
        <v>5.0999999999999996</v>
      </c>
      <c r="EF456" s="1">
        <v>5.5</v>
      </c>
      <c r="EG456" s="1">
        <v>6.7</v>
      </c>
      <c r="EH456" s="1">
        <v>6.2</v>
      </c>
      <c r="EI456" s="1">
        <v>6.1</v>
      </c>
      <c r="EJ456" s="1">
        <v>5.4</v>
      </c>
      <c r="EK456" s="1">
        <v>6.7</v>
      </c>
      <c r="EL456" s="1">
        <v>6.5</v>
      </c>
      <c r="EM456" s="1">
        <v>5.5</v>
      </c>
      <c r="EN456" s="1">
        <v>3.8</v>
      </c>
      <c r="EO456" s="1">
        <v>4.8</v>
      </c>
      <c r="EP456" s="1">
        <v>3.6</v>
      </c>
      <c r="EQ456" s="1">
        <v>4.9000000000000004</v>
      </c>
      <c r="ER456" s="1">
        <v>5.9</v>
      </c>
      <c r="ES456" s="1">
        <v>2.9</v>
      </c>
      <c r="ET456" s="1">
        <v>5.2</v>
      </c>
      <c r="EU456" s="1">
        <v>6.3</v>
      </c>
      <c r="EV456" s="1">
        <v>6.2</v>
      </c>
      <c r="EW456" s="1">
        <v>4.9000000000000004</v>
      </c>
      <c r="EX456" s="1">
        <v>4.9000000000000004</v>
      </c>
      <c r="EY456" s="1">
        <v>4.9000000000000004</v>
      </c>
      <c r="EZ456" s="1">
        <v>6.4</v>
      </c>
      <c r="FA456" s="1">
        <v>5</v>
      </c>
      <c r="FB456" s="1">
        <v>4.4000000000000004</v>
      </c>
      <c r="FC456" s="1">
        <v>5</v>
      </c>
      <c r="FD456" s="1">
        <v>6</v>
      </c>
      <c r="FE456" s="1">
        <v>3.9</v>
      </c>
      <c r="FF456" s="1">
        <v>5.7</v>
      </c>
      <c r="FG456" s="1">
        <v>4.8</v>
      </c>
      <c r="FH456" s="1">
        <v>4.7</v>
      </c>
      <c r="FI456" s="1">
        <v>5.3</v>
      </c>
      <c r="FJ456" s="1">
        <v>6.1</v>
      </c>
      <c r="FK456" s="1">
        <v>3.7</v>
      </c>
      <c r="FL456" s="1">
        <v>5.2</v>
      </c>
      <c r="FM456" s="1">
        <v>6.2</v>
      </c>
      <c r="FN456" s="1">
        <v>5.6</v>
      </c>
      <c r="FO456" s="1">
        <v>3.7</v>
      </c>
      <c r="FP456" s="1">
        <v>5.7</v>
      </c>
      <c r="FQ456" s="1">
        <v>6.2</v>
      </c>
      <c r="FR456" s="1">
        <v>5.8</v>
      </c>
      <c r="FS456" s="1">
        <v>4</v>
      </c>
      <c r="FT456" s="1">
        <v>6.2</v>
      </c>
      <c r="FU456" s="1">
        <v>6.5</v>
      </c>
      <c r="FV456" s="1">
        <v>6.6</v>
      </c>
      <c r="FW456" s="1">
        <v>5.9</v>
      </c>
      <c r="FX456" s="1">
        <v>6</v>
      </c>
      <c r="FY456" s="1">
        <v>4.4000000000000004</v>
      </c>
      <c r="FZ456" s="1">
        <v>5.4</v>
      </c>
      <c r="GA456" s="1">
        <v>5</v>
      </c>
      <c r="GB456" s="1">
        <v>3.9</v>
      </c>
      <c r="GC456" s="1">
        <v>5</v>
      </c>
      <c r="GD456" s="1">
        <v>1.9</v>
      </c>
      <c r="GE456" s="1">
        <v>2.5</v>
      </c>
      <c r="GF456" s="1">
        <v>5.6</v>
      </c>
      <c r="GG456" s="1">
        <v>5</v>
      </c>
      <c r="GH456" s="1">
        <v>4.5999999999999996</v>
      </c>
      <c r="GI456" s="1">
        <v>5.9</v>
      </c>
      <c r="GJ456" s="1">
        <v>3</v>
      </c>
      <c r="GK456" s="1">
        <v>2.5</v>
      </c>
      <c r="GL456" s="1">
        <v>3.4</v>
      </c>
      <c r="GM456" s="1">
        <v>4.9000000000000004</v>
      </c>
      <c r="GN456" s="1">
        <v>3.8</v>
      </c>
      <c r="GO456" s="1">
        <v>4</v>
      </c>
      <c r="GP456" s="1">
        <v>4.7</v>
      </c>
      <c r="GQ456" s="1">
        <v>4.8</v>
      </c>
      <c r="GR456" s="1">
        <v>3.4</v>
      </c>
      <c r="GS456" s="1">
        <v>4.3</v>
      </c>
      <c r="GT456" s="1">
        <v>5.5</v>
      </c>
      <c r="GU456" s="1">
        <v>4.9000000000000004</v>
      </c>
      <c r="GV456" s="1">
        <v>2.5</v>
      </c>
      <c r="GW456" s="1">
        <v>1.9</v>
      </c>
      <c r="GX456" s="1">
        <v>4</v>
      </c>
      <c r="GY456" s="1">
        <v>4.5</v>
      </c>
      <c r="GZ456" s="1">
        <v>5.5</v>
      </c>
      <c r="HA456" s="1">
        <v>5.2</v>
      </c>
      <c r="HB456" s="1">
        <v>5</v>
      </c>
      <c r="HC456" s="1">
        <v>5.6</v>
      </c>
      <c r="HD456" s="1">
        <v>4.8</v>
      </c>
      <c r="HE456" s="1">
        <v>4.3</v>
      </c>
      <c r="HF456" s="1">
        <v>2.2000000000000002</v>
      </c>
      <c r="HG456" s="1">
        <v>4.9000000000000004</v>
      </c>
      <c r="HH456" s="1">
        <v>4.3</v>
      </c>
      <c r="HI456" s="1">
        <v>4</v>
      </c>
      <c r="HJ456" s="1">
        <v>2.6</v>
      </c>
      <c r="HK456" s="1">
        <v>4</v>
      </c>
      <c r="HL456" s="1">
        <v>5.6</v>
      </c>
      <c r="HM456" s="1">
        <v>4.5999999999999996</v>
      </c>
      <c r="HN456" s="1">
        <v>3.7</v>
      </c>
      <c r="HO456" s="1">
        <v>4.8</v>
      </c>
      <c r="HP456" s="1">
        <v>4.2</v>
      </c>
      <c r="HQ456" s="1">
        <v>4.5</v>
      </c>
      <c r="HR456" s="1">
        <v>5.4</v>
      </c>
      <c r="HS456" s="1">
        <v>3.3</v>
      </c>
      <c r="HT456" s="1">
        <v>5.5</v>
      </c>
      <c r="HU456" s="1">
        <v>3.3</v>
      </c>
      <c r="HV456" s="1">
        <v>4.2</v>
      </c>
      <c r="HW456" s="1">
        <v>5.5</v>
      </c>
      <c r="HX456" s="1">
        <v>3.1</v>
      </c>
      <c r="HY456" s="1">
        <v>6</v>
      </c>
      <c r="HZ456" s="1">
        <v>6.2</v>
      </c>
      <c r="IA456" s="1">
        <v>4.3</v>
      </c>
      <c r="IB456" s="1">
        <v>5</v>
      </c>
      <c r="IC456" s="1">
        <v>5.2</v>
      </c>
      <c r="ID456" s="1">
        <v>3</v>
      </c>
      <c r="IE456" s="1">
        <v>5.6</v>
      </c>
      <c r="IF456" s="1">
        <v>3.1</v>
      </c>
      <c r="IG456" s="1">
        <v>3.9</v>
      </c>
      <c r="IH456" s="1">
        <v>2.1</v>
      </c>
      <c r="II456" s="1">
        <v>4.2</v>
      </c>
      <c r="IJ456" s="1">
        <v>2.2000000000000002</v>
      </c>
      <c r="IK456" s="1">
        <v>4.7</v>
      </c>
      <c r="IL456" s="1">
        <v>3.6</v>
      </c>
      <c r="IM456" s="1">
        <v>5.5</v>
      </c>
      <c r="IN456" s="1">
        <v>5</v>
      </c>
      <c r="IO456" s="1">
        <v>2.9</v>
      </c>
      <c r="IP456" s="1">
        <v>3.3</v>
      </c>
      <c r="IQ456" s="1">
        <v>3.4</v>
      </c>
      <c r="IR456" s="1">
        <v>4.5</v>
      </c>
      <c r="IS456" s="1">
        <v>3.6</v>
      </c>
      <c r="IT456" s="1">
        <v>3.9</v>
      </c>
      <c r="IU456" s="1">
        <v>3.9</v>
      </c>
      <c r="IV456" s="1">
        <v>2.2000000000000002</v>
      </c>
      <c r="IW456" s="1">
        <v>3.4</v>
      </c>
      <c r="IX456" s="1">
        <v>1.8</v>
      </c>
      <c r="IY456" s="1">
        <v>2.1</v>
      </c>
      <c r="IZ456" s="1">
        <v>4.7</v>
      </c>
      <c r="JA456" s="1">
        <v>3.6</v>
      </c>
      <c r="JB456" s="1">
        <v>5.2</v>
      </c>
      <c r="JC456" s="1">
        <v>3.7</v>
      </c>
      <c r="JD456" s="1">
        <v>4.2</v>
      </c>
      <c r="JE456" s="1">
        <v>5.5</v>
      </c>
      <c r="JF456" s="1">
        <v>4.5999999999999996</v>
      </c>
      <c r="JG456" s="1">
        <v>5.7</v>
      </c>
      <c r="JH456" s="1">
        <v>5</v>
      </c>
      <c r="JI456" s="1">
        <v>2.4</v>
      </c>
      <c r="JJ456" s="1">
        <v>5.4</v>
      </c>
      <c r="JK456" s="1">
        <v>4.7</v>
      </c>
      <c r="JL456" s="1">
        <v>5.2</v>
      </c>
      <c r="JM456" s="1">
        <v>1.9</v>
      </c>
      <c r="JN456" s="1">
        <v>5.2</v>
      </c>
      <c r="JO456" s="1">
        <v>5.6</v>
      </c>
      <c r="JP456" s="1">
        <v>5.0999999999999996</v>
      </c>
      <c r="JQ456" s="1">
        <v>4.3</v>
      </c>
      <c r="JR456" s="1">
        <v>3.1</v>
      </c>
      <c r="JS456" s="1">
        <v>3.1</v>
      </c>
      <c r="JT456" s="1">
        <v>5.3</v>
      </c>
      <c r="JU456" s="1">
        <v>4.8</v>
      </c>
      <c r="JV456" s="1">
        <v>2.8</v>
      </c>
      <c r="JW456" s="1">
        <v>4</v>
      </c>
      <c r="JX456" s="1">
        <v>3</v>
      </c>
      <c r="JY456" s="1">
        <v>4.3</v>
      </c>
      <c r="JZ456" s="1">
        <v>3.8</v>
      </c>
      <c r="KA456" s="1">
        <v>2.9</v>
      </c>
      <c r="KB456" s="1">
        <v>5</v>
      </c>
      <c r="KC456" s="1">
        <v>4.4000000000000004</v>
      </c>
      <c r="KD456" s="1">
        <v>2.1</v>
      </c>
      <c r="KE456" s="1">
        <v>5.5</v>
      </c>
      <c r="KF456" s="1">
        <v>5.6</v>
      </c>
      <c r="KG456" s="1">
        <v>4.5</v>
      </c>
      <c r="KH456" s="1">
        <v>5.0999999999999996</v>
      </c>
      <c r="KI456" s="1">
        <v>3.2</v>
      </c>
      <c r="KJ456" s="1">
        <v>3</v>
      </c>
      <c r="KK456" s="1">
        <v>4.2</v>
      </c>
      <c r="KL456" s="1">
        <v>3.9</v>
      </c>
      <c r="KM456" s="1">
        <v>5.6</v>
      </c>
      <c r="KN456" s="1">
        <v>4.8</v>
      </c>
      <c r="KO456" s="1">
        <v>2.7</v>
      </c>
      <c r="KP456" s="1">
        <v>4.2</v>
      </c>
      <c r="KQ456" s="1">
        <v>4.4000000000000004</v>
      </c>
      <c r="KR456" s="1">
        <v>4.7</v>
      </c>
      <c r="KS456" s="1">
        <v>3.3</v>
      </c>
      <c r="KT456" s="1">
        <v>4.7</v>
      </c>
      <c r="KU456" s="1">
        <v>4.8</v>
      </c>
      <c r="KV456" s="1">
        <v>3.7</v>
      </c>
      <c r="KW456" s="1">
        <v>3.1</v>
      </c>
      <c r="KX456" s="1">
        <v>4.4000000000000004</v>
      </c>
      <c r="KY456" s="1">
        <v>4.0999999999999996</v>
      </c>
      <c r="KZ456" s="1">
        <v>3.1</v>
      </c>
      <c r="LA456" s="1">
        <v>3.3</v>
      </c>
      <c r="LB456" s="1">
        <v>4</v>
      </c>
      <c r="LC456" s="1">
        <v>3.1</v>
      </c>
      <c r="LD456" s="1">
        <v>5.7</v>
      </c>
      <c r="LE456" s="1">
        <v>5.2</v>
      </c>
      <c r="LF456" s="1">
        <v>4.7</v>
      </c>
      <c r="LG456" s="1">
        <v>5.6</v>
      </c>
      <c r="LH456" s="1">
        <v>5.5</v>
      </c>
      <c r="LI456" s="1">
        <v>5.9</v>
      </c>
      <c r="LJ456" s="1">
        <v>5.2</v>
      </c>
      <c r="LK456" s="1">
        <v>5.9</v>
      </c>
      <c r="LL456" s="1">
        <v>6.2</v>
      </c>
      <c r="LM456" s="1">
        <v>3</v>
      </c>
      <c r="LN456" s="1">
        <v>5</v>
      </c>
      <c r="LO456" s="1">
        <v>2.9</v>
      </c>
      <c r="LP456" s="1">
        <v>3.5</v>
      </c>
      <c r="LQ456" s="1">
        <v>1.9</v>
      </c>
      <c r="LR456" s="1">
        <v>1.4</v>
      </c>
      <c r="LS456" s="1">
        <v>2.6</v>
      </c>
      <c r="LT456" s="1">
        <v>3</v>
      </c>
      <c r="LU456" s="1">
        <v>3.6</v>
      </c>
      <c r="LV456" s="1">
        <v>3.6</v>
      </c>
      <c r="LW456" s="1">
        <v>4.5999999999999996</v>
      </c>
      <c r="LX456" s="1">
        <v>2.2999999999999998</v>
      </c>
      <c r="LY456" s="1">
        <v>3.6</v>
      </c>
      <c r="LZ456" s="1">
        <v>5.6</v>
      </c>
      <c r="MA456" s="1">
        <v>5.7</v>
      </c>
      <c r="MB456" s="1">
        <v>5.7</v>
      </c>
      <c r="MC456" s="1">
        <v>3.3</v>
      </c>
      <c r="MD456" s="1">
        <v>1.8</v>
      </c>
      <c r="ME456" s="1">
        <v>65535</v>
      </c>
      <c r="MF456" s="1">
        <v>65535</v>
      </c>
      <c r="MG456" s="1">
        <v>65535</v>
      </c>
      <c r="MH456" s="1">
        <v>65535</v>
      </c>
      <c r="MI456" s="1">
        <v>65535</v>
      </c>
      <c r="MJ456" s="1">
        <v>65535</v>
      </c>
      <c r="MK456" s="1">
        <v>65535</v>
      </c>
      <c r="ML456" s="1">
        <v>65535</v>
      </c>
      <c r="MM456" s="1">
        <v>65535</v>
      </c>
      <c r="MN456" s="1">
        <v>65535</v>
      </c>
      <c r="MO456" s="1">
        <v>65535</v>
      </c>
      <c r="MP456" s="1">
        <v>65535</v>
      </c>
      <c r="MQ456" s="1">
        <v>65535</v>
      </c>
      <c r="MR456" s="1">
        <v>65535</v>
      </c>
      <c r="MS456" s="1">
        <v>65535</v>
      </c>
      <c r="MT456" s="1">
        <v>65535</v>
      </c>
      <c r="MU456" s="1">
        <v>65535</v>
      </c>
      <c r="MV456" s="1">
        <v>65535</v>
      </c>
      <c r="MW456" s="1">
        <v>65535</v>
      </c>
      <c r="MX456" s="1">
        <v>65535</v>
      </c>
      <c r="MY456" s="1">
        <v>65535</v>
      </c>
      <c r="MZ456" s="1">
        <v>65535</v>
      </c>
      <c r="NA456" s="1">
        <v>65535</v>
      </c>
      <c r="NB456" s="1">
        <v>65535</v>
      </c>
      <c r="NC456" s="1">
        <v>65535</v>
      </c>
      <c r="ND456" s="1">
        <v>65535</v>
      </c>
      <c r="NE456" s="1">
        <v>65535</v>
      </c>
      <c r="NF456" s="1">
        <v>65535</v>
      </c>
      <c r="NG456" s="1">
        <v>65535</v>
      </c>
      <c r="NH456" s="1">
        <v>65535</v>
      </c>
      <c r="NI456" s="1">
        <v>4.5</v>
      </c>
      <c r="NJ456" s="6">
        <f t="shared" si="416"/>
        <v>0.967741935483871</v>
      </c>
      <c r="NK456" s="3">
        <f t="shared" si="417"/>
        <v>0.9642857142857143</v>
      </c>
      <c r="NL456" s="3">
        <f t="shared" si="418"/>
        <v>1</v>
      </c>
      <c r="NM456" s="3">
        <f t="shared" si="419"/>
        <v>1</v>
      </c>
      <c r="NN456" s="3">
        <f t="shared" si="420"/>
        <v>1</v>
      </c>
      <c r="NO456" s="3">
        <f t="shared" si="421"/>
        <v>1</v>
      </c>
      <c r="NP456" s="3">
        <f t="shared" si="422"/>
        <v>1</v>
      </c>
      <c r="NQ456" s="3">
        <f t="shared" si="423"/>
        <v>1</v>
      </c>
      <c r="NR456" s="3">
        <f t="shared" si="424"/>
        <v>1</v>
      </c>
      <c r="NS456" s="3">
        <f t="shared" si="425"/>
        <v>1</v>
      </c>
      <c r="NT456" s="3">
        <f t="shared" si="426"/>
        <v>1</v>
      </c>
      <c r="NU456" s="3">
        <f t="shared" si="427"/>
        <v>3.2258064516129031E-2</v>
      </c>
      <c r="NV456" s="3">
        <f t="shared" si="428"/>
        <v>0.9123287671232877</v>
      </c>
      <c r="NW456" s="5">
        <f t="shared" si="429"/>
        <v>2.8433333333333333</v>
      </c>
      <c r="NX456" s="1">
        <f t="shared" si="430"/>
        <v>3.2407407407407409</v>
      </c>
      <c r="NY456" s="1">
        <f t="shared" si="431"/>
        <v>4.6838709677419352</v>
      </c>
      <c r="NZ456" s="1">
        <f t="shared" si="432"/>
        <v>4.7033333333333331</v>
      </c>
      <c r="OA456" s="1">
        <f t="shared" si="433"/>
        <v>5.3741935483870984</v>
      </c>
      <c r="OB456" s="1">
        <f t="shared" si="434"/>
        <v>5.0833333333333339</v>
      </c>
      <c r="OC456" s="1">
        <f t="shared" si="435"/>
        <v>4.2129032258064516</v>
      </c>
      <c r="OD456" s="1">
        <f t="shared" si="436"/>
        <v>4.2354838709677418</v>
      </c>
      <c r="OE456" s="1">
        <f t="shared" si="437"/>
        <v>4.123333333333334</v>
      </c>
      <c r="OF456" s="1">
        <f t="shared" si="438"/>
        <v>4.0290322580645164</v>
      </c>
      <c r="OG456" s="1">
        <f t="shared" si="439"/>
        <v>4.1133333333333333</v>
      </c>
      <c r="OH456" s="1" t="e">
        <f t="shared" si="440"/>
        <v>#N/A</v>
      </c>
      <c r="OI456" s="111" t="e">
        <f>NA()</f>
        <v>#N/A</v>
      </c>
      <c r="OJ456" s="112" t="e">
        <f>NA()</f>
        <v>#N/A</v>
      </c>
      <c r="OK456" s="112" t="e">
        <f>NA()</f>
        <v>#N/A</v>
      </c>
      <c r="OL456" s="112" t="e">
        <f>NA()</f>
        <v>#N/A</v>
      </c>
      <c r="OM456" s="112" t="e">
        <f>NA()</f>
        <v>#N/A</v>
      </c>
      <c r="ON456" s="112" t="e">
        <f>NA()</f>
        <v>#N/A</v>
      </c>
      <c r="OO456" s="112" t="e">
        <f>NA()</f>
        <v>#N/A</v>
      </c>
      <c r="OP456" s="112" t="e">
        <f>NA()</f>
        <v>#N/A</v>
      </c>
      <c r="OQ456" s="112" t="e">
        <f>NA()</f>
        <v>#N/A</v>
      </c>
      <c r="OR456" s="112" t="e">
        <f>NA()</f>
        <v>#N/A</v>
      </c>
      <c r="OS456" s="112" t="e">
        <f>NA()</f>
        <v>#N/A</v>
      </c>
      <c r="OT456" s="112" t="e">
        <f>NA()</f>
        <v>#N/A</v>
      </c>
      <c r="OU456" s="5" t="e">
        <f t="shared" si="392"/>
        <v>#N/A</v>
      </c>
      <c r="OV456" s="1" t="e">
        <f t="shared" si="393"/>
        <v>#N/A</v>
      </c>
      <c r="OW456" s="1" t="e">
        <f t="shared" si="394"/>
        <v>#N/A</v>
      </c>
      <c r="OX456" s="1" t="e">
        <f t="shared" si="395"/>
        <v>#N/A</v>
      </c>
      <c r="OY456" s="1" t="e">
        <f t="shared" si="396"/>
        <v>#N/A</v>
      </c>
      <c r="OZ456" s="1" t="e">
        <f t="shared" si="397"/>
        <v>#N/A</v>
      </c>
      <c r="PA456" s="1" t="e">
        <f t="shared" si="398"/>
        <v>#N/A</v>
      </c>
      <c r="PB456" s="1" t="e">
        <f t="shared" si="399"/>
        <v>#N/A</v>
      </c>
      <c r="PC456" s="1" t="e">
        <f t="shared" si="400"/>
        <v>#N/A</v>
      </c>
      <c r="PD456" s="1" t="e">
        <f t="shared" si="401"/>
        <v>#N/A</v>
      </c>
      <c r="PE456" s="1" t="e">
        <f t="shared" si="402"/>
        <v>#N/A</v>
      </c>
      <c r="PF456" s="1" t="e">
        <f t="shared" si="403"/>
        <v>#N/A</v>
      </c>
      <c r="PG456" s="111" t="e">
        <f>NA()</f>
        <v>#N/A</v>
      </c>
      <c r="PH456" s="112" t="e">
        <f>NA()</f>
        <v>#N/A</v>
      </c>
      <c r="PI456" s="112" t="e">
        <f>NA()</f>
        <v>#N/A</v>
      </c>
      <c r="PJ456" s="112" t="e">
        <f>NA()</f>
        <v>#N/A</v>
      </c>
      <c r="PK456" s="112" t="e">
        <f>NA()</f>
        <v>#N/A</v>
      </c>
      <c r="PL456" s="112" t="e">
        <f>NA()</f>
        <v>#N/A</v>
      </c>
      <c r="PM456" s="112" t="e">
        <f>NA()</f>
        <v>#N/A</v>
      </c>
      <c r="PN456" s="112" t="e">
        <f>NA()</f>
        <v>#N/A</v>
      </c>
      <c r="PO456" s="112" t="e">
        <f>NA()</f>
        <v>#N/A</v>
      </c>
      <c r="PP456" s="112" t="e">
        <f>NA()</f>
        <v>#N/A</v>
      </c>
      <c r="PQ456" s="112" t="e">
        <f>NA()</f>
        <v>#N/A</v>
      </c>
      <c r="PR456" s="137" t="e">
        <f>NA()</f>
        <v>#N/A</v>
      </c>
      <c r="PS456" s="5">
        <f t="array" ref="PS456">+IF(ISERROR($NW456)=FALSE,MIN(IF($H456:$AL456&lt;65534,$H456:$AL456,"")),NA())</f>
        <v>1</v>
      </c>
      <c r="PT456" s="1">
        <f t="array" ref="PT456">+IF(ISERROR($NX456)=FALSE,MIN(IF($AM456:$BN456&lt;65534,$AM456:$BN456,"")),NA())</f>
        <v>-0.3</v>
      </c>
      <c r="PU456" s="1">
        <f t="array" ref="PU456">+IF(ISERROR($NY456)=FALSE,MIN(IF($BP456:$CT456&lt;65534,$BP456:$CT456,"")),NA())</f>
        <v>3</v>
      </c>
      <c r="PV456" s="1">
        <f t="array" ref="PV456">+IF(ISERROR($NZ456)=FALSE,MIN(IF($CU456:$DX456&lt;65534,$CU456:$DX456,"")),NA())</f>
        <v>0.8</v>
      </c>
      <c r="PW456" s="1">
        <f t="array" ref="PW456">+IF(ISERROR($OA456)=FALSE,MIN(IF($DY456:$FC456&lt;65534,$DY456:$FC456,"")),NA())</f>
        <v>2.9</v>
      </c>
      <c r="PX456" s="1">
        <f t="array" ref="PX456">+IF(ISERROR($OB456)=FALSE,MIN(IF($FD456:$GG456&lt;65534,$FD456:$GG456,"")),NA())</f>
        <v>1.9</v>
      </c>
      <c r="PY456" s="1">
        <f t="array" ref="PY456">+IF(ISERROR($OC456)=FALSE,MIN(IF($GH456:$HL456&lt;65534,$GH456:$HL456,"")),NA())</f>
        <v>1.9</v>
      </c>
      <c r="PZ456" s="1">
        <f t="array" ref="PZ456">+IF(ISERROR($OD456)=FALSE,MIN(IF($HM456:$IQ456&lt;65534,$HM456:$IQ456,"")),NA())</f>
        <v>2.1</v>
      </c>
      <c r="QA456" s="1">
        <f t="array" ref="QA456">+IF(ISERROR($OE456)=FALSE,MIN(IF($IR456:$JU456&lt;65534,$IR456:$JU456,"")),NA())</f>
        <v>1.8</v>
      </c>
      <c r="QB456" s="1">
        <f t="array" ref="QB456">+IF(ISERROR($OF456)=FALSE,MIN(IF($JV456:$KZ456&lt;65534,$JV456:$KZ456,"")),NA())</f>
        <v>2.1</v>
      </c>
      <c r="QC456" s="1">
        <f t="array" ref="QC456">+IF(ISERROR($OG456)=FALSE,MIN(IF($LA456:$MD456&lt;65534,$LA456:$MD456,"")),NA())</f>
        <v>1.4</v>
      </c>
      <c r="QD456" s="1" t="e">
        <f t="array" ref="QD456">+IF(ISERROR($OH456)=FALSE,MIN(IF($ME456:$NI456&lt;65534,$ME456:$NI456,"")),NA())</f>
        <v>#N/A</v>
      </c>
      <c r="QE456" s="5" t="e">
        <f t="shared" si="404"/>
        <v>#N/A</v>
      </c>
      <c r="QF456" s="1" t="e">
        <f t="shared" si="405"/>
        <v>#N/A</v>
      </c>
      <c r="QG456" s="1" t="e">
        <f t="shared" si="406"/>
        <v>#N/A</v>
      </c>
      <c r="QH456" s="1" t="e">
        <f t="shared" si="407"/>
        <v>#N/A</v>
      </c>
      <c r="QI456" s="1" t="e">
        <f t="shared" si="408"/>
        <v>#N/A</v>
      </c>
      <c r="QJ456" s="1" t="e">
        <f t="shared" si="409"/>
        <v>#N/A</v>
      </c>
      <c r="QK456" s="1" t="e">
        <f t="shared" si="410"/>
        <v>#N/A</v>
      </c>
      <c r="QL456" s="1" t="e">
        <f t="shared" si="411"/>
        <v>#N/A</v>
      </c>
      <c r="QM456" s="1" t="e">
        <f t="shared" si="412"/>
        <v>#N/A</v>
      </c>
      <c r="QN456" s="1" t="e">
        <f t="shared" si="413"/>
        <v>#N/A</v>
      </c>
      <c r="QO456" s="1" t="e">
        <f t="shared" si="414"/>
        <v>#N/A</v>
      </c>
      <c r="QP456" s="1" t="e">
        <f t="shared" si="415"/>
        <v>#N/A</v>
      </c>
      <c r="QQ456" s="5" t="s">
        <v>893</v>
      </c>
    </row>
    <row r="457" spans="1:459" s="1" customFormat="1" x14ac:dyDescent="0.2">
      <c r="A457" s="107">
        <v>24055070</v>
      </c>
      <c r="B457" s="108">
        <v>-73.472055555555556</v>
      </c>
      <c r="C457" s="108">
        <v>6.8233888888888883</v>
      </c>
      <c r="D457" s="109">
        <v>1073</v>
      </c>
      <c r="E457" s="110" t="s">
        <v>814</v>
      </c>
      <c r="F457" s="110" t="s">
        <v>814</v>
      </c>
      <c r="G457" s="110" t="s">
        <v>15</v>
      </c>
      <c r="H457" s="1">
        <v>65535</v>
      </c>
      <c r="I457" s="1">
        <v>21.1</v>
      </c>
      <c r="J457" s="1">
        <v>20.9</v>
      </c>
      <c r="K457" s="1">
        <v>21</v>
      </c>
      <c r="L457" s="1">
        <v>21.3</v>
      </c>
      <c r="M457" s="1">
        <v>20.399999999999999</v>
      </c>
      <c r="N457" s="1">
        <v>18.899999999999999</v>
      </c>
      <c r="O457" s="1">
        <v>19.2</v>
      </c>
      <c r="P457" s="1">
        <v>18.5</v>
      </c>
      <c r="Q457" s="1">
        <v>19.100000000000001</v>
      </c>
      <c r="R457" s="1">
        <v>18.600000000000001</v>
      </c>
      <c r="S457" s="1">
        <v>18.3</v>
      </c>
      <c r="T457" s="1">
        <v>18.5</v>
      </c>
      <c r="U457" s="1">
        <v>19.5</v>
      </c>
      <c r="V457" s="1">
        <v>18.899999999999999</v>
      </c>
      <c r="W457" s="1">
        <v>19.8</v>
      </c>
      <c r="X457" s="1">
        <v>20.399999999999999</v>
      </c>
      <c r="Y457" s="1">
        <v>20.100000000000001</v>
      </c>
      <c r="Z457" s="1">
        <v>20.5</v>
      </c>
      <c r="AA457" s="1">
        <v>21.1</v>
      </c>
      <c r="AB457" s="1">
        <v>20</v>
      </c>
      <c r="AC457" s="1">
        <v>21.1</v>
      </c>
      <c r="AD457" s="1">
        <v>21.7</v>
      </c>
      <c r="AE457" s="1">
        <v>21</v>
      </c>
      <c r="AF457" s="1">
        <v>20.399999999999999</v>
      </c>
      <c r="AG457" s="1">
        <v>20.6</v>
      </c>
      <c r="AH457" s="1">
        <v>20.2</v>
      </c>
      <c r="AI457" s="1">
        <v>20.7</v>
      </c>
      <c r="AJ457" s="1">
        <v>19.100000000000001</v>
      </c>
      <c r="AK457" s="1">
        <v>18.600000000000001</v>
      </c>
      <c r="AL457" s="1">
        <v>19.2</v>
      </c>
      <c r="AM457" s="1">
        <v>65535</v>
      </c>
      <c r="AN457" s="1">
        <v>18.399999999999999</v>
      </c>
      <c r="AO457" s="1">
        <v>20.3</v>
      </c>
      <c r="AP457" s="1">
        <v>20.2</v>
      </c>
      <c r="AQ457" s="1">
        <v>21.1</v>
      </c>
      <c r="AR457" s="1">
        <v>20.3</v>
      </c>
      <c r="AS457" s="1">
        <v>20.6</v>
      </c>
      <c r="AT457" s="1">
        <v>20.2</v>
      </c>
      <c r="AU457" s="1">
        <v>19.899999999999999</v>
      </c>
      <c r="AV457" s="1">
        <v>19.8</v>
      </c>
      <c r="AW457" s="1">
        <v>20.399999999999999</v>
      </c>
      <c r="AX457" s="1">
        <v>20.2</v>
      </c>
      <c r="AY457" s="1">
        <v>20.9</v>
      </c>
      <c r="AZ457" s="1">
        <v>20</v>
      </c>
      <c r="BA457" s="1">
        <v>19.8</v>
      </c>
      <c r="BB457" s="1">
        <v>20.5</v>
      </c>
      <c r="BC457" s="1">
        <v>20.6</v>
      </c>
      <c r="BD457" s="1">
        <v>20.100000000000001</v>
      </c>
      <c r="BE457" s="1">
        <v>20.9</v>
      </c>
      <c r="BF457" s="1">
        <v>18.8</v>
      </c>
      <c r="BG457" s="1">
        <v>20.5</v>
      </c>
      <c r="BH457" s="1">
        <v>20.7</v>
      </c>
      <c r="BI457" s="1">
        <v>20.3</v>
      </c>
      <c r="BJ457" s="1">
        <v>20.2</v>
      </c>
      <c r="BK457" s="1">
        <v>19.600000000000001</v>
      </c>
      <c r="BL457" s="1">
        <v>19.8</v>
      </c>
      <c r="BM457" s="1">
        <v>19.5</v>
      </c>
      <c r="BN457" s="1">
        <v>20.2</v>
      </c>
      <c r="BO457" s="102"/>
      <c r="BP457" s="1">
        <v>21.2</v>
      </c>
      <c r="BQ457" s="1">
        <v>18.8</v>
      </c>
      <c r="BR457" s="1">
        <v>19.7</v>
      </c>
      <c r="BS457" s="1">
        <v>20.7</v>
      </c>
      <c r="BT457" s="1">
        <v>19.899999999999999</v>
      </c>
      <c r="BU457" s="1">
        <v>19.7</v>
      </c>
      <c r="BV457" s="1">
        <v>21</v>
      </c>
      <c r="BW457" s="1">
        <v>20.100000000000001</v>
      </c>
      <c r="BX457" s="1">
        <v>20.6</v>
      </c>
      <c r="BY457" s="1">
        <v>20.399999999999999</v>
      </c>
      <c r="BZ457" s="1">
        <v>19.399999999999999</v>
      </c>
      <c r="CA457" s="1">
        <v>20.5</v>
      </c>
      <c r="CB457" s="1">
        <v>20.3</v>
      </c>
      <c r="CC457" s="1">
        <v>20.399999999999999</v>
      </c>
      <c r="CD457" s="1">
        <v>20</v>
      </c>
      <c r="CE457" s="1">
        <v>20.2</v>
      </c>
      <c r="CF457" s="1">
        <v>20.399999999999999</v>
      </c>
      <c r="CG457" s="1">
        <v>20.100000000000001</v>
      </c>
      <c r="CH457" s="1">
        <v>19.100000000000001</v>
      </c>
      <c r="CI457" s="1">
        <v>19.600000000000001</v>
      </c>
      <c r="CJ457" s="1">
        <v>20.5</v>
      </c>
      <c r="CK457" s="1">
        <v>19.399999999999999</v>
      </c>
      <c r="CL457" s="1">
        <v>18.8</v>
      </c>
      <c r="CM457" s="1">
        <v>19.8</v>
      </c>
      <c r="CN457" s="1">
        <v>20.3</v>
      </c>
      <c r="CO457" s="1">
        <v>20.2</v>
      </c>
      <c r="CP457" s="1">
        <v>19.8</v>
      </c>
      <c r="CQ457" s="1">
        <v>20.7</v>
      </c>
      <c r="CR457" s="1">
        <v>19.899999999999999</v>
      </c>
      <c r="CS457" s="1">
        <v>19.600000000000001</v>
      </c>
      <c r="CT457" s="1">
        <v>21</v>
      </c>
      <c r="CU457" s="1">
        <v>18.100000000000001</v>
      </c>
      <c r="CV457" s="1">
        <v>19.5</v>
      </c>
      <c r="CW457" s="1">
        <v>19.600000000000001</v>
      </c>
      <c r="CX457" s="1">
        <v>19.899999999999999</v>
      </c>
      <c r="CY457" s="1">
        <v>19.5</v>
      </c>
      <c r="CZ457" s="1">
        <v>19.7</v>
      </c>
      <c r="DA457" s="1">
        <v>20</v>
      </c>
      <c r="DB457" s="1">
        <v>20</v>
      </c>
      <c r="DC457" s="1">
        <v>21.1</v>
      </c>
      <c r="DD457" s="1">
        <v>20.8</v>
      </c>
      <c r="DE457" s="1">
        <v>18.7</v>
      </c>
      <c r="DF457" s="1">
        <v>21.3</v>
      </c>
      <c r="DG457" s="1">
        <v>21.7</v>
      </c>
      <c r="DH457" s="1">
        <v>21.1</v>
      </c>
      <c r="DI457" s="1">
        <v>19.3</v>
      </c>
      <c r="DJ457" s="1">
        <v>21</v>
      </c>
      <c r="DK457" s="1">
        <v>20.9</v>
      </c>
      <c r="DL457" s="1">
        <v>20.3</v>
      </c>
      <c r="DM457" s="1">
        <v>20.2</v>
      </c>
      <c r="DN457" s="1">
        <v>19.8</v>
      </c>
      <c r="DO457" s="1">
        <v>18.8</v>
      </c>
      <c r="DP457" s="1">
        <v>18.5</v>
      </c>
      <c r="DQ457" s="1">
        <v>18.899999999999999</v>
      </c>
      <c r="DR457" s="1">
        <v>19.5</v>
      </c>
      <c r="DS457" s="1">
        <v>19.7</v>
      </c>
      <c r="DT457" s="1">
        <v>19.600000000000001</v>
      </c>
      <c r="DU457" s="1">
        <v>21.6</v>
      </c>
      <c r="DV457" s="1">
        <v>20.9</v>
      </c>
      <c r="DW457" s="1">
        <v>21.2</v>
      </c>
      <c r="DX457" s="1">
        <v>22.2</v>
      </c>
      <c r="DY457" s="1">
        <v>22.4</v>
      </c>
      <c r="DZ457" s="1">
        <v>22.8</v>
      </c>
      <c r="EA457" s="1">
        <v>21.9</v>
      </c>
      <c r="EB457" s="1">
        <v>18.899999999999999</v>
      </c>
      <c r="EC457" s="1">
        <v>22.1</v>
      </c>
      <c r="ED457" s="1">
        <v>23.2</v>
      </c>
      <c r="EE457" s="1">
        <v>20.5</v>
      </c>
      <c r="EF457" s="1">
        <v>19</v>
      </c>
      <c r="EG457" s="1">
        <v>20.2</v>
      </c>
      <c r="EH457" s="1">
        <v>19.100000000000001</v>
      </c>
      <c r="EI457" s="1">
        <v>18.600000000000001</v>
      </c>
      <c r="EJ457" s="1">
        <v>19.2</v>
      </c>
      <c r="EK457" s="1">
        <v>21.1</v>
      </c>
      <c r="EL457" s="1">
        <v>18.7</v>
      </c>
      <c r="EM457" s="1">
        <v>19.8</v>
      </c>
      <c r="EN457" s="1">
        <v>20.5</v>
      </c>
      <c r="EO457" s="1">
        <v>17.600000000000001</v>
      </c>
      <c r="EP457" s="1">
        <v>20.100000000000001</v>
      </c>
      <c r="EQ457" s="1">
        <v>18.600000000000001</v>
      </c>
      <c r="ER457" s="1">
        <v>19.8</v>
      </c>
      <c r="ES457" s="1">
        <v>18.600000000000001</v>
      </c>
      <c r="ET457" s="1">
        <v>20.2</v>
      </c>
      <c r="EU457" s="1">
        <v>19</v>
      </c>
      <c r="EV457" s="1">
        <v>19.3</v>
      </c>
      <c r="EW457" s="1">
        <v>19.600000000000001</v>
      </c>
      <c r="EX457" s="1">
        <v>20.100000000000001</v>
      </c>
      <c r="EY457" s="1">
        <v>17.8</v>
      </c>
      <c r="EZ457" s="1">
        <v>20.100000000000001</v>
      </c>
      <c r="FA457" s="1">
        <v>19.399999999999999</v>
      </c>
      <c r="FB457" s="1">
        <v>18.100000000000001</v>
      </c>
      <c r="FC457" s="1">
        <v>19.7</v>
      </c>
      <c r="FD457" s="1">
        <v>19</v>
      </c>
      <c r="FE457" s="1">
        <v>19.600000000000001</v>
      </c>
      <c r="FF457" s="1">
        <v>19.899999999999999</v>
      </c>
      <c r="FG457" s="1">
        <v>20.399999999999999</v>
      </c>
      <c r="FH457" s="1">
        <v>21.3</v>
      </c>
      <c r="FI457" s="1">
        <v>20</v>
      </c>
      <c r="FJ457" s="1">
        <v>18.399999999999999</v>
      </c>
      <c r="FK457" s="1">
        <v>19.5</v>
      </c>
      <c r="FL457" s="1">
        <v>20.5</v>
      </c>
      <c r="FM457" s="1">
        <v>19.100000000000001</v>
      </c>
      <c r="FN457" s="1">
        <v>20.7</v>
      </c>
      <c r="FO457" s="1">
        <v>19.3</v>
      </c>
      <c r="FP457" s="1">
        <v>21</v>
      </c>
      <c r="FQ457" s="1">
        <v>20.9</v>
      </c>
      <c r="FR457" s="1">
        <v>20.3</v>
      </c>
      <c r="FS457" s="1">
        <v>19.899999999999999</v>
      </c>
      <c r="FT457" s="1">
        <v>21.3</v>
      </c>
      <c r="FU457" s="1">
        <v>22.3</v>
      </c>
      <c r="FV457" s="1">
        <v>22.2</v>
      </c>
      <c r="FW457" s="1">
        <v>21.1</v>
      </c>
      <c r="FX457" s="1">
        <v>21.7</v>
      </c>
      <c r="FY457" s="1">
        <v>21.9</v>
      </c>
      <c r="FZ457" s="1">
        <v>22.1</v>
      </c>
      <c r="GA457" s="1">
        <v>22.1</v>
      </c>
      <c r="GB457" s="1">
        <v>19.2</v>
      </c>
      <c r="GC457" s="1">
        <v>20.9</v>
      </c>
      <c r="GD457" s="1">
        <v>21.3</v>
      </c>
      <c r="GE457" s="1">
        <v>20.9</v>
      </c>
      <c r="GF457" s="1">
        <v>21.8</v>
      </c>
      <c r="GG457" s="1">
        <v>21.7</v>
      </c>
      <c r="GH457" s="1">
        <v>18.600000000000001</v>
      </c>
      <c r="GI457" s="1">
        <v>20</v>
      </c>
      <c r="GJ457" s="1">
        <v>19.8</v>
      </c>
      <c r="GK457" s="1">
        <v>20.8</v>
      </c>
      <c r="GL457" s="1">
        <v>20.399999999999999</v>
      </c>
      <c r="GM457" s="1">
        <v>20.7</v>
      </c>
      <c r="GN457" s="1">
        <v>21.4</v>
      </c>
      <c r="GO457" s="1">
        <v>21.6</v>
      </c>
      <c r="GP457" s="1">
        <v>19.2</v>
      </c>
      <c r="GQ457" s="1">
        <v>20.3</v>
      </c>
      <c r="GR457" s="1">
        <v>18.8</v>
      </c>
      <c r="GS457" s="1">
        <v>20.3</v>
      </c>
      <c r="GT457" s="1">
        <v>19.8</v>
      </c>
      <c r="GU457" s="1">
        <v>19.399999999999999</v>
      </c>
      <c r="GV457" s="1">
        <v>18.600000000000001</v>
      </c>
      <c r="GW457" s="1">
        <v>19.5</v>
      </c>
      <c r="GX457" s="1">
        <v>20.7</v>
      </c>
      <c r="GY457" s="1">
        <v>20.5</v>
      </c>
      <c r="GZ457" s="1">
        <v>20</v>
      </c>
      <c r="HA457" s="1">
        <v>21.9</v>
      </c>
      <c r="HB457" s="1">
        <v>21.9</v>
      </c>
      <c r="HC457" s="1">
        <v>18.899999999999999</v>
      </c>
      <c r="HD457" s="1">
        <v>18.5</v>
      </c>
      <c r="HE457" s="1">
        <v>19.7</v>
      </c>
      <c r="HF457" s="1">
        <v>19.600000000000001</v>
      </c>
      <c r="HG457" s="1">
        <v>18.8</v>
      </c>
      <c r="HH457" s="1">
        <v>19.399999999999999</v>
      </c>
      <c r="HI457" s="1">
        <v>20.8</v>
      </c>
      <c r="HJ457" s="1">
        <v>21.3</v>
      </c>
      <c r="HK457" s="1">
        <v>20.6</v>
      </c>
      <c r="HL457" s="1">
        <v>21.1</v>
      </c>
      <c r="HM457" s="1">
        <v>21</v>
      </c>
      <c r="HN457" s="1">
        <v>20.399999999999999</v>
      </c>
      <c r="HO457" s="1">
        <v>19.399999999999999</v>
      </c>
      <c r="HP457" s="1">
        <v>20.2</v>
      </c>
      <c r="HQ457" s="1">
        <v>20.3</v>
      </c>
      <c r="HR457" s="1">
        <v>21</v>
      </c>
      <c r="HS457" s="1">
        <v>21.1</v>
      </c>
      <c r="HT457" s="1">
        <v>20.5</v>
      </c>
      <c r="HU457" s="1">
        <v>20.2</v>
      </c>
      <c r="HV457" s="1">
        <v>21.5</v>
      </c>
      <c r="HW457" s="1">
        <v>22.4</v>
      </c>
      <c r="HX457" s="1">
        <v>21.9</v>
      </c>
      <c r="HY457" s="1">
        <v>20.9</v>
      </c>
      <c r="HZ457" s="1">
        <v>21.5</v>
      </c>
      <c r="IA457" s="1">
        <v>21.7</v>
      </c>
      <c r="IB457" s="1">
        <v>18.899999999999999</v>
      </c>
      <c r="IC457" s="1">
        <v>17.5</v>
      </c>
      <c r="ID457" s="1">
        <v>20.100000000000001</v>
      </c>
      <c r="IE457" s="1">
        <v>21.4</v>
      </c>
      <c r="IF457" s="1">
        <v>19.8</v>
      </c>
      <c r="IG457" s="1">
        <v>20.100000000000001</v>
      </c>
      <c r="IH457" s="1">
        <v>20.5</v>
      </c>
      <c r="II457" s="1">
        <v>20.9</v>
      </c>
      <c r="IJ457" s="1">
        <v>20.3</v>
      </c>
      <c r="IK457" s="1">
        <v>19</v>
      </c>
      <c r="IL457" s="1">
        <v>20.100000000000001</v>
      </c>
      <c r="IM457" s="1">
        <v>21.5</v>
      </c>
      <c r="IN457" s="1">
        <v>19.3</v>
      </c>
      <c r="IO457" s="1">
        <v>20.6</v>
      </c>
      <c r="IP457" s="1">
        <v>21</v>
      </c>
      <c r="IQ457" s="1">
        <v>20.5</v>
      </c>
      <c r="IR457" s="1">
        <v>19.8</v>
      </c>
      <c r="IS457" s="1">
        <v>20.3</v>
      </c>
      <c r="IT457" s="1">
        <v>18.600000000000001</v>
      </c>
      <c r="IU457" s="1">
        <v>20.7</v>
      </c>
      <c r="IV457" s="1">
        <v>20.6</v>
      </c>
      <c r="IW457" s="1">
        <v>19.5</v>
      </c>
      <c r="IX457" s="1">
        <v>20.9</v>
      </c>
      <c r="IY457" s="1">
        <v>20</v>
      </c>
      <c r="IZ457" s="1">
        <v>20.100000000000001</v>
      </c>
      <c r="JA457" s="1">
        <v>20.6</v>
      </c>
      <c r="JB457" s="1">
        <v>20</v>
      </c>
      <c r="JC457" s="1">
        <v>19.8</v>
      </c>
      <c r="JD457" s="1">
        <v>20.399999999999999</v>
      </c>
      <c r="JE457" s="1">
        <v>20.7</v>
      </c>
      <c r="JF457" s="1">
        <v>20.399999999999999</v>
      </c>
      <c r="JG457" s="1">
        <v>19.100000000000001</v>
      </c>
      <c r="JH457" s="1">
        <v>19.8</v>
      </c>
      <c r="JI457" s="1">
        <v>18.5</v>
      </c>
      <c r="JJ457" s="1">
        <v>18.8</v>
      </c>
      <c r="JK457" s="1">
        <v>19.2</v>
      </c>
      <c r="JL457" s="1">
        <v>18.5</v>
      </c>
      <c r="JM457" s="1">
        <v>19</v>
      </c>
      <c r="JN457" s="1">
        <v>19.3</v>
      </c>
      <c r="JO457" s="1">
        <v>7.2</v>
      </c>
      <c r="JP457" s="1">
        <v>19.7</v>
      </c>
      <c r="JQ457" s="1">
        <v>7.2</v>
      </c>
      <c r="JR457" s="1">
        <v>18.899999999999999</v>
      </c>
      <c r="JS457" s="1">
        <v>19.899999999999999</v>
      </c>
      <c r="JT457" s="1">
        <v>18</v>
      </c>
      <c r="JU457" s="1">
        <v>19.100000000000001</v>
      </c>
      <c r="JV457" s="1">
        <v>18.899999999999999</v>
      </c>
      <c r="JW457" s="1">
        <v>20.7</v>
      </c>
      <c r="JX457" s="1">
        <v>18.100000000000001</v>
      </c>
      <c r="JY457" s="1">
        <v>19</v>
      </c>
      <c r="JZ457" s="1">
        <v>20.399999999999999</v>
      </c>
      <c r="KA457" s="1">
        <v>18.2</v>
      </c>
      <c r="KB457" s="1">
        <v>18.8</v>
      </c>
      <c r="KC457" s="1">
        <v>19.7</v>
      </c>
      <c r="KD457" s="1">
        <v>19.100000000000001</v>
      </c>
      <c r="KE457" s="1">
        <v>17.600000000000001</v>
      </c>
      <c r="KF457" s="1">
        <v>19.8</v>
      </c>
      <c r="KG457" s="1">
        <v>18.5</v>
      </c>
      <c r="KH457" s="1">
        <v>19.5</v>
      </c>
      <c r="KI457" s="1">
        <v>18.7</v>
      </c>
      <c r="KJ457" s="1">
        <v>19.3</v>
      </c>
      <c r="KK457" s="1">
        <v>18.600000000000001</v>
      </c>
      <c r="KL457" s="1">
        <v>18.8</v>
      </c>
      <c r="KM457" s="1">
        <v>18.100000000000001</v>
      </c>
      <c r="KN457" s="1">
        <v>18.2</v>
      </c>
      <c r="KO457" s="1">
        <v>18.8</v>
      </c>
      <c r="KP457" s="1">
        <v>19.5</v>
      </c>
      <c r="KQ457" s="1">
        <v>18.2</v>
      </c>
      <c r="KR457" s="1">
        <v>17.899999999999999</v>
      </c>
      <c r="KS457" s="1">
        <v>18.600000000000001</v>
      </c>
      <c r="KT457" s="1">
        <v>19.2</v>
      </c>
      <c r="KU457" s="1">
        <v>19.600000000000001</v>
      </c>
      <c r="KV457" s="1">
        <v>18.600000000000001</v>
      </c>
      <c r="KW457" s="1">
        <v>19.7</v>
      </c>
      <c r="KX457" s="1">
        <v>20</v>
      </c>
      <c r="KY457" s="1">
        <v>19</v>
      </c>
      <c r="KZ457" s="1">
        <v>19</v>
      </c>
      <c r="LA457" s="1">
        <v>19.100000000000001</v>
      </c>
      <c r="LB457" s="1">
        <v>18.8</v>
      </c>
      <c r="LC457" s="1">
        <v>19.399999999999999</v>
      </c>
      <c r="LD457" s="1">
        <v>18.899999999999999</v>
      </c>
      <c r="LE457" s="1">
        <v>13.3</v>
      </c>
      <c r="LF457" s="1">
        <v>20.5</v>
      </c>
      <c r="LG457" s="1">
        <v>20.8</v>
      </c>
      <c r="LH457" s="1">
        <v>21.1</v>
      </c>
      <c r="LI457" s="1">
        <v>18.7</v>
      </c>
      <c r="LJ457" s="1">
        <v>18.5</v>
      </c>
      <c r="LK457" s="1">
        <v>18.2</v>
      </c>
      <c r="LL457" s="1">
        <v>17.899999999999999</v>
      </c>
      <c r="LM457" s="1">
        <v>17.899999999999999</v>
      </c>
      <c r="LN457" s="1">
        <v>17.899999999999999</v>
      </c>
      <c r="LO457" s="1">
        <v>17.899999999999999</v>
      </c>
      <c r="LP457" s="1">
        <v>17.899999999999999</v>
      </c>
      <c r="LQ457" s="1">
        <v>17.899999999999999</v>
      </c>
      <c r="LR457" s="1">
        <v>17.899999999999999</v>
      </c>
      <c r="LS457" s="1">
        <v>17.899999999999999</v>
      </c>
      <c r="LT457" s="1">
        <v>18</v>
      </c>
      <c r="LU457" s="1">
        <v>18</v>
      </c>
      <c r="LV457" s="1">
        <v>17.899999999999999</v>
      </c>
      <c r="LW457" s="1">
        <v>17.8</v>
      </c>
      <c r="LX457" s="1">
        <v>18</v>
      </c>
      <c r="LY457" s="1">
        <v>19.600000000000001</v>
      </c>
      <c r="LZ457" s="1">
        <v>20.8</v>
      </c>
      <c r="MA457" s="1">
        <v>21.7</v>
      </c>
      <c r="MB457" s="1">
        <v>20.3</v>
      </c>
      <c r="MC457" s="1">
        <v>20.2</v>
      </c>
      <c r="MD457" s="1">
        <v>19.600000000000001</v>
      </c>
      <c r="ME457" s="1">
        <v>65535</v>
      </c>
      <c r="MF457" s="1">
        <v>65535</v>
      </c>
      <c r="MG457" s="1">
        <v>65535</v>
      </c>
      <c r="MH457" s="1">
        <v>65535</v>
      </c>
      <c r="MI457" s="1">
        <v>65535</v>
      </c>
      <c r="MJ457" s="1">
        <v>65535</v>
      </c>
      <c r="MK457" s="1">
        <v>65535</v>
      </c>
      <c r="ML457" s="1">
        <v>65535</v>
      </c>
      <c r="MM457" s="1">
        <v>65535</v>
      </c>
      <c r="MN457" s="1">
        <v>65535</v>
      </c>
      <c r="MO457" s="1">
        <v>65535</v>
      </c>
      <c r="MP457" s="1">
        <v>65535</v>
      </c>
      <c r="MQ457" s="1">
        <v>65535</v>
      </c>
      <c r="MR457" s="1">
        <v>65535</v>
      </c>
      <c r="MS457" s="1">
        <v>65535</v>
      </c>
      <c r="MT457" s="1">
        <v>65535</v>
      </c>
      <c r="MU457" s="1">
        <v>65535</v>
      </c>
      <c r="MV457" s="1">
        <v>65535</v>
      </c>
      <c r="MW457" s="1">
        <v>65535</v>
      </c>
      <c r="MX457" s="1">
        <v>65535</v>
      </c>
      <c r="MY457" s="1">
        <v>65535</v>
      </c>
      <c r="MZ457" s="1">
        <v>65535</v>
      </c>
      <c r="NA457" s="1">
        <v>65535</v>
      </c>
      <c r="NB457" s="1">
        <v>65535</v>
      </c>
      <c r="NC457" s="1">
        <v>65535</v>
      </c>
      <c r="ND457" s="1">
        <v>65535</v>
      </c>
      <c r="NE457" s="1">
        <v>65535</v>
      </c>
      <c r="NF457" s="1">
        <v>65535</v>
      </c>
      <c r="NG457" s="1">
        <v>65535</v>
      </c>
      <c r="NH457" s="1">
        <v>65535</v>
      </c>
      <c r="NI457" s="1">
        <v>19.100000000000001</v>
      </c>
      <c r="NJ457" s="6">
        <f t="shared" si="416"/>
        <v>0.967741935483871</v>
      </c>
      <c r="NK457" s="3">
        <f t="shared" si="417"/>
        <v>0.9642857142857143</v>
      </c>
      <c r="NL457" s="3">
        <f t="shared" si="418"/>
        <v>1</v>
      </c>
      <c r="NM457" s="3">
        <f t="shared" si="419"/>
        <v>1</v>
      </c>
      <c r="NN457" s="3">
        <f t="shared" si="420"/>
        <v>1</v>
      </c>
      <c r="NO457" s="3">
        <f t="shared" si="421"/>
        <v>1</v>
      </c>
      <c r="NP457" s="3">
        <f t="shared" si="422"/>
        <v>1</v>
      </c>
      <c r="NQ457" s="3">
        <f t="shared" si="423"/>
        <v>1</v>
      </c>
      <c r="NR457" s="3">
        <f t="shared" si="424"/>
        <v>1</v>
      </c>
      <c r="NS457" s="3">
        <f t="shared" si="425"/>
        <v>1</v>
      </c>
      <c r="NT457" s="3">
        <f t="shared" si="426"/>
        <v>1</v>
      </c>
      <c r="NU457" s="3">
        <f t="shared" si="427"/>
        <v>3.2258064516129031E-2</v>
      </c>
      <c r="NV457" s="3">
        <f t="shared" si="428"/>
        <v>0.9123287671232877</v>
      </c>
      <c r="NW457" s="5">
        <f t="shared" si="429"/>
        <v>19.956666666666671</v>
      </c>
      <c r="NX457" s="1">
        <f t="shared" si="430"/>
        <v>20.140740740740746</v>
      </c>
      <c r="NY457" s="1">
        <f t="shared" si="431"/>
        <v>20.067741935483873</v>
      </c>
      <c r="NZ457" s="1">
        <f t="shared" si="432"/>
        <v>20.113333333333337</v>
      </c>
      <c r="OA457" s="1">
        <f t="shared" si="433"/>
        <v>19.870967741935488</v>
      </c>
      <c r="OB457" s="1">
        <f t="shared" si="434"/>
        <v>20.676666666666666</v>
      </c>
      <c r="OC457" s="1">
        <f t="shared" si="435"/>
        <v>20.093548387096771</v>
      </c>
      <c r="OD457" s="1">
        <f t="shared" si="436"/>
        <v>20.5</v>
      </c>
      <c r="OE457" s="1">
        <f t="shared" si="437"/>
        <v>18.82</v>
      </c>
      <c r="OF457" s="1">
        <f t="shared" si="438"/>
        <v>18.970967741935489</v>
      </c>
      <c r="OG457" s="1">
        <f t="shared" si="439"/>
        <v>18.746666666666666</v>
      </c>
      <c r="OH457" s="1" t="e">
        <f t="shared" si="440"/>
        <v>#N/A</v>
      </c>
      <c r="OI457" s="111" t="e">
        <f>NA()</f>
        <v>#N/A</v>
      </c>
      <c r="OJ457" s="112" t="e">
        <f>NA()</f>
        <v>#N/A</v>
      </c>
      <c r="OK457" s="112" t="e">
        <f>NA()</f>
        <v>#N/A</v>
      </c>
      <c r="OL457" s="112" t="e">
        <f>NA()</f>
        <v>#N/A</v>
      </c>
      <c r="OM457" s="112" t="e">
        <f>NA()</f>
        <v>#N/A</v>
      </c>
      <c r="ON457" s="112" t="e">
        <f>NA()</f>
        <v>#N/A</v>
      </c>
      <c r="OO457" s="112" t="e">
        <f>NA()</f>
        <v>#N/A</v>
      </c>
      <c r="OP457" s="112" t="e">
        <f>NA()</f>
        <v>#N/A</v>
      </c>
      <c r="OQ457" s="112" t="e">
        <f>NA()</f>
        <v>#N/A</v>
      </c>
      <c r="OR457" s="112" t="e">
        <f>NA()</f>
        <v>#N/A</v>
      </c>
      <c r="OS457" s="112" t="e">
        <f>NA()</f>
        <v>#N/A</v>
      </c>
      <c r="OT457" s="112" t="e">
        <f>NA()</f>
        <v>#N/A</v>
      </c>
      <c r="OU457" s="5" t="e">
        <f t="shared" si="392"/>
        <v>#N/A</v>
      </c>
      <c r="OV457" s="1" t="e">
        <f t="shared" si="393"/>
        <v>#N/A</v>
      </c>
      <c r="OW457" s="1" t="e">
        <f t="shared" si="394"/>
        <v>#N/A</v>
      </c>
      <c r="OX457" s="1" t="e">
        <f t="shared" si="395"/>
        <v>#N/A</v>
      </c>
      <c r="OY457" s="1" t="e">
        <f t="shared" si="396"/>
        <v>#N/A</v>
      </c>
      <c r="OZ457" s="1" t="e">
        <f t="shared" si="397"/>
        <v>#N/A</v>
      </c>
      <c r="PA457" s="1" t="e">
        <f t="shared" si="398"/>
        <v>#N/A</v>
      </c>
      <c r="PB457" s="1" t="e">
        <f t="shared" si="399"/>
        <v>#N/A</v>
      </c>
      <c r="PC457" s="1" t="e">
        <f t="shared" si="400"/>
        <v>#N/A</v>
      </c>
      <c r="PD457" s="1" t="e">
        <f t="shared" si="401"/>
        <v>#N/A</v>
      </c>
      <c r="PE457" s="1" t="e">
        <f t="shared" si="402"/>
        <v>#N/A</v>
      </c>
      <c r="PF457" s="1" t="e">
        <f t="shared" si="403"/>
        <v>#N/A</v>
      </c>
      <c r="PG457" s="111" t="e">
        <f>NA()</f>
        <v>#N/A</v>
      </c>
      <c r="PH457" s="112" t="e">
        <f>NA()</f>
        <v>#N/A</v>
      </c>
      <c r="PI457" s="112" t="e">
        <f>NA()</f>
        <v>#N/A</v>
      </c>
      <c r="PJ457" s="112" t="e">
        <f>NA()</f>
        <v>#N/A</v>
      </c>
      <c r="PK457" s="112" t="e">
        <f>NA()</f>
        <v>#N/A</v>
      </c>
      <c r="PL457" s="112" t="e">
        <f>NA()</f>
        <v>#N/A</v>
      </c>
      <c r="PM457" s="112" t="e">
        <f>NA()</f>
        <v>#N/A</v>
      </c>
      <c r="PN457" s="112" t="e">
        <f>NA()</f>
        <v>#N/A</v>
      </c>
      <c r="PO457" s="112" t="e">
        <f>NA()</f>
        <v>#N/A</v>
      </c>
      <c r="PP457" s="112" t="e">
        <f>NA()</f>
        <v>#N/A</v>
      </c>
      <c r="PQ457" s="112" t="e">
        <f>NA()</f>
        <v>#N/A</v>
      </c>
      <c r="PR457" s="137" t="e">
        <f>NA()</f>
        <v>#N/A</v>
      </c>
      <c r="PS457" s="5">
        <f t="array" ref="PS457">+IF(ISERROR($NW457)=FALSE,MIN(IF($H457:$AL457&lt;65534,$H457:$AL457,"")),NA())</f>
        <v>18.3</v>
      </c>
      <c r="PT457" s="1">
        <f t="array" ref="PT457">+IF(ISERROR($NX457)=FALSE,MIN(IF($AM457:$BN457&lt;65534,$AM457:$BN457,"")),NA())</f>
        <v>18.399999999999999</v>
      </c>
      <c r="PU457" s="1">
        <f t="array" ref="PU457">+IF(ISERROR($NY457)=FALSE,MIN(IF($BP457:$CT457&lt;65534,$BP457:$CT457,"")),NA())</f>
        <v>18.8</v>
      </c>
      <c r="PV457" s="1">
        <f t="array" ref="PV457">+IF(ISERROR($NZ457)=FALSE,MIN(IF($CU457:$DX457&lt;65534,$CU457:$DX457,"")),NA())</f>
        <v>18.100000000000001</v>
      </c>
      <c r="PW457" s="1">
        <f t="array" ref="PW457">+IF(ISERROR($OA457)=FALSE,MIN(IF($DY457:$FC457&lt;65534,$DY457:$FC457,"")),NA())</f>
        <v>17.600000000000001</v>
      </c>
      <c r="PX457" s="1">
        <f t="array" ref="PX457">+IF(ISERROR($OB457)=FALSE,MIN(IF($FD457:$GG457&lt;65534,$FD457:$GG457,"")),NA())</f>
        <v>18.399999999999999</v>
      </c>
      <c r="PY457" s="1">
        <f t="array" ref="PY457">+IF(ISERROR($OC457)=FALSE,MIN(IF($GH457:$HL457&lt;65534,$GH457:$HL457,"")),NA())</f>
        <v>18.5</v>
      </c>
      <c r="PZ457" s="1">
        <f t="array" ref="PZ457">+IF(ISERROR($OD457)=FALSE,MIN(IF($HM457:$IQ457&lt;65534,$HM457:$IQ457,"")),NA())</f>
        <v>17.5</v>
      </c>
      <c r="QA457" s="1">
        <f t="array" ref="QA457">+IF(ISERROR($OE457)=FALSE,MIN(IF($IR457:$JU457&lt;65534,$IR457:$JU457,"")),NA())</f>
        <v>7.2</v>
      </c>
      <c r="QB457" s="1">
        <f t="array" ref="QB457">+IF(ISERROR($OF457)=FALSE,MIN(IF($JV457:$KZ457&lt;65534,$JV457:$KZ457,"")),NA())</f>
        <v>17.600000000000001</v>
      </c>
      <c r="QC457" s="1">
        <f t="array" ref="QC457">+IF(ISERROR($OG457)=FALSE,MIN(IF($LA457:$MD457&lt;65534,$LA457:$MD457,"")),NA())</f>
        <v>13.3</v>
      </c>
      <c r="QD457" s="1" t="e">
        <f t="array" ref="QD457">+IF(ISERROR($OH457)=FALSE,MIN(IF($ME457:$NI457&lt;65534,$ME457:$NI457,"")),NA())</f>
        <v>#N/A</v>
      </c>
      <c r="QE457" s="5" t="e">
        <f t="shared" si="404"/>
        <v>#N/A</v>
      </c>
      <c r="QF457" s="1" t="e">
        <f t="shared" si="405"/>
        <v>#N/A</v>
      </c>
      <c r="QG457" s="1" t="e">
        <f t="shared" si="406"/>
        <v>#N/A</v>
      </c>
      <c r="QH457" s="1" t="e">
        <f t="shared" si="407"/>
        <v>#N/A</v>
      </c>
      <c r="QI457" s="1" t="e">
        <f t="shared" si="408"/>
        <v>#N/A</v>
      </c>
      <c r="QJ457" s="1" t="e">
        <f t="shared" si="409"/>
        <v>#N/A</v>
      </c>
      <c r="QK457" s="1" t="e">
        <f t="shared" si="410"/>
        <v>#N/A</v>
      </c>
      <c r="QL457" s="1" t="e">
        <f t="shared" si="411"/>
        <v>#N/A</v>
      </c>
      <c r="QM457" s="1" t="e">
        <f t="shared" si="412"/>
        <v>#N/A</v>
      </c>
      <c r="QN457" s="1" t="e">
        <f t="shared" si="413"/>
        <v>#N/A</v>
      </c>
      <c r="QO457" s="1" t="e">
        <f t="shared" si="414"/>
        <v>#N/A</v>
      </c>
      <c r="QP457" s="1" t="e">
        <f t="shared" si="415"/>
        <v>#N/A</v>
      </c>
      <c r="QQ457" s="5" t="s">
        <v>893</v>
      </c>
    </row>
    <row r="458" spans="1:459" s="1" customFormat="1" x14ac:dyDescent="0.2">
      <c r="A458" s="107">
        <v>24055080</v>
      </c>
      <c r="B458" s="108">
        <v>-73.704888888888888</v>
      </c>
      <c r="C458" s="108">
        <v>6.9829722222222221</v>
      </c>
      <c r="D458" s="109">
        <v>114</v>
      </c>
      <c r="E458" s="110" t="s">
        <v>815</v>
      </c>
      <c r="F458" s="110" t="s">
        <v>14</v>
      </c>
      <c r="G458" s="110" t="s">
        <v>15</v>
      </c>
      <c r="H458" s="1">
        <v>65535</v>
      </c>
      <c r="I458" s="1">
        <v>21.2</v>
      </c>
      <c r="J458" s="1">
        <v>22.8</v>
      </c>
      <c r="K458" s="1">
        <v>23.5</v>
      </c>
      <c r="L458" s="1">
        <v>23.3</v>
      </c>
      <c r="M458" s="1">
        <v>24.4</v>
      </c>
      <c r="N458" s="1">
        <v>24.9</v>
      </c>
      <c r="O458" s="1">
        <v>23.4</v>
      </c>
      <c r="P458" s="1">
        <v>23</v>
      </c>
      <c r="Q458" s="1">
        <v>22.5</v>
      </c>
      <c r="R458" s="1">
        <v>23</v>
      </c>
      <c r="S458" s="1">
        <v>22.9</v>
      </c>
      <c r="T458" s="1">
        <v>22.4</v>
      </c>
      <c r="U458" s="1">
        <v>22.1</v>
      </c>
      <c r="V458" s="1">
        <v>22.6</v>
      </c>
      <c r="W458" s="1">
        <v>23.4</v>
      </c>
      <c r="X458" s="1">
        <v>24.1</v>
      </c>
      <c r="Y458" s="1">
        <v>23.7</v>
      </c>
      <c r="Z458" s="1">
        <v>22.2</v>
      </c>
      <c r="AA458" s="1">
        <v>23.2</v>
      </c>
      <c r="AB458" s="1">
        <v>23.6</v>
      </c>
      <c r="AC458" s="1">
        <v>23.9</v>
      </c>
      <c r="AD458" s="1">
        <v>23.5</v>
      </c>
      <c r="AE458" s="1">
        <v>23.3</v>
      </c>
      <c r="AF458" s="1">
        <v>24.7</v>
      </c>
      <c r="AG458" s="1">
        <v>24.6</v>
      </c>
      <c r="AH458" s="1">
        <v>24.9</v>
      </c>
      <c r="AI458" s="1">
        <v>25</v>
      </c>
      <c r="AJ458" s="1">
        <v>23.8</v>
      </c>
      <c r="AK458" s="1">
        <v>23.5</v>
      </c>
      <c r="AL458" s="1">
        <v>23.7</v>
      </c>
      <c r="AM458" s="1">
        <v>65535</v>
      </c>
      <c r="AN458" s="1">
        <v>23.9</v>
      </c>
      <c r="AO458" s="1">
        <v>23.6</v>
      </c>
      <c r="AP458" s="1">
        <v>23.5</v>
      </c>
      <c r="AQ458" s="1">
        <v>25</v>
      </c>
      <c r="AR458" s="1">
        <v>24.6</v>
      </c>
      <c r="AS458" s="1">
        <v>24.5</v>
      </c>
      <c r="AT458" s="1">
        <v>24</v>
      </c>
      <c r="AU458" s="1">
        <v>23.5</v>
      </c>
      <c r="AV458" s="1">
        <v>24.1</v>
      </c>
      <c r="AW458" s="1">
        <v>23</v>
      </c>
      <c r="AX458" s="1">
        <v>23.6</v>
      </c>
      <c r="AY458" s="1">
        <v>24.4</v>
      </c>
      <c r="AZ458" s="1">
        <v>24.2</v>
      </c>
      <c r="BA458" s="1">
        <v>22.7</v>
      </c>
      <c r="BB458" s="1">
        <v>25</v>
      </c>
      <c r="BC458" s="1">
        <v>24.5</v>
      </c>
      <c r="BD458" s="1">
        <v>22.9</v>
      </c>
      <c r="BE458" s="1">
        <v>25</v>
      </c>
      <c r="BF458" s="1">
        <v>22.5</v>
      </c>
      <c r="BG458" s="1">
        <v>22.9</v>
      </c>
      <c r="BH458" s="1">
        <v>23.2</v>
      </c>
      <c r="BI458" s="1">
        <v>25.1</v>
      </c>
      <c r="BJ458" s="1">
        <v>23.5</v>
      </c>
      <c r="BK458" s="1">
        <v>24.2</v>
      </c>
      <c r="BL458" s="1">
        <v>23.5</v>
      </c>
      <c r="BM458" s="1">
        <v>23.6</v>
      </c>
      <c r="BN458" s="1">
        <v>24.4</v>
      </c>
      <c r="BO458" s="102"/>
      <c r="BP458" s="1">
        <v>24.3</v>
      </c>
      <c r="BQ458" s="1">
        <v>23.3</v>
      </c>
      <c r="BR458" s="1">
        <v>23</v>
      </c>
      <c r="BS458" s="1">
        <v>23.9</v>
      </c>
      <c r="BT458" s="1">
        <v>25</v>
      </c>
      <c r="BU458" s="1">
        <v>24.4</v>
      </c>
      <c r="BV458" s="1">
        <v>25</v>
      </c>
      <c r="BW458" s="1">
        <v>24.6</v>
      </c>
      <c r="BX458" s="1">
        <v>24.5</v>
      </c>
      <c r="BY458" s="1">
        <v>24.8</v>
      </c>
      <c r="BZ458" s="1">
        <v>23.9</v>
      </c>
      <c r="CA458" s="1">
        <v>23.7</v>
      </c>
      <c r="CB458" s="1">
        <v>25.3</v>
      </c>
      <c r="CC458" s="1">
        <v>25.5</v>
      </c>
      <c r="CD458" s="1">
        <v>24.6</v>
      </c>
      <c r="CE458" s="1">
        <v>24.9</v>
      </c>
      <c r="CF458" s="1">
        <v>23.7</v>
      </c>
      <c r="CG458" s="1">
        <v>23.6</v>
      </c>
      <c r="CH458" s="1">
        <v>22.9</v>
      </c>
      <c r="CI458" s="1">
        <v>24.1</v>
      </c>
      <c r="CJ458" s="1">
        <v>24.4</v>
      </c>
      <c r="CK458" s="1">
        <v>23.6</v>
      </c>
      <c r="CL458" s="1">
        <v>22.8</v>
      </c>
      <c r="CM458" s="1">
        <v>23.4</v>
      </c>
      <c r="CN458" s="1">
        <v>24.1</v>
      </c>
      <c r="CO458" s="1">
        <v>24.7</v>
      </c>
      <c r="CP458" s="1">
        <v>25</v>
      </c>
      <c r="CQ458" s="1">
        <v>24.7</v>
      </c>
      <c r="CR458" s="1">
        <v>24.1</v>
      </c>
      <c r="CS458" s="1">
        <v>23.9</v>
      </c>
      <c r="CT458" s="1">
        <v>25.3</v>
      </c>
      <c r="CU458" s="1">
        <v>23.7</v>
      </c>
      <c r="CV458" s="1">
        <v>23.9</v>
      </c>
      <c r="CW458" s="1">
        <v>23.7</v>
      </c>
      <c r="CX458" s="1">
        <v>23.8</v>
      </c>
      <c r="CY458" s="1">
        <v>22.9</v>
      </c>
      <c r="CZ458" s="1">
        <v>24.2</v>
      </c>
      <c r="DA458" s="1">
        <v>24.5</v>
      </c>
      <c r="DB458" s="1">
        <v>24.3</v>
      </c>
      <c r="DC458" s="1">
        <v>25.2</v>
      </c>
      <c r="DD458" s="1">
        <v>24.1</v>
      </c>
      <c r="DE458" s="1">
        <v>23.5</v>
      </c>
      <c r="DF458" s="1">
        <v>24.2</v>
      </c>
      <c r="DG458" s="1">
        <v>25.4</v>
      </c>
      <c r="DH458" s="1">
        <v>23</v>
      </c>
      <c r="DI458" s="1">
        <v>23.4</v>
      </c>
      <c r="DJ458" s="1">
        <v>23.9</v>
      </c>
      <c r="DK458" s="1">
        <v>25.1</v>
      </c>
      <c r="DL458" s="1">
        <v>24.6</v>
      </c>
      <c r="DM458" s="1">
        <v>24</v>
      </c>
      <c r="DN458" s="1">
        <v>24.3</v>
      </c>
      <c r="DO458" s="1">
        <v>23.5</v>
      </c>
      <c r="DP458" s="1">
        <v>23.3</v>
      </c>
      <c r="DQ458" s="1">
        <v>23.1</v>
      </c>
      <c r="DR458" s="1">
        <v>23.8</v>
      </c>
      <c r="DS458" s="1">
        <v>24.6</v>
      </c>
      <c r="DT458" s="1">
        <v>24.3</v>
      </c>
      <c r="DU458" s="1">
        <v>24.5</v>
      </c>
      <c r="DV458" s="1">
        <v>23.7</v>
      </c>
      <c r="DW458" s="1">
        <v>25</v>
      </c>
      <c r="DX458" s="1">
        <v>25.1</v>
      </c>
      <c r="DY458" s="1">
        <v>24.8</v>
      </c>
      <c r="DZ458" s="1">
        <v>25</v>
      </c>
      <c r="EA458" s="1">
        <v>25</v>
      </c>
      <c r="EB458" s="1">
        <v>22.7</v>
      </c>
      <c r="EC458" s="1">
        <v>24</v>
      </c>
      <c r="ED458" s="1">
        <v>25</v>
      </c>
      <c r="EE458" s="1">
        <v>24</v>
      </c>
      <c r="EF458" s="1">
        <v>24</v>
      </c>
      <c r="EG458" s="1">
        <v>24.5</v>
      </c>
      <c r="EH458" s="1">
        <v>23.7</v>
      </c>
      <c r="EI458" s="1">
        <v>23.4</v>
      </c>
      <c r="EJ458" s="1">
        <v>23.7</v>
      </c>
      <c r="EK458" s="1">
        <v>25</v>
      </c>
      <c r="EL458" s="1">
        <v>23.8</v>
      </c>
      <c r="EM458" s="1">
        <v>24.4</v>
      </c>
      <c r="EN458" s="1">
        <v>23.3</v>
      </c>
      <c r="EO458" s="1">
        <v>22.7</v>
      </c>
      <c r="EP458" s="1">
        <v>23.3</v>
      </c>
      <c r="EQ458" s="1">
        <v>23</v>
      </c>
      <c r="ER458" s="1">
        <v>24</v>
      </c>
      <c r="ES458" s="1">
        <v>24.2</v>
      </c>
      <c r="ET458" s="1">
        <v>23</v>
      </c>
      <c r="EU458" s="1">
        <v>24</v>
      </c>
      <c r="EV458" s="1">
        <v>23.4</v>
      </c>
      <c r="EW458" s="1">
        <v>24.3</v>
      </c>
      <c r="EX458" s="1">
        <v>23.4</v>
      </c>
      <c r="EY458" s="1">
        <v>22.6</v>
      </c>
      <c r="EZ458" s="1">
        <v>23.7</v>
      </c>
      <c r="FA458" s="1">
        <v>23.5</v>
      </c>
      <c r="FB458" s="1">
        <v>22.8</v>
      </c>
      <c r="FC458" s="1">
        <v>24.3</v>
      </c>
      <c r="FD458" s="1">
        <v>23.4</v>
      </c>
      <c r="FE458" s="1">
        <v>23.9</v>
      </c>
      <c r="FF458" s="1">
        <v>24</v>
      </c>
      <c r="FG458" s="1">
        <v>23.8</v>
      </c>
      <c r="FH458" s="1">
        <v>22.7</v>
      </c>
      <c r="FI458" s="1">
        <v>23.4</v>
      </c>
      <c r="FJ458" s="1">
        <v>22.6</v>
      </c>
      <c r="FK458" s="1">
        <v>23.5</v>
      </c>
      <c r="FL458" s="1">
        <v>24.2</v>
      </c>
      <c r="FM458" s="1">
        <v>23.8</v>
      </c>
      <c r="FN458" s="1">
        <v>23.9</v>
      </c>
      <c r="FO458" s="1">
        <v>23.6</v>
      </c>
      <c r="FP458" s="1">
        <v>24.4</v>
      </c>
      <c r="FQ458" s="1">
        <v>24.2</v>
      </c>
      <c r="FR458" s="1">
        <v>24</v>
      </c>
      <c r="FS458" s="1">
        <v>23.9</v>
      </c>
      <c r="FT458" s="1">
        <v>23</v>
      </c>
      <c r="FU458" s="1">
        <v>24.7</v>
      </c>
      <c r="FV458" s="1">
        <v>23.8</v>
      </c>
      <c r="FW458" s="1">
        <v>24.2</v>
      </c>
      <c r="FX458" s="1">
        <v>24.5</v>
      </c>
      <c r="FY458" s="1">
        <v>24.2</v>
      </c>
      <c r="FZ458" s="1">
        <v>24.4</v>
      </c>
      <c r="GA458" s="1">
        <v>22.8</v>
      </c>
      <c r="GB458" s="1">
        <v>22.9</v>
      </c>
      <c r="GC458" s="1">
        <v>24</v>
      </c>
      <c r="GD458" s="1">
        <v>24.2</v>
      </c>
      <c r="GE458" s="1">
        <v>23.7</v>
      </c>
      <c r="GF458" s="1">
        <v>24.2</v>
      </c>
      <c r="GG458" s="1">
        <v>22.4</v>
      </c>
      <c r="GH458" s="1">
        <v>22.9</v>
      </c>
      <c r="GI458" s="1">
        <v>23.3</v>
      </c>
      <c r="GJ458" s="1">
        <v>24.3</v>
      </c>
      <c r="GK458" s="1">
        <v>24.6</v>
      </c>
      <c r="GL458" s="1">
        <v>22.7</v>
      </c>
      <c r="GM458" s="1">
        <v>22.4</v>
      </c>
      <c r="GN458" s="1">
        <v>22.6</v>
      </c>
      <c r="GO458" s="1">
        <v>23.7</v>
      </c>
      <c r="GP458" s="1">
        <v>23.6</v>
      </c>
      <c r="GQ458" s="1">
        <v>23.6</v>
      </c>
      <c r="GR458" s="1">
        <v>23.3</v>
      </c>
      <c r="GS458" s="1">
        <v>24.7</v>
      </c>
      <c r="GT458" s="1">
        <v>22.6</v>
      </c>
      <c r="GU458" s="1">
        <v>23.6</v>
      </c>
      <c r="GV458" s="1">
        <v>23.4</v>
      </c>
      <c r="GW458" s="1">
        <v>23.8</v>
      </c>
      <c r="GX458" s="1">
        <v>21.6</v>
      </c>
      <c r="GY458" s="1">
        <v>23.8</v>
      </c>
      <c r="GZ458" s="1">
        <v>23.6</v>
      </c>
      <c r="HA458" s="1">
        <v>24</v>
      </c>
      <c r="HB458" s="1">
        <v>22.9</v>
      </c>
      <c r="HC458" s="1">
        <v>22.8</v>
      </c>
      <c r="HD458" s="1">
        <v>23</v>
      </c>
      <c r="HE458" s="1">
        <v>23.8</v>
      </c>
      <c r="HF458" s="1">
        <v>22.4</v>
      </c>
      <c r="HG458" s="1">
        <v>22.7</v>
      </c>
      <c r="HH458" s="1">
        <v>22.8</v>
      </c>
      <c r="HI458" s="1">
        <v>23.1</v>
      </c>
      <c r="HJ458" s="1">
        <v>23.1</v>
      </c>
      <c r="HK458" s="1">
        <v>23.9</v>
      </c>
      <c r="HL458" s="1">
        <v>23.5</v>
      </c>
      <c r="HM458" s="1">
        <v>23.3</v>
      </c>
      <c r="HN458" s="1">
        <v>24.4</v>
      </c>
      <c r="HO458" s="1">
        <v>23.9</v>
      </c>
      <c r="HP458" s="1">
        <v>21.9</v>
      </c>
      <c r="HQ458" s="1">
        <v>22.9</v>
      </c>
      <c r="HR458" s="1">
        <v>23.2</v>
      </c>
      <c r="HS458" s="1">
        <v>22.6</v>
      </c>
      <c r="HT458" s="1">
        <v>22.4</v>
      </c>
      <c r="HU458" s="1">
        <v>23.7</v>
      </c>
      <c r="HV458" s="1">
        <v>24.4</v>
      </c>
      <c r="HW458" s="1">
        <v>24</v>
      </c>
      <c r="HX458" s="1">
        <v>22.1</v>
      </c>
      <c r="HY458" s="1">
        <v>24.9</v>
      </c>
      <c r="HZ458" s="1">
        <v>23.1</v>
      </c>
      <c r="IA458" s="1">
        <v>21.1</v>
      </c>
      <c r="IB458" s="1">
        <v>23.4</v>
      </c>
      <c r="IC458" s="1">
        <v>21.9</v>
      </c>
      <c r="ID458" s="1">
        <v>23.5</v>
      </c>
      <c r="IE458" s="1">
        <v>21.5</v>
      </c>
      <c r="IF458" s="1">
        <v>21.6</v>
      </c>
      <c r="IG458" s="1">
        <v>21.4</v>
      </c>
      <c r="IH458" s="1">
        <v>24.3</v>
      </c>
      <c r="II458" s="1">
        <v>25.2</v>
      </c>
      <c r="IJ458" s="1">
        <v>22</v>
      </c>
      <c r="IK458" s="1">
        <v>23.2</v>
      </c>
      <c r="IL458" s="1">
        <v>24</v>
      </c>
      <c r="IM458" s="1">
        <v>23.2</v>
      </c>
      <c r="IN458" s="1">
        <v>23.5</v>
      </c>
      <c r="IO458" s="1">
        <v>23.4</v>
      </c>
      <c r="IP458" s="1">
        <v>24.1</v>
      </c>
      <c r="IQ458" s="1">
        <v>24.6</v>
      </c>
      <c r="IR458" s="1">
        <v>24</v>
      </c>
      <c r="IS458" s="1">
        <v>24.3</v>
      </c>
      <c r="IT458" s="1">
        <v>22.1</v>
      </c>
      <c r="IU458" s="1">
        <v>23.2</v>
      </c>
      <c r="IV458" s="1">
        <v>24.2</v>
      </c>
      <c r="IW458" s="1">
        <v>23.1</v>
      </c>
      <c r="IX458" s="1">
        <v>24.2</v>
      </c>
      <c r="IY458" s="1">
        <v>24</v>
      </c>
      <c r="IZ458" s="1">
        <v>23.3</v>
      </c>
      <c r="JA458" s="1">
        <v>24.1</v>
      </c>
      <c r="JB458" s="1">
        <v>24.9</v>
      </c>
      <c r="JC458" s="1">
        <v>23.5</v>
      </c>
      <c r="JD458" s="1">
        <v>25.1</v>
      </c>
      <c r="JE458" s="1">
        <v>24.5</v>
      </c>
      <c r="JF458" s="1">
        <v>22.3</v>
      </c>
      <c r="JG458" s="1">
        <v>23.4</v>
      </c>
      <c r="JH458" s="1">
        <v>23.3</v>
      </c>
      <c r="JI458" s="1">
        <v>22.8</v>
      </c>
      <c r="JJ458" s="1">
        <v>22.6</v>
      </c>
      <c r="JK458" s="1">
        <v>23.1</v>
      </c>
      <c r="JL458" s="1">
        <v>23.5</v>
      </c>
      <c r="JM458" s="1">
        <v>22.8</v>
      </c>
      <c r="JN458" s="1">
        <v>24.3</v>
      </c>
      <c r="JO458" s="1">
        <v>20.399999999999999</v>
      </c>
      <c r="JP458" s="1">
        <v>23.5</v>
      </c>
      <c r="JQ458" s="1">
        <v>22.4</v>
      </c>
      <c r="JR458" s="1">
        <v>22.5</v>
      </c>
      <c r="JS458" s="1">
        <v>24.2</v>
      </c>
      <c r="JT458" s="1">
        <v>22.6</v>
      </c>
      <c r="JU458" s="1">
        <v>23.3</v>
      </c>
      <c r="JV458" s="1">
        <v>22.5</v>
      </c>
      <c r="JW458" s="1">
        <v>23.4</v>
      </c>
      <c r="JX458" s="1">
        <v>22.5</v>
      </c>
      <c r="JY458" s="1">
        <v>22.7</v>
      </c>
      <c r="JZ458" s="1">
        <v>23.7</v>
      </c>
      <c r="KA458" s="1">
        <v>22</v>
      </c>
      <c r="KB458" s="1">
        <v>21.8</v>
      </c>
      <c r="KC458" s="1">
        <v>23.7</v>
      </c>
      <c r="KD458" s="1">
        <v>22.5</v>
      </c>
      <c r="KE458" s="1">
        <v>23.2</v>
      </c>
      <c r="KF458" s="1">
        <v>23</v>
      </c>
      <c r="KG458" s="1">
        <v>22.4</v>
      </c>
      <c r="KH458" s="1">
        <v>24</v>
      </c>
      <c r="KI458" s="1">
        <v>22</v>
      </c>
      <c r="KJ458" s="1">
        <v>23.4</v>
      </c>
      <c r="KK458" s="1">
        <v>22.6</v>
      </c>
      <c r="KL458" s="1">
        <v>23</v>
      </c>
      <c r="KM458" s="1">
        <v>22.8</v>
      </c>
      <c r="KN458" s="1">
        <v>22.9</v>
      </c>
      <c r="KO458" s="1">
        <v>22.7</v>
      </c>
      <c r="KP458" s="1">
        <v>23.5</v>
      </c>
      <c r="KQ458" s="1">
        <v>22.3</v>
      </c>
      <c r="KR458" s="1">
        <v>22.6</v>
      </c>
      <c r="KS458" s="1">
        <v>22.9</v>
      </c>
      <c r="KT458" s="1">
        <v>23.7</v>
      </c>
      <c r="KU458" s="1">
        <v>24</v>
      </c>
      <c r="KV458" s="1">
        <v>22.9</v>
      </c>
      <c r="KW458" s="1">
        <v>22.1</v>
      </c>
      <c r="KX458" s="1">
        <v>23.8</v>
      </c>
      <c r="KY458" s="1">
        <v>23.1</v>
      </c>
      <c r="KZ458" s="1">
        <v>22.7</v>
      </c>
      <c r="LA458" s="1">
        <v>23.3</v>
      </c>
      <c r="LB458" s="1">
        <v>23.3</v>
      </c>
      <c r="LC458" s="1">
        <v>22.1</v>
      </c>
      <c r="LD458" s="1">
        <v>23.2</v>
      </c>
      <c r="LE458" s="1">
        <v>23.3</v>
      </c>
      <c r="LF458" s="1">
        <v>24.2</v>
      </c>
      <c r="LG458" s="1">
        <v>25</v>
      </c>
      <c r="LH458" s="1">
        <v>24.5</v>
      </c>
      <c r="LI458" s="1">
        <v>23.7</v>
      </c>
      <c r="LJ458" s="1">
        <v>24.5</v>
      </c>
      <c r="LK458" s="1">
        <v>22.7</v>
      </c>
      <c r="LL458" s="1">
        <v>23.2</v>
      </c>
      <c r="LM458" s="1">
        <v>22.4</v>
      </c>
      <c r="LN458" s="1">
        <v>23.3</v>
      </c>
      <c r="LO458" s="1">
        <v>22.3</v>
      </c>
      <c r="LP458" s="1">
        <v>23.7</v>
      </c>
      <c r="LQ458" s="1">
        <v>23.2</v>
      </c>
      <c r="LR458" s="1">
        <v>23.8</v>
      </c>
      <c r="LS458" s="1">
        <v>23.1</v>
      </c>
      <c r="LT458" s="1">
        <v>23.6</v>
      </c>
      <c r="LU458" s="1">
        <v>23.3</v>
      </c>
      <c r="LV458" s="1">
        <v>21.6</v>
      </c>
      <c r="LW458" s="1">
        <v>22.9</v>
      </c>
      <c r="LX458" s="1">
        <v>23.4</v>
      </c>
      <c r="LY458" s="1">
        <v>23.2</v>
      </c>
      <c r="LZ458" s="1">
        <v>24.4</v>
      </c>
      <c r="MA458" s="1">
        <v>24.4</v>
      </c>
      <c r="MB458" s="1">
        <v>24.3</v>
      </c>
      <c r="MC458" s="1">
        <v>24.6</v>
      </c>
      <c r="MD458" s="1">
        <v>23.7</v>
      </c>
      <c r="ME458" s="1">
        <v>65535</v>
      </c>
      <c r="MF458" s="1">
        <v>65535</v>
      </c>
      <c r="MG458" s="1">
        <v>65535</v>
      </c>
      <c r="MH458" s="1">
        <v>65535</v>
      </c>
      <c r="MI458" s="1">
        <v>65535</v>
      </c>
      <c r="MJ458" s="1">
        <v>65535</v>
      </c>
      <c r="MK458" s="1">
        <v>65535</v>
      </c>
      <c r="ML458" s="1">
        <v>65535</v>
      </c>
      <c r="MM458" s="1">
        <v>65535</v>
      </c>
      <c r="MN458" s="1">
        <v>65535</v>
      </c>
      <c r="MO458" s="1">
        <v>65535</v>
      </c>
      <c r="MP458" s="1">
        <v>65535</v>
      </c>
      <c r="MQ458" s="1">
        <v>65535</v>
      </c>
      <c r="MR458" s="1">
        <v>65535</v>
      </c>
      <c r="MS458" s="1">
        <v>65535</v>
      </c>
      <c r="MT458" s="1">
        <v>65535</v>
      </c>
      <c r="MU458" s="1">
        <v>65535</v>
      </c>
      <c r="MV458" s="1">
        <v>65535</v>
      </c>
      <c r="MW458" s="1">
        <v>65535</v>
      </c>
      <c r="MX458" s="1">
        <v>65535</v>
      </c>
      <c r="MY458" s="1">
        <v>65535</v>
      </c>
      <c r="MZ458" s="1">
        <v>65535</v>
      </c>
      <c r="NA458" s="1">
        <v>65535</v>
      </c>
      <c r="NB458" s="1">
        <v>65535</v>
      </c>
      <c r="NC458" s="1">
        <v>65535</v>
      </c>
      <c r="ND458" s="1">
        <v>65535</v>
      </c>
      <c r="NE458" s="1">
        <v>65535</v>
      </c>
      <c r="NF458" s="1">
        <v>65535</v>
      </c>
      <c r="NG458" s="1">
        <v>65535</v>
      </c>
      <c r="NH458" s="1">
        <v>65535</v>
      </c>
      <c r="NI458" s="1">
        <v>23.7</v>
      </c>
      <c r="NJ458" s="6">
        <f t="shared" si="416"/>
        <v>0.967741935483871</v>
      </c>
      <c r="NK458" s="3">
        <f t="shared" si="417"/>
        <v>0.9642857142857143</v>
      </c>
      <c r="NL458" s="3">
        <f t="shared" si="418"/>
        <v>1</v>
      </c>
      <c r="NM458" s="3">
        <f t="shared" si="419"/>
        <v>1</v>
      </c>
      <c r="NN458" s="3">
        <f t="shared" si="420"/>
        <v>1</v>
      </c>
      <c r="NO458" s="3">
        <f t="shared" si="421"/>
        <v>1</v>
      </c>
      <c r="NP458" s="3">
        <f t="shared" si="422"/>
        <v>1</v>
      </c>
      <c r="NQ458" s="3">
        <f t="shared" si="423"/>
        <v>1</v>
      </c>
      <c r="NR458" s="3">
        <f t="shared" si="424"/>
        <v>1</v>
      </c>
      <c r="NS458" s="3">
        <f t="shared" si="425"/>
        <v>1</v>
      </c>
      <c r="NT458" s="3">
        <f t="shared" si="426"/>
        <v>1</v>
      </c>
      <c r="NU458" s="3">
        <f t="shared" si="427"/>
        <v>3.2258064516129031E-2</v>
      </c>
      <c r="NV458" s="3">
        <f t="shared" si="428"/>
        <v>0.9123287671232877</v>
      </c>
      <c r="NW458" s="5">
        <f t="shared" si="429"/>
        <v>23.436666666666667</v>
      </c>
      <c r="NX458" s="1">
        <f t="shared" si="430"/>
        <v>23.885185185185183</v>
      </c>
      <c r="NY458" s="1">
        <f t="shared" si="431"/>
        <v>24.225806451612904</v>
      </c>
      <c r="NZ458" s="1">
        <f t="shared" si="432"/>
        <v>24.086666666666662</v>
      </c>
      <c r="OA458" s="1">
        <f t="shared" si="433"/>
        <v>23.822580645161288</v>
      </c>
      <c r="OB458" s="1">
        <f t="shared" si="434"/>
        <v>23.743333333333332</v>
      </c>
      <c r="OC458" s="1">
        <f t="shared" si="435"/>
        <v>23.29354838709677</v>
      </c>
      <c r="OD458" s="1">
        <f t="shared" si="436"/>
        <v>23.183870967741942</v>
      </c>
      <c r="OE458" s="1">
        <f t="shared" si="437"/>
        <v>23.383333333333333</v>
      </c>
      <c r="OF458" s="1">
        <f t="shared" si="438"/>
        <v>22.916129032258063</v>
      </c>
      <c r="OG458" s="1">
        <f t="shared" si="439"/>
        <v>23.473333333333336</v>
      </c>
      <c r="OH458" s="1" t="e">
        <f t="shared" si="440"/>
        <v>#N/A</v>
      </c>
      <c r="OI458" s="111" t="e">
        <f>NA()</f>
        <v>#N/A</v>
      </c>
      <c r="OJ458" s="112" t="e">
        <f>NA()</f>
        <v>#N/A</v>
      </c>
      <c r="OK458" s="112" t="e">
        <f>NA()</f>
        <v>#N/A</v>
      </c>
      <c r="OL458" s="112" t="e">
        <f>NA()</f>
        <v>#N/A</v>
      </c>
      <c r="OM458" s="112" t="e">
        <f>NA()</f>
        <v>#N/A</v>
      </c>
      <c r="ON458" s="112" t="e">
        <f>NA()</f>
        <v>#N/A</v>
      </c>
      <c r="OO458" s="112" t="e">
        <f>NA()</f>
        <v>#N/A</v>
      </c>
      <c r="OP458" s="112" t="e">
        <f>NA()</f>
        <v>#N/A</v>
      </c>
      <c r="OQ458" s="112" t="e">
        <f>NA()</f>
        <v>#N/A</v>
      </c>
      <c r="OR458" s="112" t="e">
        <f>NA()</f>
        <v>#N/A</v>
      </c>
      <c r="OS458" s="112" t="e">
        <f>NA()</f>
        <v>#N/A</v>
      </c>
      <c r="OT458" s="112" t="e">
        <f>NA()</f>
        <v>#N/A</v>
      </c>
      <c r="OU458" s="5" t="e">
        <f t="shared" si="392"/>
        <v>#N/A</v>
      </c>
      <c r="OV458" s="1" t="e">
        <f t="shared" si="393"/>
        <v>#N/A</v>
      </c>
      <c r="OW458" s="1" t="e">
        <f t="shared" si="394"/>
        <v>#N/A</v>
      </c>
      <c r="OX458" s="1" t="e">
        <f t="shared" si="395"/>
        <v>#N/A</v>
      </c>
      <c r="OY458" s="1" t="e">
        <f t="shared" si="396"/>
        <v>#N/A</v>
      </c>
      <c r="OZ458" s="1" t="e">
        <f t="shared" si="397"/>
        <v>#N/A</v>
      </c>
      <c r="PA458" s="1" t="e">
        <f t="shared" si="398"/>
        <v>#N/A</v>
      </c>
      <c r="PB458" s="1" t="e">
        <f t="shared" si="399"/>
        <v>#N/A</v>
      </c>
      <c r="PC458" s="1" t="e">
        <f t="shared" si="400"/>
        <v>#N/A</v>
      </c>
      <c r="PD458" s="1" t="e">
        <f t="shared" si="401"/>
        <v>#N/A</v>
      </c>
      <c r="PE458" s="1" t="e">
        <f t="shared" si="402"/>
        <v>#N/A</v>
      </c>
      <c r="PF458" s="1" t="e">
        <f t="shared" si="403"/>
        <v>#N/A</v>
      </c>
      <c r="PG458" s="111" t="e">
        <f>NA()</f>
        <v>#N/A</v>
      </c>
      <c r="PH458" s="112" t="e">
        <f>NA()</f>
        <v>#N/A</v>
      </c>
      <c r="PI458" s="112" t="e">
        <f>NA()</f>
        <v>#N/A</v>
      </c>
      <c r="PJ458" s="112" t="e">
        <f>NA()</f>
        <v>#N/A</v>
      </c>
      <c r="PK458" s="112" t="e">
        <f>NA()</f>
        <v>#N/A</v>
      </c>
      <c r="PL458" s="112" t="e">
        <f>NA()</f>
        <v>#N/A</v>
      </c>
      <c r="PM458" s="112" t="e">
        <f>NA()</f>
        <v>#N/A</v>
      </c>
      <c r="PN458" s="112" t="e">
        <f>NA()</f>
        <v>#N/A</v>
      </c>
      <c r="PO458" s="112" t="e">
        <f>NA()</f>
        <v>#N/A</v>
      </c>
      <c r="PP458" s="112" t="e">
        <f>NA()</f>
        <v>#N/A</v>
      </c>
      <c r="PQ458" s="112" t="e">
        <f>NA()</f>
        <v>#N/A</v>
      </c>
      <c r="PR458" s="137" t="e">
        <f>NA()</f>
        <v>#N/A</v>
      </c>
      <c r="PS458" s="5">
        <f t="array" ref="PS458">+IF(ISERROR($NW458)=FALSE,MIN(IF($H458:$AL458&lt;65534,$H458:$AL458,"")),NA())</f>
        <v>21.2</v>
      </c>
      <c r="PT458" s="1">
        <f t="array" ref="PT458">+IF(ISERROR($NX458)=FALSE,MIN(IF($AM458:$BN458&lt;65534,$AM458:$BN458,"")),NA())</f>
        <v>22.5</v>
      </c>
      <c r="PU458" s="1">
        <f t="array" ref="PU458">+IF(ISERROR($NY458)=FALSE,MIN(IF($BP458:$CT458&lt;65534,$BP458:$CT458,"")),NA())</f>
        <v>22.8</v>
      </c>
      <c r="PV458" s="1">
        <f t="array" ref="PV458">+IF(ISERROR($NZ458)=FALSE,MIN(IF($CU458:$DX458&lt;65534,$CU458:$DX458,"")),NA())</f>
        <v>22.9</v>
      </c>
      <c r="PW458" s="1">
        <f t="array" ref="PW458">+IF(ISERROR($OA458)=FALSE,MIN(IF($DY458:$FC458&lt;65534,$DY458:$FC458,"")),NA())</f>
        <v>22.6</v>
      </c>
      <c r="PX458" s="1">
        <f t="array" ref="PX458">+IF(ISERROR($OB458)=FALSE,MIN(IF($FD458:$GG458&lt;65534,$FD458:$GG458,"")),NA())</f>
        <v>22.4</v>
      </c>
      <c r="PY458" s="1">
        <f t="array" ref="PY458">+IF(ISERROR($OC458)=FALSE,MIN(IF($GH458:$HL458&lt;65534,$GH458:$HL458,"")),NA())</f>
        <v>21.6</v>
      </c>
      <c r="PZ458" s="1">
        <f t="array" ref="PZ458">+IF(ISERROR($OD458)=FALSE,MIN(IF($HM458:$IQ458&lt;65534,$HM458:$IQ458,"")),NA())</f>
        <v>21.1</v>
      </c>
      <c r="QA458" s="1">
        <f t="array" ref="QA458">+IF(ISERROR($OE458)=FALSE,MIN(IF($IR458:$JU458&lt;65534,$IR458:$JU458,"")),NA())</f>
        <v>20.399999999999999</v>
      </c>
      <c r="QB458" s="1">
        <f t="array" ref="QB458">+IF(ISERROR($OF458)=FALSE,MIN(IF($JV458:$KZ458&lt;65534,$JV458:$KZ458,"")),NA())</f>
        <v>21.8</v>
      </c>
      <c r="QC458" s="1">
        <f t="array" ref="QC458">+IF(ISERROR($OG458)=FALSE,MIN(IF($LA458:$MD458&lt;65534,$LA458:$MD458,"")),NA())</f>
        <v>21.6</v>
      </c>
      <c r="QD458" s="1" t="e">
        <f t="array" ref="QD458">+IF(ISERROR($OH458)=FALSE,MIN(IF($ME458:$NI458&lt;65534,$ME458:$NI458,"")),NA())</f>
        <v>#N/A</v>
      </c>
      <c r="QE458" s="5" t="e">
        <f t="shared" si="404"/>
        <v>#N/A</v>
      </c>
      <c r="QF458" s="1" t="e">
        <f t="shared" si="405"/>
        <v>#N/A</v>
      </c>
      <c r="QG458" s="1" t="e">
        <f t="shared" si="406"/>
        <v>#N/A</v>
      </c>
      <c r="QH458" s="1" t="e">
        <f t="shared" si="407"/>
        <v>#N/A</v>
      </c>
      <c r="QI458" s="1" t="e">
        <f t="shared" si="408"/>
        <v>#N/A</v>
      </c>
      <c r="QJ458" s="1" t="e">
        <f t="shared" si="409"/>
        <v>#N/A</v>
      </c>
      <c r="QK458" s="1" t="e">
        <f t="shared" si="410"/>
        <v>#N/A</v>
      </c>
      <c r="QL458" s="1" t="e">
        <f t="shared" si="411"/>
        <v>#N/A</v>
      </c>
      <c r="QM458" s="1" t="e">
        <f t="shared" si="412"/>
        <v>#N/A</v>
      </c>
      <c r="QN458" s="1" t="e">
        <f t="shared" si="413"/>
        <v>#N/A</v>
      </c>
      <c r="QO458" s="1" t="e">
        <f t="shared" si="414"/>
        <v>#N/A</v>
      </c>
      <c r="QP458" s="1" t="e">
        <f t="shared" si="415"/>
        <v>#N/A</v>
      </c>
      <c r="QQ458" s="5" t="s">
        <v>893</v>
      </c>
    </row>
    <row r="459" spans="1:459" s="1" customFormat="1" x14ac:dyDescent="0.2">
      <c r="A459" s="107">
        <v>37015030</v>
      </c>
      <c r="B459" s="108">
        <v>-72.868499999999997</v>
      </c>
      <c r="C459" s="108">
        <v>7.1870000000000003</v>
      </c>
      <c r="D459" s="109">
        <v>3316</v>
      </c>
      <c r="E459" s="110" t="s">
        <v>389</v>
      </c>
      <c r="F459" s="110" t="s">
        <v>82</v>
      </c>
      <c r="G459" s="110" t="s">
        <v>15</v>
      </c>
      <c r="H459" s="1">
        <v>65535</v>
      </c>
      <c r="I459" s="1">
        <v>1.1000000000000001</v>
      </c>
      <c r="J459" s="1">
        <v>0.2</v>
      </c>
      <c r="K459" s="1">
        <v>-0.7</v>
      </c>
      <c r="L459" s="1">
        <v>-1.8</v>
      </c>
      <c r="M459" s="1">
        <v>-1.7</v>
      </c>
      <c r="N459" s="1">
        <v>6.6</v>
      </c>
      <c r="O459" s="1">
        <v>2.9</v>
      </c>
      <c r="P459" s="1">
        <v>2.6</v>
      </c>
      <c r="Q459" s="1">
        <v>4.5999999999999996</v>
      </c>
      <c r="R459" s="1">
        <v>0.2</v>
      </c>
      <c r="S459" s="1">
        <v>2.2000000000000002</v>
      </c>
      <c r="T459" s="1">
        <v>5.7</v>
      </c>
      <c r="U459" s="1">
        <v>6.4</v>
      </c>
      <c r="V459" s="1">
        <v>3</v>
      </c>
      <c r="W459" s="1">
        <v>4.0999999999999996</v>
      </c>
      <c r="X459" s="1">
        <v>2.6</v>
      </c>
      <c r="Y459" s="1">
        <v>1.4</v>
      </c>
      <c r="Z459" s="1">
        <v>3.8</v>
      </c>
      <c r="AA459" s="1">
        <v>4.5999999999999996</v>
      </c>
      <c r="AB459" s="1">
        <v>5.8</v>
      </c>
      <c r="AC459" s="1">
        <v>2.4</v>
      </c>
      <c r="AD459" s="1">
        <v>2.5</v>
      </c>
      <c r="AE459" s="1">
        <v>4.0999999999999996</v>
      </c>
      <c r="AF459" s="1">
        <v>6.7</v>
      </c>
      <c r="AG459" s="1">
        <v>1.4</v>
      </c>
      <c r="AH459" s="1">
        <v>-0.4</v>
      </c>
      <c r="AI459" s="1">
        <v>1.8</v>
      </c>
      <c r="AJ459" s="1">
        <v>1.9</v>
      </c>
      <c r="AK459" s="1">
        <v>2.1</v>
      </c>
      <c r="AL459" s="1">
        <v>2.8</v>
      </c>
      <c r="AM459" s="1">
        <v>65535</v>
      </c>
      <c r="AN459" s="1">
        <v>-1</v>
      </c>
      <c r="AO459" s="1">
        <v>-2.5</v>
      </c>
      <c r="AP459" s="1">
        <v>-2.5</v>
      </c>
      <c r="AQ459" s="1">
        <v>3.8</v>
      </c>
      <c r="AR459" s="1">
        <v>1.5</v>
      </c>
      <c r="AS459" s="1">
        <v>2.6</v>
      </c>
      <c r="AT459" s="1">
        <v>5.5</v>
      </c>
      <c r="AU459" s="1">
        <v>6.9</v>
      </c>
      <c r="AV459" s="1">
        <v>7.2</v>
      </c>
      <c r="AW459" s="1">
        <v>5.4</v>
      </c>
      <c r="AX459" s="1">
        <v>4.8</v>
      </c>
      <c r="AY459" s="1">
        <v>0.3</v>
      </c>
      <c r="AZ459" s="1">
        <v>5.6</v>
      </c>
      <c r="BA459" s="1">
        <v>-1</v>
      </c>
      <c r="BB459" s="1">
        <v>0</v>
      </c>
      <c r="BC459" s="1">
        <v>3.7</v>
      </c>
      <c r="BD459" s="1">
        <v>6.4</v>
      </c>
      <c r="BE459" s="1">
        <v>7.5</v>
      </c>
      <c r="BF459" s="1">
        <v>7</v>
      </c>
      <c r="BG459" s="1">
        <v>6.7</v>
      </c>
      <c r="BH459" s="1">
        <v>1.4</v>
      </c>
      <c r="BI459" s="1">
        <v>0.3</v>
      </c>
      <c r="BJ459" s="1">
        <v>3.7</v>
      </c>
      <c r="BK459" s="1">
        <v>-4.3</v>
      </c>
      <c r="BL459" s="1">
        <v>0.4</v>
      </c>
      <c r="BM459" s="1">
        <v>4.0999999999999996</v>
      </c>
      <c r="BN459" s="1">
        <v>6.2</v>
      </c>
      <c r="BO459" s="102"/>
      <c r="BP459" s="1">
        <v>5.5</v>
      </c>
      <c r="BQ459" s="1">
        <v>5.7</v>
      </c>
      <c r="BR459" s="1">
        <v>7.2</v>
      </c>
      <c r="BS459" s="1">
        <v>3.2</v>
      </c>
      <c r="BT459" s="1">
        <v>6.7</v>
      </c>
      <c r="BU459" s="1">
        <v>4.7</v>
      </c>
      <c r="BV459" s="1">
        <v>4.7</v>
      </c>
      <c r="BW459" s="1">
        <v>7.6</v>
      </c>
      <c r="BX459" s="1">
        <v>7.7</v>
      </c>
      <c r="BY459" s="1">
        <v>7.9</v>
      </c>
      <c r="BZ459" s="1">
        <v>7</v>
      </c>
      <c r="CA459" s="1">
        <v>7.8</v>
      </c>
      <c r="CB459" s="1">
        <v>7.5</v>
      </c>
      <c r="CC459" s="1">
        <v>7.6</v>
      </c>
      <c r="CD459" s="1">
        <v>4.7</v>
      </c>
      <c r="CE459" s="1">
        <v>6.7</v>
      </c>
      <c r="CF459" s="1">
        <v>6.2</v>
      </c>
      <c r="CG459" s="1">
        <v>7.6</v>
      </c>
      <c r="CH459" s="1">
        <v>7.7</v>
      </c>
      <c r="CI459" s="1">
        <v>7.2</v>
      </c>
      <c r="CJ459" s="1">
        <v>6.8</v>
      </c>
      <c r="CK459" s="1">
        <v>7.3</v>
      </c>
      <c r="CL459" s="1">
        <v>7.4</v>
      </c>
      <c r="CM459" s="1">
        <v>7.2</v>
      </c>
      <c r="CN459" s="1">
        <v>3.1</v>
      </c>
      <c r="CO459" s="1">
        <v>3.6</v>
      </c>
      <c r="CP459" s="1">
        <v>1.7</v>
      </c>
      <c r="CQ459" s="1">
        <v>2.1</v>
      </c>
      <c r="CR459" s="1">
        <v>7</v>
      </c>
      <c r="CS459" s="1">
        <v>8.6</v>
      </c>
      <c r="CT459" s="1">
        <v>9.1</v>
      </c>
      <c r="CU459" s="1">
        <v>8.1999999999999993</v>
      </c>
      <c r="CV459" s="1">
        <v>7.1</v>
      </c>
      <c r="CW459" s="1">
        <v>-2</v>
      </c>
      <c r="CX459" s="1">
        <v>6.3</v>
      </c>
      <c r="CY459" s="1">
        <v>-0.5</v>
      </c>
      <c r="CZ459" s="1">
        <v>8.1999999999999993</v>
      </c>
      <c r="DA459" s="1">
        <v>7.1</v>
      </c>
      <c r="DB459" s="1">
        <v>5</v>
      </c>
      <c r="DC459" s="1">
        <v>3.7</v>
      </c>
      <c r="DD459" s="1">
        <v>8.5</v>
      </c>
      <c r="DE459" s="1">
        <v>7.3</v>
      </c>
      <c r="DF459" s="1">
        <v>4.4000000000000004</v>
      </c>
      <c r="DG459" s="1">
        <v>7.5</v>
      </c>
      <c r="DH459" s="1">
        <v>4.2</v>
      </c>
      <c r="DI459" s="1">
        <v>7.5</v>
      </c>
      <c r="DJ459" s="1">
        <v>5.8</v>
      </c>
      <c r="DK459" s="1">
        <v>8.6999999999999993</v>
      </c>
      <c r="DL459" s="1">
        <v>7.9</v>
      </c>
      <c r="DM459" s="1">
        <v>8.1</v>
      </c>
      <c r="DN459" s="1">
        <v>8.8000000000000007</v>
      </c>
      <c r="DO459" s="1">
        <v>8.3000000000000007</v>
      </c>
      <c r="DP459" s="1">
        <v>8.1</v>
      </c>
      <c r="DQ459" s="1">
        <v>7.6</v>
      </c>
      <c r="DR459" s="1">
        <v>3.5</v>
      </c>
      <c r="DS459" s="1">
        <v>8.5</v>
      </c>
      <c r="DT459" s="1">
        <v>8.5</v>
      </c>
      <c r="DU459" s="1">
        <v>7.9</v>
      </c>
      <c r="DV459" s="1">
        <v>8.3000000000000007</v>
      </c>
      <c r="DW459" s="1">
        <v>6.4</v>
      </c>
      <c r="DX459" s="1">
        <v>5.2</v>
      </c>
      <c r="DY459" s="1">
        <v>4.5999999999999996</v>
      </c>
      <c r="DZ459" s="1">
        <v>4.4000000000000004</v>
      </c>
      <c r="EA459" s="1">
        <v>7.3</v>
      </c>
      <c r="EB459" s="1">
        <v>8.3000000000000007</v>
      </c>
      <c r="EC459" s="1">
        <v>8.3000000000000007</v>
      </c>
      <c r="ED459" s="1">
        <v>7.1</v>
      </c>
      <c r="EE459" s="1">
        <v>5.8</v>
      </c>
      <c r="EF459" s="1">
        <v>7.7</v>
      </c>
      <c r="EG459" s="1">
        <v>8.1999999999999993</v>
      </c>
      <c r="EH459" s="1">
        <v>8.6</v>
      </c>
      <c r="EI459" s="1">
        <v>7.5</v>
      </c>
      <c r="EJ459" s="1">
        <v>7.5</v>
      </c>
      <c r="EK459" s="1">
        <v>8.3000000000000007</v>
      </c>
      <c r="EL459" s="1">
        <v>8.1</v>
      </c>
      <c r="EM459" s="1">
        <v>7.5</v>
      </c>
      <c r="EN459" s="1">
        <v>4.9000000000000004</v>
      </c>
      <c r="EO459" s="1">
        <v>5.6</v>
      </c>
      <c r="EP459" s="1">
        <v>2.5</v>
      </c>
      <c r="EQ459" s="1">
        <v>5.4</v>
      </c>
      <c r="ER459" s="1">
        <v>6.5</v>
      </c>
      <c r="ES459" s="1">
        <v>3.8</v>
      </c>
      <c r="ET459" s="1">
        <v>7</v>
      </c>
      <c r="EU459" s="1">
        <v>8.1</v>
      </c>
      <c r="EV459" s="1">
        <v>7.3</v>
      </c>
      <c r="EW459" s="1">
        <v>7.3</v>
      </c>
      <c r="EX459" s="1">
        <v>7.6</v>
      </c>
      <c r="EY459" s="1">
        <v>6.7</v>
      </c>
      <c r="EZ459" s="1">
        <v>7.3</v>
      </c>
      <c r="FA459" s="1">
        <v>7.1</v>
      </c>
      <c r="FB459" s="1">
        <v>7</v>
      </c>
      <c r="FC459" s="1">
        <v>6.7</v>
      </c>
      <c r="FD459" s="1">
        <v>8.1</v>
      </c>
      <c r="FE459" s="1">
        <v>7.4</v>
      </c>
      <c r="FF459" s="1">
        <v>7.8</v>
      </c>
      <c r="FG459" s="1">
        <v>6</v>
      </c>
      <c r="FH459" s="1">
        <v>6.3</v>
      </c>
      <c r="FI459" s="1">
        <v>7.5</v>
      </c>
      <c r="FJ459" s="1">
        <v>8</v>
      </c>
      <c r="FK459" s="1">
        <v>6.6</v>
      </c>
      <c r="FL459" s="1">
        <v>7.5</v>
      </c>
      <c r="FM459" s="1">
        <v>7.8</v>
      </c>
      <c r="FN459" s="1">
        <v>7.4</v>
      </c>
      <c r="FO459" s="1">
        <v>5.9</v>
      </c>
      <c r="FP459" s="1">
        <v>5.0999999999999996</v>
      </c>
      <c r="FQ459" s="1">
        <v>7.9</v>
      </c>
      <c r="FR459" s="1">
        <v>7.7</v>
      </c>
      <c r="FS459" s="1">
        <v>4.7</v>
      </c>
      <c r="FT459" s="1">
        <v>7.5</v>
      </c>
      <c r="FU459" s="1">
        <v>8.1999999999999993</v>
      </c>
      <c r="FV459" s="1">
        <v>8.1999999999999993</v>
      </c>
      <c r="FW459" s="1">
        <v>8</v>
      </c>
      <c r="FX459" s="1">
        <v>7.5</v>
      </c>
      <c r="FY459" s="1">
        <v>6</v>
      </c>
      <c r="FZ459" s="1">
        <v>5.8</v>
      </c>
      <c r="GA459" s="1">
        <v>5.7</v>
      </c>
      <c r="GB459" s="1">
        <v>6.9</v>
      </c>
      <c r="GC459" s="1">
        <v>6.8</v>
      </c>
      <c r="GD459" s="1">
        <v>4.3</v>
      </c>
      <c r="GE459" s="1">
        <v>5.7</v>
      </c>
      <c r="GF459" s="1">
        <v>7</v>
      </c>
      <c r="GG459" s="1">
        <v>6.9</v>
      </c>
      <c r="GH459" s="1">
        <v>6.5</v>
      </c>
      <c r="GI459" s="1">
        <v>7.5</v>
      </c>
      <c r="GJ459" s="1">
        <v>6</v>
      </c>
      <c r="GK459" s="1">
        <v>1.9</v>
      </c>
      <c r="GL459" s="1">
        <v>4</v>
      </c>
      <c r="GM459" s="1">
        <v>6.3</v>
      </c>
      <c r="GN459" s="1">
        <v>5.9</v>
      </c>
      <c r="GO459" s="1">
        <v>6.3</v>
      </c>
      <c r="GP459" s="1">
        <v>7.2</v>
      </c>
      <c r="GQ459" s="1">
        <v>6.1</v>
      </c>
      <c r="GR459" s="1">
        <v>5.6</v>
      </c>
      <c r="GS459" s="1">
        <v>5.8</v>
      </c>
      <c r="GT459" s="1">
        <v>6.9</v>
      </c>
      <c r="GU459" s="1">
        <v>6.5</v>
      </c>
      <c r="GV459" s="1">
        <v>4.7</v>
      </c>
      <c r="GW459" s="1">
        <v>0.4</v>
      </c>
      <c r="GX459" s="1">
        <v>5.0999999999999996</v>
      </c>
      <c r="GY459" s="1">
        <v>6.9</v>
      </c>
      <c r="GZ459" s="1">
        <v>7.1</v>
      </c>
      <c r="HA459" s="1">
        <v>6.8</v>
      </c>
      <c r="HB459" s="1">
        <v>6.2</v>
      </c>
      <c r="HC459" s="1">
        <v>6.6</v>
      </c>
      <c r="HD459" s="1">
        <v>6.8</v>
      </c>
      <c r="HE459" s="1">
        <v>6.2</v>
      </c>
      <c r="HF459" s="1">
        <v>1.8</v>
      </c>
      <c r="HG459" s="1">
        <v>6.4</v>
      </c>
      <c r="HH459" s="1">
        <v>5.6</v>
      </c>
      <c r="HI459" s="1">
        <v>3.4</v>
      </c>
      <c r="HJ459" s="1">
        <v>3.2</v>
      </c>
      <c r="HK459" s="1">
        <v>6</v>
      </c>
      <c r="HL459" s="1">
        <v>7.4</v>
      </c>
      <c r="HM459" s="1">
        <v>6.4</v>
      </c>
      <c r="HN459" s="1">
        <v>6.5</v>
      </c>
      <c r="HO459" s="1">
        <v>6.3</v>
      </c>
      <c r="HP459" s="1">
        <v>4.8</v>
      </c>
      <c r="HQ459" s="1">
        <v>6.7</v>
      </c>
      <c r="HR459" s="1">
        <v>7.7</v>
      </c>
      <c r="HS459" s="1">
        <v>4.5</v>
      </c>
      <c r="HT459" s="1">
        <v>7.5</v>
      </c>
      <c r="HU459" s="1">
        <v>7.1</v>
      </c>
      <c r="HV459" s="1">
        <v>5.9</v>
      </c>
      <c r="HW459" s="1">
        <v>6.9</v>
      </c>
      <c r="HX459" s="1">
        <v>2.7</v>
      </c>
      <c r="HY459" s="1">
        <v>7.6</v>
      </c>
      <c r="HZ459" s="1">
        <v>7.7</v>
      </c>
      <c r="IA459" s="1">
        <v>6.5</v>
      </c>
      <c r="IB459" s="1">
        <v>6.9</v>
      </c>
      <c r="IC459" s="1">
        <v>6.7</v>
      </c>
      <c r="ID459" s="1">
        <v>5.7</v>
      </c>
      <c r="IE459" s="1">
        <v>7</v>
      </c>
      <c r="IF459" s="1">
        <v>6</v>
      </c>
      <c r="IG459" s="1">
        <v>5.6</v>
      </c>
      <c r="IH459" s="1">
        <v>2.5</v>
      </c>
      <c r="II459" s="1">
        <v>5.8</v>
      </c>
      <c r="IJ459" s="1">
        <v>2.8</v>
      </c>
      <c r="IK459" s="1">
        <v>5.7</v>
      </c>
      <c r="IL459" s="1">
        <v>5.8</v>
      </c>
      <c r="IM459" s="1">
        <v>7</v>
      </c>
      <c r="IN459" s="1">
        <v>5.9</v>
      </c>
      <c r="IO459" s="1">
        <v>3.6</v>
      </c>
      <c r="IP459" s="1">
        <v>4.7</v>
      </c>
      <c r="IQ459" s="1">
        <v>1.2</v>
      </c>
      <c r="IR459" s="1">
        <v>5.5</v>
      </c>
      <c r="IS459" s="1">
        <v>5.8</v>
      </c>
      <c r="IT459" s="1">
        <v>5.9</v>
      </c>
      <c r="IU459" s="1">
        <v>6.1</v>
      </c>
      <c r="IV459" s="1">
        <v>4.5</v>
      </c>
      <c r="IW459" s="1">
        <v>5</v>
      </c>
      <c r="IX459" s="1">
        <v>0.4</v>
      </c>
      <c r="IY459" s="1">
        <v>3.9</v>
      </c>
      <c r="IZ459" s="1">
        <v>5.9</v>
      </c>
      <c r="JA459" s="1">
        <v>4.9000000000000004</v>
      </c>
      <c r="JB459" s="1">
        <v>6.8</v>
      </c>
      <c r="JC459" s="1">
        <v>7.2</v>
      </c>
      <c r="JD459" s="1">
        <v>6.1</v>
      </c>
      <c r="JE459" s="1">
        <v>7.3</v>
      </c>
      <c r="JF459" s="1">
        <v>6.5</v>
      </c>
      <c r="JG459" s="1">
        <v>6</v>
      </c>
      <c r="JH459" s="1">
        <v>6.9</v>
      </c>
      <c r="JI459" s="1">
        <v>5.4</v>
      </c>
      <c r="JJ459" s="1">
        <v>6.5</v>
      </c>
      <c r="JK459" s="1">
        <v>4.9000000000000004</v>
      </c>
      <c r="JL459" s="1">
        <v>6.8</v>
      </c>
      <c r="JM459" s="1">
        <v>2.4</v>
      </c>
      <c r="JN459" s="1">
        <v>6.6</v>
      </c>
      <c r="JO459" s="1">
        <v>6.2</v>
      </c>
      <c r="JP459" s="1">
        <v>6.4</v>
      </c>
      <c r="JQ459" s="1">
        <v>6.1</v>
      </c>
      <c r="JR459" s="1">
        <v>3.6</v>
      </c>
      <c r="JS459" s="1">
        <v>4.2</v>
      </c>
      <c r="JT459" s="1">
        <v>7.1</v>
      </c>
      <c r="JU459" s="1">
        <v>6.5</v>
      </c>
      <c r="JV459" s="1">
        <v>2.9</v>
      </c>
      <c r="JW459" s="1">
        <v>4.5</v>
      </c>
      <c r="JX459" s="1">
        <v>5.8</v>
      </c>
      <c r="JY459" s="1">
        <v>5.8</v>
      </c>
      <c r="JZ459" s="1">
        <v>4.7</v>
      </c>
      <c r="KA459" s="1">
        <v>3</v>
      </c>
      <c r="KB459" s="1">
        <v>6.6</v>
      </c>
      <c r="KC459" s="1">
        <v>5.7</v>
      </c>
      <c r="KD459" s="1">
        <v>2.6</v>
      </c>
      <c r="KE459" s="1">
        <v>7.9</v>
      </c>
      <c r="KF459" s="1">
        <v>5.9</v>
      </c>
      <c r="KG459" s="1">
        <v>7.7</v>
      </c>
      <c r="KH459" s="1">
        <v>6.8</v>
      </c>
      <c r="KI459" s="1">
        <v>5.6</v>
      </c>
      <c r="KJ459" s="1">
        <v>3.2</v>
      </c>
      <c r="KK459" s="1">
        <v>6.1</v>
      </c>
      <c r="KL459" s="1">
        <v>5.5</v>
      </c>
      <c r="KM459" s="1">
        <v>7</v>
      </c>
      <c r="KN459" s="1">
        <v>6.4</v>
      </c>
      <c r="KO459" s="1">
        <v>4.5</v>
      </c>
      <c r="KP459" s="1">
        <v>2.2000000000000002</v>
      </c>
      <c r="KQ459" s="1">
        <v>6.4</v>
      </c>
      <c r="KR459" s="1">
        <v>6.5</v>
      </c>
      <c r="KS459" s="1">
        <v>6.1</v>
      </c>
      <c r="KT459" s="1">
        <v>6</v>
      </c>
      <c r="KU459" s="1">
        <v>6.5</v>
      </c>
      <c r="KV459" s="1">
        <v>6</v>
      </c>
      <c r="KW459" s="1">
        <v>3.2</v>
      </c>
      <c r="KX459" s="1">
        <v>6.1</v>
      </c>
      <c r="KY459" s="1">
        <v>4.0999999999999996</v>
      </c>
      <c r="KZ459" s="1">
        <v>2.8</v>
      </c>
      <c r="LA459" s="1">
        <v>5.0999999999999996</v>
      </c>
      <c r="LB459" s="1">
        <v>5.3</v>
      </c>
      <c r="LC459" s="1">
        <v>5</v>
      </c>
      <c r="LD459" s="1">
        <v>7.6</v>
      </c>
      <c r="LE459" s="1">
        <v>7</v>
      </c>
      <c r="LF459" s="1">
        <v>5.5</v>
      </c>
      <c r="LG459" s="1">
        <v>5.6</v>
      </c>
      <c r="LH459" s="1">
        <v>7.5</v>
      </c>
      <c r="LI459" s="1">
        <v>7</v>
      </c>
      <c r="LJ459" s="1">
        <v>4.8</v>
      </c>
      <c r="LK459" s="1">
        <v>7.7</v>
      </c>
      <c r="LL459" s="1">
        <v>8</v>
      </c>
      <c r="LM459" s="1">
        <v>7</v>
      </c>
      <c r="LN459" s="1">
        <v>7.5</v>
      </c>
      <c r="LO459" s="1">
        <v>2.8</v>
      </c>
      <c r="LP459" s="1">
        <v>0</v>
      </c>
      <c r="LQ459" s="1">
        <v>6.9</v>
      </c>
      <c r="LR459" s="1">
        <v>0.2</v>
      </c>
      <c r="LS459" s="1">
        <v>1</v>
      </c>
      <c r="LT459" s="1">
        <v>3.4</v>
      </c>
      <c r="LU459" s="1">
        <v>4.5</v>
      </c>
      <c r="LV459" s="1">
        <v>5.6</v>
      </c>
      <c r="LW459" s="1">
        <v>3.2</v>
      </c>
      <c r="LX459" s="1">
        <v>3.2</v>
      </c>
      <c r="LY459" s="1">
        <v>6.3</v>
      </c>
      <c r="LZ459" s="1">
        <v>7.1</v>
      </c>
      <c r="MA459" s="1">
        <v>6.7</v>
      </c>
      <c r="MB459" s="1">
        <v>7.2</v>
      </c>
      <c r="MC459" s="1">
        <v>1.5</v>
      </c>
      <c r="MD459" s="1">
        <v>1.2</v>
      </c>
      <c r="ME459" s="1">
        <v>65535</v>
      </c>
      <c r="MF459" s="1">
        <v>65535</v>
      </c>
      <c r="MG459" s="1">
        <v>65535</v>
      </c>
      <c r="MH459" s="1">
        <v>65535</v>
      </c>
      <c r="MI459" s="1">
        <v>65535</v>
      </c>
      <c r="MJ459" s="1">
        <v>65535</v>
      </c>
      <c r="MK459" s="1">
        <v>65535</v>
      </c>
      <c r="ML459" s="1">
        <v>65535</v>
      </c>
      <c r="MM459" s="1">
        <v>65535</v>
      </c>
      <c r="MN459" s="1">
        <v>65535</v>
      </c>
      <c r="MO459" s="1">
        <v>65535</v>
      </c>
      <c r="MP459" s="1">
        <v>65535</v>
      </c>
      <c r="MQ459" s="1">
        <v>65535</v>
      </c>
      <c r="MR459" s="1">
        <v>65535</v>
      </c>
      <c r="MS459" s="1">
        <v>65535</v>
      </c>
      <c r="MT459" s="1">
        <v>65535</v>
      </c>
      <c r="MU459" s="1">
        <v>65535</v>
      </c>
      <c r="MV459" s="1">
        <v>65535</v>
      </c>
      <c r="MW459" s="1">
        <v>65535</v>
      </c>
      <c r="MX459" s="1">
        <v>65535</v>
      </c>
      <c r="MY459" s="1">
        <v>65535</v>
      </c>
      <c r="MZ459" s="1">
        <v>65535</v>
      </c>
      <c r="NA459" s="1">
        <v>65535</v>
      </c>
      <c r="NB459" s="1">
        <v>65535</v>
      </c>
      <c r="NC459" s="1">
        <v>65535</v>
      </c>
      <c r="ND459" s="1">
        <v>65535</v>
      </c>
      <c r="NE459" s="1">
        <v>65535</v>
      </c>
      <c r="NF459" s="1">
        <v>65535</v>
      </c>
      <c r="NG459" s="1">
        <v>65535</v>
      </c>
      <c r="NH459" s="1">
        <v>65535</v>
      </c>
      <c r="NI459" s="1">
        <v>6.3</v>
      </c>
      <c r="NJ459" s="6">
        <f t="shared" si="416"/>
        <v>0.967741935483871</v>
      </c>
      <c r="NK459" s="3">
        <f t="shared" si="417"/>
        <v>0.9642857142857143</v>
      </c>
      <c r="NL459" s="3">
        <f t="shared" si="418"/>
        <v>1</v>
      </c>
      <c r="NM459" s="3">
        <f t="shared" si="419"/>
        <v>1</v>
      </c>
      <c r="NN459" s="3">
        <f t="shared" si="420"/>
        <v>1</v>
      </c>
      <c r="NO459" s="3">
        <f t="shared" si="421"/>
        <v>1</v>
      </c>
      <c r="NP459" s="3">
        <f t="shared" si="422"/>
        <v>1</v>
      </c>
      <c r="NQ459" s="3">
        <f t="shared" si="423"/>
        <v>1</v>
      </c>
      <c r="NR459" s="3">
        <f t="shared" si="424"/>
        <v>1</v>
      </c>
      <c r="NS459" s="3">
        <f t="shared" si="425"/>
        <v>1</v>
      </c>
      <c r="NT459" s="3">
        <f t="shared" si="426"/>
        <v>1</v>
      </c>
      <c r="NU459" s="3">
        <f t="shared" si="427"/>
        <v>3.2258064516129031E-2</v>
      </c>
      <c r="NV459" s="3">
        <f t="shared" si="428"/>
        <v>0.9123287671232877</v>
      </c>
      <c r="NW459" s="5">
        <f t="shared" si="429"/>
        <v>2.63</v>
      </c>
      <c r="NX459" s="1">
        <f t="shared" si="430"/>
        <v>2.9518518518518526</v>
      </c>
      <c r="NY459" s="1">
        <f t="shared" si="431"/>
        <v>6.2838709677419349</v>
      </c>
      <c r="NZ459" s="1">
        <f t="shared" si="432"/>
        <v>6.47</v>
      </c>
      <c r="OA459" s="1">
        <f t="shared" si="433"/>
        <v>6.774193548387097</v>
      </c>
      <c r="OB459" s="1">
        <f t="shared" si="434"/>
        <v>6.8733333333333348</v>
      </c>
      <c r="OC459" s="1">
        <f t="shared" si="435"/>
        <v>5.5838709677419356</v>
      </c>
      <c r="OD459" s="1">
        <f t="shared" si="436"/>
        <v>5.7322580645161292</v>
      </c>
      <c r="OE459" s="1">
        <f t="shared" si="437"/>
        <v>5.5799999999999992</v>
      </c>
      <c r="OF459" s="1">
        <f t="shared" si="438"/>
        <v>5.2935483870967737</v>
      </c>
      <c r="OG459" s="1">
        <f t="shared" si="439"/>
        <v>5.046666666666666</v>
      </c>
      <c r="OH459" s="1" t="e">
        <f t="shared" si="440"/>
        <v>#N/A</v>
      </c>
      <c r="OI459" s="111" t="e">
        <f>NA()</f>
        <v>#N/A</v>
      </c>
      <c r="OJ459" s="112" t="e">
        <f>NA()</f>
        <v>#N/A</v>
      </c>
      <c r="OK459" s="112" t="e">
        <f>NA()</f>
        <v>#N/A</v>
      </c>
      <c r="OL459" s="112" t="e">
        <f>NA()</f>
        <v>#N/A</v>
      </c>
      <c r="OM459" s="112" t="e">
        <f>NA()</f>
        <v>#N/A</v>
      </c>
      <c r="ON459" s="112" t="e">
        <f>NA()</f>
        <v>#N/A</v>
      </c>
      <c r="OO459" s="112" t="e">
        <f>NA()</f>
        <v>#N/A</v>
      </c>
      <c r="OP459" s="112" t="e">
        <f>NA()</f>
        <v>#N/A</v>
      </c>
      <c r="OQ459" s="112" t="e">
        <f>NA()</f>
        <v>#N/A</v>
      </c>
      <c r="OR459" s="112" t="e">
        <f>NA()</f>
        <v>#N/A</v>
      </c>
      <c r="OS459" s="112" t="e">
        <f>NA()</f>
        <v>#N/A</v>
      </c>
      <c r="OT459" s="112" t="e">
        <f>NA()</f>
        <v>#N/A</v>
      </c>
      <c r="OU459" s="5" t="e">
        <f t="shared" si="392"/>
        <v>#N/A</v>
      </c>
      <c r="OV459" s="1" t="e">
        <f t="shared" si="393"/>
        <v>#N/A</v>
      </c>
      <c r="OW459" s="1" t="e">
        <f t="shared" si="394"/>
        <v>#N/A</v>
      </c>
      <c r="OX459" s="1" t="e">
        <f t="shared" si="395"/>
        <v>#N/A</v>
      </c>
      <c r="OY459" s="1" t="e">
        <f t="shared" si="396"/>
        <v>#N/A</v>
      </c>
      <c r="OZ459" s="1" t="e">
        <f t="shared" si="397"/>
        <v>#N/A</v>
      </c>
      <c r="PA459" s="1" t="e">
        <f t="shared" si="398"/>
        <v>#N/A</v>
      </c>
      <c r="PB459" s="1" t="e">
        <f t="shared" si="399"/>
        <v>#N/A</v>
      </c>
      <c r="PC459" s="1" t="e">
        <f t="shared" si="400"/>
        <v>#N/A</v>
      </c>
      <c r="PD459" s="1" t="e">
        <f t="shared" si="401"/>
        <v>#N/A</v>
      </c>
      <c r="PE459" s="1" t="e">
        <f t="shared" si="402"/>
        <v>#N/A</v>
      </c>
      <c r="PF459" s="1" t="e">
        <f t="shared" si="403"/>
        <v>#N/A</v>
      </c>
      <c r="PG459" s="111" t="e">
        <f>NA()</f>
        <v>#N/A</v>
      </c>
      <c r="PH459" s="112" t="e">
        <f>NA()</f>
        <v>#N/A</v>
      </c>
      <c r="PI459" s="112" t="e">
        <f>NA()</f>
        <v>#N/A</v>
      </c>
      <c r="PJ459" s="112" t="e">
        <f>NA()</f>
        <v>#N/A</v>
      </c>
      <c r="PK459" s="112" t="e">
        <f>NA()</f>
        <v>#N/A</v>
      </c>
      <c r="PL459" s="112" t="e">
        <f>NA()</f>
        <v>#N/A</v>
      </c>
      <c r="PM459" s="112" t="e">
        <f>NA()</f>
        <v>#N/A</v>
      </c>
      <c r="PN459" s="112" t="e">
        <f>NA()</f>
        <v>#N/A</v>
      </c>
      <c r="PO459" s="112" t="e">
        <f>NA()</f>
        <v>#N/A</v>
      </c>
      <c r="PP459" s="112" t="e">
        <f>NA()</f>
        <v>#N/A</v>
      </c>
      <c r="PQ459" s="112" t="e">
        <f>NA()</f>
        <v>#N/A</v>
      </c>
      <c r="PR459" s="137" t="e">
        <f>NA()</f>
        <v>#N/A</v>
      </c>
      <c r="PS459" s="5">
        <f t="array" ref="PS459">+IF(ISERROR($NW459)=FALSE,MIN(IF($H459:$AL459&lt;65534,$H459:$AL459,"")),NA())</f>
        <v>-1.8</v>
      </c>
      <c r="PT459" s="1">
        <f t="array" ref="PT459">+IF(ISERROR($NX459)=FALSE,MIN(IF($AM459:$BN459&lt;65534,$AM459:$BN459,"")),NA())</f>
        <v>-4.3</v>
      </c>
      <c r="PU459" s="1">
        <f t="array" ref="PU459">+IF(ISERROR($NY459)=FALSE,MIN(IF($BP459:$CT459&lt;65534,$BP459:$CT459,"")),NA())</f>
        <v>1.7</v>
      </c>
      <c r="PV459" s="1">
        <f t="array" ref="PV459">+IF(ISERROR($NZ459)=FALSE,MIN(IF($CU459:$DX459&lt;65534,$CU459:$DX459,"")),NA())</f>
        <v>-2</v>
      </c>
      <c r="PW459" s="1">
        <f t="array" ref="PW459">+IF(ISERROR($OA459)=FALSE,MIN(IF($DY459:$FC459&lt;65534,$DY459:$FC459,"")),NA())</f>
        <v>2.5</v>
      </c>
      <c r="PX459" s="1">
        <f t="array" ref="PX459">+IF(ISERROR($OB459)=FALSE,MIN(IF($FD459:$GG459&lt;65534,$FD459:$GG459,"")),NA())</f>
        <v>4.3</v>
      </c>
      <c r="PY459" s="1">
        <f t="array" ref="PY459">+IF(ISERROR($OC459)=FALSE,MIN(IF($GH459:$HL459&lt;65534,$GH459:$HL459,"")),NA())</f>
        <v>0.4</v>
      </c>
      <c r="PZ459" s="1">
        <f t="array" ref="PZ459">+IF(ISERROR($OD459)=FALSE,MIN(IF($HM459:$IQ459&lt;65534,$HM459:$IQ459,"")),NA())</f>
        <v>1.2</v>
      </c>
      <c r="QA459" s="1">
        <f t="array" ref="QA459">+IF(ISERROR($OE459)=FALSE,MIN(IF($IR459:$JU459&lt;65534,$IR459:$JU459,"")),NA())</f>
        <v>0.4</v>
      </c>
      <c r="QB459" s="1">
        <f t="array" ref="QB459">+IF(ISERROR($OF459)=FALSE,MIN(IF($JV459:$KZ459&lt;65534,$JV459:$KZ459,"")),NA())</f>
        <v>2.2000000000000002</v>
      </c>
      <c r="QC459" s="1">
        <f t="array" ref="QC459">+IF(ISERROR($OG459)=FALSE,MIN(IF($LA459:$MD459&lt;65534,$LA459:$MD459,"")),NA())</f>
        <v>0</v>
      </c>
      <c r="QD459" s="1" t="e">
        <f t="array" ref="QD459">+IF(ISERROR($OH459)=FALSE,MIN(IF($ME459:$NI459&lt;65534,$ME459:$NI459,"")),NA())</f>
        <v>#N/A</v>
      </c>
      <c r="QE459" s="5" t="e">
        <f t="shared" si="404"/>
        <v>#N/A</v>
      </c>
      <c r="QF459" s="1" t="e">
        <f t="shared" si="405"/>
        <v>#N/A</v>
      </c>
      <c r="QG459" s="1" t="e">
        <f t="shared" si="406"/>
        <v>#N/A</v>
      </c>
      <c r="QH459" s="1" t="e">
        <f t="shared" si="407"/>
        <v>#N/A</v>
      </c>
      <c r="QI459" s="1" t="e">
        <f t="shared" si="408"/>
        <v>#N/A</v>
      </c>
      <c r="QJ459" s="1" t="e">
        <f t="shared" si="409"/>
        <v>#N/A</v>
      </c>
      <c r="QK459" s="1" t="e">
        <f t="shared" si="410"/>
        <v>#N/A</v>
      </c>
      <c r="QL459" s="1" t="e">
        <f t="shared" si="411"/>
        <v>#N/A</v>
      </c>
      <c r="QM459" s="1" t="e">
        <f t="shared" si="412"/>
        <v>#N/A</v>
      </c>
      <c r="QN459" s="1" t="e">
        <f t="shared" si="413"/>
        <v>#N/A</v>
      </c>
      <c r="QO459" s="1" t="e">
        <f t="shared" si="414"/>
        <v>#N/A</v>
      </c>
      <c r="QP459" s="1" t="e">
        <f t="shared" si="415"/>
        <v>#N/A</v>
      </c>
      <c r="QQ459" s="5" t="s">
        <v>893</v>
      </c>
    </row>
    <row r="460" spans="1:459" s="1" customFormat="1" x14ac:dyDescent="0.2">
      <c r="A460" s="107">
        <v>13095010</v>
      </c>
      <c r="B460" s="108">
        <v>-75.666666666666671</v>
      </c>
      <c r="C460" s="108">
        <v>9.3833333333333329</v>
      </c>
      <c r="D460" s="109">
        <v>1</v>
      </c>
      <c r="E460" s="110" t="s">
        <v>816</v>
      </c>
      <c r="F460" s="110" t="s">
        <v>817</v>
      </c>
      <c r="G460" s="110" t="s">
        <v>10</v>
      </c>
      <c r="H460" s="1">
        <v>65535</v>
      </c>
      <c r="I460" s="1">
        <v>65535</v>
      </c>
      <c r="J460" s="1">
        <v>65535</v>
      </c>
      <c r="K460" s="1">
        <v>65535</v>
      </c>
      <c r="L460" s="1">
        <v>65535</v>
      </c>
      <c r="M460" s="1">
        <v>65535</v>
      </c>
      <c r="N460" s="1">
        <v>65535</v>
      </c>
      <c r="O460" s="1">
        <v>65535</v>
      </c>
      <c r="P460" s="1">
        <v>65535</v>
      </c>
      <c r="Q460" s="1">
        <v>65535</v>
      </c>
      <c r="R460" s="1">
        <v>65535</v>
      </c>
      <c r="S460" s="1">
        <v>65535</v>
      </c>
      <c r="T460" s="1">
        <v>65535</v>
      </c>
      <c r="U460" s="1">
        <v>65535</v>
      </c>
      <c r="V460" s="1">
        <v>65535</v>
      </c>
      <c r="W460" s="1">
        <v>65535</v>
      </c>
      <c r="X460" s="1">
        <v>65535</v>
      </c>
      <c r="Y460" s="1">
        <v>65535</v>
      </c>
      <c r="Z460" s="1">
        <v>65535</v>
      </c>
      <c r="AA460" s="1">
        <v>65535</v>
      </c>
      <c r="AB460" s="1">
        <v>65535</v>
      </c>
      <c r="AC460" s="1">
        <v>65535</v>
      </c>
      <c r="AD460" s="1">
        <v>65535</v>
      </c>
      <c r="AE460" s="1">
        <v>65535</v>
      </c>
      <c r="AF460" s="1">
        <v>65535</v>
      </c>
      <c r="AG460" s="1">
        <v>65535</v>
      </c>
      <c r="AH460" s="1">
        <v>65535</v>
      </c>
      <c r="AI460" s="1">
        <v>65535</v>
      </c>
      <c r="AJ460" s="1">
        <v>65535</v>
      </c>
      <c r="AK460" s="1">
        <v>65535</v>
      </c>
      <c r="AL460" s="1">
        <v>65535</v>
      </c>
      <c r="AM460" s="1">
        <v>65535</v>
      </c>
      <c r="AN460" s="1">
        <v>65535</v>
      </c>
      <c r="AO460" s="1">
        <v>65535</v>
      </c>
      <c r="AP460" s="1">
        <v>65535</v>
      </c>
      <c r="AQ460" s="1">
        <v>65535</v>
      </c>
      <c r="AR460" s="1">
        <v>65535</v>
      </c>
      <c r="AS460" s="1">
        <v>65535</v>
      </c>
      <c r="AT460" s="1">
        <v>65535</v>
      </c>
      <c r="AU460" s="1">
        <v>65535</v>
      </c>
      <c r="AV460" s="1">
        <v>65535</v>
      </c>
      <c r="AW460" s="1">
        <v>65535</v>
      </c>
      <c r="AX460" s="1">
        <v>65535</v>
      </c>
      <c r="AY460" s="1">
        <v>65535</v>
      </c>
      <c r="AZ460" s="1">
        <v>65535</v>
      </c>
      <c r="BA460" s="1">
        <v>65535</v>
      </c>
      <c r="BB460" s="1">
        <v>65535</v>
      </c>
      <c r="BC460" s="1">
        <v>65535</v>
      </c>
      <c r="BD460" s="1">
        <v>65535</v>
      </c>
      <c r="BE460" s="1">
        <v>65535</v>
      </c>
      <c r="BF460" s="1">
        <v>65535</v>
      </c>
      <c r="BG460" s="1">
        <v>65535</v>
      </c>
      <c r="BH460" s="1">
        <v>65535</v>
      </c>
      <c r="BI460" s="1">
        <v>65535</v>
      </c>
      <c r="BJ460" s="1">
        <v>65535</v>
      </c>
      <c r="BK460" s="1">
        <v>65535</v>
      </c>
      <c r="BL460" s="1">
        <v>65535</v>
      </c>
      <c r="BM460" s="1">
        <v>65535</v>
      </c>
      <c r="BN460" s="1">
        <v>65535</v>
      </c>
      <c r="BO460" s="102"/>
      <c r="BP460" s="1">
        <v>65535</v>
      </c>
      <c r="BQ460" s="1">
        <v>65535</v>
      </c>
      <c r="BR460" s="1">
        <v>65535</v>
      </c>
      <c r="BS460" s="1">
        <v>65535</v>
      </c>
      <c r="BT460" s="1">
        <v>65535</v>
      </c>
      <c r="BU460" s="1">
        <v>65535</v>
      </c>
      <c r="BV460" s="1">
        <v>65535</v>
      </c>
      <c r="BW460" s="1">
        <v>65535</v>
      </c>
      <c r="BX460" s="1">
        <v>65535</v>
      </c>
      <c r="BY460" s="1">
        <v>65535</v>
      </c>
      <c r="BZ460" s="1">
        <v>65535</v>
      </c>
      <c r="CA460" s="1">
        <v>65535</v>
      </c>
      <c r="CB460" s="1">
        <v>65535</v>
      </c>
      <c r="CC460" s="1">
        <v>65535</v>
      </c>
      <c r="CD460" s="1">
        <v>65535</v>
      </c>
      <c r="CE460" s="1">
        <v>65535</v>
      </c>
      <c r="CF460" s="1">
        <v>65535</v>
      </c>
      <c r="CG460" s="1">
        <v>65535</v>
      </c>
      <c r="CH460" s="1">
        <v>65535</v>
      </c>
      <c r="CI460" s="1">
        <v>65535</v>
      </c>
      <c r="CJ460" s="1">
        <v>65535</v>
      </c>
      <c r="CK460" s="1">
        <v>65535</v>
      </c>
      <c r="CL460" s="1">
        <v>65535</v>
      </c>
      <c r="CM460" s="1">
        <v>65535</v>
      </c>
      <c r="CN460" s="1">
        <v>65535</v>
      </c>
      <c r="CO460" s="1">
        <v>65535</v>
      </c>
      <c r="CP460" s="1">
        <v>65535</v>
      </c>
      <c r="CQ460" s="1">
        <v>65535</v>
      </c>
      <c r="CR460" s="1">
        <v>65535</v>
      </c>
      <c r="CS460" s="1">
        <v>65535</v>
      </c>
      <c r="CT460" s="1">
        <v>65535</v>
      </c>
      <c r="CU460" s="1">
        <v>26.8</v>
      </c>
      <c r="CV460" s="1">
        <v>26.6</v>
      </c>
      <c r="CW460" s="1">
        <v>25.5</v>
      </c>
      <c r="CX460" s="1">
        <v>24.9</v>
      </c>
      <c r="CY460" s="1">
        <v>25.7</v>
      </c>
      <c r="CZ460" s="1">
        <v>25.7</v>
      </c>
      <c r="DA460" s="1">
        <v>24.9</v>
      </c>
      <c r="DB460" s="1">
        <v>26.8</v>
      </c>
      <c r="DC460" s="1">
        <v>26</v>
      </c>
      <c r="DD460" s="1">
        <v>27.1</v>
      </c>
      <c r="DE460" s="1">
        <v>25.5</v>
      </c>
      <c r="DF460" s="1">
        <v>26.8</v>
      </c>
      <c r="DG460" s="1">
        <v>26.8</v>
      </c>
      <c r="DH460" s="1">
        <v>27.5</v>
      </c>
      <c r="DI460" s="1">
        <v>27.5</v>
      </c>
      <c r="DJ460" s="1">
        <v>27.3</v>
      </c>
      <c r="DK460" s="1">
        <v>27.2</v>
      </c>
      <c r="DL460" s="1">
        <v>25.8</v>
      </c>
      <c r="DM460" s="1">
        <v>25.8</v>
      </c>
      <c r="DN460" s="1">
        <v>27.3</v>
      </c>
      <c r="DO460" s="1">
        <v>24.5</v>
      </c>
      <c r="DP460" s="1">
        <v>23.8</v>
      </c>
      <c r="DQ460" s="1">
        <v>26.3</v>
      </c>
      <c r="DR460" s="1">
        <v>26.4</v>
      </c>
      <c r="DS460" s="1">
        <v>26.1</v>
      </c>
      <c r="DT460" s="1">
        <v>26.8</v>
      </c>
      <c r="DU460" s="1">
        <v>27.4</v>
      </c>
      <c r="DV460" s="1">
        <v>26.9</v>
      </c>
      <c r="DW460" s="1">
        <v>27.5</v>
      </c>
      <c r="DX460" s="1">
        <v>27.7</v>
      </c>
      <c r="DY460" s="1">
        <v>27.4</v>
      </c>
      <c r="DZ460" s="1">
        <v>27.8</v>
      </c>
      <c r="EA460" s="1">
        <v>27.9</v>
      </c>
      <c r="EB460" s="1">
        <v>28.1</v>
      </c>
      <c r="EC460" s="1">
        <v>26.7</v>
      </c>
      <c r="ED460" s="1">
        <v>28.1</v>
      </c>
      <c r="EE460" s="1">
        <v>28.1</v>
      </c>
      <c r="EF460" s="1">
        <v>27.9</v>
      </c>
      <c r="EG460" s="1">
        <v>24</v>
      </c>
      <c r="EH460" s="1">
        <v>22.7</v>
      </c>
      <c r="EI460" s="1">
        <v>25.7</v>
      </c>
      <c r="EJ460" s="1">
        <v>25.5</v>
      </c>
      <c r="EK460" s="1">
        <v>27.2</v>
      </c>
      <c r="EL460" s="1">
        <v>25.8</v>
      </c>
      <c r="EM460" s="1">
        <v>26.2</v>
      </c>
      <c r="EN460" s="1">
        <v>24.1</v>
      </c>
      <c r="EO460" s="1">
        <v>25.6</v>
      </c>
      <c r="EP460" s="1">
        <v>25.8</v>
      </c>
      <c r="EQ460" s="1">
        <v>24.7</v>
      </c>
      <c r="ER460" s="1">
        <v>25.5</v>
      </c>
      <c r="ES460" s="1">
        <v>25</v>
      </c>
      <c r="ET460" s="1">
        <v>24.6</v>
      </c>
      <c r="EU460" s="1">
        <v>23</v>
      </c>
      <c r="EV460" s="1">
        <v>24.7</v>
      </c>
      <c r="EW460" s="1">
        <v>23.9</v>
      </c>
      <c r="EX460" s="1">
        <v>25.3</v>
      </c>
      <c r="EY460" s="1">
        <v>25.6</v>
      </c>
      <c r="EZ460" s="1">
        <v>23.5</v>
      </c>
      <c r="FA460" s="1">
        <v>23.2</v>
      </c>
      <c r="FB460" s="1">
        <v>23.7</v>
      </c>
      <c r="FC460" s="1">
        <v>23.3</v>
      </c>
      <c r="FD460" s="1">
        <v>23.7</v>
      </c>
      <c r="FE460" s="1">
        <v>24.9</v>
      </c>
      <c r="FF460" s="1">
        <v>24.9</v>
      </c>
      <c r="FG460" s="1">
        <v>26.9</v>
      </c>
      <c r="FH460" s="1">
        <v>26.7</v>
      </c>
      <c r="FI460" s="1">
        <v>26.4</v>
      </c>
      <c r="FJ460" s="1">
        <v>24</v>
      </c>
      <c r="FK460" s="1">
        <v>25.2</v>
      </c>
      <c r="FL460" s="1">
        <v>27.1</v>
      </c>
      <c r="FM460" s="1">
        <v>22.4</v>
      </c>
      <c r="FN460" s="1">
        <v>26.1</v>
      </c>
      <c r="FO460" s="1">
        <v>25.4</v>
      </c>
      <c r="FP460" s="1">
        <v>27.1</v>
      </c>
      <c r="FQ460" s="1">
        <v>25.6</v>
      </c>
      <c r="FR460" s="1">
        <v>24</v>
      </c>
      <c r="FS460" s="1">
        <v>27.2</v>
      </c>
      <c r="FT460" s="1">
        <v>26.5</v>
      </c>
      <c r="FU460" s="1">
        <v>27.5</v>
      </c>
      <c r="FV460" s="1">
        <v>28.1</v>
      </c>
      <c r="FW460" s="1">
        <v>27.9</v>
      </c>
      <c r="FX460" s="1">
        <v>27.7</v>
      </c>
      <c r="FY460" s="1">
        <v>27.4</v>
      </c>
      <c r="FZ460" s="1">
        <v>26.6</v>
      </c>
      <c r="GA460" s="1">
        <v>26.1</v>
      </c>
      <c r="GB460" s="1">
        <v>65535</v>
      </c>
      <c r="GC460" s="1">
        <v>65535</v>
      </c>
      <c r="GD460" s="1">
        <v>65535</v>
      </c>
      <c r="GE460" s="1">
        <v>65535</v>
      </c>
      <c r="GF460" s="1">
        <v>65535</v>
      </c>
      <c r="GG460" s="1">
        <v>65535</v>
      </c>
      <c r="GH460" s="1">
        <v>65535</v>
      </c>
      <c r="GI460" s="1">
        <v>65535</v>
      </c>
      <c r="GJ460" s="1">
        <v>65535</v>
      </c>
      <c r="GK460" s="1">
        <v>65535</v>
      </c>
      <c r="GL460" s="1">
        <v>65535</v>
      </c>
      <c r="GM460" s="1">
        <v>65535</v>
      </c>
      <c r="GN460" s="1">
        <v>65535</v>
      </c>
      <c r="GO460" s="1">
        <v>65535</v>
      </c>
      <c r="GP460" s="1">
        <v>65535</v>
      </c>
      <c r="GQ460" s="1">
        <v>65535</v>
      </c>
      <c r="GR460" s="1">
        <v>65535</v>
      </c>
      <c r="GS460" s="1">
        <v>65535</v>
      </c>
      <c r="GT460" s="1">
        <v>65535</v>
      </c>
      <c r="GU460" s="1">
        <v>65535</v>
      </c>
      <c r="GV460" s="1">
        <v>65535</v>
      </c>
      <c r="GW460" s="1">
        <v>65535</v>
      </c>
      <c r="GX460" s="1">
        <v>65535</v>
      </c>
      <c r="GY460" s="1">
        <v>65535</v>
      </c>
      <c r="GZ460" s="1">
        <v>65535</v>
      </c>
      <c r="HA460" s="1">
        <v>65535</v>
      </c>
      <c r="HB460" s="1">
        <v>65535</v>
      </c>
      <c r="HC460" s="1">
        <v>65535</v>
      </c>
      <c r="HD460" s="1">
        <v>65535</v>
      </c>
      <c r="HE460" s="1">
        <v>65535</v>
      </c>
      <c r="HF460" s="1">
        <v>65535</v>
      </c>
      <c r="HG460" s="1">
        <v>65535</v>
      </c>
      <c r="HH460" s="1">
        <v>65535</v>
      </c>
      <c r="HI460" s="1">
        <v>65535</v>
      </c>
      <c r="HJ460" s="1">
        <v>65535</v>
      </c>
      <c r="HK460" s="1">
        <v>65535</v>
      </c>
      <c r="HL460" s="1">
        <v>65535</v>
      </c>
      <c r="HM460" s="1">
        <v>65535</v>
      </c>
      <c r="HN460" s="1">
        <v>65535</v>
      </c>
      <c r="HO460" s="1">
        <v>65535</v>
      </c>
      <c r="HP460" s="1">
        <v>65535</v>
      </c>
      <c r="HQ460" s="1">
        <v>65535</v>
      </c>
      <c r="HR460" s="1">
        <v>65535</v>
      </c>
      <c r="HS460" s="1">
        <v>65535</v>
      </c>
      <c r="HT460" s="1">
        <v>65535</v>
      </c>
      <c r="HU460" s="1">
        <v>65535</v>
      </c>
      <c r="HV460" s="1">
        <v>65535</v>
      </c>
      <c r="HW460" s="1">
        <v>65535</v>
      </c>
      <c r="HX460" s="1">
        <v>65535</v>
      </c>
      <c r="HY460" s="1">
        <v>65535</v>
      </c>
      <c r="HZ460" s="1">
        <v>65535</v>
      </c>
      <c r="IA460" s="1">
        <v>65535</v>
      </c>
      <c r="IB460" s="1">
        <v>65535</v>
      </c>
      <c r="IC460" s="1">
        <v>65535</v>
      </c>
      <c r="ID460" s="1">
        <v>65535</v>
      </c>
      <c r="IE460" s="1">
        <v>65535</v>
      </c>
      <c r="IF460" s="1">
        <v>65535</v>
      </c>
      <c r="IG460" s="1">
        <v>65535</v>
      </c>
      <c r="IH460" s="1">
        <v>65535</v>
      </c>
      <c r="II460" s="1">
        <v>65535</v>
      </c>
      <c r="IJ460" s="1">
        <v>65535</v>
      </c>
      <c r="IK460" s="1">
        <v>65535</v>
      </c>
      <c r="IL460" s="1">
        <v>65535</v>
      </c>
      <c r="IM460" s="1">
        <v>65535</v>
      </c>
      <c r="IN460" s="1">
        <v>65535</v>
      </c>
      <c r="IO460" s="1">
        <v>65535</v>
      </c>
      <c r="IP460" s="1">
        <v>65535</v>
      </c>
      <c r="IQ460" s="1">
        <v>65535</v>
      </c>
      <c r="IR460" s="1">
        <v>65535</v>
      </c>
      <c r="IS460" s="1">
        <v>65535</v>
      </c>
      <c r="IT460" s="1">
        <v>65535</v>
      </c>
      <c r="IU460" s="1">
        <v>65535</v>
      </c>
      <c r="IV460" s="1">
        <v>65535</v>
      </c>
      <c r="IW460" s="1">
        <v>65535</v>
      </c>
      <c r="IX460" s="1">
        <v>65535</v>
      </c>
      <c r="IY460" s="1">
        <v>65535</v>
      </c>
      <c r="IZ460" s="1">
        <v>65535</v>
      </c>
      <c r="JA460" s="1">
        <v>65535</v>
      </c>
      <c r="JB460" s="1">
        <v>65535</v>
      </c>
      <c r="JC460" s="1">
        <v>65535</v>
      </c>
      <c r="JD460" s="1">
        <v>65535</v>
      </c>
      <c r="JE460" s="1">
        <v>65535</v>
      </c>
      <c r="JF460" s="1">
        <v>65535</v>
      </c>
      <c r="JG460" s="1">
        <v>65535</v>
      </c>
      <c r="JH460" s="1">
        <v>65535</v>
      </c>
      <c r="JI460" s="1">
        <v>65535</v>
      </c>
      <c r="JJ460" s="1">
        <v>65535</v>
      </c>
      <c r="JK460" s="1">
        <v>65535</v>
      </c>
      <c r="JL460" s="1">
        <v>65535</v>
      </c>
      <c r="JM460" s="1">
        <v>65535</v>
      </c>
      <c r="JN460" s="1">
        <v>65535</v>
      </c>
      <c r="JO460" s="1">
        <v>65535</v>
      </c>
      <c r="JP460" s="1">
        <v>65535</v>
      </c>
      <c r="JQ460" s="1">
        <v>65535</v>
      </c>
      <c r="JR460" s="1">
        <v>65535</v>
      </c>
      <c r="JS460" s="1">
        <v>65535</v>
      </c>
      <c r="JT460" s="1">
        <v>65535</v>
      </c>
      <c r="JU460" s="1">
        <v>65535</v>
      </c>
      <c r="JV460" s="1">
        <v>65535</v>
      </c>
      <c r="JW460" s="1">
        <v>65535</v>
      </c>
      <c r="JX460" s="1">
        <v>65535</v>
      </c>
      <c r="JY460" s="1">
        <v>65535</v>
      </c>
      <c r="JZ460" s="1">
        <v>65535</v>
      </c>
      <c r="KA460" s="1">
        <v>65535</v>
      </c>
      <c r="KB460" s="1">
        <v>65535</v>
      </c>
      <c r="KC460" s="1">
        <v>65535</v>
      </c>
      <c r="KD460" s="1">
        <v>65535</v>
      </c>
      <c r="KE460" s="1">
        <v>65535</v>
      </c>
      <c r="KF460" s="1">
        <v>65535</v>
      </c>
      <c r="KG460" s="1">
        <v>65535</v>
      </c>
      <c r="KH460" s="1">
        <v>65535</v>
      </c>
      <c r="KI460" s="1">
        <v>65535</v>
      </c>
      <c r="KJ460" s="1">
        <v>65535</v>
      </c>
      <c r="KK460" s="1">
        <v>65535</v>
      </c>
      <c r="KL460" s="1">
        <v>65535</v>
      </c>
      <c r="KM460" s="1">
        <v>65535</v>
      </c>
      <c r="KN460" s="1">
        <v>65535</v>
      </c>
      <c r="KO460" s="1">
        <v>65535</v>
      </c>
      <c r="KP460" s="1">
        <v>65535</v>
      </c>
      <c r="KQ460" s="1">
        <v>65535</v>
      </c>
      <c r="KR460" s="1">
        <v>65535</v>
      </c>
      <c r="KS460" s="1">
        <v>65535</v>
      </c>
      <c r="KT460" s="1">
        <v>65535</v>
      </c>
      <c r="KU460" s="1">
        <v>65535</v>
      </c>
      <c r="KV460" s="1">
        <v>65535</v>
      </c>
      <c r="KW460" s="1">
        <v>65535</v>
      </c>
      <c r="KX460" s="1">
        <v>65535</v>
      </c>
      <c r="KY460" s="1">
        <v>65535</v>
      </c>
      <c r="KZ460" s="1">
        <v>65535</v>
      </c>
      <c r="LA460" s="1">
        <v>65535</v>
      </c>
      <c r="LB460" s="1">
        <v>65535</v>
      </c>
      <c r="LC460" s="1">
        <v>65535</v>
      </c>
      <c r="LD460" s="1">
        <v>65535</v>
      </c>
      <c r="LE460" s="1">
        <v>65535</v>
      </c>
      <c r="LF460" s="1">
        <v>65535</v>
      </c>
      <c r="LG460" s="1">
        <v>65535</v>
      </c>
      <c r="LH460" s="1">
        <v>65535</v>
      </c>
      <c r="LI460" s="1">
        <v>65535</v>
      </c>
      <c r="LJ460" s="1">
        <v>65535</v>
      </c>
      <c r="LK460" s="1">
        <v>65535</v>
      </c>
      <c r="LL460" s="1">
        <v>65535</v>
      </c>
      <c r="LM460" s="1">
        <v>65535</v>
      </c>
      <c r="LN460" s="1">
        <v>65535</v>
      </c>
      <c r="LO460" s="1">
        <v>65535</v>
      </c>
      <c r="LP460" s="1">
        <v>65535</v>
      </c>
      <c r="LQ460" s="1">
        <v>65535</v>
      </c>
      <c r="LR460" s="1">
        <v>65535</v>
      </c>
      <c r="LS460" s="1">
        <v>65535</v>
      </c>
      <c r="LT460" s="1">
        <v>65535</v>
      </c>
      <c r="LU460" s="1">
        <v>65535</v>
      </c>
      <c r="LV460" s="1">
        <v>65535</v>
      </c>
      <c r="LW460" s="1">
        <v>65535</v>
      </c>
      <c r="LX460" s="1">
        <v>65535</v>
      </c>
      <c r="LY460" s="1">
        <v>65535</v>
      </c>
      <c r="LZ460" s="1">
        <v>65535</v>
      </c>
      <c r="MA460" s="1">
        <v>65535</v>
      </c>
      <c r="MB460" s="1">
        <v>65535</v>
      </c>
      <c r="MC460" s="1">
        <v>65535</v>
      </c>
      <c r="MD460" s="1">
        <v>65535</v>
      </c>
      <c r="ME460" s="1">
        <v>65535</v>
      </c>
      <c r="MF460" s="1">
        <v>65535</v>
      </c>
      <c r="MG460" s="1">
        <v>65535</v>
      </c>
      <c r="MH460" s="1">
        <v>65535</v>
      </c>
      <c r="MI460" s="1">
        <v>65535</v>
      </c>
      <c r="MJ460" s="1">
        <v>65535</v>
      </c>
      <c r="MK460" s="1">
        <v>65535</v>
      </c>
      <c r="ML460" s="1">
        <v>65535</v>
      </c>
      <c r="MM460" s="1">
        <v>65535</v>
      </c>
      <c r="MN460" s="1">
        <v>65535</v>
      </c>
      <c r="MO460" s="1">
        <v>65535</v>
      </c>
      <c r="MP460" s="1">
        <v>65535</v>
      </c>
      <c r="MQ460" s="1">
        <v>65535</v>
      </c>
      <c r="MR460" s="1">
        <v>65535</v>
      </c>
      <c r="MS460" s="1">
        <v>65535</v>
      </c>
      <c r="MT460" s="1">
        <v>65535</v>
      </c>
      <c r="MU460" s="1">
        <v>65535</v>
      </c>
      <c r="MV460" s="1">
        <v>65535</v>
      </c>
      <c r="MW460" s="1">
        <v>65535</v>
      </c>
      <c r="MX460" s="1">
        <v>65535</v>
      </c>
      <c r="MY460" s="1">
        <v>65535</v>
      </c>
      <c r="MZ460" s="1">
        <v>65535</v>
      </c>
      <c r="NA460" s="1">
        <v>65535</v>
      </c>
      <c r="NB460" s="1">
        <v>65535</v>
      </c>
      <c r="NC460" s="1">
        <v>65535</v>
      </c>
      <c r="ND460" s="1">
        <v>65535</v>
      </c>
      <c r="NE460" s="1">
        <v>65535</v>
      </c>
      <c r="NF460" s="1">
        <v>65535</v>
      </c>
      <c r="NG460" s="1">
        <v>65535</v>
      </c>
      <c r="NH460" s="1">
        <v>65535</v>
      </c>
      <c r="NI460" s="1">
        <v>65535</v>
      </c>
      <c r="NJ460" s="6">
        <f t="shared" si="416"/>
        <v>0</v>
      </c>
      <c r="NK460" s="3">
        <f t="shared" si="417"/>
        <v>0</v>
      </c>
      <c r="NL460" s="3">
        <f t="shared" si="418"/>
        <v>0</v>
      </c>
      <c r="NM460" s="3">
        <f t="shared" si="419"/>
        <v>1</v>
      </c>
      <c r="NN460" s="3">
        <f t="shared" si="420"/>
        <v>1</v>
      </c>
      <c r="NO460" s="3">
        <f t="shared" si="421"/>
        <v>0.8</v>
      </c>
      <c r="NP460" s="3">
        <f t="shared" si="422"/>
        <v>0</v>
      </c>
      <c r="NQ460" s="3">
        <f t="shared" si="423"/>
        <v>0</v>
      </c>
      <c r="NR460" s="3">
        <f t="shared" si="424"/>
        <v>0</v>
      </c>
      <c r="NS460" s="3">
        <f t="shared" si="425"/>
        <v>0</v>
      </c>
      <c r="NT460" s="3">
        <f t="shared" si="426"/>
        <v>0</v>
      </c>
      <c r="NU460" s="3">
        <f t="shared" si="427"/>
        <v>0</v>
      </c>
      <c r="NV460" s="3">
        <f t="shared" si="428"/>
        <v>0.23287671232876711</v>
      </c>
      <c r="NW460" s="5" t="e">
        <f t="shared" si="429"/>
        <v>#N/A</v>
      </c>
      <c r="NX460" s="1" t="e">
        <f t="shared" si="430"/>
        <v>#N/A</v>
      </c>
      <c r="NY460" s="1" t="e">
        <f t="shared" si="431"/>
        <v>#N/A</v>
      </c>
      <c r="NZ460" s="1">
        <f t="shared" si="432"/>
        <v>26.36333333333333</v>
      </c>
      <c r="OA460" s="1">
        <f t="shared" si="433"/>
        <v>25.503225806451614</v>
      </c>
      <c r="OB460" s="1">
        <f t="shared" si="434"/>
        <v>26.058333333333337</v>
      </c>
      <c r="OC460" s="1" t="e">
        <f t="shared" si="435"/>
        <v>#N/A</v>
      </c>
      <c r="OD460" s="1" t="e">
        <f t="shared" si="436"/>
        <v>#N/A</v>
      </c>
      <c r="OE460" s="1" t="e">
        <f t="shared" si="437"/>
        <v>#N/A</v>
      </c>
      <c r="OF460" s="1" t="e">
        <f t="shared" si="438"/>
        <v>#N/A</v>
      </c>
      <c r="OG460" s="1" t="e">
        <f t="shared" si="439"/>
        <v>#N/A</v>
      </c>
      <c r="OH460" s="1" t="e">
        <f t="shared" si="440"/>
        <v>#N/A</v>
      </c>
      <c r="OI460" s="111" t="e">
        <f>NA()</f>
        <v>#N/A</v>
      </c>
      <c r="OJ460" s="112" t="e">
        <f>NA()</f>
        <v>#N/A</v>
      </c>
      <c r="OK460" s="112" t="e">
        <f>NA()</f>
        <v>#N/A</v>
      </c>
      <c r="OL460" s="112" t="e">
        <f>NA()</f>
        <v>#N/A</v>
      </c>
      <c r="OM460" s="112" t="e">
        <f>NA()</f>
        <v>#N/A</v>
      </c>
      <c r="ON460" s="112" t="e">
        <f>NA()</f>
        <v>#N/A</v>
      </c>
      <c r="OO460" s="112" t="e">
        <f>NA()</f>
        <v>#N/A</v>
      </c>
      <c r="OP460" s="112" t="e">
        <f>NA()</f>
        <v>#N/A</v>
      </c>
      <c r="OQ460" s="112" t="e">
        <f>NA()</f>
        <v>#N/A</v>
      </c>
      <c r="OR460" s="112" t="e">
        <f>NA()</f>
        <v>#N/A</v>
      </c>
      <c r="OS460" s="112" t="e">
        <f>NA()</f>
        <v>#N/A</v>
      </c>
      <c r="OT460" s="112" t="e">
        <f>NA()</f>
        <v>#N/A</v>
      </c>
      <c r="OU460" s="5" t="e">
        <f t="shared" si="392"/>
        <v>#N/A</v>
      </c>
      <c r="OV460" s="1" t="e">
        <f t="shared" si="393"/>
        <v>#N/A</v>
      </c>
      <c r="OW460" s="1" t="e">
        <f t="shared" si="394"/>
        <v>#N/A</v>
      </c>
      <c r="OX460" s="1" t="e">
        <f t="shared" si="395"/>
        <v>#N/A</v>
      </c>
      <c r="OY460" s="1" t="e">
        <f t="shared" si="396"/>
        <v>#N/A</v>
      </c>
      <c r="OZ460" s="1" t="e">
        <f t="shared" si="397"/>
        <v>#N/A</v>
      </c>
      <c r="PA460" s="1" t="e">
        <f t="shared" si="398"/>
        <v>#N/A</v>
      </c>
      <c r="PB460" s="1" t="e">
        <f t="shared" si="399"/>
        <v>#N/A</v>
      </c>
      <c r="PC460" s="1" t="e">
        <f t="shared" si="400"/>
        <v>#N/A</v>
      </c>
      <c r="PD460" s="1" t="e">
        <f t="shared" si="401"/>
        <v>#N/A</v>
      </c>
      <c r="PE460" s="1" t="e">
        <f t="shared" si="402"/>
        <v>#N/A</v>
      </c>
      <c r="PF460" s="1" t="e">
        <f t="shared" si="403"/>
        <v>#N/A</v>
      </c>
      <c r="PG460" s="111" t="e">
        <f>NA()</f>
        <v>#N/A</v>
      </c>
      <c r="PH460" s="112" t="e">
        <f>NA()</f>
        <v>#N/A</v>
      </c>
      <c r="PI460" s="112" t="e">
        <f>NA()</f>
        <v>#N/A</v>
      </c>
      <c r="PJ460" s="112" t="e">
        <f>NA()</f>
        <v>#N/A</v>
      </c>
      <c r="PK460" s="112" t="e">
        <f>NA()</f>
        <v>#N/A</v>
      </c>
      <c r="PL460" s="112" t="e">
        <f>NA()</f>
        <v>#N/A</v>
      </c>
      <c r="PM460" s="112" t="e">
        <f>NA()</f>
        <v>#N/A</v>
      </c>
      <c r="PN460" s="112" t="e">
        <f>NA()</f>
        <v>#N/A</v>
      </c>
      <c r="PO460" s="112" t="e">
        <f>NA()</f>
        <v>#N/A</v>
      </c>
      <c r="PP460" s="112" t="e">
        <f>NA()</f>
        <v>#N/A</v>
      </c>
      <c r="PQ460" s="112" t="e">
        <f>NA()</f>
        <v>#N/A</v>
      </c>
      <c r="PR460" s="137" t="e">
        <f>NA()</f>
        <v>#N/A</v>
      </c>
      <c r="PS460" s="5" t="e">
        <f t="array" ref="PS460">+IF(ISERROR($NW460)=FALSE,MIN(IF($H460:$AL460&lt;65534,$H460:$AL460,"")),NA())</f>
        <v>#N/A</v>
      </c>
      <c r="PT460" s="1" t="e">
        <f t="array" ref="PT460">+IF(ISERROR($NX460)=FALSE,MIN(IF($AM460:$BN460&lt;65534,$AM460:$BN460,"")),NA())</f>
        <v>#N/A</v>
      </c>
      <c r="PU460" s="1" t="e">
        <f t="array" ref="PU460">+IF(ISERROR($NY460)=FALSE,MIN(IF($BP460:$CT460&lt;65534,$BP460:$CT460,"")),NA())</f>
        <v>#N/A</v>
      </c>
      <c r="PV460" s="1">
        <f t="array" ref="PV460">+IF(ISERROR($NZ460)=FALSE,MIN(IF($CU460:$DX460&lt;65534,$CU460:$DX460,"")),NA())</f>
        <v>23.8</v>
      </c>
      <c r="PW460" s="1">
        <f t="array" ref="PW460">+IF(ISERROR($OA460)=FALSE,MIN(IF($DY460:$FC460&lt;65534,$DY460:$FC460,"")),NA())</f>
        <v>22.7</v>
      </c>
      <c r="PX460" s="1">
        <f t="array" ref="PX460">+IF(ISERROR($OB460)=FALSE,MIN(IF($FD460:$GG460&lt;65534,$FD460:$GG460,"")),NA())</f>
        <v>22.4</v>
      </c>
      <c r="PY460" s="1" t="e">
        <f t="array" ref="PY460">+IF(ISERROR($OC460)=FALSE,MIN(IF($GH460:$HL460&lt;65534,$GH460:$HL460,"")),NA())</f>
        <v>#N/A</v>
      </c>
      <c r="PZ460" s="1" t="e">
        <f t="array" ref="PZ460">+IF(ISERROR($OD460)=FALSE,MIN(IF($HM460:$IQ460&lt;65534,$HM460:$IQ460,"")),NA())</f>
        <v>#N/A</v>
      </c>
      <c r="QA460" s="1" t="e">
        <f t="array" ref="QA460">+IF(ISERROR($OE460)=FALSE,MIN(IF($IR460:$JU460&lt;65534,$IR460:$JU460,"")),NA())</f>
        <v>#N/A</v>
      </c>
      <c r="QB460" s="1" t="e">
        <f t="array" ref="QB460">+IF(ISERROR($OF460)=FALSE,MIN(IF($JV460:$KZ460&lt;65534,$JV460:$KZ460,"")),NA())</f>
        <v>#N/A</v>
      </c>
      <c r="QC460" s="1" t="e">
        <f t="array" ref="QC460">+IF(ISERROR($OG460)=FALSE,MIN(IF($LA460:$MD460&lt;65534,$LA460:$MD460,"")),NA())</f>
        <v>#N/A</v>
      </c>
      <c r="QD460" s="1" t="e">
        <f t="array" ref="QD460">+IF(ISERROR($OH460)=FALSE,MIN(IF($ME460:$NI460&lt;65534,$ME460:$NI460,"")),NA())</f>
        <v>#N/A</v>
      </c>
      <c r="QE460" s="5" t="e">
        <f t="shared" si="404"/>
        <v>#N/A</v>
      </c>
      <c r="QF460" s="1" t="e">
        <f t="shared" si="405"/>
        <v>#N/A</v>
      </c>
      <c r="QG460" s="1" t="e">
        <f t="shared" si="406"/>
        <v>#N/A</v>
      </c>
      <c r="QH460" s="1" t="e">
        <f t="shared" si="407"/>
        <v>#N/A</v>
      </c>
      <c r="QI460" s="1" t="e">
        <f t="shared" si="408"/>
        <v>#N/A</v>
      </c>
      <c r="QJ460" s="1" t="e">
        <f t="shared" si="409"/>
        <v>#N/A</v>
      </c>
      <c r="QK460" s="1" t="e">
        <f t="shared" si="410"/>
        <v>#N/A</v>
      </c>
      <c r="QL460" s="1" t="e">
        <f t="shared" si="411"/>
        <v>#N/A</v>
      </c>
      <c r="QM460" s="1" t="e">
        <f t="shared" si="412"/>
        <v>#N/A</v>
      </c>
      <c r="QN460" s="1" t="e">
        <f t="shared" si="413"/>
        <v>#N/A</v>
      </c>
      <c r="QO460" s="1" t="e">
        <f t="shared" si="414"/>
        <v>#N/A</v>
      </c>
      <c r="QP460" s="1" t="e">
        <f t="shared" si="415"/>
        <v>#N/A</v>
      </c>
      <c r="QQ460" s="5" t="s">
        <v>893</v>
      </c>
    </row>
    <row r="461" spans="1:459" s="1" customFormat="1" x14ac:dyDescent="0.2">
      <c r="A461" s="107">
        <v>25025280</v>
      </c>
      <c r="B461" s="108">
        <v>-75.289249999999996</v>
      </c>
      <c r="C461" s="108">
        <v>9.3570833333333336</v>
      </c>
      <c r="D461" s="109">
        <v>168</v>
      </c>
      <c r="E461" s="110" t="s">
        <v>818</v>
      </c>
      <c r="F461" s="110" t="s">
        <v>819</v>
      </c>
      <c r="G461" s="110" t="s">
        <v>10</v>
      </c>
      <c r="H461" s="1">
        <v>65535</v>
      </c>
      <c r="I461" s="1">
        <v>22.8</v>
      </c>
      <c r="J461" s="1">
        <v>22.1</v>
      </c>
      <c r="K461" s="1">
        <v>22.7</v>
      </c>
      <c r="L461" s="1">
        <v>23.5</v>
      </c>
      <c r="M461" s="1">
        <v>23.8</v>
      </c>
      <c r="N461" s="1">
        <v>24.1</v>
      </c>
      <c r="O461" s="1">
        <v>23.7</v>
      </c>
      <c r="P461" s="1">
        <v>23.1</v>
      </c>
      <c r="Q461" s="1">
        <v>21.4</v>
      </c>
      <c r="R461" s="1">
        <v>20.5</v>
      </c>
      <c r="S461" s="1">
        <v>20.3</v>
      </c>
      <c r="T461" s="1">
        <v>21.5</v>
      </c>
      <c r="U461" s="1">
        <v>21.4</v>
      </c>
      <c r="V461" s="1">
        <v>21.4</v>
      </c>
      <c r="W461" s="1">
        <v>22.9</v>
      </c>
      <c r="X461" s="1">
        <v>21.1</v>
      </c>
      <c r="Y461" s="1">
        <v>22.6</v>
      </c>
      <c r="Z461" s="1">
        <v>23.9</v>
      </c>
      <c r="AA461" s="1">
        <v>24</v>
      </c>
      <c r="AB461" s="1">
        <v>21.7</v>
      </c>
      <c r="AC461" s="1">
        <v>22</v>
      </c>
      <c r="AD461" s="1">
        <v>24.3</v>
      </c>
      <c r="AE461" s="1">
        <v>23</v>
      </c>
      <c r="AF461" s="1">
        <v>24.5</v>
      </c>
      <c r="AG461" s="1">
        <v>24.2</v>
      </c>
      <c r="AH461" s="1">
        <v>24.5</v>
      </c>
      <c r="AI461" s="1">
        <v>24.6</v>
      </c>
      <c r="AJ461" s="1">
        <v>23.2</v>
      </c>
      <c r="AK461" s="1">
        <v>21.2</v>
      </c>
      <c r="AL461" s="1">
        <v>22.2</v>
      </c>
      <c r="AM461" s="1">
        <v>65535</v>
      </c>
      <c r="AN461" s="1">
        <v>22.9</v>
      </c>
      <c r="AO461" s="1">
        <v>23.3</v>
      </c>
      <c r="AP461" s="1">
        <v>22.8</v>
      </c>
      <c r="AQ461" s="1">
        <v>23</v>
      </c>
      <c r="AR461" s="1">
        <v>22.6</v>
      </c>
      <c r="AS461" s="1">
        <v>21.7</v>
      </c>
      <c r="AT461" s="1">
        <v>23</v>
      </c>
      <c r="AU461" s="1">
        <v>21.8</v>
      </c>
      <c r="AV461" s="1">
        <v>21.7</v>
      </c>
      <c r="AW461" s="1">
        <v>23.3</v>
      </c>
      <c r="AX461" s="1">
        <v>24</v>
      </c>
      <c r="AY461" s="1">
        <v>24.5</v>
      </c>
      <c r="AZ461" s="1">
        <v>24.4</v>
      </c>
      <c r="BA461" s="1">
        <v>24.3</v>
      </c>
      <c r="BB461" s="1">
        <v>23.8</v>
      </c>
      <c r="BC461" s="1">
        <v>23.5</v>
      </c>
      <c r="BD461" s="1">
        <v>25.1</v>
      </c>
      <c r="BE461" s="1">
        <v>22.9</v>
      </c>
      <c r="BF461" s="1">
        <v>25.1</v>
      </c>
      <c r="BG461" s="1">
        <v>23.9</v>
      </c>
      <c r="BH461" s="1">
        <v>24.5</v>
      </c>
      <c r="BI461" s="1">
        <v>25.1</v>
      </c>
      <c r="BJ461" s="1">
        <v>24.4</v>
      </c>
      <c r="BK461" s="1">
        <v>23</v>
      </c>
      <c r="BL461" s="1">
        <v>20.8</v>
      </c>
      <c r="BM461" s="1">
        <v>22.3</v>
      </c>
      <c r="BN461" s="1">
        <v>24.1</v>
      </c>
      <c r="BO461" s="102"/>
      <c r="BP461" s="1">
        <v>24.8</v>
      </c>
      <c r="BQ461" s="1">
        <v>24.9</v>
      </c>
      <c r="BR461" s="1">
        <v>23.5</v>
      </c>
      <c r="BS461" s="1">
        <v>25</v>
      </c>
      <c r="BT461" s="1">
        <v>24.5</v>
      </c>
      <c r="BU461" s="1">
        <v>23.7</v>
      </c>
      <c r="BV461" s="1">
        <v>23.8</v>
      </c>
      <c r="BW461" s="1">
        <v>23.4</v>
      </c>
      <c r="BX461" s="1">
        <v>23.8</v>
      </c>
      <c r="BY461" s="1">
        <v>24.2</v>
      </c>
      <c r="BZ461" s="1">
        <v>24.5</v>
      </c>
      <c r="CA461" s="1">
        <v>24</v>
      </c>
      <c r="CB461" s="1">
        <v>22.3</v>
      </c>
      <c r="CC461" s="1">
        <v>23.8</v>
      </c>
      <c r="CD461" s="1">
        <v>24.2</v>
      </c>
      <c r="CE461" s="1">
        <v>25.3</v>
      </c>
      <c r="CF461" s="1">
        <v>23.9</v>
      </c>
      <c r="CG461" s="1">
        <v>25.4</v>
      </c>
      <c r="CH461" s="1">
        <v>25.4</v>
      </c>
      <c r="CI461" s="1">
        <v>25.1</v>
      </c>
      <c r="CJ461" s="1">
        <v>24.9</v>
      </c>
      <c r="CK461" s="1">
        <v>23.2</v>
      </c>
      <c r="CL461" s="1">
        <v>23.4</v>
      </c>
      <c r="CM461" s="1">
        <v>23.7</v>
      </c>
      <c r="CN461" s="1">
        <v>24.8</v>
      </c>
      <c r="CO461" s="1">
        <v>23.8</v>
      </c>
      <c r="CP461" s="1">
        <v>23.2</v>
      </c>
      <c r="CQ461" s="1">
        <v>23.6</v>
      </c>
      <c r="CR461" s="1">
        <v>24.7</v>
      </c>
      <c r="CS461" s="1">
        <v>23.1</v>
      </c>
      <c r="CT461" s="1">
        <v>24.1</v>
      </c>
      <c r="CU461" s="1">
        <v>25.8</v>
      </c>
      <c r="CV461" s="1">
        <v>25.7</v>
      </c>
      <c r="CW461" s="1">
        <v>24</v>
      </c>
      <c r="CX461" s="1">
        <v>22.9</v>
      </c>
      <c r="CY461" s="1">
        <v>23.9</v>
      </c>
      <c r="CZ461" s="1">
        <v>24.2</v>
      </c>
      <c r="DA461" s="1">
        <v>24.3</v>
      </c>
      <c r="DB461" s="1">
        <v>25</v>
      </c>
      <c r="DC461" s="1">
        <v>24.5</v>
      </c>
      <c r="DD461" s="1">
        <v>25.1</v>
      </c>
      <c r="DE461" s="1">
        <v>24.6</v>
      </c>
      <c r="DF461" s="1">
        <v>23.7</v>
      </c>
      <c r="DG461" s="1">
        <v>25.2</v>
      </c>
      <c r="DH461" s="1">
        <v>25.8</v>
      </c>
      <c r="DI461" s="1">
        <v>25.8</v>
      </c>
      <c r="DJ461" s="1">
        <v>25.2</v>
      </c>
      <c r="DK461" s="1">
        <v>25.1</v>
      </c>
      <c r="DL461" s="1">
        <v>22.7</v>
      </c>
      <c r="DM461" s="1">
        <v>24.7</v>
      </c>
      <c r="DN461" s="1">
        <v>25.8</v>
      </c>
      <c r="DO461" s="1">
        <v>24.2</v>
      </c>
      <c r="DP461" s="1">
        <v>23</v>
      </c>
      <c r="DQ461" s="1">
        <v>24.1</v>
      </c>
      <c r="DR461" s="1">
        <v>23.1</v>
      </c>
      <c r="DS461" s="1">
        <v>23.4</v>
      </c>
      <c r="DT461" s="1">
        <v>24.9</v>
      </c>
      <c r="DU461" s="1">
        <v>24.7</v>
      </c>
      <c r="DV461" s="1">
        <v>26</v>
      </c>
      <c r="DW461" s="1">
        <v>24.8</v>
      </c>
      <c r="DX461" s="1">
        <v>26.1</v>
      </c>
      <c r="DY461" s="1">
        <v>25.6</v>
      </c>
      <c r="DZ461" s="1">
        <v>26.2</v>
      </c>
      <c r="EA461" s="1">
        <v>26.1</v>
      </c>
      <c r="EB461" s="1">
        <v>26.5</v>
      </c>
      <c r="EC461" s="1">
        <v>25.8</v>
      </c>
      <c r="ED461" s="1">
        <v>26.4</v>
      </c>
      <c r="EE461" s="1">
        <v>26.3</v>
      </c>
      <c r="EF461" s="1">
        <v>26</v>
      </c>
      <c r="EG461" s="1">
        <v>22.9</v>
      </c>
      <c r="EH461" s="1">
        <v>22.6</v>
      </c>
      <c r="EI461" s="1">
        <v>24.6</v>
      </c>
      <c r="EJ461" s="1">
        <v>24.3</v>
      </c>
      <c r="EK461" s="1">
        <v>25.2</v>
      </c>
      <c r="EL461" s="1">
        <v>23.1</v>
      </c>
      <c r="EM461" s="1">
        <v>25</v>
      </c>
      <c r="EN461" s="1">
        <v>23.6</v>
      </c>
      <c r="EO461" s="1">
        <v>24.6</v>
      </c>
      <c r="EP461" s="1">
        <v>24.8</v>
      </c>
      <c r="EQ461" s="1">
        <v>24.8</v>
      </c>
      <c r="ER461" s="1">
        <v>24.6</v>
      </c>
      <c r="ES461" s="1">
        <v>21.9</v>
      </c>
      <c r="ET461" s="1">
        <v>23.3</v>
      </c>
      <c r="EU461" s="1">
        <v>23.8</v>
      </c>
      <c r="EV461" s="1">
        <v>24</v>
      </c>
      <c r="EW461" s="1">
        <v>24.5</v>
      </c>
      <c r="EX461" s="1">
        <v>25.3</v>
      </c>
      <c r="EY461" s="1">
        <v>24.4</v>
      </c>
      <c r="EZ461" s="1">
        <v>22.4</v>
      </c>
      <c r="FA461" s="1">
        <v>22.1</v>
      </c>
      <c r="FB461" s="1">
        <v>23.8</v>
      </c>
      <c r="FC461" s="1">
        <v>23.2</v>
      </c>
      <c r="FD461" s="1">
        <v>24.2</v>
      </c>
      <c r="FE461" s="1">
        <v>24.1</v>
      </c>
      <c r="FF461" s="1">
        <v>23.1</v>
      </c>
      <c r="FG461" s="1">
        <v>25</v>
      </c>
      <c r="FH461" s="1">
        <v>25.6</v>
      </c>
      <c r="FI461" s="1">
        <v>25.2</v>
      </c>
      <c r="FJ461" s="1">
        <v>23.2</v>
      </c>
      <c r="FK461" s="1">
        <v>23.2</v>
      </c>
      <c r="FL461" s="1">
        <v>25.1</v>
      </c>
      <c r="FM461" s="1">
        <v>21</v>
      </c>
      <c r="FN461" s="1">
        <v>25.1</v>
      </c>
      <c r="FO461" s="1">
        <v>24.1</v>
      </c>
      <c r="FP461" s="1">
        <v>24.8</v>
      </c>
      <c r="FQ461" s="1">
        <v>24.8</v>
      </c>
      <c r="FR461" s="1">
        <v>21.7</v>
      </c>
      <c r="FS461" s="1">
        <v>25.1</v>
      </c>
      <c r="FT461" s="1">
        <v>25</v>
      </c>
      <c r="FU461" s="1">
        <v>25.8</v>
      </c>
      <c r="FV461" s="1">
        <v>25.9</v>
      </c>
      <c r="FW461" s="1">
        <v>25.6</v>
      </c>
      <c r="FX461" s="1">
        <v>26.1</v>
      </c>
      <c r="FY461" s="1">
        <v>25.1</v>
      </c>
      <c r="FZ461" s="1">
        <v>23.8</v>
      </c>
      <c r="GA461" s="1">
        <v>26</v>
      </c>
      <c r="GB461" s="1">
        <v>23.5</v>
      </c>
      <c r="GC461" s="1">
        <v>24.6</v>
      </c>
      <c r="GD461" s="1">
        <v>24</v>
      </c>
      <c r="GE461" s="1">
        <v>23.5</v>
      </c>
      <c r="GF461" s="1">
        <v>24.4</v>
      </c>
      <c r="GG461" s="1">
        <v>23.4</v>
      </c>
      <c r="GH461" s="1">
        <v>25.6</v>
      </c>
      <c r="GI461" s="1">
        <v>23.5</v>
      </c>
      <c r="GJ461" s="1">
        <v>23.9</v>
      </c>
      <c r="GK461" s="1">
        <v>23.7</v>
      </c>
      <c r="GL461" s="1">
        <v>24.3</v>
      </c>
      <c r="GM461" s="1">
        <v>25.7</v>
      </c>
      <c r="GN461" s="1">
        <v>26.7</v>
      </c>
      <c r="GO461" s="1">
        <v>21.3</v>
      </c>
      <c r="GP461" s="1">
        <v>24.1</v>
      </c>
      <c r="GQ461" s="1">
        <v>23.7</v>
      </c>
      <c r="GR461" s="1">
        <v>25.3</v>
      </c>
      <c r="GS461" s="1">
        <v>23.8</v>
      </c>
      <c r="GT461" s="1">
        <v>25.3</v>
      </c>
      <c r="GU461" s="1">
        <v>23.5</v>
      </c>
      <c r="GV461" s="1">
        <v>24.3</v>
      </c>
      <c r="GW461" s="1">
        <v>23.9</v>
      </c>
      <c r="GX461" s="1">
        <v>24.1</v>
      </c>
      <c r="GY461" s="1">
        <v>24.3</v>
      </c>
      <c r="GZ461" s="1">
        <v>22.9</v>
      </c>
      <c r="HA461" s="1">
        <v>26.2</v>
      </c>
      <c r="HB461" s="1">
        <v>25</v>
      </c>
      <c r="HC461" s="1">
        <v>25.6</v>
      </c>
      <c r="HD461" s="1">
        <v>22.7</v>
      </c>
      <c r="HE461" s="1">
        <v>24</v>
      </c>
      <c r="HF461" s="1">
        <v>23.7</v>
      </c>
      <c r="HG461" s="1">
        <v>24.7</v>
      </c>
      <c r="HH461" s="1">
        <v>22.2</v>
      </c>
      <c r="HI461" s="1">
        <v>25.3</v>
      </c>
      <c r="HJ461" s="1">
        <v>24.5</v>
      </c>
      <c r="HK461" s="1">
        <v>25.1</v>
      </c>
      <c r="HL461" s="1">
        <v>24.6</v>
      </c>
      <c r="HM461" s="1">
        <v>25.5</v>
      </c>
      <c r="HN461" s="1">
        <v>24.3</v>
      </c>
      <c r="HO461" s="1">
        <v>21.4</v>
      </c>
      <c r="HP461" s="1">
        <v>23.7</v>
      </c>
      <c r="HQ461" s="1">
        <v>24.4</v>
      </c>
      <c r="HR461" s="1">
        <v>23.6</v>
      </c>
      <c r="HS461" s="1">
        <v>25</v>
      </c>
      <c r="HT461" s="1">
        <v>24.6</v>
      </c>
      <c r="HU461" s="1">
        <v>24.4</v>
      </c>
      <c r="HV461" s="1">
        <v>25.1</v>
      </c>
      <c r="HW461" s="1">
        <v>26.7</v>
      </c>
      <c r="HX461" s="1">
        <v>26</v>
      </c>
      <c r="HY461" s="1">
        <v>25.5</v>
      </c>
      <c r="HZ461" s="1">
        <v>23.1</v>
      </c>
      <c r="IA461" s="1">
        <v>22.8</v>
      </c>
      <c r="IB461" s="1">
        <v>22.5</v>
      </c>
      <c r="IC461" s="1">
        <v>22.6</v>
      </c>
      <c r="ID461" s="1">
        <v>23.7</v>
      </c>
      <c r="IE461" s="1">
        <v>24.5</v>
      </c>
      <c r="IF461" s="1">
        <v>23</v>
      </c>
      <c r="IG461" s="1">
        <v>22.5</v>
      </c>
      <c r="IH461" s="1">
        <v>24.8</v>
      </c>
      <c r="II461" s="1">
        <v>24.5</v>
      </c>
      <c r="IJ461" s="1">
        <v>24.9</v>
      </c>
      <c r="IK461" s="1">
        <v>23.5</v>
      </c>
      <c r="IL461" s="1">
        <v>23.6</v>
      </c>
      <c r="IM461" s="1">
        <v>24.8</v>
      </c>
      <c r="IN461" s="1">
        <v>24.4</v>
      </c>
      <c r="IO461" s="1">
        <v>23.2</v>
      </c>
      <c r="IP461" s="1">
        <v>24.6</v>
      </c>
      <c r="IQ461" s="1">
        <v>24.6</v>
      </c>
      <c r="IR461" s="1">
        <v>23.7</v>
      </c>
      <c r="IS461" s="1">
        <v>24.2</v>
      </c>
      <c r="IT461" s="1">
        <v>23.5</v>
      </c>
      <c r="IU461" s="1">
        <v>24.1</v>
      </c>
      <c r="IV461" s="1">
        <v>22.6</v>
      </c>
      <c r="IW461" s="1">
        <v>22.3</v>
      </c>
      <c r="IX461" s="1">
        <v>24.1</v>
      </c>
      <c r="IY461" s="1">
        <v>24.8</v>
      </c>
      <c r="IZ461" s="1">
        <v>23.6</v>
      </c>
      <c r="JA461" s="1">
        <v>23.6</v>
      </c>
      <c r="JB461" s="1">
        <v>25.4</v>
      </c>
      <c r="JC461" s="1">
        <v>24.7</v>
      </c>
      <c r="JD461" s="1">
        <v>24.8</v>
      </c>
      <c r="JE461" s="1">
        <v>25.6</v>
      </c>
      <c r="JF461" s="1">
        <v>23.9</v>
      </c>
      <c r="JG461" s="1">
        <v>25.5</v>
      </c>
      <c r="JH461" s="1">
        <v>20.9</v>
      </c>
      <c r="JI461" s="1">
        <v>23.4</v>
      </c>
      <c r="JJ461" s="1">
        <v>22.4</v>
      </c>
      <c r="JK461" s="1">
        <v>23.3</v>
      </c>
      <c r="JL461" s="1">
        <v>22.4</v>
      </c>
      <c r="JM461" s="1">
        <v>22.8</v>
      </c>
      <c r="JN461" s="1">
        <v>24.1</v>
      </c>
      <c r="JO461" s="1">
        <v>23.5</v>
      </c>
      <c r="JP461" s="1">
        <v>24.3</v>
      </c>
      <c r="JQ461" s="1">
        <v>23.5</v>
      </c>
      <c r="JR461" s="1">
        <v>23.6</v>
      </c>
      <c r="JS461" s="1">
        <v>24.3</v>
      </c>
      <c r="JT461" s="1">
        <v>21.4</v>
      </c>
      <c r="JU461" s="1">
        <v>24.2</v>
      </c>
      <c r="JV461" s="1">
        <v>24.1</v>
      </c>
      <c r="JW461" s="1">
        <v>24.1</v>
      </c>
      <c r="JX461" s="1">
        <v>24</v>
      </c>
      <c r="JY461" s="1">
        <v>24.1</v>
      </c>
      <c r="JZ461" s="1">
        <v>24.5</v>
      </c>
      <c r="KA461" s="1">
        <v>25.1</v>
      </c>
      <c r="KB461" s="1">
        <v>24.6</v>
      </c>
      <c r="KC461" s="1">
        <v>24.7</v>
      </c>
      <c r="KD461" s="1">
        <v>21.7</v>
      </c>
      <c r="KE461" s="1">
        <v>23.3</v>
      </c>
      <c r="KF461" s="1">
        <v>23.3</v>
      </c>
      <c r="KG461" s="1">
        <v>22</v>
      </c>
      <c r="KH461" s="1">
        <v>23.5</v>
      </c>
      <c r="KI461" s="1">
        <v>23.3</v>
      </c>
      <c r="KJ461" s="1">
        <v>24.2</v>
      </c>
      <c r="KK461" s="1">
        <v>24.3</v>
      </c>
      <c r="KL461" s="1">
        <v>23</v>
      </c>
      <c r="KM461" s="1">
        <v>23.3</v>
      </c>
      <c r="KN461" s="1">
        <v>20.8</v>
      </c>
      <c r="KO461" s="1">
        <v>23</v>
      </c>
      <c r="KP461" s="1">
        <v>24.4</v>
      </c>
      <c r="KQ461" s="1">
        <v>23.4</v>
      </c>
      <c r="KR461" s="1">
        <v>23.2</v>
      </c>
      <c r="KS461" s="1">
        <v>22.6</v>
      </c>
      <c r="KT461" s="1">
        <v>23.4</v>
      </c>
      <c r="KU461" s="1">
        <v>23.4</v>
      </c>
      <c r="KV461" s="1">
        <v>24.4</v>
      </c>
      <c r="KW461" s="1">
        <v>23.5</v>
      </c>
      <c r="KX461" s="1">
        <v>22.8</v>
      </c>
      <c r="KY461" s="1">
        <v>21.1</v>
      </c>
      <c r="KZ461" s="1">
        <v>23.6</v>
      </c>
      <c r="LA461" s="1">
        <v>24</v>
      </c>
      <c r="LB461" s="1">
        <v>20.9</v>
      </c>
      <c r="LC461" s="1">
        <v>23.5</v>
      </c>
      <c r="LD461" s="1">
        <v>23.9</v>
      </c>
      <c r="LE461" s="1">
        <v>22.5</v>
      </c>
      <c r="LF461" s="1">
        <v>24.4</v>
      </c>
      <c r="LG461" s="1">
        <v>23.8</v>
      </c>
      <c r="LH461" s="1">
        <v>23.6</v>
      </c>
      <c r="LI461" s="1">
        <v>24.2</v>
      </c>
      <c r="LJ461" s="1">
        <v>22.6</v>
      </c>
      <c r="LK461" s="1">
        <v>23.4</v>
      </c>
      <c r="LL461" s="1">
        <v>23.5</v>
      </c>
      <c r="LM461" s="1">
        <v>23.3</v>
      </c>
      <c r="LN461" s="1">
        <v>24.2</v>
      </c>
      <c r="LO461" s="1">
        <v>23.4</v>
      </c>
      <c r="LP461" s="1">
        <v>24.1</v>
      </c>
      <c r="LQ461" s="1">
        <v>22.4</v>
      </c>
      <c r="LR461" s="1">
        <v>21.4</v>
      </c>
      <c r="LS461" s="1">
        <v>22</v>
      </c>
      <c r="LT461" s="1">
        <v>22.6</v>
      </c>
      <c r="LU461" s="1">
        <v>22.4</v>
      </c>
      <c r="LV461" s="1">
        <v>21.6</v>
      </c>
      <c r="LW461" s="1">
        <v>22.7</v>
      </c>
      <c r="LX461" s="1">
        <v>22.2</v>
      </c>
      <c r="LY461" s="1">
        <v>23</v>
      </c>
      <c r="LZ461" s="1">
        <v>23.2</v>
      </c>
      <c r="MA461" s="1">
        <v>25</v>
      </c>
      <c r="MB461" s="1">
        <v>24.2</v>
      </c>
      <c r="MC461" s="1">
        <v>24.9</v>
      </c>
      <c r="MD461" s="1">
        <v>23.5</v>
      </c>
      <c r="ME461" s="1">
        <v>65535</v>
      </c>
      <c r="MF461" s="1">
        <v>65535</v>
      </c>
      <c r="MG461" s="1">
        <v>65535</v>
      </c>
      <c r="MH461" s="1">
        <v>65535</v>
      </c>
      <c r="MI461" s="1">
        <v>65535</v>
      </c>
      <c r="MJ461" s="1">
        <v>65535</v>
      </c>
      <c r="MK461" s="1">
        <v>65535</v>
      </c>
      <c r="ML461" s="1">
        <v>65535</v>
      </c>
      <c r="MM461" s="1">
        <v>65535</v>
      </c>
      <c r="MN461" s="1">
        <v>65535</v>
      </c>
      <c r="MO461" s="1">
        <v>65535</v>
      </c>
      <c r="MP461" s="1">
        <v>65535</v>
      </c>
      <c r="MQ461" s="1">
        <v>65535</v>
      </c>
      <c r="MR461" s="1">
        <v>65535</v>
      </c>
      <c r="MS461" s="1">
        <v>65535</v>
      </c>
      <c r="MT461" s="1">
        <v>65535</v>
      </c>
      <c r="MU461" s="1">
        <v>65535</v>
      </c>
      <c r="MV461" s="1">
        <v>65535</v>
      </c>
      <c r="MW461" s="1">
        <v>65535</v>
      </c>
      <c r="MX461" s="1">
        <v>65535</v>
      </c>
      <c r="MY461" s="1">
        <v>65535</v>
      </c>
      <c r="MZ461" s="1">
        <v>65535</v>
      </c>
      <c r="NA461" s="1">
        <v>65535</v>
      </c>
      <c r="NB461" s="1">
        <v>65535</v>
      </c>
      <c r="NC461" s="1">
        <v>65535</v>
      </c>
      <c r="ND461" s="1">
        <v>65535</v>
      </c>
      <c r="NE461" s="1">
        <v>65535</v>
      </c>
      <c r="NF461" s="1">
        <v>65535</v>
      </c>
      <c r="NG461" s="1">
        <v>65535</v>
      </c>
      <c r="NH461" s="1">
        <v>65535</v>
      </c>
      <c r="NI461" s="1">
        <v>23.9</v>
      </c>
      <c r="NJ461" s="6">
        <f t="shared" si="416"/>
        <v>0.967741935483871</v>
      </c>
      <c r="NK461" s="3">
        <f t="shared" si="417"/>
        <v>0.9642857142857143</v>
      </c>
      <c r="NL461" s="3">
        <f t="shared" si="418"/>
        <v>1</v>
      </c>
      <c r="NM461" s="3">
        <f t="shared" si="419"/>
        <v>1</v>
      </c>
      <c r="NN461" s="3">
        <f t="shared" si="420"/>
        <v>1</v>
      </c>
      <c r="NO461" s="3">
        <f t="shared" si="421"/>
        <v>1</v>
      </c>
      <c r="NP461" s="3">
        <f t="shared" si="422"/>
        <v>1</v>
      </c>
      <c r="NQ461" s="3">
        <f t="shared" si="423"/>
        <v>1</v>
      </c>
      <c r="NR461" s="3">
        <f t="shared" si="424"/>
        <v>1</v>
      </c>
      <c r="NS461" s="3">
        <f t="shared" si="425"/>
        <v>1</v>
      </c>
      <c r="NT461" s="3">
        <f t="shared" si="426"/>
        <v>1</v>
      </c>
      <c r="NU461" s="3">
        <f t="shared" si="427"/>
        <v>3.2258064516129031E-2</v>
      </c>
      <c r="NV461" s="3">
        <f t="shared" si="428"/>
        <v>0.9123287671232877</v>
      </c>
      <c r="NW461" s="5">
        <f t="shared" si="429"/>
        <v>22.740000000000006</v>
      </c>
      <c r="NX461" s="1">
        <f t="shared" si="430"/>
        <v>23.4</v>
      </c>
      <c r="NY461" s="1">
        <f t="shared" si="431"/>
        <v>24.12903225806452</v>
      </c>
      <c r="NZ461" s="1">
        <f t="shared" si="432"/>
        <v>24.610000000000003</v>
      </c>
      <c r="OA461" s="1">
        <f t="shared" si="433"/>
        <v>24.441935483870971</v>
      </c>
      <c r="OB461" s="1">
        <f t="shared" si="434"/>
        <v>24.4</v>
      </c>
      <c r="OC461" s="1">
        <f t="shared" si="435"/>
        <v>24.306451612903228</v>
      </c>
      <c r="OD461" s="1">
        <f t="shared" si="436"/>
        <v>24.122580645161293</v>
      </c>
      <c r="OE461" s="1">
        <f t="shared" si="437"/>
        <v>23.68333333333333</v>
      </c>
      <c r="OF461" s="1">
        <f t="shared" si="438"/>
        <v>23.441935483870971</v>
      </c>
      <c r="OG461" s="1">
        <f t="shared" si="439"/>
        <v>23.213333333333335</v>
      </c>
      <c r="OH461" s="1" t="e">
        <f t="shared" si="440"/>
        <v>#N/A</v>
      </c>
      <c r="OI461" s="111" t="e">
        <f>NA()</f>
        <v>#N/A</v>
      </c>
      <c r="OJ461" s="112" t="e">
        <f>NA()</f>
        <v>#N/A</v>
      </c>
      <c r="OK461" s="112" t="e">
        <f>NA()</f>
        <v>#N/A</v>
      </c>
      <c r="OL461" s="112" t="e">
        <f>NA()</f>
        <v>#N/A</v>
      </c>
      <c r="OM461" s="112" t="e">
        <f>NA()</f>
        <v>#N/A</v>
      </c>
      <c r="ON461" s="112" t="e">
        <f>NA()</f>
        <v>#N/A</v>
      </c>
      <c r="OO461" s="112" t="e">
        <f>NA()</f>
        <v>#N/A</v>
      </c>
      <c r="OP461" s="112" t="e">
        <f>NA()</f>
        <v>#N/A</v>
      </c>
      <c r="OQ461" s="112" t="e">
        <f>NA()</f>
        <v>#N/A</v>
      </c>
      <c r="OR461" s="112" t="e">
        <f>NA()</f>
        <v>#N/A</v>
      </c>
      <c r="OS461" s="112" t="e">
        <f>NA()</f>
        <v>#N/A</v>
      </c>
      <c r="OT461" s="112" t="e">
        <f>NA()</f>
        <v>#N/A</v>
      </c>
      <c r="OU461" s="5" t="e">
        <f t="shared" si="392"/>
        <v>#N/A</v>
      </c>
      <c r="OV461" s="1" t="e">
        <f t="shared" si="393"/>
        <v>#N/A</v>
      </c>
      <c r="OW461" s="1" t="e">
        <f t="shared" si="394"/>
        <v>#N/A</v>
      </c>
      <c r="OX461" s="1" t="e">
        <f t="shared" si="395"/>
        <v>#N/A</v>
      </c>
      <c r="OY461" s="1" t="e">
        <f t="shared" si="396"/>
        <v>#N/A</v>
      </c>
      <c r="OZ461" s="1" t="e">
        <f t="shared" si="397"/>
        <v>#N/A</v>
      </c>
      <c r="PA461" s="1" t="e">
        <f t="shared" si="398"/>
        <v>#N/A</v>
      </c>
      <c r="PB461" s="1" t="e">
        <f t="shared" si="399"/>
        <v>#N/A</v>
      </c>
      <c r="PC461" s="1" t="e">
        <f t="shared" si="400"/>
        <v>#N/A</v>
      </c>
      <c r="PD461" s="1" t="e">
        <f t="shared" si="401"/>
        <v>#N/A</v>
      </c>
      <c r="PE461" s="1" t="e">
        <f t="shared" si="402"/>
        <v>#N/A</v>
      </c>
      <c r="PF461" s="1" t="e">
        <f t="shared" si="403"/>
        <v>#N/A</v>
      </c>
      <c r="PG461" s="111" t="e">
        <f>NA()</f>
        <v>#N/A</v>
      </c>
      <c r="PH461" s="112" t="e">
        <f>NA()</f>
        <v>#N/A</v>
      </c>
      <c r="PI461" s="112" t="e">
        <f>NA()</f>
        <v>#N/A</v>
      </c>
      <c r="PJ461" s="112" t="e">
        <f>NA()</f>
        <v>#N/A</v>
      </c>
      <c r="PK461" s="112" t="e">
        <f>NA()</f>
        <v>#N/A</v>
      </c>
      <c r="PL461" s="112" t="e">
        <f>NA()</f>
        <v>#N/A</v>
      </c>
      <c r="PM461" s="112" t="e">
        <f>NA()</f>
        <v>#N/A</v>
      </c>
      <c r="PN461" s="112" t="e">
        <f>NA()</f>
        <v>#N/A</v>
      </c>
      <c r="PO461" s="112" t="e">
        <f>NA()</f>
        <v>#N/A</v>
      </c>
      <c r="PP461" s="112" t="e">
        <f>NA()</f>
        <v>#N/A</v>
      </c>
      <c r="PQ461" s="112" t="e">
        <f>NA()</f>
        <v>#N/A</v>
      </c>
      <c r="PR461" s="137" t="e">
        <f>NA()</f>
        <v>#N/A</v>
      </c>
      <c r="PS461" s="5">
        <f t="array" ref="PS461">+IF(ISERROR($NW461)=FALSE,MIN(IF($H461:$AL461&lt;65534,$H461:$AL461,"")),NA())</f>
        <v>20.3</v>
      </c>
      <c r="PT461" s="1">
        <f t="array" ref="PT461">+IF(ISERROR($NX461)=FALSE,MIN(IF($AM461:$BN461&lt;65534,$AM461:$BN461,"")),NA())</f>
        <v>20.8</v>
      </c>
      <c r="PU461" s="1">
        <f t="array" ref="PU461">+IF(ISERROR($NY461)=FALSE,MIN(IF($BP461:$CT461&lt;65534,$BP461:$CT461,"")),NA())</f>
        <v>22.3</v>
      </c>
      <c r="PV461" s="1">
        <f t="array" ref="PV461">+IF(ISERROR($NZ461)=FALSE,MIN(IF($CU461:$DX461&lt;65534,$CU461:$DX461,"")),NA())</f>
        <v>22.7</v>
      </c>
      <c r="PW461" s="1">
        <f t="array" ref="PW461">+IF(ISERROR($OA461)=FALSE,MIN(IF($DY461:$FC461&lt;65534,$DY461:$FC461,"")),NA())</f>
        <v>21.9</v>
      </c>
      <c r="PX461" s="1">
        <f t="array" ref="PX461">+IF(ISERROR($OB461)=FALSE,MIN(IF($FD461:$GG461&lt;65534,$FD461:$GG461,"")),NA())</f>
        <v>21</v>
      </c>
      <c r="PY461" s="1">
        <f t="array" ref="PY461">+IF(ISERROR($OC461)=FALSE,MIN(IF($GH461:$HL461&lt;65534,$GH461:$HL461,"")),NA())</f>
        <v>21.3</v>
      </c>
      <c r="PZ461" s="1">
        <f t="array" ref="PZ461">+IF(ISERROR($OD461)=FALSE,MIN(IF($HM461:$IQ461&lt;65534,$HM461:$IQ461,"")),NA())</f>
        <v>21.4</v>
      </c>
      <c r="QA461" s="1">
        <f t="array" ref="QA461">+IF(ISERROR($OE461)=FALSE,MIN(IF($IR461:$JU461&lt;65534,$IR461:$JU461,"")),NA())</f>
        <v>20.9</v>
      </c>
      <c r="QB461" s="1">
        <f t="array" ref="QB461">+IF(ISERROR($OF461)=FALSE,MIN(IF($JV461:$KZ461&lt;65534,$JV461:$KZ461,"")),NA())</f>
        <v>20.8</v>
      </c>
      <c r="QC461" s="1">
        <f t="array" ref="QC461">+IF(ISERROR($OG461)=FALSE,MIN(IF($LA461:$MD461&lt;65534,$LA461:$MD461,"")),NA())</f>
        <v>20.9</v>
      </c>
      <c r="QD461" s="1" t="e">
        <f t="array" ref="QD461">+IF(ISERROR($OH461)=FALSE,MIN(IF($ME461:$NI461&lt;65534,$ME461:$NI461,"")),NA())</f>
        <v>#N/A</v>
      </c>
      <c r="QE461" s="5" t="e">
        <f t="shared" si="404"/>
        <v>#N/A</v>
      </c>
      <c r="QF461" s="1" t="e">
        <f t="shared" si="405"/>
        <v>#N/A</v>
      </c>
      <c r="QG461" s="1" t="e">
        <f t="shared" si="406"/>
        <v>#N/A</v>
      </c>
      <c r="QH461" s="1" t="e">
        <f t="shared" si="407"/>
        <v>#N/A</v>
      </c>
      <c r="QI461" s="1" t="e">
        <f t="shared" si="408"/>
        <v>#N/A</v>
      </c>
      <c r="QJ461" s="1" t="e">
        <f t="shared" si="409"/>
        <v>#N/A</v>
      </c>
      <c r="QK461" s="1" t="e">
        <f t="shared" si="410"/>
        <v>#N/A</v>
      </c>
      <c r="QL461" s="1" t="e">
        <f t="shared" si="411"/>
        <v>#N/A</v>
      </c>
      <c r="QM461" s="1" t="e">
        <f t="shared" si="412"/>
        <v>#N/A</v>
      </c>
      <c r="QN461" s="1" t="e">
        <f t="shared" si="413"/>
        <v>#N/A</v>
      </c>
      <c r="QO461" s="1" t="e">
        <f t="shared" si="414"/>
        <v>#N/A</v>
      </c>
      <c r="QP461" s="1" t="e">
        <f t="shared" si="415"/>
        <v>#N/A</v>
      </c>
      <c r="QQ461" s="5" t="s">
        <v>893</v>
      </c>
    </row>
    <row r="462" spans="1:459" s="1" customFormat="1" x14ac:dyDescent="0.2">
      <c r="A462" s="107">
        <v>25025340</v>
      </c>
      <c r="B462" s="108">
        <v>-75.142694444444444</v>
      </c>
      <c r="C462" s="108">
        <v>8.5968333333333344</v>
      </c>
      <c r="D462" s="109">
        <v>31</v>
      </c>
      <c r="E462" s="110" t="s">
        <v>139</v>
      </c>
      <c r="F462" s="110" t="s">
        <v>139</v>
      </c>
      <c r="G462" s="110" t="s">
        <v>10</v>
      </c>
      <c r="H462" s="1">
        <v>65535</v>
      </c>
      <c r="I462" s="1">
        <v>22.2</v>
      </c>
      <c r="J462" s="1">
        <v>23.9</v>
      </c>
      <c r="K462" s="1">
        <v>24.6</v>
      </c>
      <c r="L462" s="1">
        <v>24.3</v>
      </c>
      <c r="M462" s="1">
        <v>24.9</v>
      </c>
      <c r="N462" s="1">
        <v>24.6</v>
      </c>
      <c r="O462" s="1">
        <v>24.8</v>
      </c>
      <c r="P462" s="1">
        <v>24.9</v>
      </c>
      <c r="Q462" s="1">
        <v>23.3</v>
      </c>
      <c r="R462" s="1">
        <v>22</v>
      </c>
      <c r="S462" s="1">
        <v>22.6</v>
      </c>
      <c r="T462" s="1">
        <v>24</v>
      </c>
      <c r="U462" s="1">
        <v>23.6</v>
      </c>
      <c r="V462" s="1">
        <v>23.8</v>
      </c>
      <c r="W462" s="1">
        <v>24.1</v>
      </c>
      <c r="X462" s="1">
        <v>22.9</v>
      </c>
      <c r="Y462" s="1">
        <v>24.5</v>
      </c>
      <c r="Z462" s="1">
        <v>24.1</v>
      </c>
      <c r="AA462" s="1">
        <v>23.9</v>
      </c>
      <c r="AB462" s="1">
        <v>25.2</v>
      </c>
      <c r="AC462" s="1">
        <v>24</v>
      </c>
      <c r="AD462" s="1">
        <v>22.5</v>
      </c>
      <c r="AE462" s="1">
        <v>23.3</v>
      </c>
      <c r="AF462" s="1">
        <v>25.1</v>
      </c>
      <c r="AG462" s="1">
        <v>24.2</v>
      </c>
      <c r="AH462" s="1">
        <v>25.3</v>
      </c>
      <c r="AI462" s="1">
        <v>24.3</v>
      </c>
      <c r="AJ462" s="1">
        <v>25.2</v>
      </c>
      <c r="AK462" s="1">
        <v>23.3</v>
      </c>
      <c r="AL462" s="1">
        <v>23.4</v>
      </c>
      <c r="AM462" s="1">
        <v>65535</v>
      </c>
      <c r="AN462" s="1">
        <v>24.8</v>
      </c>
      <c r="AO462" s="1">
        <v>23.7</v>
      </c>
      <c r="AP462" s="1">
        <v>24.4</v>
      </c>
      <c r="AQ462" s="1">
        <v>24.3</v>
      </c>
      <c r="AR462" s="1">
        <v>23.8</v>
      </c>
      <c r="AS462" s="1">
        <v>23.7</v>
      </c>
      <c r="AT462" s="1">
        <v>24</v>
      </c>
      <c r="AU462" s="1">
        <v>24</v>
      </c>
      <c r="AV462" s="1">
        <v>23.2</v>
      </c>
      <c r="AW462" s="1">
        <v>23.2</v>
      </c>
      <c r="AX462" s="1">
        <v>24.4</v>
      </c>
      <c r="AY462" s="1">
        <v>25.9</v>
      </c>
      <c r="AZ462" s="1">
        <v>25.5</v>
      </c>
      <c r="BA462" s="1">
        <v>24.4</v>
      </c>
      <c r="BB462" s="1">
        <v>24.5</v>
      </c>
      <c r="BC462" s="1">
        <v>24.3</v>
      </c>
      <c r="BD462" s="1">
        <v>25.5</v>
      </c>
      <c r="BE462" s="1">
        <v>25.6</v>
      </c>
      <c r="BF462" s="1">
        <v>24.7</v>
      </c>
      <c r="BG462" s="1">
        <v>24.3</v>
      </c>
      <c r="BH462" s="1">
        <v>25</v>
      </c>
      <c r="BI462" s="1">
        <v>24.7</v>
      </c>
      <c r="BJ462" s="1">
        <v>24.5</v>
      </c>
      <c r="BK462" s="1">
        <v>23.7</v>
      </c>
      <c r="BL462" s="1">
        <v>23</v>
      </c>
      <c r="BM462" s="1">
        <v>23.3</v>
      </c>
      <c r="BN462" s="1">
        <v>25.4</v>
      </c>
      <c r="BO462" s="102"/>
      <c r="BP462" s="1">
        <v>24.8</v>
      </c>
      <c r="BQ462" s="1">
        <v>25.7</v>
      </c>
      <c r="BR462" s="1">
        <v>24.5</v>
      </c>
      <c r="BS462" s="1">
        <v>25.9</v>
      </c>
      <c r="BT462" s="1">
        <v>25.4</v>
      </c>
      <c r="BU462" s="1">
        <v>25.2</v>
      </c>
      <c r="BV462" s="1">
        <v>24.5</v>
      </c>
      <c r="BW462" s="1">
        <v>24.2</v>
      </c>
      <c r="BX462" s="1">
        <v>24</v>
      </c>
      <c r="BY462" s="1">
        <v>24.4</v>
      </c>
      <c r="BZ462" s="1">
        <v>23.5</v>
      </c>
      <c r="CA462" s="1">
        <v>24.2</v>
      </c>
      <c r="CB462" s="1">
        <v>23.7</v>
      </c>
      <c r="CC462" s="1">
        <v>24.8</v>
      </c>
      <c r="CD462" s="1">
        <v>24.7</v>
      </c>
      <c r="CE462" s="1">
        <v>25.3</v>
      </c>
      <c r="CF462" s="1">
        <v>24.5</v>
      </c>
      <c r="CG462" s="1">
        <v>25.1</v>
      </c>
      <c r="CH462" s="1">
        <v>24.7</v>
      </c>
      <c r="CI462" s="1">
        <v>25.4</v>
      </c>
      <c r="CJ462" s="1">
        <v>25.4</v>
      </c>
      <c r="CK462" s="1">
        <v>24.3</v>
      </c>
      <c r="CL462" s="1">
        <v>25</v>
      </c>
      <c r="CM462" s="1">
        <v>24.8</v>
      </c>
      <c r="CN462" s="1">
        <v>24.8</v>
      </c>
      <c r="CO462" s="1">
        <v>25.5</v>
      </c>
      <c r="CP462" s="1">
        <v>24.6</v>
      </c>
      <c r="CQ462" s="1">
        <v>25.3</v>
      </c>
      <c r="CR462" s="1">
        <v>25.5</v>
      </c>
      <c r="CS462" s="1">
        <v>24.2</v>
      </c>
      <c r="CT462" s="1">
        <v>25.3</v>
      </c>
      <c r="CU462" s="1">
        <v>26.4</v>
      </c>
      <c r="CV462" s="1">
        <v>23.3</v>
      </c>
      <c r="CW462" s="1">
        <v>23.9</v>
      </c>
      <c r="CX462" s="1">
        <v>24.1</v>
      </c>
      <c r="CY462" s="1">
        <v>24</v>
      </c>
      <c r="CZ462" s="1">
        <v>24.2</v>
      </c>
      <c r="DA462" s="1">
        <v>25.2</v>
      </c>
      <c r="DB462" s="1">
        <v>25.3</v>
      </c>
      <c r="DC462" s="1">
        <v>24.6</v>
      </c>
      <c r="DD462" s="1">
        <v>25.3</v>
      </c>
      <c r="DE462" s="1">
        <v>24.7</v>
      </c>
      <c r="DF462" s="1">
        <v>25.8</v>
      </c>
      <c r="DG462" s="1">
        <v>25.6</v>
      </c>
      <c r="DH462" s="1">
        <v>26</v>
      </c>
      <c r="DI462" s="1">
        <v>26.4</v>
      </c>
      <c r="DJ462" s="1">
        <v>26.7</v>
      </c>
      <c r="DK462" s="1">
        <v>25.6</v>
      </c>
      <c r="DL462" s="1">
        <v>22.8</v>
      </c>
      <c r="DM462" s="1">
        <v>25.3</v>
      </c>
      <c r="DN462" s="1">
        <v>24.5</v>
      </c>
      <c r="DO462" s="1">
        <v>24.6</v>
      </c>
      <c r="DP462" s="1">
        <v>23.9</v>
      </c>
      <c r="DQ462" s="1">
        <v>25.2</v>
      </c>
      <c r="DR462" s="1">
        <v>25.1</v>
      </c>
      <c r="DS462" s="1">
        <v>25.1</v>
      </c>
      <c r="DT462" s="1">
        <v>25.9</v>
      </c>
      <c r="DU462" s="1">
        <v>25.9</v>
      </c>
      <c r="DV462" s="1">
        <v>26.1</v>
      </c>
      <c r="DW462" s="1">
        <v>26.4</v>
      </c>
      <c r="DX462" s="1">
        <v>26.1</v>
      </c>
      <c r="DY462" s="1">
        <v>26.3</v>
      </c>
      <c r="DZ462" s="1">
        <v>26.1</v>
      </c>
      <c r="EA462" s="1">
        <v>26.2</v>
      </c>
      <c r="EB462" s="1">
        <v>25.1</v>
      </c>
      <c r="EC462" s="1">
        <v>26.3</v>
      </c>
      <c r="ED462" s="1">
        <v>26.9</v>
      </c>
      <c r="EE462" s="1">
        <v>26.7</v>
      </c>
      <c r="EF462" s="1">
        <v>26.3</v>
      </c>
      <c r="EG462" s="1">
        <v>25</v>
      </c>
      <c r="EH462" s="1">
        <v>22.9</v>
      </c>
      <c r="EI462" s="1">
        <v>25.3</v>
      </c>
      <c r="EJ462" s="1">
        <v>24.9</v>
      </c>
      <c r="EK462" s="1">
        <v>26.7</v>
      </c>
      <c r="EL462" s="1">
        <v>25</v>
      </c>
      <c r="EM462" s="1">
        <v>23.6</v>
      </c>
      <c r="EN462" s="1">
        <v>24.1</v>
      </c>
      <c r="EO462" s="1">
        <v>23.8</v>
      </c>
      <c r="EP462" s="1">
        <v>25.6</v>
      </c>
      <c r="EQ462" s="1">
        <v>25</v>
      </c>
      <c r="ER462" s="1">
        <v>24.3</v>
      </c>
      <c r="ES462" s="1">
        <v>24.9</v>
      </c>
      <c r="ET462" s="1">
        <v>24.4</v>
      </c>
      <c r="EU462" s="1">
        <v>23.8</v>
      </c>
      <c r="EV462" s="1">
        <v>25.3</v>
      </c>
      <c r="EW462" s="1">
        <v>23.6</v>
      </c>
      <c r="EX462" s="1">
        <v>24.2</v>
      </c>
      <c r="EY462" s="1">
        <v>24.9</v>
      </c>
      <c r="EZ462" s="1">
        <v>24.2</v>
      </c>
      <c r="FA462" s="1">
        <v>23.7</v>
      </c>
      <c r="FB462" s="1">
        <v>23.3</v>
      </c>
      <c r="FC462" s="1">
        <v>24.5</v>
      </c>
      <c r="FD462" s="1">
        <v>24.7</v>
      </c>
      <c r="FE462" s="1">
        <v>24.8</v>
      </c>
      <c r="FF462" s="1">
        <v>24.9</v>
      </c>
      <c r="FG462" s="1">
        <v>26.5</v>
      </c>
      <c r="FH462" s="1">
        <v>25.9</v>
      </c>
      <c r="FI462" s="1">
        <v>26.1</v>
      </c>
      <c r="FJ462" s="1">
        <v>23.7</v>
      </c>
      <c r="FK462" s="1">
        <v>24.5</v>
      </c>
      <c r="FL462" s="1">
        <v>26.2</v>
      </c>
      <c r="FM462" s="1">
        <v>24.2</v>
      </c>
      <c r="FN462" s="1">
        <v>23.2</v>
      </c>
      <c r="FO462" s="1">
        <v>24.5</v>
      </c>
      <c r="FP462" s="1">
        <v>26.4</v>
      </c>
      <c r="FQ462" s="1">
        <v>25.3</v>
      </c>
      <c r="FR462" s="1">
        <v>24.6</v>
      </c>
      <c r="FS462" s="1">
        <v>26</v>
      </c>
      <c r="FT462" s="1">
        <v>25.4</v>
      </c>
      <c r="FU462" s="1">
        <v>27.1</v>
      </c>
      <c r="FV462" s="1">
        <v>26.5</v>
      </c>
      <c r="FW462" s="1">
        <v>27.2</v>
      </c>
      <c r="FX462" s="1">
        <v>26.6</v>
      </c>
      <c r="FY462" s="1">
        <v>26.3</v>
      </c>
      <c r="FZ462" s="1">
        <v>26.4</v>
      </c>
      <c r="GA462" s="1">
        <v>24.1</v>
      </c>
      <c r="GB462" s="1">
        <v>23.9</v>
      </c>
      <c r="GC462" s="1">
        <v>25.3</v>
      </c>
      <c r="GD462" s="1">
        <v>26.4</v>
      </c>
      <c r="GE462" s="1">
        <v>26.3</v>
      </c>
      <c r="GF462" s="1">
        <v>26</v>
      </c>
      <c r="GG462" s="1">
        <v>23.1</v>
      </c>
      <c r="GH462" s="1">
        <v>25.4</v>
      </c>
      <c r="GI462" s="1">
        <v>22.8</v>
      </c>
      <c r="GJ462" s="1">
        <v>25.4</v>
      </c>
      <c r="GK462" s="1">
        <v>25.9</v>
      </c>
      <c r="GL462" s="1">
        <v>26.3</v>
      </c>
      <c r="GM462" s="1">
        <v>23.7</v>
      </c>
      <c r="GN462" s="1">
        <v>26.8</v>
      </c>
      <c r="GO462" s="1">
        <v>21.3</v>
      </c>
      <c r="GP462" s="1">
        <v>24.3</v>
      </c>
      <c r="GQ462" s="1">
        <v>23.2</v>
      </c>
      <c r="GR462" s="1">
        <v>25.1</v>
      </c>
      <c r="GS462" s="1">
        <v>25.9</v>
      </c>
      <c r="GT462" s="1">
        <v>24.1</v>
      </c>
      <c r="GU462" s="1">
        <v>22.5</v>
      </c>
      <c r="GV462" s="1">
        <v>23.9</v>
      </c>
      <c r="GW462" s="1">
        <v>23.7</v>
      </c>
      <c r="GX462" s="1">
        <v>23</v>
      </c>
      <c r="GY462" s="1">
        <v>25.8</v>
      </c>
      <c r="GZ462" s="1">
        <v>23.5</v>
      </c>
      <c r="HA462" s="1">
        <v>25.8</v>
      </c>
      <c r="HB462" s="1">
        <v>25.7</v>
      </c>
      <c r="HC462" s="1">
        <v>26.7</v>
      </c>
      <c r="HD462" s="1">
        <v>23.3</v>
      </c>
      <c r="HE462" s="1">
        <v>24.2</v>
      </c>
      <c r="HF462" s="1">
        <v>25.2</v>
      </c>
      <c r="HG462" s="1">
        <v>23</v>
      </c>
      <c r="HH462" s="1">
        <v>22.5</v>
      </c>
      <c r="HI462" s="1">
        <v>25.7</v>
      </c>
      <c r="HJ462" s="1">
        <v>25.6</v>
      </c>
      <c r="HK462" s="1">
        <v>23.6</v>
      </c>
      <c r="HL462" s="1">
        <v>26.3</v>
      </c>
      <c r="HM462" s="1">
        <v>22.8</v>
      </c>
      <c r="HN462" s="1">
        <v>26.1</v>
      </c>
      <c r="HO462" s="1">
        <v>23.2</v>
      </c>
      <c r="HP462" s="1">
        <v>24.2</v>
      </c>
      <c r="HQ462" s="1">
        <v>26.3</v>
      </c>
      <c r="HR462" s="1">
        <v>25.2</v>
      </c>
      <c r="HS462" s="1">
        <v>24</v>
      </c>
      <c r="HT462" s="1">
        <v>25.9</v>
      </c>
      <c r="HU462" s="1">
        <v>24.5</v>
      </c>
      <c r="HV462" s="1">
        <v>27</v>
      </c>
      <c r="HW462" s="1">
        <v>26.2</v>
      </c>
      <c r="HX462" s="1">
        <v>24.2</v>
      </c>
      <c r="HY462" s="1">
        <v>25.1</v>
      </c>
      <c r="HZ462" s="1">
        <v>23.8</v>
      </c>
      <c r="IA462" s="1">
        <v>23.2</v>
      </c>
      <c r="IB462" s="1">
        <v>23.5</v>
      </c>
      <c r="IC462" s="1">
        <v>23.5</v>
      </c>
      <c r="ID462" s="1">
        <v>24.7</v>
      </c>
      <c r="IE462" s="1">
        <v>25.8</v>
      </c>
      <c r="IF462" s="1">
        <v>23.1</v>
      </c>
      <c r="IG462" s="1">
        <v>22</v>
      </c>
      <c r="IH462" s="1">
        <v>25.8</v>
      </c>
      <c r="II462" s="1">
        <v>26.4</v>
      </c>
      <c r="IJ462" s="1">
        <v>26.4</v>
      </c>
      <c r="IK462" s="1">
        <v>23.4</v>
      </c>
      <c r="IL462" s="1">
        <v>25.2</v>
      </c>
      <c r="IM462" s="1">
        <v>27</v>
      </c>
      <c r="IN462" s="1">
        <v>23.5</v>
      </c>
      <c r="IO462" s="1">
        <v>24.3</v>
      </c>
      <c r="IP462" s="1">
        <v>26.8</v>
      </c>
      <c r="IQ462" s="1">
        <v>26.5</v>
      </c>
      <c r="IR462" s="1">
        <v>27.1</v>
      </c>
      <c r="IS462" s="1">
        <v>21.8</v>
      </c>
      <c r="IT462" s="1">
        <v>25.7</v>
      </c>
      <c r="IU462" s="1">
        <v>26.2</v>
      </c>
      <c r="IV462" s="1">
        <v>24.3</v>
      </c>
      <c r="IW462" s="1">
        <v>23</v>
      </c>
      <c r="IX462" s="1">
        <v>25.8</v>
      </c>
      <c r="IY462" s="1">
        <v>22.5</v>
      </c>
      <c r="IZ462" s="1">
        <v>24.3</v>
      </c>
      <c r="JA462" s="1">
        <v>26.3</v>
      </c>
      <c r="JB462" s="1">
        <v>27.4</v>
      </c>
      <c r="JC462" s="1">
        <v>22.3</v>
      </c>
      <c r="JD462" s="1">
        <v>24.9</v>
      </c>
      <c r="JE462" s="1">
        <v>22.5</v>
      </c>
      <c r="JF462" s="1">
        <v>21.7</v>
      </c>
      <c r="JG462" s="1">
        <v>24.3</v>
      </c>
      <c r="JH462" s="1">
        <v>25.7</v>
      </c>
      <c r="JI462" s="1">
        <v>25.5</v>
      </c>
      <c r="JJ462" s="1">
        <v>24.7</v>
      </c>
      <c r="JK462" s="1">
        <v>23.7</v>
      </c>
      <c r="JL462" s="1">
        <v>23.2</v>
      </c>
      <c r="JM462" s="1">
        <v>24.1</v>
      </c>
      <c r="JN462" s="1">
        <v>25.7</v>
      </c>
      <c r="JO462" s="1">
        <v>23.5</v>
      </c>
      <c r="JP462" s="1">
        <v>25.5</v>
      </c>
      <c r="JQ462" s="1">
        <v>24.2</v>
      </c>
      <c r="JR462" s="1">
        <v>24.6</v>
      </c>
      <c r="JS462" s="1">
        <v>26.4</v>
      </c>
      <c r="JT462" s="1">
        <v>23.7</v>
      </c>
      <c r="JU462" s="1">
        <v>25.2</v>
      </c>
      <c r="JV462" s="1">
        <v>25.2</v>
      </c>
      <c r="JW462" s="1">
        <v>22.5</v>
      </c>
      <c r="JX462" s="1">
        <v>24.6</v>
      </c>
      <c r="JY462" s="1">
        <v>23.2</v>
      </c>
      <c r="JZ462" s="1">
        <v>24.9</v>
      </c>
      <c r="KA462" s="1">
        <v>24.7</v>
      </c>
      <c r="KB462" s="1">
        <v>24.1</v>
      </c>
      <c r="KC462" s="1">
        <v>25</v>
      </c>
      <c r="KD462" s="1">
        <v>23.1</v>
      </c>
      <c r="KE462" s="1">
        <v>23.9</v>
      </c>
      <c r="KF462" s="1">
        <v>24.9</v>
      </c>
      <c r="KG462" s="1">
        <v>24.3</v>
      </c>
      <c r="KH462" s="1">
        <v>23.6</v>
      </c>
      <c r="KI462" s="1">
        <v>24.6</v>
      </c>
      <c r="KJ462" s="1">
        <v>24.9</v>
      </c>
      <c r="KK462" s="1">
        <v>24</v>
      </c>
      <c r="KL462" s="1">
        <v>25</v>
      </c>
      <c r="KM462" s="1">
        <v>23.1</v>
      </c>
      <c r="KN462" s="1">
        <v>23.7</v>
      </c>
      <c r="KO462" s="1">
        <v>24.9</v>
      </c>
      <c r="KP462" s="1">
        <v>24.8</v>
      </c>
      <c r="KQ462" s="1">
        <v>24</v>
      </c>
      <c r="KR462" s="1">
        <v>23.7</v>
      </c>
      <c r="KS462" s="1">
        <v>23.5</v>
      </c>
      <c r="KT462" s="1">
        <v>24.2</v>
      </c>
      <c r="KU462" s="1">
        <v>24.9</v>
      </c>
      <c r="KV462" s="1">
        <v>24.6</v>
      </c>
      <c r="KW462" s="1">
        <v>24.5</v>
      </c>
      <c r="KX462" s="1">
        <v>22.1</v>
      </c>
      <c r="KY462" s="1">
        <v>25.8</v>
      </c>
      <c r="KZ462" s="1">
        <v>25.4</v>
      </c>
      <c r="LA462" s="1">
        <v>25.9</v>
      </c>
      <c r="LB462" s="1">
        <v>24</v>
      </c>
      <c r="LC462" s="1">
        <v>24.7</v>
      </c>
      <c r="LD462" s="1">
        <v>25</v>
      </c>
      <c r="LE462" s="1">
        <v>24.2</v>
      </c>
      <c r="LF462" s="1">
        <v>24.9</v>
      </c>
      <c r="LG462" s="1">
        <v>25</v>
      </c>
      <c r="LH462" s="1">
        <v>25.8</v>
      </c>
      <c r="LI462" s="1">
        <v>24.5</v>
      </c>
      <c r="LJ462" s="1">
        <v>24.4</v>
      </c>
      <c r="LK462" s="1">
        <v>24.8</v>
      </c>
      <c r="LL462" s="1">
        <v>23.5</v>
      </c>
      <c r="LM462" s="1">
        <v>23.7</v>
      </c>
      <c r="LN462" s="1">
        <v>24.6</v>
      </c>
      <c r="LO462" s="1">
        <v>24.7</v>
      </c>
      <c r="LP462" s="1">
        <v>24.6</v>
      </c>
      <c r="LQ462" s="1">
        <v>24.3</v>
      </c>
      <c r="LR462" s="1">
        <v>24.5</v>
      </c>
      <c r="LS462" s="1">
        <v>24.3</v>
      </c>
      <c r="LT462" s="1">
        <v>24.3</v>
      </c>
      <c r="LU462" s="1">
        <v>24.2</v>
      </c>
      <c r="LV462" s="1">
        <v>24.5</v>
      </c>
      <c r="LW462" s="1">
        <v>24.8</v>
      </c>
      <c r="LX462" s="1">
        <v>24.9</v>
      </c>
      <c r="LY462" s="1">
        <v>24.9</v>
      </c>
      <c r="LZ462" s="1">
        <v>25.1</v>
      </c>
      <c r="MA462" s="1">
        <v>25.9</v>
      </c>
      <c r="MB462" s="1">
        <v>27</v>
      </c>
      <c r="MC462" s="1">
        <v>25.6</v>
      </c>
      <c r="MD462" s="1">
        <v>65535</v>
      </c>
      <c r="ME462" s="1">
        <v>65535</v>
      </c>
      <c r="MF462" s="1">
        <v>65535</v>
      </c>
      <c r="MG462" s="1">
        <v>65535</v>
      </c>
      <c r="MH462" s="1">
        <v>65535</v>
      </c>
      <c r="MI462" s="1">
        <v>65535</v>
      </c>
      <c r="MJ462" s="1">
        <v>65535</v>
      </c>
      <c r="MK462" s="1">
        <v>65535</v>
      </c>
      <c r="ML462" s="1">
        <v>65535</v>
      </c>
      <c r="MM462" s="1">
        <v>65535</v>
      </c>
      <c r="MN462" s="1">
        <v>65535</v>
      </c>
      <c r="MO462" s="1">
        <v>65535</v>
      </c>
      <c r="MP462" s="1">
        <v>65535</v>
      </c>
      <c r="MQ462" s="1">
        <v>65535</v>
      </c>
      <c r="MR462" s="1">
        <v>65535</v>
      </c>
      <c r="MS462" s="1">
        <v>65535</v>
      </c>
      <c r="MT462" s="1">
        <v>65535</v>
      </c>
      <c r="MU462" s="1">
        <v>65535</v>
      </c>
      <c r="MV462" s="1">
        <v>65535</v>
      </c>
      <c r="MW462" s="1">
        <v>65535</v>
      </c>
      <c r="MX462" s="1">
        <v>65535</v>
      </c>
      <c r="MY462" s="1">
        <v>65535</v>
      </c>
      <c r="MZ462" s="1">
        <v>65535</v>
      </c>
      <c r="NA462" s="1">
        <v>65535</v>
      </c>
      <c r="NB462" s="1">
        <v>65535</v>
      </c>
      <c r="NC462" s="1">
        <v>65535</v>
      </c>
      <c r="ND462" s="1">
        <v>65535</v>
      </c>
      <c r="NE462" s="1">
        <v>65535</v>
      </c>
      <c r="NF462" s="1">
        <v>65535</v>
      </c>
      <c r="NG462" s="1">
        <v>65535</v>
      </c>
      <c r="NH462" s="1">
        <v>65535</v>
      </c>
      <c r="NI462" s="1">
        <v>24.2</v>
      </c>
      <c r="NJ462" s="6">
        <f t="shared" si="416"/>
        <v>0.967741935483871</v>
      </c>
      <c r="NK462" s="3">
        <f t="shared" si="417"/>
        <v>0.9642857142857143</v>
      </c>
      <c r="NL462" s="3">
        <f t="shared" si="418"/>
        <v>1</v>
      </c>
      <c r="NM462" s="3">
        <f t="shared" si="419"/>
        <v>1</v>
      </c>
      <c r="NN462" s="3">
        <f t="shared" si="420"/>
        <v>1</v>
      </c>
      <c r="NO462" s="3">
        <f t="shared" si="421"/>
        <v>1</v>
      </c>
      <c r="NP462" s="3">
        <f t="shared" si="422"/>
        <v>1</v>
      </c>
      <c r="NQ462" s="3">
        <f t="shared" si="423"/>
        <v>1</v>
      </c>
      <c r="NR462" s="3">
        <f t="shared" si="424"/>
        <v>1</v>
      </c>
      <c r="NS462" s="3">
        <f t="shared" si="425"/>
        <v>1</v>
      </c>
      <c r="NT462" s="3">
        <f t="shared" si="426"/>
        <v>0.96666666666666667</v>
      </c>
      <c r="NU462" s="3">
        <f t="shared" si="427"/>
        <v>3.2258064516129031E-2</v>
      </c>
      <c r="NV462" s="3">
        <f t="shared" si="428"/>
        <v>0.90958904109589045</v>
      </c>
      <c r="NW462" s="5">
        <f t="shared" si="429"/>
        <v>23.959999999999997</v>
      </c>
      <c r="NX462" s="1">
        <f t="shared" si="430"/>
        <v>24.36296296296296</v>
      </c>
      <c r="NY462" s="1">
        <f t="shared" si="431"/>
        <v>24.812903225806444</v>
      </c>
      <c r="NZ462" s="1">
        <f t="shared" si="432"/>
        <v>25.133333333333336</v>
      </c>
      <c r="OA462" s="1">
        <f t="shared" si="433"/>
        <v>24.93225806451613</v>
      </c>
      <c r="OB462" s="1">
        <f t="shared" si="434"/>
        <v>25.403333333333325</v>
      </c>
      <c r="OC462" s="1">
        <f t="shared" si="435"/>
        <v>24.522580645161295</v>
      </c>
      <c r="OD462" s="1">
        <f t="shared" si="436"/>
        <v>24.825806451612902</v>
      </c>
      <c r="OE462" s="1">
        <f t="shared" si="437"/>
        <v>24.526666666666674</v>
      </c>
      <c r="OF462" s="1">
        <f t="shared" si="438"/>
        <v>24.248387096774195</v>
      </c>
      <c r="OG462" s="1">
        <f t="shared" si="439"/>
        <v>24.779310344827586</v>
      </c>
      <c r="OH462" s="1" t="e">
        <f t="shared" si="440"/>
        <v>#N/A</v>
      </c>
      <c r="OI462" s="111" t="e">
        <f>NA()</f>
        <v>#N/A</v>
      </c>
      <c r="OJ462" s="112" t="e">
        <f>NA()</f>
        <v>#N/A</v>
      </c>
      <c r="OK462" s="112" t="e">
        <f>NA()</f>
        <v>#N/A</v>
      </c>
      <c r="OL462" s="112" t="e">
        <f>NA()</f>
        <v>#N/A</v>
      </c>
      <c r="OM462" s="112" t="e">
        <f>NA()</f>
        <v>#N/A</v>
      </c>
      <c r="ON462" s="112" t="e">
        <f>NA()</f>
        <v>#N/A</v>
      </c>
      <c r="OO462" s="112" t="e">
        <f>NA()</f>
        <v>#N/A</v>
      </c>
      <c r="OP462" s="112" t="e">
        <f>NA()</f>
        <v>#N/A</v>
      </c>
      <c r="OQ462" s="112" t="e">
        <f>NA()</f>
        <v>#N/A</v>
      </c>
      <c r="OR462" s="112" t="e">
        <f>NA()</f>
        <v>#N/A</v>
      </c>
      <c r="OS462" s="112" t="e">
        <f>NA()</f>
        <v>#N/A</v>
      </c>
      <c r="OT462" s="112" t="e">
        <f>NA()</f>
        <v>#N/A</v>
      </c>
      <c r="OU462" s="5" t="e">
        <f t="shared" si="392"/>
        <v>#N/A</v>
      </c>
      <c r="OV462" s="1" t="e">
        <f t="shared" si="393"/>
        <v>#N/A</v>
      </c>
      <c r="OW462" s="1" t="e">
        <f t="shared" si="394"/>
        <v>#N/A</v>
      </c>
      <c r="OX462" s="1" t="e">
        <f t="shared" si="395"/>
        <v>#N/A</v>
      </c>
      <c r="OY462" s="1" t="e">
        <f t="shared" si="396"/>
        <v>#N/A</v>
      </c>
      <c r="OZ462" s="1" t="e">
        <f t="shared" si="397"/>
        <v>#N/A</v>
      </c>
      <c r="PA462" s="1" t="e">
        <f t="shared" si="398"/>
        <v>#N/A</v>
      </c>
      <c r="PB462" s="1" t="e">
        <f t="shared" si="399"/>
        <v>#N/A</v>
      </c>
      <c r="PC462" s="1" t="e">
        <f t="shared" si="400"/>
        <v>#N/A</v>
      </c>
      <c r="PD462" s="1" t="e">
        <f t="shared" si="401"/>
        <v>#N/A</v>
      </c>
      <c r="PE462" s="1" t="e">
        <f t="shared" si="402"/>
        <v>#N/A</v>
      </c>
      <c r="PF462" s="1" t="e">
        <f t="shared" si="403"/>
        <v>#N/A</v>
      </c>
      <c r="PG462" s="111" t="e">
        <f>NA()</f>
        <v>#N/A</v>
      </c>
      <c r="PH462" s="112" t="e">
        <f>NA()</f>
        <v>#N/A</v>
      </c>
      <c r="PI462" s="112" t="e">
        <f>NA()</f>
        <v>#N/A</v>
      </c>
      <c r="PJ462" s="112" t="e">
        <f>NA()</f>
        <v>#N/A</v>
      </c>
      <c r="PK462" s="112" t="e">
        <f>NA()</f>
        <v>#N/A</v>
      </c>
      <c r="PL462" s="112" t="e">
        <f>NA()</f>
        <v>#N/A</v>
      </c>
      <c r="PM462" s="112" t="e">
        <f>NA()</f>
        <v>#N/A</v>
      </c>
      <c r="PN462" s="112" t="e">
        <f>NA()</f>
        <v>#N/A</v>
      </c>
      <c r="PO462" s="112" t="e">
        <f>NA()</f>
        <v>#N/A</v>
      </c>
      <c r="PP462" s="112" t="e">
        <f>NA()</f>
        <v>#N/A</v>
      </c>
      <c r="PQ462" s="112" t="e">
        <f>NA()</f>
        <v>#N/A</v>
      </c>
      <c r="PR462" s="137" t="e">
        <f>NA()</f>
        <v>#N/A</v>
      </c>
      <c r="PS462" s="5">
        <f t="array" ref="PS462">+IF(ISERROR($NW462)=FALSE,MIN(IF($H462:$AL462&lt;65534,$H462:$AL462,"")),NA())</f>
        <v>22</v>
      </c>
      <c r="PT462" s="1">
        <f t="array" ref="PT462">+IF(ISERROR($NX462)=FALSE,MIN(IF($AM462:$BN462&lt;65534,$AM462:$BN462,"")),NA())</f>
        <v>23</v>
      </c>
      <c r="PU462" s="1">
        <f t="array" ref="PU462">+IF(ISERROR($NY462)=FALSE,MIN(IF($BP462:$CT462&lt;65534,$BP462:$CT462,"")),NA())</f>
        <v>23.5</v>
      </c>
      <c r="PV462" s="1">
        <f t="array" ref="PV462">+IF(ISERROR($NZ462)=FALSE,MIN(IF($CU462:$DX462&lt;65534,$CU462:$DX462,"")),NA())</f>
        <v>22.8</v>
      </c>
      <c r="PW462" s="1">
        <f t="array" ref="PW462">+IF(ISERROR($OA462)=FALSE,MIN(IF($DY462:$FC462&lt;65534,$DY462:$FC462,"")),NA())</f>
        <v>22.9</v>
      </c>
      <c r="PX462" s="1">
        <f t="array" ref="PX462">+IF(ISERROR($OB462)=FALSE,MIN(IF($FD462:$GG462&lt;65534,$FD462:$GG462,"")),NA())</f>
        <v>23.1</v>
      </c>
      <c r="PY462" s="1">
        <f t="array" ref="PY462">+IF(ISERROR($OC462)=FALSE,MIN(IF($GH462:$HL462&lt;65534,$GH462:$HL462,"")),NA())</f>
        <v>21.3</v>
      </c>
      <c r="PZ462" s="1">
        <f t="array" ref="PZ462">+IF(ISERROR($OD462)=FALSE,MIN(IF($HM462:$IQ462&lt;65534,$HM462:$IQ462,"")),NA())</f>
        <v>22</v>
      </c>
      <c r="QA462" s="1">
        <f t="array" ref="QA462">+IF(ISERROR($OE462)=FALSE,MIN(IF($IR462:$JU462&lt;65534,$IR462:$JU462,"")),NA())</f>
        <v>21.7</v>
      </c>
      <c r="QB462" s="1">
        <f t="array" ref="QB462">+IF(ISERROR($OF462)=FALSE,MIN(IF($JV462:$KZ462&lt;65534,$JV462:$KZ462,"")),NA())</f>
        <v>22.1</v>
      </c>
      <c r="QC462" s="1">
        <f t="array" ref="QC462">+IF(ISERROR($OG462)=FALSE,MIN(IF($LA462:$MD462&lt;65534,$LA462:$MD462,"")),NA())</f>
        <v>23.5</v>
      </c>
      <c r="QD462" s="1" t="e">
        <f t="array" ref="QD462">+IF(ISERROR($OH462)=FALSE,MIN(IF($ME462:$NI462&lt;65534,$ME462:$NI462,"")),NA())</f>
        <v>#N/A</v>
      </c>
      <c r="QE462" s="5" t="e">
        <f t="shared" si="404"/>
        <v>#N/A</v>
      </c>
      <c r="QF462" s="1" t="e">
        <f t="shared" si="405"/>
        <v>#N/A</v>
      </c>
      <c r="QG462" s="1" t="e">
        <f t="shared" si="406"/>
        <v>#N/A</v>
      </c>
      <c r="QH462" s="1" t="e">
        <f t="shared" si="407"/>
        <v>#N/A</v>
      </c>
      <c r="QI462" s="1" t="e">
        <f t="shared" si="408"/>
        <v>#N/A</v>
      </c>
      <c r="QJ462" s="1" t="e">
        <f t="shared" si="409"/>
        <v>#N/A</v>
      </c>
      <c r="QK462" s="1" t="e">
        <f t="shared" si="410"/>
        <v>#N/A</v>
      </c>
      <c r="QL462" s="1" t="e">
        <f t="shared" si="411"/>
        <v>#N/A</v>
      </c>
      <c r="QM462" s="1" t="e">
        <f t="shared" si="412"/>
        <v>#N/A</v>
      </c>
      <c r="QN462" s="1" t="e">
        <f t="shared" si="413"/>
        <v>#N/A</v>
      </c>
      <c r="QO462" s="1" t="e">
        <f t="shared" si="414"/>
        <v>#N/A</v>
      </c>
      <c r="QP462" s="1" t="e">
        <f t="shared" si="415"/>
        <v>#N/A</v>
      </c>
      <c r="QQ462" s="5" t="s">
        <v>893</v>
      </c>
    </row>
    <row r="463" spans="1:459" s="1" customFormat="1" x14ac:dyDescent="0.2">
      <c r="A463" s="107">
        <v>25025350</v>
      </c>
      <c r="B463" s="108">
        <v>-75.387500000000003</v>
      </c>
      <c r="C463" s="108">
        <v>9.3163888888888895</v>
      </c>
      <c r="D463" s="109">
        <v>160</v>
      </c>
      <c r="E463" s="110" t="s">
        <v>820</v>
      </c>
      <c r="F463" s="110" t="s">
        <v>518</v>
      </c>
      <c r="G463" s="110" t="s">
        <v>10</v>
      </c>
      <c r="H463" s="1">
        <v>65535</v>
      </c>
      <c r="I463" s="1">
        <v>19.899999999999999</v>
      </c>
      <c r="J463" s="1">
        <v>20.6</v>
      </c>
      <c r="K463" s="1">
        <v>22.7</v>
      </c>
      <c r="L463" s="1">
        <v>23.7</v>
      </c>
      <c r="M463" s="1">
        <v>23.7</v>
      </c>
      <c r="N463" s="1">
        <v>24</v>
      </c>
      <c r="O463" s="1">
        <v>24</v>
      </c>
      <c r="P463" s="1">
        <v>23.7</v>
      </c>
      <c r="Q463" s="1">
        <v>21.6</v>
      </c>
      <c r="R463" s="1">
        <v>20.5</v>
      </c>
      <c r="S463" s="1">
        <v>20.7</v>
      </c>
      <c r="T463" s="1">
        <v>21.6</v>
      </c>
      <c r="U463" s="1">
        <v>21.7</v>
      </c>
      <c r="V463" s="1">
        <v>21.7</v>
      </c>
      <c r="W463" s="1">
        <v>21.7</v>
      </c>
      <c r="X463" s="1">
        <v>21.2</v>
      </c>
      <c r="Y463" s="1">
        <v>22.8</v>
      </c>
      <c r="Z463" s="1">
        <v>24.2</v>
      </c>
      <c r="AA463" s="1">
        <v>20.5</v>
      </c>
      <c r="AB463" s="1">
        <v>22</v>
      </c>
      <c r="AC463" s="1">
        <v>21.5</v>
      </c>
      <c r="AD463" s="1">
        <v>24.4</v>
      </c>
      <c r="AE463" s="1">
        <v>21.3</v>
      </c>
      <c r="AF463" s="1">
        <v>24.6</v>
      </c>
      <c r="AG463" s="1">
        <v>24.1</v>
      </c>
      <c r="AH463" s="1">
        <v>24.4</v>
      </c>
      <c r="AI463" s="1">
        <v>24.2</v>
      </c>
      <c r="AJ463" s="1">
        <v>23.3</v>
      </c>
      <c r="AK463" s="1">
        <v>21.5</v>
      </c>
      <c r="AL463" s="1">
        <v>22.5</v>
      </c>
      <c r="AM463" s="1">
        <v>65535</v>
      </c>
      <c r="AN463" s="1">
        <v>23.1</v>
      </c>
      <c r="AO463" s="1">
        <v>22.8</v>
      </c>
      <c r="AP463" s="1">
        <v>23.4</v>
      </c>
      <c r="AQ463" s="1">
        <v>23</v>
      </c>
      <c r="AR463" s="1">
        <v>21.1</v>
      </c>
      <c r="AS463" s="1">
        <v>21.3</v>
      </c>
      <c r="AT463" s="1">
        <v>23.1</v>
      </c>
      <c r="AU463" s="1">
        <v>21.6</v>
      </c>
      <c r="AV463" s="1">
        <v>22.3</v>
      </c>
      <c r="AW463" s="1">
        <v>23.3</v>
      </c>
      <c r="AX463" s="1">
        <v>24.1</v>
      </c>
      <c r="AY463" s="1">
        <v>24.1</v>
      </c>
      <c r="AZ463" s="1">
        <v>24.4</v>
      </c>
      <c r="BA463" s="1">
        <v>24</v>
      </c>
      <c r="BB463" s="1">
        <v>23.4</v>
      </c>
      <c r="BC463" s="1">
        <v>24</v>
      </c>
      <c r="BD463" s="1">
        <v>25</v>
      </c>
      <c r="BE463" s="1">
        <v>23.9</v>
      </c>
      <c r="BF463" s="1">
        <v>25</v>
      </c>
      <c r="BG463" s="1">
        <v>24.5</v>
      </c>
      <c r="BH463" s="1">
        <v>24.5</v>
      </c>
      <c r="BI463" s="1">
        <v>24.7</v>
      </c>
      <c r="BJ463" s="1">
        <v>24.3</v>
      </c>
      <c r="BK463" s="1">
        <v>22.6</v>
      </c>
      <c r="BL463" s="1">
        <v>21.6</v>
      </c>
      <c r="BM463" s="1">
        <v>22.5</v>
      </c>
      <c r="BN463" s="1">
        <v>24</v>
      </c>
      <c r="BO463" s="102"/>
      <c r="BP463" s="1">
        <v>24.8</v>
      </c>
      <c r="BQ463" s="1">
        <v>24.6</v>
      </c>
      <c r="BR463" s="1">
        <v>23.8</v>
      </c>
      <c r="BS463" s="1">
        <v>24.8</v>
      </c>
      <c r="BT463" s="1">
        <v>24.3</v>
      </c>
      <c r="BU463" s="1">
        <v>24</v>
      </c>
      <c r="BV463" s="1">
        <v>23.7</v>
      </c>
      <c r="BW463" s="1">
        <v>23.2</v>
      </c>
      <c r="BX463" s="1">
        <v>24.1</v>
      </c>
      <c r="BY463" s="1">
        <v>24.6</v>
      </c>
      <c r="BZ463" s="1">
        <v>24.8</v>
      </c>
      <c r="CA463" s="1">
        <v>24.6</v>
      </c>
      <c r="CB463" s="1">
        <v>22.3</v>
      </c>
      <c r="CC463" s="1">
        <v>24</v>
      </c>
      <c r="CD463" s="1">
        <v>24.2</v>
      </c>
      <c r="CE463" s="1">
        <v>25</v>
      </c>
      <c r="CF463" s="1">
        <v>23.8</v>
      </c>
      <c r="CG463" s="1">
        <v>25.1</v>
      </c>
      <c r="CH463" s="1">
        <v>25.3</v>
      </c>
      <c r="CI463" s="1">
        <v>25</v>
      </c>
      <c r="CJ463" s="1">
        <v>24.7</v>
      </c>
      <c r="CK463" s="1">
        <v>23.3</v>
      </c>
      <c r="CL463" s="1">
        <v>23.7</v>
      </c>
      <c r="CM463" s="1">
        <v>23.9</v>
      </c>
      <c r="CN463" s="1">
        <v>24.5</v>
      </c>
      <c r="CO463" s="1">
        <v>24.4</v>
      </c>
      <c r="CP463" s="1">
        <v>23.4</v>
      </c>
      <c r="CQ463" s="1">
        <v>23.7</v>
      </c>
      <c r="CR463" s="1">
        <v>24.7</v>
      </c>
      <c r="CS463" s="1">
        <v>23.3</v>
      </c>
      <c r="CT463" s="1">
        <v>24.3</v>
      </c>
      <c r="CU463" s="1">
        <v>25.8</v>
      </c>
      <c r="CV463" s="1">
        <v>25.7</v>
      </c>
      <c r="CW463" s="1">
        <v>23.7</v>
      </c>
      <c r="CX463" s="1">
        <v>24.1</v>
      </c>
      <c r="CY463" s="1">
        <v>24</v>
      </c>
      <c r="CZ463" s="1">
        <v>24.5</v>
      </c>
      <c r="DA463" s="1">
        <v>24.6</v>
      </c>
      <c r="DB463" s="1">
        <v>25</v>
      </c>
      <c r="DC463" s="1">
        <v>24.8</v>
      </c>
      <c r="DD463" s="1">
        <v>25.2</v>
      </c>
      <c r="DE463" s="1">
        <v>24.5</v>
      </c>
      <c r="DF463" s="1">
        <v>23.9</v>
      </c>
      <c r="DG463" s="1">
        <v>24.7</v>
      </c>
      <c r="DH463" s="1">
        <v>25.5</v>
      </c>
      <c r="DI463" s="1">
        <v>25.6</v>
      </c>
      <c r="DJ463" s="1">
        <v>25.3</v>
      </c>
      <c r="DK463" s="1">
        <v>25.1</v>
      </c>
      <c r="DL463" s="1">
        <v>22.8</v>
      </c>
      <c r="DM463" s="1">
        <v>24.4</v>
      </c>
      <c r="DN463" s="1">
        <v>25.8</v>
      </c>
      <c r="DO463" s="1">
        <v>24</v>
      </c>
      <c r="DP463" s="1">
        <v>23.1</v>
      </c>
      <c r="DQ463" s="1">
        <v>23.7</v>
      </c>
      <c r="DR463" s="1">
        <v>23.2</v>
      </c>
      <c r="DS463" s="1">
        <v>23.4</v>
      </c>
      <c r="DT463" s="1">
        <v>25.3</v>
      </c>
      <c r="DU463" s="1">
        <v>24.8</v>
      </c>
      <c r="DV463" s="1">
        <v>26</v>
      </c>
      <c r="DW463" s="1">
        <v>25.7</v>
      </c>
      <c r="DX463" s="1">
        <v>26.3</v>
      </c>
      <c r="DY463" s="1">
        <v>26</v>
      </c>
      <c r="DZ463" s="1">
        <v>26.2</v>
      </c>
      <c r="EA463" s="1">
        <v>26</v>
      </c>
      <c r="EB463" s="1">
        <v>26.2</v>
      </c>
      <c r="EC463" s="1">
        <v>25.7</v>
      </c>
      <c r="ED463" s="1">
        <v>26.3</v>
      </c>
      <c r="EE463" s="1">
        <v>26.2</v>
      </c>
      <c r="EF463" s="1">
        <v>26</v>
      </c>
      <c r="EG463" s="1">
        <v>23.3</v>
      </c>
      <c r="EH463" s="1">
        <v>22.6</v>
      </c>
      <c r="EI463" s="1">
        <v>24.6</v>
      </c>
      <c r="EJ463" s="1">
        <v>24.5</v>
      </c>
      <c r="EK463" s="1">
        <v>25.2</v>
      </c>
      <c r="EL463" s="1">
        <v>23.3</v>
      </c>
      <c r="EM463" s="1">
        <v>24.5</v>
      </c>
      <c r="EN463" s="1">
        <v>23.3</v>
      </c>
      <c r="EO463" s="1">
        <v>24.8</v>
      </c>
      <c r="EP463" s="1">
        <v>24.9</v>
      </c>
      <c r="EQ463" s="1">
        <v>24.7</v>
      </c>
      <c r="ER463" s="1">
        <v>24.7</v>
      </c>
      <c r="ES463" s="1">
        <v>22.4</v>
      </c>
      <c r="ET463" s="1">
        <v>23.1</v>
      </c>
      <c r="EU463" s="1">
        <v>24</v>
      </c>
      <c r="EV463" s="1">
        <v>24</v>
      </c>
      <c r="EW463" s="1">
        <v>24.2</v>
      </c>
      <c r="EX463" s="1">
        <v>25.1</v>
      </c>
      <c r="EY463" s="1">
        <v>24.4</v>
      </c>
      <c r="EZ463" s="1">
        <v>21.8</v>
      </c>
      <c r="FA463" s="1">
        <v>22</v>
      </c>
      <c r="FB463" s="1">
        <v>23.8</v>
      </c>
      <c r="FC463" s="1">
        <v>22.8</v>
      </c>
      <c r="FD463" s="1">
        <v>23.5</v>
      </c>
      <c r="FE463" s="1">
        <v>24.5</v>
      </c>
      <c r="FF463" s="1">
        <v>22.9</v>
      </c>
      <c r="FG463" s="1">
        <v>25.4</v>
      </c>
      <c r="FH463" s="1">
        <v>26</v>
      </c>
      <c r="FI463" s="1">
        <v>26</v>
      </c>
      <c r="FJ463" s="1">
        <v>23.5</v>
      </c>
      <c r="FK463" s="1">
        <v>23</v>
      </c>
      <c r="FL463" s="1">
        <v>25.3</v>
      </c>
      <c r="FM463" s="1">
        <v>21.2</v>
      </c>
      <c r="FN463" s="1">
        <v>25.4</v>
      </c>
      <c r="FO463" s="1">
        <v>24.1</v>
      </c>
      <c r="FP463" s="1">
        <v>25.2</v>
      </c>
      <c r="FQ463" s="1">
        <v>24.8</v>
      </c>
      <c r="FR463" s="1">
        <v>22.5</v>
      </c>
      <c r="FS463" s="1">
        <v>25.3</v>
      </c>
      <c r="FT463" s="1">
        <v>24.7</v>
      </c>
      <c r="FU463" s="1">
        <v>25.4</v>
      </c>
      <c r="FV463" s="1">
        <v>26.2</v>
      </c>
      <c r="FW463" s="1">
        <v>23</v>
      </c>
      <c r="FX463" s="1">
        <v>24.2</v>
      </c>
      <c r="FY463" s="1">
        <v>24.8</v>
      </c>
      <c r="FZ463" s="1">
        <v>21.6</v>
      </c>
      <c r="GA463" s="1">
        <v>25.7</v>
      </c>
      <c r="GB463" s="1">
        <v>23.4</v>
      </c>
      <c r="GC463" s="1">
        <v>23.9</v>
      </c>
      <c r="GD463" s="1">
        <v>23.4</v>
      </c>
      <c r="GE463" s="1">
        <v>22.5</v>
      </c>
      <c r="GF463" s="1">
        <v>23.4</v>
      </c>
      <c r="GG463" s="1">
        <v>20.8</v>
      </c>
      <c r="GH463" s="1">
        <v>24.8</v>
      </c>
      <c r="GI463" s="1">
        <v>22.6</v>
      </c>
      <c r="GJ463" s="1">
        <v>23.1</v>
      </c>
      <c r="GK463" s="1">
        <v>22.8</v>
      </c>
      <c r="GL463" s="1">
        <v>23.5</v>
      </c>
      <c r="GM463" s="1">
        <v>25.1</v>
      </c>
      <c r="GN463" s="1">
        <v>26.3</v>
      </c>
      <c r="GO463" s="1">
        <v>21.2</v>
      </c>
      <c r="GP463" s="1">
        <v>23.8</v>
      </c>
      <c r="GQ463" s="1">
        <v>23.1</v>
      </c>
      <c r="GR463" s="1">
        <v>24.7</v>
      </c>
      <c r="GS463" s="1">
        <v>23.5</v>
      </c>
      <c r="GT463" s="1">
        <v>24.6</v>
      </c>
      <c r="GU463" s="1">
        <v>23.1</v>
      </c>
      <c r="GV463" s="1">
        <v>23.5</v>
      </c>
      <c r="GW463" s="1">
        <v>22.8</v>
      </c>
      <c r="GX463" s="1">
        <v>23.2</v>
      </c>
      <c r="GY463" s="1">
        <v>23.6</v>
      </c>
      <c r="GZ463" s="1">
        <v>22.2</v>
      </c>
      <c r="HA463" s="1">
        <v>25.6</v>
      </c>
      <c r="HB463" s="1">
        <v>24.9</v>
      </c>
      <c r="HC463" s="1">
        <v>25.1</v>
      </c>
      <c r="HD463" s="1">
        <v>22.3</v>
      </c>
      <c r="HE463" s="1">
        <v>24.3</v>
      </c>
      <c r="HF463" s="1">
        <v>22.9</v>
      </c>
      <c r="HG463" s="1">
        <v>23.4</v>
      </c>
      <c r="HH463" s="1">
        <v>22.2</v>
      </c>
      <c r="HI463" s="1">
        <v>24.6</v>
      </c>
      <c r="HJ463" s="1">
        <v>23.6</v>
      </c>
      <c r="HK463" s="1">
        <v>24.7</v>
      </c>
      <c r="HL463" s="1">
        <v>24.2</v>
      </c>
      <c r="HM463" s="1">
        <v>24.4</v>
      </c>
      <c r="HN463" s="1">
        <v>24</v>
      </c>
      <c r="HO463" s="1">
        <v>21.5</v>
      </c>
      <c r="HP463" s="1">
        <v>23.2</v>
      </c>
      <c r="HQ463" s="1">
        <v>23.9</v>
      </c>
      <c r="HR463" s="1">
        <v>24.3</v>
      </c>
      <c r="HS463" s="1">
        <v>25</v>
      </c>
      <c r="HT463" s="1">
        <v>23.8</v>
      </c>
      <c r="HU463" s="1">
        <v>24.3</v>
      </c>
      <c r="HV463" s="1">
        <v>24.4</v>
      </c>
      <c r="HW463" s="1">
        <v>26.6</v>
      </c>
      <c r="HX463" s="1">
        <v>25.2</v>
      </c>
      <c r="HY463" s="1">
        <v>25.1</v>
      </c>
      <c r="HZ463" s="1">
        <v>22.8</v>
      </c>
      <c r="IA463" s="1">
        <v>22.2</v>
      </c>
      <c r="IB463" s="1">
        <v>21.9</v>
      </c>
      <c r="IC463" s="1">
        <v>23.3</v>
      </c>
      <c r="ID463" s="1">
        <v>23.3</v>
      </c>
      <c r="IE463" s="1">
        <v>23</v>
      </c>
      <c r="IF463" s="1">
        <v>22.6</v>
      </c>
      <c r="IG463" s="1">
        <v>21.5</v>
      </c>
      <c r="IH463" s="1">
        <v>24</v>
      </c>
      <c r="II463" s="1">
        <v>24.3</v>
      </c>
      <c r="IJ463" s="1">
        <v>24</v>
      </c>
      <c r="IK463" s="1">
        <v>23.4</v>
      </c>
      <c r="IL463" s="1">
        <v>23.8</v>
      </c>
      <c r="IM463" s="1">
        <v>24.1</v>
      </c>
      <c r="IN463" s="1">
        <v>24.3</v>
      </c>
      <c r="IO463" s="1">
        <v>22.4</v>
      </c>
      <c r="IP463" s="1">
        <v>23.7</v>
      </c>
      <c r="IQ463" s="1">
        <v>24</v>
      </c>
      <c r="IR463" s="1">
        <v>24.4</v>
      </c>
      <c r="IS463" s="1">
        <v>22.2</v>
      </c>
      <c r="IT463" s="1">
        <v>23.4</v>
      </c>
      <c r="IU463" s="1">
        <v>24.5</v>
      </c>
      <c r="IV463" s="1">
        <v>22</v>
      </c>
      <c r="IW463" s="1">
        <v>21.8</v>
      </c>
      <c r="IX463" s="1">
        <v>23.2</v>
      </c>
      <c r="IY463" s="1">
        <v>24.5</v>
      </c>
      <c r="IZ463" s="1">
        <v>23</v>
      </c>
      <c r="JA463" s="1">
        <v>22.7</v>
      </c>
      <c r="JB463" s="1">
        <v>25</v>
      </c>
      <c r="JC463" s="1">
        <v>24.5</v>
      </c>
      <c r="JD463" s="1">
        <v>23.7</v>
      </c>
      <c r="JE463" s="1">
        <v>25.4</v>
      </c>
      <c r="JF463" s="1">
        <v>23.3</v>
      </c>
      <c r="JG463" s="1">
        <v>24.8</v>
      </c>
      <c r="JH463" s="1">
        <v>20.8</v>
      </c>
      <c r="JI463" s="1">
        <v>22.8</v>
      </c>
      <c r="JJ463" s="1">
        <v>22.3</v>
      </c>
      <c r="JK463" s="1">
        <v>22.8</v>
      </c>
      <c r="JL463" s="1">
        <v>21.4</v>
      </c>
      <c r="JM463" s="1">
        <v>21.9</v>
      </c>
      <c r="JN463" s="1">
        <v>23.7</v>
      </c>
      <c r="JO463" s="1">
        <v>23.2</v>
      </c>
      <c r="JP463" s="1">
        <v>23.2</v>
      </c>
      <c r="JQ463" s="1">
        <v>22.2</v>
      </c>
      <c r="JR463" s="1">
        <v>22.5</v>
      </c>
      <c r="JS463" s="1">
        <v>23.6</v>
      </c>
      <c r="JT463" s="1">
        <v>21.4</v>
      </c>
      <c r="JU463" s="1">
        <v>23.8</v>
      </c>
      <c r="JV463" s="1">
        <v>23.8</v>
      </c>
      <c r="JW463" s="1">
        <v>23.7</v>
      </c>
      <c r="JX463" s="1">
        <v>23.6</v>
      </c>
      <c r="JY463" s="1">
        <v>24.6</v>
      </c>
      <c r="JZ463" s="1">
        <v>24.2</v>
      </c>
      <c r="KA463" s="1">
        <v>24.4</v>
      </c>
      <c r="KB463" s="1">
        <v>24.5</v>
      </c>
      <c r="KC463" s="1">
        <v>24.7</v>
      </c>
      <c r="KD463" s="1">
        <v>21.8</v>
      </c>
      <c r="KE463" s="1">
        <v>22.8</v>
      </c>
      <c r="KF463" s="1">
        <v>22.3</v>
      </c>
      <c r="KG463" s="1">
        <v>21.6</v>
      </c>
      <c r="KH463" s="1">
        <v>23.6</v>
      </c>
      <c r="KI463" s="1">
        <v>22.9</v>
      </c>
      <c r="KJ463" s="1">
        <v>23.7</v>
      </c>
      <c r="KK463" s="1">
        <v>23.8</v>
      </c>
      <c r="KL463" s="1">
        <v>22.8</v>
      </c>
      <c r="KM463" s="1">
        <v>22.9</v>
      </c>
      <c r="KN463" s="1">
        <v>21.6</v>
      </c>
      <c r="KO463" s="1">
        <v>22.8</v>
      </c>
      <c r="KP463" s="1">
        <v>23.5</v>
      </c>
      <c r="KQ463" s="1">
        <v>23.5</v>
      </c>
      <c r="KR463" s="1">
        <v>22.5</v>
      </c>
      <c r="KS463" s="1">
        <v>23</v>
      </c>
      <c r="KT463" s="1">
        <v>23.3</v>
      </c>
      <c r="KU463" s="1">
        <v>22.9</v>
      </c>
      <c r="KV463" s="1">
        <v>23.7</v>
      </c>
      <c r="KW463" s="1">
        <v>22.9</v>
      </c>
      <c r="KX463" s="1">
        <v>23.6</v>
      </c>
      <c r="KY463" s="1">
        <v>21.3</v>
      </c>
      <c r="KZ463" s="1">
        <v>23.6</v>
      </c>
      <c r="LA463" s="1">
        <v>23.8</v>
      </c>
      <c r="LB463" s="1">
        <v>20.8</v>
      </c>
      <c r="LC463" s="1">
        <v>22.9</v>
      </c>
      <c r="LD463" s="1">
        <v>23.5</v>
      </c>
      <c r="LE463" s="1">
        <v>22.8</v>
      </c>
      <c r="LF463" s="1">
        <v>24</v>
      </c>
      <c r="LG463" s="1">
        <v>23.5</v>
      </c>
      <c r="LH463" s="1">
        <v>23.1</v>
      </c>
      <c r="LI463" s="1">
        <v>24.3</v>
      </c>
      <c r="LJ463" s="1">
        <v>22.2</v>
      </c>
      <c r="LK463" s="1">
        <v>23.6</v>
      </c>
      <c r="LL463" s="1">
        <v>22.3</v>
      </c>
      <c r="LM463" s="1">
        <v>23.6</v>
      </c>
      <c r="LN463" s="1">
        <v>23.6</v>
      </c>
      <c r="LO463" s="1">
        <v>23.1</v>
      </c>
      <c r="LP463" s="1">
        <v>23.7</v>
      </c>
      <c r="LQ463" s="1">
        <v>21.6</v>
      </c>
      <c r="LR463" s="1">
        <v>20.2</v>
      </c>
      <c r="LS463" s="1">
        <v>20.6</v>
      </c>
      <c r="LT463" s="1">
        <v>21.9</v>
      </c>
      <c r="LU463" s="1">
        <v>21.7</v>
      </c>
      <c r="LV463" s="1">
        <v>21.5</v>
      </c>
      <c r="LW463" s="1">
        <v>22.6</v>
      </c>
      <c r="LX463" s="1">
        <v>22.3</v>
      </c>
      <c r="LY463" s="1">
        <v>22.2</v>
      </c>
      <c r="LZ463" s="1">
        <v>22.2</v>
      </c>
      <c r="MA463" s="1">
        <v>23.8</v>
      </c>
      <c r="MB463" s="1">
        <v>24.3</v>
      </c>
      <c r="MC463" s="1">
        <v>25.3</v>
      </c>
      <c r="MD463" s="1">
        <v>23.3</v>
      </c>
      <c r="ME463" s="1">
        <v>65535</v>
      </c>
      <c r="MF463" s="1">
        <v>65535</v>
      </c>
      <c r="MG463" s="1">
        <v>65535</v>
      </c>
      <c r="MH463" s="1">
        <v>65535</v>
      </c>
      <c r="MI463" s="1">
        <v>65535</v>
      </c>
      <c r="MJ463" s="1">
        <v>65535</v>
      </c>
      <c r="MK463" s="1">
        <v>65535</v>
      </c>
      <c r="ML463" s="1">
        <v>65535</v>
      </c>
      <c r="MM463" s="1">
        <v>65535</v>
      </c>
      <c r="MN463" s="1">
        <v>65535</v>
      </c>
      <c r="MO463" s="1">
        <v>65535</v>
      </c>
      <c r="MP463" s="1">
        <v>65535</v>
      </c>
      <c r="MQ463" s="1">
        <v>65535</v>
      </c>
      <c r="MR463" s="1">
        <v>65535</v>
      </c>
      <c r="MS463" s="1">
        <v>65535</v>
      </c>
      <c r="MT463" s="1">
        <v>65535</v>
      </c>
      <c r="MU463" s="1">
        <v>65535</v>
      </c>
      <c r="MV463" s="1">
        <v>65535</v>
      </c>
      <c r="MW463" s="1">
        <v>65535</v>
      </c>
      <c r="MX463" s="1">
        <v>65535</v>
      </c>
      <c r="MY463" s="1">
        <v>65535</v>
      </c>
      <c r="MZ463" s="1">
        <v>65535</v>
      </c>
      <c r="NA463" s="1">
        <v>65535</v>
      </c>
      <c r="NB463" s="1">
        <v>65535</v>
      </c>
      <c r="NC463" s="1">
        <v>65535</v>
      </c>
      <c r="ND463" s="1">
        <v>65535</v>
      </c>
      <c r="NE463" s="1">
        <v>65535</v>
      </c>
      <c r="NF463" s="1">
        <v>65535</v>
      </c>
      <c r="NG463" s="1">
        <v>65535</v>
      </c>
      <c r="NH463" s="1">
        <v>65535</v>
      </c>
      <c r="NI463" s="1">
        <v>23.9</v>
      </c>
      <c r="NJ463" s="6">
        <f t="shared" si="416"/>
        <v>0.967741935483871</v>
      </c>
      <c r="NK463" s="3">
        <f t="shared" si="417"/>
        <v>0.9642857142857143</v>
      </c>
      <c r="NL463" s="3">
        <f t="shared" si="418"/>
        <v>1</v>
      </c>
      <c r="NM463" s="3">
        <f t="shared" si="419"/>
        <v>1</v>
      </c>
      <c r="NN463" s="3">
        <f t="shared" si="420"/>
        <v>1</v>
      </c>
      <c r="NO463" s="3">
        <f t="shared" si="421"/>
        <v>1</v>
      </c>
      <c r="NP463" s="3">
        <f t="shared" si="422"/>
        <v>1</v>
      </c>
      <c r="NQ463" s="3">
        <f t="shared" si="423"/>
        <v>1</v>
      </c>
      <c r="NR463" s="3">
        <f t="shared" si="424"/>
        <v>1</v>
      </c>
      <c r="NS463" s="3">
        <f t="shared" si="425"/>
        <v>1</v>
      </c>
      <c r="NT463" s="3">
        <f t="shared" si="426"/>
        <v>1</v>
      </c>
      <c r="NU463" s="3">
        <f t="shared" si="427"/>
        <v>3.2258064516129031E-2</v>
      </c>
      <c r="NV463" s="3">
        <f t="shared" si="428"/>
        <v>0.9123287671232877</v>
      </c>
      <c r="NW463" s="5">
        <f t="shared" si="429"/>
        <v>22.476666666666667</v>
      </c>
      <c r="NX463" s="1">
        <f t="shared" si="430"/>
        <v>23.392592592592592</v>
      </c>
      <c r="NY463" s="1">
        <f t="shared" si="431"/>
        <v>24.190322580645162</v>
      </c>
      <c r="NZ463" s="1">
        <f t="shared" si="432"/>
        <v>24.683333333333334</v>
      </c>
      <c r="OA463" s="1">
        <f t="shared" si="433"/>
        <v>24.406451612903222</v>
      </c>
      <c r="OB463" s="1">
        <f t="shared" si="434"/>
        <v>24.053333333333331</v>
      </c>
      <c r="OC463" s="1">
        <f t="shared" si="435"/>
        <v>23.71935483870968</v>
      </c>
      <c r="OD463" s="1">
        <f t="shared" si="436"/>
        <v>23.687096774193545</v>
      </c>
      <c r="OE463" s="1">
        <f t="shared" si="437"/>
        <v>23.133333333333336</v>
      </c>
      <c r="OF463" s="1">
        <f t="shared" si="438"/>
        <v>23.22258064516129</v>
      </c>
      <c r="OG463" s="1">
        <f t="shared" si="439"/>
        <v>22.81</v>
      </c>
      <c r="OH463" s="1" t="e">
        <f t="shared" si="440"/>
        <v>#N/A</v>
      </c>
      <c r="OI463" s="111" t="e">
        <f>NA()</f>
        <v>#N/A</v>
      </c>
      <c r="OJ463" s="112" t="e">
        <f>NA()</f>
        <v>#N/A</v>
      </c>
      <c r="OK463" s="112" t="e">
        <f>NA()</f>
        <v>#N/A</v>
      </c>
      <c r="OL463" s="112" t="e">
        <f>NA()</f>
        <v>#N/A</v>
      </c>
      <c r="OM463" s="112" t="e">
        <f>NA()</f>
        <v>#N/A</v>
      </c>
      <c r="ON463" s="112" t="e">
        <f>NA()</f>
        <v>#N/A</v>
      </c>
      <c r="OO463" s="112" t="e">
        <f>NA()</f>
        <v>#N/A</v>
      </c>
      <c r="OP463" s="112" t="e">
        <f>NA()</f>
        <v>#N/A</v>
      </c>
      <c r="OQ463" s="112" t="e">
        <f>NA()</f>
        <v>#N/A</v>
      </c>
      <c r="OR463" s="112" t="e">
        <f>NA()</f>
        <v>#N/A</v>
      </c>
      <c r="OS463" s="112" t="e">
        <f>NA()</f>
        <v>#N/A</v>
      </c>
      <c r="OT463" s="112" t="e">
        <f>NA()</f>
        <v>#N/A</v>
      </c>
      <c r="OU463" s="5" t="e">
        <f t="shared" si="392"/>
        <v>#N/A</v>
      </c>
      <c r="OV463" s="1" t="e">
        <f t="shared" si="393"/>
        <v>#N/A</v>
      </c>
      <c r="OW463" s="1" t="e">
        <f t="shared" si="394"/>
        <v>#N/A</v>
      </c>
      <c r="OX463" s="1" t="e">
        <f t="shared" si="395"/>
        <v>#N/A</v>
      </c>
      <c r="OY463" s="1" t="e">
        <f t="shared" si="396"/>
        <v>#N/A</v>
      </c>
      <c r="OZ463" s="1" t="e">
        <f t="shared" si="397"/>
        <v>#N/A</v>
      </c>
      <c r="PA463" s="1" t="e">
        <f t="shared" si="398"/>
        <v>#N/A</v>
      </c>
      <c r="PB463" s="1" t="e">
        <f t="shared" si="399"/>
        <v>#N/A</v>
      </c>
      <c r="PC463" s="1" t="e">
        <f t="shared" si="400"/>
        <v>#N/A</v>
      </c>
      <c r="PD463" s="1" t="e">
        <f t="shared" si="401"/>
        <v>#N/A</v>
      </c>
      <c r="PE463" s="1" t="e">
        <f t="shared" si="402"/>
        <v>#N/A</v>
      </c>
      <c r="PF463" s="1" t="e">
        <f t="shared" si="403"/>
        <v>#N/A</v>
      </c>
      <c r="PG463" s="111" t="e">
        <f>NA()</f>
        <v>#N/A</v>
      </c>
      <c r="PH463" s="112" t="e">
        <f>NA()</f>
        <v>#N/A</v>
      </c>
      <c r="PI463" s="112" t="e">
        <f>NA()</f>
        <v>#N/A</v>
      </c>
      <c r="PJ463" s="112" t="e">
        <f>NA()</f>
        <v>#N/A</v>
      </c>
      <c r="PK463" s="112" t="e">
        <f>NA()</f>
        <v>#N/A</v>
      </c>
      <c r="PL463" s="112" t="e">
        <f>NA()</f>
        <v>#N/A</v>
      </c>
      <c r="PM463" s="112" t="e">
        <f>NA()</f>
        <v>#N/A</v>
      </c>
      <c r="PN463" s="112" t="e">
        <f>NA()</f>
        <v>#N/A</v>
      </c>
      <c r="PO463" s="112" t="e">
        <f>NA()</f>
        <v>#N/A</v>
      </c>
      <c r="PP463" s="112" t="e">
        <f>NA()</f>
        <v>#N/A</v>
      </c>
      <c r="PQ463" s="112" t="e">
        <f>NA()</f>
        <v>#N/A</v>
      </c>
      <c r="PR463" s="137" t="e">
        <f>NA()</f>
        <v>#N/A</v>
      </c>
      <c r="PS463" s="5">
        <f t="array" ref="PS463">+IF(ISERROR($NW463)=FALSE,MIN(IF($H463:$AL463&lt;65534,$H463:$AL463,"")),NA())</f>
        <v>19.899999999999999</v>
      </c>
      <c r="PT463" s="1">
        <f t="array" ref="PT463">+IF(ISERROR($NX463)=FALSE,MIN(IF($AM463:$BN463&lt;65534,$AM463:$BN463,"")),NA())</f>
        <v>21.1</v>
      </c>
      <c r="PU463" s="1">
        <f t="array" ref="PU463">+IF(ISERROR($NY463)=FALSE,MIN(IF($BP463:$CT463&lt;65534,$BP463:$CT463,"")),NA())</f>
        <v>22.3</v>
      </c>
      <c r="PV463" s="1">
        <f t="array" ref="PV463">+IF(ISERROR($NZ463)=FALSE,MIN(IF($CU463:$DX463&lt;65534,$CU463:$DX463,"")),NA())</f>
        <v>22.8</v>
      </c>
      <c r="PW463" s="1">
        <f t="array" ref="PW463">+IF(ISERROR($OA463)=FALSE,MIN(IF($DY463:$FC463&lt;65534,$DY463:$FC463,"")),NA())</f>
        <v>21.8</v>
      </c>
      <c r="PX463" s="1">
        <f t="array" ref="PX463">+IF(ISERROR($OB463)=FALSE,MIN(IF($FD463:$GG463&lt;65534,$FD463:$GG463,"")),NA())</f>
        <v>20.8</v>
      </c>
      <c r="PY463" s="1">
        <f t="array" ref="PY463">+IF(ISERROR($OC463)=FALSE,MIN(IF($GH463:$HL463&lt;65534,$GH463:$HL463,"")),NA())</f>
        <v>21.2</v>
      </c>
      <c r="PZ463" s="1">
        <f t="array" ref="PZ463">+IF(ISERROR($OD463)=FALSE,MIN(IF($HM463:$IQ463&lt;65534,$HM463:$IQ463,"")),NA())</f>
        <v>21.5</v>
      </c>
      <c r="QA463" s="1">
        <f t="array" ref="QA463">+IF(ISERROR($OE463)=FALSE,MIN(IF($IR463:$JU463&lt;65534,$IR463:$JU463,"")),NA())</f>
        <v>20.8</v>
      </c>
      <c r="QB463" s="1">
        <f t="array" ref="QB463">+IF(ISERROR($OF463)=FALSE,MIN(IF($JV463:$KZ463&lt;65534,$JV463:$KZ463,"")),NA())</f>
        <v>21.3</v>
      </c>
      <c r="QC463" s="1">
        <f t="array" ref="QC463">+IF(ISERROR($OG463)=FALSE,MIN(IF($LA463:$MD463&lt;65534,$LA463:$MD463,"")),NA())</f>
        <v>20.2</v>
      </c>
      <c r="QD463" s="1" t="e">
        <f t="array" ref="QD463">+IF(ISERROR($OH463)=FALSE,MIN(IF($ME463:$NI463&lt;65534,$ME463:$NI463,"")),NA())</f>
        <v>#N/A</v>
      </c>
      <c r="QE463" s="5" t="e">
        <f t="shared" si="404"/>
        <v>#N/A</v>
      </c>
      <c r="QF463" s="1" t="e">
        <f t="shared" si="405"/>
        <v>#N/A</v>
      </c>
      <c r="QG463" s="1" t="e">
        <f t="shared" si="406"/>
        <v>#N/A</v>
      </c>
      <c r="QH463" s="1" t="e">
        <f t="shared" si="407"/>
        <v>#N/A</v>
      </c>
      <c r="QI463" s="1" t="e">
        <f t="shared" si="408"/>
        <v>#N/A</v>
      </c>
      <c r="QJ463" s="1" t="e">
        <f t="shared" si="409"/>
        <v>#N/A</v>
      </c>
      <c r="QK463" s="1" t="e">
        <f t="shared" si="410"/>
        <v>#N/A</v>
      </c>
      <c r="QL463" s="1" t="e">
        <f t="shared" si="411"/>
        <v>#N/A</v>
      </c>
      <c r="QM463" s="1" t="e">
        <f t="shared" si="412"/>
        <v>#N/A</v>
      </c>
      <c r="QN463" s="1" t="e">
        <f t="shared" si="413"/>
        <v>#N/A</v>
      </c>
      <c r="QO463" s="1" t="e">
        <f t="shared" si="414"/>
        <v>#N/A</v>
      </c>
      <c r="QP463" s="1" t="e">
        <f t="shared" si="415"/>
        <v>#N/A</v>
      </c>
      <c r="QQ463" s="5" t="s">
        <v>893</v>
      </c>
    </row>
    <row r="464" spans="1:459" s="1" customFormat="1" x14ac:dyDescent="0.2">
      <c r="A464" s="107">
        <v>25025380</v>
      </c>
      <c r="B464" s="108">
        <v>-75.044722222222219</v>
      </c>
      <c r="C464" s="108">
        <v>9.1638888888888896</v>
      </c>
      <c r="D464" s="109">
        <v>20</v>
      </c>
      <c r="E464" s="110" t="s">
        <v>821</v>
      </c>
      <c r="F464" s="110" t="s">
        <v>57</v>
      </c>
      <c r="G464" s="110" t="s">
        <v>10</v>
      </c>
      <c r="H464" s="1">
        <v>65535</v>
      </c>
      <c r="I464" s="1">
        <v>65535</v>
      </c>
      <c r="J464" s="1">
        <v>65535</v>
      </c>
      <c r="K464" s="1">
        <v>65535</v>
      </c>
      <c r="L464" s="1">
        <v>65535</v>
      </c>
      <c r="M464" s="1">
        <v>65535</v>
      </c>
      <c r="N464" s="1">
        <v>65535</v>
      </c>
      <c r="O464" s="1">
        <v>65535</v>
      </c>
      <c r="P464" s="1">
        <v>65535</v>
      </c>
      <c r="Q464" s="1">
        <v>65535</v>
      </c>
      <c r="R464" s="1">
        <v>65535</v>
      </c>
      <c r="S464" s="1">
        <v>65535</v>
      </c>
      <c r="T464" s="1">
        <v>65535</v>
      </c>
      <c r="U464" s="1">
        <v>65535</v>
      </c>
      <c r="V464" s="1">
        <v>65535</v>
      </c>
      <c r="W464" s="1">
        <v>65535</v>
      </c>
      <c r="X464" s="1">
        <v>65535</v>
      </c>
      <c r="Y464" s="1">
        <v>65535</v>
      </c>
      <c r="Z464" s="1">
        <v>65535</v>
      </c>
      <c r="AA464" s="1">
        <v>65535</v>
      </c>
      <c r="AB464" s="1">
        <v>65535</v>
      </c>
      <c r="AC464" s="1">
        <v>65535</v>
      </c>
      <c r="AD464" s="1">
        <v>65535</v>
      </c>
      <c r="AE464" s="1">
        <v>65535</v>
      </c>
      <c r="AF464" s="1">
        <v>65535</v>
      </c>
      <c r="AG464" s="1">
        <v>65535</v>
      </c>
      <c r="AH464" s="1">
        <v>65535</v>
      </c>
      <c r="AI464" s="1">
        <v>65535</v>
      </c>
      <c r="AJ464" s="1">
        <v>65535</v>
      </c>
      <c r="AK464" s="1">
        <v>65535</v>
      </c>
      <c r="AL464" s="1">
        <v>65535</v>
      </c>
      <c r="AM464" s="1">
        <v>65535</v>
      </c>
      <c r="AN464" s="1">
        <v>65535</v>
      </c>
      <c r="AO464" s="1">
        <v>65535</v>
      </c>
      <c r="AP464" s="1">
        <v>65535</v>
      </c>
      <c r="AQ464" s="1">
        <v>65535</v>
      </c>
      <c r="AR464" s="1">
        <v>65535</v>
      </c>
      <c r="AS464" s="1">
        <v>65535</v>
      </c>
      <c r="AT464" s="1">
        <v>65535</v>
      </c>
      <c r="AU464" s="1">
        <v>65535</v>
      </c>
      <c r="AV464" s="1">
        <v>65535</v>
      </c>
      <c r="AW464" s="1">
        <v>65535</v>
      </c>
      <c r="AX464" s="1">
        <v>65535</v>
      </c>
      <c r="AY464" s="1">
        <v>65535</v>
      </c>
      <c r="AZ464" s="1">
        <v>65535</v>
      </c>
      <c r="BA464" s="1">
        <v>65535</v>
      </c>
      <c r="BB464" s="1">
        <v>65535</v>
      </c>
      <c r="BC464" s="1">
        <v>65535</v>
      </c>
      <c r="BD464" s="1">
        <v>65535</v>
      </c>
      <c r="BE464" s="1">
        <v>65535</v>
      </c>
      <c r="BF464" s="1">
        <v>65535</v>
      </c>
      <c r="BG464" s="1">
        <v>65535</v>
      </c>
      <c r="BH464" s="1">
        <v>65535</v>
      </c>
      <c r="BI464" s="1">
        <v>65535</v>
      </c>
      <c r="BJ464" s="1">
        <v>65535</v>
      </c>
      <c r="BK464" s="1">
        <v>65535</v>
      </c>
      <c r="BL464" s="1">
        <v>65535</v>
      </c>
      <c r="BM464" s="1">
        <v>65535</v>
      </c>
      <c r="BN464" s="1">
        <v>65535</v>
      </c>
      <c r="BO464" s="102"/>
      <c r="BP464" s="1">
        <v>65535</v>
      </c>
      <c r="BQ464" s="1">
        <v>65535</v>
      </c>
      <c r="BR464" s="1">
        <v>65535</v>
      </c>
      <c r="BS464" s="1">
        <v>65535</v>
      </c>
      <c r="BT464" s="1">
        <v>65535</v>
      </c>
      <c r="BU464" s="1">
        <v>65535</v>
      </c>
      <c r="BV464" s="1">
        <v>65535</v>
      </c>
      <c r="BW464" s="1">
        <v>65535</v>
      </c>
      <c r="BX464" s="1">
        <v>65535</v>
      </c>
      <c r="BY464" s="1">
        <v>65535</v>
      </c>
      <c r="BZ464" s="1">
        <v>65535</v>
      </c>
      <c r="CA464" s="1">
        <v>65535</v>
      </c>
      <c r="CB464" s="1">
        <v>65535</v>
      </c>
      <c r="CC464" s="1">
        <v>65535</v>
      </c>
      <c r="CD464" s="1">
        <v>65535</v>
      </c>
      <c r="CE464" s="1">
        <v>65535</v>
      </c>
      <c r="CF464" s="1">
        <v>65535</v>
      </c>
      <c r="CG464" s="1">
        <v>65535</v>
      </c>
      <c r="CH464" s="1">
        <v>65535</v>
      </c>
      <c r="CI464" s="1">
        <v>65535</v>
      </c>
      <c r="CJ464" s="1">
        <v>65535</v>
      </c>
      <c r="CK464" s="1">
        <v>65535</v>
      </c>
      <c r="CL464" s="1">
        <v>65535</v>
      </c>
      <c r="CM464" s="1">
        <v>65535</v>
      </c>
      <c r="CN464" s="1">
        <v>65535</v>
      </c>
      <c r="CO464" s="1">
        <v>65535</v>
      </c>
      <c r="CP464" s="1">
        <v>65535</v>
      </c>
      <c r="CQ464" s="1">
        <v>65535</v>
      </c>
      <c r="CR464" s="1">
        <v>65535</v>
      </c>
      <c r="CS464" s="1">
        <v>65535</v>
      </c>
      <c r="CT464" s="1">
        <v>65535</v>
      </c>
      <c r="CU464" s="1">
        <v>65535</v>
      </c>
      <c r="CV464" s="1">
        <v>65535</v>
      </c>
      <c r="CW464" s="1">
        <v>65535</v>
      </c>
      <c r="CX464" s="1">
        <v>65535</v>
      </c>
      <c r="CY464" s="1">
        <v>65535</v>
      </c>
      <c r="CZ464" s="1">
        <v>65535</v>
      </c>
      <c r="DA464" s="1">
        <v>65535</v>
      </c>
      <c r="DB464" s="1">
        <v>65535</v>
      </c>
      <c r="DC464" s="1">
        <v>65535</v>
      </c>
      <c r="DD464" s="1">
        <v>65535</v>
      </c>
      <c r="DE464" s="1">
        <v>65535</v>
      </c>
      <c r="DF464" s="1">
        <v>65535</v>
      </c>
      <c r="DG464" s="1">
        <v>65535</v>
      </c>
      <c r="DH464" s="1">
        <v>65535</v>
      </c>
      <c r="DI464" s="1">
        <v>65535</v>
      </c>
      <c r="DJ464" s="1">
        <v>65535</v>
      </c>
      <c r="DK464" s="1">
        <v>65535</v>
      </c>
      <c r="DL464" s="1">
        <v>65535</v>
      </c>
      <c r="DM464" s="1">
        <v>65535</v>
      </c>
      <c r="DN464" s="1">
        <v>65535</v>
      </c>
      <c r="DO464" s="1">
        <v>65535</v>
      </c>
      <c r="DP464" s="1">
        <v>65535</v>
      </c>
      <c r="DQ464" s="1">
        <v>65535</v>
      </c>
      <c r="DR464" s="1">
        <v>65535</v>
      </c>
      <c r="DS464" s="1">
        <v>65535</v>
      </c>
      <c r="DT464" s="1">
        <v>65535</v>
      </c>
      <c r="DU464" s="1">
        <v>65535</v>
      </c>
      <c r="DV464" s="1">
        <v>65535</v>
      </c>
      <c r="DW464" s="1">
        <v>65535</v>
      </c>
      <c r="DX464" s="1">
        <v>65535</v>
      </c>
      <c r="DY464" s="1">
        <v>65535</v>
      </c>
      <c r="DZ464" s="1">
        <v>65535</v>
      </c>
      <c r="EA464" s="1">
        <v>65535</v>
      </c>
      <c r="EB464" s="1">
        <v>65535</v>
      </c>
      <c r="EC464" s="1">
        <v>65535</v>
      </c>
      <c r="ED464" s="1">
        <v>65535</v>
      </c>
      <c r="EE464" s="1">
        <v>65535</v>
      </c>
      <c r="EF464" s="1">
        <v>65535</v>
      </c>
      <c r="EG464" s="1">
        <v>65535</v>
      </c>
      <c r="EH464" s="1">
        <v>65535</v>
      </c>
      <c r="EI464" s="1">
        <v>65535</v>
      </c>
      <c r="EJ464" s="1">
        <v>65535</v>
      </c>
      <c r="EK464" s="1">
        <v>65535</v>
      </c>
      <c r="EL464" s="1">
        <v>65535</v>
      </c>
      <c r="EM464" s="1">
        <v>65535</v>
      </c>
      <c r="EN464" s="1">
        <v>65535</v>
      </c>
      <c r="EO464" s="1">
        <v>65535</v>
      </c>
      <c r="EP464" s="1">
        <v>65535</v>
      </c>
      <c r="EQ464" s="1">
        <v>65535</v>
      </c>
      <c r="ER464" s="1">
        <v>65535</v>
      </c>
      <c r="ES464" s="1">
        <v>65535</v>
      </c>
      <c r="ET464" s="1">
        <v>65535</v>
      </c>
      <c r="EU464" s="1">
        <v>65535</v>
      </c>
      <c r="EV464" s="1">
        <v>65535</v>
      </c>
      <c r="EW464" s="1">
        <v>65535</v>
      </c>
      <c r="EX464" s="1">
        <v>65535</v>
      </c>
      <c r="EY464" s="1">
        <v>65535</v>
      </c>
      <c r="EZ464" s="1">
        <v>65535</v>
      </c>
      <c r="FA464" s="1">
        <v>65535</v>
      </c>
      <c r="FB464" s="1">
        <v>65535</v>
      </c>
      <c r="FC464" s="1">
        <v>65535</v>
      </c>
      <c r="FD464" s="1">
        <v>65535</v>
      </c>
      <c r="FE464" s="1">
        <v>65535</v>
      </c>
      <c r="FF464" s="1">
        <v>65535</v>
      </c>
      <c r="FG464" s="1">
        <v>65535</v>
      </c>
      <c r="FH464" s="1">
        <v>65535</v>
      </c>
      <c r="FI464" s="1">
        <v>65535</v>
      </c>
      <c r="FJ464" s="1">
        <v>65535</v>
      </c>
      <c r="FK464" s="1">
        <v>65535</v>
      </c>
      <c r="FL464" s="1">
        <v>65535</v>
      </c>
      <c r="FM464" s="1">
        <v>65535</v>
      </c>
      <c r="FN464" s="1">
        <v>65535</v>
      </c>
      <c r="FO464" s="1">
        <v>65535</v>
      </c>
      <c r="FP464" s="1">
        <v>65535</v>
      </c>
      <c r="FQ464" s="1">
        <v>65535</v>
      </c>
      <c r="FR464" s="1">
        <v>65535</v>
      </c>
      <c r="FS464" s="1">
        <v>65535</v>
      </c>
      <c r="FT464" s="1">
        <v>65535</v>
      </c>
      <c r="FU464" s="1">
        <v>65535</v>
      </c>
      <c r="FV464" s="1">
        <v>65535</v>
      </c>
      <c r="FW464" s="1">
        <v>65535</v>
      </c>
      <c r="FX464" s="1">
        <v>65535</v>
      </c>
      <c r="FY464" s="1">
        <v>65535</v>
      </c>
      <c r="FZ464" s="1">
        <v>65535</v>
      </c>
      <c r="GA464" s="1">
        <v>65535</v>
      </c>
      <c r="GB464" s="1">
        <v>65535</v>
      </c>
      <c r="GC464" s="1">
        <v>65535</v>
      </c>
      <c r="GD464" s="1">
        <v>65535</v>
      </c>
      <c r="GE464" s="1">
        <v>65535</v>
      </c>
      <c r="GF464" s="1">
        <v>65535</v>
      </c>
      <c r="GG464" s="1">
        <v>65535</v>
      </c>
      <c r="GH464" s="1">
        <v>65535</v>
      </c>
      <c r="GI464" s="1">
        <v>65535</v>
      </c>
      <c r="GJ464" s="1">
        <v>65535</v>
      </c>
      <c r="GK464" s="1">
        <v>65535</v>
      </c>
      <c r="GL464" s="1">
        <v>65535</v>
      </c>
      <c r="GM464" s="1">
        <v>65535</v>
      </c>
      <c r="GN464" s="1">
        <v>65535</v>
      </c>
      <c r="GO464" s="1">
        <v>65535</v>
      </c>
      <c r="GP464" s="1">
        <v>65535</v>
      </c>
      <c r="GQ464" s="1">
        <v>65535</v>
      </c>
      <c r="GR464" s="1">
        <v>65535</v>
      </c>
      <c r="GS464" s="1">
        <v>65535</v>
      </c>
      <c r="GT464" s="1">
        <v>65535</v>
      </c>
      <c r="GU464" s="1">
        <v>65535</v>
      </c>
      <c r="GV464" s="1">
        <v>65535</v>
      </c>
      <c r="GW464" s="1">
        <v>65535</v>
      </c>
      <c r="GX464" s="1">
        <v>65535</v>
      </c>
      <c r="GY464" s="1">
        <v>65535</v>
      </c>
      <c r="GZ464" s="1">
        <v>65535</v>
      </c>
      <c r="HA464" s="1">
        <v>65535</v>
      </c>
      <c r="HB464" s="1">
        <v>65535</v>
      </c>
      <c r="HC464" s="1">
        <v>65535</v>
      </c>
      <c r="HD464" s="1">
        <v>65535</v>
      </c>
      <c r="HE464" s="1">
        <v>65535</v>
      </c>
      <c r="HF464" s="1">
        <v>65535</v>
      </c>
      <c r="HG464" s="1">
        <v>65535</v>
      </c>
      <c r="HH464" s="1">
        <v>65535</v>
      </c>
      <c r="HI464" s="1">
        <v>65535</v>
      </c>
      <c r="HJ464" s="1">
        <v>65535</v>
      </c>
      <c r="HK464" s="1">
        <v>65535</v>
      </c>
      <c r="HL464" s="1">
        <v>65535</v>
      </c>
      <c r="HM464" s="1">
        <v>65535</v>
      </c>
      <c r="HN464" s="1">
        <v>65535</v>
      </c>
      <c r="HO464" s="1">
        <v>65535</v>
      </c>
      <c r="HP464" s="1">
        <v>65535</v>
      </c>
      <c r="HQ464" s="1">
        <v>65535</v>
      </c>
      <c r="HR464" s="1">
        <v>65535</v>
      </c>
      <c r="HS464" s="1">
        <v>65535</v>
      </c>
      <c r="HT464" s="1">
        <v>65535</v>
      </c>
      <c r="HU464" s="1">
        <v>65535</v>
      </c>
      <c r="HV464" s="1">
        <v>65535</v>
      </c>
      <c r="HW464" s="1">
        <v>65535</v>
      </c>
      <c r="HX464" s="1">
        <v>65535</v>
      </c>
      <c r="HY464" s="1">
        <v>65535</v>
      </c>
      <c r="HZ464" s="1">
        <v>65535</v>
      </c>
      <c r="IA464" s="1">
        <v>65535</v>
      </c>
      <c r="IB464" s="1">
        <v>65535</v>
      </c>
      <c r="IC464" s="1">
        <v>65535</v>
      </c>
      <c r="ID464" s="1">
        <v>65535</v>
      </c>
      <c r="IE464" s="1">
        <v>65535</v>
      </c>
      <c r="IF464" s="1">
        <v>65535</v>
      </c>
      <c r="IG464" s="1">
        <v>65535</v>
      </c>
      <c r="IH464" s="1">
        <v>65535</v>
      </c>
      <c r="II464" s="1">
        <v>65535</v>
      </c>
      <c r="IJ464" s="1">
        <v>65535</v>
      </c>
      <c r="IK464" s="1">
        <v>65535</v>
      </c>
      <c r="IL464" s="1">
        <v>65535</v>
      </c>
      <c r="IM464" s="1">
        <v>65535</v>
      </c>
      <c r="IN464" s="1">
        <v>65535</v>
      </c>
      <c r="IO464" s="1">
        <v>65535</v>
      </c>
      <c r="IP464" s="1">
        <v>65535</v>
      </c>
      <c r="IQ464" s="1">
        <v>65535</v>
      </c>
      <c r="IR464" s="1">
        <v>65535</v>
      </c>
      <c r="IS464" s="1">
        <v>65535</v>
      </c>
      <c r="IT464" s="1">
        <v>65535</v>
      </c>
      <c r="IU464" s="1">
        <v>65535</v>
      </c>
      <c r="IV464" s="1">
        <v>65535</v>
      </c>
      <c r="IW464" s="1">
        <v>65535</v>
      </c>
      <c r="IX464" s="1">
        <v>65535</v>
      </c>
      <c r="IY464" s="1">
        <v>65535</v>
      </c>
      <c r="IZ464" s="1">
        <v>65535</v>
      </c>
      <c r="JA464" s="1">
        <v>65535</v>
      </c>
      <c r="JB464" s="1">
        <v>65535</v>
      </c>
      <c r="JC464" s="1">
        <v>65535</v>
      </c>
      <c r="JD464" s="1">
        <v>65535</v>
      </c>
      <c r="JE464" s="1">
        <v>65535</v>
      </c>
      <c r="JF464" s="1">
        <v>65535</v>
      </c>
      <c r="JG464" s="1">
        <v>65535</v>
      </c>
      <c r="JH464" s="1">
        <v>65535</v>
      </c>
      <c r="JI464" s="1">
        <v>65535</v>
      </c>
      <c r="JJ464" s="1">
        <v>65535</v>
      </c>
      <c r="JK464" s="1">
        <v>65535</v>
      </c>
      <c r="JL464" s="1">
        <v>65535</v>
      </c>
      <c r="JM464" s="1">
        <v>65535</v>
      </c>
      <c r="JN464" s="1">
        <v>65535</v>
      </c>
      <c r="JO464" s="1">
        <v>65535</v>
      </c>
      <c r="JP464" s="1">
        <v>65535</v>
      </c>
      <c r="JQ464" s="1">
        <v>65535</v>
      </c>
      <c r="JR464" s="1">
        <v>65535</v>
      </c>
      <c r="JS464" s="1">
        <v>65535</v>
      </c>
      <c r="JT464" s="1">
        <v>23.8</v>
      </c>
      <c r="JU464" s="1">
        <v>25.4</v>
      </c>
      <c r="JV464" s="1">
        <v>24.7</v>
      </c>
      <c r="JW464" s="1">
        <v>25.9</v>
      </c>
      <c r="JX464" s="1">
        <v>23.6</v>
      </c>
      <c r="JY464" s="1">
        <v>23.6</v>
      </c>
      <c r="JZ464" s="1">
        <v>17</v>
      </c>
      <c r="KA464" s="1">
        <v>23.7</v>
      </c>
      <c r="KB464" s="1">
        <v>22.3</v>
      </c>
      <c r="KC464" s="1">
        <v>24.7</v>
      </c>
      <c r="KD464" s="1">
        <v>22.4</v>
      </c>
      <c r="KE464" s="1">
        <v>23.3</v>
      </c>
      <c r="KF464" s="1">
        <v>24.1</v>
      </c>
      <c r="KG464" s="1">
        <v>22.5</v>
      </c>
      <c r="KH464" s="1">
        <v>23.9</v>
      </c>
      <c r="KI464" s="1">
        <v>21.1</v>
      </c>
      <c r="KJ464" s="1">
        <v>24.5</v>
      </c>
      <c r="KK464" s="1">
        <v>25</v>
      </c>
      <c r="KL464" s="1">
        <v>24.6</v>
      </c>
      <c r="KM464" s="1">
        <v>23.7</v>
      </c>
      <c r="KN464" s="1">
        <v>22.1</v>
      </c>
      <c r="KO464" s="1">
        <v>23.5</v>
      </c>
      <c r="KP464" s="1">
        <v>21.7</v>
      </c>
      <c r="KQ464" s="1">
        <v>24</v>
      </c>
      <c r="KR464" s="1">
        <v>23.5</v>
      </c>
      <c r="KS464" s="1">
        <v>65535</v>
      </c>
      <c r="KT464" s="1">
        <v>65535</v>
      </c>
      <c r="KU464" s="1">
        <v>65535</v>
      </c>
      <c r="KV464" s="1">
        <v>65535</v>
      </c>
      <c r="KW464" s="1">
        <v>65535</v>
      </c>
      <c r="KX464" s="1">
        <v>65535</v>
      </c>
      <c r="KY464" s="1">
        <v>65535</v>
      </c>
      <c r="KZ464" s="1">
        <v>65535</v>
      </c>
      <c r="LA464" s="1">
        <v>65535</v>
      </c>
      <c r="LB464" s="1">
        <v>65535</v>
      </c>
      <c r="LC464" s="1">
        <v>65535</v>
      </c>
      <c r="LD464" s="1">
        <v>65535</v>
      </c>
      <c r="LE464" s="1">
        <v>65535</v>
      </c>
      <c r="LF464" s="1">
        <v>65535</v>
      </c>
      <c r="LG464" s="1">
        <v>65535</v>
      </c>
      <c r="LH464" s="1">
        <v>65535</v>
      </c>
      <c r="LI464" s="1">
        <v>65535</v>
      </c>
      <c r="LJ464" s="1">
        <v>65535</v>
      </c>
      <c r="LK464" s="1">
        <v>65535</v>
      </c>
      <c r="LL464" s="1">
        <v>65535</v>
      </c>
      <c r="LM464" s="1">
        <v>65535</v>
      </c>
      <c r="LN464" s="1">
        <v>65535</v>
      </c>
      <c r="LO464" s="1">
        <v>65535</v>
      </c>
      <c r="LP464" s="1">
        <v>65535</v>
      </c>
      <c r="LQ464" s="1">
        <v>65535</v>
      </c>
      <c r="LR464" s="1">
        <v>65535</v>
      </c>
      <c r="LS464" s="1">
        <v>65535</v>
      </c>
      <c r="LT464" s="1">
        <v>65535</v>
      </c>
      <c r="LU464" s="1">
        <v>65535</v>
      </c>
      <c r="LV464" s="1">
        <v>65535</v>
      </c>
      <c r="LW464" s="1">
        <v>65535</v>
      </c>
      <c r="LX464" s="1">
        <v>65535</v>
      </c>
      <c r="LY464" s="1">
        <v>65535</v>
      </c>
      <c r="LZ464" s="1">
        <v>65535</v>
      </c>
      <c r="MA464" s="1">
        <v>65535</v>
      </c>
      <c r="MB464" s="1">
        <v>65535</v>
      </c>
      <c r="MC464" s="1">
        <v>65535</v>
      </c>
      <c r="MD464" s="1">
        <v>65535</v>
      </c>
      <c r="ME464" s="1">
        <v>65535</v>
      </c>
      <c r="MF464" s="1">
        <v>65535</v>
      </c>
      <c r="MG464" s="1">
        <v>65535</v>
      </c>
      <c r="MH464" s="1">
        <v>65535</v>
      </c>
      <c r="MI464" s="1">
        <v>65535</v>
      </c>
      <c r="MJ464" s="1">
        <v>65535</v>
      </c>
      <c r="MK464" s="1">
        <v>65535</v>
      </c>
      <c r="ML464" s="1">
        <v>65535</v>
      </c>
      <c r="MM464" s="1">
        <v>65535</v>
      </c>
      <c r="MN464" s="1">
        <v>65535</v>
      </c>
      <c r="MO464" s="1">
        <v>65535</v>
      </c>
      <c r="MP464" s="1">
        <v>65535</v>
      </c>
      <c r="MQ464" s="1">
        <v>65535</v>
      </c>
      <c r="MR464" s="1">
        <v>65535</v>
      </c>
      <c r="MS464" s="1">
        <v>65535</v>
      </c>
      <c r="MT464" s="1">
        <v>65535</v>
      </c>
      <c r="MU464" s="1">
        <v>65535</v>
      </c>
      <c r="MV464" s="1">
        <v>65535</v>
      </c>
      <c r="MW464" s="1">
        <v>65535</v>
      </c>
      <c r="MX464" s="1">
        <v>65535</v>
      </c>
      <c r="MY464" s="1">
        <v>65535</v>
      </c>
      <c r="MZ464" s="1">
        <v>65535</v>
      </c>
      <c r="NA464" s="1">
        <v>65535</v>
      </c>
      <c r="NB464" s="1">
        <v>65535</v>
      </c>
      <c r="NC464" s="1">
        <v>65535</v>
      </c>
      <c r="ND464" s="1">
        <v>65535</v>
      </c>
      <c r="NE464" s="1">
        <v>65535</v>
      </c>
      <c r="NF464" s="1">
        <v>65535</v>
      </c>
      <c r="NG464" s="1">
        <v>65535</v>
      </c>
      <c r="NH464" s="1">
        <v>65535</v>
      </c>
      <c r="NI464" s="1">
        <v>65535</v>
      </c>
      <c r="NJ464" s="6">
        <f t="shared" si="416"/>
        <v>0</v>
      </c>
      <c r="NK464" s="3">
        <f t="shared" si="417"/>
        <v>0</v>
      </c>
      <c r="NL464" s="3">
        <f t="shared" si="418"/>
        <v>0</v>
      </c>
      <c r="NM464" s="3">
        <f t="shared" si="419"/>
        <v>0</v>
      </c>
      <c r="NN464" s="3">
        <f t="shared" si="420"/>
        <v>0</v>
      </c>
      <c r="NO464" s="3">
        <f t="shared" si="421"/>
        <v>0</v>
      </c>
      <c r="NP464" s="3">
        <f t="shared" si="422"/>
        <v>0</v>
      </c>
      <c r="NQ464" s="3">
        <f t="shared" si="423"/>
        <v>0</v>
      </c>
      <c r="NR464" s="3">
        <f t="shared" si="424"/>
        <v>6.6666666666666666E-2</v>
      </c>
      <c r="NS464" s="3">
        <f t="shared" si="425"/>
        <v>0.74193548387096775</v>
      </c>
      <c r="NT464" s="3">
        <f t="shared" si="426"/>
        <v>0</v>
      </c>
      <c r="NU464" s="3">
        <f t="shared" si="427"/>
        <v>0</v>
      </c>
      <c r="NV464" s="3">
        <f t="shared" si="428"/>
        <v>6.8493150684931503E-2</v>
      </c>
      <c r="NW464" s="5" t="e">
        <f t="shared" si="429"/>
        <v>#N/A</v>
      </c>
      <c r="NX464" s="1" t="e">
        <f t="shared" si="430"/>
        <v>#N/A</v>
      </c>
      <c r="NY464" s="1" t="e">
        <f t="shared" si="431"/>
        <v>#N/A</v>
      </c>
      <c r="NZ464" s="1" t="e">
        <f t="shared" si="432"/>
        <v>#N/A</v>
      </c>
      <c r="OA464" s="1" t="e">
        <f t="shared" si="433"/>
        <v>#N/A</v>
      </c>
      <c r="OB464" s="1" t="e">
        <f t="shared" si="434"/>
        <v>#N/A</v>
      </c>
      <c r="OC464" s="1" t="e">
        <f t="shared" si="435"/>
        <v>#N/A</v>
      </c>
      <c r="OD464" s="1" t="e">
        <f t="shared" si="436"/>
        <v>#N/A</v>
      </c>
      <c r="OE464" s="1" t="e">
        <f t="shared" si="437"/>
        <v>#N/A</v>
      </c>
      <c r="OF464" s="1">
        <f t="shared" si="438"/>
        <v>23.278260869565216</v>
      </c>
      <c r="OG464" s="1" t="e">
        <f t="shared" si="439"/>
        <v>#N/A</v>
      </c>
      <c r="OH464" s="1" t="e">
        <f t="shared" si="440"/>
        <v>#N/A</v>
      </c>
      <c r="OI464" s="111" t="e">
        <f>NA()</f>
        <v>#N/A</v>
      </c>
      <c r="OJ464" s="112" t="e">
        <f>NA()</f>
        <v>#N/A</v>
      </c>
      <c r="OK464" s="112" t="e">
        <f>NA()</f>
        <v>#N/A</v>
      </c>
      <c r="OL464" s="112" t="e">
        <f>NA()</f>
        <v>#N/A</v>
      </c>
      <c r="OM464" s="112" t="e">
        <f>NA()</f>
        <v>#N/A</v>
      </c>
      <c r="ON464" s="112" t="e">
        <f>NA()</f>
        <v>#N/A</v>
      </c>
      <c r="OO464" s="112" t="e">
        <f>NA()</f>
        <v>#N/A</v>
      </c>
      <c r="OP464" s="112" t="e">
        <f>NA()</f>
        <v>#N/A</v>
      </c>
      <c r="OQ464" s="112" t="e">
        <f>NA()</f>
        <v>#N/A</v>
      </c>
      <c r="OR464" s="112" t="e">
        <f>NA()</f>
        <v>#N/A</v>
      </c>
      <c r="OS464" s="112" t="e">
        <f>NA()</f>
        <v>#N/A</v>
      </c>
      <c r="OT464" s="112" t="e">
        <f>NA()</f>
        <v>#N/A</v>
      </c>
      <c r="OU464" s="5" t="e">
        <f t="shared" si="392"/>
        <v>#N/A</v>
      </c>
      <c r="OV464" s="1" t="e">
        <f t="shared" si="393"/>
        <v>#N/A</v>
      </c>
      <c r="OW464" s="1" t="e">
        <f t="shared" si="394"/>
        <v>#N/A</v>
      </c>
      <c r="OX464" s="1" t="e">
        <f t="shared" si="395"/>
        <v>#N/A</v>
      </c>
      <c r="OY464" s="1" t="e">
        <f t="shared" si="396"/>
        <v>#N/A</v>
      </c>
      <c r="OZ464" s="1" t="e">
        <f t="shared" si="397"/>
        <v>#N/A</v>
      </c>
      <c r="PA464" s="1" t="e">
        <f t="shared" si="398"/>
        <v>#N/A</v>
      </c>
      <c r="PB464" s="1" t="e">
        <f t="shared" si="399"/>
        <v>#N/A</v>
      </c>
      <c r="PC464" s="1" t="e">
        <f t="shared" si="400"/>
        <v>#N/A</v>
      </c>
      <c r="PD464" s="1" t="e">
        <f t="shared" si="401"/>
        <v>#N/A</v>
      </c>
      <c r="PE464" s="1" t="e">
        <f t="shared" si="402"/>
        <v>#N/A</v>
      </c>
      <c r="PF464" s="1" t="e">
        <f t="shared" si="403"/>
        <v>#N/A</v>
      </c>
      <c r="PG464" s="111" t="e">
        <f>NA()</f>
        <v>#N/A</v>
      </c>
      <c r="PH464" s="112" t="e">
        <f>NA()</f>
        <v>#N/A</v>
      </c>
      <c r="PI464" s="112" t="e">
        <f>NA()</f>
        <v>#N/A</v>
      </c>
      <c r="PJ464" s="112" t="e">
        <f>NA()</f>
        <v>#N/A</v>
      </c>
      <c r="PK464" s="112" t="e">
        <f>NA()</f>
        <v>#N/A</v>
      </c>
      <c r="PL464" s="112" t="e">
        <f>NA()</f>
        <v>#N/A</v>
      </c>
      <c r="PM464" s="112" t="e">
        <f>NA()</f>
        <v>#N/A</v>
      </c>
      <c r="PN464" s="112" t="e">
        <f>NA()</f>
        <v>#N/A</v>
      </c>
      <c r="PO464" s="112" t="e">
        <f>NA()</f>
        <v>#N/A</v>
      </c>
      <c r="PP464" s="112" t="e">
        <f>NA()</f>
        <v>#N/A</v>
      </c>
      <c r="PQ464" s="112" t="e">
        <f>NA()</f>
        <v>#N/A</v>
      </c>
      <c r="PR464" s="137" t="e">
        <f>NA()</f>
        <v>#N/A</v>
      </c>
      <c r="PS464" s="5" t="e">
        <f t="array" ref="PS464">+IF(ISERROR($NW464)=FALSE,MIN(IF($H464:$AL464&lt;65534,$H464:$AL464,"")),NA())</f>
        <v>#N/A</v>
      </c>
      <c r="PT464" s="1" t="e">
        <f t="array" ref="PT464">+IF(ISERROR($NX464)=FALSE,MIN(IF($AM464:$BN464&lt;65534,$AM464:$BN464,"")),NA())</f>
        <v>#N/A</v>
      </c>
      <c r="PU464" s="1" t="e">
        <f t="array" ref="PU464">+IF(ISERROR($NY464)=FALSE,MIN(IF($BP464:$CT464&lt;65534,$BP464:$CT464,"")),NA())</f>
        <v>#N/A</v>
      </c>
      <c r="PV464" s="1" t="e">
        <f t="array" ref="PV464">+IF(ISERROR($NZ464)=FALSE,MIN(IF($CU464:$DX464&lt;65534,$CU464:$DX464,"")),NA())</f>
        <v>#N/A</v>
      </c>
      <c r="PW464" s="1" t="e">
        <f t="array" ref="PW464">+IF(ISERROR($OA464)=FALSE,MIN(IF($DY464:$FC464&lt;65534,$DY464:$FC464,"")),NA())</f>
        <v>#N/A</v>
      </c>
      <c r="PX464" s="1" t="e">
        <f t="array" ref="PX464">+IF(ISERROR($OB464)=FALSE,MIN(IF($FD464:$GG464&lt;65534,$FD464:$GG464,"")),NA())</f>
        <v>#N/A</v>
      </c>
      <c r="PY464" s="1" t="e">
        <f t="array" ref="PY464">+IF(ISERROR($OC464)=FALSE,MIN(IF($GH464:$HL464&lt;65534,$GH464:$HL464,"")),NA())</f>
        <v>#N/A</v>
      </c>
      <c r="PZ464" s="1" t="e">
        <f t="array" ref="PZ464">+IF(ISERROR($OD464)=FALSE,MIN(IF($HM464:$IQ464&lt;65534,$HM464:$IQ464,"")),NA())</f>
        <v>#N/A</v>
      </c>
      <c r="QA464" s="1" t="e">
        <f t="array" ref="QA464">+IF(ISERROR($OE464)=FALSE,MIN(IF($IR464:$JU464&lt;65534,$IR464:$JU464,"")),NA())</f>
        <v>#N/A</v>
      </c>
      <c r="QB464" s="1">
        <f t="array" ref="QB464">+IF(ISERROR($OF464)=FALSE,MIN(IF($JV464:$KZ464&lt;65534,$JV464:$KZ464,"")),NA())</f>
        <v>17</v>
      </c>
      <c r="QC464" s="1" t="e">
        <f t="array" ref="QC464">+IF(ISERROR($OG464)=FALSE,MIN(IF($LA464:$MD464&lt;65534,$LA464:$MD464,"")),NA())</f>
        <v>#N/A</v>
      </c>
      <c r="QD464" s="1" t="e">
        <f t="array" ref="QD464">+IF(ISERROR($OH464)=FALSE,MIN(IF($ME464:$NI464&lt;65534,$ME464:$NI464,"")),NA())</f>
        <v>#N/A</v>
      </c>
      <c r="QE464" s="5" t="e">
        <f t="shared" si="404"/>
        <v>#N/A</v>
      </c>
      <c r="QF464" s="1" t="e">
        <f t="shared" si="405"/>
        <v>#N/A</v>
      </c>
      <c r="QG464" s="1" t="e">
        <f t="shared" si="406"/>
        <v>#N/A</v>
      </c>
      <c r="QH464" s="1" t="e">
        <f t="shared" si="407"/>
        <v>#N/A</v>
      </c>
      <c r="QI464" s="1" t="e">
        <f t="shared" si="408"/>
        <v>#N/A</v>
      </c>
      <c r="QJ464" s="1" t="e">
        <f t="shared" si="409"/>
        <v>#N/A</v>
      </c>
      <c r="QK464" s="1" t="e">
        <f t="shared" si="410"/>
        <v>#N/A</v>
      </c>
      <c r="QL464" s="1" t="e">
        <f t="shared" si="411"/>
        <v>#N/A</v>
      </c>
      <c r="QM464" s="1" t="e">
        <f t="shared" si="412"/>
        <v>#N/A</v>
      </c>
      <c r="QN464" s="1" t="e">
        <f t="shared" si="413"/>
        <v>#N/A</v>
      </c>
      <c r="QO464" s="1" t="e">
        <f t="shared" si="414"/>
        <v>#N/A</v>
      </c>
      <c r="QP464" s="1" t="e">
        <f t="shared" si="415"/>
        <v>#N/A</v>
      </c>
      <c r="QQ464" s="5" t="s">
        <v>893</v>
      </c>
    </row>
    <row r="465" spans="1:459" s="1" customFormat="1" x14ac:dyDescent="0.2">
      <c r="A465" s="107">
        <v>21185090</v>
      </c>
      <c r="B465" s="108">
        <v>-74.960472222222222</v>
      </c>
      <c r="C465" s="108">
        <v>4.1881388888888891</v>
      </c>
      <c r="D465" s="109">
        <v>393</v>
      </c>
      <c r="E465" s="110" t="s">
        <v>822</v>
      </c>
      <c r="F465" s="110" t="s">
        <v>127</v>
      </c>
      <c r="G465" s="110" t="s">
        <v>27</v>
      </c>
      <c r="H465" s="1">
        <v>65535</v>
      </c>
      <c r="I465" s="1">
        <v>19.3</v>
      </c>
      <c r="J465" s="1">
        <v>20.3</v>
      </c>
      <c r="K465" s="1">
        <v>21.6</v>
      </c>
      <c r="L465" s="1">
        <v>22.9</v>
      </c>
      <c r="M465" s="1">
        <v>25</v>
      </c>
      <c r="N465" s="1">
        <v>24</v>
      </c>
      <c r="O465" s="1">
        <v>22.6</v>
      </c>
      <c r="P465" s="1">
        <v>23.2</v>
      </c>
      <c r="Q465" s="1">
        <v>22.9</v>
      </c>
      <c r="R465" s="1">
        <v>23.3</v>
      </c>
      <c r="S465" s="1">
        <v>22.6</v>
      </c>
      <c r="T465" s="1">
        <v>22.9</v>
      </c>
      <c r="U465" s="1">
        <v>22.5</v>
      </c>
      <c r="V465" s="1">
        <v>22.9</v>
      </c>
      <c r="W465" s="1">
        <v>23.5</v>
      </c>
      <c r="X465" s="1">
        <v>22.9</v>
      </c>
      <c r="Y465" s="1">
        <v>23.6</v>
      </c>
      <c r="Z465" s="1">
        <v>23.2</v>
      </c>
      <c r="AA465" s="1">
        <v>19.100000000000001</v>
      </c>
      <c r="AB465" s="1">
        <v>22.7</v>
      </c>
      <c r="AC465" s="1">
        <v>23.4</v>
      </c>
      <c r="AD465" s="1">
        <v>21.6</v>
      </c>
      <c r="AE465" s="1">
        <v>21.2</v>
      </c>
      <c r="AF465" s="1">
        <v>23</v>
      </c>
      <c r="AG465" s="1">
        <v>24.4</v>
      </c>
      <c r="AH465" s="1">
        <v>24.5</v>
      </c>
      <c r="AI465" s="1">
        <v>25.8</v>
      </c>
      <c r="AJ465" s="1">
        <v>23.7</v>
      </c>
      <c r="AK465" s="1">
        <v>22.6</v>
      </c>
      <c r="AL465" s="1">
        <v>24</v>
      </c>
      <c r="AM465" s="1">
        <v>65535</v>
      </c>
      <c r="AN465" s="1">
        <v>24</v>
      </c>
      <c r="AO465" s="1">
        <v>23.7</v>
      </c>
      <c r="AP465" s="1">
        <v>25</v>
      </c>
      <c r="AQ465" s="1">
        <v>25.1</v>
      </c>
      <c r="AR465" s="1">
        <v>23.9</v>
      </c>
      <c r="AS465" s="1">
        <v>23.3</v>
      </c>
      <c r="AT465" s="1">
        <v>24.5</v>
      </c>
      <c r="AU465" s="1">
        <v>22.1</v>
      </c>
      <c r="AV465" s="1">
        <v>23.7</v>
      </c>
      <c r="AW465" s="1">
        <v>24.2</v>
      </c>
      <c r="AX465" s="1">
        <v>24.3</v>
      </c>
      <c r="AY465" s="1">
        <v>23.9</v>
      </c>
      <c r="AZ465" s="1">
        <v>25.3</v>
      </c>
      <c r="BA465" s="1">
        <v>23.5</v>
      </c>
      <c r="BB465" s="1">
        <v>25</v>
      </c>
      <c r="BC465" s="1">
        <v>21.1</v>
      </c>
      <c r="BD465" s="1">
        <v>21.9</v>
      </c>
      <c r="BE465" s="1">
        <v>24.7</v>
      </c>
      <c r="BF465" s="1">
        <v>22.1</v>
      </c>
      <c r="BG465" s="1">
        <v>23.2</v>
      </c>
      <c r="BH465" s="1">
        <v>24</v>
      </c>
      <c r="BI465" s="1">
        <v>24.7</v>
      </c>
      <c r="BJ465" s="1">
        <v>22.6</v>
      </c>
      <c r="BK465" s="1">
        <v>23.4</v>
      </c>
      <c r="BL465" s="1">
        <v>24.6</v>
      </c>
      <c r="BM465" s="1">
        <v>24</v>
      </c>
      <c r="BN465" s="1">
        <v>22.6</v>
      </c>
      <c r="BO465" s="102"/>
      <c r="BP465" s="1">
        <v>23.9</v>
      </c>
      <c r="BQ465" s="1">
        <v>22.3</v>
      </c>
      <c r="BR465" s="1">
        <v>21.7</v>
      </c>
      <c r="BS465" s="1">
        <v>24</v>
      </c>
      <c r="BT465" s="1">
        <v>21.1</v>
      </c>
      <c r="BU465" s="1">
        <v>24.5</v>
      </c>
      <c r="BV465" s="1">
        <v>25</v>
      </c>
      <c r="BW465" s="1">
        <v>23.8</v>
      </c>
      <c r="BX465" s="1">
        <v>23.2</v>
      </c>
      <c r="BY465" s="1">
        <v>23.4</v>
      </c>
      <c r="BZ465" s="1">
        <v>22.7</v>
      </c>
      <c r="CA465" s="1">
        <v>23.3</v>
      </c>
      <c r="CB465" s="1">
        <v>23.2</v>
      </c>
      <c r="CC465" s="1">
        <v>24.1</v>
      </c>
      <c r="CD465" s="1">
        <v>24.2</v>
      </c>
      <c r="CE465" s="1">
        <v>23.9</v>
      </c>
      <c r="CF465" s="1">
        <v>22.7</v>
      </c>
      <c r="CG465" s="1">
        <v>24.5</v>
      </c>
      <c r="CH465" s="1">
        <v>22.2</v>
      </c>
      <c r="CI465" s="1">
        <v>24.5</v>
      </c>
      <c r="CJ465" s="1">
        <v>23.1</v>
      </c>
      <c r="CK465" s="1">
        <v>22.7</v>
      </c>
      <c r="CL465" s="1">
        <v>21.9</v>
      </c>
      <c r="CM465" s="1">
        <v>21.5</v>
      </c>
      <c r="CN465" s="1">
        <v>23.3</v>
      </c>
      <c r="CO465" s="1">
        <v>23.4</v>
      </c>
      <c r="CP465" s="1">
        <v>23.5</v>
      </c>
      <c r="CQ465" s="1">
        <v>24.6</v>
      </c>
      <c r="CR465" s="1">
        <v>23.4</v>
      </c>
      <c r="CS465" s="1">
        <v>23.4</v>
      </c>
      <c r="CT465" s="1">
        <v>23.7</v>
      </c>
      <c r="CU465" s="1">
        <v>24</v>
      </c>
      <c r="CV465" s="1">
        <v>22.4</v>
      </c>
      <c r="CW465" s="1">
        <v>21.8</v>
      </c>
      <c r="CX465" s="1">
        <v>23.4</v>
      </c>
      <c r="CY465" s="1">
        <v>24.2</v>
      </c>
      <c r="CZ465" s="1">
        <v>24.3</v>
      </c>
      <c r="DA465" s="1">
        <v>24.4</v>
      </c>
      <c r="DB465" s="1">
        <v>24.4</v>
      </c>
      <c r="DC465" s="1">
        <v>23.7</v>
      </c>
      <c r="DD465" s="1">
        <v>23.1</v>
      </c>
      <c r="DE465" s="1">
        <v>22.6</v>
      </c>
      <c r="DF465" s="1">
        <v>22.3</v>
      </c>
      <c r="DG465" s="1">
        <v>24</v>
      </c>
      <c r="DH465" s="1">
        <v>23.4</v>
      </c>
      <c r="DI465" s="1">
        <v>21.9</v>
      </c>
      <c r="DJ465" s="1">
        <v>23.4</v>
      </c>
      <c r="DK465" s="1">
        <v>23.5</v>
      </c>
      <c r="DL465" s="1">
        <v>22.1</v>
      </c>
      <c r="DM465" s="1">
        <v>23.5</v>
      </c>
      <c r="DN465" s="1">
        <v>22.2</v>
      </c>
      <c r="DO465" s="1">
        <v>23.4</v>
      </c>
      <c r="DP465" s="1">
        <v>23</v>
      </c>
      <c r="DQ465" s="1">
        <v>22.9</v>
      </c>
      <c r="DR465" s="1">
        <v>22.8</v>
      </c>
      <c r="DS465" s="1">
        <v>23.8</v>
      </c>
      <c r="DT465" s="1">
        <v>23.3</v>
      </c>
      <c r="DU465" s="1">
        <v>24.5</v>
      </c>
      <c r="DV465" s="1">
        <v>21.5</v>
      </c>
      <c r="DW465" s="1">
        <v>22.6</v>
      </c>
      <c r="DX465" s="1">
        <v>22.1</v>
      </c>
      <c r="DY465" s="1">
        <v>22.7</v>
      </c>
      <c r="DZ465" s="1">
        <v>21.7</v>
      </c>
      <c r="EA465" s="1">
        <v>22.5</v>
      </c>
      <c r="EB465" s="1">
        <v>23</v>
      </c>
      <c r="EC465" s="1">
        <v>23</v>
      </c>
      <c r="ED465" s="1">
        <v>23.6</v>
      </c>
      <c r="EE465" s="1">
        <v>23.4</v>
      </c>
      <c r="EF465" s="1">
        <v>24.4</v>
      </c>
      <c r="EG465" s="1">
        <v>23</v>
      </c>
      <c r="EH465" s="1">
        <v>22.9</v>
      </c>
      <c r="EI465" s="1">
        <v>24.6</v>
      </c>
      <c r="EJ465" s="1">
        <v>23.9</v>
      </c>
      <c r="EK465" s="1">
        <v>24</v>
      </c>
      <c r="EL465" s="1">
        <v>23.8</v>
      </c>
      <c r="EM465" s="1">
        <v>22.6</v>
      </c>
      <c r="EN465" s="1">
        <v>23.7</v>
      </c>
      <c r="EO465" s="1">
        <v>24</v>
      </c>
      <c r="EP465" s="1">
        <v>21.7</v>
      </c>
      <c r="EQ465" s="1">
        <v>21.6</v>
      </c>
      <c r="ER465" s="1">
        <v>21.6</v>
      </c>
      <c r="ES465" s="1">
        <v>23.4</v>
      </c>
      <c r="ET465" s="1">
        <v>23.5</v>
      </c>
      <c r="EU465" s="1">
        <v>22.3</v>
      </c>
      <c r="EV465" s="1">
        <v>23</v>
      </c>
      <c r="EW465" s="1">
        <v>24</v>
      </c>
      <c r="EX465" s="1">
        <v>22.1</v>
      </c>
      <c r="EY465" s="1">
        <v>23.6</v>
      </c>
      <c r="EZ465" s="1">
        <v>23.8</v>
      </c>
      <c r="FA465" s="1">
        <v>23</v>
      </c>
      <c r="FB465" s="1">
        <v>23.8</v>
      </c>
      <c r="FC465" s="1">
        <v>22.1</v>
      </c>
      <c r="FD465" s="1">
        <v>22.7</v>
      </c>
      <c r="FE465" s="1">
        <v>22.7</v>
      </c>
      <c r="FF465" s="1">
        <v>22.7</v>
      </c>
      <c r="FG465" s="1">
        <v>21.4</v>
      </c>
      <c r="FH465" s="1">
        <v>22.7</v>
      </c>
      <c r="FI465" s="1">
        <v>22.3</v>
      </c>
      <c r="FJ465" s="1">
        <v>22.8</v>
      </c>
      <c r="FK465" s="1">
        <v>22.6</v>
      </c>
      <c r="FL465" s="1">
        <v>23.7</v>
      </c>
      <c r="FM465" s="1">
        <v>22.7</v>
      </c>
      <c r="FN465" s="1">
        <v>22.7</v>
      </c>
      <c r="FO465" s="1">
        <v>22.6</v>
      </c>
      <c r="FP465" s="1">
        <v>23</v>
      </c>
      <c r="FQ465" s="1">
        <v>23.8</v>
      </c>
      <c r="FR465" s="1">
        <v>23.5</v>
      </c>
      <c r="FS465" s="1">
        <v>22.5</v>
      </c>
      <c r="FT465" s="1">
        <v>22.1</v>
      </c>
      <c r="FU465" s="1">
        <v>21.9</v>
      </c>
      <c r="FV465" s="1">
        <v>22.7</v>
      </c>
      <c r="FW465" s="1">
        <v>23.3</v>
      </c>
      <c r="FX465" s="1">
        <v>21.1</v>
      </c>
      <c r="FY465" s="1">
        <v>21.5</v>
      </c>
      <c r="FZ465" s="1">
        <v>21.4</v>
      </c>
      <c r="GA465" s="1">
        <v>22.1</v>
      </c>
      <c r="GB465" s="1">
        <v>22.8</v>
      </c>
      <c r="GC465" s="1">
        <v>22.4</v>
      </c>
      <c r="GD465" s="1">
        <v>24.1</v>
      </c>
      <c r="GE465" s="1">
        <v>23.5</v>
      </c>
      <c r="GF465" s="1">
        <v>21.3</v>
      </c>
      <c r="GG465" s="1">
        <v>21.1</v>
      </c>
      <c r="GH465" s="1">
        <v>21</v>
      </c>
      <c r="GI465" s="1">
        <v>22.9</v>
      </c>
      <c r="GJ465" s="1">
        <v>23.1</v>
      </c>
      <c r="GK465" s="1">
        <v>24.1</v>
      </c>
      <c r="GL465" s="1">
        <v>22.9</v>
      </c>
      <c r="GM465" s="1">
        <v>21.8</v>
      </c>
      <c r="GN465" s="1">
        <v>20</v>
      </c>
      <c r="GO465" s="1">
        <v>21.7</v>
      </c>
      <c r="GP465" s="1">
        <v>22.6</v>
      </c>
      <c r="GQ465" s="1">
        <v>22.2</v>
      </c>
      <c r="GR465" s="1">
        <v>21.6</v>
      </c>
      <c r="GS465" s="1">
        <v>23.2</v>
      </c>
      <c r="GT465" s="1">
        <v>23</v>
      </c>
      <c r="GU465" s="1">
        <v>22.5</v>
      </c>
      <c r="GV465" s="1">
        <v>22.9</v>
      </c>
      <c r="GW465" s="1">
        <v>20.8</v>
      </c>
      <c r="GX465" s="1">
        <v>21.5</v>
      </c>
      <c r="GY465" s="1">
        <v>21.4</v>
      </c>
      <c r="GZ465" s="1">
        <v>21.5</v>
      </c>
      <c r="HA465" s="1">
        <v>21.7</v>
      </c>
      <c r="HB465" s="1">
        <v>22.2</v>
      </c>
      <c r="HC465" s="1">
        <v>22.8</v>
      </c>
      <c r="HD465" s="1">
        <v>23.5</v>
      </c>
      <c r="HE465" s="1">
        <v>22.2</v>
      </c>
      <c r="HF465" s="1">
        <v>23.1</v>
      </c>
      <c r="HG465" s="1">
        <v>20.5</v>
      </c>
      <c r="HH465" s="1">
        <v>22</v>
      </c>
      <c r="HI465" s="1">
        <v>21.9</v>
      </c>
      <c r="HJ465" s="1">
        <v>20.5</v>
      </c>
      <c r="HK465" s="1">
        <v>21.2</v>
      </c>
      <c r="HL465" s="1">
        <v>22.2</v>
      </c>
      <c r="HM465" s="1">
        <v>22.3</v>
      </c>
      <c r="HN465" s="1">
        <v>25.8</v>
      </c>
      <c r="HO465" s="1">
        <v>22.7</v>
      </c>
      <c r="HP465" s="1">
        <v>22.6</v>
      </c>
      <c r="HQ465" s="1">
        <v>21.9</v>
      </c>
      <c r="HR465" s="1">
        <v>21.2</v>
      </c>
      <c r="HS465" s="1">
        <v>22.5</v>
      </c>
      <c r="HT465" s="1">
        <v>23.9</v>
      </c>
      <c r="HU465" s="1">
        <v>20.5</v>
      </c>
      <c r="HV465" s="1">
        <v>22.2</v>
      </c>
      <c r="HW465" s="1">
        <v>22.1</v>
      </c>
      <c r="HX465" s="1">
        <v>21.9</v>
      </c>
      <c r="HY465" s="1">
        <v>23.6</v>
      </c>
      <c r="HZ465" s="1">
        <v>21.6</v>
      </c>
      <c r="IA465" s="1">
        <v>22.6</v>
      </c>
      <c r="IB465" s="1">
        <v>24</v>
      </c>
      <c r="IC465" s="1">
        <v>23.5</v>
      </c>
      <c r="ID465" s="1">
        <v>24.3</v>
      </c>
      <c r="IE465" s="1">
        <v>24.1</v>
      </c>
      <c r="IF465" s="1">
        <v>22</v>
      </c>
      <c r="IG465" s="1">
        <v>21.9</v>
      </c>
      <c r="IH465" s="1">
        <v>20.100000000000001</v>
      </c>
      <c r="II465" s="1">
        <v>22.3</v>
      </c>
      <c r="IJ465" s="1">
        <v>24.2</v>
      </c>
      <c r="IK465" s="1">
        <v>21.7</v>
      </c>
      <c r="IL465" s="1">
        <v>22.1</v>
      </c>
      <c r="IM465" s="1">
        <v>20.5</v>
      </c>
      <c r="IN465" s="1">
        <v>24.5</v>
      </c>
      <c r="IO465" s="1">
        <v>22</v>
      </c>
      <c r="IP465" s="1">
        <v>21.1</v>
      </c>
      <c r="IQ465" s="1">
        <v>23.8</v>
      </c>
      <c r="IR465" s="1">
        <v>24.4</v>
      </c>
      <c r="IS465" s="1">
        <v>22.6</v>
      </c>
      <c r="IT465" s="1">
        <v>23.7</v>
      </c>
      <c r="IU465" s="1">
        <v>23.7</v>
      </c>
      <c r="IV465" s="1">
        <v>24.8</v>
      </c>
      <c r="IW465" s="1">
        <v>23.4</v>
      </c>
      <c r="IX465" s="1">
        <v>23</v>
      </c>
      <c r="IY465" s="1">
        <v>22.6</v>
      </c>
      <c r="IZ465" s="1">
        <v>24</v>
      </c>
      <c r="JA465" s="1">
        <v>23.4</v>
      </c>
      <c r="JB465" s="1">
        <v>25.4</v>
      </c>
      <c r="JC465" s="1">
        <v>27</v>
      </c>
      <c r="JD465" s="1">
        <v>24</v>
      </c>
      <c r="JE465" s="1">
        <v>25.2</v>
      </c>
      <c r="JF465" s="1">
        <v>24</v>
      </c>
      <c r="JG465" s="1">
        <v>25.8</v>
      </c>
      <c r="JH465" s="1">
        <v>24.6</v>
      </c>
      <c r="JI465" s="1">
        <v>23</v>
      </c>
      <c r="JJ465" s="1">
        <v>24.7</v>
      </c>
      <c r="JK465" s="1">
        <v>24.1</v>
      </c>
      <c r="JL465" s="1">
        <v>20.8</v>
      </c>
      <c r="JM465" s="1">
        <v>23.2</v>
      </c>
      <c r="JN465" s="1">
        <v>24.8</v>
      </c>
      <c r="JO465" s="1">
        <v>24.4</v>
      </c>
      <c r="JP465" s="1">
        <v>26</v>
      </c>
      <c r="JQ465" s="1">
        <v>23.1</v>
      </c>
      <c r="JR465" s="1">
        <v>22.9</v>
      </c>
      <c r="JS465" s="1">
        <v>24.6</v>
      </c>
      <c r="JT465" s="1">
        <v>22.8</v>
      </c>
      <c r="JU465" s="1">
        <v>22.1</v>
      </c>
      <c r="JV465" s="1">
        <v>20.8</v>
      </c>
      <c r="JW465" s="1">
        <v>23.9</v>
      </c>
      <c r="JX465" s="1">
        <v>22.7</v>
      </c>
      <c r="JY465" s="1">
        <v>21.4</v>
      </c>
      <c r="JZ465" s="1">
        <v>23.9</v>
      </c>
      <c r="KA465" s="1">
        <v>23.8</v>
      </c>
      <c r="KB465" s="1">
        <v>21.8</v>
      </c>
      <c r="KC465" s="1">
        <v>21.9</v>
      </c>
      <c r="KD465" s="1">
        <v>20.6</v>
      </c>
      <c r="KE465" s="1">
        <v>22.9</v>
      </c>
      <c r="KF465" s="1">
        <v>23.4</v>
      </c>
      <c r="KG465" s="1">
        <v>23</v>
      </c>
      <c r="KH465" s="1">
        <v>24.5</v>
      </c>
      <c r="KI465" s="1">
        <v>24.9</v>
      </c>
      <c r="KJ465" s="1">
        <v>22.8</v>
      </c>
      <c r="KK465" s="1">
        <v>22.8</v>
      </c>
      <c r="KL465" s="1">
        <v>22.5</v>
      </c>
      <c r="KM465" s="1">
        <v>21</v>
      </c>
      <c r="KN465" s="1">
        <v>20.3</v>
      </c>
      <c r="KO465" s="1">
        <v>21.4</v>
      </c>
      <c r="KP465" s="1">
        <v>22.9</v>
      </c>
      <c r="KQ465" s="1">
        <v>22.1</v>
      </c>
      <c r="KR465" s="1">
        <v>22.5</v>
      </c>
      <c r="KS465" s="1">
        <v>22.4</v>
      </c>
      <c r="KT465" s="1">
        <v>23.6</v>
      </c>
      <c r="KU465" s="1">
        <v>23.4</v>
      </c>
      <c r="KV465" s="1">
        <v>23.9</v>
      </c>
      <c r="KW465" s="1">
        <v>22.4</v>
      </c>
      <c r="KX465" s="1">
        <v>23.2</v>
      </c>
      <c r="KY465" s="1">
        <v>20.9</v>
      </c>
      <c r="KZ465" s="1">
        <v>22.9</v>
      </c>
      <c r="LA465" s="1">
        <v>21.4</v>
      </c>
      <c r="LB465" s="1">
        <v>21.9</v>
      </c>
      <c r="LC465" s="1">
        <v>22.9</v>
      </c>
      <c r="LD465" s="1">
        <v>22.2</v>
      </c>
      <c r="LE465" s="1">
        <v>23.9</v>
      </c>
      <c r="LF465" s="1">
        <v>21.9</v>
      </c>
      <c r="LG465" s="1">
        <v>21.9</v>
      </c>
      <c r="LH465" s="1">
        <v>22.3</v>
      </c>
      <c r="LI465" s="1">
        <v>24.6</v>
      </c>
      <c r="LJ465" s="1">
        <v>24.1</v>
      </c>
      <c r="LK465" s="1">
        <v>23</v>
      </c>
      <c r="LL465" s="1">
        <v>23.3</v>
      </c>
      <c r="LM465" s="1">
        <v>21.7</v>
      </c>
      <c r="LN465" s="1">
        <v>22.3</v>
      </c>
      <c r="LO465" s="1">
        <v>23.1</v>
      </c>
      <c r="LP465" s="1">
        <v>23.6</v>
      </c>
      <c r="LQ465" s="1">
        <v>23.3</v>
      </c>
      <c r="LR465" s="1">
        <v>23.4</v>
      </c>
      <c r="LS465" s="1">
        <v>22.6</v>
      </c>
      <c r="LT465" s="1">
        <v>22.7</v>
      </c>
      <c r="LU465" s="1">
        <v>22.1</v>
      </c>
      <c r="LV465" s="1">
        <v>22.6</v>
      </c>
      <c r="LW465" s="1">
        <v>20.9</v>
      </c>
      <c r="LX465" s="1">
        <v>22.3</v>
      </c>
      <c r="LY465" s="1">
        <v>23.3</v>
      </c>
      <c r="LZ465" s="1">
        <v>23.7</v>
      </c>
      <c r="MA465" s="1">
        <v>22.9</v>
      </c>
      <c r="MB465" s="1">
        <v>22.6</v>
      </c>
      <c r="MC465" s="1">
        <v>23.6</v>
      </c>
      <c r="MD465" s="1">
        <v>22.8</v>
      </c>
      <c r="ME465" s="1">
        <v>65535</v>
      </c>
      <c r="MF465" s="1">
        <v>65535</v>
      </c>
      <c r="MG465" s="1">
        <v>65535</v>
      </c>
      <c r="MH465" s="1">
        <v>65535</v>
      </c>
      <c r="MI465" s="1">
        <v>65535</v>
      </c>
      <c r="MJ465" s="1">
        <v>65535</v>
      </c>
      <c r="MK465" s="1">
        <v>65535</v>
      </c>
      <c r="ML465" s="1">
        <v>65535</v>
      </c>
      <c r="MM465" s="1">
        <v>65535</v>
      </c>
      <c r="MN465" s="1">
        <v>65535</v>
      </c>
      <c r="MO465" s="1">
        <v>65535</v>
      </c>
      <c r="MP465" s="1">
        <v>65535</v>
      </c>
      <c r="MQ465" s="1">
        <v>65535</v>
      </c>
      <c r="MR465" s="1">
        <v>65535</v>
      </c>
      <c r="MS465" s="1">
        <v>65535</v>
      </c>
      <c r="MT465" s="1">
        <v>65535</v>
      </c>
      <c r="MU465" s="1">
        <v>65535</v>
      </c>
      <c r="MV465" s="1">
        <v>65535</v>
      </c>
      <c r="MW465" s="1">
        <v>65535</v>
      </c>
      <c r="MX465" s="1">
        <v>65535</v>
      </c>
      <c r="MY465" s="1">
        <v>65535</v>
      </c>
      <c r="MZ465" s="1">
        <v>65535</v>
      </c>
      <c r="NA465" s="1">
        <v>65535</v>
      </c>
      <c r="NB465" s="1">
        <v>65535</v>
      </c>
      <c r="NC465" s="1">
        <v>65535</v>
      </c>
      <c r="ND465" s="1">
        <v>65535</v>
      </c>
      <c r="NE465" s="1">
        <v>65535</v>
      </c>
      <c r="NF465" s="1">
        <v>65535</v>
      </c>
      <c r="NG465" s="1">
        <v>65535</v>
      </c>
      <c r="NH465" s="1">
        <v>65535</v>
      </c>
      <c r="NI465" s="1">
        <v>23.8</v>
      </c>
      <c r="NJ465" s="6">
        <f t="shared" si="416"/>
        <v>0.967741935483871</v>
      </c>
      <c r="NK465" s="3">
        <f t="shared" si="417"/>
        <v>0.9642857142857143</v>
      </c>
      <c r="NL465" s="3">
        <f t="shared" si="418"/>
        <v>1</v>
      </c>
      <c r="NM465" s="3">
        <f t="shared" si="419"/>
        <v>1</v>
      </c>
      <c r="NN465" s="3">
        <f t="shared" si="420"/>
        <v>1</v>
      </c>
      <c r="NO465" s="3">
        <f t="shared" si="421"/>
        <v>1</v>
      </c>
      <c r="NP465" s="3">
        <f t="shared" si="422"/>
        <v>1</v>
      </c>
      <c r="NQ465" s="3">
        <f t="shared" si="423"/>
        <v>1</v>
      </c>
      <c r="NR465" s="3">
        <f t="shared" si="424"/>
        <v>1</v>
      </c>
      <c r="NS465" s="3">
        <f t="shared" si="425"/>
        <v>1</v>
      </c>
      <c r="NT465" s="3">
        <f t="shared" si="426"/>
        <v>1</v>
      </c>
      <c r="NU465" s="3">
        <f t="shared" si="427"/>
        <v>3.2258064516129031E-2</v>
      </c>
      <c r="NV465" s="3">
        <f t="shared" si="428"/>
        <v>0.9123287671232877</v>
      </c>
      <c r="NW465" s="5">
        <f t="shared" si="429"/>
        <v>22.839999999999996</v>
      </c>
      <c r="NX465" s="1">
        <f t="shared" si="430"/>
        <v>23.718518518518522</v>
      </c>
      <c r="NY465" s="1">
        <f t="shared" si="431"/>
        <v>23.312903225806448</v>
      </c>
      <c r="NZ465" s="1">
        <f t="shared" si="432"/>
        <v>23.149999999999995</v>
      </c>
      <c r="OA465" s="1">
        <f t="shared" si="433"/>
        <v>23.106451612903225</v>
      </c>
      <c r="OB465" s="1">
        <f t="shared" si="434"/>
        <v>22.52333333333333</v>
      </c>
      <c r="OC465" s="1">
        <f t="shared" si="435"/>
        <v>22.080645161290324</v>
      </c>
      <c r="OD465" s="1">
        <f t="shared" si="436"/>
        <v>22.564516129032263</v>
      </c>
      <c r="OE465" s="1">
        <f t="shared" si="437"/>
        <v>23.936666666666667</v>
      </c>
      <c r="OF465" s="1">
        <f t="shared" si="438"/>
        <v>22.596774193548384</v>
      </c>
      <c r="OG465" s="1">
        <f t="shared" si="439"/>
        <v>22.763333333333332</v>
      </c>
      <c r="OH465" s="1" t="e">
        <f t="shared" si="440"/>
        <v>#N/A</v>
      </c>
      <c r="OI465" s="111" t="e">
        <f>NA()</f>
        <v>#N/A</v>
      </c>
      <c r="OJ465" s="112" t="e">
        <f>NA()</f>
        <v>#N/A</v>
      </c>
      <c r="OK465" s="112" t="e">
        <f>NA()</f>
        <v>#N/A</v>
      </c>
      <c r="OL465" s="112" t="e">
        <f>NA()</f>
        <v>#N/A</v>
      </c>
      <c r="OM465" s="112" t="e">
        <f>NA()</f>
        <v>#N/A</v>
      </c>
      <c r="ON465" s="112" t="e">
        <f>NA()</f>
        <v>#N/A</v>
      </c>
      <c r="OO465" s="112" t="e">
        <f>NA()</f>
        <v>#N/A</v>
      </c>
      <c r="OP465" s="112" t="e">
        <f>NA()</f>
        <v>#N/A</v>
      </c>
      <c r="OQ465" s="112" t="e">
        <f>NA()</f>
        <v>#N/A</v>
      </c>
      <c r="OR465" s="112" t="e">
        <f>NA()</f>
        <v>#N/A</v>
      </c>
      <c r="OS465" s="112" t="e">
        <f>NA()</f>
        <v>#N/A</v>
      </c>
      <c r="OT465" s="112" t="e">
        <f>NA()</f>
        <v>#N/A</v>
      </c>
      <c r="OU465" s="5" t="e">
        <f t="shared" si="392"/>
        <v>#N/A</v>
      </c>
      <c r="OV465" s="1" t="e">
        <f t="shared" si="393"/>
        <v>#N/A</v>
      </c>
      <c r="OW465" s="1" t="e">
        <f t="shared" si="394"/>
        <v>#N/A</v>
      </c>
      <c r="OX465" s="1" t="e">
        <f t="shared" si="395"/>
        <v>#N/A</v>
      </c>
      <c r="OY465" s="1" t="e">
        <f t="shared" si="396"/>
        <v>#N/A</v>
      </c>
      <c r="OZ465" s="1" t="e">
        <f t="shared" si="397"/>
        <v>#N/A</v>
      </c>
      <c r="PA465" s="1" t="e">
        <f t="shared" si="398"/>
        <v>#N/A</v>
      </c>
      <c r="PB465" s="1" t="e">
        <f t="shared" si="399"/>
        <v>#N/A</v>
      </c>
      <c r="PC465" s="1" t="e">
        <f t="shared" si="400"/>
        <v>#N/A</v>
      </c>
      <c r="PD465" s="1" t="e">
        <f t="shared" si="401"/>
        <v>#N/A</v>
      </c>
      <c r="PE465" s="1" t="e">
        <f t="shared" si="402"/>
        <v>#N/A</v>
      </c>
      <c r="PF465" s="1" t="e">
        <f t="shared" si="403"/>
        <v>#N/A</v>
      </c>
      <c r="PG465" s="111" t="e">
        <f>NA()</f>
        <v>#N/A</v>
      </c>
      <c r="PH465" s="112" t="e">
        <f>NA()</f>
        <v>#N/A</v>
      </c>
      <c r="PI465" s="112" t="e">
        <f>NA()</f>
        <v>#N/A</v>
      </c>
      <c r="PJ465" s="112" t="e">
        <f>NA()</f>
        <v>#N/A</v>
      </c>
      <c r="PK465" s="112" t="e">
        <f>NA()</f>
        <v>#N/A</v>
      </c>
      <c r="PL465" s="112" t="e">
        <f>NA()</f>
        <v>#N/A</v>
      </c>
      <c r="PM465" s="112" t="e">
        <f>NA()</f>
        <v>#N/A</v>
      </c>
      <c r="PN465" s="112" t="e">
        <f>NA()</f>
        <v>#N/A</v>
      </c>
      <c r="PO465" s="112" t="e">
        <f>NA()</f>
        <v>#N/A</v>
      </c>
      <c r="PP465" s="112" t="e">
        <f>NA()</f>
        <v>#N/A</v>
      </c>
      <c r="PQ465" s="112" t="e">
        <f>NA()</f>
        <v>#N/A</v>
      </c>
      <c r="PR465" s="137" t="e">
        <f>NA()</f>
        <v>#N/A</v>
      </c>
      <c r="PS465" s="5">
        <f t="array" ref="PS465">+IF(ISERROR($NW465)=FALSE,MIN(IF($H465:$AL465&lt;65534,$H465:$AL465,"")),NA())</f>
        <v>19.100000000000001</v>
      </c>
      <c r="PT465" s="1">
        <f t="array" ref="PT465">+IF(ISERROR($NX465)=FALSE,MIN(IF($AM465:$BN465&lt;65534,$AM465:$BN465,"")),NA())</f>
        <v>21.1</v>
      </c>
      <c r="PU465" s="1">
        <f t="array" ref="PU465">+IF(ISERROR($NY465)=FALSE,MIN(IF($BP465:$CT465&lt;65534,$BP465:$CT465,"")),NA())</f>
        <v>21.1</v>
      </c>
      <c r="PV465" s="1">
        <f t="array" ref="PV465">+IF(ISERROR($NZ465)=FALSE,MIN(IF($CU465:$DX465&lt;65534,$CU465:$DX465,"")),NA())</f>
        <v>21.5</v>
      </c>
      <c r="PW465" s="1">
        <f t="array" ref="PW465">+IF(ISERROR($OA465)=FALSE,MIN(IF($DY465:$FC465&lt;65534,$DY465:$FC465,"")),NA())</f>
        <v>21.6</v>
      </c>
      <c r="PX465" s="1">
        <f t="array" ref="PX465">+IF(ISERROR($OB465)=FALSE,MIN(IF($FD465:$GG465&lt;65534,$FD465:$GG465,"")),NA())</f>
        <v>21.1</v>
      </c>
      <c r="PY465" s="1">
        <f t="array" ref="PY465">+IF(ISERROR($OC465)=FALSE,MIN(IF($GH465:$HL465&lt;65534,$GH465:$HL465,"")),NA())</f>
        <v>20</v>
      </c>
      <c r="PZ465" s="1">
        <f t="array" ref="PZ465">+IF(ISERROR($OD465)=FALSE,MIN(IF($HM465:$IQ465&lt;65534,$HM465:$IQ465,"")),NA())</f>
        <v>20.100000000000001</v>
      </c>
      <c r="QA465" s="1">
        <f t="array" ref="QA465">+IF(ISERROR($OE465)=FALSE,MIN(IF($IR465:$JU465&lt;65534,$IR465:$JU465,"")),NA())</f>
        <v>20.8</v>
      </c>
      <c r="QB465" s="1">
        <f t="array" ref="QB465">+IF(ISERROR($OF465)=FALSE,MIN(IF($JV465:$KZ465&lt;65534,$JV465:$KZ465,"")),NA())</f>
        <v>20.3</v>
      </c>
      <c r="QC465" s="1">
        <f t="array" ref="QC465">+IF(ISERROR($OG465)=FALSE,MIN(IF($LA465:$MD465&lt;65534,$LA465:$MD465,"")),NA())</f>
        <v>20.9</v>
      </c>
      <c r="QD465" s="1" t="e">
        <f t="array" ref="QD465">+IF(ISERROR($OH465)=FALSE,MIN(IF($ME465:$NI465&lt;65534,$ME465:$NI465,"")),NA())</f>
        <v>#N/A</v>
      </c>
      <c r="QE465" s="5" t="e">
        <f t="shared" si="404"/>
        <v>#N/A</v>
      </c>
      <c r="QF465" s="1" t="e">
        <f t="shared" si="405"/>
        <v>#N/A</v>
      </c>
      <c r="QG465" s="1" t="e">
        <f t="shared" si="406"/>
        <v>#N/A</v>
      </c>
      <c r="QH465" s="1" t="e">
        <f t="shared" si="407"/>
        <v>#N/A</v>
      </c>
      <c r="QI465" s="1" t="e">
        <f t="shared" si="408"/>
        <v>#N/A</v>
      </c>
      <c r="QJ465" s="1" t="e">
        <f t="shared" si="409"/>
        <v>#N/A</v>
      </c>
      <c r="QK465" s="1" t="e">
        <f t="shared" si="410"/>
        <v>#N/A</v>
      </c>
      <c r="QL465" s="1" t="e">
        <f t="shared" si="411"/>
        <v>#N/A</v>
      </c>
      <c r="QM465" s="1" t="e">
        <f t="shared" si="412"/>
        <v>#N/A</v>
      </c>
      <c r="QN465" s="1" t="e">
        <f t="shared" si="413"/>
        <v>#N/A</v>
      </c>
      <c r="QO465" s="1" t="e">
        <f t="shared" si="414"/>
        <v>#N/A</v>
      </c>
      <c r="QP465" s="1" t="e">
        <f t="shared" si="415"/>
        <v>#N/A</v>
      </c>
      <c r="QQ465" s="5" t="s">
        <v>893</v>
      </c>
    </row>
    <row r="466" spans="1:459" s="1" customFormat="1" x14ac:dyDescent="0.2">
      <c r="A466" s="107">
        <v>21215150</v>
      </c>
      <c r="B466" s="108">
        <v>-75.327777777777769</v>
      </c>
      <c r="C466" s="108">
        <v>4.6707777777777784</v>
      </c>
      <c r="D466" s="109">
        <v>4635</v>
      </c>
      <c r="E466" s="110" t="s">
        <v>823</v>
      </c>
      <c r="F466" s="110" t="s">
        <v>359</v>
      </c>
      <c r="G466" s="110" t="s">
        <v>27</v>
      </c>
      <c r="H466" s="1">
        <v>65535</v>
      </c>
      <c r="I466" s="1">
        <v>0.2</v>
      </c>
      <c r="J466" s="1">
        <v>-1.7</v>
      </c>
      <c r="K466" s="1">
        <v>-1.2</v>
      </c>
      <c r="L466" s="1">
        <v>1.8</v>
      </c>
      <c r="M466" s="1">
        <v>1.1000000000000001</v>
      </c>
      <c r="N466" s="1">
        <v>0.3</v>
      </c>
      <c r="O466" s="1">
        <v>0.4</v>
      </c>
      <c r="P466" s="1">
        <v>0.1</v>
      </c>
      <c r="Q466" s="1">
        <v>0.9</v>
      </c>
      <c r="R466" s="1">
        <v>-0.5</v>
      </c>
      <c r="S466" s="1">
        <v>-0.6</v>
      </c>
      <c r="T466" s="1">
        <v>-0.6</v>
      </c>
      <c r="U466" s="1">
        <v>0.2</v>
      </c>
      <c r="V466" s="1">
        <v>0.3</v>
      </c>
      <c r="W466" s="1">
        <v>0.3</v>
      </c>
      <c r="X466" s="1">
        <v>-0.3</v>
      </c>
      <c r="Y466" s="1">
        <v>-0.9</v>
      </c>
      <c r="Z466" s="1">
        <v>-0.6</v>
      </c>
      <c r="AA466" s="1">
        <v>-0.4</v>
      </c>
      <c r="AB466" s="1">
        <v>-0.3</v>
      </c>
      <c r="AC466" s="1">
        <v>-0.6</v>
      </c>
      <c r="AD466" s="1">
        <v>-0.6</v>
      </c>
      <c r="AE466" s="1">
        <v>0.4</v>
      </c>
      <c r="AF466" s="1">
        <v>0.7</v>
      </c>
      <c r="AG466" s="1">
        <v>1.1000000000000001</v>
      </c>
      <c r="AH466" s="1">
        <v>-0.8</v>
      </c>
      <c r="AI466" s="1">
        <v>1.4</v>
      </c>
      <c r="AJ466" s="1">
        <v>0.9</v>
      </c>
      <c r="AK466" s="1">
        <v>1.6</v>
      </c>
      <c r="AL466" s="1">
        <v>0</v>
      </c>
      <c r="AM466" s="1">
        <v>65535</v>
      </c>
      <c r="AN466" s="1">
        <v>1.2</v>
      </c>
      <c r="AO466" s="1">
        <v>-1.4</v>
      </c>
      <c r="AP466" s="1">
        <v>0.8</v>
      </c>
      <c r="AQ466" s="1">
        <v>1</v>
      </c>
      <c r="AR466" s="1">
        <v>0.7</v>
      </c>
      <c r="AS466" s="1">
        <v>1</v>
      </c>
      <c r="AT466" s="1">
        <v>0.4</v>
      </c>
      <c r="AU466" s="1">
        <v>0.7</v>
      </c>
      <c r="AV466" s="1">
        <v>1.1000000000000001</v>
      </c>
      <c r="AW466" s="1">
        <v>1</v>
      </c>
      <c r="AX466" s="1">
        <v>0.7</v>
      </c>
      <c r="AY466" s="1">
        <v>0</v>
      </c>
      <c r="AZ466" s="1">
        <v>-0.2</v>
      </c>
      <c r="BA466" s="1">
        <v>0.6</v>
      </c>
      <c r="BB466" s="1">
        <v>0.1</v>
      </c>
      <c r="BC466" s="1">
        <v>1.2</v>
      </c>
      <c r="BD466" s="1">
        <v>1.4</v>
      </c>
      <c r="BE466" s="1">
        <v>1.2</v>
      </c>
      <c r="BF466" s="1">
        <v>0.7</v>
      </c>
      <c r="BG466" s="1">
        <v>0</v>
      </c>
      <c r="BH466" s="1">
        <v>0.7</v>
      </c>
      <c r="BI466" s="1">
        <v>0.3</v>
      </c>
      <c r="BJ466" s="1">
        <v>0.7</v>
      </c>
      <c r="BK466" s="1">
        <v>0.2</v>
      </c>
      <c r="BL466" s="1">
        <v>1.4</v>
      </c>
      <c r="BM466" s="1">
        <v>1.5</v>
      </c>
      <c r="BN466" s="1">
        <v>0.8</v>
      </c>
      <c r="BO466" s="102"/>
      <c r="BP466" s="1">
        <v>1.8</v>
      </c>
      <c r="BQ466" s="1">
        <v>0.4</v>
      </c>
      <c r="BR466" s="1">
        <v>-0.7</v>
      </c>
      <c r="BS466" s="1">
        <v>1.9</v>
      </c>
      <c r="BT466" s="1">
        <v>1</v>
      </c>
      <c r="BU466" s="1">
        <v>1.8</v>
      </c>
      <c r="BV466" s="1">
        <v>0.8</v>
      </c>
      <c r="BW466" s="1">
        <v>0.6</v>
      </c>
      <c r="BX466" s="1">
        <v>0.9</v>
      </c>
      <c r="BY466" s="1">
        <v>1.3</v>
      </c>
      <c r="BZ466" s="1">
        <v>0.6</v>
      </c>
      <c r="CA466" s="1">
        <v>1.4</v>
      </c>
      <c r="CB466" s="1">
        <v>0.3</v>
      </c>
      <c r="CC466" s="1">
        <v>1.3</v>
      </c>
      <c r="CD466" s="1">
        <v>0.7</v>
      </c>
      <c r="CE466" s="1">
        <v>1.3</v>
      </c>
      <c r="CF466" s="1">
        <v>1.3</v>
      </c>
      <c r="CG466" s="1">
        <v>0.4</v>
      </c>
      <c r="CH466" s="1">
        <v>0.9</v>
      </c>
      <c r="CI466" s="1">
        <v>1.8</v>
      </c>
      <c r="CJ466" s="1">
        <v>0.7</v>
      </c>
      <c r="CK466" s="1">
        <v>1.3</v>
      </c>
      <c r="CL466" s="1">
        <v>1</v>
      </c>
      <c r="CM466" s="1">
        <v>0.8</v>
      </c>
      <c r="CN466" s="1">
        <v>2.2000000000000002</v>
      </c>
      <c r="CO466" s="1">
        <v>1</v>
      </c>
      <c r="CP466" s="1">
        <v>0.4</v>
      </c>
      <c r="CQ466" s="1">
        <v>1.4</v>
      </c>
      <c r="CR466" s="1">
        <v>1.4</v>
      </c>
      <c r="CS466" s="1">
        <v>1.2</v>
      </c>
      <c r="CT466" s="1">
        <v>2.2000000000000002</v>
      </c>
      <c r="CU466" s="1">
        <v>1.8</v>
      </c>
      <c r="CV466" s="1">
        <v>0.5</v>
      </c>
      <c r="CW466" s="1">
        <v>2.6</v>
      </c>
      <c r="CX466" s="1">
        <v>1.2</v>
      </c>
      <c r="CY466" s="1">
        <v>2</v>
      </c>
      <c r="CZ466" s="1">
        <v>1.8</v>
      </c>
      <c r="DA466" s="1">
        <v>1</v>
      </c>
      <c r="DB466" s="1">
        <v>0.3</v>
      </c>
      <c r="DC466" s="1">
        <v>1.1000000000000001</v>
      </c>
      <c r="DD466" s="1">
        <v>1.3</v>
      </c>
      <c r="DE466" s="1">
        <v>1.2</v>
      </c>
      <c r="DF466" s="1">
        <v>1</v>
      </c>
      <c r="DG466" s="1">
        <v>1</v>
      </c>
      <c r="DH466" s="1">
        <v>1.2</v>
      </c>
      <c r="DI466" s="1">
        <v>-0.4</v>
      </c>
      <c r="DJ466" s="1">
        <v>1.6</v>
      </c>
      <c r="DK466" s="1">
        <v>2.1</v>
      </c>
      <c r="DL466" s="1">
        <v>2.1</v>
      </c>
      <c r="DM466" s="1">
        <v>2.2000000000000002</v>
      </c>
      <c r="DN466" s="1">
        <v>1.3</v>
      </c>
      <c r="DO466" s="1">
        <v>1.5</v>
      </c>
      <c r="DP466" s="1">
        <v>1.7</v>
      </c>
      <c r="DQ466" s="1">
        <v>1.2</v>
      </c>
      <c r="DR466" s="1">
        <v>1.4</v>
      </c>
      <c r="DS466" s="1">
        <v>2.2000000000000002</v>
      </c>
      <c r="DT466" s="1">
        <v>1.4</v>
      </c>
      <c r="DU466" s="1">
        <v>1.8</v>
      </c>
      <c r="DV466" s="1">
        <v>1.2</v>
      </c>
      <c r="DW466" s="1">
        <v>1</v>
      </c>
      <c r="DX466" s="1">
        <v>0.8</v>
      </c>
      <c r="DY466" s="1">
        <v>0.8</v>
      </c>
      <c r="DZ466" s="1">
        <v>0.5</v>
      </c>
      <c r="EA466" s="1">
        <v>-1.4</v>
      </c>
      <c r="EB466" s="1">
        <v>0.1</v>
      </c>
      <c r="EC466" s="1">
        <v>1.3</v>
      </c>
      <c r="ED466" s="1">
        <v>0.9</v>
      </c>
      <c r="EE466" s="1">
        <v>1</v>
      </c>
      <c r="EF466" s="1">
        <v>0.8</v>
      </c>
      <c r="EG466" s="1">
        <v>1.3</v>
      </c>
      <c r="EH466" s="1">
        <v>1.7</v>
      </c>
      <c r="EI466" s="1">
        <v>1.2</v>
      </c>
      <c r="EJ466" s="1">
        <v>0.8</v>
      </c>
      <c r="EK466" s="1">
        <v>1.2</v>
      </c>
      <c r="EL466" s="1">
        <v>0.3</v>
      </c>
      <c r="EM466" s="1">
        <v>1</v>
      </c>
      <c r="EN466" s="1">
        <v>1.2</v>
      </c>
      <c r="EO466" s="1">
        <v>1.4</v>
      </c>
      <c r="EP466" s="1">
        <v>0.8</v>
      </c>
      <c r="EQ466" s="1">
        <v>1.2</v>
      </c>
      <c r="ER466" s="1">
        <v>0.2</v>
      </c>
      <c r="ES466" s="1">
        <v>1.2</v>
      </c>
      <c r="ET466" s="1">
        <v>0.9</v>
      </c>
      <c r="EU466" s="1">
        <v>0.8</v>
      </c>
      <c r="EV466" s="1">
        <v>0.9</v>
      </c>
      <c r="EW466" s="1">
        <v>0.9</v>
      </c>
      <c r="EX466" s="1">
        <v>0.8</v>
      </c>
      <c r="EY466" s="1">
        <v>1.5</v>
      </c>
      <c r="EZ466" s="1">
        <v>1.2</v>
      </c>
      <c r="FA466" s="1">
        <v>0.9</v>
      </c>
      <c r="FB466" s="1">
        <v>0.8</v>
      </c>
      <c r="FC466" s="1">
        <v>1</v>
      </c>
      <c r="FD466" s="1">
        <v>1.3</v>
      </c>
      <c r="FE466" s="1">
        <v>1.1000000000000001</v>
      </c>
      <c r="FF466" s="1">
        <v>1.5</v>
      </c>
      <c r="FG466" s="1">
        <v>0.6</v>
      </c>
      <c r="FH466" s="1">
        <v>0.7</v>
      </c>
      <c r="FI466" s="1">
        <v>0.6</v>
      </c>
      <c r="FJ466" s="1">
        <v>1</v>
      </c>
      <c r="FK466" s="1">
        <v>0.3</v>
      </c>
      <c r="FL466" s="1">
        <v>0.6</v>
      </c>
      <c r="FM466" s="1">
        <v>0.9</v>
      </c>
      <c r="FN466" s="1">
        <v>0.8</v>
      </c>
      <c r="FO466" s="1">
        <v>0.9</v>
      </c>
      <c r="FP466" s="1">
        <v>0.9</v>
      </c>
      <c r="FQ466" s="1">
        <v>0.8</v>
      </c>
      <c r="FR466" s="1">
        <v>-0.1</v>
      </c>
      <c r="FS466" s="1">
        <v>-0.2</v>
      </c>
      <c r="FT466" s="1">
        <v>1</v>
      </c>
      <c r="FU466" s="1">
        <v>1.2</v>
      </c>
      <c r="FV466" s="1">
        <v>0.7</v>
      </c>
      <c r="FW466" s="1">
        <v>1</v>
      </c>
      <c r="FX466" s="1">
        <v>0</v>
      </c>
      <c r="FY466" s="1">
        <v>0</v>
      </c>
      <c r="FZ466" s="1">
        <v>0.7</v>
      </c>
      <c r="GA466" s="1">
        <v>0.4</v>
      </c>
      <c r="GB466" s="1">
        <v>0.5</v>
      </c>
      <c r="GC466" s="1">
        <v>0.2</v>
      </c>
      <c r="GD466" s="1">
        <v>0.5</v>
      </c>
      <c r="GE466" s="1">
        <v>0.2</v>
      </c>
      <c r="GF466" s="1">
        <v>-0.8</v>
      </c>
      <c r="GG466" s="1">
        <v>-1.2</v>
      </c>
      <c r="GH466" s="1">
        <v>-0.3</v>
      </c>
      <c r="GI466" s="1">
        <v>-0.1</v>
      </c>
      <c r="GJ466" s="1">
        <v>0.5</v>
      </c>
      <c r="GK466" s="1">
        <v>1.7</v>
      </c>
      <c r="GL466" s="1">
        <v>0.5</v>
      </c>
      <c r="GM466" s="1">
        <v>-0.7</v>
      </c>
      <c r="GN466" s="1">
        <v>0.3</v>
      </c>
      <c r="GO466" s="1">
        <v>-0.9</v>
      </c>
      <c r="GP466" s="1">
        <v>-0.6</v>
      </c>
      <c r="GQ466" s="1">
        <v>-0.1</v>
      </c>
      <c r="GR466" s="1">
        <v>-0.3</v>
      </c>
      <c r="GS466" s="1">
        <v>-0.1</v>
      </c>
      <c r="GT466" s="1">
        <v>-0.3</v>
      </c>
      <c r="GU466" s="1">
        <v>-0.4</v>
      </c>
      <c r="GV466" s="1">
        <v>-0.9</v>
      </c>
      <c r="GW466" s="1">
        <v>-1.6</v>
      </c>
      <c r="GX466" s="1">
        <v>-0.1</v>
      </c>
      <c r="GY466" s="1">
        <v>-0.2</v>
      </c>
      <c r="GZ466" s="1">
        <v>-0.3</v>
      </c>
      <c r="HA466" s="1">
        <v>-0.7</v>
      </c>
      <c r="HB466" s="1">
        <v>-0.2</v>
      </c>
      <c r="HC466" s="1">
        <v>0.1</v>
      </c>
      <c r="HD466" s="1">
        <v>-0.1</v>
      </c>
      <c r="HE466" s="1">
        <v>-1</v>
      </c>
      <c r="HF466" s="1">
        <v>-1.6</v>
      </c>
      <c r="HG466" s="1">
        <v>-1.4</v>
      </c>
      <c r="HH466" s="1">
        <v>-0.4</v>
      </c>
      <c r="HI466" s="1">
        <v>-1.2</v>
      </c>
      <c r="HJ466" s="1">
        <v>-0.2</v>
      </c>
      <c r="HK466" s="1">
        <v>-0.4</v>
      </c>
      <c r="HL466" s="1">
        <v>-1.7</v>
      </c>
      <c r="HM466" s="1">
        <v>-0.8</v>
      </c>
      <c r="HN466" s="1">
        <v>0.4</v>
      </c>
      <c r="HO466" s="1">
        <v>-0.2</v>
      </c>
      <c r="HP466" s="1">
        <v>0.1</v>
      </c>
      <c r="HQ466" s="1">
        <v>0.3</v>
      </c>
      <c r="HR466" s="1">
        <v>-0.1</v>
      </c>
      <c r="HS466" s="1">
        <v>-0.8</v>
      </c>
      <c r="HT466" s="1">
        <v>-0.2</v>
      </c>
      <c r="HU466" s="1">
        <v>-0.9</v>
      </c>
      <c r="HV466" s="1">
        <v>-0.9</v>
      </c>
      <c r="HW466" s="1">
        <v>-0.3</v>
      </c>
      <c r="HX466" s="1">
        <v>0.4</v>
      </c>
      <c r="HY466" s="1">
        <v>0.6</v>
      </c>
      <c r="HZ466" s="1">
        <v>-0.2</v>
      </c>
      <c r="IA466" s="1">
        <v>-0.5</v>
      </c>
      <c r="IB466" s="1">
        <v>-1.1000000000000001</v>
      </c>
      <c r="IC466" s="1">
        <v>0</v>
      </c>
      <c r="ID466" s="1">
        <v>0</v>
      </c>
      <c r="IE466" s="1">
        <v>-0.7</v>
      </c>
      <c r="IF466" s="1">
        <v>-1.5</v>
      </c>
      <c r="IG466" s="1">
        <v>-2.1</v>
      </c>
      <c r="IH466" s="1">
        <v>-0.9</v>
      </c>
      <c r="II466" s="1">
        <v>-0.3</v>
      </c>
      <c r="IJ466" s="1">
        <v>-0.4</v>
      </c>
      <c r="IK466" s="1">
        <v>-1.1000000000000001</v>
      </c>
      <c r="IL466" s="1">
        <v>-0.8</v>
      </c>
      <c r="IM466" s="1">
        <v>-0.3</v>
      </c>
      <c r="IN466" s="1">
        <v>-0.2</v>
      </c>
      <c r="IO466" s="1">
        <v>-1.3</v>
      </c>
      <c r="IP466" s="1">
        <v>-1.8</v>
      </c>
      <c r="IQ466" s="1">
        <v>-0.1</v>
      </c>
      <c r="IR466" s="1">
        <v>0</v>
      </c>
      <c r="IS466" s="1">
        <v>-0.2</v>
      </c>
      <c r="IT466" s="1">
        <v>-0.1</v>
      </c>
      <c r="IU466" s="1">
        <v>-0.7</v>
      </c>
      <c r="IV466" s="1">
        <v>-0.4</v>
      </c>
      <c r="IW466" s="1">
        <v>-0.4</v>
      </c>
      <c r="IX466" s="1">
        <v>-0.7</v>
      </c>
      <c r="IY466" s="1">
        <v>-0.4</v>
      </c>
      <c r="IZ466" s="1">
        <v>-1</v>
      </c>
      <c r="JA466" s="1">
        <v>-1</v>
      </c>
      <c r="JB466" s="1">
        <v>-0.1</v>
      </c>
      <c r="JC466" s="1">
        <v>0.3</v>
      </c>
      <c r="JD466" s="1">
        <v>-0.2</v>
      </c>
      <c r="JE466" s="1">
        <v>0.5</v>
      </c>
      <c r="JF466" s="1">
        <v>-1.2</v>
      </c>
      <c r="JG466" s="1">
        <v>-0.8</v>
      </c>
      <c r="JH466" s="1">
        <v>0</v>
      </c>
      <c r="JI466" s="1">
        <v>0.9</v>
      </c>
      <c r="JJ466" s="1">
        <v>1.2</v>
      </c>
      <c r="JK466" s="1">
        <v>1.1000000000000001</v>
      </c>
      <c r="JL466" s="1">
        <v>-0.2</v>
      </c>
      <c r="JM466" s="1">
        <v>-0.1</v>
      </c>
      <c r="JN466" s="1">
        <v>-0.3</v>
      </c>
      <c r="JO466" s="1">
        <v>-0.1</v>
      </c>
      <c r="JP466" s="1">
        <v>0.1</v>
      </c>
      <c r="JQ466" s="1">
        <v>0.2</v>
      </c>
      <c r="JR466" s="1">
        <v>-0.1</v>
      </c>
      <c r="JS466" s="1">
        <v>0</v>
      </c>
      <c r="JT466" s="1">
        <v>-0.1</v>
      </c>
      <c r="JU466" s="1">
        <v>0.4</v>
      </c>
      <c r="JV466" s="1">
        <v>-0.5</v>
      </c>
      <c r="JW466" s="1">
        <v>-0.1</v>
      </c>
      <c r="JX466" s="1">
        <v>-1.4</v>
      </c>
      <c r="JY466" s="1">
        <v>-1.1000000000000001</v>
      </c>
      <c r="JZ466" s="1">
        <v>-1</v>
      </c>
      <c r="KA466" s="1">
        <v>-0.7</v>
      </c>
      <c r="KB466" s="1">
        <v>-1</v>
      </c>
      <c r="KC466" s="1">
        <v>-2</v>
      </c>
      <c r="KD466" s="1">
        <v>0.9</v>
      </c>
      <c r="KE466" s="1">
        <v>0</v>
      </c>
      <c r="KF466" s="1">
        <v>1.1000000000000001</v>
      </c>
      <c r="KG466" s="1">
        <v>0.4</v>
      </c>
      <c r="KH466" s="1">
        <v>-0.6</v>
      </c>
      <c r="KI466" s="1">
        <v>-2.7</v>
      </c>
      <c r="KJ466" s="1">
        <v>-1.6</v>
      </c>
      <c r="KK466" s="1">
        <v>-0.3</v>
      </c>
      <c r="KL466" s="1">
        <v>-0.2</v>
      </c>
      <c r="KM466" s="1">
        <v>0.4</v>
      </c>
      <c r="KN466" s="1">
        <v>0.2</v>
      </c>
      <c r="KO466" s="1">
        <v>-0.2</v>
      </c>
      <c r="KP466" s="1">
        <v>0.3</v>
      </c>
      <c r="KQ466" s="1">
        <v>-0.3</v>
      </c>
      <c r="KR466" s="1">
        <v>0.3</v>
      </c>
      <c r="KS466" s="1">
        <v>0.3</v>
      </c>
      <c r="KT466" s="1">
        <v>0.3</v>
      </c>
      <c r="KU466" s="1">
        <v>0.6</v>
      </c>
      <c r="KV466" s="1">
        <v>0.3</v>
      </c>
      <c r="KW466" s="1">
        <v>0.2</v>
      </c>
      <c r="KX466" s="1">
        <v>-0.4</v>
      </c>
      <c r="KY466" s="1">
        <v>-2</v>
      </c>
      <c r="KZ466" s="1">
        <v>-0.7</v>
      </c>
      <c r="LA466" s="1">
        <v>-0.2</v>
      </c>
      <c r="LB466" s="1">
        <v>0.1</v>
      </c>
      <c r="LC466" s="1">
        <v>0.5</v>
      </c>
      <c r="LD466" s="1">
        <v>0.5</v>
      </c>
      <c r="LE466" s="1">
        <v>0.5</v>
      </c>
      <c r="LF466" s="1">
        <v>0</v>
      </c>
      <c r="LG466" s="1">
        <v>0.6</v>
      </c>
      <c r="LH466" s="1">
        <v>1.1000000000000001</v>
      </c>
      <c r="LI466" s="1">
        <v>1.8</v>
      </c>
      <c r="LJ466" s="1">
        <v>1.6</v>
      </c>
      <c r="LK466" s="1">
        <v>1.4</v>
      </c>
      <c r="LL466" s="1">
        <v>1.8</v>
      </c>
      <c r="LM466" s="1">
        <v>1.3</v>
      </c>
      <c r="LN466" s="1">
        <v>1.2</v>
      </c>
      <c r="LO466" s="1">
        <v>1.8</v>
      </c>
      <c r="LP466" s="1">
        <v>1.7</v>
      </c>
      <c r="LQ466" s="1">
        <v>2</v>
      </c>
      <c r="LR466" s="1">
        <v>1.4</v>
      </c>
      <c r="LS466" s="1">
        <v>0.4</v>
      </c>
      <c r="LT466" s="1">
        <v>-0.3</v>
      </c>
      <c r="LU466" s="1">
        <v>0.5</v>
      </c>
      <c r="LV466" s="1">
        <v>0</v>
      </c>
      <c r="LW466" s="1">
        <v>0.7</v>
      </c>
      <c r="LX466" s="1">
        <v>0.9</v>
      </c>
      <c r="LY466" s="1">
        <v>0.9</v>
      </c>
      <c r="LZ466" s="1">
        <v>0.7</v>
      </c>
      <c r="MA466" s="1">
        <v>-0.4</v>
      </c>
      <c r="MB466" s="1">
        <v>-0.7</v>
      </c>
      <c r="MC466" s="1">
        <v>1</v>
      </c>
      <c r="MD466" s="1">
        <v>1.2</v>
      </c>
      <c r="ME466" s="1">
        <v>65535</v>
      </c>
      <c r="MF466" s="1">
        <v>65535</v>
      </c>
      <c r="MG466" s="1">
        <v>65535</v>
      </c>
      <c r="MH466" s="1">
        <v>65535</v>
      </c>
      <c r="MI466" s="1">
        <v>65535</v>
      </c>
      <c r="MJ466" s="1">
        <v>65535</v>
      </c>
      <c r="MK466" s="1">
        <v>65535</v>
      </c>
      <c r="ML466" s="1">
        <v>65535</v>
      </c>
      <c r="MM466" s="1">
        <v>65535</v>
      </c>
      <c r="MN466" s="1">
        <v>65535</v>
      </c>
      <c r="MO466" s="1">
        <v>65535</v>
      </c>
      <c r="MP466" s="1">
        <v>65535</v>
      </c>
      <c r="MQ466" s="1">
        <v>65535</v>
      </c>
      <c r="MR466" s="1">
        <v>65535</v>
      </c>
      <c r="MS466" s="1">
        <v>65535</v>
      </c>
      <c r="MT466" s="1">
        <v>65535</v>
      </c>
      <c r="MU466" s="1">
        <v>65535</v>
      </c>
      <c r="MV466" s="1">
        <v>65535</v>
      </c>
      <c r="MW466" s="1">
        <v>65535</v>
      </c>
      <c r="MX466" s="1">
        <v>65535</v>
      </c>
      <c r="MY466" s="1">
        <v>65535</v>
      </c>
      <c r="MZ466" s="1">
        <v>65535</v>
      </c>
      <c r="NA466" s="1">
        <v>65535</v>
      </c>
      <c r="NB466" s="1">
        <v>65535</v>
      </c>
      <c r="NC466" s="1">
        <v>65535</v>
      </c>
      <c r="ND466" s="1">
        <v>65535</v>
      </c>
      <c r="NE466" s="1">
        <v>65535</v>
      </c>
      <c r="NF466" s="1">
        <v>65535</v>
      </c>
      <c r="NG466" s="1">
        <v>65535</v>
      </c>
      <c r="NH466" s="1">
        <v>65535</v>
      </c>
      <c r="NI466" s="1">
        <v>1.8</v>
      </c>
      <c r="NJ466" s="6">
        <f t="shared" si="416"/>
        <v>0.967741935483871</v>
      </c>
      <c r="NK466" s="3">
        <f t="shared" si="417"/>
        <v>0.9642857142857143</v>
      </c>
      <c r="NL466" s="3">
        <f t="shared" si="418"/>
        <v>1</v>
      </c>
      <c r="NM466" s="3">
        <f t="shared" si="419"/>
        <v>1</v>
      </c>
      <c r="NN466" s="3">
        <f t="shared" si="420"/>
        <v>1</v>
      </c>
      <c r="NO466" s="3">
        <f t="shared" si="421"/>
        <v>1</v>
      </c>
      <c r="NP466" s="3">
        <f t="shared" si="422"/>
        <v>1</v>
      </c>
      <c r="NQ466" s="3">
        <f t="shared" si="423"/>
        <v>1</v>
      </c>
      <c r="NR466" s="3">
        <f t="shared" si="424"/>
        <v>1</v>
      </c>
      <c r="NS466" s="3">
        <f t="shared" si="425"/>
        <v>1</v>
      </c>
      <c r="NT466" s="3">
        <f t="shared" si="426"/>
        <v>1</v>
      </c>
      <c r="NU466" s="3">
        <f t="shared" si="427"/>
        <v>3.2258064516129031E-2</v>
      </c>
      <c r="NV466" s="3">
        <f t="shared" si="428"/>
        <v>0.9123287671232877</v>
      </c>
      <c r="NW466" s="5">
        <f t="shared" si="429"/>
        <v>8.6666666666666656E-2</v>
      </c>
      <c r="NX466" s="1">
        <f t="shared" si="430"/>
        <v>0.6592592592592591</v>
      </c>
      <c r="NY466" s="1">
        <f t="shared" si="431"/>
        <v>1.0774193548387097</v>
      </c>
      <c r="NZ466" s="1">
        <f t="shared" si="432"/>
        <v>1.3700000000000003</v>
      </c>
      <c r="OA466" s="1">
        <f t="shared" si="433"/>
        <v>0.87741935483870959</v>
      </c>
      <c r="OB466" s="1">
        <f t="shared" si="434"/>
        <v>0.53666666666666663</v>
      </c>
      <c r="OC466" s="1">
        <f t="shared" si="435"/>
        <v>-0.4096774193548387</v>
      </c>
      <c r="OD466" s="1">
        <f t="shared" si="436"/>
        <v>-0.50645161290322593</v>
      </c>
      <c r="OE466" s="1">
        <f t="shared" si="437"/>
        <v>-0.11333333333333333</v>
      </c>
      <c r="OF466" s="1">
        <f t="shared" si="438"/>
        <v>-0.37096774193548376</v>
      </c>
      <c r="OG466" s="1">
        <f t="shared" si="439"/>
        <v>0.79999999999999993</v>
      </c>
      <c r="OH466" s="1" t="e">
        <f t="shared" si="440"/>
        <v>#N/A</v>
      </c>
      <c r="OI466" s="111" t="e">
        <f>NA()</f>
        <v>#N/A</v>
      </c>
      <c r="OJ466" s="112" t="e">
        <f>NA()</f>
        <v>#N/A</v>
      </c>
      <c r="OK466" s="112" t="e">
        <f>NA()</f>
        <v>#N/A</v>
      </c>
      <c r="OL466" s="112" t="e">
        <f>NA()</f>
        <v>#N/A</v>
      </c>
      <c r="OM466" s="112" t="e">
        <f>NA()</f>
        <v>#N/A</v>
      </c>
      <c r="ON466" s="112" t="e">
        <f>NA()</f>
        <v>#N/A</v>
      </c>
      <c r="OO466" s="112" t="e">
        <f>NA()</f>
        <v>#N/A</v>
      </c>
      <c r="OP466" s="112" t="e">
        <f>NA()</f>
        <v>#N/A</v>
      </c>
      <c r="OQ466" s="112" t="e">
        <f>NA()</f>
        <v>#N/A</v>
      </c>
      <c r="OR466" s="112" t="e">
        <f>NA()</f>
        <v>#N/A</v>
      </c>
      <c r="OS466" s="112" t="e">
        <f>NA()</f>
        <v>#N/A</v>
      </c>
      <c r="OT466" s="112" t="e">
        <f>NA()</f>
        <v>#N/A</v>
      </c>
      <c r="OU466" s="5" t="e">
        <f t="shared" si="392"/>
        <v>#N/A</v>
      </c>
      <c r="OV466" s="1" t="e">
        <f t="shared" si="393"/>
        <v>#N/A</v>
      </c>
      <c r="OW466" s="1" t="e">
        <f t="shared" si="394"/>
        <v>#N/A</v>
      </c>
      <c r="OX466" s="1" t="e">
        <f t="shared" si="395"/>
        <v>#N/A</v>
      </c>
      <c r="OY466" s="1" t="e">
        <f t="shared" si="396"/>
        <v>#N/A</v>
      </c>
      <c r="OZ466" s="1" t="e">
        <f t="shared" si="397"/>
        <v>#N/A</v>
      </c>
      <c r="PA466" s="1" t="e">
        <f t="shared" si="398"/>
        <v>#N/A</v>
      </c>
      <c r="PB466" s="1" t="e">
        <f t="shared" si="399"/>
        <v>#N/A</v>
      </c>
      <c r="PC466" s="1" t="e">
        <f t="shared" si="400"/>
        <v>#N/A</v>
      </c>
      <c r="PD466" s="1" t="e">
        <f t="shared" si="401"/>
        <v>#N/A</v>
      </c>
      <c r="PE466" s="1" t="e">
        <f t="shared" si="402"/>
        <v>#N/A</v>
      </c>
      <c r="PF466" s="1" t="e">
        <f t="shared" si="403"/>
        <v>#N/A</v>
      </c>
      <c r="PG466" s="111" t="e">
        <f>NA()</f>
        <v>#N/A</v>
      </c>
      <c r="PH466" s="112" t="e">
        <f>NA()</f>
        <v>#N/A</v>
      </c>
      <c r="PI466" s="112" t="e">
        <f>NA()</f>
        <v>#N/A</v>
      </c>
      <c r="PJ466" s="112" t="e">
        <f>NA()</f>
        <v>#N/A</v>
      </c>
      <c r="PK466" s="112" t="e">
        <f>NA()</f>
        <v>#N/A</v>
      </c>
      <c r="PL466" s="112" t="e">
        <f>NA()</f>
        <v>#N/A</v>
      </c>
      <c r="PM466" s="112" t="e">
        <f>NA()</f>
        <v>#N/A</v>
      </c>
      <c r="PN466" s="112" t="e">
        <f>NA()</f>
        <v>#N/A</v>
      </c>
      <c r="PO466" s="112" t="e">
        <f>NA()</f>
        <v>#N/A</v>
      </c>
      <c r="PP466" s="112" t="e">
        <f>NA()</f>
        <v>#N/A</v>
      </c>
      <c r="PQ466" s="112" t="e">
        <f>NA()</f>
        <v>#N/A</v>
      </c>
      <c r="PR466" s="137" t="e">
        <f>NA()</f>
        <v>#N/A</v>
      </c>
      <c r="PS466" s="5">
        <f t="array" ref="PS466">+IF(ISERROR($NW466)=FALSE,MIN(IF($H466:$AL466&lt;65534,$H466:$AL466,"")),NA())</f>
        <v>-1.7</v>
      </c>
      <c r="PT466" s="1">
        <f t="array" ref="PT466">+IF(ISERROR($NX466)=FALSE,MIN(IF($AM466:$BN466&lt;65534,$AM466:$BN466,"")),NA())</f>
        <v>-1.4</v>
      </c>
      <c r="PU466" s="1">
        <f t="array" ref="PU466">+IF(ISERROR($NY466)=FALSE,MIN(IF($BP466:$CT466&lt;65534,$BP466:$CT466,"")),NA())</f>
        <v>-0.7</v>
      </c>
      <c r="PV466" s="1">
        <f t="array" ref="PV466">+IF(ISERROR($NZ466)=FALSE,MIN(IF($CU466:$DX466&lt;65534,$CU466:$DX466,"")),NA())</f>
        <v>-0.4</v>
      </c>
      <c r="PW466" s="1">
        <f t="array" ref="PW466">+IF(ISERROR($OA466)=FALSE,MIN(IF($DY466:$FC466&lt;65534,$DY466:$FC466,"")),NA())</f>
        <v>-1.4</v>
      </c>
      <c r="PX466" s="1">
        <f t="array" ref="PX466">+IF(ISERROR($OB466)=FALSE,MIN(IF($FD466:$GG466&lt;65534,$FD466:$GG466,"")),NA())</f>
        <v>-1.2</v>
      </c>
      <c r="PY466" s="1">
        <f t="array" ref="PY466">+IF(ISERROR($OC466)=FALSE,MIN(IF($GH466:$HL466&lt;65534,$GH466:$HL466,"")),NA())</f>
        <v>-1.7</v>
      </c>
      <c r="PZ466" s="1">
        <f t="array" ref="PZ466">+IF(ISERROR($OD466)=FALSE,MIN(IF($HM466:$IQ466&lt;65534,$HM466:$IQ466,"")),NA())</f>
        <v>-2.1</v>
      </c>
      <c r="QA466" s="1">
        <f t="array" ref="QA466">+IF(ISERROR($OE466)=FALSE,MIN(IF($IR466:$JU466&lt;65534,$IR466:$JU466,"")),NA())</f>
        <v>-1.2</v>
      </c>
      <c r="QB466" s="1">
        <f t="array" ref="QB466">+IF(ISERROR($OF466)=FALSE,MIN(IF($JV466:$KZ466&lt;65534,$JV466:$KZ466,"")),NA())</f>
        <v>-2.7</v>
      </c>
      <c r="QC466" s="1">
        <f t="array" ref="QC466">+IF(ISERROR($OG466)=FALSE,MIN(IF($LA466:$MD466&lt;65534,$LA466:$MD466,"")),NA())</f>
        <v>-0.7</v>
      </c>
      <c r="QD466" s="1" t="e">
        <f t="array" ref="QD466">+IF(ISERROR($OH466)=FALSE,MIN(IF($ME466:$NI466&lt;65534,$ME466:$NI466,"")),NA())</f>
        <v>#N/A</v>
      </c>
      <c r="QE466" s="5" t="e">
        <f t="shared" si="404"/>
        <v>#N/A</v>
      </c>
      <c r="QF466" s="1" t="e">
        <f t="shared" si="405"/>
        <v>#N/A</v>
      </c>
      <c r="QG466" s="1" t="e">
        <f t="shared" si="406"/>
        <v>#N/A</v>
      </c>
      <c r="QH466" s="1" t="e">
        <f t="shared" si="407"/>
        <v>#N/A</v>
      </c>
      <c r="QI466" s="1" t="e">
        <f t="shared" si="408"/>
        <v>#N/A</v>
      </c>
      <c r="QJ466" s="1" t="e">
        <f t="shared" si="409"/>
        <v>#N/A</v>
      </c>
      <c r="QK466" s="1" t="e">
        <f t="shared" si="410"/>
        <v>#N/A</v>
      </c>
      <c r="QL466" s="1" t="e">
        <f t="shared" si="411"/>
        <v>#N/A</v>
      </c>
      <c r="QM466" s="1" t="e">
        <f t="shared" si="412"/>
        <v>#N/A</v>
      </c>
      <c r="QN466" s="1" t="e">
        <f t="shared" si="413"/>
        <v>#N/A</v>
      </c>
      <c r="QO466" s="1" t="e">
        <f t="shared" si="414"/>
        <v>#N/A</v>
      </c>
      <c r="QP466" s="1" t="e">
        <f t="shared" si="415"/>
        <v>#N/A</v>
      </c>
      <c r="QQ466" s="5" t="s">
        <v>893</v>
      </c>
    </row>
    <row r="467" spans="1:459" s="1" customFormat="1" x14ac:dyDescent="0.2">
      <c r="A467" s="107">
        <v>21215160</v>
      </c>
      <c r="B467" s="108">
        <v>-75.243861111111116</v>
      </c>
      <c r="C467" s="108">
        <v>4.470361111111111</v>
      </c>
      <c r="D467" s="109">
        <v>1946</v>
      </c>
      <c r="E467" s="110" t="s">
        <v>824</v>
      </c>
      <c r="F467" s="110" t="s">
        <v>359</v>
      </c>
      <c r="G467" s="110" t="s">
        <v>27</v>
      </c>
      <c r="H467" s="1">
        <v>15.6</v>
      </c>
      <c r="I467" s="1">
        <v>16.399999999999999</v>
      </c>
      <c r="J467" s="1">
        <v>17</v>
      </c>
      <c r="K467" s="1">
        <v>16.5</v>
      </c>
      <c r="L467" s="1">
        <v>17.399999999999999</v>
      </c>
      <c r="M467" s="1">
        <v>17.3</v>
      </c>
      <c r="N467" s="1">
        <v>16</v>
      </c>
      <c r="O467" s="1">
        <v>15.3</v>
      </c>
      <c r="P467" s="1">
        <v>15.6</v>
      </c>
      <c r="Q467" s="1">
        <v>14.4</v>
      </c>
      <c r="R467" s="1">
        <v>14.6</v>
      </c>
      <c r="S467" s="1">
        <v>14.5</v>
      </c>
      <c r="T467" s="1">
        <v>14.8</v>
      </c>
      <c r="U467" s="1">
        <v>14.7</v>
      </c>
      <c r="V467" s="1">
        <v>14.8</v>
      </c>
      <c r="W467" s="1">
        <v>16.399999999999999</v>
      </c>
      <c r="X467" s="1">
        <v>15</v>
      </c>
      <c r="Y467" s="1">
        <v>15.3</v>
      </c>
      <c r="Z467" s="1">
        <v>16.100000000000001</v>
      </c>
      <c r="AA467" s="1">
        <v>16</v>
      </c>
      <c r="AB467" s="1">
        <v>15.7</v>
      </c>
      <c r="AC467" s="1">
        <v>16.5</v>
      </c>
      <c r="AD467" s="1">
        <v>17.100000000000001</v>
      </c>
      <c r="AE467" s="1">
        <v>17.100000000000001</v>
      </c>
      <c r="AF467" s="1">
        <v>65535</v>
      </c>
      <c r="AG467" s="1">
        <v>65535</v>
      </c>
      <c r="AH467" s="1">
        <v>65535</v>
      </c>
      <c r="AI467" s="1">
        <v>65535</v>
      </c>
      <c r="AJ467" s="1">
        <v>65535</v>
      </c>
      <c r="AK467" s="1">
        <v>65535</v>
      </c>
      <c r="AL467" s="1">
        <v>65535</v>
      </c>
      <c r="AM467" s="1">
        <v>65535</v>
      </c>
      <c r="AN467" s="1">
        <v>65535</v>
      </c>
      <c r="AO467" s="1">
        <v>65535</v>
      </c>
      <c r="AP467" s="1">
        <v>65535</v>
      </c>
      <c r="AQ467" s="1">
        <v>65535</v>
      </c>
      <c r="AR467" s="1">
        <v>65535</v>
      </c>
      <c r="AS467" s="1">
        <v>65535</v>
      </c>
      <c r="AT467" s="1">
        <v>65535</v>
      </c>
      <c r="AU467" s="1">
        <v>65535</v>
      </c>
      <c r="AV467" s="1">
        <v>65535</v>
      </c>
      <c r="AW467" s="1">
        <v>65535</v>
      </c>
      <c r="AX467" s="1">
        <v>65535</v>
      </c>
      <c r="AY467" s="1">
        <v>65535</v>
      </c>
      <c r="AZ467" s="1">
        <v>65535</v>
      </c>
      <c r="BA467" s="1">
        <v>65535</v>
      </c>
      <c r="BB467" s="1">
        <v>65535</v>
      </c>
      <c r="BC467" s="1">
        <v>65535</v>
      </c>
      <c r="BD467" s="1">
        <v>65535</v>
      </c>
      <c r="BE467" s="1">
        <v>65535</v>
      </c>
      <c r="BF467" s="1">
        <v>65535</v>
      </c>
      <c r="BG467" s="1">
        <v>65535</v>
      </c>
      <c r="BH467" s="1">
        <v>65535</v>
      </c>
      <c r="BI467" s="1">
        <v>65535</v>
      </c>
      <c r="BJ467" s="1">
        <v>65535</v>
      </c>
      <c r="BK467" s="1">
        <v>65535</v>
      </c>
      <c r="BL467" s="1">
        <v>65535</v>
      </c>
      <c r="BM467" s="1">
        <v>65535</v>
      </c>
      <c r="BN467" s="1">
        <v>65535</v>
      </c>
      <c r="BO467" s="102"/>
      <c r="BP467" s="1">
        <v>65535</v>
      </c>
      <c r="BQ467" s="1">
        <v>65535</v>
      </c>
      <c r="BR467" s="1">
        <v>65535</v>
      </c>
      <c r="BS467" s="1">
        <v>65535</v>
      </c>
      <c r="BT467" s="1">
        <v>65535</v>
      </c>
      <c r="BU467" s="1">
        <v>65535</v>
      </c>
      <c r="BV467" s="1">
        <v>65535</v>
      </c>
      <c r="BW467" s="1">
        <v>65535</v>
      </c>
      <c r="BX467" s="1">
        <v>65535</v>
      </c>
      <c r="BY467" s="1">
        <v>65535</v>
      </c>
      <c r="BZ467" s="1">
        <v>65535</v>
      </c>
      <c r="CA467" s="1">
        <v>65535</v>
      </c>
      <c r="CB467" s="1">
        <v>65535</v>
      </c>
      <c r="CC467" s="1">
        <v>65535</v>
      </c>
      <c r="CD467" s="1">
        <v>65535</v>
      </c>
      <c r="CE467" s="1">
        <v>65535</v>
      </c>
      <c r="CF467" s="1">
        <v>65535</v>
      </c>
      <c r="CG467" s="1">
        <v>65535</v>
      </c>
      <c r="CH467" s="1">
        <v>65535</v>
      </c>
      <c r="CI467" s="1">
        <v>65535</v>
      </c>
      <c r="CJ467" s="1">
        <v>65535</v>
      </c>
      <c r="CK467" s="1">
        <v>65535</v>
      </c>
      <c r="CL467" s="1">
        <v>65535</v>
      </c>
      <c r="CM467" s="1">
        <v>65535</v>
      </c>
      <c r="CN467" s="1">
        <v>65535</v>
      </c>
      <c r="CO467" s="1">
        <v>65535</v>
      </c>
      <c r="CP467" s="1">
        <v>65535</v>
      </c>
      <c r="CQ467" s="1">
        <v>65535</v>
      </c>
      <c r="CR467" s="1">
        <v>65535</v>
      </c>
      <c r="CS467" s="1">
        <v>65535</v>
      </c>
      <c r="CT467" s="1">
        <v>65535</v>
      </c>
      <c r="CU467" s="1">
        <v>65535</v>
      </c>
      <c r="CV467" s="1">
        <v>65535</v>
      </c>
      <c r="CW467" s="1">
        <v>65535</v>
      </c>
      <c r="CX467" s="1">
        <v>65535</v>
      </c>
      <c r="CY467" s="1">
        <v>65535</v>
      </c>
      <c r="CZ467" s="1">
        <v>65535</v>
      </c>
      <c r="DA467" s="1">
        <v>65535</v>
      </c>
      <c r="DB467" s="1">
        <v>65535</v>
      </c>
      <c r="DC467" s="1">
        <v>65535</v>
      </c>
      <c r="DD467" s="1">
        <v>65535</v>
      </c>
      <c r="DE467" s="1">
        <v>65535</v>
      </c>
      <c r="DF467" s="1">
        <v>65535</v>
      </c>
      <c r="DG467" s="1">
        <v>65535</v>
      </c>
      <c r="DH467" s="1">
        <v>65535</v>
      </c>
      <c r="DI467" s="1">
        <v>65535</v>
      </c>
      <c r="DJ467" s="1">
        <v>65535</v>
      </c>
      <c r="DK467" s="1">
        <v>65535</v>
      </c>
      <c r="DL467" s="1">
        <v>65535</v>
      </c>
      <c r="DM467" s="1">
        <v>65535</v>
      </c>
      <c r="DN467" s="1">
        <v>65535</v>
      </c>
      <c r="DO467" s="1">
        <v>65535</v>
      </c>
      <c r="DP467" s="1">
        <v>65535</v>
      </c>
      <c r="DQ467" s="1">
        <v>65535</v>
      </c>
      <c r="DR467" s="1">
        <v>65535</v>
      </c>
      <c r="DS467" s="1">
        <v>65535</v>
      </c>
      <c r="DT467" s="1">
        <v>65535</v>
      </c>
      <c r="DU467" s="1">
        <v>65535</v>
      </c>
      <c r="DV467" s="1">
        <v>65535</v>
      </c>
      <c r="DW467" s="1">
        <v>65535</v>
      </c>
      <c r="DX467" s="1">
        <v>65535</v>
      </c>
      <c r="DY467" s="1">
        <v>65535</v>
      </c>
      <c r="DZ467" s="1">
        <v>65535</v>
      </c>
      <c r="EA467" s="1">
        <v>65535</v>
      </c>
      <c r="EB467" s="1">
        <v>65535</v>
      </c>
      <c r="EC467" s="1">
        <v>65535</v>
      </c>
      <c r="ED467" s="1">
        <v>65535</v>
      </c>
      <c r="EE467" s="1">
        <v>65535</v>
      </c>
      <c r="EF467" s="1">
        <v>65535</v>
      </c>
      <c r="EG467" s="1">
        <v>65535</v>
      </c>
      <c r="EH467" s="1">
        <v>65535</v>
      </c>
      <c r="EI467" s="1">
        <v>65535</v>
      </c>
      <c r="EJ467" s="1">
        <v>65535</v>
      </c>
      <c r="EK467" s="1">
        <v>65535</v>
      </c>
      <c r="EL467" s="1">
        <v>65535</v>
      </c>
      <c r="EM467" s="1">
        <v>65535</v>
      </c>
      <c r="EN467" s="1">
        <v>65535</v>
      </c>
      <c r="EO467" s="1">
        <v>65535</v>
      </c>
      <c r="EP467" s="1">
        <v>65535</v>
      </c>
      <c r="EQ467" s="1">
        <v>65535</v>
      </c>
      <c r="ER467" s="1">
        <v>65535</v>
      </c>
      <c r="ES467" s="1">
        <v>65535</v>
      </c>
      <c r="ET467" s="1">
        <v>65535</v>
      </c>
      <c r="EU467" s="1">
        <v>65535</v>
      </c>
      <c r="EV467" s="1">
        <v>65535</v>
      </c>
      <c r="EW467" s="1">
        <v>65535</v>
      </c>
      <c r="EX467" s="1">
        <v>65535</v>
      </c>
      <c r="EY467" s="1">
        <v>65535</v>
      </c>
      <c r="EZ467" s="1">
        <v>65535</v>
      </c>
      <c r="FA467" s="1">
        <v>65535</v>
      </c>
      <c r="FB467" s="1">
        <v>65535</v>
      </c>
      <c r="FC467" s="1">
        <v>65535</v>
      </c>
      <c r="FD467" s="1">
        <v>65535</v>
      </c>
      <c r="FE467" s="1">
        <v>65535</v>
      </c>
      <c r="FF467" s="1">
        <v>65535</v>
      </c>
      <c r="FG467" s="1">
        <v>65535</v>
      </c>
      <c r="FH467" s="1">
        <v>65535</v>
      </c>
      <c r="FI467" s="1">
        <v>65535</v>
      </c>
      <c r="FJ467" s="1">
        <v>65535</v>
      </c>
      <c r="FK467" s="1">
        <v>65535</v>
      </c>
      <c r="FL467" s="1">
        <v>65535</v>
      </c>
      <c r="FM467" s="1">
        <v>65535</v>
      </c>
      <c r="FN467" s="1">
        <v>65535</v>
      </c>
      <c r="FO467" s="1">
        <v>65535</v>
      </c>
      <c r="FP467" s="1">
        <v>65535</v>
      </c>
      <c r="FQ467" s="1">
        <v>65535</v>
      </c>
      <c r="FR467" s="1">
        <v>65535</v>
      </c>
      <c r="FS467" s="1">
        <v>65535</v>
      </c>
      <c r="FT467" s="1">
        <v>65535</v>
      </c>
      <c r="FU467" s="1">
        <v>65535</v>
      </c>
      <c r="FV467" s="1">
        <v>65535</v>
      </c>
      <c r="FW467" s="1">
        <v>65535</v>
      </c>
      <c r="FX467" s="1">
        <v>65535</v>
      </c>
      <c r="FY467" s="1">
        <v>65535</v>
      </c>
      <c r="FZ467" s="1">
        <v>65535</v>
      </c>
      <c r="GA467" s="1">
        <v>65535</v>
      </c>
      <c r="GB467" s="1">
        <v>65535</v>
      </c>
      <c r="GC467" s="1">
        <v>65535</v>
      </c>
      <c r="GD467" s="1">
        <v>65535</v>
      </c>
      <c r="GE467" s="1">
        <v>65535</v>
      </c>
      <c r="GF467" s="1">
        <v>65535</v>
      </c>
      <c r="GG467" s="1">
        <v>65535</v>
      </c>
      <c r="GH467" s="1">
        <v>65535</v>
      </c>
      <c r="GI467" s="1">
        <v>65535</v>
      </c>
      <c r="GJ467" s="1">
        <v>65535</v>
      </c>
      <c r="GK467" s="1">
        <v>65535</v>
      </c>
      <c r="GL467" s="1">
        <v>65535</v>
      </c>
      <c r="GM467" s="1">
        <v>65535</v>
      </c>
      <c r="GN467" s="1">
        <v>65535</v>
      </c>
      <c r="GO467" s="1">
        <v>65535</v>
      </c>
      <c r="GP467" s="1">
        <v>65535</v>
      </c>
      <c r="GQ467" s="1">
        <v>65535</v>
      </c>
      <c r="GR467" s="1">
        <v>65535</v>
      </c>
      <c r="GS467" s="1">
        <v>65535</v>
      </c>
      <c r="GT467" s="1">
        <v>65535</v>
      </c>
      <c r="GU467" s="1">
        <v>65535</v>
      </c>
      <c r="GV467" s="1">
        <v>65535</v>
      </c>
      <c r="GW467" s="1">
        <v>65535</v>
      </c>
      <c r="GX467" s="1">
        <v>65535</v>
      </c>
      <c r="GY467" s="1">
        <v>65535</v>
      </c>
      <c r="GZ467" s="1">
        <v>65535</v>
      </c>
      <c r="HA467" s="1">
        <v>65535</v>
      </c>
      <c r="HB467" s="1">
        <v>65535</v>
      </c>
      <c r="HC467" s="1">
        <v>65535</v>
      </c>
      <c r="HD467" s="1">
        <v>65535</v>
      </c>
      <c r="HE467" s="1">
        <v>65535</v>
      </c>
      <c r="HF467" s="1">
        <v>65535</v>
      </c>
      <c r="HG467" s="1">
        <v>65535</v>
      </c>
      <c r="HH467" s="1">
        <v>65535</v>
      </c>
      <c r="HI467" s="1">
        <v>65535</v>
      </c>
      <c r="HJ467" s="1">
        <v>65535</v>
      </c>
      <c r="HK467" s="1">
        <v>65535</v>
      </c>
      <c r="HL467" s="1">
        <v>65535</v>
      </c>
      <c r="HM467" s="1">
        <v>65535</v>
      </c>
      <c r="HN467" s="1">
        <v>65535</v>
      </c>
      <c r="HO467" s="1">
        <v>65535</v>
      </c>
      <c r="HP467" s="1">
        <v>65535</v>
      </c>
      <c r="HQ467" s="1">
        <v>65535</v>
      </c>
      <c r="HR467" s="1">
        <v>16</v>
      </c>
      <c r="HS467" s="1">
        <v>16.7</v>
      </c>
      <c r="HT467" s="1">
        <v>16.399999999999999</v>
      </c>
      <c r="HU467" s="1">
        <v>16.399999999999999</v>
      </c>
      <c r="HV467" s="1">
        <v>16.5</v>
      </c>
      <c r="HW467" s="1">
        <v>16.899999999999999</v>
      </c>
      <c r="HX467" s="1">
        <v>16.600000000000001</v>
      </c>
      <c r="HY467" s="1">
        <v>16.899999999999999</v>
      </c>
      <c r="HZ467" s="1">
        <v>16.600000000000001</v>
      </c>
      <c r="IA467" s="1">
        <v>16.600000000000001</v>
      </c>
      <c r="IB467" s="1">
        <v>14.9</v>
      </c>
      <c r="IC467" s="1">
        <v>15</v>
      </c>
      <c r="ID467" s="1">
        <v>15.8</v>
      </c>
      <c r="IE467" s="1">
        <v>17</v>
      </c>
      <c r="IF467" s="1">
        <v>16.600000000000001</v>
      </c>
      <c r="IG467" s="1">
        <v>16.600000000000001</v>
      </c>
      <c r="IH467" s="1">
        <v>16.600000000000001</v>
      </c>
      <c r="II467" s="1">
        <v>16.5</v>
      </c>
      <c r="IJ467" s="1">
        <v>16.899999999999999</v>
      </c>
      <c r="IK467" s="1">
        <v>16.5</v>
      </c>
      <c r="IL467" s="1">
        <v>16.899999999999999</v>
      </c>
      <c r="IM467" s="1">
        <v>16.8</v>
      </c>
      <c r="IN467" s="1">
        <v>16.899999999999999</v>
      </c>
      <c r="IO467" s="1">
        <v>16.5</v>
      </c>
      <c r="IP467" s="1">
        <v>15.4</v>
      </c>
      <c r="IQ467" s="1">
        <v>16.600000000000001</v>
      </c>
      <c r="IR467" s="1">
        <v>16.600000000000001</v>
      </c>
      <c r="IS467" s="1">
        <v>15.2</v>
      </c>
      <c r="IT467" s="1">
        <v>16.8</v>
      </c>
      <c r="IU467" s="1">
        <v>15.5</v>
      </c>
      <c r="IV467" s="1">
        <v>17.100000000000001</v>
      </c>
      <c r="IW467" s="1">
        <v>17.2</v>
      </c>
      <c r="IX467" s="1">
        <v>16.600000000000001</v>
      </c>
      <c r="IY467" s="1">
        <v>16.899999999999999</v>
      </c>
      <c r="IZ467" s="1">
        <v>17</v>
      </c>
      <c r="JA467" s="1">
        <v>16.399999999999999</v>
      </c>
      <c r="JB467" s="1">
        <v>17.399999999999999</v>
      </c>
      <c r="JC467" s="1">
        <v>17.2</v>
      </c>
      <c r="JD467" s="1">
        <v>15.7</v>
      </c>
      <c r="JE467" s="1">
        <v>15.4</v>
      </c>
      <c r="JF467" s="1">
        <v>16.7</v>
      </c>
      <c r="JG467" s="1">
        <v>16.8</v>
      </c>
      <c r="JH467" s="1">
        <v>15.6</v>
      </c>
      <c r="JI467" s="1">
        <v>65535</v>
      </c>
      <c r="JJ467" s="1">
        <v>15.5</v>
      </c>
      <c r="JK467" s="1">
        <v>15.5</v>
      </c>
      <c r="JL467" s="1">
        <v>14.6</v>
      </c>
      <c r="JM467" s="1">
        <v>15.7</v>
      </c>
      <c r="JN467" s="1">
        <v>16.5</v>
      </c>
      <c r="JO467" s="1">
        <v>16.600000000000001</v>
      </c>
      <c r="JP467" s="1">
        <v>16.7</v>
      </c>
      <c r="JQ467" s="1">
        <v>14.6</v>
      </c>
      <c r="JR467" s="1">
        <v>16</v>
      </c>
      <c r="JS467" s="1">
        <v>16.600000000000001</v>
      </c>
      <c r="JT467" s="1">
        <v>15.8</v>
      </c>
      <c r="JU467" s="1">
        <v>15.2</v>
      </c>
      <c r="JV467" s="1">
        <v>13.6</v>
      </c>
      <c r="JW467" s="1">
        <v>15.8</v>
      </c>
      <c r="JX467" s="1">
        <v>14.3</v>
      </c>
      <c r="JY467" s="1">
        <v>14.5</v>
      </c>
      <c r="JZ467" s="1">
        <v>15.6</v>
      </c>
      <c r="KA467" s="1">
        <v>15.4</v>
      </c>
      <c r="KB467" s="1">
        <v>14.1</v>
      </c>
      <c r="KC467" s="1">
        <v>14.3</v>
      </c>
      <c r="KD467" s="1">
        <v>14.9</v>
      </c>
      <c r="KE467" s="1">
        <v>16.2</v>
      </c>
      <c r="KF467" s="1">
        <v>15.7</v>
      </c>
      <c r="KG467" s="1">
        <v>16.600000000000001</v>
      </c>
      <c r="KH467" s="1">
        <v>15.5</v>
      </c>
      <c r="KI467" s="1">
        <v>16.3</v>
      </c>
      <c r="KJ467" s="1">
        <v>15</v>
      </c>
      <c r="KK467" s="1">
        <v>65535</v>
      </c>
      <c r="KL467" s="1">
        <v>65535</v>
      </c>
      <c r="KM467" s="1">
        <v>65535</v>
      </c>
      <c r="KN467" s="1">
        <v>65535</v>
      </c>
      <c r="KO467" s="1">
        <v>65535</v>
      </c>
      <c r="KP467" s="1">
        <v>65535</v>
      </c>
      <c r="KQ467" s="1">
        <v>65535</v>
      </c>
      <c r="KR467" s="1">
        <v>65535</v>
      </c>
      <c r="KS467" s="1">
        <v>65535</v>
      </c>
      <c r="KT467" s="1">
        <v>65535</v>
      </c>
      <c r="KU467" s="1">
        <v>65535</v>
      </c>
      <c r="KV467" s="1">
        <v>65535</v>
      </c>
      <c r="KW467" s="1">
        <v>65535</v>
      </c>
      <c r="KX467" s="1">
        <v>65535</v>
      </c>
      <c r="KY467" s="1">
        <v>65535</v>
      </c>
      <c r="KZ467" s="1">
        <v>65535</v>
      </c>
      <c r="LA467" s="1">
        <v>65535</v>
      </c>
      <c r="LB467" s="1">
        <v>65535</v>
      </c>
      <c r="LC467" s="1">
        <v>65535</v>
      </c>
      <c r="LD467" s="1">
        <v>65535</v>
      </c>
      <c r="LE467" s="1">
        <v>65535</v>
      </c>
      <c r="LF467" s="1">
        <v>65535</v>
      </c>
      <c r="LG467" s="1">
        <v>65535</v>
      </c>
      <c r="LH467" s="1">
        <v>65535</v>
      </c>
      <c r="LI467" s="1">
        <v>16.2</v>
      </c>
      <c r="LJ467" s="1">
        <v>15.6</v>
      </c>
      <c r="LK467" s="1">
        <v>15.3</v>
      </c>
      <c r="LL467" s="1">
        <v>15.2</v>
      </c>
      <c r="LM467" s="1">
        <v>15.4</v>
      </c>
      <c r="LN467" s="1">
        <v>15.1</v>
      </c>
      <c r="LO467" s="1">
        <v>15.5</v>
      </c>
      <c r="LP467" s="1">
        <v>15.6</v>
      </c>
      <c r="LQ467" s="1">
        <v>15.8</v>
      </c>
      <c r="LR467" s="1">
        <v>15.9</v>
      </c>
      <c r="LS467" s="1">
        <v>15.4</v>
      </c>
      <c r="LT467" s="1">
        <v>14.9</v>
      </c>
      <c r="LU467" s="1">
        <v>15.1</v>
      </c>
      <c r="LV467" s="1">
        <v>15.1</v>
      </c>
      <c r="LW467" s="1">
        <v>15</v>
      </c>
      <c r="LX467" s="1">
        <v>14.9</v>
      </c>
      <c r="LY467" s="1">
        <v>15.2</v>
      </c>
      <c r="LZ467" s="1">
        <v>16.8</v>
      </c>
      <c r="MA467" s="1">
        <v>16.899999999999999</v>
      </c>
      <c r="MB467" s="1">
        <v>16.3</v>
      </c>
      <c r="MC467" s="1">
        <v>16.3</v>
      </c>
      <c r="MD467" s="1">
        <v>16</v>
      </c>
      <c r="ME467" s="1">
        <v>65535</v>
      </c>
      <c r="MF467" s="1">
        <v>65535</v>
      </c>
      <c r="MG467" s="1">
        <v>65535</v>
      </c>
      <c r="MH467" s="1">
        <v>65535</v>
      </c>
      <c r="MI467" s="1">
        <v>65535</v>
      </c>
      <c r="MJ467" s="1">
        <v>65535</v>
      </c>
      <c r="MK467" s="1">
        <v>65535</v>
      </c>
      <c r="ML467" s="1">
        <v>65535</v>
      </c>
      <c r="MM467" s="1">
        <v>65535</v>
      </c>
      <c r="MN467" s="1">
        <v>65535</v>
      </c>
      <c r="MO467" s="1">
        <v>65535</v>
      </c>
      <c r="MP467" s="1">
        <v>65535</v>
      </c>
      <c r="MQ467" s="1">
        <v>65535</v>
      </c>
      <c r="MR467" s="1">
        <v>65535</v>
      </c>
      <c r="MS467" s="1">
        <v>65535</v>
      </c>
      <c r="MT467" s="1">
        <v>65535</v>
      </c>
      <c r="MU467" s="1">
        <v>65535</v>
      </c>
      <c r="MV467" s="1">
        <v>65535</v>
      </c>
      <c r="MW467" s="1">
        <v>65535</v>
      </c>
      <c r="MX467" s="1">
        <v>65535</v>
      </c>
      <c r="MY467" s="1">
        <v>65535</v>
      </c>
      <c r="MZ467" s="1">
        <v>65535</v>
      </c>
      <c r="NA467" s="1">
        <v>65535</v>
      </c>
      <c r="NB467" s="1">
        <v>65535</v>
      </c>
      <c r="NC467" s="1">
        <v>65535</v>
      </c>
      <c r="ND467" s="1">
        <v>65535</v>
      </c>
      <c r="NE467" s="1">
        <v>65535</v>
      </c>
      <c r="NF467" s="1">
        <v>65535</v>
      </c>
      <c r="NG467" s="1">
        <v>65535</v>
      </c>
      <c r="NH467" s="1">
        <v>65535</v>
      </c>
      <c r="NI467" s="1">
        <v>16.100000000000001</v>
      </c>
      <c r="NJ467" s="6">
        <f t="shared" si="416"/>
        <v>0.77419354838709675</v>
      </c>
      <c r="NK467" s="3">
        <f t="shared" si="417"/>
        <v>0</v>
      </c>
      <c r="NL467" s="3">
        <f t="shared" si="418"/>
        <v>0</v>
      </c>
      <c r="NM467" s="3">
        <f t="shared" si="419"/>
        <v>0</v>
      </c>
      <c r="NN467" s="3">
        <f t="shared" si="420"/>
        <v>0</v>
      </c>
      <c r="NO467" s="3">
        <f t="shared" si="421"/>
        <v>0</v>
      </c>
      <c r="NP467" s="3">
        <f t="shared" si="422"/>
        <v>0</v>
      </c>
      <c r="NQ467" s="3">
        <f t="shared" si="423"/>
        <v>0.83870967741935487</v>
      </c>
      <c r="NR467" s="3">
        <f t="shared" si="424"/>
        <v>0.96666666666666667</v>
      </c>
      <c r="NS467" s="3">
        <f t="shared" si="425"/>
        <v>0.4838709677419355</v>
      </c>
      <c r="NT467" s="3">
        <f t="shared" si="426"/>
        <v>0.73333333333333328</v>
      </c>
      <c r="NU467" s="3">
        <f t="shared" si="427"/>
        <v>3.2258064516129031E-2</v>
      </c>
      <c r="NV467" s="3">
        <f t="shared" si="428"/>
        <v>0.32054794520547947</v>
      </c>
      <c r="NW467" s="5">
        <f t="shared" si="429"/>
        <v>15.837500000000004</v>
      </c>
      <c r="NX467" s="1" t="e">
        <f t="shared" si="430"/>
        <v>#N/A</v>
      </c>
      <c r="NY467" s="1" t="e">
        <f t="shared" si="431"/>
        <v>#N/A</v>
      </c>
      <c r="NZ467" s="1" t="e">
        <f t="shared" si="432"/>
        <v>#N/A</v>
      </c>
      <c r="OA467" s="1" t="e">
        <f t="shared" si="433"/>
        <v>#N/A</v>
      </c>
      <c r="OB467" s="1" t="e">
        <f t="shared" si="434"/>
        <v>#N/A</v>
      </c>
      <c r="OC467" s="1" t="e">
        <f t="shared" si="435"/>
        <v>#N/A</v>
      </c>
      <c r="OD467" s="1">
        <f t="shared" si="436"/>
        <v>16.426923076923075</v>
      </c>
      <c r="OE467" s="1">
        <f t="shared" si="437"/>
        <v>16.186206896551727</v>
      </c>
      <c r="OF467" s="1" t="e">
        <f t="shared" si="438"/>
        <v>#N/A</v>
      </c>
      <c r="OG467" s="1">
        <f t="shared" si="439"/>
        <v>15.613636363636363</v>
      </c>
      <c r="OH467" s="1" t="e">
        <f t="shared" si="440"/>
        <v>#N/A</v>
      </c>
      <c r="OI467" s="111" t="e">
        <f>NA()</f>
        <v>#N/A</v>
      </c>
      <c r="OJ467" s="112" t="e">
        <f>NA()</f>
        <v>#N/A</v>
      </c>
      <c r="OK467" s="112" t="e">
        <f>NA()</f>
        <v>#N/A</v>
      </c>
      <c r="OL467" s="112" t="e">
        <f>NA()</f>
        <v>#N/A</v>
      </c>
      <c r="OM467" s="112" t="e">
        <f>NA()</f>
        <v>#N/A</v>
      </c>
      <c r="ON467" s="112" t="e">
        <f>NA()</f>
        <v>#N/A</v>
      </c>
      <c r="OO467" s="112" t="e">
        <f>NA()</f>
        <v>#N/A</v>
      </c>
      <c r="OP467" s="112" t="e">
        <f>NA()</f>
        <v>#N/A</v>
      </c>
      <c r="OQ467" s="112" t="e">
        <f>NA()</f>
        <v>#N/A</v>
      </c>
      <c r="OR467" s="112" t="e">
        <f>NA()</f>
        <v>#N/A</v>
      </c>
      <c r="OS467" s="112" t="e">
        <f>NA()</f>
        <v>#N/A</v>
      </c>
      <c r="OT467" s="112" t="e">
        <f>NA()</f>
        <v>#N/A</v>
      </c>
      <c r="OU467" s="5" t="e">
        <f t="shared" si="392"/>
        <v>#N/A</v>
      </c>
      <c r="OV467" s="1" t="e">
        <f t="shared" si="393"/>
        <v>#N/A</v>
      </c>
      <c r="OW467" s="1" t="e">
        <f t="shared" si="394"/>
        <v>#N/A</v>
      </c>
      <c r="OX467" s="1" t="e">
        <f t="shared" si="395"/>
        <v>#N/A</v>
      </c>
      <c r="OY467" s="1" t="e">
        <f t="shared" si="396"/>
        <v>#N/A</v>
      </c>
      <c r="OZ467" s="1" t="e">
        <f t="shared" si="397"/>
        <v>#N/A</v>
      </c>
      <c r="PA467" s="1" t="e">
        <f t="shared" si="398"/>
        <v>#N/A</v>
      </c>
      <c r="PB467" s="1" t="e">
        <f t="shared" si="399"/>
        <v>#N/A</v>
      </c>
      <c r="PC467" s="1" t="e">
        <f t="shared" si="400"/>
        <v>#N/A</v>
      </c>
      <c r="PD467" s="1" t="e">
        <f t="shared" si="401"/>
        <v>#N/A</v>
      </c>
      <c r="PE467" s="1" t="e">
        <f t="shared" si="402"/>
        <v>#N/A</v>
      </c>
      <c r="PF467" s="1" t="e">
        <f t="shared" si="403"/>
        <v>#N/A</v>
      </c>
      <c r="PG467" s="111" t="e">
        <f>NA()</f>
        <v>#N/A</v>
      </c>
      <c r="PH467" s="112" t="e">
        <f>NA()</f>
        <v>#N/A</v>
      </c>
      <c r="PI467" s="112" t="e">
        <f>NA()</f>
        <v>#N/A</v>
      </c>
      <c r="PJ467" s="112" t="e">
        <f>NA()</f>
        <v>#N/A</v>
      </c>
      <c r="PK467" s="112" t="e">
        <f>NA()</f>
        <v>#N/A</v>
      </c>
      <c r="PL467" s="112" t="e">
        <f>NA()</f>
        <v>#N/A</v>
      </c>
      <c r="PM467" s="112" t="e">
        <f>NA()</f>
        <v>#N/A</v>
      </c>
      <c r="PN467" s="112" t="e">
        <f>NA()</f>
        <v>#N/A</v>
      </c>
      <c r="PO467" s="112" t="e">
        <f>NA()</f>
        <v>#N/A</v>
      </c>
      <c r="PP467" s="112" t="e">
        <f>NA()</f>
        <v>#N/A</v>
      </c>
      <c r="PQ467" s="112" t="e">
        <f>NA()</f>
        <v>#N/A</v>
      </c>
      <c r="PR467" s="137" t="e">
        <f>NA()</f>
        <v>#N/A</v>
      </c>
      <c r="PS467" s="5">
        <f t="array" ref="PS467">+IF(ISERROR($NW467)=FALSE,MIN(IF($H467:$AL467&lt;65534,$H467:$AL467,"")),NA())</f>
        <v>14.4</v>
      </c>
      <c r="PT467" s="1" t="e">
        <f t="array" ref="PT467">+IF(ISERROR($NX467)=FALSE,MIN(IF($AM467:$BN467&lt;65534,$AM467:$BN467,"")),NA())</f>
        <v>#N/A</v>
      </c>
      <c r="PU467" s="1" t="e">
        <f t="array" ref="PU467">+IF(ISERROR($NY467)=FALSE,MIN(IF($BP467:$CT467&lt;65534,$BP467:$CT467,"")),NA())</f>
        <v>#N/A</v>
      </c>
      <c r="PV467" s="1" t="e">
        <f t="array" ref="PV467">+IF(ISERROR($NZ467)=FALSE,MIN(IF($CU467:$DX467&lt;65534,$CU467:$DX467,"")),NA())</f>
        <v>#N/A</v>
      </c>
      <c r="PW467" s="1" t="e">
        <f t="array" ref="PW467">+IF(ISERROR($OA467)=FALSE,MIN(IF($DY467:$FC467&lt;65534,$DY467:$FC467,"")),NA())</f>
        <v>#N/A</v>
      </c>
      <c r="PX467" s="1" t="e">
        <f t="array" ref="PX467">+IF(ISERROR($OB467)=FALSE,MIN(IF($FD467:$GG467&lt;65534,$FD467:$GG467,"")),NA())</f>
        <v>#N/A</v>
      </c>
      <c r="PY467" s="1" t="e">
        <f t="array" ref="PY467">+IF(ISERROR($OC467)=FALSE,MIN(IF($GH467:$HL467&lt;65534,$GH467:$HL467,"")),NA())</f>
        <v>#N/A</v>
      </c>
      <c r="PZ467" s="1">
        <f t="array" ref="PZ467">+IF(ISERROR($OD467)=FALSE,MIN(IF($HM467:$IQ467&lt;65534,$HM467:$IQ467,"")),NA())</f>
        <v>14.9</v>
      </c>
      <c r="QA467" s="1">
        <f t="array" ref="QA467">+IF(ISERROR($OE467)=FALSE,MIN(IF($IR467:$JU467&lt;65534,$IR467:$JU467,"")),NA())</f>
        <v>14.6</v>
      </c>
      <c r="QB467" s="1" t="e">
        <f t="array" ref="QB467">+IF(ISERROR($OF467)=FALSE,MIN(IF($JV467:$KZ467&lt;65534,$JV467:$KZ467,"")),NA())</f>
        <v>#N/A</v>
      </c>
      <c r="QC467" s="1">
        <f t="array" ref="QC467">+IF(ISERROR($OG467)=FALSE,MIN(IF($LA467:$MD467&lt;65534,$LA467:$MD467,"")),NA())</f>
        <v>14.9</v>
      </c>
      <c r="QD467" s="1" t="e">
        <f t="array" ref="QD467">+IF(ISERROR($OH467)=FALSE,MIN(IF($ME467:$NI467&lt;65534,$ME467:$NI467,"")),NA())</f>
        <v>#N/A</v>
      </c>
      <c r="QE467" s="5" t="e">
        <f t="shared" si="404"/>
        <v>#N/A</v>
      </c>
      <c r="QF467" s="1" t="e">
        <f t="shared" si="405"/>
        <v>#N/A</v>
      </c>
      <c r="QG467" s="1" t="e">
        <f t="shared" si="406"/>
        <v>#N/A</v>
      </c>
      <c r="QH467" s="1" t="e">
        <f t="shared" si="407"/>
        <v>#N/A</v>
      </c>
      <c r="QI467" s="1" t="e">
        <f t="shared" si="408"/>
        <v>#N/A</v>
      </c>
      <c r="QJ467" s="1" t="e">
        <f t="shared" si="409"/>
        <v>#N/A</v>
      </c>
      <c r="QK467" s="1" t="e">
        <f t="shared" si="410"/>
        <v>#N/A</v>
      </c>
      <c r="QL467" s="1" t="e">
        <f t="shared" si="411"/>
        <v>#N/A</v>
      </c>
      <c r="QM467" s="1" t="e">
        <f t="shared" si="412"/>
        <v>#N/A</v>
      </c>
      <c r="QN467" s="1" t="e">
        <f t="shared" si="413"/>
        <v>#N/A</v>
      </c>
      <c r="QO467" s="1" t="e">
        <f t="shared" si="414"/>
        <v>#N/A</v>
      </c>
      <c r="QP467" s="1" t="e">
        <f t="shared" si="415"/>
        <v>#N/A</v>
      </c>
      <c r="QQ467" s="5" t="s">
        <v>893</v>
      </c>
    </row>
    <row r="468" spans="1:459" s="1" customFormat="1" x14ac:dyDescent="0.2">
      <c r="A468" s="107">
        <v>21215170</v>
      </c>
      <c r="B468" s="108">
        <v>-75.229055555555561</v>
      </c>
      <c r="C468" s="108">
        <v>4.4020000000000001</v>
      </c>
      <c r="D468" s="109">
        <v>1780</v>
      </c>
      <c r="E468" s="110" t="s">
        <v>825</v>
      </c>
      <c r="F468" s="110" t="s">
        <v>359</v>
      </c>
      <c r="G468" s="110" t="s">
        <v>27</v>
      </c>
      <c r="H468" s="1">
        <v>65535</v>
      </c>
      <c r="I468" s="1">
        <v>65535</v>
      </c>
      <c r="J468" s="1">
        <v>65535</v>
      </c>
      <c r="K468" s="1">
        <v>65535</v>
      </c>
      <c r="L468" s="1">
        <v>65535</v>
      </c>
      <c r="M468" s="1">
        <v>65535</v>
      </c>
      <c r="N468" s="1">
        <v>65535</v>
      </c>
      <c r="O468" s="1">
        <v>65535</v>
      </c>
      <c r="P468" s="1">
        <v>65535</v>
      </c>
      <c r="Q468" s="1">
        <v>65535</v>
      </c>
      <c r="R468" s="1">
        <v>65535</v>
      </c>
      <c r="S468" s="1">
        <v>65535</v>
      </c>
      <c r="T468" s="1">
        <v>65535</v>
      </c>
      <c r="U468" s="1">
        <v>65535</v>
      </c>
      <c r="V468" s="1">
        <v>65535</v>
      </c>
      <c r="W468" s="1">
        <v>65535</v>
      </c>
      <c r="X468" s="1">
        <v>65535</v>
      </c>
      <c r="Y468" s="1">
        <v>65535</v>
      </c>
      <c r="Z468" s="1">
        <v>65535</v>
      </c>
      <c r="AA468" s="1">
        <v>65535</v>
      </c>
      <c r="AB468" s="1">
        <v>65535</v>
      </c>
      <c r="AC468" s="1">
        <v>65535</v>
      </c>
      <c r="AD468" s="1">
        <v>65535</v>
      </c>
      <c r="AE468" s="1">
        <v>65535</v>
      </c>
      <c r="AF468" s="1">
        <v>65535</v>
      </c>
      <c r="AG468" s="1">
        <v>65535</v>
      </c>
      <c r="AH468" s="1">
        <v>65535</v>
      </c>
      <c r="AI468" s="1">
        <v>65535</v>
      </c>
      <c r="AJ468" s="1">
        <v>65535</v>
      </c>
      <c r="AK468" s="1">
        <v>65535</v>
      </c>
      <c r="AL468" s="1">
        <v>65535</v>
      </c>
      <c r="AM468" s="1">
        <v>65535</v>
      </c>
      <c r="AN468" s="1">
        <v>65535</v>
      </c>
      <c r="AO468" s="1">
        <v>65535</v>
      </c>
      <c r="AP468" s="1">
        <v>65535</v>
      </c>
      <c r="AQ468" s="1">
        <v>65535</v>
      </c>
      <c r="AR468" s="1">
        <v>65535</v>
      </c>
      <c r="AS468" s="1">
        <v>65535</v>
      </c>
      <c r="AT468" s="1">
        <v>65535</v>
      </c>
      <c r="AU468" s="1">
        <v>65535</v>
      </c>
      <c r="AV468" s="1">
        <v>65535</v>
      </c>
      <c r="AW468" s="1">
        <v>65535</v>
      </c>
      <c r="AX468" s="1">
        <v>65535</v>
      </c>
      <c r="AY468" s="1">
        <v>65535</v>
      </c>
      <c r="AZ468" s="1">
        <v>65535</v>
      </c>
      <c r="BA468" s="1">
        <v>65535</v>
      </c>
      <c r="BB468" s="1">
        <v>65535</v>
      </c>
      <c r="BC468" s="1">
        <v>65535</v>
      </c>
      <c r="BD468" s="1">
        <v>65535</v>
      </c>
      <c r="BE468" s="1">
        <v>65535</v>
      </c>
      <c r="BF468" s="1">
        <v>65535</v>
      </c>
      <c r="BG468" s="1">
        <v>65535</v>
      </c>
      <c r="BH468" s="1">
        <v>65535</v>
      </c>
      <c r="BI468" s="1">
        <v>65535</v>
      </c>
      <c r="BJ468" s="1">
        <v>65535</v>
      </c>
      <c r="BK468" s="1">
        <v>65535</v>
      </c>
      <c r="BL468" s="1">
        <v>65535</v>
      </c>
      <c r="BM468" s="1">
        <v>65535</v>
      </c>
      <c r="BN468" s="1">
        <v>65535</v>
      </c>
      <c r="BO468" s="102"/>
      <c r="BP468" s="1">
        <v>65535</v>
      </c>
      <c r="BQ468" s="1">
        <v>65535</v>
      </c>
      <c r="BR468" s="1">
        <v>65535</v>
      </c>
      <c r="BS468" s="1">
        <v>65535</v>
      </c>
      <c r="BT468" s="1">
        <v>65535</v>
      </c>
      <c r="BU468" s="1">
        <v>65535</v>
      </c>
      <c r="BV468" s="1">
        <v>65535</v>
      </c>
      <c r="BW468" s="1">
        <v>65535</v>
      </c>
      <c r="BX468" s="1">
        <v>65535</v>
      </c>
      <c r="BY468" s="1">
        <v>65535</v>
      </c>
      <c r="BZ468" s="1">
        <v>65535</v>
      </c>
      <c r="CA468" s="1">
        <v>65535</v>
      </c>
      <c r="CB468" s="1">
        <v>65535</v>
      </c>
      <c r="CC468" s="1">
        <v>65535</v>
      </c>
      <c r="CD468" s="1">
        <v>65535</v>
      </c>
      <c r="CE468" s="1">
        <v>65535</v>
      </c>
      <c r="CF468" s="1">
        <v>65535</v>
      </c>
      <c r="CG468" s="1">
        <v>65535</v>
      </c>
      <c r="CH468" s="1">
        <v>65535</v>
      </c>
      <c r="CI468" s="1">
        <v>65535</v>
      </c>
      <c r="CJ468" s="1">
        <v>65535</v>
      </c>
      <c r="CK468" s="1">
        <v>65535</v>
      </c>
      <c r="CL468" s="1">
        <v>65535</v>
      </c>
      <c r="CM468" s="1">
        <v>65535</v>
      </c>
      <c r="CN468" s="1">
        <v>65535</v>
      </c>
      <c r="CO468" s="1">
        <v>65535</v>
      </c>
      <c r="CP468" s="1">
        <v>65535</v>
      </c>
      <c r="CQ468" s="1">
        <v>65535</v>
      </c>
      <c r="CR468" s="1">
        <v>65535</v>
      </c>
      <c r="CS468" s="1">
        <v>65535</v>
      </c>
      <c r="CT468" s="1">
        <v>65535</v>
      </c>
      <c r="CU468" s="1">
        <v>65535</v>
      </c>
      <c r="CV468" s="1">
        <v>65535</v>
      </c>
      <c r="CW468" s="1">
        <v>65535</v>
      </c>
      <c r="CX468" s="1">
        <v>65535</v>
      </c>
      <c r="CY468" s="1">
        <v>65535</v>
      </c>
      <c r="CZ468" s="1">
        <v>65535</v>
      </c>
      <c r="DA468" s="1">
        <v>65535</v>
      </c>
      <c r="DB468" s="1">
        <v>65535</v>
      </c>
      <c r="DC468" s="1">
        <v>65535</v>
      </c>
      <c r="DD468" s="1">
        <v>65535</v>
      </c>
      <c r="DE468" s="1">
        <v>65535</v>
      </c>
      <c r="DF468" s="1">
        <v>65535</v>
      </c>
      <c r="DG468" s="1">
        <v>65535</v>
      </c>
      <c r="DH468" s="1">
        <v>65535</v>
      </c>
      <c r="DI468" s="1">
        <v>65535</v>
      </c>
      <c r="DJ468" s="1">
        <v>65535</v>
      </c>
      <c r="DK468" s="1">
        <v>65535</v>
      </c>
      <c r="DL468" s="1">
        <v>65535</v>
      </c>
      <c r="DM468" s="1">
        <v>65535</v>
      </c>
      <c r="DN468" s="1">
        <v>65535</v>
      </c>
      <c r="DO468" s="1">
        <v>65535</v>
      </c>
      <c r="DP468" s="1">
        <v>65535</v>
      </c>
      <c r="DQ468" s="1">
        <v>65535</v>
      </c>
      <c r="DR468" s="1">
        <v>65535</v>
      </c>
      <c r="DS468" s="1">
        <v>65535</v>
      </c>
      <c r="DT468" s="1">
        <v>65535</v>
      </c>
      <c r="DU468" s="1">
        <v>65535</v>
      </c>
      <c r="DV468" s="1">
        <v>65535</v>
      </c>
      <c r="DW468" s="1">
        <v>65535</v>
      </c>
      <c r="DX468" s="1">
        <v>65535</v>
      </c>
      <c r="DY468" s="1">
        <v>65535</v>
      </c>
      <c r="DZ468" s="1">
        <v>65535</v>
      </c>
      <c r="EA468" s="1">
        <v>65535</v>
      </c>
      <c r="EB468" s="1">
        <v>65535</v>
      </c>
      <c r="EC468" s="1">
        <v>65535</v>
      </c>
      <c r="ED468" s="1">
        <v>65535</v>
      </c>
      <c r="EE468" s="1">
        <v>65535</v>
      </c>
      <c r="EF468" s="1">
        <v>65535</v>
      </c>
      <c r="EG468" s="1">
        <v>65535</v>
      </c>
      <c r="EH468" s="1">
        <v>65535</v>
      </c>
      <c r="EI468" s="1">
        <v>65535</v>
      </c>
      <c r="EJ468" s="1">
        <v>65535</v>
      </c>
      <c r="EK468" s="1">
        <v>65535</v>
      </c>
      <c r="EL468" s="1">
        <v>65535</v>
      </c>
      <c r="EM468" s="1">
        <v>65535</v>
      </c>
      <c r="EN468" s="1">
        <v>65535</v>
      </c>
      <c r="EO468" s="1">
        <v>65535</v>
      </c>
      <c r="EP468" s="1">
        <v>65535</v>
      </c>
      <c r="EQ468" s="1">
        <v>65535</v>
      </c>
      <c r="ER468" s="1">
        <v>65535</v>
      </c>
      <c r="ES468" s="1">
        <v>65535</v>
      </c>
      <c r="ET468" s="1">
        <v>65535</v>
      </c>
      <c r="EU468" s="1">
        <v>65535</v>
      </c>
      <c r="EV468" s="1">
        <v>65535</v>
      </c>
      <c r="EW468" s="1">
        <v>65535</v>
      </c>
      <c r="EX468" s="1">
        <v>65535</v>
      </c>
      <c r="EY468" s="1">
        <v>65535</v>
      </c>
      <c r="EZ468" s="1">
        <v>65535</v>
      </c>
      <c r="FA468" s="1">
        <v>65535</v>
      </c>
      <c r="FB468" s="1">
        <v>65535</v>
      </c>
      <c r="FC468" s="1">
        <v>65535</v>
      </c>
      <c r="FD468" s="1">
        <v>65535</v>
      </c>
      <c r="FE468" s="1">
        <v>65535</v>
      </c>
      <c r="FF468" s="1">
        <v>65535</v>
      </c>
      <c r="FG468" s="1">
        <v>65535</v>
      </c>
      <c r="FH468" s="1">
        <v>65535</v>
      </c>
      <c r="FI468" s="1">
        <v>65535</v>
      </c>
      <c r="FJ468" s="1">
        <v>65535</v>
      </c>
      <c r="FK468" s="1">
        <v>65535</v>
      </c>
      <c r="FL468" s="1">
        <v>65535</v>
      </c>
      <c r="FM468" s="1">
        <v>65535</v>
      </c>
      <c r="FN468" s="1">
        <v>65535</v>
      </c>
      <c r="FO468" s="1">
        <v>65535</v>
      </c>
      <c r="FP468" s="1">
        <v>65535</v>
      </c>
      <c r="FQ468" s="1">
        <v>65535</v>
      </c>
      <c r="FR468" s="1">
        <v>65535</v>
      </c>
      <c r="FS468" s="1">
        <v>65535</v>
      </c>
      <c r="FT468" s="1">
        <v>65535</v>
      </c>
      <c r="FU468" s="1">
        <v>65535</v>
      </c>
      <c r="FV468" s="1">
        <v>65535</v>
      </c>
      <c r="FW468" s="1">
        <v>65535</v>
      </c>
      <c r="FX468" s="1">
        <v>65535</v>
      </c>
      <c r="FY468" s="1">
        <v>65535</v>
      </c>
      <c r="FZ468" s="1">
        <v>65535</v>
      </c>
      <c r="GA468" s="1">
        <v>65535</v>
      </c>
      <c r="GB468" s="1">
        <v>65535</v>
      </c>
      <c r="GC468" s="1">
        <v>65535</v>
      </c>
      <c r="GD468" s="1">
        <v>65535</v>
      </c>
      <c r="GE468" s="1">
        <v>65535</v>
      </c>
      <c r="GF468" s="1">
        <v>65535</v>
      </c>
      <c r="GG468" s="1">
        <v>65535</v>
      </c>
      <c r="GH468" s="1">
        <v>65535</v>
      </c>
      <c r="GI468" s="1">
        <v>65535</v>
      </c>
      <c r="GJ468" s="1">
        <v>65535</v>
      </c>
      <c r="GK468" s="1">
        <v>65535</v>
      </c>
      <c r="GL468" s="1">
        <v>65535</v>
      </c>
      <c r="GM468" s="1">
        <v>65535</v>
      </c>
      <c r="GN468" s="1">
        <v>65535</v>
      </c>
      <c r="GO468" s="1">
        <v>65535</v>
      </c>
      <c r="GP468" s="1">
        <v>65535</v>
      </c>
      <c r="GQ468" s="1">
        <v>65535</v>
      </c>
      <c r="GR468" s="1">
        <v>65535</v>
      </c>
      <c r="GS468" s="1">
        <v>65535</v>
      </c>
      <c r="GT468" s="1">
        <v>65535</v>
      </c>
      <c r="GU468" s="1">
        <v>65535</v>
      </c>
      <c r="GV468" s="1">
        <v>65535</v>
      </c>
      <c r="GW468" s="1">
        <v>65535</v>
      </c>
      <c r="GX468" s="1">
        <v>65535</v>
      </c>
      <c r="GY468" s="1">
        <v>65535</v>
      </c>
      <c r="GZ468" s="1">
        <v>65535</v>
      </c>
      <c r="HA468" s="1">
        <v>65535</v>
      </c>
      <c r="HB468" s="1">
        <v>65535</v>
      </c>
      <c r="HC468" s="1">
        <v>65535</v>
      </c>
      <c r="HD468" s="1">
        <v>65535</v>
      </c>
      <c r="HE468" s="1">
        <v>65535</v>
      </c>
      <c r="HF468" s="1">
        <v>65535</v>
      </c>
      <c r="HG468" s="1">
        <v>65535</v>
      </c>
      <c r="HH468" s="1">
        <v>65535</v>
      </c>
      <c r="HI468" s="1">
        <v>65535</v>
      </c>
      <c r="HJ468" s="1">
        <v>65535</v>
      </c>
      <c r="HK468" s="1">
        <v>65535</v>
      </c>
      <c r="HL468" s="1">
        <v>65535</v>
      </c>
      <c r="HM468" s="1">
        <v>65535</v>
      </c>
      <c r="HN468" s="1">
        <v>65535</v>
      </c>
      <c r="HO468" s="1">
        <v>65535</v>
      </c>
      <c r="HP468" s="1">
        <v>65535</v>
      </c>
      <c r="HQ468" s="1">
        <v>65535</v>
      </c>
      <c r="HR468" s="1">
        <v>16</v>
      </c>
      <c r="HS468" s="1">
        <v>16.7</v>
      </c>
      <c r="HT468" s="1">
        <v>16.399999999999999</v>
      </c>
      <c r="HU468" s="1">
        <v>16.399999999999999</v>
      </c>
      <c r="HV468" s="1">
        <v>16.5</v>
      </c>
      <c r="HW468" s="1">
        <v>16.899999999999999</v>
      </c>
      <c r="HX468" s="1">
        <v>16.600000000000001</v>
      </c>
      <c r="HY468" s="1">
        <v>16.899999999999999</v>
      </c>
      <c r="HZ468" s="1">
        <v>16.600000000000001</v>
      </c>
      <c r="IA468" s="1">
        <v>16.600000000000001</v>
      </c>
      <c r="IB468" s="1">
        <v>14.9</v>
      </c>
      <c r="IC468" s="1">
        <v>15</v>
      </c>
      <c r="ID468" s="1">
        <v>15.8</v>
      </c>
      <c r="IE468" s="1">
        <v>17</v>
      </c>
      <c r="IF468" s="1">
        <v>16.600000000000001</v>
      </c>
      <c r="IG468" s="1">
        <v>16.600000000000001</v>
      </c>
      <c r="IH468" s="1">
        <v>16.600000000000001</v>
      </c>
      <c r="II468" s="1">
        <v>16.5</v>
      </c>
      <c r="IJ468" s="1">
        <v>16.899999999999999</v>
      </c>
      <c r="IK468" s="1">
        <v>16.5</v>
      </c>
      <c r="IL468" s="1">
        <v>16.899999999999999</v>
      </c>
      <c r="IM468" s="1">
        <v>16.8</v>
      </c>
      <c r="IN468" s="1">
        <v>16.899999999999999</v>
      </c>
      <c r="IO468" s="1">
        <v>16.5</v>
      </c>
      <c r="IP468" s="1">
        <v>15.4</v>
      </c>
      <c r="IQ468" s="1">
        <v>16.600000000000001</v>
      </c>
      <c r="IR468" s="1">
        <v>16.600000000000001</v>
      </c>
      <c r="IS468" s="1">
        <v>15.2</v>
      </c>
      <c r="IT468" s="1">
        <v>16.8</v>
      </c>
      <c r="IU468" s="1">
        <v>15.5</v>
      </c>
      <c r="IV468" s="1">
        <v>17.100000000000001</v>
      </c>
      <c r="IW468" s="1">
        <v>17.2</v>
      </c>
      <c r="IX468" s="1">
        <v>16.600000000000001</v>
      </c>
      <c r="IY468" s="1">
        <v>16.899999999999999</v>
      </c>
      <c r="IZ468" s="1">
        <v>17</v>
      </c>
      <c r="JA468" s="1">
        <v>16.399999999999999</v>
      </c>
      <c r="JB468" s="1">
        <v>17.399999999999999</v>
      </c>
      <c r="JC468" s="1">
        <v>17.2</v>
      </c>
      <c r="JD468" s="1">
        <v>15.7</v>
      </c>
      <c r="JE468" s="1">
        <v>15.4</v>
      </c>
      <c r="JF468" s="1">
        <v>16.7</v>
      </c>
      <c r="JG468" s="1">
        <v>16.8</v>
      </c>
      <c r="JH468" s="1">
        <v>15.6</v>
      </c>
      <c r="JI468" s="1">
        <v>65535</v>
      </c>
      <c r="JJ468" s="1">
        <v>15.5</v>
      </c>
      <c r="JK468" s="1">
        <v>15.5</v>
      </c>
      <c r="JL468" s="1">
        <v>14.6</v>
      </c>
      <c r="JM468" s="1">
        <v>15.7</v>
      </c>
      <c r="JN468" s="1">
        <v>16.5</v>
      </c>
      <c r="JO468" s="1">
        <v>16.600000000000001</v>
      </c>
      <c r="JP468" s="1">
        <v>16.7</v>
      </c>
      <c r="JQ468" s="1">
        <v>14.6</v>
      </c>
      <c r="JR468" s="1">
        <v>16</v>
      </c>
      <c r="JS468" s="1">
        <v>16.600000000000001</v>
      </c>
      <c r="JT468" s="1">
        <v>15.8</v>
      </c>
      <c r="JU468" s="1">
        <v>15.2</v>
      </c>
      <c r="JV468" s="1">
        <v>13.6</v>
      </c>
      <c r="JW468" s="1">
        <v>15.8</v>
      </c>
      <c r="JX468" s="1">
        <v>14.3</v>
      </c>
      <c r="JY468" s="1">
        <v>14.5</v>
      </c>
      <c r="JZ468" s="1">
        <v>15.6</v>
      </c>
      <c r="KA468" s="1">
        <v>15.4</v>
      </c>
      <c r="KB468" s="1">
        <v>14.1</v>
      </c>
      <c r="KC468" s="1">
        <v>14.3</v>
      </c>
      <c r="KD468" s="1">
        <v>14.9</v>
      </c>
      <c r="KE468" s="1">
        <v>16.2</v>
      </c>
      <c r="KF468" s="1">
        <v>15.7</v>
      </c>
      <c r="KG468" s="1">
        <v>16.600000000000001</v>
      </c>
      <c r="KH468" s="1">
        <v>15.5</v>
      </c>
      <c r="KI468" s="1">
        <v>16.3</v>
      </c>
      <c r="KJ468" s="1">
        <v>15</v>
      </c>
      <c r="KK468" s="1">
        <v>65535</v>
      </c>
      <c r="KL468" s="1">
        <v>65535</v>
      </c>
      <c r="KM468" s="1">
        <v>65535</v>
      </c>
      <c r="KN468" s="1">
        <v>65535</v>
      </c>
      <c r="KO468" s="1">
        <v>65535</v>
      </c>
      <c r="KP468" s="1">
        <v>65535</v>
      </c>
      <c r="KQ468" s="1">
        <v>65535</v>
      </c>
      <c r="KR468" s="1">
        <v>65535</v>
      </c>
      <c r="KS468" s="1">
        <v>65535</v>
      </c>
      <c r="KT468" s="1">
        <v>65535</v>
      </c>
      <c r="KU468" s="1">
        <v>65535</v>
      </c>
      <c r="KV468" s="1">
        <v>65535</v>
      </c>
      <c r="KW468" s="1">
        <v>65535</v>
      </c>
      <c r="KX468" s="1">
        <v>65535</v>
      </c>
      <c r="KY468" s="1">
        <v>65535</v>
      </c>
      <c r="KZ468" s="1">
        <v>65535</v>
      </c>
      <c r="LA468" s="1">
        <v>65535</v>
      </c>
      <c r="LB468" s="1">
        <v>65535</v>
      </c>
      <c r="LC468" s="1">
        <v>65535</v>
      </c>
      <c r="LD468" s="1">
        <v>65535</v>
      </c>
      <c r="LE468" s="1">
        <v>65535</v>
      </c>
      <c r="LF468" s="1">
        <v>65535</v>
      </c>
      <c r="LG468" s="1">
        <v>65535</v>
      </c>
      <c r="LH468" s="1">
        <v>65535</v>
      </c>
      <c r="LI468" s="1">
        <v>65535</v>
      </c>
      <c r="LJ468" s="1">
        <v>65535</v>
      </c>
      <c r="LK468" s="1">
        <v>65535</v>
      </c>
      <c r="LL468" s="1">
        <v>65535</v>
      </c>
      <c r="LM468" s="1">
        <v>65535</v>
      </c>
      <c r="LN468" s="1">
        <v>65535</v>
      </c>
      <c r="LO468" s="1">
        <v>65535</v>
      </c>
      <c r="LP468" s="1">
        <v>65535</v>
      </c>
      <c r="LQ468" s="1">
        <v>65535</v>
      </c>
      <c r="LR468" s="1">
        <v>65535</v>
      </c>
      <c r="LS468" s="1">
        <v>65535</v>
      </c>
      <c r="LT468" s="1">
        <v>65535</v>
      </c>
      <c r="LU468" s="1">
        <v>65535</v>
      </c>
      <c r="LV468" s="1">
        <v>65535</v>
      </c>
      <c r="LW468" s="1">
        <v>65535</v>
      </c>
      <c r="LX468" s="1">
        <v>65535</v>
      </c>
      <c r="LY468" s="1">
        <v>65535</v>
      </c>
      <c r="LZ468" s="1">
        <v>65535</v>
      </c>
      <c r="MA468" s="1">
        <v>65535</v>
      </c>
      <c r="MB468" s="1">
        <v>65535</v>
      </c>
      <c r="MC468" s="1">
        <v>65535</v>
      </c>
      <c r="MD468" s="1">
        <v>65535</v>
      </c>
      <c r="ME468" s="1">
        <v>65535</v>
      </c>
      <c r="MF468" s="1">
        <v>65535</v>
      </c>
      <c r="MG468" s="1">
        <v>65535</v>
      </c>
      <c r="MH468" s="1">
        <v>65535</v>
      </c>
      <c r="MI468" s="1">
        <v>65535</v>
      </c>
      <c r="MJ468" s="1">
        <v>65535</v>
      </c>
      <c r="MK468" s="1">
        <v>65535</v>
      </c>
      <c r="ML468" s="1">
        <v>65535</v>
      </c>
      <c r="MM468" s="1">
        <v>65535</v>
      </c>
      <c r="MN468" s="1">
        <v>65535</v>
      </c>
      <c r="MO468" s="1">
        <v>65535</v>
      </c>
      <c r="MP468" s="1">
        <v>65535</v>
      </c>
      <c r="MQ468" s="1">
        <v>65535</v>
      </c>
      <c r="MR468" s="1">
        <v>65535</v>
      </c>
      <c r="MS468" s="1">
        <v>65535</v>
      </c>
      <c r="MT468" s="1">
        <v>65535</v>
      </c>
      <c r="MU468" s="1">
        <v>65535</v>
      </c>
      <c r="MV468" s="1">
        <v>65535</v>
      </c>
      <c r="MW468" s="1">
        <v>65535</v>
      </c>
      <c r="MX468" s="1">
        <v>65535</v>
      </c>
      <c r="MY468" s="1">
        <v>65535</v>
      </c>
      <c r="MZ468" s="1">
        <v>65535</v>
      </c>
      <c r="NA468" s="1">
        <v>65535</v>
      </c>
      <c r="NB468" s="1">
        <v>65535</v>
      </c>
      <c r="NC468" s="1">
        <v>65535</v>
      </c>
      <c r="ND468" s="1">
        <v>65535</v>
      </c>
      <c r="NE468" s="1">
        <v>65535</v>
      </c>
      <c r="NF468" s="1">
        <v>65535</v>
      </c>
      <c r="NG468" s="1">
        <v>65535</v>
      </c>
      <c r="NH468" s="1">
        <v>65535</v>
      </c>
      <c r="NI468" s="1">
        <v>65535</v>
      </c>
      <c r="NJ468" s="6">
        <f t="shared" si="416"/>
        <v>0</v>
      </c>
      <c r="NK468" s="3">
        <f t="shared" si="417"/>
        <v>0</v>
      </c>
      <c r="NL468" s="3">
        <f t="shared" si="418"/>
        <v>0</v>
      </c>
      <c r="NM468" s="3">
        <f t="shared" si="419"/>
        <v>0</v>
      </c>
      <c r="NN468" s="3">
        <f t="shared" si="420"/>
        <v>0</v>
      </c>
      <c r="NO468" s="3">
        <f t="shared" si="421"/>
        <v>0</v>
      </c>
      <c r="NP468" s="3">
        <f t="shared" si="422"/>
        <v>0</v>
      </c>
      <c r="NQ468" s="3">
        <f t="shared" si="423"/>
        <v>0.83870967741935487</v>
      </c>
      <c r="NR468" s="3">
        <f t="shared" si="424"/>
        <v>0.96666666666666667</v>
      </c>
      <c r="NS468" s="3">
        <f t="shared" si="425"/>
        <v>0.4838709677419355</v>
      </c>
      <c r="NT468" s="3">
        <f t="shared" si="426"/>
        <v>0</v>
      </c>
      <c r="NU468" s="3">
        <f t="shared" si="427"/>
        <v>0</v>
      </c>
      <c r="NV468" s="3">
        <f t="shared" si="428"/>
        <v>0.19178082191780821</v>
      </c>
      <c r="NW468" s="5" t="e">
        <f t="shared" si="429"/>
        <v>#N/A</v>
      </c>
      <c r="NX468" s="1" t="e">
        <f t="shared" si="430"/>
        <v>#N/A</v>
      </c>
      <c r="NY468" s="1" t="e">
        <f t="shared" si="431"/>
        <v>#N/A</v>
      </c>
      <c r="NZ468" s="1" t="e">
        <f t="shared" si="432"/>
        <v>#N/A</v>
      </c>
      <c r="OA468" s="1" t="e">
        <f t="shared" si="433"/>
        <v>#N/A</v>
      </c>
      <c r="OB468" s="1" t="e">
        <f t="shared" si="434"/>
        <v>#N/A</v>
      </c>
      <c r="OC468" s="1" t="e">
        <f t="shared" si="435"/>
        <v>#N/A</v>
      </c>
      <c r="OD468" s="1">
        <f t="shared" si="436"/>
        <v>16.426923076923075</v>
      </c>
      <c r="OE468" s="1">
        <f t="shared" si="437"/>
        <v>16.186206896551727</v>
      </c>
      <c r="OF468" s="1" t="e">
        <f t="shared" si="438"/>
        <v>#N/A</v>
      </c>
      <c r="OG468" s="1" t="e">
        <f t="shared" si="439"/>
        <v>#N/A</v>
      </c>
      <c r="OH468" s="1" t="e">
        <f t="shared" si="440"/>
        <v>#N/A</v>
      </c>
      <c r="OI468" s="111" t="e">
        <f>NA()</f>
        <v>#N/A</v>
      </c>
      <c r="OJ468" s="112" t="e">
        <f>NA()</f>
        <v>#N/A</v>
      </c>
      <c r="OK468" s="112" t="e">
        <f>NA()</f>
        <v>#N/A</v>
      </c>
      <c r="OL468" s="112" t="e">
        <f>NA()</f>
        <v>#N/A</v>
      </c>
      <c r="OM468" s="112" t="e">
        <f>NA()</f>
        <v>#N/A</v>
      </c>
      <c r="ON468" s="112" t="e">
        <f>NA()</f>
        <v>#N/A</v>
      </c>
      <c r="OO468" s="112" t="e">
        <f>NA()</f>
        <v>#N/A</v>
      </c>
      <c r="OP468" s="112" t="e">
        <f>NA()</f>
        <v>#N/A</v>
      </c>
      <c r="OQ468" s="112" t="e">
        <f>NA()</f>
        <v>#N/A</v>
      </c>
      <c r="OR468" s="112" t="e">
        <f>NA()</f>
        <v>#N/A</v>
      </c>
      <c r="OS468" s="112" t="e">
        <f>NA()</f>
        <v>#N/A</v>
      </c>
      <c r="OT468" s="112" t="e">
        <f>NA()</f>
        <v>#N/A</v>
      </c>
      <c r="OU468" s="5" t="e">
        <f t="shared" si="392"/>
        <v>#N/A</v>
      </c>
      <c r="OV468" s="1" t="e">
        <f t="shared" si="393"/>
        <v>#N/A</v>
      </c>
      <c r="OW468" s="1" t="e">
        <f t="shared" si="394"/>
        <v>#N/A</v>
      </c>
      <c r="OX468" s="1" t="e">
        <f t="shared" si="395"/>
        <v>#N/A</v>
      </c>
      <c r="OY468" s="1" t="e">
        <f t="shared" si="396"/>
        <v>#N/A</v>
      </c>
      <c r="OZ468" s="1" t="e">
        <f t="shared" si="397"/>
        <v>#N/A</v>
      </c>
      <c r="PA468" s="1" t="e">
        <f t="shared" si="398"/>
        <v>#N/A</v>
      </c>
      <c r="PB468" s="1" t="e">
        <f t="shared" si="399"/>
        <v>#N/A</v>
      </c>
      <c r="PC468" s="1" t="e">
        <f t="shared" si="400"/>
        <v>#N/A</v>
      </c>
      <c r="PD468" s="1" t="e">
        <f t="shared" si="401"/>
        <v>#N/A</v>
      </c>
      <c r="PE468" s="1" t="e">
        <f t="shared" si="402"/>
        <v>#N/A</v>
      </c>
      <c r="PF468" s="1" t="e">
        <f t="shared" si="403"/>
        <v>#N/A</v>
      </c>
      <c r="PG468" s="111" t="e">
        <f>NA()</f>
        <v>#N/A</v>
      </c>
      <c r="PH468" s="112" t="e">
        <f>NA()</f>
        <v>#N/A</v>
      </c>
      <c r="PI468" s="112" t="e">
        <f>NA()</f>
        <v>#N/A</v>
      </c>
      <c r="PJ468" s="112" t="e">
        <f>NA()</f>
        <v>#N/A</v>
      </c>
      <c r="PK468" s="112" t="e">
        <f>NA()</f>
        <v>#N/A</v>
      </c>
      <c r="PL468" s="112" t="e">
        <f>NA()</f>
        <v>#N/A</v>
      </c>
      <c r="PM468" s="112" t="e">
        <f>NA()</f>
        <v>#N/A</v>
      </c>
      <c r="PN468" s="112" t="e">
        <f>NA()</f>
        <v>#N/A</v>
      </c>
      <c r="PO468" s="112" t="e">
        <f>NA()</f>
        <v>#N/A</v>
      </c>
      <c r="PP468" s="112" t="e">
        <f>NA()</f>
        <v>#N/A</v>
      </c>
      <c r="PQ468" s="112" t="e">
        <f>NA()</f>
        <v>#N/A</v>
      </c>
      <c r="PR468" s="137" t="e">
        <f>NA()</f>
        <v>#N/A</v>
      </c>
      <c r="PS468" s="5" t="e">
        <f t="array" ref="PS468">+IF(ISERROR($NW468)=FALSE,MIN(IF($H468:$AL468&lt;65534,$H468:$AL468,"")),NA())</f>
        <v>#N/A</v>
      </c>
      <c r="PT468" s="1" t="e">
        <f t="array" ref="PT468">+IF(ISERROR($NX468)=FALSE,MIN(IF($AM468:$BN468&lt;65534,$AM468:$BN468,"")),NA())</f>
        <v>#N/A</v>
      </c>
      <c r="PU468" s="1" t="e">
        <f t="array" ref="PU468">+IF(ISERROR($NY468)=FALSE,MIN(IF($BP468:$CT468&lt;65534,$BP468:$CT468,"")),NA())</f>
        <v>#N/A</v>
      </c>
      <c r="PV468" s="1" t="e">
        <f t="array" ref="PV468">+IF(ISERROR($NZ468)=FALSE,MIN(IF($CU468:$DX468&lt;65534,$CU468:$DX468,"")),NA())</f>
        <v>#N/A</v>
      </c>
      <c r="PW468" s="1" t="e">
        <f t="array" ref="PW468">+IF(ISERROR($OA468)=FALSE,MIN(IF($DY468:$FC468&lt;65534,$DY468:$FC468,"")),NA())</f>
        <v>#N/A</v>
      </c>
      <c r="PX468" s="1" t="e">
        <f t="array" ref="PX468">+IF(ISERROR($OB468)=FALSE,MIN(IF($FD468:$GG468&lt;65534,$FD468:$GG468,"")),NA())</f>
        <v>#N/A</v>
      </c>
      <c r="PY468" s="1" t="e">
        <f t="array" ref="PY468">+IF(ISERROR($OC468)=FALSE,MIN(IF($GH468:$HL468&lt;65534,$GH468:$HL468,"")),NA())</f>
        <v>#N/A</v>
      </c>
      <c r="PZ468" s="1">
        <f t="array" ref="PZ468">+IF(ISERROR($OD468)=FALSE,MIN(IF($HM468:$IQ468&lt;65534,$HM468:$IQ468,"")),NA())</f>
        <v>14.9</v>
      </c>
      <c r="QA468" s="1">
        <f t="array" ref="QA468">+IF(ISERROR($OE468)=FALSE,MIN(IF($IR468:$JU468&lt;65534,$IR468:$JU468,"")),NA())</f>
        <v>14.6</v>
      </c>
      <c r="QB468" s="1" t="e">
        <f t="array" ref="QB468">+IF(ISERROR($OF468)=FALSE,MIN(IF($JV468:$KZ468&lt;65534,$JV468:$KZ468,"")),NA())</f>
        <v>#N/A</v>
      </c>
      <c r="QC468" s="1" t="e">
        <f t="array" ref="QC468">+IF(ISERROR($OG468)=FALSE,MIN(IF($LA468:$MD468&lt;65534,$LA468:$MD468,"")),NA())</f>
        <v>#N/A</v>
      </c>
      <c r="QD468" s="1" t="e">
        <f t="array" ref="QD468">+IF(ISERROR($OH468)=FALSE,MIN(IF($ME468:$NI468&lt;65534,$ME468:$NI468,"")),NA())</f>
        <v>#N/A</v>
      </c>
      <c r="QE468" s="5" t="e">
        <f t="shared" si="404"/>
        <v>#N/A</v>
      </c>
      <c r="QF468" s="1" t="e">
        <f t="shared" si="405"/>
        <v>#N/A</v>
      </c>
      <c r="QG468" s="1" t="e">
        <f t="shared" si="406"/>
        <v>#N/A</v>
      </c>
      <c r="QH468" s="1" t="e">
        <f t="shared" si="407"/>
        <v>#N/A</v>
      </c>
      <c r="QI468" s="1" t="e">
        <f t="shared" si="408"/>
        <v>#N/A</v>
      </c>
      <c r="QJ468" s="1" t="e">
        <f t="shared" si="409"/>
        <v>#N/A</v>
      </c>
      <c r="QK468" s="1" t="e">
        <f t="shared" si="410"/>
        <v>#N/A</v>
      </c>
      <c r="QL468" s="1" t="e">
        <f t="shared" si="411"/>
        <v>#N/A</v>
      </c>
      <c r="QM468" s="1" t="e">
        <f t="shared" si="412"/>
        <v>#N/A</v>
      </c>
      <c r="QN468" s="1" t="e">
        <f t="shared" si="413"/>
        <v>#N/A</v>
      </c>
      <c r="QO468" s="1" t="e">
        <f t="shared" si="414"/>
        <v>#N/A</v>
      </c>
      <c r="QP468" s="1" t="e">
        <f t="shared" si="415"/>
        <v>#N/A</v>
      </c>
      <c r="QQ468" s="5" t="s">
        <v>893</v>
      </c>
    </row>
    <row r="469" spans="1:459" s="1" customFormat="1" x14ac:dyDescent="0.2">
      <c r="A469" s="107">
        <v>21215180</v>
      </c>
      <c r="B469" s="108">
        <v>-75.248666666666665</v>
      </c>
      <c r="C469" s="108">
        <v>4.4183888888888889</v>
      </c>
      <c r="D469" s="109">
        <v>1323</v>
      </c>
      <c r="E469" s="110" t="s">
        <v>826</v>
      </c>
      <c r="F469" s="110" t="s">
        <v>359</v>
      </c>
      <c r="G469" s="110" t="s">
        <v>27</v>
      </c>
      <c r="H469" s="1">
        <v>65535</v>
      </c>
      <c r="I469" s="1">
        <v>17.899999999999999</v>
      </c>
      <c r="J469" s="1">
        <v>18.600000000000001</v>
      </c>
      <c r="K469" s="1">
        <v>18.899999999999999</v>
      </c>
      <c r="L469" s="1">
        <v>20.2</v>
      </c>
      <c r="M469" s="1">
        <v>20.3</v>
      </c>
      <c r="N469" s="1">
        <v>18.2</v>
      </c>
      <c r="O469" s="1">
        <v>17.5</v>
      </c>
      <c r="P469" s="1">
        <v>18.2</v>
      </c>
      <c r="Q469" s="1">
        <v>17.600000000000001</v>
      </c>
      <c r="R469" s="1">
        <v>17.399999999999999</v>
      </c>
      <c r="S469" s="1">
        <v>16.399999999999999</v>
      </c>
      <c r="T469" s="1">
        <v>17.2</v>
      </c>
      <c r="U469" s="1">
        <v>17.8</v>
      </c>
      <c r="V469" s="1">
        <v>17.5</v>
      </c>
      <c r="W469" s="1">
        <v>18.7</v>
      </c>
      <c r="X469" s="1">
        <v>18.100000000000001</v>
      </c>
      <c r="Y469" s="1">
        <v>18.3</v>
      </c>
      <c r="Z469" s="1">
        <v>18.899999999999999</v>
      </c>
      <c r="AA469" s="1">
        <v>19.100000000000001</v>
      </c>
      <c r="AB469" s="1">
        <v>18.100000000000001</v>
      </c>
      <c r="AC469" s="1">
        <v>19.399999999999999</v>
      </c>
      <c r="AD469" s="1">
        <v>19</v>
      </c>
      <c r="AE469" s="1">
        <v>18.399999999999999</v>
      </c>
      <c r="AF469" s="1">
        <v>19.600000000000001</v>
      </c>
      <c r="AG469" s="1">
        <v>18.8</v>
      </c>
      <c r="AH469" s="1">
        <v>19.600000000000001</v>
      </c>
      <c r="AI469" s="1">
        <v>20.5</v>
      </c>
      <c r="AJ469" s="1">
        <v>18.899999999999999</v>
      </c>
      <c r="AK469" s="1">
        <v>17.8</v>
      </c>
      <c r="AL469" s="1">
        <v>18.7</v>
      </c>
      <c r="AM469" s="1">
        <v>65535</v>
      </c>
      <c r="AN469" s="1">
        <v>19</v>
      </c>
      <c r="AO469" s="1">
        <v>19.5</v>
      </c>
      <c r="AP469" s="1">
        <v>18.7</v>
      </c>
      <c r="AQ469" s="1">
        <v>19.7</v>
      </c>
      <c r="AR469" s="1">
        <v>19.100000000000001</v>
      </c>
      <c r="AS469" s="1">
        <v>18.8</v>
      </c>
      <c r="AT469" s="1">
        <v>18.8</v>
      </c>
      <c r="AU469" s="1">
        <v>18.7</v>
      </c>
      <c r="AV469" s="1">
        <v>18.2</v>
      </c>
      <c r="AW469" s="1">
        <v>18.3</v>
      </c>
      <c r="AX469" s="1">
        <v>18.8</v>
      </c>
      <c r="AY469" s="1">
        <v>19</v>
      </c>
      <c r="AZ469" s="1">
        <v>19.2</v>
      </c>
      <c r="BA469" s="1">
        <v>19.399999999999999</v>
      </c>
      <c r="BB469" s="1">
        <v>19.399999999999999</v>
      </c>
      <c r="BC469" s="1">
        <v>18.5</v>
      </c>
      <c r="BD469" s="1">
        <v>18.899999999999999</v>
      </c>
      <c r="BE469" s="1">
        <v>19.7</v>
      </c>
      <c r="BF469" s="1">
        <v>18.3</v>
      </c>
      <c r="BG469" s="1">
        <v>17.899999999999999</v>
      </c>
      <c r="BH469" s="1">
        <v>18.7</v>
      </c>
      <c r="BI469" s="1">
        <v>19.600000000000001</v>
      </c>
      <c r="BJ469" s="1">
        <v>19</v>
      </c>
      <c r="BK469" s="1">
        <v>17.7</v>
      </c>
      <c r="BL469" s="1">
        <v>18.7</v>
      </c>
      <c r="BM469" s="1">
        <v>18.399999999999999</v>
      </c>
      <c r="BN469" s="1">
        <v>17.5</v>
      </c>
      <c r="BO469" s="102"/>
      <c r="BP469" s="1">
        <v>19</v>
      </c>
      <c r="BQ469" s="1">
        <v>18.399999999999999</v>
      </c>
      <c r="BR469" s="1">
        <v>17.7</v>
      </c>
      <c r="BS469" s="1">
        <v>18.399999999999999</v>
      </c>
      <c r="BT469" s="1">
        <v>17.8</v>
      </c>
      <c r="BU469" s="1">
        <v>19.7</v>
      </c>
      <c r="BV469" s="1">
        <v>19.2</v>
      </c>
      <c r="BW469" s="1">
        <v>18</v>
      </c>
      <c r="BX469" s="1">
        <v>19.100000000000001</v>
      </c>
      <c r="BY469" s="1">
        <v>20.399999999999999</v>
      </c>
      <c r="BZ469" s="1">
        <v>18.100000000000001</v>
      </c>
      <c r="CA469" s="1">
        <v>65535</v>
      </c>
      <c r="CB469" s="1">
        <v>65535</v>
      </c>
      <c r="CC469" s="1">
        <v>65535</v>
      </c>
      <c r="CD469" s="1">
        <v>65535</v>
      </c>
      <c r="CE469" s="1">
        <v>65535</v>
      </c>
      <c r="CF469" s="1">
        <v>65535</v>
      </c>
      <c r="CG469" s="1">
        <v>65535</v>
      </c>
      <c r="CH469" s="1">
        <v>65535</v>
      </c>
      <c r="CI469" s="1">
        <v>65535</v>
      </c>
      <c r="CJ469" s="1">
        <v>65535</v>
      </c>
      <c r="CK469" s="1">
        <v>65535</v>
      </c>
      <c r="CL469" s="1">
        <v>65535</v>
      </c>
      <c r="CM469" s="1">
        <v>65535</v>
      </c>
      <c r="CN469" s="1">
        <v>65535</v>
      </c>
      <c r="CO469" s="1">
        <v>65535</v>
      </c>
      <c r="CP469" s="1">
        <v>65535</v>
      </c>
      <c r="CQ469" s="1">
        <v>65535</v>
      </c>
      <c r="CR469" s="1">
        <v>65535</v>
      </c>
      <c r="CS469" s="1">
        <v>65535</v>
      </c>
      <c r="CT469" s="1">
        <v>65535</v>
      </c>
      <c r="CU469" s="1">
        <v>65535</v>
      </c>
      <c r="CV469" s="1">
        <v>65535</v>
      </c>
      <c r="CW469" s="1">
        <v>65535</v>
      </c>
      <c r="CX469" s="1">
        <v>65535</v>
      </c>
      <c r="CY469" s="1">
        <v>65535</v>
      </c>
      <c r="CZ469" s="1">
        <v>65535</v>
      </c>
      <c r="DA469" s="1">
        <v>65535</v>
      </c>
      <c r="DB469" s="1">
        <v>65535</v>
      </c>
      <c r="DC469" s="1">
        <v>65535</v>
      </c>
      <c r="DD469" s="1">
        <v>65535</v>
      </c>
      <c r="DE469" s="1">
        <v>65535</v>
      </c>
      <c r="DF469" s="1">
        <v>65535</v>
      </c>
      <c r="DG469" s="1">
        <v>65535</v>
      </c>
      <c r="DH469" s="1">
        <v>65535</v>
      </c>
      <c r="DI469" s="1">
        <v>65535</v>
      </c>
      <c r="DJ469" s="1">
        <v>65535</v>
      </c>
      <c r="DK469" s="1">
        <v>65535</v>
      </c>
      <c r="DL469" s="1">
        <v>65535</v>
      </c>
      <c r="DM469" s="1">
        <v>65535</v>
      </c>
      <c r="DN469" s="1">
        <v>65535</v>
      </c>
      <c r="DO469" s="1">
        <v>65535</v>
      </c>
      <c r="DP469" s="1">
        <v>65535</v>
      </c>
      <c r="DQ469" s="1">
        <v>65535</v>
      </c>
      <c r="DR469" s="1">
        <v>65535</v>
      </c>
      <c r="DS469" s="1">
        <v>65535</v>
      </c>
      <c r="DT469" s="1">
        <v>65535</v>
      </c>
      <c r="DU469" s="1">
        <v>65535</v>
      </c>
      <c r="DV469" s="1">
        <v>65535</v>
      </c>
      <c r="DW469" s="1">
        <v>65535</v>
      </c>
      <c r="DX469" s="1">
        <v>65535</v>
      </c>
      <c r="DY469" s="1">
        <v>65535</v>
      </c>
      <c r="DZ469" s="1">
        <v>65535</v>
      </c>
      <c r="EA469" s="1">
        <v>65535</v>
      </c>
      <c r="EB469" s="1">
        <v>65535</v>
      </c>
      <c r="EC469" s="1">
        <v>65535</v>
      </c>
      <c r="ED469" s="1">
        <v>65535</v>
      </c>
      <c r="EE469" s="1">
        <v>65535</v>
      </c>
      <c r="EF469" s="1">
        <v>65535</v>
      </c>
      <c r="EG469" s="1">
        <v>65535</v>
      </c>
      <c r="EH469" s="1">
        <v>65535</v>
      </c>
      <c r="EI469" s="1">
        <v>65535</v>
      </c>
      <c r="EJ469" s="1">
        <v>65535</v>
      </c>
      <c r="EK469" s="1">
        <v>65535</v>
      </c>
      <c r="EL469" s="1">
        <v>65535</v>
      </c>
      <c r="EM469" s="1">
        <v>65535</v>
      </c>
      <c r="EN469" s="1">
        <v>65535</v>
      </c>
      <c r="EO469" s="1">
        <v>65535</v>
      </c>
      <c r="EP469" s="1">
        <v>65535</v>
      </c>
      <c r="EQ469" s="1">
        <v>65535</v>
      </c>
      <c r="ER469" s="1">
        <v>65535</v>
      </c>
      <c r="ES469" s="1">
        <v>65535</v>
      </c>
      <c r="ET469" s="1">
        <v>65535</v>
      </c>
      <c r="EU469" s="1">
        <v>65535</v>
      </c>
      <c r="EV469" s="1">
        <v>65535</v>
      </c>
      <c r="EW469" s="1">
        <v>65535</v>
      </c>
      <c r="EX469" s="1">
        <v>65535</v>
      </c>
      <c r="EY469" s="1">
        <v>65535</v>
      </c>
      <c r="EZ469" s="1">
        <v>65535</v>
      </c>
      <c r="FA469" s="1">
        <v>65535</v>
      </c>
      <c r="FB469" s="1">
        <v>65535</v>
      </c>
      <c r="FC469" s="1">
        <v>65535</v>
      </c>
      <c r="FD469" s="1">
        <v>65535</v>
      </c>
      <c r="FE469" s="1">
        <v>65535</v>
      </c>
      <c r="FF469" s="1">
        <v>65535</v>
      </c>
      <c r="FG469" s="1">
        <v>65535</v>
      </c>
      <c r="FH469" s="1">
        <v>65535</v>
      </c>
      <c r="FI469" s="1">
        <v>65535</v>
      </c>
      <c r="FJ469" s="1">
        <v>65535</v>
      </c>
      <c r="FK469" s="1">
        <v>65535</v>
      </c>
      <c r="FL469" s="1">
        <v>65535</v>
      </c>
      <c r="FM469" s="1">
        <v>65535</v>
      </c>
      <c r="FN469" s="1">
        <v>65535</v>
      </c>
      <c r="FO469" s="1">
        <v>65535</v>
      </c>
      <c r="FP469" s="1">
        <v>65535</v>
      </c>
      <c r="FQ469" s="1">
        <v>65535</v>
      </c>
      <c r="FR469" s="1">
        <v>65535</v>
      </c>
      <c r="FS469" s="1">
        <v>65535</v>
      </c>
      <c r="FT469" s="1">
        <v>65535</v>
      </c>
      <c r="FU469" s="1">
        <v>65535</v>
      </c>
      <c r="FV469" s="1">
        <v>65535</v>
      </c>
      <c r="FW469" s="1">
        <v>65535</v>
      </c>
      <c r="FX469" s="1">
        <v>65535</v>
      </c>
      <c r="FY469" s="1">
        <v>65535</v>
      </c>
      <c r="FZ469" s="1">
        <v>65535</v>
      </c>
      <c r="GA469" s="1">
        <v>65535</v>
      </c>
      <c r="GB469" s="1">
        <v>65535</v>
      </c>
      <c r="GC469" s="1">
        <v>65535</v>
      </c>
      <c r="GD469" s="1">
        <v>65535</v>
      </c>
      <c r="GE469" s="1">
        <v>65535</v>
      </c>
      <c r="GF469" s="1">
        <v>65535</v>
      </c>
      <c r="GG469" s="1">
        <v>65535</v>
      </c>
      <c r="GH469" s="1">
        <v>65535</v>
      </c>
      <c r="GI469" s="1">
        <v>65535</v>
      </c>
      <c r="GJ469" s="1">
        <v>65535</v>
      </c>
      <c r="GK469" s="1">
        <v>65535</v>
      </c>
      <c r="GL469" s="1">
        <v>65535</v>
      </c>
      <c r="GM469" s="1">
        <v>65535</v>
      </c>
      <c r="GN469" s="1">
        <v>65535</v>
      </c>
      <c r="GO469" s="1">
        <v>65535</v>
      </c>
      <c r="GP469" s="1">
        <v>65535</v>
      </c>
      <c r="GQ469" s="1">
        <v>65535</v>
      </c>
      <c r="GR469" s="1">
        <v>65535</v>
      </c>
      <c r="GS469" s="1">
        <v>65535</v>
      </c>
      <c r="GT469" s="1">
        <v>65535</v>
      </c>
      <c r="GU469" s="1">
        <v>65535</v>
      </c>
      <c r="GV469" s="1">
        <v>65535</v>
      </c>
      <c r="GW469" s="1">
        <v>65535</v>
      </c>
      <c r="GX469" s="1">
        <v>65535</v>
      </c>
      <c r="GY469" s="1">
        <v>65535</v>
      </c>
      <c r="GZ469" s="1">
        <v>65535</v>
      </c>
      <c r="HA469" s="1">
        <v>65535</v>
      </c>
      <c r="HB469" s="1">
        <v>65535</v>
      </c>
      <c r="HC469" s="1">
        <v>65535</v>
      </c>
      <c r="HD469" s="1">
        <v>65535</v>
      </c>
      <c r="HE469" s="1">
        <v>65535</v>
      </c>
      <c r="HF469" s="1">
        <v>65535</v>
      </c>
      <c r="HG469" s="1">
        <v>65535</v>
      </c>
      <c r="HH469" s="1">
        <v>65535</v>
      </c>
      <c r="HI469" s="1">
        <v>65535</v>
      </c>
      <c r="HJ469" s="1">
        <v>65535</v>
      </c>
      <c r="HK469" s="1">
        <v>65535</v>
      </c>
      <c r="HL469" s="1">
        <v>65535</v>
      </c>
      <c r="HM469" s="1">
        <v>65535</v>
      </c>
      <c r="HN469" s="1">
        <v>65535</v>
      </c>
      <c r="HO469" s="1">
        <v>65535</v>
      </c>
      <c r="HP469" s="1">
        <v>65535</v>
      </c>
      <c r="HQ469" s="1">
        <v>65535</v>
      </c>
      <c r="HR469" s="1">
        <v>65535</v>
      </c>
      <c r="HS469" s="1">
        <v>65535</v>
      </c>
      <c r="HT469" s="1">
        <v>65535</v>
      </c>
      <c r="HU469" s="1">
        <v>65535</v>
      </c>
      <c r="HV469" s="1">
        <v>65535</v>
      </c>
      <c r="HW469" s="1">
        <v>65535</v>
      </c>
      <c r="HX469" s="1">
        <v>65535</v>
      </c>
      <c r="HY469" s="1">
        <v>65535</v>
      </c>
      <c r="HZ469" s="1">
        <v>65535</v>
      </c>
      <c r="IA469" s="1">
        <v>65535</v>
      </c>
      <c r="IB469" s="1">
        <v>65535</v>
      </c>
      <c r="IC469" s="1">
        <v>65535</v>
      </c>
      <c r="ID469" s="1">
        <v>65535</v>
      </c>
      <c r="IE469" s="1">
        <v>65535</v>
      </c>
      <c r="IF469" s="1">
        <v>65535</v>
      </c>
      <c r="IG469" s="1">
        <v>18.899999999999999</v>
      </c>
      <c r="IH469" s="1">
        <v>18.100000000000001</v>
      </c>
      <c r="II469" s="1">
        <v>18.5</v>
      </c>
      <c r="IJ469" s="1">
        <v>19.5</v>
      </c>
      <c r="IK469" s="1">
        <v>18.8</v>
      </c>
      <c r="IL469" s="1">
        <v>18.8</v>
      </c>
      <c r="IM469" s="1">
        <v>19.3</v>
      </c>
      <c r="IN469" s="1">
        <v>19.399999999999999</v>
      </c>
      <c r="IO469" s="1">
        <v>17.899999999999999</v>
      </c>
      <c r="IP469" s="1">
        <v>18.399999999999999</v>
      </c>
      <c r="IQ469" s="1">
        <v>19.600000000000001</v>
      </c>
      <c r="IR469" s="1">
        <v>19.3</v>
      </c>
      <c r="IS469" s="1">
        <v>18.600000000000001</v>
      </c>
      <c r="IT469" s="1">
        <v>19.600000000000001</v>
      </c>
      <c r="IU469" s="1">
        <v>19.100000000000001</v>
      </c>
      <c r="IV469" s="1">
        <v>19.3</v>
      </c>
      <c r="IW469" s="1">
        <v>20.100000000000001</v>
      </c>
      <c r="IX469" s="1">
        <v>18.7</v>
      </c>
      <c r="IY469" s="1">
        <v>19.8</v>
      </c>
      <c r="IZ469" s="1">
        <v>19</v>
      </c>
      <c r="JA469" s="1">
        <v>19.3</v>
      </c>
      <c r="JB469" s="1">
        <v>20.3</v>
      </c>
      <c r="JC469" s="1">
        <v>19.8</v>
      </c>
      <c r="JD469" s="1">
        <v>18.7</v>
      </c>
      <c r="JE469" s="1">
        <v>19.7</v>
      </c>
      <c r="JF469" s="1">
        <v>19.100000000000001</v>
      </c>
      <c r="JG469" s="1">
        <v>19.2</v>
      </c>
      <c r="JH469" s="1">
        <v>18.600000000000001</v>
      </c>
      <c r="JI469" s="1">
        <v>17.3</v>
      </c>
      <c r="JJ469" s="1">
        <v>18</v>
      </c>
      <c r="JK469" s="1">
        <v>17.7</v>
      </c>
      <c r="JL469" s="1">
        <v>16</v>
      </c>
      <c r="JM469" s="1">
        <v>19.2</v>
      </c>
      <c r="JN469" s="1">
        <v>18.399999999999999</v>
      </c>
      <c r="JO469" s="1">
        <v>19.3</v>
      </c>
      <c r="JP469" s="1">
        <v>19</v>
      </c>
      <c r="JQ469" s="1">
        <v>17.899999999999999</v>
      </c>
      <c r="JR469" s="1">
        <v>18</v>
      </c>
      <c r="JS469" s="1">
        <v>19.399999999999999</v>
      </c>
      <c r="JT469" s="1">
        <v>19.3</v>
      </c>
      <c r="JU469" s="1">
        <v>17.899999999999999</v>
      </c>
      <c r="JV469" s="1">
        <v>17</v>
      </c>
      <c r="JW469" s="1">
        <v>18.7</v>
      </c>
      <c r="JX469" s="1">
        <v>16.899999999999999</v>
      </c>
      <c r="JY469" s="1">
        <v>16.7</v>
      </c>
      <c r="JZ469" s="1">
        <v>18.100000000000001</v>
      </c>
      <c r="KA469" s="1">
        <v>17.899999999999999</v>
      </c>
      <c r="KB469" s="1">
        <v>16.8</v>
      </c>
      <c r="KC469" s="1">
        <v>17.399999999999999</v>
      </c>
      <c r="KD469" s="1">
        <v>16.399999999999999</v>
      </c>
      <c r="KE469" s="1">
        <v>18.7</v>
      </c>
      <c r="KF469" s="1">
        <v>19.100000000000001</v>
      </c>
      <c r="KG469" s="1">
        <v>18.3</v>
      </c>
      <c r="KH469" s="1">
        <v>18.2</v>
      </c>
      <c r="KI469" s="1">
        <v>19.399999999999999</v>
      </c>
      <c r="KJ469" s="1">
        <v>17.7</v>
      </c>
      <c r="KK469" s="1">
        <v>17.100000000000001</v>
      </c>
      <c r="KL469" s="1">
        <v>16.8</v>
      </c>
      <c r="KM469" s="1">
        <v>17.5</v>
      </c>
      <c r="KN469" s="1">
        <v>17.100000000000001</v>
      </c>
      <c r="KO469" s="1">
        <v>17.399999999999999</v>
      </c>
      <c r="KP469" s="1">
        <v>17.600000000000001</v>
      </c>
      <c r="KQ469" s="1">
        <v>17.399999999999999</v>
      </c>
      <c r="KR469" s="1">
        <v>18.100000000000001</v>
      </c>
      <c r="KS469" s="1">
        <v>17.399999999999999</v>
      </c>
      <c r="KT469" s="1">
        <v>18.100000000000001</v>
      </c>
      <c r="KU469" s="1">
        <v>18.2</v>
      </c>
      <c r="KV469" s="1">
        <v>18.3</v>
      </c>
      <c r="KW469" s="1">
        <v>18</v>
      </c>
      <c r="KX469" s="1">
        <v>17.7</v>
      </c>
      <c r="KY469" s="1">
        <v>17.3</v>
      </c>
      <c r="KZ469" s="1">
        <v>18.100000000000001</v>
      </c>
      <c r="LA469" s="1">
        <v>17.600000000000001</v>
      </c>
      <c r="LB469" s="1">
        <v>17.399999999999999</v>
      </c>
      <c r="LC469" s="1">
        <v>17.7</v>
      </c>
      <c r="LD469" s="1">
        <v>18.399999999999999</v>
      </c>
      <c r="LE469" s="1">
        <v>18.5</v>
      </c>
      <c r="LF469" s="1">
        <v>18.399999999999999</v>
      </c>
      <c r="LG469" s="1">
        <v>18.600000000000001</v>
      </c>
      <c r="LH469" s="1">
        <v>19.600000000000001</v>
      </c>
      <c r="LI469" s="1">
        <v>19.3</v>
      </c>
      <c r="LJ469" s="1">
        <v>18</v>
      </c>
      <c r="LK469" s="1">
        <v>18.5</v>
      </c>
      <c r="LL469" s="1">
        <v>18.3</v>
      </c>
      <c r="LM469" s="1">
        <v>18.600000000000001</v>
      </c>
      <c r="LN469" s="1">
        <v>18</v>
      </c>
      <c r="LO469" s="1">
        <v>17.600000000000001</v>
      </c>
      <c r="LP469" s="1">
        <v>18.5</v>
      </c>
      <c r="LQ469" s="1">
        <v>17.600000000000001</v>
      </c>
      <c r="LR469" s="1">
        <v>17.8</v>
      </c>
      <c r="LS469" s="1">
        <v>18.100000000000001</v>
      </c>
      <c r="LT469" s="1">
        <v>17.5</v>
      </c>
      <c r="LU469" s="1">
        <v>17.8</v>
      </c>
      <c r="LV469" s="1">
        <v>17.8</v>
      </c>
      <c r="LW469" s="1">
        <v>17.399999999999999</v>
      </c>
      <c r="LX469" s="1">
        <v>17.600000000000001</v>
      </c>
      <c r="LY469" s="1">
        <v>18.100000000000001</v>
      </c>
      <c r="LZ469" s="1">
        <v>19.600000000000001</v>
      </c>
      <c r="MA469" s="1">
        <v>19.5</v>
      </c>
      <c r="MB469" s="1">
        <v>19.3</v>
      </c>
      <c r="MC469" s="1">
        <v>19.399999999999999</v>
      </c>
      <c r="MD469" s="1">
        <v>19.5</v>
      </c>
      <c r="ME469" s="1">
        <v>65535</v>
      </c>
      <c r="MF469" s="1">
        <v>65535</v>
      </c>
      <c r="MG469" s="1">
        <v>65535</v>
      </c>
      <c r="MH469" s="1">
        <v>65535</v>
      </c>
      <c r="MI469" s="1">
        <v>65535</v>
      </c>
      <c r="MJ469" s="1">
        <v>65535</v>
      </c>
      <c r="MK469" s="1">
        <v>65535</v>
      </c>
      <c r="ML469" s="1">
        <v>65535</v>
      </c>
      <c r="MM469" s="1">
        <v>65535</v>
      </c>
      <c r="MN469" s="1">
        <v>65535</v>
      </c>
      <c r="MO469" s="1">
        <v>65535</v>
      </c>
      <c r="MP469" s="1">
        <v>65535</v>
      </c>
      <c r="MQ469" s="1">
        <v>65535</v>
      </c>
      <c r="MR469" s="1">
        <v>65535</v>
      </c>
      <c r="MS469" s="1">
        <v>65535</v>
      </c>
      <c r="MT469" s="1">
        <v>65535</v>
      </c>
      <c r="MU469" s="1">
        <v>65535</v>
      </c>
      <c r="MV469" s="1">
        <v>65535</v>
      </c>
      <c r="MW469" s="1">
        <v>65535</v>
      </c>
      <c r="MX469" s="1">
        <v>65535</v>
      </c>
      <c r="MY469" s="1">
        <v>65535</v>
      </c>
      <c r="MZ469" s="1">
        <v>65535</v>
      </c>
      <c r="NA469" s="1">
        <v>65535</v>
      </c>
      <c r="NB469" s="1">
        <v>65535</v>
      </c>
      <c r="NC469" s="1">
        <v>65535</v>
      </c>
      <c r="ND469" s="1">
        <v>65535</v>
      </c>
      <c r="NE469" s="1">
        <v>65535</v>
      </c>
      <c r="NF469" s="1">
        <v>65535</v>
      </c>
      <c r="NG469" s="1">
        <v>65535</v>
      </c>
      <c r="NH469" s="1">
        <v>65535</v>
      </c>
      <c r="NI469" s="1">
        <v>19.3</v>
      </c>
      <c r="NJ469" s="6">
        <f t="shared" si="416"/>
        <v>0.967741935483871</v>
      </c>
      <c r="NK469" s="3">
        <f t="shared" si="417"/>
        <v>0.9642857142857143</v>
      </c>
      <c r="NL469" s="3">
        <f t="shared" si="418"/>
        <v>0.35483870967741937</v>
      </c>
      <c r="NM469" s="3">
        <f t="shared" si="419"/>
        <v>0</v>
      </c>
      <c r="NN469" s="3">
        <f t="shared" si="420"/>
        <v>0</v>
      </c>
      <c r="NO469" s="3">
        <f t="shared" si="421"/>
        <v>0</v>
      </c>
      <c r="NP469" s="3">
        <f t="shared" si="422"/>
        <v>0</v>
      </c>
      <c r="NQ469" s="3">
        <f t="shared" si="423"/>
        <v>0.35483870967741937</v>
      </c>
      <c r="NR469" s="3">
        <f t="shared" si="424"/>
        <v>1</v>
      </c>
      <c r="NS469" s="3">
        <f t="shared" si="425"/>
        <v>1</v>
      </c>
      <c r="NT469" s="3">
        <f t="shared" si="426"/>
        <v>1</v>
      </c>
      <c r="NU469" s="3">
        <f t="shared" si="427"/>
        <v>3.2258064516129031E-2</v>
      </c>
      <c r="NV469" s="3">
        <f t="shared" si="428"/>
        <v>0.46849315068493153</v>
      </c>
      <c r="NW469" s="5">
        <f t="shared" si="429"/>
        <v>18.52</v>
      </c>
      <c r="NX469" s="1">
        <f t="shared" si="430"/>
        <v>18.796296296296291</v>
      </c>
      <c r="NY469" s="1" t="e">
        <f t="shared" si="431"/>
        <v>#N/A</v>
      </c>
      <c r="NZ469" s="1" t="e">
        <f t="shared" si="432"/>
        <v>#N/A</v>
      </c>
      <c r="OA469" s="1" t="e">
        <f t="shared" si="433"/>
        <v>#N/A</v>
      </c>
      <c r="OB469" s="1" t="e">
        <f t="shared" si="434"/>
        <v>#N/A</v>
      </c>
      <c r="OC469" s="1" t="e">
        <f t="shared" si="435"/>
        <v>#N/A</v>
      </c>
      <c r="OD469" s="1" t="e">
        <f t="shared" si="436"/>
        <v>#N/A</v>
      </c>
      <c r="OE469" s="1">
        <f t="shared" si="437"/>
        <v>18.853333333333332</v>
      </c>
      <c r="OF469" s="1">
        <f t="shared" si="438"/>
        <v>17.722580645161294</v>
      </c>
      <c r="OG469" s="1">
        <f t="shared" si="439"/>
        <v>18.333333333333336</v>
      </c>
      <c r="OH469" s="1" t="e">
        <f t="shared" si="440"/>
        <v>#N/A</v>
      </c>
      <c r="OI469" s="111" t="e">
        <f>NA()</f>
        <v>#N/A</v>
      </c>
      <c r="OJ469" s="112" t="e">
        <f>NA()</f>
        <v>#N/A</v>
      </c>
      <c r="OK469" s="112" t="e">
        <f>NA()</f>
        <v>#N/A</v>
      </c>
      <c r="OL469" s="112" t="e">
        <f>NA()</f>
        <v>#N/A</v>
      </c>
      <c r="OM469" s="112" t="e">
        <f>NA()</f>
        <v>#N/A</v>
      </c>
      <c r="ON469" s="112" t="e">
        <f>NA()</f>
        <v>#N/A</v>
      </c>
      <c r="OO469" s="112" t="e">
        <f>NA()</f>
        <v>#N/A</v>
      </c>
      <c r="OP469" s="112" t="e">
        <f>NA()</f>
        <v>#N/A</v>
      </c>
      <c r="OQ469" s="112" t="e">
        <f>NA()</f>
        <v>#N/A</v>
      </c>
      <c r="OR469" s="112" t="e">
        <f>NA()</f>
        <v>#N/A</v>
      </c>
      <c r="OS469" s="112" t="e">
        <f>NA()</f>
        <v>#N/A</v>
      </c>
      <c r="OT469" s="112" t="e">
        <f>NA()</f>
        <v>#N/A</v>
      </c>
      <c r="OU469" s="5" t="e">
        <f t="shared" si="392"/>
        <v>#N/A</v>
      </c>
      <c r="OV469" s="1" t="e">
        <f t="shared" si="393"/>
        <v>#N/A</v>
      </c>
      <c r="OW469" s="1" t="e">
        <f t="shared" si="394"/>
        <v>#N/A</v>
      </c>
      <c r="OX469" s="1" t="e">
        <f t="shared" si="395"/>
        <v>#N/A</v>
      </c>
      <c r="OY469" s="1" t="e">
        <f t="shared" si="396"/>
        <v>#N/A</v>
      </c>
      <c r="OZ469" s="1" t="e">
        <f t="shared" si="397"/>
        <v>#N/A</v>
      </c>
      <c r="PA469" s="1" t="e">
        <f t="shared" si="398"/>
        <v>#N/A</v>
      </c>
      <c r="PB469" s="1" t="e">
        <f t="shared" si="399"/>
        <v>#N/A</v>
      </c>
      <c r="PC469" s="1" t="e">
        <f t="shared" si="400"/>
        <v>#N/A</v>
      </c>
      <c r="PD469" s="1" t="e">
        <f t="shared" si="401"/>
        <v>#N/A</v>
      </c>
      <c r="PE469" s="1" t="e">
        <f t="shared" si="402"/>
        <v>#N/A</v>
      </c>
      <c r="PF469" s="1" t="e">
        <f t="shared" si="403"/>
        <v>#N/A</v>
      </c>
      <c r="PG469" s="111" t="e">
        <f>NA()</f>
        <v>#N/A</v>
      </c>
      <c r="PH469" s="112" t="e">
        <f>NA()</f>
        <v>#N/A</v>
      </c>
      <c r="PI469" s="112" t="e">
        <f>NA()</f>
        <v>#N/A</v>
      </c>
      <c r="PJ469" s="112" t="e">
        <f>NA()</f>
        <v>#N/A</v>
      </c>
      <c r="PK469" s="112" t="e">
        <f>NA()</f>
        <v>#N/A</v>
      </c>
      <c r="PL469" s="112" t="e">
        <f>NA()</f>
        <v>#N/A</v>
      </c>
      <c r="PM469" s="112" t="e">
        <f>NA()</f>
        <v>#N/A</v>
      </c>
      <c r="PN469" s="112" t="e">
        <f>NA()</f>
        <v>#N/A</v>
      </c>
      <c r="PO469" s="112" t="e">
        <f>NA()</f>
        <v>#N/A</v>
      </c>
      <c r="PP469" s="112" t="e">
        <f>NA()</f>
        <v>#N/A</v>
      </c>
      <c r="PQ469" s="112" t="e">
        <f>NA()</f>
        <v>#N/A</v>
      </c>
      <c r="PR469" s="137" t="e">
        <f>NA()</f>
        <v>#N/A</v>
      </c>
      <c r="PS469" s="5">
        <f t="array" ref="PS469">+IF(ISERROR($NW469)=FALSE,MIN(IF($H469:$AL469&lt;65534,$H469:$AL469,"")),NA())</f>
        <v>16.399999999999999</v>
      </c>
      <c r="PT469" s="1">
        <f t="array" ref="PT469">+IF(ISERROR($NX469)=FALSE,MIN(IF($AM469:$BN469&lt;65534,$AM469:$BN469,"")),NA())</f>
        <v>17.5</v>
      </c>
      <c r="PU469" s="1" t="e">
        <f t="array" ref="PU469">+IF(ISERROR($NY469)=FALSE,MIN(IF($BP469:$CT469&lt;65534,$BP469:$CT469,"")),NA())</f>
        <v>#N/A</v>
      </c>
      <c r="PV469" s="1" t="e">
        <f t="array" ref="PV469">+IF(ISERROR($NZ469)=FALSE,MIN(IF($CU469:$DX469&lt;65534,$CU469:$DX469,"")),NA())</f>
        <v>#N/A</v>
      </c>
      <c r="PW469" s="1" t="e">
        <f t="array" ref="PW469">+IF(ISERROR($OA469)=FALSE,MIN(IF($DY469:$FC469&lt;65534,$DY469:$FC469,"")),NA())</f>
        <v>#N/A</v>
      </c>
      <c r="PX469" s="1" t="e">
        <f t="array" ref="PX469">+IF(ISERROR($OB469)=FALSE,MIN(IF($FD469:$GG469&lt;65534,$FD469:$GG469,"")),NA())</f>
        <v>#N/A</v>
      </c>
      <c r="PY469" s="1" t="e">
        <f t="array" ref="PY469">+IF(ISERROR($OC469)=FALSE,MIN(IF($GH469:$HL469&lt;65534,$GH469:$HL469,"")),NA())</f>
        <v>#N/A</v>
      </c>
      <c r="PZ469" s="1" t="e">
        <f t="array" ref="PZ469">+IF(ISERROR($OD469)=FALSE,MIN(IF($HM469:$IQ469&lt;65534,$HM469:$IQ469,"")),NA())</f>
        <v>#N/A</v>
      </c>
      <c r="QA469" s="1">
        <f t="array" ref="QA469">+IF(ISERROR($OE469)=FALSE,MIN(IF($IR469:$JU469&lt;65534,$IR469:$JU469,"")),NA())</f>
        <v>16</v>
      </c>
      <c r="QB469" s="1">
        <f t="array" ref="QB469">+IF(ISERROR($OF469)=FALSE,MIN(IF($JV469:$KZ469&lt;65534,$JV469:$KZ469,"")),NA())</f>
        <v>16.399999999999999</v>
      </c>
      <c r="QC469" s="1">
        <f t="array" ref="QC469">+IF(ISERROR($OG469)=FALSE,MIN(IF($LA469:$MD469&lt;65534,$LA469:$MD469,"")),NA())</f>
        <v>17.399999999999999</v>
      </c>
      <c r="QD469" s="1" t="e">
        <f t="array" ref="QD469">+IF(ISERROR($OH469)=FALSE,MIN(IF($ME469:$NI469&lt;65534,$ME469:$NI469,"")),NA())</f>
        <v>#N/A</v>
      </c>
      <c r="QE469" s="5" t="e">
        <f t="shared" si="404"/>
        <v>#N/A</v>
      </c>
      <c r="QF469" s="1" t="e">
        <f t="shared" si="405"/>
        <v>#N/A</v>
      </c>
      <c r="QG469" s="1" t="e">
        <f t="shared" si="406"/>
        <v>#N/A</v>
      </c>
      <c r="QH469" s="1" t="e">
        <f t="shared" si="407"/>
        <v>#N/A</v>
      </c>
      <c r="QI469" s="1" t="e">
        <f t="shared" si="408"/>
        <v>#N/A</v>
      </c>
      <c r="QJ469" s="1" t="e">
        <f t="shared" si="409"/>
        <v>#N/A</v>
      </c>
      <c r="QK469" s="1" t="e">
        <f t="shared" si="410"/>
        <v>#N/A</v>
      </c>
      <c r="QL469" s="1" t="e">
        <f t="shared" si="411"/>
        <v>#N/A</v>
      </c>
      <c r="QM469" s="1" t="e">
        <f t="shared" si="412"/>
        <v>#N/A</v>
      </c>
      <c r="QN469" s="1" t="e">
        <f t="shared" si="413"/>
        <v>#N/A</v>
      </c>
      <c r="QO469" s="1" t="e">
        <f t="shared" si="414"/>
        <v>#N/A</v>
      </c>
      <c r="QP469" s="1" t="e">
        <f t="shared" si="415"/>
        <v>#N/A</v>
      </c>
      <c r="QQ469" s="5" t="s">
        <v>893</v>
      </c>
    </row>
    <row r="470" spans="1:459" s="1" customFormat="1" x14ac:dyDescent="0.2">
      <c r="A470" s="130">
        <v>21215190</v>
      </c>
      <c r="B470" s="131">
        <v>-75.500361111111104</v>
      </c>
      <c r="C470" s="131">
        <v>4.4356666666666671</v>
      </c>
      <c r="D470" s="132">
        <v>2530</v>
      </c>
      <c r="E470" s="133" t="s">
        <v>827</v>
      </c>
      <c r="F470" s="133" t="s">
        <v>827</v>
      </c>
      <c r="G470" s="133" t="s">
        <v>27</v>
      </c>
      <c r="H470" s="1">
        <v>65535</v>
      </c>
      <c r="I470" s="1">
        <v>10.5</v>
      </c>
      <c r="J470" s="1">
        <v>13.5</v>
      </c>
      <c r="K470" s="1">
        <v>11.1</v>
      </c>
      <c r="L470" s="1">
        <v>12.6</v>
      </c>
      <c r="M470" s="1">
        <v>14.3</v>
      </c>
      <c r="N470" s="1">
        <v>13.2</v>
      </c>
      <c r="O470" s="1">
        <v>10.9</v>
      </c>
      <c r="P470" s="1">
        <v>12.8</v>
      </c>
      <c r="Q470" s="1">
        <v>12.8</v>
      </c>
      <c r="R470" s="1">
        <v>11.8</v>
      </c>
      <c r="S470" s="1">
        <v>10.199999999999999</v>
      </c>
      <c r="T470" s="1">
        <v>11.5</v>
      </c>
      <c r="U470" s="1">
        <v>12.2</v>
      </c>
      <c r="V470" s="1">
        <v>11.2</v>
      </c>
      <c r="W470" s="1">
        <v>13.5</v>
      </c>
      <c r="X470" s="1">
        <v>13.5</v>
      </c>
      <c r="Y470" s="1">
        <v>13.8</v>
      </c>
      <c r="Z470" s="1">
        <v>12.9</v>
      </c>
      <c r="AA470" s="1">
        <v>13.7</v>
      </c>
      <c r="AB470" s="1">
        <v>13.5</v>
      </c>
      <c r="AC470" s="1">
        <v>13.7</v>
      </c>
      <c r="AD470" s="1">
        <v>13</v>
      </c>
      <c r="AE470" s="1">
        <v>12.2</v>
      </c>
      <c r="AF470" s="1">
        <v>12.8</v>
      </c>
      <c r="AG470" s="1">
        <v>13.4</v>
      </c>
      <c r="AH470" s="1">
        <v>14.4</v>
      </c>
      <c r="AI470" s="1">
        <v>12.3</v>
      </c>
      <c r="AJ470" s="1">
        <v>13.4</v>
      </c>
      <c r="AK470" s="1">
        <v>13.4</v>
      </c>
      <c r="AL470" s="1">
        <v>13.8</v>
      </c>
      <c r="AM470" s="1">
        <v>65535</v>
      </c>
      <c r="AN470" s="1">
        <v>14</v>
      </c>
      <c r="AO470" s="1">
        <v>12.4</v>
      </c>
      <c r="AP470" s="1">
        <v>11.7</v>
      </c>
      <c r="AQ470" s="1">
        <v>14.1</v>
      </c>
      <c r="AR470" s="1">
        <v>14.3</v>
      </c>
      <c r="AS470" s="1">
        <v>13.8</v>
      </c>
      <c r="AT470" s="1">
        <v>13</v>
      </c>
      <c r="AU470" s="1">
        <v>13.9</v>
      </c>
      <c r="AV470" s="1">
        <v>12.9</v>
      </c>
      <c r="AW470" s="1">
        <v>13.7</v>
      </c>
      <c r="AX470" s="1">
        <v>14.3</v>
      </c>
      <c r="AY470" s="1">
        <v>13.3</v>
      </c>
      <c r="AZ470" s="1">
        <v>14.1</v>
      </c>
      <c r="BA470" s="1">
        <v>13.2</v>
      </c>
      <c r="BB470" s="1">
        <v>12.1</v>
      </c>
      <c r="BC470" s="1">
        <v>13.1</v>
      </c>
      <c r="BD470" s="1">
        <v>13.6</v>
      </c>
      <c r="BE470" s="1">
        <v>14.8</v>
      </c>
      <c r="BF470" s="1">
        <v>13.5</v>
      </c>
      <c r="BG470" s="1">
        <v>13.4</v>
      </c>
      <c r="BH470" s="1">
        <v>14.2</v>
      </c>
      <c r="BI470" s="1">
        <v>13</v>
      </c>
      <c r="BJ470" s="1">
        <v>12.7</v>
      </c>
      <c r="BK470" s="1">
        <v>12.9</v>
      </c>
      <c r="BL470" s="1">
        <v>13.9</v>
      </c>
      <c r="BM470" s="1">
        <v>12.7</v>
      </c>
      <c r="BN470" s="1">
        <v>12.2</v>
      </c>
      <c r="BO470" s="102"/>
      <c r="BP470" s="1">
        <v>12</v>
      </c>
      <c r="BQ470" s="1">
        <v>11.8</v>
      </c>
      <c r="BR470" s="1">
        <v>10.9</v>
      </c>
      <c r="BS470" s="1">
        <v>11.6</v>
      </c>
      <c r="BT470" s="1">
        <v>13.5</v>
      </c>
      <c r="BU470" s="1">
        <v>14.3</v>
      </c>
      <c r="BV470" s="1">
        <v>13.2</v>
      </c>
      <c r="BW470" s="1">
        <v>14.6</v>
      </c>
      <c r="BX470" s="1">
        <v>14.1</v>
      </c>
      <c r="BY470" s="1">
        <v>13.3</v>
      </c>
      <c r="BZ470" s="1">
        <v>13.4</v>
      </c>
      <c r="CA470" s="1">
        <v>12.3</v>
      </c>
      <c r="CB470" s="1">
        <v>12.8</v>
      </c>
      <c r="CC470" s="1">
        <v>13.4</v>
      </c>
      <c r="CD470" s="1">
        <v>12.9</v>
      </c>
      <c r="CE470" s="1">
        <v>13.8</v>
      </c>
      <c r="CF470" s="1">
        <v>13.7</v>
      </c>
      <c r="CG470" s="1">
        <v>14.7</v>
      </c>
      <c r="CH470" s="1">
        <v>14.4</v>
      </c>
      <c r="CI470" s="1">
        <v>13.1</v>
      </c>
      <c r="CJ470" s="1">
        <v>13.6</v>
      </c>
      <c r="CK470" s="1">
        <v>13.9</v>
      </c>
      <c r="CL470" s="1">
        <v>13.9</v>
      </c>
      <c r="CM470" s="1">
        <v>13.7</v>
      </c>
      <c r="CN470" s="1">
        <v>12.8</v>
      </c>
      <c r="CO470" s="1">
        <v>13</v>
      </c>
      <c r="CP470" s="1">
        <v>11.6</v>
      </c>
      <c r="CQ470" s="1">
        <v>11.8</v>
      </c>
      <c r="CR470" s="1">
        <v>13.2</v>
      </c>
      <c r="CS470" s="1">
        <v>14</v>
      </c>
      <c r="CT470" s="1">
        <v>13.9</v>
      </c>
      <c r="CU470" s="1">
        <v>14.1</v>
      </c>
      <c r="CV470" s="1">
        <v>13.9</v>
      </c>
      <c r="CW470" s="1">
        <v>12.4</v>
      </c>
      <c r="CX470" s="1">
        <v>13.6</v>
      </c>
      <c r="CY470" s="1">
        <v>13.1</v>
      </c>
      <c r="CZ470" s="1">
        <v>13.8</v>
      </c>
      <c r="DA470" s="1">
        <v>13.5</v>
      </c>
      <c r="DB470" s="1">
        <v>12.4</v>
      </c>
      <c r="DC470" s="1">
        <v>12.8</v>
      </c>
      <c r="DD470" s="1">
        <v>13.4</v>
      </c>
      <c r="DE470" s="1">
        <v>13.1</v>
      </c>
      <c r="DF470" s="1">
        <v>13.2</v>
      </c>
      <c r="DG470" s="1">
        <v>12.7</v>
      </c>
      <c r="DH470" s="1">
        <v>12.6</v>
      </c>
      <c r="DI470" s="1">
        <v>13</v>
      </c>
      <c r="DJ470" s="1">
        <v>13.7</v>
      </c>
      <c r="DK470" s="1">
        <v>12.4</v>
      </c>
      <c r="DL470" s="1">
        <v>13.4</v>
      </c>
      <c r="DM470" s="1">
        <v>12.7</v>
      </c>
      <c r="DN470" s="1">
        <v>13.8</v>
      </c>
      <c r="DO470" s="1">
        <v>13.8</v>
      </c>
      <c r="DP470" s="1">
        <v>13.3</v>
      </c>
      <c r="DQ470" s="1">
        <v>12.7</v>
      </c>
      <c r="DR470" s="1">
        <v>13.1</v>
      </c>
      <c r="DS470" s="1">
        <v>12.9</v>
      </c>
      <c r="DT470" s="1">
        <v>14.2</v>
      </c>
      <c r="DU470" s="1">
        <v>14.7</v>
      </c>
      <c r="DV470" s="1">
        <v>12.4</v>
      </c>
      <c r="DW470" s="1">
        <v>13.4</v>
      </c>
      <c r="DX470" s="1">
        <v>13.4</v>
      </c>
      <c r="DY470" s="1">
        <v>11</v>
      </c>
      <c r="DZ470" s="1">
        <v>12.9</v>
      </c>
      <c r="EA470" s="1">
        <v>12.7</v>
      </c>
      <c r="EB470" s="1">
        <v>12.7</v>
      </c>
      <c r="EC470" s="1">
        <v>14.2</v>
      </c>
      <c r="ED470" s="1">
        <v>14.8</v>
      </c>
      <c r="EE470" s="1">
        <v>13.8</v>
      </c>
      <c r="EF470" s="1">
        <v>14.7</v>
      </c>
      <c r="EG470" s="1">
        <v>13.6</v>
      </c>
      <c r="EH470" s="1">
        <v>13.6</v>
      </c>
      <c r="EI470" s="1">
        <v>14.1</v>
      </c>
      <c r="EJ470" s="1">
        <v>14.4</v>
      </c>
      <c r="EK470" s="1">
        <v>13.9</v>
      </c>
      <c r="EL470" s="1">
        <v>13.8</v>
      </c>
      <c r="EM470" s="1">
        <v>13.3</v>
      </c>
      <c r="EN470" s="1">
        <v>13.7</v>
      </c>
      <c r="EO470" s="1">
        <v>13.9</v>
      </c>
      <c r="EP470" s="1">
        <v>13.9</v>
      </c>
      <c r="EQ470" s="1">
        <v>13.6</v>
      </c>
      <c r="ER470" s="1">
        <v>13.2</v>
      </c>
      <c r="ES470" s="1">
        <v>12.6</v>
      </c>
      <c r="ET470" s="1">
        <v>14</v>
      </c>
      <c r="EU470" s="1">
        <v>14.4</v>
      </c>
      <c r="EV470" s="1">
        <v>13.7</v>
      </c>
      <c r="EW470" s="1">
        <v>14.3</v>
      </c>
      <c r="EX470" s="1">
        <v>13.1</v>
      </c>
      <c r="EY470" s="1">
        <v>13.1</v>
      </c>
      <c r="EZ470" s="1">
        <v>13.3</v>
      </c>
      <c r="FA470" s="1">
        <v>12.8</v>
      </c>
      <c r="FB470" s="1">
        <v>13.5</v>
      </c>
      <c r="FC470" s="1">
        <v>13.5</v>
      </c>
      <c r="FD470" s="1">
        <v>13.5</v>
      </c>
      <c r="FE470" s="1">
        <v>12.1</v>
      </c>
      <c r="FF470" s="1">
        <v>14.1</v>
      </c>
      <c r="FG470" s="1">
        <v>12.1</v>
      </c>
      <c r="FH470" s="1">
        <v>12.3</v>
      </c>
      <c r="FI470" s="1">
        <v>13.4</v>
      </c>
      <c r="FJ470" s="1">
        <v>13.4</v>
      </c>
      <c r="FK470" s="1">
        <v>11.4</v>
      </c>
      <c r="FL470" s="1">
        <v>13.4</v>
      </c>
      <c r="FM470" s="1">
        <v>14</v>
      </c>
      <c r="FN470" s="1">
        <v>14</v>
      </c>
      <c r="FO470" s="1">
        <v>13.9</v>
      </c>
      <c r="FP470" s="1">
        <v>12.8</v>
      </c>
      <c r="FQ470" s="1">
        <v>14</v>
      </c>
      <c r="FR470" s="1">
        <v>13.7</v>
      </c>
      <c r="FS470" s="1">
        <v>13.2</v>
      </c>
      <c r="FT470" s="1">
        <v>12.4</v>
      </c>
      <c r="FU470" s="1">
        <v>14</v>
      </c>
      <c r="FV470" s="1">
        <v>13.1</v>
      </c>
      <c r="FW470" s="1">
        <v>13.1</v>
      </c>
      <c r="FX470" s="1">
        <v>12.9</v>
      </c>
      <c r="FY470" s="1">
        <v>12.8</v>
      </c>
      <c r="FZ470" s="1">
        <v>13.2</v>
      </c>
      <c r="GA470" s="1">
        <v>13.4</v>
      </c>
      <c r="GB470" s="1">
        <v>13.3</v>
      </c>
      <c r="GC470" s="1">
        <v>12</v>
      </c>
      <c r="GD470" s="1">
        <v>14.4</v>
      </c>
      <c r="GE470" s="1">
        <v>13.3</v>
      </c>
      <c r="GF470" s="1">
        <v>13</v>
      </c>
      <c r="GG470" s="1">
        <v>11.7</v>
      </c>
      <c r="GH470" s="1">
        <v>11.6</v>
      </c>
      <c r="GI470" s="1">
        <v>13</v>
      </c>
      <c r="GJ470" s="1">
        <v>13.3</v>
      </c>
      <c r="GK470" s="1">
        <v>12.8</v>
      </c>
      <c r="GL470" s="1">
        <v>14.2</v>
      </c>
      <c r="GM470" s="1">
        <v>11.5</v>
      </c>
      <c r="GN470" s="1">
        <v>11.9</v>
      </c>
      <c r="GO470" s="1">
        <v>12.1</v>
      </c>
      <c r="GP470" s="1">
        <v>12.5</v>
      </c>
      <c r="GQ470" s="1">
        <v>12.2</v>
      </c>
      <c r="GR470" s="1">
        <v>12.8</v>
      </c>
      <c r="GS470" s="1">
        <v>13.2</v>
      </c>
      <c r="GT470" s="1">
        <v>13</v>
      </c>
      <c r="GU470" s="1">
        <v>13.5</v>
      </c>
      <c r="GV470" s="1">
        <v>13.1</v>
      </c>
      <c r="GW470" s="1">
        <v>12.4</v>
      </c>
      <c r="GX470" s="1">
        <v>12.6</v>
      </c>
      <c r="GY470" s="1">
        <v>13.2</v>
      </c>
      <c r="GZ470" s="1">
        <v>12.8</v>
      </c>
      <c r="HA470" s="1">
        <v>12.1</v>
      </c>
      <c r="HB470" s="1">
        <v>13</v>
      </c>
      <c r="HC470" s="1">
        <v>13.3</v>
      </c>
      <c r="HD470" s="1">
        <v>13.8</v>
      </c>
      <c r="HE470" s="1">
        <v>12.2</v>
      </c>
      <c r="HF470" s="1">
        <v>12.1</v>
      </c>
      <c r="HG470" s="1">
        <v>12.4</v>
      </c>
      <c r="HH470" s="1">
        <v>13</v>
      </c>
      <c r="HI470" s="1">
        <v>12.8</v>
      </c>
      <c r="HJ470" s="1">
        <v>13</v>
      </c>
      <c r="HK470" s="1">
        <v>12.8</v>
      </c>
      <c r="HL470" s="1">
        <v>12.5</v>
      </c>
      <c r="HM470" s="1">
        <v>13.1</v>
      </c>
      <c r="HN470" s="1">
        <v>14</v>
      </c>
      <c r="HO470" s="1">
        <v>13.6</v>
      </c>
      <c r="HP470" s="1">
        <v>12.5</v>
      </c>
      <c r="HQ470" s="1">
        <v>12.3</v>
      </c>
      <c r="HR470" s="1">
        <v>12.3</v>
      </c>
      <c r="HS470" s="1">
        <v>12.7</v>
      </c>
      <c r="HT470" s="1">
        <v>13.6</v>
      </c>
      <c r="HU470" s="1">
        <v>13.1</v>
      </c>
      <c r="HV470" s="1">
        <v>12.5</v>
      </c>
      <c r="HW470" s="1">
        <v>13.6</v>
      </c>
      <c r="HX470" s="1">
        <v>12.1</v>
      </c>
      <c r="HY470" s="1">
        <v>13.6</v>
      </c>
      <c r="HZ470" s="1">
        <v>13.4</v>
      </c>
      <c r="IA470" s="1">
        <v>11.7</v>
      </c>
      <c r="IB470" s="1">
        <v>10.1</v>
      </c>
      <c r="IC470" s="1">
        <v>11.5</v>
      </c>
      <c r="ID470" s="1">
        <v>12.4</v>
      </c>
      <c r="IE470" s="1">
        <v>13.7</v>
      </c>
      <c r="IF470" s="1">
        <v>11.8</v>
      </c>
      <c r="IG470" s="1">
        <v>13.1</v>
      </c>
      <c r="IH470" s="1">
        <v>10.1</v>
      </c>
      <c r="II470" s="1">
        <v>12.2</v>
      </c>
      <c r="IJ470" s="1">
        <v>13.3</v>
      </c>
      <c r="IK470" s="1">
        <v>12.3</v>
      </c>
      <c r="IL470" s="1">
        <v>13.1</v>
      </c>
      <c r="IM470" s="1">
        <v>11.8</v>
      </c>
      <c r="IN470" s="1">
        <v>13.6</v>
      </c>
      <c r="IO470" s="1">
        <v>12.9</v>
      </c>
      <c r="IP470" s="1">
        <v>11.5</v>
      </c>
      <c r="IQ470" s="1">
        <v>12.9</v>
      </c>
      <c r="IR470" s="1">
        <v>12.9</v>
      </c>
      <c r="IS470" s="1">
        <v>12.6</v>
      </c>
      <c r="IT470" s="1">
        <v>11.9</v>
      </c>
      <c r="IU470" s="1">
        <v>13.5</v>
      </c>
      <c r="IV470" s="1">
        <v>13.7</v>
      </c>
      <c r="IW470" s="1">
        <v>12.6</v>
      </c>
      <c r="IX470" s="1">
        <v>13.6</v>
      </c>
      <c r="IY470" s="1">
        <v>12.2</v>
      </c>
      <c r="IZ470" s="1">
        <v>11.7</v>
      </c>
      <c r="JA470" s="1">
        <v>11.5</v>
      </c>
      <c r="JB470" s="1">
        <v>13</v>
      </c>
      <c r="JC470" s="1">
        <v>14</v>
      </c>
      <c r="JD470" s="1">
        <v>13.8</v>
      </c>
      <c r="JE470" s="1">
        <v>13.2</v>
      </c>
      <c r="JF470" s="1">
        <v>12.9</v>
      </c>
      <c r="JG470" s="1">
        <v>11.5</v>
      </c>
      <c r="JH470" s="1">
        <v>14</v>
      </c>
      <c r="JI470" s="1">
        <v>12.7</v>
      </c>
      <c r="JJ470" s="1">
        <v>13.2</v>
      </c>
      <c r="JK470" s="1">
        <v>11.7</v>
      </c>
      <c r="JL470" s="1">
        <v>12.3</v>
      </c>
      <c r="JM470" s="1">
        <v>12.8</v>
      </c>
      <c r="JN470" s="1">
        <v>13.2</v>
      </c>
      <c r="JO470" s="1">
        <v>13.7</v>
      </c>
      <c r="JP470" s="1">
        <v>13.5</v>
      </c>
      <c r="JQ470" s="1">
        <v>12.7</v>
      </c>
      <c r="JR470" s="1">
        <v>13.9</v>
      </c>
      <c r="JS470" s="1">
        <v>12.9</v>
      </c>
      <c r="JT470" s="1">
        <v>12.7</v>
      </c>
      <c r="JU470" s="1">
        <v>11.9</v>
      </c>
      <c r="JV470" s="1">
        <v>11.9</v>
      </c>
      <c r="JW470" s="1">
        <v>12.1</v>
      </c>
      <c r="JX470" s="1">
        <v>12.8</v>
      </c>
      <c r="JY470" s="1">
        <v>10.7</v>
      </c>
      <c r="JZ470" s="1">
        <v>11.9</v>
      </c>
      <c r="KA470" s="1">
        <v>13.2</v>
      </c>
      <c r="KB470" s="1">
        <v>11.6</v>
      </c>
      <c r="KC470" s="1">
        <v>12.4</v>
      </c>
      <c r="KD470" s="1">
        <v>10.3</v>
      </c>
      <c r="KE470" s="1">
        <v>12.8</v>
      </c>
      <c r="KF470" s="1">
        <v>13.4</v>
      </c>
      <c r="KG470" s="1">
        <v>13.3</v>
      </c>
      <c r="KH470" s="1">
        <v>12.9</v>
      </c>
      <c r="KI470" s="1">
        <v>12.1</v>
      </c>
      <c r="KJ470" s="1">
        <v>11</v>
      </c>
      <c r="KK470" s="1">
        <v>12.4</v>
      </c>
      <c r="KL470" s="1">
        <v>12.1</v>
      </c>
      <c r="KM470" s="1">
        <v>12</v>
      </c>
      <c r="KN470" s="1">
        <v>12.2</v>
      </c>
      <c r="KO470" s="1">
        <v>12.3</v>
      </c>
      <c r="KP470" s="1">
        <v>11.6</v>
      </c>
      <c r="KQ470" s="1">
        <v>12.1</v>
      </c>
      <c r="KR470" s="1">
        <v>12.3</v>
      </c>
      <c r="KS470" s="1">
        <v>12.7</v>
      </c>
      <c r="KT470" s="1">
        <v>13.5</v>
      </c>
      <c r="KU470" s="1">
        <v>13.5</v>
      </c>
      <c r="KV470" s="1">
        <v>13</v>
      </c>
      <c r="KW470" s="1">
        <v>12.4</v>
      </c>
      <c r="KX470" s="1">
        <v>13.4</v>
      </c>
      <c r="KY470" s="1">
        <v>12.5</v>
      </c>
      <c r="KZ470" s="1">
        <v>13.6</v>
      </c>
      <c r="LA470" s="1">
        <v>12.2</v>
      </c>
      <c r="LB470" s="1">
        <v>11.8</v>
      </c>
      <c r="LC470" s="1">
        <v>11.7</v>
      </c>
      <c r="LD470" s="1">
        <v>12.8</v>
      </c>
      <c r="LE470" s="1">
        <v>13.4</v>
      </c>
      <c r="LF470" s="1">
        <v>13.7</v>
      </c>
      <c r="LG470" s="1">
        <v>12.6</v>
      </c>
      <c r="LH470" s="1">
        <v>14.1</v>
      </c>
      <c r="LI470" s="1">
        <v>13.8</v>
      </c>
      <c r="LJ470" s="1">
        <v>12.7</v>
      </c>
      <c r="LK470" s="1">
        <v>13.3</v>
      </c>
      <c r="LL470" s="1">
        <v>13.8</v>
      </c>
      <c r="LM470" s="1">
        <v>13.1</v>
      </c>
      <c r="LN470" s="1">
        <v>12.4</v>
      </c>
      <c r="LO470" s="1">
        <v>13.1</v>
      </c>
      <c r="LP470" s="1">
        <v>13.1</v>
      </c>
      <c r="LQ470" s="1">
        <v>11.7</v>
      </c>
      <c r="LR470" s="1">
        <v>11.9</v>
      </c>
      <c r="LS470" s="1">
        <v>11.3</v>
      </c>
      <c r="LT470" s="1">
        <v>12.1</v>
      </c>
      <c r="LU470" s="1">
        <v>13.2</v>
      </c>
      <c r="LV470" s="1">
        <v>12.5</v>
      </c>
      <c r="LW470" s="1">
        <v>11.2</v>
      </c>
      <c r="LX470" s="1">
        <v>12.4</v>
      </c>
      <c r="LY470" s="1">
        <v>12.4</v>
      </c>
      <c r="LZ470" s="1">
        <v>13.8</v>
      </c>
      <c r="MA470" s="1">
        <v>14.4</v>
      </c>
      <c r="MB470" s="1">
        <v>12.2</v>
      </c>
      <c r="MC470" s="1">
        <v>12.1</v>
      </c>
      <c r="MD470" s="1">
        <v>13</v>
      </c>
      <c r="ME470" s="1">
        <v>65535</v>
      </c>
      <c r="MF470" s="1">
        <v>65535</v>
      </c>
      <c r="MG470" s="1">
        <v>65535</v>
      </c>
      <c r="MH470" s="1">
        <v>65535</v>
      </c>
      <c r="MI470" s="1">
        <v>65535</v>
      </c>
      <c r="MJ470" s="1">
        <v>65535</v>
      </c>
      <c r="MK470" s="1">
        <v>65535</v>
      </c>
      <c r="ML470" s="1">
        <v>65535</v>
      </c>
      <c r="MM470" s="1">
        <v>65535</v>
      </c>
      <c r="MN470" s="1">
        <v>65535</v>
      </c>
      <c r="MO470" s="1">
        <v>65535</v>
      </c>
      <c r="MP470" s="1">
        <v>65535</v>
      </c>
      <c r="MQ470" s="1">
        <v>65535</v>
      </c>
      <c r="MR470" s="1">
        <v>65535</v>
      </c>
      <c r="MS470" s="1">
        <v>65535</v>
      </c>
      <c r="MT470" s="1">
        <v>65535</v>
      </c>
      <c r="MU470" s="1">
        <v>65535</v>
      </c>
      <c r="MV470" s="1">
        <v>65535</v>
      </c>
      <c r="MW470" s="1">
        <v>65535</v>
      </c>
      <c r="MX470" s="1">
        <v>65535</v>
      </c>
      <c r="MY470" s="1">
        <v>65535</v>
      </c>
      <c r="MZ470" s="1">
        <v>65535</v>
      </c>
      <c r="NA470" s="1">
        <v>65535</v>
      </c>
      <c r="NB470" s="1">
        <v>65535</v>
      </c>
      <c r="NC470" s="1">
        <v>65535</v>
      </c>
      <c r="ND470" s="1">
        <v>65535</v>
      </c>
      <c r="NE470" s="1">
        <v>65535</v>
      </c>
      <c r="NF470" s="1">
        <v>65535</v>
      </c>
      <c r="NG470" s="1">
        <v>65535</v>
      </c>
      <c r="NH470" s="1">
        <v>65535</v>
      </c>
      <c r="NI470" s="1">
        <v>14.1</v>
      </c>
      <c r="NJ470" s="6">
        <f t="shared" si="416"/>
        <v>0.967741935483871</v>
      </c>
      <c r="NK470" s="3">
        <f t="shared" si="417"/>
        <v>0.9642857142857143</v>
      </c>
      <c r="NL470" s="3">
        <f t="shared" si="418"/>
        <v>1</v>
      </c>
      <c r="NM470" s="3">
        <f t="shared" si="419"/>
        <v>1</v>
      </c>
      <c r="NN470" s="3">
        <f t="shared" si="420"/>
        <v>1</v>
      </c>
      <c r="NO470" s="3">
        <f t="shared" si="421"/>
        <v>1</v>
      </c>
      <c r="NP470" s="3">
        <f t="shared" si="422"/>
        <v>1</v>
      </c>
      <c r="NQ470" s="3">
        <f t="shared" si="423"/>
        <v>1</v>
      </c>
      <c r="NR470" s="3">
        <f t="shared" si="424"/>
        <v>1</v>
      </c>
      <c r="NS470" s="3">
        <f t="shared" si="425"/>
        <v>1</v>
      </c>
      <c r="NT470" s="3">
        <f t="shared" si="426"/>
        <v>1</v>
      </c>
      <c r="NU470" s="3">
        <f t="shared" si="427"/>
        <v>3.2258064516129031E-2</v>
      </c>
      <c r="NV470" s="3">
        <f t="shared" si="428"/>
        <v>0.9123287671232877</v>
      </c>
      <c r="NW470" s="5">
        <f t="shared" si="429"/>
        <v>12.729999999999997</v>
      </c>
      <c r="NX470" s="1">
        <f t="shared" si="430"/>
        <v>13.362962962962959</v>
      </c>
      <c r="NY470" s="1">
        <f t="shared" si="431"/>
        <v>13.200000000000001</v>
      </c>
      <c r="NZ470" s="1">
        <f t="shared" si="432"/>
        <v>13.249999999999996</v>
      </c>
      <c r="OA470" s="1">
        <f t="shared" si="433"/>
        <v>13.551612903225809</v>
      </c>
      <c r="OB470" s="1">
        <f t="shared" si="434"/>
        <v>13.129999999999999</v>
      </c>
      <c r="OC470" s="1">
        <f t="shared" si="435"/>
        <v>12.732258064516129</v>
      </c>
      <c r="OD470" s="1">
        <f t="shared" si="436"/>
        <v>12.593548387096776</v>
      </c>
      <c r="OE470" s="1">
        <f t="shared" si="437"/>
        <v>12.859999999999996</v>
      </c>
      <c r="OF470" s="1">
        <f t="shared" si="438"/>
        <v>12.387096774193548</v>
      </c>
      <c r="OG470" s="1">
        <f t="shared" si="439"/>
        <v>12.726666666666665</v>
      </c>
      <c r="OH470" s="1" t="e">
        <f t="shared" si="440"/>
        <v>#N/A</v>
      </c>
      <c r="OI470" s="111" t="e">
        <f>NA()</f>
        <v>#N/A</v>
      </c>
      <c r="OJ470" s="112" t="e">
        <f>NA()</f>
        <v>#N/A</v>
      </c>
      <c r="OK470" s="112" t="e">
        <f>NA()</f>
        <v>#N/A</v>
      </c>
      <c r="OL470" s="112" t="e">
        <f>NA()</f>
        <v>#N/A</v>
      </c>
      <c r="OM470" s="112" t="e">
        <f>NA()</f>
        <v>#N/A</v>
      </c>
      <c r="ON470" s="112" t="e">
        <f>NA()</f>
        <v>#N/A</v>
      </c>
      <c r="OO470" s="112" t="e">
        <f>NA()</f>
        <v>#N/A</v>
      </c>
      <c r="OP470" s="112" t="e">
        <f>NA()</f>
        <v>#N/A</v>
      </c>
      <c r="OQ470" s="112" t="e">
        <f>NA()</f>
        <v>#N/A</v>
      </c>
      <c r="OR470" s="112" t="e">
        <f>NA()</f>
        <v>#N/A</v>
      </c>
      <c r="OS470" s="112" t="e">
        <f>NA()</f>
        <v>#N/A</v>
      </c>
      <c r="OT470" s="112" t="e">
        <f>NA()</f>
        <v>#N/A</v>
      </c>
      <c r="OU470" s="5" t="e">
        <f t="shared" si="392"/>
        <v>#N/A</v>
      </c>
      <c r="OV470" s="1" t="e">
        <f t="shared" si="393"/>
        <v>#N/A</v>
      </c>
      <c r="OW470" s="1" t="e">
        <f t="shared" si="394"/>
        <v>#N/A</v>
      </c>
      <c r="OX470" s="1" t="e">
        <f t="shared" si="395"/>
        <v>#N/A</v>
      </c>
      <c r="OY470" s="1" t="e">
        <f t="shared" si="396"/>
        <v>#N/A</v>
      </c>
      <c r="OZ470" s="1" t="e">
        <f t="shared" si="397"/>
        <v>#N/A</v>
      </c>
      <c r="PA470" s="1" t="e">
        <f t="shared" si="398"/>
        <v>#N/A</v>
      </c>
      <c r="PB470" s="1" t="e">
        <f t="shared" si="399"/>
        <v>#N/A</v>
      </c>
      <c r="PC470" s="1" t="e">
        <f t="shared" si="400"/>
        <v>#N/A</v>
      </c>
      <c r="PD470" s="1" t="e">
        <f t="shared" si="401"/>
        <v>#N/A</v>
      </c>
      <c r="PE470" s="1" t="e">
        <f t="shared" si="402"/>
        <v>#N/A</v>
      </c>
      <c r="PF470" s="1" t="e">
        <f t="shared" si="403"/>
        <v>#N/A</v>
      </c>
      <c r="PG470" s="111" t="e">
        <f>NA()</f>
        <v>#N/A</v>
      </c>
      <c r="PH470" s="112" t="e">
        <f>NA()</f>
        <v>#N/A</v>
      </c>
      <c r="PI470" s="112" t="e">
        <f>NA()</f>
        <v>#N/A</v>
      </c>
      <c r="PJ470" s="112" t="e">
        <f>NA()</f>
        <v>#N/A</v>
      </c>
      <c r="PK470" s="112" t="e">
        <f>NA()</f>
        <v>#N/A</v>
      </c>
      <c r="PL470" s="112" t="e">
        <f>NA()</f>
        <v>#N/A</v>
      </c>
      <c r="PM470" s="112" t="e">
        <f>NA()</f>
        <v>#N/A</v>
      </c>
      <c r="PN470" s="112" t="e">
        <f>NA()</f>
        <v>#N/A</v>
      </c>
      <c r="PO470" s="112" t="e">
        <f>NA()</f>
        <v>#N/A</v>
      </c>
      <c r="PP470" s="112" t="e">
        <f>NA()</f>
        <v>#N/A</v>
      </c>
      <c r="PQ470" s="112" t="e">
        <f>NA()</f>
        <v>#N/A</v>
      </c>
      <c r="PR470" s="137" t="e">
        <f>NA()</f>
        <v>#N/A</v>
      </c>
      <c r="PS470" s="5">
        <f t="array" ref="PS470">+IF(ISERROR($NW470)=FALSE,MIN(IF($H470:$AL470&lt;65534,$H470:$AL470,"")),NA())</f>
        <v>10.199999999999999</v>
      </c>
      <c r="PT470" s="1">
        <f t="array" ref="PT470">+IF(ISERROR($NX470)=FALSE,MIN(IF($AM470:$BN470&lt;65534,$AM470:$BN470,"")),NA())</f>
        <v>11.7</v>
      </c>
      <c r="PU470" s="1">
        <f t="array" ref="PU470">+IF(ISERROR($NY470)=FALSE,MIN(IF($BP470:$CT470&lt;65534,$BP470:$CT470,"")),NA())</f>
        <v>10.9</v>
      </c>
      <c r="PV470" s="1">
        <f t="array" ref="PV470">+IF(ISERROR($NZ470)=FALSE,MIN(IF($CU470:$DX470&lt;65534,$CU470:$DX470,"")),NA())</f>
        <v>12.4</v>
      </c>
      <c r="PW470" s="1">
        <f t="array" ref="PW470">+IF(ISERROR($OA470)=FALSE,MIN(IF($DY470:$FC470&lt;65534,$DY470:$FC470,"")),NA())</f>
        <v>11</v>
      </c>
      <c r="PX470" s="1">
        <f t="array" ref="PX470">+IF(ISERROR($OB470)=FALSE,MIN(IF($FD470:$GG470&lt;65534,$FD470:$GG470,"")),NA())</f>
        <v>11.4</v>
      </c>
      <c r="PY470" s="1">
        <f t="array" ref="PY470">+IF(ISERROR($OC470)=FALSE,MIN(IF($GH470:$HL470&lt;65534,$GH470:$HL470,"")),NA())</f>
        <v>11.5</v>
      </c>
      <c r="PZ470" s="1">
        <f t="array" ref="PZ470">+IF(ISERROR($OD470)=FALSE,MIN(IF($HM470:$IQ470&lt;65534,$HM470:$IQ470,"")),NA())</f>
        <v>10.1</v>
      </c>
      <c r="QA470" s="1">
        <f t="array" ref="QA470">+IF(ISERROR($OE470)=FALSE,MIN(IF($IR470:$JU470&lt;65534,$IR470:$JU470,"")),NA())</f>
        <v>11.5</v>
      </c>
      <c r="QB470" s="1">
        <f t="array" ref="QB470">+IF(ISERROR($OF470)=FALSE,MIN(IF($JV470:$KZ470&lt;65534,$JV470:$KZ470,"")),NA())</f>
        <v>10.3</v>
      </c>
      <c r="QC470" s="1">
        <f t="array" ref="QC470">+IF(ISERROR($OG470)=FALSE,MIN(IF($LA470:$MD470&lt;65534,$LA470:$MD470,"")),NA())</f>
        <v>11.2</v>
      </c>
      <c r="QD470" s="1" t="e">
        <f t="array" ref="QD470">+IF(ISERROR($OH470)=FALSE,MIN(IF($ME470:$NI470&lt;65534,$ME470:$NI470,"")),NA())</f>
        <v>#N/A</v>
      </c>
      <c r="QE470" s="5" t="e">
        <f t="shared" si="404"/>
        <v>#N/A</v>
      </c>
      <c r="QF470" s="1" t="e">
        <f t="shared" si="405"/>
        <v>#N/A</v>
      </c>
      <c r="QG470" s="1" t="e">
        <f t="shared" si="406"/>
        <v>#N/A</v>
      </c>
      <c r="QH470" s="1" t="e">
        <f t="shared" si="407"/>
        <v>#N/A</v>
      </c>
      <c r="QI470" s="1" t="e">
        <f t="shared" si="408"/>
        <v>#N/A</v>
      </c>
      <c r="QJ470" s="1" t="e">
        <f t="shared" si="409"/>
        <v>#N/A</v>
      </c>
      <c r="QK470" s="1" t="e">
        <f t="shared" si="410"/>
        <v>#N/A</v>
      </c>
      <c r="QL470" s="1" t="e">
        <f t="shared" si="411"/>
        <v>#N/A</v>
      </c>
      <c r="QM470" s="1" t="e">
        <f t="shared" si="412"/>
        <v>#N/A</v>
      </c>
      <c r="QN470" s="1" t="e">
        <f t="shared" si="413"/>
        <v>#N/A</v>
      </c>
      <c r="QO470" s="1" t="e">
        <f t="shared" si="414"/>
        <v>#N/A</v>
      </c>
      <c r="QP470" s="1" t="e">
        <f t="shared" si="415"/>
        <v>#N/A</v>
      </c>
      <c r="QQ470" s="5" t="s">
        <v>893</v>
      </c>
    </row>
    <row r="471" spans="1:459" s="1" customFormat="1" x14ac:dyDescent="0.2">
      <c r="A471" s="107">
        <v>21255160</v>
      </c>
      <c r="B471" s="108">
        <v>-74.834249999999997</v>
      </c>
      <c r="C471" s="108">
        <v>4.7607222222222223</v>
      </c>
      <c r="D471" s="109">
        <v>277</v>
      </c>
      <c r="E471" s="110" t="s">
        <v>828</v>
      </c>
      <c r="F471" s="110" t="s">
        <v>170</v>
      </c>
      <c r="G471" s="110" t="s">
        <v>27</v>
      </c>
      <c r="H471" s="1">
        <v>21.2</v>
      </c>
      <c r="I471" s="1">
        <v>20</v>
      </c>
      <c r="J471" s="1">
        <v>21.6</v>
      </c>
      <c r="K471" s="1">
        <v>22.9</v>
      </c>
      <c r="L471" s="1">
        <v>23.8</v>
      </c>
      <c r="M471" s="1">
        <v>25.9</v>
      </c>
      <c r="N471" s="1">
        <v>24.4</v>
      </c>
      <c r="O471" s="1">
        <v>24.1</v>
      </c>
      <c r="P471" s="1">
        <v>25</v>
      </c>
      <c r="Q471" s="1">
        <v>23.5</v>
      </c>
      <c r="R471" s="1">
        <v>22.7</v>
      </c>
      <c r="S471" s="1">
        <v>22.7</v>
      </c>
      <c r="T471" s="1">
        <v>23.3</v>
      </c>
      <c r="U471" s="1">
        <v>23.6</v>
      </c>
      <c r="V471" s="1">
        <v>24.7</v>
      </c>
      <c r="W471" s="1">
        <v>22.2</v>
      </c>
      <c r="X471" s="1">
        <v>23.9</v>
      </c>
      <c r="Y471" s="1">
        <v>65535</v>
      </c>
      <c r="Z471" s="1">
        <v>23.7</v>
      </c>
      <c r="AA471" s="1">
        <v>25.8</v>
      </c>
      <c r="AB471" s="1">
        <v>23.2</v>
      </c>
      <c r="AC471" s="1">
        <v>65535</v>
      </c>
      <c r="AD471" s="1">
        <v>65535</v>
      </c>
      <c r="AE471" s="1">
        <v>65535</v>
      </c>
      <c r="AF471" s="1">
        <v>65535</v>
      </c>
      <c r="AG471" s="1">
        <v>65535</v>
      </c>
      <c r="AH471" s="1">
        <v>65535</v>
      </c>
      <c r="AI471" s="1">
        <v>65535</v>
      </c>
      <c r="AJ471" s="1">
        <v>65535</v>
      </c>
      <c r="AK471" s="1">
        <v>65535</v>
      </c>
      <c r="AL471" s="1">
        <v>65535</v>
      </c>
      <c r="AM471" s="1">
        <v>65535</v>
      </c>
      <c r="AN471" s="1">
        <v>65535</v>
      </c>
      <c r="AO471" s="1">
        <v>65535</v>
      </c>
      <c r="AP471" s="1">
        <v>65535</v>
      </c>
      <c r="AQ471" s="1">
        <v>65535</v>
      </c>
      <c r="AR471" s="1">
        <v>65535</v>
      </c>
      <c r="AS471" s="1">
        <v>65535</v>
      </c>
      <c r="AT471" s="1">
        <v>65535</v>
      </c>
      <c r="AU471" s="1">
        <v>65535</v>
      </c>
      <c r="AV471" s="1">
        <v>65535</v>
      </c>
      <c r="AW471" s="1">
        <v>65535</v>
      </c>
      <c r="AX471" s="1">
        <v>65535</v>
      </c>
      <c r="AY471" s="1">
        <v>65535</v>
      </c>
      <c r="AZ471" s="1">
        <v>65535</v>
      </c>
      <c r="BA471" s="1">
        <v>65535</v>
      </c>
      <c r="BB471" s="1">
        <v>65535</v>
      </c>
      <c r="BC471" s="1">
        <v>65535</v>
      </c>
      <c r="BD471" s="1">
        <v>65535</v>
      </c>
      <c r="BE471" s="1">
        <v>65535</v>
      </c>
      <c r="BF471" s="1">
        <v>65535</v>
      </c>
      <c r="BG471" s="1">
        <v>65535</v>
      </c>
      <c r="BH471" s="1">
        <v>65535</v>
      </c>
      <c r="BI471" s="1">
        <v>65535</v>
      </c>
      <c r="BJ471" s="1">
        <v>65535</v>
      </c>
      <c r="BK471" s="1">
        <v>65535</v>
      </c>
      <c r="BL471" s="1">
        <v>65535</v>
      </c>
      <c r="BM471" s="1">
        <v>65535</v>
      </c>
      <c r="BN471" s="1">
        <v>65535</v>
      </c>
      <c r="BO471" s="102"/>
      <c r="BP471" s="1">
        <v>65535</v>
      </c>
      <c r="BQ471" s="1">
        <v>65535</v>
      </c>
      <c r="BR471" s="1">
        <v>65535</v>
      </c>
      <c r="BS471" s="1">
        <v>65535</v>
      </c>
      <c r="BT471" s="1">
        <v>65535</v>
      </c>
      <c r="BU471" s="1">
        <v>65535</v>
      </c>
      <c r="BV471" s="1">
        <v>65535</v>
      </c>
      <c r="BW471" s="1">
        <v>65535</v>
      </c>
      <c r="BX471" s="1">
        <v>65535</v>
      </c>
      <c r="BY471" s="1">
        <v>65535</v>
      </c>
      <c r="BZ471" s="1">
        <v>65535</v>
      </c>
      <c r="CA471" s="1">
        <v>65535</v>
      </c>
      <c r="CB471" s="1">
        <v>65535</v>
      </c>
      <c r="CC471" s="1">
        <v>65535</v>
      </c>
      <c r="CD471" s="1">
        <v>65535</v>
      </c>
      <c r="CE471" s="1">
        <v>65535</v>
      </c>
      <c r="CF471" s="1">
        <v>65535</v>
      </c>
      <c r="CG471" s="1">
        <v>65535</v>
      </c>
      <c r="CH471" s="1">
        <v>65535</v>
      </c>
      <c r="CI471" s="1">
        <v>65535</v>
      </c>
      <c r="CJ471" s="1">
        <v>65535</v>
      </c>
      <c r="CK471" s="1">
        <v>65535</v>
      </c>
      <c r="CL471" s="1">
        <v>65535</v>
      </c>
      <c r="CM471" s="1">
        <v>65535</v>
      </c>
      <c r="CN471" s="1">
        <v>65535</v>
      </c>
      <c r="CO471" s="1">
        <v>65535</v>
      </c>
      <c r="CP471" s="1">
        <v>65535</v>
      </c>
      <c r="CQ471" s="1">
        <v>65535</v>
      </c>
      <c r="CR471" s="1">
        <v>65535</v>
      </c>
      <c r="CS471" s="1">
        <v>65535</v>
      </c>
      <c r="CT471" s="1">
        <v>65535</v>
      </c>
      <c r="CU471" s="1">
        <v>65535</v>
      </c>
      <c r="CV471" s="1">
        <v>65535</v>
      </c>
      <c r="CW471" s="1">
        <v>65535</v>
      </c>
      <c r="CX471" s="1">
        <v>65535</v>
      </c>
      <c r="CY471" s="1">
        <v>65535</v>
      </c>
      <c r="CZ471" s="1">
        <v>65535</v>
      </c>
      <c r="DA471" s="1">
        <v>65535</v>
      </c>
      <c r="DB471" s="1">
        <v>65535</v>
      </c>
      <c r="DC471" s="1">
        <v>65535</v>
      </c>
      <c r="DD471" s="1">
        <v>65535</v>
      </c>
      <c r="DE471" s="1">
        <v>65535</v>
      </c>
      <c r="DF471" s="1">
        <v>65535</v>
      </c>
      <c r="DG471" s="1">
        <v>65535</v>
      </c>
      <c r="DH471" s="1">
        <v>65535</v>
      </c>
      <c r="DI471" s="1">
        <v>65535</v>
      </c>
      <c r="DJ471" s="1">
        <v>65535</v>
      </c>
      <c r="DK471" s="1">
        <v>65535</v>
      </c>
      <c r="DL471" s="1">
        <v>65535</v>
      </c>
      <c r="DM471" s="1">
        <v>65535</v>
      </c>
      <c r="DN471" s="1">
        <v>65535</v>
      </c>
      <c r="DO471" s="1">
        <v>65535</v>
      </c>
      <c r="DP471" s="1">
        <v>65535</v>
      </c>
      <c r="DQ471" s="1">
        <v>65535</v>
      </c>
      <c r="DR471" s="1">
        <v>65535</v>
      </c>
      <c r="DS471" s="1">
        <v>65535</v>
      </c>
      <c r="DT471" s="1">
        <v>65535</v>
      </c>
      <c r="DU471" s="1">
        <v>65535</v>
      </c>
      <c r="DV471" s="1">
        <v>65535</v>
      </c>
      <c r="DW471" s="1">
        <v>65535</v>
      </c>
      <c r="DX471" s="1">
        <v>65535</v>
      </c>
      <c r="DY471" s="1">
        <v>65535</v>
      </c>
      <c r="DZ471" s="1">
        <v>65535</v>
      </c>
      <c r="EA471" s="1">
        <v>65535</v>
      </c>
      <c r="EB471" s="1">
        <v>65535</v>
      </c>
      <c r="EC471" s="1">
        <v>65535</v>
      </c>
      <c r="ED471" s="1">
        <v>65535</v>
      </c>
      <c r="EE471" s="1">
        <v>65535</v>
      </c>
      <c r="EF471" s="1">
        <v>65535</v>
      </c>
      <c r="EG471" s="1">
        <v>65535</v>
      </c>
      <c r="EH471" s="1">
        <v>65535</v>
      </c>
      <c r="EI471" s="1">
        <v>65535</v>
      </c>
      <c r="EJ471" s="1">
        <v>65535</v>
      </c>
      <c r="EK471" s="1">
        <v>65535</v>
      </c>
      <c r="EL471" s="1">
        <v>65535</v>
      </c>
      <c r="EM471" s="1">
        <v>65535</v>
      </c>
      <c r="EN471" s="1">
        <v>65535</v>
      </c>
      <c r="EO471" s="1">
        <v>65535</v>
      </c>
      <c r="EP471" s="1">
        <v>65535</v>
      </c>
      <c r="EQ471" s="1">
        <v>65535</v>
      </c>
      <c r="ER471" s="1">
        <v>65535</v>
      </c>
      <c r="ES471" s="1">
        <v>65535</v>
      </c>
      <c r="ET471" s="1">
        <v>65535</v>
      </c>
      <c r="EU471" s="1">
        <v>65535</v>
      </c>
      <c r="EV471" s="1">
        <v>65535</v>
      </c>
      <c r="EW471" s="1">
        <v>65535</v>
      </c>
      <c r="EX471" s="1">
        <v>65535</v>
      </c>
      <c r="EY471" s="1">
        <v>65535</v>
      </c>
      <c r="EZ471" s="1">
        <v>65535</v>
      </c>
      <c r="FA471" s="1">
        <v>65535</v>
      </c>
      <c r="FB471" s="1">
        <v>65535</v>
      </c>
      <c r="FC471" s="1">
        <v>65535</v>
      </c>
      <c r="FD471" s="1">
        <v>65535</v>
      </c>
      <c r="FE471" s="1">
        <v>65535</v>
      </c>
      <c r="FF471" s="1">
        <v>65535</v>
      </c>
      <c r="FG471" s="1">
        <v>65535</v>
      </c>
      <c r="FH471" s="1">
        <v>65535</v>
      </c>
      <c r="FI471" s="1">
        <v>65535</v>
      </c>
      <c r="FJ471" s="1">
        <v>65535</v>
      </c>
      <c r="FK471" s="1">
        <v>65535</v>
      </c>
      <c r="FL471" s="1">
        <v>65535</v>
      </c>
      <c r="FM471" s="1">
        <v>65535</v>
      </c>
      <c r="FN471" s="1">
        <v>65535</v>
      </c>
      <c r="FO471" s="1">
        <v>65535</v>
      </c>
      <c r="FP471" s="1">
        <v>65535</v>
      </c>
      <c r="FQ471" s="1">
        <v>65535</v>
      </c>
      <c r="FR471" s="1">
        <v>65535</v>
      </c>
      <c r="FS471" s="1">
        <v>65535</v>
      </c>
      <c r="FT471" s="1">
        <v>65535</v>
      </c>
      <c r="FU471" s="1">
        <v>65535</v>
      </c>
      <c r="FV471" s="1">
        <v>65535</v>
      </c>
      <c r="FW471" s="1">
        <v>65535</v>
      </c>
      <c r="FX471" s="1">
        <v>65535</v>
      </c>
      <c r="FY471" s="1">
        <v>65535</v>
      </c>
      <c r="FZ471" s="1">
        <v>65535</v>
      </c>
      <c r="GA471" s="1">
        <v>65535</v>
      </c>
      <c r="GB471" s="1">
        <v>65535</v>
      </c>
      <c r="GC471" s="1">
        <v>65535</v>
      </c>
      <c r="GD471" s="1">
        <v>65535</v>
      </c>
      <c r="GE471" s="1">
        <v>65535</v>
      </c>
      <c r="GF471" s="1">
        <v>65535</v>
      </c>
      <c r="GG471" s="1">
        <v>65535</v>
      </c>
      <c r="GH471" s="1">
        <v>65535</v>
      </c>
      <c r="GI471" s="1">
        <v>65535</v>
      </c>
      <c r="GJ471" s="1">
        <v>65535</v>
      </c>
      <c r="GK471" s="1">
        <v>65535</v>
      </c>
      <c r="GL471" s="1">
        <v>65535</v>
      </c>
      <c r="GM471" s="1">
        <v>65535</v>
      </c>
      <c r="GN471" s="1">
        <v>65535</v>
      </c>
      <c r="GO471" s="1">
        <v>65535</v>
      </c>
      <c r="GP471" s="1">
        <v>65535</v>
      </c>
      <c r="GQ471" s="1">
        <v>65535</v>
      </c>
      <c r="GR471" s="1">
        <v>65535</v>
      </c>
      <c r="GS471" s="1">
        <v>65535</v>
      </c>
      <c r="GT471" s="1">
        <v>65535</v>
      </c>
      <c r="GU471" s="1">
        <v>65535</v>
      </c>
      <c r="GV471" s="1">
        <v>65535</v>
      </c>
      <c r="GW471" s="1">
        <v>65535</v>
      </c>
      <c r="GX471" s="1">
        <v>65535</v>
      </c>
      <c r="GY471" s="1">
        <v>65535</v>
      </c>
      <c r="GZ471" s="1">
        <v>65535</v>
      </c>
      <c r="HA471" s="1">
        <v>65535</v>
      </c>
      <c r="HB471" s="1">
        <v>65535</v>
      </c>
      <c r="HC471" s="1">
        <v>65535</v>
      </c>
      <c r="HD471" s="1">
        <v>65535</v>
      </c>
      <c r="HE471" s="1">
        <v>65535</v>
      </c>
      <c r="HF471" s="1">
        <v>65535</v>
      </c>
      <c r="HG471" s="1">
        <v>65535</v>
      </c>
      <c r="HH471" s="1">
        <v>65535</v>
      </c>
      <c r="HI471" s="1">
        <v>65535</v>
      </c>
      <c r="HJ471" s="1">
        <v>65535</v>
      </c>
      <c r="HK471" s="1">
        <v>65535</v>
      </c>
      <c r="HL471" s="1">
        <v>65535</v>
      </c>
      <c r="HM471" s="1">
        <v>65535</v>
      </c>
      <c r="HN471" s="1">
        <v>65535</v>
      </c>
      <c r="HO471" s="1">
        <v>65535</v>
      </c>
      <c r="HP471" s="1">
        <v>65535</v>
      </c>
      <c r="HQ471" s="1">
        <v>65535</v>
      </c>
      <c r="HR471" s="1">
        <v>65535</v>
      </c>
      <c r="HS471" s="1">
        <v>65535</v>
      </c>
      <c r="HT471" s="1">
        <v>65535</v>
      </c>
      <c r="HU471" s="1">
        <v>65535</v>
      </c>
      <c r="HV471" s="1">
        <v>65535</v>
      </c>
      <c r="HW471" s="1">
        <v>65535</v>
      </c>
      <c r="HX471" s="1">
        <v>65535</v>
      </c>
      <c r="HY471" s="1">
        <v>65535</v>
      </c>
      <c r="HZ471" s="1">
        <v>65535</v>
      </c>
      <c r="IA471" s="1">
        <v>65535</v>
      </c>
      <c r="IB471" s="1">
        <v>65535</v>
      </c>
      <c r="IC471" s="1">
        <v>65535</v>
      </c>
      <c r="ID471" s="1">
        <v>65535</v>
      </c>
      <c r="IE471" s="1">
        <v>65535</v>
      </c>
      <c r="IF471" s="1">
        <v>65535</v>
      </c>
      <c r="IG471" s="1">
        <v>65535</v>
      </c>
      <c r="IH471" s="1">
        <v>65535</v>
      </c>
      <c r="II471" s="1">
        <v>65535</v>
      </c>
      <c r="IJ471" s="1">
        <v>65535</v>
      </c>
      <c r="IK471" s="1">
        <v>65535</v>
      </c>
      <c r="IL471" s="1">
        <v>65535</v>
      </c>
      <c r="IM471" s="1">
        <v>65535</v>
      </c>
      <c r="IN471" s="1">
        <v>65535</v>
      </c>
      <c r="IO471" s="1">
        <v>65535</v>
      </c>
      <c r="IP471" s="1">
        <v>65535</v>
      </c>
      <c r="IQ471" s="1">
        <v>65535</v>
      </c>
      <c r="IR471" s="1">
        <v>65535</v>
      </c>
      <c r="IS471" s="1">
        <v>65535</v>
      </c>
      <c r="IT471" s="1">
        <v>65535</v>
      </c>
      <c r="IU471" s="1">
        <v>65535</v>
      </c>
      <c r="IV471" s="1">
        <v>65535</v>
      </c>
      <c r="IW471" s="1">
        <v>65535</v>
      </c>
      <c r="IX471" s="1">
        <v>65535</v>
      </c>
      <c r="IY471" s="1">
        <v>65535</v>
      </c>
      <c r="IZ471" s="1">
        <v>65535</v>
      </c>
      <c r="JA471" s="1">
        <v>65535</v>
      </c>
      <c r="JB471" s="1">
        <v>65535</v>
      </c>
      <c r="JC471" s="1">
        <v>65535</v>
      </c>
      <c r="JD471" s="1">
        <v>65535</v>
      </c>
      <c r="JE471" s="1">
        <v>65535</v>
      </c>
      <c r="JF471" s="1">
        <v>65535</v>
      </c>
      <c r="JG471" s="1">
        <v>65535</v>
      </c>
      <c r="JH471" s="1">
        <v>65535</v>
      </c>
      <c r="JI471" s="1">
        <v>65535</v>
      </c>
      <c r="JJ471" s="1">
        <v>65535</v>
      </c>
      <c r="JK471" s="1">
        <v>65535</v>
      </c>
      <c r="JL471" s="1">
        <v>65535</v>
      </c>
      <c r="JM471" s="1">
        <v>65535</v>
      </c>
      <c r="JN471" s="1">
        <v>65535</v>
      </c>
      <c r="JO471" s="1">
        <v>65535</v>
      </c>
      <c r="JP471" s="1">
        <v>65535</v>
      </c>
      <c r="JQ471" s="1">
        <v>65535</v>
      </c>
      <c r="JR471" s="1">
        <v>24.5</v>
      </c>
      <c r="JS471" s="1">
        <v>24.5</v>
      </c>
      <c r="JT471" s="1">
        <v>25</v>
      </c>
      <c r="JU471" s="1">
        <v>23.8</v>
      </c>
      <c r="JV471" s="1">
        <v>21</v>
      </c>
      <c r="JW471" s="1">
        <v>23.9</v>
      </c>
      <c r="JX471" s="1">
        <v>22.7</v>
      </c>
      <c r="JY471" s="1">
        <v>21.7</v>
      </c>
      <c r="JZ471" s="1">
        <v>65535</v>
      </c>
      <c r="KA471" s="1">
        <v>65535</v>
      </c>
      <c r="KB471" s="1">
        <v>22.8</v>
      </c>
      <c r="KC471" s="1">
        <v>22.2</v>
      </c>
      <c r="KD471" s="1">
        <v>21.9</v>
      </c>
      <c r="KE471" s="1">
        <v>24.5</v>
      </c>
      <c r="KF471" s="1">
        <v>24.3</v>
      </c>
      <c r="KG471" s="1">
        <v>22.4</v>
      </c>
      <c r="KH471" s="1">
        <v>24.2</v>
      </c>
      <c r="KI471" s="1">
        <v>23.8</v>
      </c>
      <c r="KJ471" s="1">
        <v>23.5</v>
      </c>
      <c r="KK471" s="1">
        <v>22.2</v>
      </c>
      <c r="KL471" s="1">
        <v>23.5</v>
      </c>
      <c r="KM471" s="1">
        <v>23.8</v>
      </c>
      <c r="KN471" s="1">
        <v>20.8</v>
      </c>
      <c r="KO471" s="1">
        <v>21.1</v>
      </c>
      <c r="KP471" s="1">
        <v>24.4</v>
      </c>
      <c r="KQ471" s="1">
        <v>23.5</v>
      </c>
      <c r="KR471" s="1">
        <v>23.6</v>
      </c>
      <c r="KS471" s="1">
        <v>22.2</v>
      </c>
      <c r="KT471" s="1">
        <v>23.8</v>
      </c>
      <c r="KU471" s="1">
        <v>23.7</v>
      </c>
      <c r="KV471" s="1">
        <v>23.3</v>
      </c>
      <c r="KW471" s="1">
        <v>23.8</v>
      </c>
      <c r="KX471" s="1">
        <v>21.6</v>
      </c>
      <c r="KY471" s="1">
        <v>24.2</v>
      </c>
      <c r="KZ471" s="1">
        <v>23.2</v>
      </c>
      <c r="LA471" s="1">
        <v>22.5</v>
      </c>
      <c r="LB471" s="1">
        <v>23</v>
      </c>
      <c r="LC471" s="1">
        <v>24</v>
      </c>
      <c r="LD471" s="1">
        <v>22.5</v>
      </c>
      <c r="LE471" s="1">
        <v>23.9</v>
      </c>
      <c r="LF471" s="1">
        <v>24.3</v>
      </c>
      <c r="LG471" s="1">
        <v>24.1</v>
      </c>
      <c r="LH471" s="1">
        <v>23.6</v>
      </c>
      <c r="LI471" s="1">
        <v>25.2</v>
      </c>
      <c r="LJ471" s="1">
        <v>24.5</v>
      </c>
      <c r="LK471" s="1">
        <v>23.6</v>
      </c>
      <c r="LL471" s="1">
        <v>24.3</v>
      </c>
      <c r="LM471" s="1">
        <v>22.9</v>
      </c>
      <c r="LN471" s="1">
        <v>23.8</v>
      </c>
      <c r="LO471" s="1">
        <v>24.6</v>
      </c>
      <c r="LP471" s="1">
        <v>24.7</v>
      </c>
      <c r="LQ471" s="1">
        <v>24.5</v>
      </c>
      <c r="LR471" s="1">
        <v>24.4</v>
      </c>
      <c r="LS471" s="1">
        <v>24.3</v>
      </c>
      <c r="LT471" s="1">
        <v>65535</v>
      </c>
      <c r="LU471" s="1">
        <v>65535</v>
      </c>
      <c r="LV471" s="1">
        <v>65535</v>
      </c>
      <c r="LW471" s="1">
        <v>21.9</v>
      </c>
      <c r="LX471" s="1">
        <v>23.4</v>
      </c>
      <c r="LY471" s="1">
        <v>23.7</v>
      </c>
      <c r="LZ471" s="1">
        <v>25</v>
      </c>
      <c r="MA471" s="1">
        <v>23.4</v>
      </c>
      <c r="MB471" s="1">
        <v>23</v>
      </c>
      <c r="MC471" s="1">
        <v>26</v>
      </c>
      <c r="MD471" s="1">
        <v>25.8</v>
      </c>
      <c r="ME471" s="1">
        <v>65535</v>
      </c>
      <c r="MF471" s="1">
        <v>65535</v>
      </c>
      <c r="MG471" s="1">
        <v>65535</v>
      </c>
      <c r="MH471" s="1">
        <v>65535</v>
      </c>
      <c r="MI471" s="1">
        <v>65535</v>
      </c>
      <c r="MJ471" s="1">
        <v>65535</v>
      </c>
      <c r="MK471" s="1">
        <v>65535</v>
      </c>
      <c r="ML471" s="1">
        <v>65535</v>
      </c>
      <c r="MM471" s="1">
        <v>65535</v>
      </c>
      <c r="MN471" s="1">
        <v>65535</v>
      </c>
      <c r="MO471" s="1">
        <v>65535</v>
      </c>
      <c r="MP471" s="1">
        <v>65535</v>
      </c>
      <c r="MQ471" s="1">
        <v>65535</v>
      </c>
      <c r="MR471" s="1">
        <v>65535</v>
      </c>
      <c r="MS471" s="1">
        <v>65535</v>
      </c>
      <c r="MT471" s="1">
        <v>65535</v>
      </c>
      <c r="MU471" s="1">
        <v>65535</v>
      </c>
      <c r="MV471" s="1">
        <v>65535</v>
      </c>
      <c r="MW471" s="1">
        <v>65535</v>
      </c>
      <c r="MX471" s="1">
        <v>65535</v>
      </c>
      <c r="MY471" s="1">
        <v>65535</v>
      </c>
      <c r="MZ471" s="1">
        <v>65535</v>
      </c>
      <c r="NA471" s="1">
        <v>65535</v>
      </c>
      <c r="NB471" s="1">
        <v>65535</v>
      </c>
      <c r="NC471" s="1">
        <v>65535</v>
      </c>
      <c r="ND471" s="1">
        <v>65535</v>
      </c>
      <c r="NE471" s="1">
        <v>65535</v>
      </c>
      <c r="NF471" s="1">
        <v>65535</v>
      </c>
      <c r="NG471" s="1">
        <v>65535</v>
      </c>
      <c r="NH471" s="1">
        <v>65535</v>
      </c>
      <c r="NI471" s="1">
        <v>24.2</v>
      </c>
      <c r="NJ471" s="6">
        <f t="shared" si="416"/>
        <v>0.64516129032258063</v>
      </c>
      <c r="NK471" s="3">
        <f t="shared" si="417"/>
        <v>0</v>
      </c>
      <c r="NL471" s="3">
        <f t="shared" si="418"/>
        <v>0</v>
      </c>
      <c r="NM471" s="3">
        <f t="shared" si="419"/>
        <v>0</v>
      </c>
      <c r="NN471" s="3">
        <f t="shared" si="420"/>
        <v>0</v>
      </c>
      <c r="NO471" s="3">
        <f t="shared" si="421"/>
        <v>0</v>
      </c>
      <c r="NP471" s="3">
        <f t="shared" si="422"/>
        <v>0</v>
      </c>
      <c r="NQ471" s="3">
        <f t="shared" si="423"/>
        <v>0</v>
      </c>
      <c r="NR471" s="3">
        <f t="shared" si="424"/>
        <v>0.13333333333333333</v>
      </c>
      <c r="NS471" s="3">
        <f t="shared" si="425"/>
        <v>0.93548387096774188</v>
      </c>
      <c r="NT471" s="3">
        <f t="shared" si="426"/>
        <v>0.9</v>
      </c>
      <c r="NU471" s="3">
        <f t="shared" si="427"/>
        <v>3.2258064516129031E-2</v>
      </c>
      <c r="NV471" s="3">
        <f t="shared" si="428"/>
        <v>0.22191780821917809</v>
      </c>
      <c r="NW471" s="5">
        <f t="shared" si="429"/>
        <v>23.41</v>
      </c>
      <c r="NX471" s="1" t="e">
        <f t="shared" si="430"/>
        <v>#N/A</v>
      </c>
      <c r="NY471" s="1" t="e">
        <f t="shared" si="431"/>
        <v>#N/A</v>
      </c>
      <c r="NZ471" s="1" t="e">
        <f t="shared" si="432"/>
        <v>#N/A</v>
      </c>
      <c r="OA471" s="1" t="e">
        <f t="shared" si="433"/>
        <v>#N/A</v>
      </c>
      <c r="OB471" s="1" t="e">
        <f t="shared" si="434"/>
        <v>#N/A</v>
      </c>
      <c r="OC471" s="1" t="e">
        <f t="shared" si="435"/>
        <v>#N/A</v>
      </c>
      <c r="OD471" s="1" t="e">
        <f t="shared" si="436"/>
        <v>#N/A</v>
      </c>
      <c r="OE471" s="1" t="e">
        <f t="shared" si="437"/>
        <v>#N/A</v>
      </c>
      <c r="OF471" s="1">
        <f t="shared" si="438"/>
        <v>23.020689655172415</v>
      </c>
      <c r="OG471" s="1">
        <f t="shared" si="439"/>
        <v>23.959259259259255</v>
      </c>
      <c r="OH471" s="1" t="e">
        <f t="shared" si="440"/>
        <v>#N/A</v>
      </c>
      <c r="OI471" s="111" t="e">
        <f>NA()</f>
        <v>#N/A</v>
      </c>
      <c r="OJ471" s="112" t="e">
        <f>NA()</f>
        <v>#N/A</v>
      </c>
      <c r="OK471" s="112" t="e">
        <f>NA()</f>
        <v>#N/A</v>
      </c>
      <c r="OL471" s="112" t="e">
        <f>NA()</f>
        <v>#N/A</v>
      </c>
      <c r="OM471" s="112" t="e">
        <f>NA()</f>
        <v>#N/A</v>
      </c>
      <c r="ON471" s="112" t="e">
        <f>NA()</f>
        <v>#N/A</v>
      </c>
      <c r="OO471" s="112" t="e">
        <f>NA()</f>
        <v>#N/A</v>
      </c>
      <c r="OP471" s="112" t="e">
        <f>NA()</f>
        <v>#N/A</v>
      </c>
      <c r="OQ471" s="112" t="e">
        <f>NA()</f>
        <v>#N/A</v>
      </c>
      <c r="OR471" s="112" t="e">
        <f>NA()</f>
        <v>#N/A</v>
      </c>
      <c r="OS471" s="112" t="e">
        <f>NA()</f>
        <v>#N/A</v>
      </c>
      <c r="OT471" s="112" t="e">
        <f>NA()</f>
        <v>#N/A</v>
      </c>
      <c r="OU471" s="5" t="e">
        <f t="shared" si="392"/>
        <v>#N/A</v>
      </c>
      <c r="OV471" s="1" t="e">
        <f t="shared" si="393"/>
        <v>#N/A</v>
      </c>
      <c r="OW471" s="1" t="e">
        <f t="shared" si="394"/>
        <v>#N/A</v>
      </c>
      <c r="OX471" s="1" t="e">
        <f t="shared" si="395"/>
        <v>#N/A</v>
      </c>
      <c r="OY471" s="1" t="e">
        <f t="shared" si="396"/>
        <v>#N/A</v>
      </c>
      <c r="OZ471" s="1" t="e">
        <f t="shared" si="397"/>
        <v>#N/A</v>
      </c>
      <c r="PA471" s="1" t="e">
        <f t="shared" si="398"/>
        <v>#N/A</v>
      </c>
      <c r="PB471" s="1" t="e">
        <f t="shared" si="399"/>
        <v>#N/A</v>
      </c>
      <c r="PC471" s="1" t="e">
        <f t="shared" si="400"/>
        <v>#N/A</v>
      </c>
      <c r="PD471" s="1" t="e">
        <f t="shared" si="401"/>
        <v>#N/A</v>
      </c>
      <c r="PE471" s="1" t="e">
        <f t="shared" si="402"/>
        <v>#N/A</v>
      </c>
      <c r="PF471" s="1" t="e">
        <f t="shared" si="403"/>
        <v>#N/A</v>
      </c>
      <c r="PG471" s="111" t="e">
        <f>NA()</f>
        <v>#N/A</v>
      </c>
      <c r="PH471" s="112" t="e">
        <f>NA()</f>
        <v>#N/A</v>
      </c>
      <c r="PI471" s="112" t="e">
        <f>NA()</f>
        <v>#N/A</v>
      </c>
      <c r="PJ471" s="112" t="e">
        <f>NA()</f>
        <v>#N/A</v>
      </c>
      <c r="PK471" s="112" t="e">
        <f>NA()</f>
        <v>#N/A</v>
      </c>
      <c r="PL471" s="112" t="e">
        <f>NA()</f>
        <v>#N/A</v>
      </c>
      <c r="PM471" s="112" t="e">
        <f>NA()</f>
        <v>#N/A</v>
      </c>
      <c r="PN471" s="112" t="e">
        <f>NA()</f>
        <v>#N/A</v>
      </c>
      <c r="PO471" s="112" t="e">
        <f>NA()</f>
        <v>#N/A</v>
      </c>
      <c r="PP471" s="112" t="e">
        <f>NA()</f>
        <v>#N/A</v>
      </c>
      <c r="PQ471" s="112" t="e">
        <f>NA()</f>
        <v>#N/A</v>
      </c>
      <c r="PR471" s="137" t="e">
        <f>NA()</f>
        <v>#N/A</v>
      </c>
      <c r="PS471" s="5">
        <f t="array" ref="PS471">+IF(ISERROR($NW471)=FALSE,MIN(IF($H471:$AL471&lt;65534,$H471:$AL471,"")),NA())</f>
        <v>20</v>
      </c>
      <c r="PT471" s="1" t="e">
        <f t="array" ref="PT471">+IF(ISERROR($NX471)=FALSE,MIN(IF($AM471:$BN471&lt;65534,$AM471:$BN471,"")),NA())</f>
        <v>#N/A</v>
      </c>
      <c r="PU471" s="1" t="e">
        <f t="array" ref="PU471">+IF(ISERROR($NY471)=FALSE,MIN(IF($BP471:$CT471&lt;65534,$BP471:$CT471,"")),NA())</f>
        <v>#N/A</v>
      </c>
      <c r="PV471" s="1" t="e">
        <f t="array" ref="PV471">+IF(ISERROR($NZ471)=FALSE,MIN(IF($CU471:$DX471&lt;65534,$CU471:$DX471,"")),NA())</f>
        <v>#N/A</v>
      </c>
      <c r="PW471" s="1" t="e">
        <f t="array" ref="PW471">+IF(ISERROR($OA471)=FALSE,MIN(IF($DY471:$FC471&lt;65534,$DY471:$FC471,"")),NA())</f>
        <v>#N/A</v>
      </c>
      <c r="PX471" s="1" t="e">
        <f t="array" ref="PX471">+IF(ISERROR($OB471)=FALSE,MIN(IF($FD471:$GG471&lt;65534,$FD471:$GG471,"")),NA())</f>
        <v>#N/A</v>
      </c>
      <c r="PY471" s="1" t="e">
        <f t="array" ref="PY471">+IF(ISERROR($OC471)=FALSE,MIN(IF($GH471:$HL471&lt;65534,$GH471:$HL471,"")),NA())</f>
        <v>#N/A</v>
      </c>
      <c r="PZ471" s="1" t="e">
        <f t="array" ref="PZ471">+IF(ISERROR($OD471)=FALSE,MIN(IF($HM471:$IQ471&lt;65534,$HM471:$IQ471,"")),NA())</f>
        <v>#N/A</v>
      </c>
      <c r="QA471" s="1" t="e">
        <f t="array" ref="QA471">+IF(ISERROR($OE471)=FALSE,MIN(IF($IR471:$JU471&lt;65534,$IR471:$JU471,"")),NA())</f>
        <v>#N/A</v>
      </c>
      <c r="QB471" s="1">
        <f t="array" ref="QB471">+IF(ISERROR($OF471)=FALSE,MIN(IF($JV471:$KZ471&lt;65534,$JV471:$KZ471,"")),NA())</f>
        <v>20.8</v>
      </c>
      <c r="QC471" s="1">
        <f t="array" ref="QC471">+IF(ISERROR($OG471)=FALSE,MIN(IF($LA471:$MD471&lt;65534,$LA471:$MD471,"")),NA())</f>
        <v>21.9</v>
      </c>
      <c r="QD471" s="1" t="e">
        <f t="array" ref="QD471">+IF(ISERROR($OH471)=FALSE,MIN(IF($ME471:$NI471&lt;65534,$ME471:$NI471,"")),NA())</f>
        <v>#N/A</v>
      </c>
      <c r="QE471" s="5" t="e">
        <f t="shared" si="404"/>
        <v>#N/A</v>
      </c>
      <c r="QF471" s="1" t="e">
        <f t="shared" si="405"/>
        <v>#N/A</v>
      </c>
      <c r="QG471" s="1" t="e">
        <f t="shared" si="406"/>
        <v>#N/A</v>
      </c>
      <c r="QH471" s="1" t="e">
        <f t="shared" si="407"/>
        <v>#N/A</v>
      </c>
      <c r="QI471" s="1" t="e">
        <f t="shared" si="408"/>
        <v>#N/A</v>
      </c>
      <c r="QJ471" s="1" t="e">
        <f t="shared" si="409"/>
        <v>#N/A</v>
      </c>
      <c r="QK471" s="1" t="e">
        <f t="shared" si="410"/>
        <v>#N/A</v>
      </c>
      <c r="QL471" s="1" t="e">
        <f t="shared" si="411"/>
        <v>#N/A</v>
      </c>
      <c r="QM471" s="1" t="e">
        <f t="shared" si="412"/>
        <v>#N/A</v>
      </c>
      <c r="QN471" s="1" t="e">
        <f t="shared" si="413"/>
        <v>#N/A</v>
      </c>
      <c r="QO471" s="1" t="e">
        <f t="shared" si="414"/>
        <v>#N/A</v>
      </c>
      <c r="QP471" s="1" t="e">
        <f t="shared" si="415"/>
        <v>#N/A</v>
      </c>
      <c r="QQ471" s="5" t="s">
        <v>893</v>
      </c>
    </row>
    <row r="472" spans="1:459" s="1" customFormat="1" x14ac:dyDescent="0.2">
      <c r="A472" s="130">
        <v>21255170</v>
      </c>
      <c r="B472" s="131">
        <v>-75.173277777777784</v>
      </c>
      <c r="C472" s="131">
        <v>4.8705555555555557</v>
      </c>
      <c r="D472" s="132">
        <v>3023</v>
      </c>
      <c r="E472" s="133" t="s">
        <v>829</v>
      </c>
      <c r="F472" s="133" t="s">
        <v>829</v>
      </c>
      <c r="G472" s="133" t="s">
        <v>27</v>
      </c>
      <c r="H472" s="1">
        <v>65535</v>
      </c>
      <c r="I472" s="1">
        <v>65535</v>
      </c>
      <c r="J472" s="1">
        <v>5</v>
      </c>
      <c r="K472" s="1">
        <v>4.8</v>
      </c>
      <c r="L472" s="1">
        <v>5.3</v>
      </c>
      <c r="M472" s="1">
        <v>4.4000000000000004</v>
      </c>
      <c r="N472" s="1">
        <v>6.6</v>
      </c>
      <c r="O472" s="1">
        <v>4.8</v>
      </c>
      <c r="P472" s="1">
        <v>7.9</v>
      </c>
      <c r="Q472" s="1">
        <v>8.8000000000000007</v>
      </c>
      <c r="R472" s="1">
        <v>7.3</v>
      </c>
      <c r="S472" s="1">
        <v>3.6</v>
      </c>
      <c r="T472" s="1">
        <v>4.7</v>
      </c>
      <c r="U472" s="1">
        <v>5.8</v>
      </c>
      <c r="V472" s="1">
        <v>3.7</v>
      </c>
      <c r="W472" s="1">
        <v>8</v>
      </c>
      <c r="X472" s="1">
        <v>6.4</v>
      </c>
      <c r="Y472" s="1">
        <v>5.4</v>
      </c>
      <c r="Z472" s="1">
        <v>6.6</v>
      </c>
      <c r="AA472" s="1">
        <v>7.2</v>
      </c>
      <c r="AB472" s="1">
        <v>8.5</v>
      </c>
      <c r="AC472" s="1">
        <v>7.8</v>
      </c>
      <c r="AD472" s="1">
        <v>6</v>
      </c>
      <c r="AE472" s="1">
        <v>8.4</v>
      </c>
      <c r="AF472" s="1">
        <v>5.0999999999999996</v>
      </c>
      <c r="AG472" s="1">
        <v>5.9</v>
      </c>
      <c r="AH472" s="1">
        <v>5.4</v>
      </c>
      <c r="AI472" s="1">
        <v>7</v>
      </c>
      <c r="AJ472" s="1">
        <v>5.5</v>
      </c>
      <c r="AK472" s="1">
        <v>4.2</v>
      </c>
      <c r="AL472" s="1">
        <v>5.8</v>
      </c>
      <c r="AM472" s="1">
        <v>65535</v>
      </c>
      <c r="AN472" s="1">
        <v>9.5</v>
      </c>
      <c r="AO472" s="1">
        <v>7.4</v>
      </c>
      <c r="AP472" s="1">
        <v>5.4</v>
      </c>
      <c r="AQ472" s="1">
        <v>7.2</v>
      </c>
      <c r="AR472" s="1">
        <v>8.1999999999999993</v>
      </c>
      <c r="AS472" s="1">
        <v>9</v>
      </c>
      <c r="AT472" s="1">
        <v>7.5</v>
      </c>
      <c r="AU472" s="1">
        <v>5.6</v>
      </c>
      <c r="AV472" s="1">
        <v>7.9</v>
      </c>
      <c r="AW472" s="1">
        <v>6.7</v>
      </c>
      <c r="AX472" s="1">
        <v>7.6</v>
      </c>
      <c r="AY472" s="1">
        <v>6.9</v>
      </c>
      <c r="AZ472" s="1">
        <v>9.1999999999999993</v>
      </c>
      <c r="BA472" s="1">
        <v>7.3</v>
      </c>
      <c r="BB472" s="1">
        <v>4.7</v>
      </c>
      <c r="BC472" s="1">
        <v>6.1</v>
      </c>
      <c r="BD472" s="1">
        <v>8.1</v>
      </c>
      <c r="BE472" s="1">
        <v>6.4</v>
      </c>
      <c r="BF472" s="1">
        <v>7.4</v>
      </c>
      <c r="BG472" s="1">
        <v>9.5</v>
      </c>
      <c r="BH472" s="1">
        <v>8.6999999999999993</v>
      </c>
      <c r="BI472" s="1">
        <v>7.3</v>
      </c>
      <c r="BJ472" s="1">
        <v>9.5</v>
      </c>
      <c r="BK472" s="1">
        <v>6.8</v>
      </c>
      <c r="BL472" s="1">
        <v>10</v>
      </c>
      <c r="BM472" s="1">
        <v>9.1</v>
      </c>
      <c r="BN472" s="1">
        <v>7.5</v>
      </c>
      <c r="BO472" s="102"/>
      <c r="BP472" s="1">
        <v>4.7</v>
      </c>
      <c r="BQ472" s="1">
        <v>9.4</v>
      </c>
      <c r="BR472" s="1">
        <v>5.0999999999999996</v>
      </c>
      <c r="BS472" s="1">
        <v>5.4</v>
      </c>
      <c r="BT472" s="1">
        <v>9.1</v>
      </c>
      <c r="BU472" s="1">
        <v>8.8000000000000007</v>
      </c>
      <c r="BV472" s="1">
        <v>9.5</v>
      </c>
      <c r="BW472" s="1">
        <v>65535</v>
      </c>
      <c r="BX472" s="1">
        <v>65535</v>
      </c>
      <c r="BY472" s="1">
        <v>65535</v>
      </c>
      <c r="BZ472" s="1">
        <v>65535</v>
      </c>
      <c r="CA472" s="1">
        <v>65535</v>
      </c>
      <c r="CB472" s="1">
        <v>65535</v>
      </c>
      <c r="CC472" s="1">
        <v>65535</v>
      </c>
      <c r="CD472" s="1">
        <v>65535</v>
      </c>
      <c r="CE472" s="1">
        <v>65535</v>
      </c>
      <c r="CF472" s="1">
        <v>65535</v>
      </c>
      <c r="CG472" s="1">
        <v>65535</v>
      </c>
      <c r="CH472" s="1">
        <v>65535</v>
      </c>
      <c r="CI472" s="1">
        <v>65535</v>
      </c>
      <c r="CJ472" s="1">
        <v>65535</v>
      </c>
      <c r="CK472" s="1">
        <v>65535</v>
      </c>
      <c r="CL472" s="1">
        <v>65535</v>
      </c>
      <c r="CM472" s="1">
        <v>65535</v>
      </c>
      <c r="CN472" s="1">
        <v>65535</v>
      </c>
      <c r="CO472" s="1">
        <v>65535</v>
      </c>
      <c r="CP472" s="1">
        <v>65535</v>
      </c>
      <c r="CQ472" s="1">
        <v>65535</v>
      </c>
      <c r="CR472" s="1">
        <v>65535</v>
      </c>
      <c r="CS472" s="1">
        <v>65535</v>
      </c>
      <c r="CT472" s="1">
        <v>65535</v>
      </c>
      <c r="CU472" s="1">
        <v>9.6999999999999993</v>
      </c>
      <c r="CV472" s="1">
        <v>9.1999999999999993</v>
      </c>
      <c r="CW472" s="1">
        <v>5.2</v>
      </c>
      <c r="CX472" s="1">
        <v>8.9</v>
      </c>
      <c r="CY472" s="1">
        <v>8.6</v>
      </c>
      <c r="CZ472" s="1">
        <v>9.1999999999999993</v>
      </c>
      <c r="DA472" s="1">
        <v>6.2</v>
      </c>
      <c r="DB472" s="1">
        <v>6.5</v>
      </c>
      <c r="DC472" s="1">
        <v>8.1999999999999993</v>
      </c>
      <c r="DD472" s="1">
        <v>7.3</v>
      </c>
      <c r="DE472" s="1">
        <v>8.5</v>
      </c>
      <c r="DF472" s="1">
        <v>8.1999999999999993</v>
      </c>
      <c r="DG472" s="1">
        <v>7.4</v>
      </c>
      <c r="DH472" s="1">
        <v>7.1</v>
      </c>
      <c r="DI472" s="1">
        <v>8.6999999999999993</v>
      </c>
      <c r="DJ472" s="1">
        <v>8.3000000000000007</v>
      </c>
      <c r="DK472" s="1">
        <v>7.2</v>
      </c>
      <c r="DL472" s="1">
        <v>7.9</v>
      </c>
      <c r="DM472" s="1">
        <v>5.9</v>
      </c>
      <c r="DN472" s="1">
        <v>9.6999999999999993</v>
      </c>
      <c r="DO472" s="1">
        <v>10</v>
      </c>
      <c r="DP472" s="1">
        <v>10.5</v>
      </c>
      <c r="DQ472" s="1">
        <v>7.1</v>
      </c>
      <c r="DR472" s="1">
        <v>8.5</v>
      </c>
      <c r="DS472" s="1">
        <v>6.3</v>
      </c>
      <c r="DT472" s="1">
        <v>9.6</v>
      </c>
      <c r="DU472" s="1">
        <v>9.5</v>
      </c>
      <c r="DV472" s="1">
        <v>7.1</v>
      </c>
      <c r="DW472" s="1">
        <v>7.1</v>
      </c>
      <c r="DX472" s="1">
        <v>7.1</v>
      </c>
      <c r="DY472" s="1">
        <v>4.9000000000000004</v>
      </c>
      <c r="DZ472" s="1">
        <v>6.2</v>
      </c>
      <c r="EA472" s="1">
        <v>7.4</v>
      </c>
      <c r="EB472" s="1">
        <v>7.6</v>
      </c>
      <c r="EC472" s="1">
        <v>7.9</v>
      </c>
      <c r="ED472" s="1">
        <v>9.6</v>
      </c>
      <c r="EE472" s="1">
        <v>6.7</v>
      </c>
      <c r="EF472" s="1">
        <v>8.5</v>
      </c>
      <c r="EG472" s="1">
        <v>10.3</v>
      </c>
      <c r="EH472" s="1">
        <v>9.6999999999999993</v>
      </c>
      <c r="EI472" s="1">
        <v>10</v>
      </c>
      <c r="EJ472" s="1">
        <v>9.8000000000000007</v>
      </c>
      <c r="EK472" s="1">
        <v>9.3000000000000007</v>
      </c>
      <c r="EL472" s="1">
        <v>9.8000000000000007</v>
      </c>
      <c r="EM472" s="1">
        <v>8.6999999999999993</v>
      </c>
      <c r="EN472" s="1">
        <v>8.6</v>
      </c>
      <c r="EO472" s="1">
        <v>9.9</v>
      </c>
      <c r="EP472" s="1">
        <v>8.9</v>
      </c>
      <c r="EQ472" s="1">
        <v>8.8000000000000007</v>
      </c>
      <c r="ER472" s="1">
        <v>9.3000000000000007</v>
      </c>
      <c r="ES472" s="1">
        <v>6.8</v>
      </c>
      <c r="ET472" s="1">
        <v>8.6999999999999993</v>
      </c>
      <c r="EU472" s="1">
        <v>10.3</v>
      </c>
      <c r="EV472" s="1">
        <v>9.3000000000000007</v>
      </c>
      <c r="EW472" s="1">
        <v>10</v>
      </c>
      <c r="EX472" s="1">
        <v>8.6</v>
      </c>
      <c r="EY472" s="1">
        <v>9.6</v>
      </c>
      <c r="EZ472" s="1">
        <v>8.8000000000000007</v>
      </c>
      <c r="FA472" s="1">
        <v>8.5</v>
      </c>
      <c r="FB472" s="1">
        <v>9.9</v>
      </c>
      <c r="FC472" s="1">
        <v>8.1</v>
      </c>
      <c r="FD472" s="1">
        <v>9.5</v>
      </c>
      <c r="FE472" s="1">
        <v>7.3</v>
      </c>
      <c r="FF472" s="1">
        <v>7.4</v>
      </c>
      <c r="FG472" s="1">
        <v>6.7</v>
      </c>
      <c r="FH472" s="1">
        <v>9.4</v>
      </c>
      <c r="FI472" s="1">
        <v>6.7</v>
      </c>
      <c r="FJ472" s="1">
        <v>7.9</v>
      </c>
      <c r="FK472" s="1">
        <v>5.6</v>
      </c>
      <c r="FL472" s="1">
        <v>8.6999999999999993</v>
      </c>
      <c r="FM472" s="1">
        <v>8.8000000000000007</v>
      </c>
      <c r="FN472" s="1">
        <v>9.1999999999999993</v>
      </c>
      <c r="FO472" s="1">
        <v>8.1</v>
      </c>
      <c r="FP472" s="1">
        <v>8.8000000000000007</v>
      </c>
      <c r="FQ472" s="1">
        <v>8</v>
      </c>
      <c r="FR472" s="1">
        <v>6.1</v>
      </c>
      <c r="FS472" s="1">
        <v>8.3000000000000007</v>
      </c>
      <c r="FT472" s="1">
        <v>10.7</v>
      </c>
      <c r="FU472" s="1">
        <v>8.8000000000000007</v>
      </c>
      <c r="FV472" s="1">
        <v>9.1</v>
      </c>
      <c r="FW472" s="1">
        <v>8.6</v>
      </c>
      <c r="FX472" s="1">
        <v>9</v>
      </c>
      <c r="FY472" s="1">
        <v>7.9</v>
      </c>
      <c r="FZ472" s="1">
        <v>8.1</v>
      </c>
      <c r="GA472" s="1">
        <v>8</v>
      </c>
      <c r="GB472" s="1">
        <v>8.6999999999999993</v>
      </c>
      <c r="GC472" s="1">
        <v>6.7</v>
      </c>
      <c r="GD472" s="1">
        <v>6.6</v>
      </c>
      <c r="GE472" s="1">
        <v>8.6</v>
      </c>
      <c r="GF472" s="1">
        <v>5.5</v>
      </c>
      <c r="GG472" s="1">
        <v>6</v>
      </c>
      <c r="GH472" s="1">
        <v>7.4</v>
      </c>
      <c r="GI472" s="1">
        <v>7.7</v>
      </c>
      <c r="GJ472" s="1">
        <v>9.6999999999999993</v>
      </c>
      <c r="GK472" s="1">
        <v>7.6</v>
      </c>
      <c r="GL472" s="1">
        <v>6.2</v>
      </c>
      <c r="GM472" s="1">
        <v>7.4</v>
      </c>
      <c r="GN472" s="1">
        <v>5.9</v>
      </c>
      <c r="GO472" s="1">
        <v>6.1</v>
      </c>
      <c r="GP472" s="1">
        <v>5.7</v>
      </c>
      <c r="GQ472" s="1">
        <v>7.3</v>
      </c>
      <c r="GR472" s="1">
        <v>6.2</v>
      </c>
      <c r="GS472" s="1">
        <v>8.3000000000000007</v>
      </c>
      <c r="GT472" s="1">
        <v>8.1999999999999993</v>
      </c>
      <c r="GU472" s="1">
        <v>7.1</v>
      </c>
      <c r="GV472" s="1">
        <v>8.1999999999999993</v>
      </c>
      <c r="GW472" s="1">
        <v>4.8</v>
      </c>
      <c r="GX472" s="1">
        <v>5.8</v>
      </c>
      <c r="GY472" s="1">
        <v>6.5</v>
      </c>
      <c r="GZ472" s="1">
        <v>9</v>
      </c>
      <c r="HA472" s="1">
        <v>7.7</v>
      </c>
      <c r="HB472" s="1">
        <v>7</v>
      </c>
      <c r="HC472" s="1">
        <v>8.8000000000000007</v>
      </c>
      <c r="HD472" s="1">
        <v>8.9</v>
      </c>
      <c r="HE472" s="1">
        <v>8.1</v>
      </c>
      <c r="HF472" s="1">
        <v>6.1</v>
      </c>
      <c r="HG472" s="1">
        <v>7.3</v>
      </c>
      <c r="HH472" s="1">
        <v>8.6999999999999993</v>
      </c>
      <c r="HI472" s="1">
        <v>7.3</v>
      </c>
      <c r="HJ472" s="1">
        <v>5.5</v>
      </c>
      <c r="HK472" s="1">
        <v>7.6</v>
      </c>
      <c r="HL472" s="1">
        <v>6.5</v>
      </c>
      <c r="HM472" s="1">
        <v>5.3</v>
      </c>
      <c r="HN472" s="1">
        <v>7.1</v>
      </c>
      <c r="HO472" s="1">
        <v>7.5</v>
      </c>
      <c r="HP472" s="1">
        <v>7.6</v>
      </c>
      <c r="HQ472" s="1">
        <v>8.6999999999999993</v>
      </c>
      <c r="HR472" s="1">
        <v>6</v>
      </c>
      <c r="HS472" s="1">
        <v>8.1999999999999993</v>
      </c>
      <c r="HT472" s="1">
        <v>7.5</v>
      </c>
      <c r="HU472" s="1">
        <v>5.6</v>
      </c>
      <c r="HV472" s="1">
        <v>4.8</v>
      </c>
      <c r="HW472" s="1">
        <v>6.4</v>
      </c>
      <c r="HX472" s="1">
        <v>7.9</v>
      </c>
      <c r="HY472" s="1">
        <v>8.5</v>
      </c>
      <c r="HZ472" s="1">
        <v>7.9</v>
      </c>
      <c r="IA472" s="1">
        <v>6.3</v>
      </c>
      <c r="IB472" s="1">
        <v>4.5999999999999996</v>
      </c>
      <c r="IC472" s="1">
        <v>8.3000000000000007</v>
      </c>
      <c r="ID472" s="1">
        <v>5.2</v>
      </c>
      <c r="IE472" s="1">
        <v>6.1</v>
      </c>
      <c r="IF472" s="1">
        <v>6</v>
      </c>
      <c r="IG472" s="1">
        <v>6.8</v>
      </c>
      <c r="IH472" s="1">
        <v>4.2</v>
      </c>
      <c r="II472" s="1">
        <v>6.2</v>
      </c>
      <c r="IJ472" s="1">
        <v>7.9</v>
      </c>
      <c r="IK472" s="1">
        <v>5.2</v>
      </c>
      <c r="IL472" s="1">
        <v>5.4</v>
      </c>
      <c r="IM472" s="1">
        <v>5.9</v>
      </c>
      <c r="IN472" s="1">
        <v>8.8000000000000007</v>
      </c>
      <c r="IO472" s="1">
        <v>5.4</v>
      </c>
      <c r="IP472" s="1">
        <v>5.0999999999999996</v>
      </c>
      <c r="IQ472" s="1">
        <v>6.2</v>
      </c>
      <c r="IR472" s="1">
        <v>7.9</v>
      </c>
      <c r="IS472" s="1">
        <v>7.8</v>
      </c>
      <c r="IT472" s="1">
        <v>6.9</v>
      </c>
      <c r="IU472" s="1">
        <v>8.1999999999999993</v>
      </c>
      <c r="IV472" s="1">
        <v>5.4</v>
      </c>
      <c r="IW472" s="1">
        <v>7.5</v>
      </c>
      <c r="IX472" s="1">
        <v>6.2</v>
      </c>
      <c r="IY472" s="1">
        <v>5.3</v>
      </c>
      <c r="IZ472" s="1">
        <v>8.5</v>
      </c>
      <c r="JA472" s="1">
        <v>4.3</v>
      </c>
      <c r="JB472" s="1">
        <v>6.1</v>
      </c>
      <c r="JC472" s="1">
        <v>8.4</v>
      </c>
      <c r="JD472" s="1">
        <v>8.6999999999999993</v>
      </c>
      <c r="JE472" s="1">
        <v>9.6999999999999993</v>
      </c>
      <c r="JF472" s="1">
        <v>7</v>
      </c>
      <c r="JG472" s="1">
        <v>6.1</v>
      </c>
      <c r="JH472" s="1">
        <v>6.7</v>
      </c>
      <c r="JI472" s="1">
        <v>6.7</v>
      </c>
      <c r="JJ472" s="1">
        <v>9.3000000000000007</v>
      </c>
      <c r="JK472" s="1">
        <v>5.6</v>
      </c>
      <c r="JL472" s="1">
        <v>6.4</v>
      </c>
      <c r="JM472" s="1">
        <v>6.4</v>
      </c>
      <c r="JN472" s="1">
        <v>6.5</v>
      </c>
      <c r="JO472" s="1">
        <v>5.6</v>
      </c>
      <c r="JP472" s="1">
        <v>7</v>
      </c>
      <c r="JQ472" s="1">
        <v>8.1</v>
      </c>
      <c r="JR472" s="1">
        <v>5.8</v>
      </c>
      <c r="JS472" s="1">
        <v>8</v>
      </c>
      <c r="JT472" s="1">
        <v>6</v>
      </c>
      <c r="JU472" s="1">
        <v>6.4</v>
      </c>
      <c r="JV472" s="1">
        <v>8.5</v>
      </c>
      <c r="JW472" s="1">
        <v>5.8</v>
      </c>
      <c r="JX472" s="1">
        <v>6.9</v>
      </c>
      <c r="JY472" s="1">
        <v>4.7</v>
      </c>
      <c r="JZ472" s="1">
        <v>4.4000000000000004</v>
      </c>
      <c r="KA472" s="1">
        <v>65535</v>
      </c>
      <c r="KB472" s="1">
        <v>7.1</v>
      </c>
      <c r="KC472" s="1">
        <v>6.2</v>
      </c>
      <c r="KD472" s="1">
        <v>4.7</v>
      </c>
      <c r="KE472" s="1">
        <v>5.7</v>
      </c>
      <c r="KF472" s="1">
        <v>6.5</v>
      </c>
      <c r="KG472" s="1">
        <v>7.4</v>
      </c>
      <c r="KH472" s="1">
        <v>9.5</v>
      </c>
      <c r="KI472" s="1">
        <v>7.9</v>
      </c>
      <c r="KJ472" s="1">
        <v>4.3</v>
      </c>
      <c r="KK472" s="1">
        <v>6.8</v>
      </c>
      <c r="KL472" s="1">
        <v>7.5</v>
      </c>
      <c r="KM472" s="1">
        <v>7.4</v>
      </c>
      <c r="KN472" s="1">
        <v>8.4</v>
      </c>
      <c r="KO472" s="1">
        <v>8.1999999999999993</v>
      </c>
      <c r="KP472" s="1">
        <v>7.2</v>
      </c>
      <c r="KQ472" s="1">
        <v>7.3</v>
      </c>
      <c r="KR472" s="1">
        <v>5.5</v>
      </c>
      <c r="KS472" s="1">
        <v>65535</v>
      </c>
      <c r="KT472" s="1">
        <v>65535</v>
      </c>
      <c r="KU472" s="1">
        <v>7.8</v>
      </c>
      <c r="KV472" s="1">
        <v>8.1999999999999993</v>
      </c>
      <c r="KW472" s="1">
        <v>6.8</v>
      </c>
      <c r="KX472" s="1">
        <v>8.5</v>
      </c>
      <c r="KY472" s="1">
        <v>6.3</v>
      </c>
      <c r="KZ472" s="1">
        <v>6</v>
      </c>
      <c r="LA472" s="1">
        <v>5.7</v>
      </c>
      <c r="LB472" s="1">
        <v>6.6</v>
      </c>
      <c r="LC472" s="1">
        <v>7.3</v>
      </c>
      <c r="LD472" s="1">
        <v>7.7</v>
      </c>
      <c r="LE472" s="1">
        <v>8.4</v>
      </c>
      <c r="LF472" s="1">
        <v>8</v>
      </c>
      <c r="LG472" s="1">
        <v>65535</v>
      </c>
      <c r="LH472" s="1">
        <v>7.6</v>
      </c>
      <c r="LI472" s="1">
        <v>8.4</v>
      </c>
      <c r="LJ472" s="1">
        <v>6.5</v>
      </c>
      <c r="LK472" s="1">
        <v>9.6999999999999993</v>
      </c>
      <c r="LL472" s="1">
        <v>65535</v>
      </c>
      <c r="LM472" s="1">
        <v>65535</v>
      </c>
      <c r="LN472" s="1">
        <v>65535</v>
      </c>
      <c r="LO472" s="1">
        <v>65535</v>
      </c>
      <c r="LP472" s="1">
        <v>65535</v>
      </c>
      <c r="LQ472" s="1">
        <v>5.9</v>
      </c>
      <c r="LR472" s="1">
        <v>8.4</v>
      </c>
      <c r="LS472" s="1">
        <v>65535</v>
      </c>
      <c r="LT472" s="1">
        <v>6.7</v>
      </c>
      <c r="LU472" s="1">
        <v>5.9</v>
      </c>
      <c r="LV472" s="1">
        <v>7.2</v>
      </c>
      <c r="LW472" s="1">
        <v>5.4</v>
      </c>
      <c r="LX472" s="1">
        <v>6.2</v>
      </c>
      <c r="LY472" s="1">
        <v>6.9</v>
      </c>
      <c r="LZ472" s="1">
        <v>9.3000000000000007</v>
      </c>
      <c r="MA472" s="1">
        <v>7.2</v>
      </c>
      <c r="MB472" s="1">
        <v>7.5</v>
      </c>
      <c r="MC472" s="1">
        <v>7.3</v>
      </c>
      <c r="MD472" s="1">
        <v>8.8000000000000007</v>
      </c>
      <c r="ME472" s="1">
        <v>65535</v>
      </c>
      <c r="MF472" s="1">
        <v>65535</v>
      </c>
      <c r="MG472" s="1">
        <v>65535</v>
      </c>
      <c r="MH472" s="1">
        <v>65535</v>
      </c>
      <c r="MI472" s="1">
        <v>65535</v>
      </c>
      <c r="MJ472" s="1">
        <v>65535</v>
      </c>
      <c r="MK472" s="1">
        <v>65535</v>
      </c>
      <c r="ML472" s="1">
        <v>65535</v>
      </c>
      <c r="MM472" s="1">
        <v>65535</v>
      </c>
      <c r="MN472" s="1">
        <v>65535</v>
      </c>
      <c r="MO472" s="1">
        <v>65535</v>
      </c>
      <c r="MP472" s="1">
        <v>65535</v>
      </c>
      <c r="MQ472" s="1">
        <v>65535</v>
      </c>
      <c r="MR472" s="1">
        <v>65535</v>
      </c>
      <c r="MS472" s="1">
        <v>65535</v>
      </c>
      <c r="MT472" s="1">
        <v>65535</v>
      </c>
      <c r="MU472" s="1">
        <v>65535</v>
      </c>
      <c r="MV472" s="1">
        <v>65535</v>
      </c>
      <c r="MW472" s="1">
        <v>65535</v>
      </c>
      <c r="MX472" s="1">
        <v>65535</v>
      </c>
      <c r="MY472" s="1">
        <v>65535</v>
      </c>
      <c r="MZ472" s="1">
        <v>65535</v>
      </c>
      <c r="NA472" s="1">
        <v>65535</v>
      </c>
      <c r="NB472" s="1">
        <v>65535</v>
      </c>
      <c r="NC472" s="1">
        <v>65535</v>
      </c>
      <c r="ND472" s="1">
        <v>65535</v>
      </c>
      <c r="NE472" s="1">
        <v>65535</v>
      </c>
      <c r="NF472" s="1">
        <v>65535</v>
      </c>
      <c r="NG472" s="1">
        <v>65535</v>
      </c>
      <c r="NH472" s="1">
        <v>65535</v>
      </c>
      <c r="NI472" s="1">
        <v>8.1</v>
      </c>
      <c r="NJ472" s="6">
        <f t="shared" si="416"/>
        <v>0.93548387096774188</v>
      </c>
      <c r="NK472" s="3">
        <f t="shared" si="417"/>
        <v>0.9642857142857143</v>
      </c>
      <c r="NL472" s="3">
        <f t="shared" si="418"/>
        <v>0.22580645161290322</v>
      </c>
      <c r="NM472" s="3">
        <f t="shared" si="419"/>
        <v>1</v>
      </c>
      <c r="NN472" s="3">
        <f t="shared" si="420"/>
        <v>1</v>
      </c>
      <c r="NO472" s="3">
        <f t="shared" si="421"/>
        <v>1</v>
      </c>
      <c r="NP472" s="3">
        <f t="shared" si="422"/>
        <v>1</v>
      </c>
      <c r="NQ472" s="3">
        <f t="shared" si="423"/>
        <v>1</v>
      </c>
      <c r="NR472" s="3">
        <f t="shared" si="424"/>
        <v>1</v>
      </c>
      <c r="NS472" s="3">
        <f t="shared" si="425"/>
        <v>0.90322580645161288</v>
      </c>
      <c r="NT472" s="3">
        <f t="shared" si="426"/>
        <v>0.76666666666666672</v>
      </c>
      <c r="NU472" s="3">
        <f t="shared" si="427"/>
        <v>3.2258064516129031E-2</v>
      </c>
      <c r="NV472" s="3">
        <f t="shared" si="428"/>
        <v>0.81643835616438354</v>
      </c>
      <c r="NW472" s="5">
        <f t="shared" si="429"/>
        <v>6.0655172413793119</v>
      </c>
      <c r="NX472" s="1">
        <f t="shared" si="430"/>
        <v>7.6481481481481479</v>
      </c>
      <c r="NY472" s="1" t="e">
        <f t="shared" si="431"/>
        <v>#N/A</v>
      </c>
      <c r="NZ472" s="1">
        <f t="shared" si="432"/>
        <v>8.0233333333333334</v>
      </c>
      <c r="OA472" s="1">
        <f t="shared" si="433"/>
        <v>8.7258064516129057</v>
      </c>
      <c r="OB472" s="1">
        <f t="shared" si="434"/>
        <v>7.9599999999999982</v>
      </c>
      <c r="OC472" s="1">
        <f t="shared" si="435"/>
        <v>7.2451612903225806</v>
      </c>
      <c r="OD472" s="1">
        <f t="shared" si="436"/>
        <v>6.5354838709677425</v>
      </c>
      <c r="OE472" s="1">
        <f t="shared" si="437"/>
        <v>6.9500000000000011</v>
      </c>
      <c r="OF472" s="1">
        <f t="shared" si="438"/>
        <v>6.8392857142857162</v>
      </c>
      <c r="OG472" s="1">
        <f t="shared" si="439"/>
        <v>7.3304347826086982</v>
      </c>
      <c r="OH472" s="1" t="e">
        <f t="shared" si="440"/>
        <v>#N/A</v>
      </c>
      <c r="OI472" s="111" t="e">
        <f>NA()</f>
        <v>#N/A</v>
      </c>
      <c r="OJ472" s="112" t="e">
        <f>NA()</f>
        <v>#N/A</v>
      </c>
      <c r="OK472" s="112" t="e">
        <f>NA()</f>
        <v>#N/A</v>
      </c>
      <c r="OL472" s="112" t="e">
        <f>NA()</f>
        <v>#N/A</v>
      </c>
      <c r="OM472" s="112" t="e">
        <f>NA()</f>
        <v>#N/A</v>
      </c>
      <c r="ON472" s="112" t="e">
        <f>NA()</f>
        <v>#N/A</v>
      </c>
      <c r="OO472" s="112" t="e">
        <f>NA()</f>
        <v>#N/A</v>
      </c>
      <c r="OP472" s="112" t="e">
        <f>NA()</f>
        <v>#N/A</v>
      </c>
      <c r="OQ472" s="112" t="e">
        <f>NA()</f>
        <v>#N/A</v>
      </c>
      <c r="OR472" s="112" t="e">
        <f>NA()</f>
        <v>#N/A</v>
      </c>
      <c r="OS472" s="112" t="e">
        <f>NA()</f>
        <v>#N/A</v>
      </c>
      <c r="OT472" s="112" t="e">
        <f>NA()</f>
        <v>#N/A</v>
      </c>
      <c r="OU472" s="5" t="e">
        <f t="shared" si="392"/>
        <v>#N/A</v>
      </c>
      <c r="OV472" s="1" t="e">
        <f t="shared" si="393"/>
        <v>#N/A</v>
      </c>
      <c r="OW472" s="1" t="e">
        <f t="shared" si="394"/>
        <v>#N/A</v>
      </c>
      <c r="OX472" s="1" t="e">
        <f t="shared" si="395"/>
        <v>#N/A</v>
      </c>
      <c r="OY472" s="1" t="e">
        <f t="shared" si="396"/>
        <v>#N/A</v>
      </c>
      <c r="OZ472" s="1" t="e">
        <f t="shared" si="397"/>
        <v>#N/A</v>
      </c>
      <c r="PA472" s="1" t="e">
        <f t="shared" si="398"/>
        <v>#N/A</v>
      </c>
      <c r="PB472" s="1" t="e">
        <f t="shared" si="399"/>
        <v>#N/A</v>
      </c>
      <c r="PC472" s="1" t="e">
        <f t="shared" si="400"/>
        <v>#N/A</v>
      </c>
      <c r="PD472" s="1" t="e">
        <f t="shared" si="401"/>
        <v>#N/A</v>
      </c>
      <c r="PE472" s="1" t="e">
        <f t="shared" si="402"/>
        <v>#N/A</v>
      </c>
      <c r="PF472" s="1" t="e">
        <f t="shared" si="403"/>
        <v>#N/A</v>
      </c>
      <c r="PG472" s="111" t="e">
        <f>NA()</f>
        <v>#N/A</v>
      </c>
      <c r="PH472" s="112" t="e">
        <f>NA()</f>
        <v>#N/A</v>
      </c>
      <c r="PI472" s="112" t="e">
        <f>NA()</f>
        <v>#N/A</v>
      </c>
      <c r="PJ472" s="112" t="e">
        <f>NA()</f>
        <v>#N/A</v>
      </c>
      <c r="PK472" s="112" t="e">
        <f>NA()</f>
        <v>#N/A</v>
      </c>
      <c r="PL472" s="112" t="e">
        <f>NA()</f>
        <v>#N/A</v>
      </c>
      <c r="PM472" s="112" t="e">
        <f>NA()</f>
        <v>#N/A</v>
      </c>
      <c r="PN472" s="112" t="e">
        <f>NA()</f>
        <v>#N/A</v>
      </c>
      <c r="PO472" s="112" t="e">
        <f>NA()</f>
        <v>#N/A</v>
      </c>
      <c r="PP472" s="112" t="e">
        <f>NA()</f>
        <v>#N/A</v>
      </c>
      <c r="PQ472" s="112" t="e">
        <f>NA()</f>
        <v>#N/A</v>
      </c>
      <c r="PR472" s="137" t="e">
        <f>NA()</f>
        <v>#N/A</v>
      </c>
      <c r="PS472" s="5">
        <f t="array" ref="PS472">+IF(ISERROR($NW472)=FALSE,MIN(IF($H472:$AL472&lt;65534,$H472:$AL472,"")),NA())</f>
        <v>3.6</v>
      </c>
      <c r="PT472" s="1">
        <f t="array" ref="PT472">+IF(ISERROR($NX472)=FALSE,MIN(IF($AM472:$BN472&lt;65534,$AM472:$BN472,"")),NA())</f>
        <v>4.7</v>
      </c>
      <c r="PU472" s="1" t="e">
        <f t="array" ref="PU472">+IF(ISERROR($NY472)=FALSE,MIN(IF($BP472:$CT472&lt;65534,$BP472:$CT472,"")),NA())</f>
        <v>#N/A</v>
      </c>
      <c r="PV472" s="1">
        <f t="array" ref="PV472">+IF(ISERROR($NZ472)=FALSE,MIN(IF($CU472:$DX472&lt;65534,$CU472:$DX472,"")),NA())</f>
        <v>5.2</v>
      </c>
      <c r="PW472" s="1">
        <f t="array" ref="PW472">+IF(ISERROR($OA472)=FALSE,MIN(IF($DY472:$FC472&lt;65534,$DY472:$FC472,"")),NA())</f>
        <v>4.9000000000000004</v>
      </c>
      <c r="PX472" s="1">
        <f t="array" ref="PX472">+IF(ISERROR($OB472)=FALSE,MIN(IF($FD472:$GG472&lt;65534,$FD472:$GG472,"")),NA())</f>
        <v>5.5</v>
      </c>
      <c r="PY472" s="1">
        <f t="array" ref="PY472">+IF(ISERROR($OC472)=FALSE,MIN(IF($GH472:$HL472&lt;65534,$GH472:$HL472,"")),NA())</f>
        <v>4.8</v>
      </c>
      <c r="PZ472" s="1">
        <f t="array" ref="PZ472">+IF(ISERROR($OD472)=FALSE,MIN(IF($HM472:$IQ472&lt;65534,$HM472:$IQ472,"")),NA())</f>
        <v>4.2</v>
      </c>
      <c r="QA472" s="1">
        <f t="array" ref="QA472">+IF(ISERROR($OE472)=FALSE,MIN(IF($IR472:$JU472&lt;65534,$IR472:$JU472,"")),NA())</f>
        <v>4.3</v>
      </c>
      <c r="QB472" s="1">
        <f t="array" ref="QB472">+IF(ISERROR($OF472)=FALSE,MIN(IF($JV472:$KZ472&lt;65534,$JV472:$KZ472,"")),NA())</f>
        <v>4.3</v>
      </c>
      <c r="QC472" s="1">
        <f t="array" ref="QC472">+IF(ISERROR($OG472)=FALSE,MIN(IF($LA472:$MD472&lt;65534,$LA472:$MD472,"")),NA())</f>
        <v>5.4</v>
      </c>
      <c r="QD472" s="1" t="e">
        <f t="array" ref="QD472">+IF(ISERROR($OH472)=FALSE,MIN(IF($ME472:$NI472&lt;65534,$ME472:$NI472,"")),NA())</f>
        <v>#N/A</v>
      </c>
      <c r="QE472" s="5" t="e">
        <f t="shared" si="404"/>
        <v>#N/A</v>
      </c>
      <c r="QF472" s="1" t="e">
        <f t="shared" si="405"/>
        <v>#N/A</v>
      </c>
      <c r="QG472" s="1" t="e">
        <f t="shared" si="406"/>
        <v>#N/A</v>
      </c>
      <c r="QH472" s="1" t="e">
        <f t="shared" si="407"/>
        <v>#N/A</v>
      </c>
      <c r="QI472" s="1" t="e">
        <f t="shared" si="408"/>
        <v>#N/A</v>
      </c>
      <c r="QJ472" s="1" t="e">
        <f t="shared" si="409"/>
        <v>#N/A</v>
      </c>
      <c r="QK472" s="1" t="e">
        <f t="shared" si="410"/>
        <v>#N/A</v>
      </c>
      <c r="QL472" s="1" t="e">
        <f t="shared" si="411"/>
        <v>#N/A</v>
      </c>
      <c r="QM472" s="1" t="e">
        <f t="shared" si="412"/>
        <v>#N/A</v>
      </c>
      <c r="QN472" s="1" t="e">
        <f t="shared" si="413"/>
        <v>#N/A</v>
      </c>
      <c r="QO472" s="1" t="e">
        <f t="shared" si="414"/>
        <v>#N/A</v>
      </c>
      <c r="QP472" s="1" t="e">
        <f t="shared" si="415"/>
        <v>#N/A</v>
      </c>
      <c r="QQ472" s="5" t="s">
        <v>893</v>
      </c>
    </row>
    <row r="473" spans="1:459" s="1" customFormat="1" x14ac:dyDescent="0.2">
      <c r="A473" s="107">
        <v>22075050</v>
      </c>
      <c r="B473" s="108">
        <v>-75.700833333333335</v>
      </c>
      <c r="C473" s="108">
        <v>4.0758055555555552</v>
      </c>
      <c r="D473" s="109">
        <v>3394</v>
      </c>
      <c r="E473" s="110" t="s">
        <v>830</v>
      </c>
      <c r="F473" s="110" t="s">
        <v>831</v>
      </c>
      <c r="G473" s="110" t="s">
        <v>27</v>
      </c>
      <c r="H473" s="1">
        <v>65535</v>
      </c>
      <c r="I473" s="1">
        <v>65535</v>
      </c>
      <c r="J473" s="1">
        <v>65535</v>
      </c>
      <c r="K473" s="1">
        <v>65535</v>
      </c>
      <c r="L473" s="1">
        <v>65535</v>
      </c>
      <c r="M473" s="1">
        <v>65535</v>
      </c>
      <c r="N473" s="1">
        <v>65535</v>
      </c>
      <c r="O473" s="1">
        <v>65535</v>
      </c>
      <c r="P473" s="1">
        <v>65535</v>
      </c>
      <c r="Q473" s="1">
        <v>65535</v>
      </c>
      <c r="R473" s="1">
        <v>65535</v>
      </c>
      <c r="S473" s="1">
        <v>65535</v>
      </c>
      <c r="T473" s="1">
        <v>65535</v>
      </c>
      <c r="U473" s="1">
        <v>65535</v>
      </c>
      <c r="V473" s="1">
        <v>65535</v>
      </c>
      <c r="W473" s="1">
        <v>65535</v>
      </c>
      <c r="X473" s="1">
        <v>65535</v>
      </c>
      <c r="Y473" s="1">
        <v>65535</v>
      </c>
      <c r="Z473" s="1">
        <v>65535</v>
      </c>
      <c r="AA473" s="1">
        <v>65535</v>
      </c>
      <c r="AB473" s="1">
        <v>65535</v>
      </c>
      <c r="AC473" s="1">
        <v>65535</v>
      </c>
      <c r="AD473" s="1">
        <v>65535</v>
      </c>
      <c r="AE473" s="1">
        <v>65535</v>
      </c>
      <c r="AF473" s="1">
        <v>65535</v>
      </c>
      <c r="AG473" s="1">
        <v>65535</v>
      </c>
      <c r="AH473" s="1">
        <v>65535</v>
      </c>
      <c r="AI473" s="1">
        <v>65535</v>
      </c>
      <c r="AJ473" s="1">
        <v>65535</v>
      </c>
      <c r="AK473" s="1">
        <v>65535</v>
      </c>
      <c r="AL473" s="1">
        <v>65535</v>
      </c>
      <c r="AM473" s="1">
        <v>65535</v>
      </c>
      <c r="AN473" s="1">
        <v>65535</v>
      </c>
      <c r="AO473" s="1">
        <v>65535</v>
      </c>
      <c r="AP473" s="1">
        <v>65535</v>
      </c>
      <c r="AQ473" s="1">
        <v>65535</v>
      </c>
      <c r="AR473" s="1">
        <v>65535</v>
      </c>
      <c r="AS473" s="1">
        <v>65535</v>
      </c>
      <c r="AT473" s="1">
        <v>65535</v>
      </c>
      <c r="AU473" s="1">
        <v>65535</v>
      </c>
      <c r="AV473" s="1">
        <v>65535</v>
      </c>
      <c r="AW473" s="1">
        <v>65535</v>
      </c>
      <c r="AX473" s="1">
        <v>65535</v>
      </c>
      <c r="AY473" s="1">
        <v>65535</v>
      </c>
      <c r="AZ473" s="1">
        <v>65535</v>
      </c>
      <c r="BA473" s="1">
        <v>65535</v>
      </c>
      <c r="BB473" s="1">
        <v>65535</v>
      </c>
      <c r="BC473" s="1">
        <v>65535</v>
      </c>
      <c r="BD473" s="1">
        <v>65535</v>
      </c>
      <c r="BE473" s="1">
        <v>65535</v>
      </c>
      <c r="BF473" s="1">
        <v>65535</v>
      </c>
      <c r="BG473" s="1">
        <v>65535</v>
      </c>
      <c r="BH473" s="1">
        <v>65535</v>
      </c>
      <c r="BI473" s="1">
        <v>65535</v>
      </c>
      <c r="BJ473" s="1">
        <v>65535</v>
      </c>
      <c r="BK473" s="1">
        <v>65535</v>
      </c>
      <c r="BL473" s="1">
        <v>65535</v>
      </c>
      <c r="BM473" s="1">
        <v>65535</v>
      </c>
      <c r="BN473" s="1">
        <v>65535</v>
      </c>
      <c r="BO473" s="102"/>
      <c r="BP473" s="1">
        <v>65535</v>
      </c>
      <c r="BQ473" s="1">
        <v>65535</v>
      </c>
      <c r="BR473" s="1">
        <v>65535</v>
      </c>
      <c r="BS473" s="1">
        <v>65535</v>
      </c>
      <c r="BT473" s="1">
        <v>65535</v>
      </c>
      <c r="BU473" s="1">
        <v>65535</v>
      </c>
      <c r="BV473" s="1">
        <v>65535</v>
      </c>
      <c r="BW473" s="1">
        <v>65535</v>
      </c>
      <c r="BX473" s="1">
        <v>65535</v>
      </c>
      <c r="BY473" s="1">
        <v>65535</v>
      </c>
      <c r="BZ473" s="1">
        <v>65535</v>
      </c>
      <c r="CA473" s="1">
        <v>65535</v>
      </c>
      <c r="CB473" s="1">
        <v>65535</v>
      </c>
      <c r="CC473" s="1">
        <v>65535</v>
      </c>
      <c r="CD473" s="1">
        <v>65535</v>
      </c>
      <c r="CE473" s="1">
        <v>65535</v>
      </c>
      <c r="CF473" s="1">
        <v>65535</v>
      </c>
      <c r="CG473" s="1">
        <v>65535</v>
      </c>
      <c r="CH473" s="1">
        <v>65535</v>
      </c>
      <c r="CI473" s="1">
        <v>65535</v>
      </c>
      <c r="CJ473" s="1">
        <v>65535</v>
      </c>
      <c r="CK473" s="1">
        <v>65535</v>
      </c>
      <c r="CL473" s="1">
        <v>65535</v>
      </c>
      <c r="CM473" s="1">
        <v>65535</v>
      </c>
      <c r="CN473" s="1">
        <v>65535</v>
      </c>
      <c r="CO473" s="1">
        <v>65535</v>
      </c>
      <c r="CP473" s="1">
        <v>65535</v>
      </c>
      <c r="CQ473" s="1">
        <v>65535</v>
      </c>
      <c r="CR473" s="1">
        <v>65535</v>
      </c>
      <c r="CS473" s="1">
        <v>65535</v>
      </c>
      <c r="CT473" s="1">
        <v>65535</v>
      </c>
      <c r="CU473" s="1">
        <v>65535</v>
      </c>
      <c r="CV473" s="1">
        <v>65535</v>
      </c>
      <c r="CW473" s="1">
        <v>65535</v>
      </c>
      <c r="CX473" s="1">
        <v>65535</v>
      </c>
      <c r="CY473" s="1">
        <v>65535</v>
      </c>
      <c r="CZ473" s="1">
        <v>65535</v>
      </c>
      <c r="DA473" s="1">
        <v>65535</v>
      </c>
      <c r="DB473" s="1">
        <v>65535</v>
      </c>
      <c r="DC473" s="1">
        <v>65535</v>
      </c>
      <c r="DD473" s="1">
        <v>65535</v>
      </c>
      <c r="DE473" s="1">
        <v>65535</v>
      </c>
      <c r="DF473" s="1">
        <v>65535</v>
      </c>
      <c r="DG473" s="1">
        <v>65535</v>
      </c>
      <c r="DH473" s="1">
        <v>65535</v>
      </c>
      <c r="DI473" s="1">
        <v>65535</v>
      </c>
      <c r="DJ473" s="1">
        <v>65535</v>
      </c>
      <c r="DK473" s="1">
        <v>65535</v>
      </c>
      <c r="DL473" s="1">
        <v>65535</v>
      </c>
      <c r="DM473" s="1">
        <v>65535</v>
      </c>
      <c r="DN473" s="1">
        <v>65535</v>
      </c>
      <c r="DO473" s="1">
        <v>65535</v>
      </c>
      <c r="DP473" s="1">
        <v>65535</v>
      </c>
      <c r="DQ473" s="1">
        <v>65535</v>
      </c>
      <c r="DR473" s="1">
        <v>65535</v>
      </c>
      <c r="DS473" s="1">
        <v>65535</v>
      </c>
      <c r="DT473" s="1">
        <v>65535</v>
      </c>
      <c r="DU473" s="1">
        <v>65535</v>
      </c>
      <c r="DV473" s="1">
        <v>65535</v>
      </c>
      <c r="DW473" s="1">
        <v>65535</v>
      </c>
      <c r="DX473" s="1">
        <v>65535</v>
      </c>
      <c r="DY473" s="1">
        <v>65535</v>
      </c>
      <c r="DZ473" s="1">
        <v>65535</v>
      </c>
      <c r="EA473" s="1">
        <v>65535</v>
      </c>
      <c r="EB473" s="1">
        <v>65535</v>
      </c>
      <c r="EC473" s="1">
        <v>65535</v>
      </c>
      <c r="ED473" s="1">
        <v>65535</v>
      </c>
      <c r="EE473" s="1">
        <v>65535</v>
      </c>
      <c r="EF473" s="1">
        <v>65535</v>
      </c>
      <c r="EG473" s="1">
        <v>65535</v>
      </c>
      <c r="EH473" s="1">
        <v>65535</v>
      </c>
      <c r="EI473" s="1">
        <v>65535</v>
      </c>
      <c r="EJ473" s="1">
        <v>65535</v>
      </c>
      <c r="EK473" s="1">
        <v>65535</v>
      </c>
      <c r="EL473" s="1">
        <v>65535</v>
      </c>
      <c r="EM473" s="1">
        <v>65535</v>
      </c>
      <c r="EN473" s="1">
        <v>65535</v>
      </c>
      <c r="EO473" s="1">
        <v>65535</v>
      </c>
      <c r="EP473" s="1">
        <v>65535</v>
      </c>
      <c r="EQ473" s="1">
        <v>65535</v>
      </c>
      <c r="ER473" s="1">
        <v>65535</v>
      </c>
      <c r="ES473" s="1">
        <v>65535</v>
      </c>
      <c r="ET473" s="1">
        <v>65535</v>
      </c>
      <c r="EU473" s="1">
        <v>65535</v>
      </c>
      <c r="EV473" s="1">
        <v>65535</v>
      </c>
      <c r="EW473" s="1">
        <v>65535</v>
      </c>
      <c r="EX473" s="1">
        <v>65535</v>
      </c>
      <c r="EY473" s="1">
        <v>65535</v>
      </c>
      <c r="EZ473" s="1">
        <v>65535</v>
      </c>
      <c r="FA473" s="1">
        <v>65535</v>
      </c>
      <c r="FB473" s="1">
        <v>65535</v>
      </c>
      <c r="FC473" s="1">
        <v>65535</v>
      </c>
      <c r="FD473" s="1">
        <v>65535</v>
      </c>
      <c r="FE473" s="1">
        <v>65535</v>
      </c>
      <c r="FF473" s="1">
        <v>65535</v>
      </c>
      <c r="FG473" s="1">
        <v>65535</v>
      </c>
      <c r="FH473" s="1">
        <v>65535</v>
      </c>
      <c r="FI473" s="1">
        <v>65535</v>
      </c>
      <c r="FJ473" s="1">
        <v>65535</v>
      </c>
      <c r="FK473" s="1">
        <v>65535</v>
      </c>
      <c r="FL473" s="1">
        <v>65535</v>
      </c>
      <c r="FM473" s="1">
        <v>65535</v>
      </c>
      <c r="FN473" s="1">
        <v>65535</v>
      </c>
      <c r="FO473" s="1">
        <v>65535</v>
      </c>
      <c r="FP473" s="1">
        <v>65535</v>
      </c>
      <c r="FQ473" s="1">
        <v>65535</v>
      </c>
      <c r="FR473" s="1">
        <v>65535</v>
      </c>
      <c r="FS473" s="1">
        <v>65535</v>
      </c>
      <c r="FT473" s="1">
        <v>65535</v>
      </c>
      <c r="FU473" s="1">
        <v>65535</v>
      </c>
      <c r="FV473" s="1">
        <v>65535</v>
      </c>
      <c r="FW473" s="1">
        <v>65535</v>
      </c>
      <c r="FX473" s="1">
        <v>65535</v>
      </c>
      <c r="FY473" s="1">
        <v>65535</v>
      </c>
      <c r="FZ473" s="1">
        <v>65535</v>
      </c>
      <c r="GA473" s="1">
        <v>65535</v>
      </c>
      <c r="GB473" s="1">
        <v>65535</v>
      </c>
      <c r="GC473" s="1">
        <v>65535</v>
      </c>
      <c r="GD473" s="1">
        <v>65535</v>
      </c>
      <c r="GE473" s="1">
        <v>65535</v>
      </c>
      <c r="GF473" s="1">
        <v>65535</v>
      </c>
      <c r="GG473" s="1">
        <v>65535</v>
      </c>
      <c r="GH473" s="1">
        <v>65535</v>
      </c>
      <c r="GI473" s="1">
        <v>65535</v>
      </c>
      <c r="GJ473" s="1">
        <v>65535</v>
      </c>
      <c r="GK473" s="1">
        <v>65535</v>
      </c>
      <c r="GL473" s="1">
        <v>65535</v>
      </c>
      <c r="GM473" s="1">
        <v>65535</v>
      </c>
      <c r="GN473" s="1">
        <v>65535</v>
      </c>
      <c r="GO473" s="1">
        <v>65535</v>
      </c>
      <c r="GP473" s="1">
        <v>65535</v>
      </c>
      <c r="GQ473" s="1">
        <v>65535</v>
      </c>
      <c r="GR473" s="1">
        <v>65535</v>
      </c>
      <c r="GS473" s="1">
        <v>65535</v>
      </c>
      <c r="GT473" s="1">
        <v>65535</v>
      </c>
      <c r="GU473" s="1">
        <v>65535</v>
      </c>
      <c r="GV473" s="1">
        <v>65535</v>
      </c>
      <c r="GW473" s="1">
        <v>65535</v>
      </c>
      <c r="GX473" s="1">
        <v>65535</v>
      </c>
      <c r="GY473" s="1">
        <v>65535</v>
      </c>
      <c r="GZ473" s="1">
        <v>65535</v>
      </c>
      <c r="HA473" s="1">
        <v>65535</v>
      </c>
      <c r="HB473" s="1">
        <v>6.9</v>
      </c>
      <c r="HC473" s="1">
        <v>6.9</v>
      </c>
      <c r="HD473" s="1">
        <v>6.9</v>
      </c>
      <c r="HE473" s="1">
        <v>6</v>
      </c>
      <c r="HF473" s="1">
        <v>6.4</v>
      </c>
      <c r="HG473" s="1">
        <v>6</v>
      </c>
      <c r="HH473" s="1">
        <v>6.5</v>
      </c>
      <c r="HI473" s="1">
        <v>6.2</v>
      </c>
      <c r="HJ473" s="1">
        <v>6.3</v>
      </c>
      <c r="HK473" s="1">
        <v>6.4</v>
      </c>
      <c r="HL473" s="1">
        <v>4.9000000000000004</v>
      </c>
      <c r="HM473" s="1">
        <v>5.9</v>
      </c>
      <c r="HN473" s="1">
        <v>6.2</v>
      </c>
      <c r="HO473" s="1">
        <v>7.2</v>
      </c>
      <c r="HP473" s="1">
        <v>6.4</v>
      </c>
      <c r="HQ473" s="1">
        <v>5.7</v>
      </c>
      <c r="HR473" s="1">
        <v>5.6</v>
      </c>
      <c r="HS473" s="1">
        <v>5.3</v>
      </c>
      <c r="HT473" s="1">
        <v>6.2</v>
      </c>
      <c r="HU473" s="1">
        <v>5.5</v>
      </c>
      <c r="HV473" s="1">
        <v>5.2</v>
      </c>
      <c r="HW473" s="1">
        <v>6.8</v>
      </c>
      <c r="HX473" s="1">
        <v>5.8</v>
      </c>
      <c r="HY473" s="1">
        <v>7.1</v>
      </c>
      <c r="HZ473" s="1">
        <v>6.7</v>
      </c>
      <c r="IA473" s="1">
        <v>3.4</v>
      </c>
      <c r="IB473" s="1">
        <v>5</v>
      </c>
      <c r="IC473" s="1">
        <v>5.0999999999999996</v>
      </c>
      <c r="ID473" s="1">
        <v>5.9</v>
      </c>
      <c r="IE473" s="1">
        <v>6.3</v>
      </c>
      <c r="IF473" s="1">
        <v>5.6</v>
      </c>
      <c r="IG473" s="1">
        <v>65535</v>
      </c>
      <c r="IH473" s="1">
        <v>4.2</v>
      </c>
      <c r="II473" s="1">
        <v>65535</v>
      </c>
      <c r="IJ473" s="1">
        <v>65535</v>
      </c>
      <c r="IK473" s="1">
        <v>65535</v>
      </c>
      <c r="IL473" s="1">
        <v>65535</v>
      </c>
      <c r="IM473" s="1">
        <v>65535</v>
      </c>
      <c r="IN473" s="1">
        <v>65535</v>
      </c>
      <c r="IO473" s="1">
        <v>65535</v>
      </c>
      <c r="IP473" s="1">
        <v>65535</v>
      </c>
      <c r="IQ473" s="1">
        <v>65535</v>
      </c>
      <c r="IR473" s="1">
        <v>65535</v>
      </c>
      <c r="IS473" s="1">
        <v>65535</v>
      </c>
      <c r="IT473" s="1">
        <v>65535</v>
      </c>
      <c r="IU473" s="1">
        <v>65535</v>
      </c>
      <c r="IV473" s="1">
        <v>65535</v>
      </c>
      <c r="IW473" s="1">
        <v>65535</v>
      </c>
      <c r="IX473" s="1">
        <v>65535</v>
      </c>
      <c r="IY473" s="1">
        <v>65535</v>
      </c>
      <c r="IZ473" s="1">
        <v>65535</v>
      </c>
      <c r="JA473" s="1">
        <v>65535</v>
      </c>
      <c r="JB473" s="1">
        <v>65535</v>
      </c>
      <c r="JC473" s="1">
        <v>65535</v>
      </c>
      <c r="JD473" s="1">
        <v>65535</v>
      </c>
      <c r="JE473" s="1">
        <v>65535</v>
      </c>
      <c r="JF473" s="1">
        <v>65535</v>
      </c>
      <c r="JG473" s="1">
        <v>65535</v>
      </c>
      <c r="JH473" s="1">
        <v>65535</v>
      </c>
      <c r="JI473" s="1">
        <v>65535</v>
      </c>
      <c r="JJ473" s="1">
        <v>65535</v>
      </c>
      <c r="JK473" s="1">
        <v>65535</v>
      </c>
      <c r="JL473" s="1">
        <v>65535</v>
      </c>
      <c r="JM473" s="1">
        <v>65535</v>
      </c>
      <c r="JN473" s="1">
        <v>65535</v>
      </c>
      <c r="JO473" s="1">
        <v>65535</v>
      </c>
      <c r="JP473" s="1">
        <v>65535</v>
      </c>
      <c r="JQ473" s="1">
        <v>65535</v>
      </c>
      <c r="JR473" s="1">
        <v>65535</v>
      </c>
      <c r="JS473" s="1">
        <v>65535</v>
      </c>
      <c r="JT473" s="1">
        <v>65535</v>
      </c>
      <c r="JU473" s="1">
        <v>65535</v>
      </c>
      <c r="JV473" s="1">
        <v>65535</v>
      </c>
      <c r="JW473" s="1">
        <v>65535</v>
      </c>
      <c r="JX473" s="1">
        <v>65535</v>
      </c>
      <c r="JY473" s="1">
        <v>65535</v>
      </c>
      <c r="JZ473" s="1">
        <v>65535</v>
      </c>
      <c r="KA473" s="1">
        <v>65535</v>
      </c>
      <c r="KB473" s="1">
        <v>65535</v>
      </c>
      <c r="KC473" s="1">
        <v>65535</v>
      </c>
      <c r="KD473" s="1">
        <v>65535</v>
      </c>
      <c r="KE473" s="1">
        <v>65535</v>
      </c>
      <c r="KF473" s="1">
        <v>65535</v>
      </c>
      <c r="KG473" s="1">
        <v>65535</v>
      </c>
      <c r="KH473" s="1">
        <v>65535</v>
      </c>
      <c r="KI473" s="1">
        <v>65535</v>
      </c>
      <c r="KJ473" s="1">
        <v>65535</v>
      </c>
      <c r="KK473" s="1">
        <v>65535</v>
      </c>
      <c r="KL473" s="1">
        <v>65535</v>
      </c>
      <c r="KM473" s="1">
        <v>65535</v>
      </c>
      <c r="KN473" s="1">
        <v>65535</v>
      </c>
      <c r="KO473" s="1">
        <v>65535</v>
      </c>
      <c r="KP473" s="1">
        <v>65535</v>
      </c>
      <c r="KQ473" s="1">
        <v>65535</v>
      </c>
      <c r="KR473" s="1">
        <v>65535</v>
      </c>
      <c r="KS473" s="1">
        <v>65535</v>
      </c>
      <c r="KT473" s="1">
        <v>65535</v>
      </c>
      <c r="KU473" s="1">
        <v>65535</v>
      </c>
      <c r="KV473" s="1">
        <v>65535</v>
      </c>
      <c r="KW473" s="1">
        <v>65535</v>
      </c>
      <c r="KX473" s="1">
        <v>65535</v>
      </c>
      <c r="KY473" s="1">
        <v>65535</v>
      </c>
      <c r="KZ473" s="1">
        <v>65535</v>
      </c>
      <c r="LA473" s="1">
        <v>65535</v>
      </c>
      <c r="LB473" s="1">
        <v>65535</v>
      </c>
      <c r="LC473" s="1">
        <v>65535</v>
      </c>
      <c r="LD473" s="1">
        <v>65535</v>
      </c>
      <c r="LE473" s="1">
        <v>65535</v>
      </c>
      <c r="LF473" s="1">
        <v>65535</v>
      </c>
      <c r="LG473" s="1">
        <v>65535</v>
      </c>
      <c r="LH473" s="1">
        <v>65535</v>
      </c>
      <c r="LI473" s="1">
        <v>65535</v>
      </c>
      <c r="LJ473" s="1">
        <v>65535</v>
      </c>
      <c r="LK473" s="1">
        <v>65535</v>
      </c>
      <c r="LL473" s="1">
        <v>65535</v>
      </c>
      <c r="LM473" s="1">
        <v>65535</v>
      </c>
      <c r="LN473" s="1">
        <v>65535</v>
      </c>
      <c r="LO473" s="1">
        <v>65535</v>
      </c>
      <c r="LP473" s="1">
        <v>65535</v>
      </c>
      <c r="LQ473" s="1">
        <v>65535</v>
      </c>
      <c r="LR473" s="1">
        <v>65535</v>
      </c>
      <c r="LS473" s="1">
        <v>65535</v>
      </c>
      <c r="LT473" s="1">
        <v>65535</v>
      </c>
      <c r="LU473" s="1">
        <v>65535</v>
      </c>
      <c r="LV473" s="1">
        <v>65535</v>
      </c>
      <c r="LW473" s="1">
        <v>65535</v>
      </c>
      <c r="LX473" s="1">
        <v>65535</v>
      </c>
      <c r="LY473" s="1">
        <v>65535</v>
      </c>
      <c r="LZ473" s="1">
        <v>65535</v>
      </c>
      <c r="MA473" s="1">
        <v>65535</v>
      </c>
      <c r="MB473" s="1">
        <v>65535</v>
      </c>
      <c r="MC473" s="1">
        <v>65535</v>
      </c>
      <c r="MD473" s="1">
        <v>65535</v>
      </c>
      <c r="ME473" s="1">
        <v>65535</v>
      </c>
      <c r="MF473" s="1">
        <v>65535</v>
      </c>
      <c r="MG473" s="1">
        <v>65535</v>
      </c>
      <c r="MH473" s="1">
        <v>65535</v>
      </c>
      <c r="MI473" s="1">
        <v>65535</v>
      </c>
      <c r="MJ473" s="1">
        <v>65535</v>
      </c>
      <c r="MK473" s="1">
        <v>65535</v>
      </c>
      <c r="ML473" s="1">
        <v>65535</v>
      </c>
      <c r="MM473" s="1">
        <v>65535</v>
      </c>
      <c r="MN473" s="1">
        <v>65535</v>
      </c>
      <c r="MO473" s="1">
        <v>65535</v>
      </c>
      <c r="MP473" s="1">
        <v>65535</v>
      </c>
      <c r="MQ473" s="1">
        <v>65535</v>
      </c>
      <c r="MR473" s="1">
        <v>65535</v>
      </c>
      <c r="MS473" s="1">
        <v>65535</v>
      </c>
      <c r="MT473" s="1">
        <v>65535</v>
      </c>
      <c r="MU473" s="1">
        <v>65535</v>
      </c>
      <c r="MV473" s="1">
        <v>65535</v>
      </c>
      <c r="MW473" s="1">
        <v>65535</v>
      </c>
      <c r="MX473" s="1">
        <v>65535</v>
      </c>
      <c r="MY473" s="1">
        <v>65535</v>
      </c>
      <c r="MZ473" s="1">
        <v>65535</v>
      </c>
      <c r="NA473" s="1">
        <v>65535</v>
      </c>
      <c r="NB473" s="1">
        <v>65535</v>
      </c>
      <c r="NC473" s="1">
        <v>65535</v>
      </c>
      <c r="ND473" s="1">
        <v>65535</v>
      </c>
      <c r="NE473" s="1">
        <v>65535</v>
      </c>
      <c r="NF473" s="1">
        <v>65535</v>
      </c>
      <c r="NG473" s="1">
        <v>65535</v>
      </c>
      <c r="NH473" s="1">
        <v>65535</v>
      </c>
      <c r="NI473" s="1">
        <v>65535</v>
      </c>
      <c r="NJ473" s="6">
        <f t="shared" si="416"/>
        <v>0</v>
      </c>
      <c r="NK473" s="3">
        <f t="shared" si="417"/>
        <v>0</v>
      </c>
      <c r="NL473" s="3">
        <f t="shared" si="418"/>
        <v>0</v>
      </c>
      <c r="NM473" s="3">
        <f t="shared" si="419"/>
        <v>0</v>
      </c>
      <c r="NN473" s="3">
        <f t="shared" si="420"/>
        <v>0</v>
      </c>
      <c r="NO473" s="3">
        <f t="shared" si="421"/>
        <v>0</v>
      </c>
      <c r="NP473" s="3">
        <f t="shared" si="422"/>
        <v>0.35483870967741937</v>
      </c>
      <c r="NQ473" s="3">
        <f t="shared" si="423"/>
        <v>0.67741935483870963</v>
      </c>
      <c r="NR473" s="3">
        <f t="shared" si="424"/>
        <v>0</v>
      </c>
      <c r="NS473" s="3">
        <f t="shared" si="425"/>
        <v>0</v>
      </c>
      <c r="NT473" s="3">
        <f t="shared" si="426"/>
        <v>0</v>
      </c>
      <c r="NU473" s="3">
        <f t="shared" si="427"/>
        <v>0</v>
      </c>
      <c r="NV473" s="3">
        <f t="shared" si="428"/>
        <v>8.7671232876712329E-2</v>
      </c>
      <c r="NW473" s="5" t="e">
        <f t="shared" si="429"/>
        <v>#N/A</v>
      </c>
      <c r="NX473" s="1" t="e">
        <f t="shared" si="430"/>
        <v>#N/A</v>
      </c>
      <c r="NY473" s="1" t="e">
        <f t="shared" si="431"/>
        <v>#N/A</v>
      </c>
      <c r="NZ473" s="1" t="e">
        <f t="shared" si="432"/>
        <v>#N/A</v>
      </c>
      <c r="OA473" s="1" t="e">
        <f t="shared" si="433"/>
        <v>#N/A</v>
      </c>
      <c r="OB473" s="1" t="e">
        <f t="shared" si="434"/>
        <v>#N/A</v>
      </c>
      <c r="OC473" s="1" t="e">
        <f t="shared" si="435"/>
        <v>#N/A</v>
      </c>
      <c r="OD473" s="1">
        <f t="shared" si="436"/>
        <v>5.7666666666666666</v>
      </c>
      <c r="OE473" s="1" t="e">
        <f t="shared" si="437"/>
        <v>#N/A</v>
      </c>
      <c r="OF473" s="1" t="e">
        <f t="shared" si="438"/>
        <v>#N/A</v>
      </c>
      <c r="OG473" s="1" t="e">
        <f t="shared" si="439"/>
        <v>#N/A</v>
      </c>
      <c r="OH473" s="1" t="e">
        <f t="shared" si="440"/>
        <v>#N/A</v>
      </c>
      <c r="OI473" s="111" t="e">
        <f>NA()</f>
        <v>#N/A</v>
      </c>
      <c r="OJ473" s="112" t="e">
        <f>NA()</f>
        <v>#N/A</v>
      </c>
      <c r="OK473" s="112" t="e">
        <f>NA()</f>
        <v>#N/A</v>
      </c>
      <c r="OL473" s="112" t="e">
        <f>NA()</f>
        <v>#N/A</v>
      </c>
      <c r="OM473" s="112" t="e">
        <f>NA()</f>
        <v>#N/A</v>
      </c>
      <c r="ON473" s="112" t="e">
        <f>NA()</f>
        <v>#N/A</v>
      </c>
      <c r="OO473" s="112" t="e">
        <f>NA()</f>
        <v>#N/A</v>
      </c>
      <c r="OP473" s="112" t="e">
        <f>NA()</f>
        <v>#N/A</v>
      </c>
      <c r="OQ473" s="112" t="e">
        <f>NA()</f>
        <v>#N/A</v>
      </c>
      <c r="OR473" s="112" t="e">
        <f>NA()</f>
        <v>#N/A</v>
      </c>
      <c r="OS473" s="112" t="e">
        <f>NA()</f>
        <v>#N/A</v>
      </c>
      <c r="OT473" s="112" t="e">
        <f>NA()</f>
        <v>#N/A</v>
      </c>
      <c r="OU473" s="5" t="e">
        <f t="shared" si="392"/>
        <v>#N/A</v>
      </c>
      <c r="OV473" s="1" t="e">
        <f t="shared" si="393"/>
        <v>#N/A</v>
      </c>
      <c r="OW473" s="1" t="e">
        <f t="shared" si="394"/>
        <v>#N/A</v>
      </c>
      <c r="OX473" s="1" t="e">
        <f t="shared" si="395"/>
        <v>#N/A</v>
      </c>
      <c r="OY473" s="1" t="e">
        <f t="shared" si="396"/>
        <v>#N/A</v>
      </c>
      <c r="OZ473" s="1" t="e">
        <f t="shared" si="397"/>
        <v>#N/A</v>
      </c>
      <c r="PA473" s="1" t="e">
        <f t="shared" si="398"/>
        <v>#N/A</v>
      </c>
      <c r="PB473" s="1" t="e">
        <f t="shared" si="399"/>
        <v>#N/A</v>
      </c>
      <c r="PC473" s="1" t="e">
        <f t="shared" si="400"/>
        <v>#N/A</v>
      </c>
      <c r="PD473" s="1" t="e">
        <f t="shared" si="401"/>
        <v>#N/A</v>
      </c>
      <c r="PE473" s="1" t="e">
        <f t="shared" si="402"/>
        <v>#N/A</v>
      </c>
      <c r="PF473" s="1" t="e">
        <f t="shared" si="403"/>
        <v>#N/A</v>
      </c>
      <c r="PG473" s="111" t="e">
        <f>NA()</f>
        <v>#N/A</v>
      </c>
      <c r="PH473" s="112" t="e">
        <f>NA()</f>
        <v>#N/A</v>
      </c>
      <c r="PI473" s="112" t="e">
        <f>NA()</f>
        <v>#N/A</v>
      </c>
      <c r="PJ473" s="112" t="e">
        <f>NA()</f>
        <v>#N/A</v>
      </c>
      <c r="PK473" s="112" t="e">
        <f>NA()</f>
        <v>#N/A</v>
      </c>
      <c r="PL473" s="112" t="e">
        <f>NA()</f>
        <v>#N/A</v>
      </c>
      <c r="PM473" s="112" t="e">
        <f>NA()</f>
        <v>#N/A</v>
      </c>
      <c r="PN473" s="112" t="e">
        <f>NA()</f>
        <v>#N/A</v>
      </c>
      <c r="PO473" s="112" t="e">
        <f>NA()</f>
        <v>#N/A</v>
      </c>
      <c r="PP473" s="112" t="e">
        <f>NA()</f>
        <v>#N/A</v>
      </c>
      <c r="PQ473" s="112" t="e">
        <f>NA()</f>
        <v>#N/A</v>
      </c>
      <c r="PR473" s="137" t="e">
        <f>NA()</f>
        <v>#N/A</v>
      </c>
      <c r="PS473" s="5" t="e">
        <f t="array" ref="PS473">+IF(ISERROR($NW473)=FALSE,MIN(IF($H473:$AL473&lt;65534,$H473:$AL473,"")),NA())</f>
        <v>#N/A</v>
      </c>
      <c r="PT473" s="1" t="e">
        <f t="array" ref="PT473">+IF(ISERROR($NX473)=FALSE,MIN(IF($AM473:$BN473&lt;65534,$AM473:$BN473,"")),NA())</f>
        <v>#N/A</v>
      </c>
      <c r="PU473" s="1" t="e">
        <f t="array" ref="PU473">+IF(ISERROR($NY473)=FALSE,MIN(IF($BP473:$CT473&lt;65534,$BP473:$CT473,"")),NA())</f>
        <v>#N/A</v>
      </c>
      <c r="PV473" s="1" t="e">
        <f t="array" ref="PV473">+IF(ISERROR($NZ473)=FALSE,MIN(IF($CU473:$DX473&lt;65534,$CU473:$DX473,"")),NA())</f>
        <v>#N/A</v>
      </c>
      <c r="PW473" s="1" t="e">
        <f t="array" ref="PW473">+IF(ISERROR($OA473)=FALSE,MIN(IF($DY473:$FC473&lt;65534,$DY473:$FC473,"")),NA())</f>
        <v>#N/A</v>
      </c>
      <c r="PX473" s="1" t="e">
        <f t="array" ref="PX473">+IF(ISERROR($OB473)=FALSE,MIN(IF($FD473:$GG473&lt;65534,$FD473:$GG473,"")),NA())</f>
        <v>#N/A</v>
      </c>
      <c r="PY473" s="1" t="e">
        <f t="array" ref="PY473">+IF(ISERROR($OC473)=FALSE,MIN(IF($GH473:$HL473&lt;65534,$GH473:$HL473,"")),NA())</f>
        <v>#N/A</v>
      </c>
      <c r="PZ473" s="1">
        <f t="array" ref="PZ473">+IF(ISERROR($OD473)=FALSE,MIN(IF($HM473:$IQ473&lt;65534,$HM473:$IQ473,"")),NA())</f>
        <v>3.4</v>
      </c>
      <c r="QA473" s="1" t="e">
        <f t="array" ref="QA473">+IF(ISERROR($OE473)=FALSE,MIN(IF($IR473:$JU473&lt;65534,$IR473:$JU473,"")),NA())</f>
        <v>#N/A</v>
      </c>
      <c r="QB473" s="1" t="e">
        <f t="array" ref="QB473">+IF(ISERROR($OF473)=FALSE,MIN(IF($JV473:$KZ473&lt;65534,$JV473:$KZ473,"")),NA())</f>
        <v>#N/A</v>
      </c>
      <c r="QC473" s="1" t="e">
        <f t="array" ref="QC473">+IF(ISERROR($OG473)=FALSE,MIN(IF($LA473:$MD473&lt;65534,$LA473:$MD473,"")),NA())</f>
        <v>#N/A</v>
      </c>
      <c r="QD473" s="1" t="e">
        <f t="array" ref="QD473">+IF(ISERROR($OH473)=FALSE,MIN(IF($ME473:$NI473&lt;65534,$ME473:$NI473,"")),NA())</f>
        <v>#N/A</v>
      </c>
      <c r="QE473" s="5" t="e">
        <f t="shared" si="404"/>
        <v>#N/A</v>
      </c>
      <c r="QF473" s="1" t="e">
        <f t="shared" si="405"/>
        <v>#N/A</v>
      </c>
      <c r="QG473" s="1" t="e">
        <f t="shared" si="406"/>
        <v>#N/A</v>
      </c>
      <c r="QH473" s="1" t="e">
        <f t="shared" si="407"/>
        <v>#N/A</v>
      </c>
      <c r="QI473" s="1" t="e">
        <f t="shared" si="408"/>
        <v>#N/A</v>
      </c>
      <c r="QJ473" s="1" t="e">
        <f t="shared" si="409"/>
        <v>#N/A</v>
      </c>
      <c r="QK473" s="1" t="e">
        <f t="shared" si="410"/>
        <v>#N/A</v>
      </c>
      <c r="QL473" s="1" t="e">
        <f t="shared" si="411"/>
        <v>#N/A</v>
      </c>
      <c r="QM473" s="1" t="e">
        <f t="shared" si="412"/>
        <v>#N/A</v>
      </c>
      <c r="QN473" s="1" t="e">
        <f t="shared" si="413"/>
        <v>#N/A</v>
      </c>
      <c r="QO473" s="1" t="e">
        <f t="shared" si="414"/>
        <v>#N/A</v>
      </c>
      <c r="QP473" s="1" t="e">
        <f t="shared" si="415"/>
        <v>#N/A</v>
      </c>
      <c r="QQ473" s="5" t="s">
        <v>893</v>
      </c>
    </row>
    <row r="474" spans="1:459" s="1" customFormat="1" x14ac:dyDescent="0.2">
      <c r="A474" s="107">
        <v>26055100</v>
      </c>
      <c r="B474" s="108">
        <v>-76.651499999999999</v>
      </c>
      <c r="C474" s="108">
        <v>3.4160555555555554</v>
      </c>
      <c r="D474" s="162">
        <v>2270</v>
      </c>
      <c r="E474" s="110" t="s">
        <v>832</v>
      </c>
      <c r="F474" s="110" t="s">
        <v>48</v>
      </c>
      <c r="G474" s="110" t="s">
        <v>28</v>
      </c>
      <c r="H474" s="1">
        <v>65535</v>
      </c>
      <c r="I474" s="1">
        <v>13.2</v>
      </c>
      <c r="J474" s="1">
        <v>13.1</v>
      </c>
      <c r="K474" s="1">
        <v>13.8</v>
      </c>
      <c r="L474" s="1">
        <v>14.2</v>
      </c>
      <c r="M474" s="1">
        <v>14.8</v>
      </c>
      <c r="N474" s="1">
        <v>13.8</v>
      </c>
      <c r="O474" s="1">
        <v>12</v>
      </c>
      <c r="P474" s="1">
        <v>12.6</v>
      </c>
      <c r="Q474" s="1">
        <v>11.4</v>
      </c>
      <c r="R474" s="1">
        <v>11.2</v>
      </c>
      <c r="S474" s="1">
        <v>12.6</v>
      </c>
      <c r="T474" s="1">
        <v>12.6</v>
      </c>
      <c r="U474" s="1">
        <v>13</v>
      </c>
      <c r="V474" s="1">
        <v>12.7</v>
      </c>
      <c r="W474" s="1">
        <v>13.6</v>
      </c>
      <c r="X474" s="1">
        <v>12.8</v>
      </c>
      <c r="Y474" s="1">
        <v>13.6</v>
      </c>
      <c r="Z474" s="1">
        <v>13.4</v>
      </c>
      <c r="AA474" s="1">
        <v>14.1</v>
      </c>
      <c r="AB474" s="1">
        <v>13.6</v>
      </c>
      <c r="AC474" s="1">
        <v>13.5</v>
      </c>
      <c r="AD474" s="1">
        <v>13.7</v>
      </c>
      <c r="AE474" s="1">
        <v>13.5</v>
      </c>
      <c r="AF474" s="1">
        <v>13.7</v>
      </c>
      <c r="AG474" s="1">
        <v>14.4</v>
      </c>
      <c r="AH474" s="1">
        <v>14.2</v>
      </c>
      <c r="AI474" s="1">
        <v>14.6</v>
      </c>
      <c r="AJ474" s="1">
        <v>12.7</v>
      </c>
      <c r="AK474" s="1">
        <v>13.2</v>
      </c>
      <c r="AL474" s="1">
        <v>13.3</v>
      </c>
      <c r="AM474" s="1">
        <v>65535</v>
      </c>
      <c r="AN474" s="1">
        <v>13.1</v>
      </c>
      <c r="AO474" s="1">
        <v>13.7</v>
      </c>
      <c r="AP474" s="1">
        <v>14.3</v>
      </c>
      <c r="AQ474" s="1">
        <v>13.7</v>
      </c>
      <c r="AR474" s="1">
        <v>14.5</v>
      </c>
      <c r="AS474" s="1">
        <v>14.5</v>
      </c>
      <c r="AT474" s="1">
        <v>12.1</v>
      </c>
      <c r="AU474" s="1">
        <v>13.7</v>
      </c>
      <c r="AV474" s="1">
        <v>13.4</v>
      </c>
      <c r="AW474" s="1">
        <v>14.1</v>
      </c>
      <c r="AX474" s="1">
        <v>14</v>
      </c>
      <c r="AY474" s="1">
        <v>14.2</v>
      </c>
      <c r="AZ474" s="1">
        <v>14</v>
      </c>
      <c r="BA474" s="1">
        <v>13.7</v>
      </c>
      <c r="BB474" s="1">
        <v>14.4</v>
      </c>
      <c r="BC474" s="1">
        <v>14</v>
      </c>
      <c r="BD474" s="1">
        <v>13.7</v>
      </c>
      <c r="BE474" s="1">
        <v>13.8</v>
      </c>
      <c r="BF474" s="1">
        <v>12.7</v>
      </c>
      <c r="BG474" s="1">
        <v>14.5</v>
      </c>
      <c r="BH474" s="1">
        <v>14.2</v>
      </c>
      <c r="BI474" s="1">
        <v>14.3</v>
      </c>
      <c r="BJ474" s="1">
        <v>13.6</v>
      </c>
      <c r="BK474" s="1">
        <v>13</v>
      </c>
      <c r="BL474" s="1">
        <v>13.6</v>
      </c>
      <c r="BM474" s="1">
        <v>13.2</v>
      </c>
      <c r="BN474" s="1">
        <v>13.6</v>
      </c>
      <c r="BO474" s="102"/>
      <c r="BP474" s="1">
        <v>13.8</v>
      </c>
      <c r="BQ474" s="1">
        <v>13.3</v>
      </c>
      <c r="BR474" s="1">
        <v>13.5</v>
      </c>
      <c r="BS474" s="1">
        <v>12.8</v>
      </c>
      <c r="BT474" s="1">
        <v>13.6</v>
      </c>
      <c r="BU474" s="1">
        <v>14.1</v>
      </c>
      <c r="BV474" s="1">
        <v>14.6</v>
      </c>
      <c r="BW474" s="1">
        <v>14.4</v>
      </c>
      <c r="BX474" s="1">
        <v>14.6</v>
      </c>
      <c r="BY474" s="1">
        <v>15.2</v>
      </c>
      <c r="BZ474" s="1">
        <v>12.8</v>
      </c>
      <c r="CA474" s="1">
        <v>14.5</v>
      </c>
      <c r="CB474" s="1">
        <v>13.6</v>
      </c>
      <c r="CC474" s="1">
        <v>12.8</v>
      </c>
      <c r="CD474" s="1">
        <v>13</v>
      </c>
      <c r="CE474" s="1">
        <v>14.5</v>
      </c>
      <c r="CF474" s="1">
        <v>15</v>
      </c>
      <c r="CG474" s="1">
        <v>14</v>
      </c>
      <c r="CH474" s="1">
        <v>13.4</v>
      </c>
      <c r="CI474" s="1">
        <v>12.9</v>
      </c>
      <c r="CJ474" s="1">
        <v>13.6</v>
      </c>
      <c r="CK474" s="1">
        <v>13.8</v>
      </c>
      <c r="CL474" s="1">
        <v>13</v>
      </c>
      <c r="CM474" s="1">
        <v>13.9</v>
      </c>
      <c r="CN474" s="1">
        <v>12</v>
      </c>
      <c r="CO474" s="1">
        <v>14.3</v>
      </c>
      <c r="CP474" s="1">
        <v>14.5</v>
      </c>
      <c r="CQ474" s="1">
        <v>14.9</v>
      </c>
      <c r="CR474" s="1">
        <v>14.7</v>
      </c>
      <c r="CS474" s="1">
        <v>13.2</v>
      </c>
      <c r="CT474" s="1">
        <v>14.1</v>
      </c>
      <c r="CU474" s="1">
        <v>14.8</v>
      </c>
      <c r="CV474" s="1">
        <v>12.9</v>
      </c>
      <c r="CW474" s="1">
        <v>12.7</v>
      </c>
      <c r="CX474" s="1">
        <v>13.8</v>
      </c>
      <c r="CY474" s="1">
        <v>13.8</v>
      </c>
      <c r="CZ474" s="1">
        <v>13.4</v>
      </c>
      <c r="DA474" s="1">
        <v>13.7</v>
      </c>
      <c r="DB474" s="1">
        <v>13.2</v>
      </c>
      <c r="DC474" s="1">
        <v>13.1</v>
      </c>
      <c r="DD474" s="1">
        <v>13</v>
      </c>
      <c r="DE474" s="1">
        <v>12.9</v>
      </c>
      <c r="DF474" s="1">
        <v>13.6</v>
      </c>
      <c r="DG474" s="1">
        <v>14.4</v>
      </c>
      <c r="DH474" s="1">
        <v>14.1</v>
      </c>
      <c r="DI474" s="1">
        <v>13.1</v>
      </c>
      <c r="DJ474" s="1">
        <v>13.5</v>
      </c>
      <c r="DK474" s="1">
        <v>13.8</v>
      </c>
      <c r="DL474" s="1">
        <v>13.7</v>
      </c>
      <c r="DM474" s="1">
        <v>13.6</v>
      </c>
      <c r="DN474" s="1">
        <v>13.2</v>
      </c>
      <c r="DO474" s="1">
        <v>13.1</v>
      </c>
      <c r="DP474" s="1">
        <v>13.8</v>
      </c>
      <c r="DQ474" s="1">
        <v>12.6</v>
      </c>
      <c r="DR474" s="1">
        <v>13</v>
      </c>
      <c r="DS474" s="1">
        <v>13.3</v>
      </c>
      <c r="DT474" s="1">
        <v>14.1</v>
      </c>
      <c r="DU474" s="1">
        <v>14.2</v>
      </c>
      <c r="DV474" s="1">
        <v>13.4</v>
      </c>
      <c r="DW474" s="1">
        <v>15.3</v>
      </c>
      <c r="DX474" s="1">
        <v>14.3</v>
      </c>
      <c r="DY474" s="1">
        <v>13.7</v>
      </c>
      <c r="DZ474" s="1">
        <v>13.9</v>
      </c>
      <c r="EA474" s="1">
        <v>14.5</v>
      </c>
      <c r="EB474" s="1">
        <v>14.2</v>
      </c>
      <c r="EC474" s="1">
        <v>14.6</v>
      </c>
      <c r="ED474" s="1">
        <v>15.9</v>
      </c>
      <c r="EE474" s="1">
        <v>15.1</v>
      </c>
      <c r="EF474" s="1">
        <v>14.5</v>
      </c>
      <c r="EG474" s="1">
        <v>14.4</v>
      </c>
      <c r="EH474" s="1">
        <v>13.2</v>
      </c>
      <c r="EI474" s="1">
        <v>13.3</v>
      </c>
      <c r="EJ474" s="1">
        <v>14.8</v>
      </c>
      <c r="EK474" s="1">
        <v>14.2</v>
      </c>
      <c r="EL474" s="1">
        <v>13.9</v>
      </c>
      <c r="EM474" s="1">
        <v>13.5</v>
      </c>
      <c r="EN474" s="1">
        <v>13.1</v>
      </c>
      <c r="EO474" s="1">
        <v>13.7</v>
      </c>
      <c r="EP474" s="1">
        <v>13.2</v>
      </c>
      <c r="EQ474" s="1">
        <v>13.5</v>
      </c>
      <c r="ER474" s="1">
        <v>12.6</v>
      </c>
      <c r="ES474" s="1">
        <v>13.2</v>
      </c>
      <c r="ET474" s="1">
        <v>12.9</v>
      </c>
      <c r="EU474" s="1">
        <v>14.5</v>
      </c>
      <c r="EV474" s="1">
        <v>13.1</v>
      </c>
      <c r="EW474" s="1">
        <v>13.3</v>
      </c>
      <c r="EX474" s="1">
        <v>12.8</v>
      </c>
      <c r="EY474" s="1">
        <v>13.8</v>
      </c>
      <c r="EZ474" s="1">
        <v>14.1</v>
      </c>
      <c r="FA474" s="1">
        <v>12.4</v>
      </c>
      <c r="FB474" s="1">
        <v>14</v>
      </c>
      <c r="FC474" s="1">
        <v>13.5</v>
      </c>
      <c r="FD474" s="1">
        <v>13.3</v>
      </c>
      <c r="FE474" s="1">
        <v>13.5</v>
      </c>
      <c r="FF474" s="1">
        <v>13.8</v>
      </c>
      <c r="FG474" s="1">
        <v>13.9</v>
      </c>
      <c r="FH474" s="1">
        <v>13.8</v>
      </c>
      <c r="FI474" s="1">
        <v>13.6</v>
      </c>
      <c r="FJ474" s="1">
        <v>13.7</v>
      </c>
      <c r="FK474" s="1">
        <v>11.4</v>
      </c>
      <c r="FL474" s="1">
        <v>13.8</v>
      </c>
      <c r="FM474" s="1">
        <v>13.7</v>
      </c>
      <c r="FN474" s="1">
        <v>13.9</v>
      </c>
      <c r="FO474" s="1">
        <v>13.4</v>
      </c>
      <c r="FP474" s="1">
        <v>14.1</v>
      </c>
      <c r="FQ474" s="1">
        <v>13.8</v>
      </c>
      <c r="FR474" s="1">
        <v>13.7</v>
      </c>
      <c r="FS474" s="1">
        <v>13.4</v>
      </c>
      <c r="FT474" s="1">
        <v>13.7</v>
      </c>
      <c r="FU474" s="1">
        <v>15.1</v>
      </c>
      <c r="FV474" s="1">
        <v>14.8</v>
      </c>
      <c r="FW474" s="1">
        <v>13.5</v>
      </c>
      <c r="FX474" s="1">
        <v>13.5</v>
      </c>
      <c r="FY474" s="1">
        <v>14</v>
      </c>
      <c r="FZ474" s="1">
        <v>14.8</v>
      </c>
      <c r="GA474" s="1">
        <v>14.1</v>
      </c>
      <c r="GB474" s="1">
        <v>13.7</v>
      </c>
      <c r="GC474" s="1">
        <v>13.6</v>
      </c>
      <c r="GD474" s="1">
        <v>13.6</v>
      </c>
      <c r="GE474" s="1">
        <v>13.9</v>
      </c>
      <c r="GF474" s="1">
        <v>14.2</v>
      </c>
      <c r="GG474" s="1">
        <v>13.1</v>
      </c>
      <c r="GH474" s="1">
        <v>13</v>
      </c>
      <c r="GI474" s="1">
        <v>13.6</v>
      </c>
      <c r="GJ474" s="1">
        <v>14.2</v>
      </c>
      <c r="GK474" s="1">
        <v>14.8</v>
      </c>
      <c r="GL474" s="1">
        <v>13.6</v>
      </c>
      <c r="GM474" s="1">
        <v>13.6</v>
      </c>
      <c r="GN474" s="1">
        <v>13.2</v>
      </c>
      <c r="GO474" s="1">
        <v>13.4</v>
      </c>
      <c r="GP474" s="1">
        <v>12.4</v>
      </c>
      <c r="GQ474" s="1">
        <v>12.8</v>
      </c>
      <c r="GR474" s="1">
        <v>13.3</v>
      </c>
      <c r="GS474" s="1">
        <v>13.4</v>
      </c>
      <c r="GT474" s="1">
        <v>13.8</v>
      </c>
      <c r="GU474" s="1">
        <v>13.4</v>
      </c>
      <c r="GV474" s="1">
        <v>12.3</v>
      </c>
      <c r="GW474" s="1">
        <v>12.1</v>
      </c>
      <c r="GX474" s="1">
        <v>13.3</v>
      </c>
      <c r="GY474" s="1">
        <v>13.7</v>
      </c>
      <c r="GZ474" s="1">
        <v>14.4</v>
      </c>
      <c r="HA474" s="1">
        <v>14.2</v>
      </c>
      <c r="HB474" s="1">
        <v>13.8</v>
      </c>
      <c r="HC474" s="1">
        <v>14.1</v>
      </c>
      <c r="HD474" s="1">
        <v>14</v>
      </c>
      <c r="HE474" s="1">
        <v>13.2</v>
      </c>
      <c r="HF474" s="1">
        <v>13.4</v>
      </c>
      <c r="HG474" s="1">
        <v>12</v>
      </c>
      <c r="HH474" s="1">
        <v>13.6</v>
      </c>
      <c r="HI474" s="1">
        <v>13.9</v>
      </c>
      <c r="HJ474" s="1">
        <v>13.2</v>
      </c>
      <c r="HK474" s="1">
        <v>13.2</v>
      </c>
      <c r="HL474" s="1">
        <v>13.9</v>
      </c>
      <c r="HM474" s="1">
        <v>13.8</v>
      </c>
      <c r="HN474" s="1">
        <v>12.9</v>
      </c>
      <c r="HO474" s="1">
        <v>14</v>
      </c>
      <c r="HP474" s="1">
        <v>13.1</v>
      </c>
      <c r="HQ474" s="1">
        <v>12.6</v>
      </c>
      <c r="HR474" s="1">
        <v>13.1</v>
      </c>
      <c r="HS474" s="1">
        <v>14.3</v>
      </c>
      <c r="HT474" s="1">
        <v>14.4</v>
      </c>
      <c r="HU474" s="1">
        <v>12.9</v>
      </c>
      <c r="HV474" s="1">
        <v>13.6</v>
      </c>
      <c r="HW474" s="1">
        <v>14.1</v>
      </c>
      <c r="HX474" s="1">
        <v>13.6</v>
      </c>
      <c r="HY474" s="1">
        <v>14.2</v>
      </c>
      <c r="HZ474" s="1">
        <v>13.9</v>
      </c>
      <c r="IA474" s="1">
        <v>14.9</v>
      </c>
      <c r="IB474" s="1">
        <v>12</v>
      </c>
      <c r="IC474" s="1">
        <v>12.6</v>
      </c>
      <c r="ID474" s="1">
        <v>13.7</v>
      </c>
      <c r="IE474" s="1">
        <v>14</v>
      </c>
      <c r="IF474" s="1">
        <v>13.2</v>
      </c>
      <c r="IG474" s="1">
        <v>13.1</v>
      </c>
      <c r="IH474" s="1">
        <v>13.4</v>
      </c>
      <c r="II474" s="1">
        <v>12.9</v>
      </c>
      <c r="IJ474" s="1">
        <v>13.8</v>
      </c>
      <c r="IK474" s="1">
        <v>12.9</v>
      </c>
      <c r="IL474" s="1">
        <v>13.1</v>
      </c>
      <c r="IM474" s="1">
        <v>14.3</v>
      </c>
      <c r="IN474" s="1">
        <v>14.8</v>
      </c>
      <c r="IO474" s="1">
        <v>13.5</v>
      </c>
      <c r="IP474" s="1">
        <v>12.8</v>
      </c>
      <c r="IQ474" s="1">
        <v>13.7</v>
      </c>
      <c r="IR474" s="1">
        <v>13.9</v>
      </c>
      <c r="IS474" s="1">
        <v>13.4</v>
      </c>
      <c r="IT474" s="1">
        <v>13.6</v>
      </c>
      <c r="IU474" s="1">
        <v>13.6</v>
      </c>
      <c r="IV474" s="1">
        <v>13.9</v>
      </c>
      <c r="IW474" s="1">
        <v>13.6</v>
      </c>
      <c r="IX474" s="1">
        <v>12.8</v>
      </c>
      <c r="IY474" s="1">
        <v>13.8</v>
      </c>
      <c r="IZ474" s="1">
        <v>13.9</v>
      </c>
      <c r="JA474" s="1">
        <v>14.2</v>
      </c>
      <c r="JB474" s="1">
        <v>14.5</v>
      </c>
      <c r="JC474" s="1">
        <v>13.9</v>
      </c>
      <c r="JD474" s="1">
        <v>13.7</v>
      </c>
      <c r="JE474" s="1">
        <v>14.5</v>
      </c>
      <c r="JF474" s="1">
        <v>13.9</v>
      </c>
      <c r="JG474" s="1">
        <v>13.4</v>
      </c>
      <c r="JH474" s="1">
        <v>13.9</v>
      </c>
      <c r="JI474" s="1">
        <v>13.4</v>
      </c>
      <c r="JJ474" s="1">
        <v>13.2</v>
      </c>
      <c r="JK474" s="1">
        <v>12.6</v>
      </c>
      <c r="JL474" s="1">
        <v>12.1</v>
      </c>
      <c r="JM474" s="1">
        <v>13.3</v>
      </c>
      <c r="JN474" s="1">
        <v>12.9</v>
      </c>
      <c r="JO474" s="1">
        <v>13.6</v>
      </c>
      <c r="JP474" s="1">
        <v>12.6</v>
      </c>
      <c r="JQ474" s="1">
        <v>12.9</v>
      </c>
      <c r="JR474" s="1">
        <v>14.2</v>
      </c>
      <c r="JS474" s="1">
        <v>12.4</v>
      </c>
      <c r="JT474" s="1">
        <v>13.6</v>
      </c>
      <c r="JU474" s="1">
        <v>12</v>
      </c>
      <c r="JV474" s="1">
        <v>11.4</v>
      </c>
      <c r="JW474" s="1">
        <v>13.7</v>
      </c>
      <c r="JX474" s="1">
        <v>13.1</v>
      </c>
      <c r="JY474" s="1">
        <v>12.7</v>
      </c>
      <c r="JZ474" s="1">
        <v>12.8</v>
      </c>
      <c r="KA474" s="1">
        <v>13</v>
      </c>
      <c r="KB474" s="1">
        <v>13.1</v>
      </c>
      <c r="KC474" s="1">
        <v>13.2</v>
      </c>
      <c r="KD474" s="1">
        <v>12.3</v>
      </c>
      <c r="KE474" s="1">
        <v>12.3</v>
      </c>
      <c r="KF474" s="1">
        <v>13.4</v>
      </c>
      <c r="KG474" s="1">
        <v>13.1</v>
      </c>
      <c r="KH474" s="1">
        <v>12.4</v>
      </c>
      <c r="KI474" s="1">
        <v>12.5</v>
      </c>
      <c r="KJ474" s="1">
        <v>12.4</v>
      </c>
      <c r="KK474" s="1">
        <v>12.9</v>
      </c>
      <c r="KL474" s="1">
        <v>12.2</v>
      </c>
      <c r="KM474" s="1">
        <v>12.3</v>
      </c>
      <c r="KN474" s="1">
        <v>12.7</v>
      </c>
      <c r="KO474" s="1">
        <v>12.6</v>
      </c>
      <c r="KP474" s="1">
        <v>13.1</v>
      </c>
      <c r="KQ474" s="1">
        <v>12</v>
      </c>
      <c r="KR474" s="1">
        <v>11.8</v>
      </c>
      <c r="KS474" s="1">
        <v>13.3</v>
      </c>
      <c r="KT474" s="1">
        <v>12.6</v>
      </c>
      <c r="KU474" s="1">
        <v>13.6</v>
      </c>
      <c r="KV474" s="1">
        <v>13.5</v>
      </c>
      <c r="KW474" s="1">
        <v>12.8</v>
      </c>
      <c r="KX474" s="1">
        <v>14.3</v>
      </c>
      <c r="KY474" s="1">
        <v>12.4</v>
      </c>
      <c r="KZ474" s="1">
        <v>12.1</v>
      </c>
      <c r="LA474" s="1">
        <v>13.2</v>
      </c>
      <c r="LB474" s="1">
        <v>12.8</v>
      </c>
      <c r="LC474" s="1">
        <v>13.3</v>
      </c>
      <c r="LD474" s="1">
        <v>13.9</v>
      </c>
      <c r="LE474" s="1">
        <v>13.2</v>
      </c>
      <c r="LF474" s="1">
        <v>13.9</v>
      </c>
      <c r="LG474" s="1">
        <v>14.4</v>
      </c>
      <c r="LH474" s="1">
        <v>14.5</v>
      </c>
      <c r="LI474" s="1">
        <v>14.3</v>
      </c>
      <c r="LJ474" s="1">
        <v>13.6</v>
      </c>
      <c r="LK474" s="1">
        <v>13.4</v>
      </c>
      <c r="LL474" s="1">
        <v>13.7</v>
      </c>
      <c r="LM474" s="1">
        <v>13.1</v>
      </c>
      <c r="LN474" s="1">
        <v>12.9</v>
      </c>
      <c r="LO474" s="1">
        <v>13.1</v>
      </c>
      <c r="LP474" s="1">
        <v>12.6</v>
      </c>
      <c r="LQ474" s="1">
        <v>12.7</v>
      </c>
      <c r="LR474" s="1">
        <v>12.7</v>
      </c>
      <c r="LS474" s="1">
        <v>12</v>
      </c>
      <c r="LT474" s="1">
        <v>13</v>
      </c>
      <c r="LU474" s="1">
        <v>13.5</v>
      </c>
      <c r="LV474" s="1">
        <v>13.2</v>
      </c>
      <c r="LW474" s="1">
        <v>11.7</v>
      </c>
      <c r="LX474" s="1">
        <v>12.1</v>
      </c>
      <c r="LY474" s="1">
        <v>13.6</v>
      </c>
      <c r="LZ474" s="1">
        <v>14.4</v>
      </c>
      <c r="MA474" s="1">
        <v>15</v>
      </c>
      <c r="MB474" s="1">
        <v>14.4</v>
      </c>
      <c r="MC474" s="1">
        <v>13.8</v>
      </c>
      <c r="MD474" s="1">
        <v>13.1</v>
      </c>
      <c r="ME474" s="1">
        <v>65535</v>
      </c>
      <c r="MF474" s="1">
        <v>65535</v>
      </c>
      <c r="MG474" s="1">
        <v>65535</v>
      </c>
      <c r="MH474" s="1">
        <v>65535</v>
      </c>
      <c r="MI474" s="1">
        <v>65535</v>
      </c>
      <c r="MJ474" s="1">
        <v>65535</v>
      </c>
      <c r="MK474" s="1">
        <v>65535</v>
      </c>
      <c r="ML474" s="1">
        <v>65535</v>
      </c>
      <c r="MM474" s="1">
        <v>65535</v>
      </c>
      <c r="MN474" s="1">
        <v>65535</v>
      </c>
      <c r="MO474" s="1">
        <v>65535</v>
      </c>
      <c r="MP474" s="1">
        <v>65535</v>
      </c>
      <c r="MQ474" s="1">
        <v>65535</v>
      </c>
      <c r="MR474" s="1">
        <v>65535</v>
      </c>
      <c r="MS474" s="1">
        <v>65535</v>
      </c>
      <c r="MT474" s="1">
        <v>65535</v>
      </c>
      <c r="MU474" s="1">
        <v>65535</v>
      </c>
      <c r="MV474" s="1">
        <v>65535</v>
      </c>
      <c r="MW474" s="1">
        <v>65535</v>
      </c>
      <c r="MX474" s="1">
        <v>65535</v>
      </c>
      <c r="MY474" s="1">
        <v>65535</v>
      </c>
      <c r="MZ474" s="1">
        <v>65535</v>
      </c>
      <c r="NA474" s="1">
        <v>65535</v>
      </c>
      <c r="NB474" s="1">
        <v>65535</v>
      </c>
      <c r="NC474" s="1">
        <v>65535</v>
      </c>
      <c r="ND474" s="1">
        <v>65535</v>
      </c>
      <c r="NE474" s="1">
        <v>65535</v>
      </c>
      <c r="NF474" s="1">
        <v>65535</v>
      </c>
      <c r="NG474" s="1">
        <v>65535</v>
      </c>
      <c r="NH474" s="1">
        <v>65535</v>
      </c>
      <c r="NI474" s="1">
        <v>14.1</v>
      </c>
      <c r="NJ474" s="6">
        <f t="shared" si="416"/>
        <v>0.967741935483871</v>
      </c>
      <c r="NK474" s="3">
        <f t="shared" si="417"/>
        <v>0.9642857142857143</v>
      </c>
      <c r="NL474" s="3">
        <f t="shared" si="418"/>
        <v>1</v>
      </c>
      <c r="NM474" s="3">
        <f t="shared" si="419"/>
        <v>1</v>
      </c>
      <c r="NN474" s="3">
        <f t="shared" si="420"/>
        <v>1</v>
      </c>
      <c r="NO474" s="3">
        <f t="shared" si="421"/>
        <v>1</v>
      </c>
      <c r="NP474" s="3">
        <f t="shared" si="422"/>
        <v>1</v>
      </c>
      <c r="NQ474" s="3">
        <f t="shared" si="423"/>
        <v>1</v>
      </c>
      <c r="NR474" s="3">
        <f t="shared" si="424"/>
        <v>1</v>
      </c>
      <c r="NS474" s="3">
        <f t="shared" si="425"/>
        <v>1</v>
      </c>
      <c r="NT474" s="3">
        <f t="shared" si="426"/>
        <v>1</v>
      </c>
      <c r="NU474" s="3">
        <f t="shared" si="427"/>
        <v>3.2258064516129031E-2</v>
      </c>
      <c r="NV474" s="3">
        <f t="shared" si="428"/>
        <v>0.9123287671232877</v>
      </c>
      <c r="NW474" s="5">
        <f t="shared" si="429"/>
        <v>13.296666666666663</v>
      </c>
      <c r="NX474" s="1">
        <f t="shared" si="430"/>
        <v>13.762962962962964</v>
      </c>
      <c r="NY474" s="1">
        <f t="shared" si="431"/>
        <v>13.819354838709677</v>
      </c>
      <c r="NZ474" s="1">
        <f t="shared" si="432"/>
        <v>13.580000000000004</v>
      </c>
      <c r="OA474" s="1">
        <f t="shared" si="433"/>
        <v>13.787096774193548</v>
      </c>
      <c r="OB474" s="1">
        <f t="shared" si="434"/>
        <v>13.746666666666668</v>
      </c>
      <c r="OC474" s="1">
        <f t="shared" si="435"/>
        <v>13.445161290322581</v>
      </c>
      <c r="OD474" s="1">
        <f t="shared" si="436"/>
        <v>13.522580645161289</v>
      </c>
      <c r="OE474" s="1">
        <f t="shared" si="437"/>
        <v>13.443333333333335</v>
      </c>
      <c r="OF474" s="1">
        <f t="shared" si="438"/>
        <v>12.761290322580647</v>
      </c>
      <c r="OG474" s="1">
        <f t="shared" si="439"/>
        <v>13.37</v>
      </c>
      <c r="OH474" s="1" t="e">
        <f t="shared" si="440"/>
        <v>#N/A</v>
      </c>
      <c r="OI474" s="111" t="e">
        <f>NA()</f>
        <v>#N/A</v>
      </c>
      <c r="OJ474" s="112" t="e">
        <f>NA()</f>
        <v>#N/A</v>
      </c>
      <c r="OK474" s="112" t="e">
        <f>NA()</f>
        <v>#N/A</v>
      </c>
      <c r="OL474" s="112" t="e">
        <f>NA()</f>
        <v>#N/A</v>
      </c>
      <c r="OM474" s="112" t="e">
        <f>NA()</f>
        <v>#N/A</v>
      </c>
      <c r="ON474" s="112" t="e">
        <f>NA()</f>
        <v>#N/A</v>
      </c>
      <c r="OO474" s="112" t="e">
        <f>NA()</f>
        <v>#N/A</v>
      </c>
      <c r="OP474" s="112" t="e">
        <f>NA()</f>
        <v>#N/A</v>
      </c>
      <c r="OQ474" s="112" t="e">
        <f>NA()</f>
        <v>#N/A</v>
      </c>
      <c r="OR474" s="112" t="e">
        <f>NA()</f>
        <v>#N/A</v>
      </c>
      <c r="OS474" s="112" t="e">
        <f>NA()</f>
        <v>#N/A</v>
      </c>
      <c r="OT474" s="112" t="e">
        <f>NA()</f>
        <v>#N/A</v>
      </c>
      <c r="OU474" s="5" t="e">
        <f t="shared" si="392"/>
        <v>#N/A</v>
      </c>
      <c r="OV474" s="1" t="e">
        <f t="shared" si="393"/>
        <v>#N/A</v>
      </c>
      <c r="OW474" s="1" t="e">
        <f t="shared" si="394"/>
        <v>#N/A</v>
      </c>
      <c r="OX474" s="1" t="e">
        <f t="shared" si="395"/>
        <v>#N/A</v>
      </c>
      <c r="OY474" s="1" t="e">
        <f t="shared" si="396"/>
        <v>#N/A</v>
      </c>
      <c r="OZ474" s="1" t="e">
        <f t="shared" si="397"/>
        <v>#N/A</v>
      </c>
      <c r="PA474" s="1" t="e">
        <f t="shared" si="398"/>
        <v>#N/A</v>
      </c>
      <c r="PB474" s="1" t="e">
        <f t="shared" si="399"/>
        <v>#N/A</v>
      </c>
      <c r="PC474" s="1" t="e">
        <f t="shared" si="400"/>
        <v>#N/A</v>
      </c>
      <c r="PD474" s="1" t="e">
        <f t="shared" si="401"/>
        <v>#N/A</v>
      </c>
      <c r="PE474" s="1" t="e">
        <f t="shared" si="402"/>
        <v>#N/A</v>
      </c>
      <c r="PF474" s="1" t="e">
        <f t="shared" si="403"/>
        <v>#N/A</v>
      </c>
      <c r="PG474" s="111" t="e">
        <f>NA()</f>
        <v>#N/A</v>
      </c>
      <c r="PH474" s="112" t="e">
        <f>NA()</f>
        <v>#N/A</v>
      </c>
      <c r="PI474" s="112" t="e">
        <f>NA()</f>
        <v>#N/A</v>
      </c>
      <c r="PJ474" s="112" t="e">
        <f>NA()</f>
        <v>#N/A</v>
      </c>
      <c r="PK474" s="112" t="e">
        <f>NA()</f>
        <v>#N/A</v>
      </c>
      <c r="PL474" s="112" t="e">
        <f>NA()</f>
        <v>#N/A</v>
      </c>
      <c r="PM474" s="112" t="e">
        <f>NA()</f>
        <v>#N/A</v>
      </c>
      <c r="PN474" s="112" t="e">
        <f>NA()</f>
        <v>#N/A</v>
      </c>
      <c r="PO474" s="112" t="e">
        <f>NA()</f>
        <v>#N/A</v>
      </c>
      <c r="PP474" s="112" t="e">
        <f>NA()</f>
        <v>#N/A</v>
      </c>
      <c r="PQ474" s="112" t="e">
        <f>NA()</f>
        <v>#N/A</v>
      </c>
      <c r="PR474" s="137" t="e">
        <f>NA()</f>
        <v>#N/A</v>
      </c>
      <c r="PS474" s="5">
        <f t="array" ref="PS474">+IF(ISERROR($NW474)=FALSE,MIN(IF($H474:$AL474&lt;65534,$H474:$AL474,"")),NA())</f>
        <v>11.2</v>
      </c>
      <c r="PT474" s="1">
        <f t="array" ref="PT474">+IF(ISERROR($NX474)=FALSE,MIN(IF($AM474:$BN474&lt;65534,$AM474:$BN474,"")),NA())</f>
        <v>12.1</v>
      </c>
      <c r="PU474" s="1">
        <f t="array" ref="PU474">+IF(ISERROR($NY474)=FALSE,MIN(IF($BP474:$CT474&lt;65534,$BP474:$CT474,"")),NA())</f>
        <v>12</v>
      </c>
      <c r="PV474" s="1">
        <f t="array" ref="PV474">+IF(ISERROR($NZ474)=FALSE,MIN(IF($CU474:$DX474&lt;65534,$CU474:$DX474,"")),NA())</f>
        <v>12.6</v>
      </c>
      <c r="PW474" s="1">
        <f t="array" ref="PW474">+IF(ISERROR($OA474)=FALSE,MIN(IF($DY474:$FC474&lt;65534,$DY474:$FC474,"")),NA())</f>
        <v>12.4</v>
      </c>
      <c r="PX474" s="1">
        <f t="array" ref="PX474">+IF(ISERROR($OB474)=FALSE,MIN(IF($FD474:$GG474&lt;65534,$FD474:$GG474,"")),NA())</f>
        <v>11.4</v>
      </c>
      <c r="PY474" s="1">
        <f t="array" ref="PY474">+IF(ISERROR($OC474)=FALSE,MIN(IF($GH474:$HL474&lt;65534,$GH474:$HL474,"")),NA())</f>
        <v>12</v>
      </c>
      <c r="PZ474" s="1">
        <f t="array" ref="PZ474">+IF(ISERROR($OD474)=FALSE,MIN(IF($HM474:$IQ474&lt;65534,$HM474:$IQ474,"")),NA())</f>
        <v>12</v>
      </c>
      <c r="QA474" s="1">
        <f t="array" ref="QA474">+IF(ISERROR($OE474)=FALSE,MIN(IF($IR474:$JU474&lt;65534,$IR474:$JU474,"")),NA())</f>
        <v>12</v>
      </c>
      <c r="QB474" s="1">
        <f t="array" ref="QB474">+IF(ISERROR($OF474)=FALSE,MIN(IF($JV474:$KZ474&lt;65534,$JV474:$KZ474,"")),NA())</f>
        <v>11.4</v>
      </c>
      <c r="QC474" s="1">
        <f t="array" ref="QC474">+IF(ISERROR($OG474)=FALSE,MIN(IF($LA474:$MD474&lt;65534,$LA474:$MD474,"")),NA())</f>
        <v>11.7</v>
      </c>
      <c r="QD474" s="1" t="e">
        <f t="array" ref="QD474">+IF(ISERROR($OH474)=FALSE,MIN(IF($ME474:$NI474&lt;65534,$ME474:$NI474,"")),NA())</f>
        <v>#N/A</v>
      </c>
      <c r="QE474" s="5" t="e">
        <f t="shared" si="404"/>
        <v>#N/A</v>
      </c>
      <c r="QF474" s="1" t="e">
        <f t="shared" si="405"/>
        <v>#N/A</v>
      </c>
      <c r="QG474" s="1" t="e">
        <f t="shared" si="406"/>
        <v>#N/A</v>
      </c>
      <c r="QH474" s="1" t="e">
        <f t="shared" si="407"/>
        <v>#N/A</v>
      </c>
      <c r="QI474" s="1" t="e">
        <f t="shared" si="408"/>
        <v>#N/A</v>
      </c>
      <c r="QJ474" s="1" t="e">
        <f t="shared" si="409"/>
        <v>#N/A</v>
      </c>
      <c r="QK474" s="1" t="e">
        <f t="shared" si="410"/>
        <v>#N/A</v>
      </c>
      <c r="QL474" s="1" t="e">
        <f t="shared" si="411"/>
        <v>#N/A</v>
      </c>
      <c r="QM474" s="1" t="e">
        <f t="shared" si="412"/>
        <v>#N/A</v>
      </c>
      <c r="QN474" s="1" t="e">
        <f t="shared" si="413"/>
        <v>#N/A</v>
      </c>
      <c r="QO474" s="1" t="e">
        <f t="shared" si="414"/>
        <v>#N/A</v>
      </c>
      <c r="QP474" s="1" t="e">
        <f t="shared" si="415"/>
        <v>#N/A</v>
      </c>
      <c r="QQ474" s="5" t="s">
        <v>893</v>
      </c>
    </row>
    <row r="475" spans="1:459" s="1" customFormat="1" x14ac:dyDescent="0.2">
      <c r="A475" s="107">
        <v>26055110</v>
      </c>
      <c r="B475" s="108">
        <v>-76.569305555555559</v>
      </c>
      <c r="C475" s="108">
        <v>3.1853611111111109</v>
      </c>
      <c r="D475" s="109">
        <v>14</v>
      </c>
      <c r="E475" s="110" t="s">
        <v>509</v>
      </c>
      <c r="F475" s="110" t="s">
        <v>510</v>
      </c>
      <c r="G475" s="110" t="s">
        <v>28</v>
      </c>
      <c r="H475" s="1">
        <v>65535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65535</v>
      </c>
      <c r="AH475" s="1">
        <v>65535</v>
      </c>
      <c r="AI475" s="1">
        <v>0</v>
      </c>
      <c r="AJ475" s="1">
        <v>0</v>
      </c>
      <c r="AK475" s="1">
        <v>0</v>
      </c>
      <c r="AL475" s="1">
        <v>0</v>
      </c>
      <c r="AM475" s="1">
        <v>65535</v>
      </c>
      <c r="AN475" s="1">
        <v>0</v>
      </c>
      <c r="AO475" s="1">
        <v>0</v>
      </c>
      <c r="AP475" s="1">
        <v>0</v>
      </c>
      <c r="AQ475" s="1">
        <v>0</v>
      </c>
      <c r="AR475" s="1">
        <v>0</v>
      </c>
      <c r="AS475" s="1">
        <v>0</v>
      </c>
      <c r="AT475" s="1">
        <v>0</v>
      </c>
      <c r="AU475" s="1">
        <v>0</v>
      </c>
      <c r="AV475" s="1">
        <v>0</v>
      </c>
      <c r="AW475" s="1">
        <v>0</v>
      </c>
      <c r="AX475" s="1">
        <v>20.5</v>
      </c>
      <c r="AY475" s="1">
        <v>0</v>
      </c>
      <c r="AZ475" s="1">
        <v>0</v>
      </c>
      <c r="BA475" s="1">
        <v>0</v>
      </c>
      <c r="BB475" s="1">
        <v>0</v>
      </c>
      <c r="BC475" s="1">
        <v>0</v>
      </c>
      <c r="BD475" s="1">
        <v>0</v>
      </c>
      <c r="BE475" s="1">
        <v>0</v>
      </c>
      <c r="BF475" s="1">
        <v>0</v>
      </c>
      <c r="BG475" s="1">
        <v>0</v>
      </c>
      <c r="BH475" s="1">
        <v>0</v>
      </c>
      <c r="BI475" s="1">
        <v>0</v>
      </c>
      <c r="BJ475" s="1">
        <v>0</v>
      </c>
      <c r="BK475" s="1">
        <v>0</v>
      </c>
      <c r="BL475" s="1">
        <v>0</v>
      </c>
      <c r="BM475" s="1">
        <v>0</v>
      </c>
      <c r="BN475" s="1">
        <v>0</v>
      </c>
      <c r="BO475" s="102"/>
      <c r="BP475" s="1">
        <v>19.7</v>
      </c>
      <c r="BQ475" s="1">
        <v>0</v>
      </c>
      <c r="BR475" s="1">
        <v>0</v>
      </c>
      <c r="BS475" s="1">
        <v>0</v>
      </c>
      <c r="BT475" s="1">
        <v>0</v>
      </c>
      <c r="BU475" s="1">
        <v>0</v>
      </c>
      <c r="BV475" s="1">
        <v>0</v>
      </c>
      <c r="BW475" s="1">
        <v>0</v>
      </c>
      <c r="BX475" s="1">
        <v>0</v>
      </c>
      <c r="BY475" s="1">
        <v>0</v>
      </c>
      <c r="BZ475" s="1">
        <v>0</v>
      </c>
      <c r="CA475" s="1">
        <v>0</v>
      </c>
      <c r="CB475" s="1">
        <v>0</v>
      </c>
      <c r="CC475" s="1">
        <v>0</v>
      </c>
      <c r="CD475" s="1">
        <v>0</v>
      </c>
      <c r="CE475" s="1">
        <v>0</v>
      </c>
      <c r="CF475" s="1">
        <v>0</v>
      </c>
      <c r="CG475" s="1">
        <v>0</v>
      </c>
      <c r="CH475" s="1">
        <v>0</v>
      </c>
      <c r="CI475" s="1">
        <v>65535</v>
      </c>
      <c r="CJ475" s="1">
        <v>65535</v>
      </c>
      <c r="CK475" s="1">
        <v>65535</v>
      </c>
      <c r="CL475" s="1">
        <v>65535</v>
      </c>
      <c r="CM475" s="1">
        <v>65535</v>
      </c>
      <c r="CN475" s="1">
        <v>65535</v>
      </c>
      <c r="CO475" s="1">
        <v>65535</v>
      </c>
      <c r="CP475" s="1">
        <v>65535</v>
      </c>
      <c r="CQ475" s="1">
        <v>65535</v>
      </c>
      <c r="CR475" s="1">
        <v>65535</v>
      </c>
      <c r="CS475" s="1">
        <v>65535</v>
      </c>
      <c r="CT475" s="1">
        <v>65535</v>
      </c>
      <c r="CU475" s="1">
        <v>65535</v>
      </c>
      <c r="CV475" s="1">
        <v>65535</v>
      </c>
      <c r="CW475" s="1">
        <v>65535</v>
      </c>
      <c r="CX475" s="1">
        <v>65535</v>
      </c>
      <c r="CY475" s="1">
        <v>65535</v>
      </c>
      <c r="CZ475" s="1">
        <v>65535</v>
      </c>
      <c r="DA475" s="1">
        <v>65535</v>
      </c>
      <c r="DB475" s="1">
        <v>65535</v>
      </c>
      <c r="DC475" s="1">
        <v>65535</v>
      </c>
      <c r="DD475" s="1">
        <v>65535</v>
      </c>
      <c r="DE475" s="1">
        <v>65535</v>
      </c>
      <c r="DF475" s="1">
        <v>65535</v>
      </c>
      <c r="DG475" s="1">
        <v>65535</v>
      </c>
      <c r="DH475" s="1">
        <v>65535</v>
      </c>
      <c r="DI475" s="1">
        <v>65535</v>
      </c>
      <c r="DJ475" s="1">
        <v>65535</v>
      </c>
      <c r="DK475" s="1">
        <v>65535</v>
      </c>
      <c r="DL475" s="1">
        <v>65535</v>
      </c>
      <c r="DM475" s="1">
        <v>65535</v>
      </c>
      <c r="DN475" s="1">
        <v>65535</v>
      </c>
      <c r="DO475" s="1">
        <v>65535</v>
      </c>
      <c r="DP475" s="1">
        <v>65535</v>
      </c>
      <c r="DQ475" s="1">
        <v>65535</v>
      </c>
      <c r="DR475" s="1">
        <v>65535</v>
      </c>
      <c r="DS475" s="1">
        <v>65535</v>
      </c>
      <c r="DT475" s="1">
        <v>65535</v>
      </c>
      <c r="DU475" s="1">
        <v>65535</v>
      </c>
      <c r="DV475" s="1">
        <v>65535</v>
      </c>
      <c r="DW475" s="1">
        <v>65535</v>
      </c>
      <c r="DX475" s="1">
        <v>65535</v>
      </c>
      <c r="DY475" s="1">
        <v>65535</v>
      </c>
      <c r="DZ475" s="1">
        <v>65535</v>
      </c>
      <c r="EA475" s="1">
        <v>65535</v>
      </c>
      <c r="EB475" s="1">
        <v>65535</v>
      </c>
      <c r="EC475" s="1">
        <v>65535</v>
      </c>
      <c r="ED475" s="1">
        <v>65535</v>
      </c>
      <c r="EE475" s="1">
        <v>65535</v>
      </c>
      <c r="EF475" s="1">
        <v>65535</v>
      </c>
      <c r="EG475" s="1">
        <v>65535</v>
      </c>
      <c r="EH475" s="1">
        <v>65535</v>
      </c>
      <c r="EI475" s="1">
        <v>65535</v>
      </c>
      <c r="EJ475" s="1">
        <v>65535</v>
      </c>
      <c r="EK475" s="1">
        <v>65535</v>
      </c>
      <c r="EL475" s="1">
        <v>65535</v>
      </c>
      <c r="EM475" s="1">
        <v>65535</v>
      </c>
      <c r="EN475" s="1">
        <v>65535</v>
      </c>
      <c r="EO475" s="1">
        <v>65535</v>
      </c>
      <c r="EP475" s="1">
        <v>65535</v>
      </c>
      <c r="EQ475" s="1">
        <v>65535</v>
      </c>
      <c r="ER475" s="1">
        <v>65535</v>
      </c>
      <c r="ES475" s="1">
        <v>65535</v>
      </c>
      <c r="ET475" s="1">
        <v>65535</v>
      </c>
      <c r="EU475" s="1">
        <v>65535</v>
      </c>
      <c r="EV475" s="1">
        <v>65535</v>
      </c>
      <c r="EW475" s="1">
        <v>65535</v>
      </c>
      <c r="EX475" s="1">
        <v>65535</v>
      </c>
      <c r="EY475" s="1">
        <v>65535</v>
      </c>
      <c r="EZ475" s="1">
        <v>65535</v>
      </c>
      <c r="FA475" s="1">
        <v>65535</v>
      </c>
      <c r="FB475" s="1">
        <v>65535</v>
      </c>
      <c r="FC475" s="1">
        <v>65535</v>
      </c>
      <c r="FD475" s="1">
        <v>65535</v>
      </c>
      <c r="FE475" s="1">
        <v>65535</v>
      </c>
      <c r="FF475" s="1">
        <v>65535</v>
      </c>
      <c r="FG475" s="1">
        <v>65535</v>
      </c>
      <c r="FH475" s="1">
        <v>65535</v>
      </c>
      <c r="FI475" s="1">
        <v>65535</v>
      </c>
      <c r="FJ475" s="1">
        <v>65535</v>
      </c>
      <c r="FK475" s="1">
        <v>65535</v>
      </c>
      <c r="FL475" s="1">
        <v>65535</v>
      </c>
      <c r="FM475" s="1">
        <v>65535</v>
      </c>
      <c r="FN475" s="1">
        <v>65535</v>
      </c>
      <c r="FO475" s="1">
        <v>65535</v>
      </c>
      <c r="FP475" s="1">
        <v>65535</v>
      </c>
      <c r="FQ475" s="1">
        <v>65535</v>
      </c>
      <c r="FR475" s="1">
        <v>65535</v>
      </c>
      <c r="FS475" s="1">
        <v>65535</v>
      </c>
      <c r="FT475" s="1">
        <v>65535</v>
      </c>
      <c r="FU475" s="1">
        <v>65535</v>
      </c>
      <c r="FV475" s="1">
        <v>65535</v>
      </c>
      <c r="FW475" s="1">
        <v>65535</v>
      </c>
      <c r="FX475" s="1">
        <v>65535</v>
      </c>
      <c r="FY475" s="1">
        <v>65535</v>
      </c>
      <c r="FZ475" s="1">
        <v>65535</v>
      </c>
      <c r="GA475" s="1">
        <v>65535</v>
      </c>
      <c r="GB475" s="1">
        <v>65535</v>
      </c>
      <c r="GC475" s="1">
        <v>65535</v>
      </c>
      <c r="GD475" s="1">
        <v>65535</v>
      </c>
      <c r="GE475" s="1">
        <v>65535</v>
      </c>
      <c r="GF475" s="1">
        <v>65535</v>
      </c>
      <c r="GG475" s="1">
        <v>65535</v>
      </c>
      <c r="GH475" s="1">
        <v>65535</v>
      </c>
      <c r="GI475" s="1">
        <v>65535</v>
      </c>
      <c r="GJ475" s="1">
        <v>65535</v>
      </c>
      <c r="GK475" s="1">
        <v>65535</v>
      </c>
      <c r="GL475" s="1">
        <v>65535</v>
      </c>
      <c r="GM475" s="1">
        <v>65535</v>
      </c>
      <c r="GN475" s="1">
        <v>65535</v>
      </c>
      <c r="GO475" s="1">
        <v>65535</v>
      </c>
      <c r="GP475" s="1">
        <v>65535</v>
      </c>
      <c r="GQ475" s="1">
        <v>65535</v>
      </c>
      <c r="GR475" s="1">
        <v>65535</v>
      </c>
      <c r="GS475" s="1">
        <v>65535</v>
      </c>
      <c r="GT475" s="1">
        <v>65535</v>
      </c>
      <c r="GU475" s="1">
        <v>65535</v>
      </c>
      <c r="GV475" s="1">
        <v>65535</v>
      </c>
      <c r="GW475" s="1">
        <v>65535</v>
      </c>
      <c r="GX475" s="1">
        <v>65535</v>
      </c>
      <c r="GY475" s="1">
        <v>65535</v>
      </c>
      <c r="GZ475" s="1">
        <v>65535</v>
      </c>
      <c r="HA475" s="1">
        <v>65535</v>
      </c>
      <c r="HB475" s="1">
        <v>65535</v>
      </c>
      <c r="HC475" s="1">
        <v>65535</v>
      </c>
      <c r="HD475" s="1">
        <v>65535</v>
      </c>
      <c r="HE475" s="1">
        <v>65535</v>
      </c>
      <c r="HF475" s="1">
        <v>65535</v>
      </c>
      <c r="HG475" s="1">
        <v>65535</v>
      </c>
      <c r="HH475" s="1">
        <v>65535</v>
      </c>
      <c r="HI475" s="1">
        <v>65535</v>
      </c>
      <c r="HJ475" s="1">
        <v>65535</v>
      </c>
      <c r="HK475" s="1">
        <v>65535</v>
      </c>
      <c r="HL475" s="1">
        <v>65535</v>
      </c>
      <c r="HM475" s="1">
        <v>65535</v>
      </c>
      <c r="HN475" s="1">
        <v>65535</v>
      </c>
      <c r="HO475" s="1">
        <v>65535</v>
      </c>
      <c r="HP475" s="1">
        <v>65535</v>
      </c>
      <c r="HQ475" s="1">
        <v>65535</v>
      </c>
      <c r="HR475" s="1">
        <v>16.399999999999999</v>
      </c>
      <c r="HS475" s="1">
        <v>20.6</v>
      </c>
      <c r="HT475" s="1">
        <v>19.3</v>
      </c>
      <c r="HU475" s="1">
        <v>16.7</v>
      </c>
      <c r="HV475" s="1">
        <v>17.899999999999999</v>
      </c>
      <c r="HW475" s="1">
        <v>18.600000000000001</v>
      </c>
      <c r="HX475" s="1">
        <v>16.5</v>
      </c>
      <c r="HY475" s="1">
        <v>18.600000000000001</v>
      </c>
      <c r="HZ475" s="1">
        <v>17.2</v>
      </c>
      <c r="IA475" s="1">
        <v>19.5</v>
      </c>
      <c r="IB475" s="1">
        <v>18.2</v>
      </c>
      <c r="IC475" s="1">
        <v>18.8</v>
      </c>
      <c r="ID475" s="1">
        <v>18.5</v>
      </c>
      <c r="IE475" s="1">
        <v>0</v>
      </c>
      <c r="IF475" s="1">
        <v>18.399999999999999</v>
      </c>
      <c r="IG475" s="1">
        <v>16</v>
      </c>
      <c r="IH475" s="1">
        <v>0</v>
      </c>
      <c r="II475" s="1">
        <v>16.2</v>
      </c>
      <c r="IJ475" s="1">
        <v>15.7</v>
      </c>
      <c r="IK475" s="1">
        <v>0</v>
      </c>
      <c r="IL475" s="1">
        <v>0</v>
      </c>
      <c r="IM475" s="1">
        <v>0</v>
      </c>
      <c r="IN475" s="1">
        <v>0</v>
      </c>
      <c r="IO475" s="1">
        <v>0</v>
      </c>
      <c r="IP475" s="1">
        <v>16.600000000000001</v>
      </c>
      <c r="IQ475" s="1">
        <v>0</v>
      </c>
      <c r="IR475" s="1">
        <v>19.7</v>
      </c>
      <c r="IS475" s="1">
        <v>17.5</v>
      </c>
      <c r="IT475" s="1">
        <v>0</v>
      </c>
      <c r="IU475" s="1">
        <v>0</v>
      </c>
      <c r="IV475" s="1">
        <v>0</v>
      </c>
      <c r="IW475" s="1">
        <v>18.100000000000001</v>
      </c>
      <c r="IX475" s="1">
        <v>0</v>
      </c>
      <c r="IY475" s="1">
        <v>0</v>
      </c>
      <c r="IZ475" s="1">
        <v>0</v>
      </c>
      <c r="JA475" s="1">
        <v>0</v>
      </c>
      <c r="JB475" s="1">
        <v>0</v>
      </c>
      <c r="JC475" s="1">
        <v>0</v>
      </c>
      <c r="JD475" s="1">
        <v>0</v>
      </c>
      <c r="JE475" s="1">
        <v>0</v>
      </c>
      <c r="JF475" s="1">
        <v>0</v>
      </c>
      <c r="JG475" s="1">
        <v>20.3</v>
      </c>
      <c r="JH475" s="1">
        <v>20.100000000000001</v>
      </c>
      <c r="JI475" s="1">
        <v>19.399999999999999</v>
      </c>
      <c r="JJ475" s="1">
        <v>0</v>
      </c>
      <c r="JK475" s="1">
        <v>0</v>
      </c>
      <c r="JL475" s="1">
        <v>0</v>
      </c>
      <c r="JM475" s="1">
        <v>0</v>
      </c>
      <c r="JN475" s="1">
        <v>0</v>
      </c>
      <c r="JO475" s="1">
        <v>0</v>
      </c>
      <c r="JP475" s="1">
        <v>0</v>
      </c>
      <c r="JQ475" s="1">
        <v>18.3</v>
      </c>
      <c r="JR475" s="1">
        <v>20.399999999999999</v>
      </c>
      <c r="JS475" s="1">
        <v>19</v>
      </c>
      <c r="JT475" s="1">
        <v>20.100000000000001</v>
      </c>
      <c r="JU475" s="1">
        <v>0</v>
      </c>
      <c r="JV475" s="1">
        <v>0</v>
      </c>
      <c r="JW475" s="1">
        <v>19.8</v>
      </c>
      <c r="JX475" s="1">
        <v>0</v>
      </c>
      <c r="JY475" s="1">
        <v>19</v>
      </c>
      <c r="JZ475" s="1">
        <v>19.600000000000001</v>
      </c>
      <c r="KA475" s="1">
        <v>20.399999999999999</v>
      </c>
      <c r="KB475" s="1">
        <v>19.7</v>
      </c>
      <c r="KC475" s="1">
        <v>19.7</v>
      </c>
      <c r="KD475" s="1">
        <v>16.7</v>
      </c>
      <c r="KE475" s="1">
        <v>19.100000000000001</v>
      </c>
      <c r="KF475" s="1">
        <v>19.5</v>
      </c>
      <c r="KG475" s="1">
        <v>19.399999999999999</v>
      </c>
      <c r="KH475" s="1">
        <v>18.899999999999999</v>
      </c>
      <c r="KI475" s="1">
        <v>0</v>
      </c>
      <c r="KJ475" s="1">
        <v>0</v>
      </c>
      <c r="KK475" s="1">
        <v>0</v>
      </c>
      <c r="KL475" s="1">
        <v>0</v>
      </c>
      <c r="KM475" s="1">
        <v>0</v>
      </c>
      <c r="KN475" s="1">
        <v>0</v>
      </c>
      <c r="KO475" s="1">
        <v>0</v>
      </c>
      <c r="KP475" s="1">
        <v>19.8</v>
      </c>
      <c r="KQ475" s="1">
        <v>0</v>
      </c>
      <c r="KR475" s="1">
        <v>0</v>
      </c>
      <c r="KS475" s="1">
        <v>19.600000000000001</v>
      </c>
      <c r="KT475" s="1">
        <v>0</v>
      </c>
      <c r="KU475" s="1">
        <v>0</v>
      </c>
      <c r="KV475" s="1">
        <v>0</v>
      </c>
      <c r="KW475" s="1">
        <v>0</v>
      </c>
      <c r="KX475" s="1">
        <v>20</v>
      </c>
      <c r="KY475" s="1">
        <v>0</v>
      </c>
      <c r="KZ475" s="1">
        <v>19.2</v>
      </c>
      <c r="LA475" s="1">
        <v>0</v>
      </c>
      <c r="LB475" s="1">
        <v>0</v>
      </c>
      <c r="LC475" s="1">
        <v>65535</v>
      </c>
      <c r="LD475" s="1">
        <v>0</v>
      </c>
      <c r="LE475" s="1">
        <v>19.399999999999999</v>
      </c>
      <c r="LF475" s="1">
        <v>0</v>
      </c>
      <c r="LG475" s="1">
        <v>65535</v>
      </c>
      <c r="LH475" s="1">
        <v>20.3</v>
      </c>
      <c r="LI475" s="1">
        <v>0</v>
      </c>
      <c r="LJ475" s="1">
        <v>18.3</v>
      </c>
      <c r="LK475" s="1">
        <v>19.899999999999999</v>
      </c>
      <c r="LL475" s="1">
        <v>19.3</v>
      </c>
      <c r="LM475" s="1">
        <v>0</v>
      </c>
      <c r="LN475" s="1">
        <v>0</v>
      </c>
      <c r="LO475" s="1">
        <v>19.3</v>
      </c>
      <c r="LP475" s="1">
        <v>0</v>
      </c>
      <c r="LQ475" s="1">
        <v>0</v>
      </c>
      <c r="LR475" s="1">
        <v>65535</v>
      </c>
      <c r="LS475" s="1">
        <v>17.899999999999999</v>
      </c>
      <c r="LT475" s="1">
        <v>0</v>
      </c>
      <c r="LU475" s="1">
        <v>19.600000000000001</v>
      </c>
      <c r="LV475" s="1">
        <v>0</v>
      </c>
      <c r="LW475" s="1">
        <v>18.7</v>
      </c>
      <c r="LX475" s="1">
        <v>18.7</v>
      </c>
      <c r="LY475" s="1">
        <v>0</v>
      </c>
      <c r="LZ475" s="1">
        <v>0</v>
      </c>
      <c r="MA475" s="1">
        <v>0</v>
      </c>
      <c r="MB475" s="1">
        <v>0</v>
      </c>
      <c r="MC475" s="1">
        <v>0</v>
      </c>
      <c r="MD475" s="1">
        <v>0</v>
      </c>
      <c r="ME475" s="1">
        <v>65535</v>
      </c>
      <c r="MF475" s="1">
        <v>65535</v>
      </c>
      <c r="MG475" s="1">
        <v>65535</v>
      </c>
      <c r="MH475" s="1">
        <v>65535</v>
      </c>
      <c r="MI475" s="1">
        <v>65535</v>
      </c>
      <c r="MJ475" s="1">
        <v>65535</v>
      </c>
      <c r="MK475" s="1">
        <v>65535</v>
      </c>
      <c r="ML475" s="1">
        <v>65535</v>
      </c>
      <c r="MM475" s="1">
        <v>65535</v>
      </c>
      <c r="MN475" s="1">
        <v>65535</v>
      </c>
      <c r="MO475" s="1">
        <v>65535</v>
      </c>
      <c r="MP475" s="1">
        <v>65535</v>
      </c>
      <c r="MQ475" s="1">
        <v>65535</v>
      </c>
      <c r="MR475" s="1">
        <v>65535</v>
      </c>
      <c r="MS475" s="1">
        <v>65535</v>
      </c>
      <c r="MT475" s="1">
        <v>65535</v>
      </c>
      <c r="MU475" s="1">
        <v>65535</v>
      </c>
      <c r="MV475" s="1">
        <v>65535</v>
      </c>
      <c r="MW475" s="1">
        <v>65535</v>
      </c>
      <c r="MX475" s="1">
        <v>65535</v>
      </c>
      <c r="MY475" s="1">
        <v>65535</v>
      </c>
      <c r="MZ475" s="1">
        <v>65535</v>
      </c>
      <c r="NA475" s="1">
        <v>65535</v>
      </c>
      <c r="NB475" s="1">
        <v>65535</v>
      </c>
      <c r="NC475" s="1">
        <v>65535</v>
      </c>
      <c r="ND475" s="1">
        <v>65535</v>
      </c>
      <c r="NE475" s="1">
        <v>65535</v>
      </c>
      <c r="NF475" s="1">
        <v>65535</v>
      </c>
      <c r="NG475" s="1">
        <v>65535</v>
      </c>
      <c r="NH475" s="1">
        <v>65535</v>
      </c>
      <c r="NI475" s="1">
        <v>0</v>
      </c>
      <c r="NJ475" s="6">
        <f t="shared" si="416"/>
        <v>0.90322580645161288</v>
      </c>
      <c r="NK475" s="3">
        <f t="shared" si="417"/>
        <v>0.9642857142857143</v>
      </c>
      <c r="NL475" s="3">
        <f t="shared" si="418"/>
        <v>0.61290322580645162</v>
      </c>
      <c r="NM475" s="3">
        <f t="shared" si="419"/>
        <v>0</v>
      </c>
      <c r="NN475" s="3">
        <f t="shared" si="420"/>
        <v>0</v>
      </c>
      <c r="NO475" s="3">
        <f t="shared" si="421"/>
        <v>0</v>
      </c>
      <c r="NP475" s="3">
        <f t="shared" si="422"/>
        <v>0</v>
      </c>
      <c r="NQ475" s="3">
        <f t="shared" si="423"/>
        <v>0.83870967741935487</v>
      </c>
      <c r="NR475" s="3">
        <f t="shared" si="424"/>
        <v>1</v>
      </c>
      <c r="NS475" s="3">
        <f t="shared" si="425"/>
        <v>1</v>
      </c>
      <c r="NT475" s="3">
        <f t="shared" si="426"/>
        <v>0.9</v>
      </c>
      <c r="NU475" s="3">
        <f t="shared" si="427"/>
        <v>3.2258064516129031E-2</v>
      </c>
      <c r="NV475" s="3">
        <f t="shared" si="428"/>
        <v>0.51780821917808217</v>
      </c>
      <c r="NW475" s="5">
        <f t="shared" si="429"/>
        <v>0</v>
      </c>
      <c r="NX475" s="1">
        <f t="shared" si="430"/>
        <v>0.7592592592592593</v>
      </c>
      <c r="NY475" s="1">
        <f t="shared" si="431"/>
        <v>1.0368421052631578</v>
      </c>
      <c r="NZ475" s="1" t="e">
        <f t="shared" si="432"/>
        <v>#N/A</v>
      </c>
      <c r="OA475" s="1" t="e">
        <f t="shared" si="433"/>
        <v>#N/A</v>
      </c>
      <c r="OB475" s="1" t="e">
        <f t="shared" si="434"/>
        <v>#N/A</v>
      </c>
      <c r="OC475" s="1" t="e">
        <f t="shared" si="435"/>
        <v>#N/A</v>
      </c>
      <c r="OD475" s="1">
        <f t="shared" si="436"/>
        <v>12.296153846153846</v>
      </c>
      <c r="OE475" s="1">
        <f t="shared" si="437"/>
        <v>6.4300000000000015</v>
      </c>
      <c r="OF475" s="1">
        <f t="shared" si="438"/>
        <v>9.3677419354838722</v>
      </c>
      <c r="OG475" s="1">
        <f t="shared" si="439"/>
        <v>7.0888888888888877</v>
      </c>
      <c r="OH475" s="1" t="e">
        <f t="shared" si="440"/>
        <v>#N/A</v>
      </c>
      <c r="OI475" s="111" t="e">
        <f>NA()</f>
        <v>#N/A</v>
      </c>
      <c r="OJ475" s="112" t="e">
        <f>NA()</f>
        <v>#N/A</v>
      </c>
      <c r="OK475" s="112" t="e">
        <f>NA()</f>
        <v>#N/A</v>
      </c>
      <c r="OL475" s="112" t="e">
        <f>NA()</f>
        <v>#N/A</v>
      </c>
      <c r="OM475" s="112" t="e">
        <f>NA()</f>
        <v>#N/A</v>
      </c>
      <c r="ON475" s="112" t="e">
        <f>NA()</f>
        <v>#N/A</v>
      </c>
      <c r="OO475" s="112" t="e">
        <f>NA()</f>
        <v>#N/A</v>
      </c>
      <c r="OP475" s="112" t="e">
        <f>NA()</f>
        <v>#N/A</v>
      </c>
      <c r="OQ475" s="112" t="e">
        <f>NA()</f>
        <v>#N/A</v>
      </c>
      <c r="OR475" s="112" t="e">
        <f>NA()</f>
        <v>#N/A</v>
      </c>
      <c r="OS475" s="112" t="e">
        <f>NA()</f>
        <v>#N/A</v>
      </c>
      <c r="OT475" s="112" t="e">
        <f>NA()</f>
        <v>#N/A</v>
      </c>
      <c r="OU475" s="5" t="e">
        <f t="shared" si="392"/>
        <v>#N/A</v>
      </c>
      <c r="OV475" s="1" t="e">
        <f t="shared" si="393"/>
        <v>#N/A</v>
      </c>
      <c r="OW475" s="1" t="e">
        <f t="shared" si="394"/>
        <v>#N/A</v>
      </c>
      <c r="OX475" s="1" t="e">
        <f t="shared" si="395"/>
        <v>#N/A</v>
      </c>
      <c r="OY475" s="1" t="e">
        <f t="shared" si="396"/>
        <v>#N/A</v>
      </c>
      <c r="OZ475" s="1" t="e">
        <f t="shared" si="397"/>
        <v>#N/A</v>
      </c>
      <c r="PA475" s="1" t="e">
        <f t="shared" si="398"/>
        <v>#N/A</v>
      </c>
      <c r="PB475" s="1" t="e">
        <f t="shared" si="399"/>
        <v>#N/A</v>
      </c>
      <c r="PC475" s="1" t="e">
        <f t="shared" si="400"/>
        <v>#N/A</v>
      </c>
      <c r="PD475" s="1" t="e">
        <f t="shared" si="401"/>
        <v>#N/A</v>
      </c>
      <c r="PE475" s="1" t="e">
        <f t="shared" si="402"/>
        <v>#N/A</v>
      </c>
      <c r="PF475" s="1" t="e">
        <f t="shared" si="403"/>
        <v>#N/A</v>
      </c>
      <c r="PG475" s="111" t="e">
        <f>NA()</f>
        <v>#N/A</v>
      </c>
      <c r="PH475" s="112" t="e">
        <f>NA()</f>
        <v>#N/A</v>
      </c>
      <c r="PI475" s="112" t="e">
        <f>NA()</f>
        <v>#N/A</v>
      </c>
      <c r="PJ475" s="112" t="e">
        <f>NA()</f>
        <v>#N/A</v>
      </c>
      <c r="PK475" s="112" t="e">
        <f>NA()</f>
        <v>#N/A</v>
      </c>
      <c r="PL475" s="112" t="e">
        <f>NA()</f>
        <v>#N/A</v>
      </c>
      <c r="PM475" s="112" t="e">
        <f>NA()</f>
        <v>#N/A</v>
      </c>
      <c r="PN475" s="112" t="e">
        <f>NA()</f>
        <v>#N/A</v>
      </c>
      <c r="PO475" s="112" t="e">
        <f>NA()</f>
        <v>#N/A</v>
      </c>
      <c r="PP475" s="112" t="e">
        <f>NA()</f>
        <v>#N/A</v>
      </c>
      <c r="PQ475" s="112" t="e">
        <f>NA()</f>
        <v>#N/A</v>
      </c>
      <c r="PR475" s="137" t="e">
        <f>NA()</f>
        <v>#N/A</v>
      </c>
      <c r="PS475" s="5">
        <f t="array" ref="PS475">+IF(ISERROR($NW475)=FALSE,MIN(IF($H475:$AL475&lt;65534,$H475:$AL475,"")),NA())</f>
        <v>0</v>
      </c>
      <c r="PT475" s="1">
        <f t="array" ref="PT475">+IF(ISERROR($NX475)=FALSE,MIN(IF($AM475:$BN475&lt;65534,$AM475:$BN475,"")),NA())</f>
        <v>0</v>
      </c>
      <c r="PU475" s="1">
        <f t="array" ref="PU475">+IF(ISERROR($NY475)=FALSE,MIN(IF($BP475:$CT475&lt;65534,$BP475:$CT475,"")),NA())</f>
        <v>0</v>
      </c>
      <c r="PV475" s="1" t="e">
        <f t="array" ref="PV475">+IF(ISERROR($NZ475)=FALSE,MIN(IF($CU475:$DX475&lt;65534,$CU475:$DX475,"")),NA())</f>
        <v>#N/A</v>
      </c>
      <c r="PW475" s="1" t="e">
        <f t="array" ref="PW475">+IF(ISERROR($OA475)=FALSE,MIN(IF($DY475:$FC475&lt;65534,$DY475:$FC475,"")),NA())</f>
        <v>#N/A</v>
      </c>
      <c r="PX475" s="1" t="e">
        <f t="array" ref="PX475">+IF(ISERROR($OB475)=FALSE,MIN(IF($FD475:$GG475&lt;65534,$FD475:$GG475,"")),NA())</f>
        <v>#N/A</v>
      </c>
      <c r="PY475" s="1" t="e">
        <f t="array" ref="PY475">+IF(ISERROR($OC475)=FALSE,MIN(IF($GH475:$HL475&lt;65534,$GH475:$HL475,"")),NA())</f>
        <v>#N/A</v>
      </c>
      <c r="PZ475" s="1">
        <f t="array" ref="PZ475">+IF(ISERROR($OD475)=FALSE,MIN(IF($HM475:$IQ475&lt;65534,$HM475:$IQ475,"")),NA())</f>
        <v>0</v>
      </c>
      <c r="QA475" s="1">
        <f t="array" ref="QA475">+IF(ISERROR($OE475)=FALSE,MIN(IF($IR475:$JU475&lt;65534,$IR475:$JU475,"")),NA())</f>
        <v>0</v>
      </c>
      <c r="QB475" s="1">
        <f t="array" ref="QB475">+IF(ISERROR($OF475)=FALSE,MIN(IF($JV475:$KZ475&lt;65534,$JV475:$KZ475,"")),NA())</f>
        <v>0</v>
      </c>
      <c r="QC475" s="1">
        <f t="array" ref="QC475">+IF(ISERROR($OG475)=FALSE,MIN(IF($LA475:$MD475&lt;65534,$LA475:$MD475,"")),NA())</f>
        <v>0</v>
      </c>
      <c r="QD475" s="1" t="e">
        <f t="array" ref="QD475">+IF(ISERROR($OH475)=FALSE,MIN(IF($ME475:$NI475&lt;65534,$ME475:$NI475,"")),NA())</f>
        <v>#N/A</v>
      </c>
      <c r="QE475" s="5" t="e">
        <f t="shared" si="404"/>
        <v>#N/A</v>
      </c>
      <c r="QF475" s="1" t="e">
        <f t="shared" si="405"/>
        <v>#N/A</v>
      </c>
      <c r="QG475" s="1" t="e">
        <f t="shared" si="406"/>
        <v>#N/A</v>
      </c>
      <c r="QH475" s="1" t="e">
        <f t="shared" si="407"/>
        <v>#N/A</v>
      </c>
      <c r="QI475" s="1" t="e">
        <f t="shared" si="408"/>
        <v>#N/A</v>
      </c>
      <c r="QJ475" s="1" t="e">
        <f t="shared" si="409"/>
        <v>#N/A</v>
      </c>
      <c r="QK475" s="1" t="e">
        <f t="shared" si="410"/>
        <v>#N/A</v>
      </c>
      <c r="QL475" s="1" t="e">
        <f t="shared" si="411"/>
        <v>#N/A</v>
      </c>
      <c r="QM475" s="1" t="e">
        <f t="shared" si="412"/>
        <v>#N/A</v>
      </c>
      <c r="QN475" s="1" t="e">
        <f t="shared" si="413"/>
        <v>#N/A</v>
      </c>
      <c r="QO475" s="1" t="e">
        <f t="shared" si="414"/>
        <v>#N/A</v>
      </c>
      <c r="QP475" s="1" t="e">
        <f t="shared" si="415"/>
        <v>#N/A</v>
      </c>
      <c r="QQ475" s="5" t="s">
        <v>893</v>
      </c>
    </row>
    <row r="476" spans="1:459" s="1" customFormat="1" x14ac:dyDescent="0.2">
      <c r="A476" s="107">
        <v>26055120</v>
      </c>
      <c r="B476" s="108">
        <v>-76.533888888888882</v>
      </c>
      <c r="C476" s="108">
        <v>3.3780000000000001</v>
      </c>
      <c r="D476" s="109">
        <v>996</v>
      </c>
      <c r="E476" s="110" t="s">
        <v>833</v>
      </c>
      <c r="F476" s="110" t="s">
        <v>48</v>
      </c>
      <c r="G476" s="110" t="s">
        <v>28</v>
      </c>
      <c r="H476" s="1">
        <v>65535</v>
      </c>
      <c r="I476" s="1">
        <v>15.9</v>
      </c>
      <c r="J476" s="1">
        <v>17.2</v>
      </c>
      <c r="K476" s="1">
        <v>18.8</v>
      </c>
      <c r="L476" s="1">
        <v>19.2</v>
      </c>
      <c r="M476" s="1">
        <v>21.1</v>
      </c>
      <c r="N476" s="1">
        <v>21</v>
      </c>
      <c r="O476" s="1">
        <v>19.2</v>
      </c>
      <c r="P476" s="1">
        <v>19.3</v>
      </c>
      <c r="Q476" s="1">
        <v>19.2</v>
      </c>
      <c r="R476" s="1">
        <v>17.899999999999999</v>
      </c>
      <c r="S476" s="1">
        <v>19.100000000000001</v>
      </c>
      <c r="T476" s="1">
        <v>20</v>
      </c>
      <c r="U476" s="1">
        <v>19.7</v>
      </c>
      <c r="V476" s="1">
        <v>19.100000000000001</v>
      </c>
      <c r="W476" s="1">
        <v>20.9</v>
      </c>
      <c r="X476" s="1">
        <v>19</v>
      </c>
      <c r="Y476" s="1">
        <v>20</v>
      </c>
      <c r="Z476" s="1">
        <v>21</v>
      </c>
      <c r="AA476" s="1">
        <v>21.3</v>
      </c>
      <c r="AB476" s="1">
        <v>21</v>
      </c>
      <c r="AC476" s="1">
        <v>19</v>
      </c>
      <c r="AD476" s="1">
        <v>18.399999999999999</v>
      </c>
      <c r="AE476" s="1">
        <v>18.2</v>
      </c>
      <c r="AF476" s="1">
        <v>19.100000000000001</v>
      </c>
      <c r="AG476" s="1">
        <v>19.5</v>
      </c>
      <c r="AH476" s="1">
        <v>20.6</v>
      </c>
      <c r="AI476" s="1">
        <v>20.2</v>
      </c>
      <c r="AJ476" s="1">
        <v>20</v>
      </c>
      <c r="AK476" s="1">
        <v>21</v>
      </c>
      <c r="AL476" s="1">
        <v>21.4</v>
      </c>
      <c r="AM476" s="1">
        <v>65535</v>
      </c>
      <c r="AN476" s="1">
        <v>17.8</v>
      </c>
      <c r="AO476" s="1">
        <v>20.3</v>
      </c>
      <c r="AP476" s="1">
        <v>20.8</v>
      </c>
      <c r="AQ476" s="1">
        <v>20.7</v>
      </c>
      <c r="AR476" s="1">
        <v>21.3</v>
      </c>
      <c r="AS476" s="1">
        <v>21.2</v>
      </c>
      <c r="AT476" s="1">
        <v>19.100000000000001</v>
      </c>
      <c r="AU476" s="1">
        <v>20.8</v>
      </c>
      <c r="AV476" s="1">
        <v>20.5</v>
      </c>
      <c r="AW476" s="1">
        <v>21.7</v>
      </c>
      <c r="AX476" s="1">
        <v>21.4</v>
      </c>
      <c r="AY476" s="1">
        <v>20.7</v>
      </c>
      <c r="AZ476" s="1">
        <v>21.3</v>
      </c>
      <c r="BA476" s="1">
        <v>20.100000000000001</v>
      </c>
      <c r="BB476" s="1">
        <v>21.5</v>
      </c>
      <c r="BC476" s="1">
        <v>20.100000000000001</v>
      </c>
      <c r="BD476" s="1">
        <v>21</v>
      </c>
      <c r="BE476" s="1">
        <v>22</v>
      </c>
      <c r="BF476" s="1">
        <v>20.399999999999999</v>
      </c>
      <c r="BG476" s="1">
        <v>20.5</v>
      </c>
      <c r="BH476" s="1">
        <v>19.5</v>
      </c>
      <c r="BI476" s="1">
        <v>22.1</v>
      </c>
      <c r="BJ476" s="1">
        <v>21.2</v>
      </c>
      <c r="BK476" s="1">
        <v>20.2</v>
      </c>
      <c r="BL476" s="1">
        <v>21.4</v>
      </c>
      <c r="BM476" s="1">
        <v>19.399999999999999</v>
      </c>
      <c r="BN476" s="1">
        <v>20.3</v>
      </c>
      <c r="BO476" s="102"/>
      <c r="BP476" s="1">
        <v>20.100000000000001</v>
      </c>
      <c r="BQ476" s="1">
        <v>20.5</v>
      </c>
      <c r="BR476" s="1">
        <v>19.8</v>
      </c>
      <c r="BS476" s="1">
        <v>19.7</v>
      </c>
      <c r="BT476" s="1">
        <v>20.5</v>
      </c>
      <c r="BU476" s="1">
        <v>20.6</v>
      </c>
      <c r="BV476" s="1">
        <v>21.9</v>
      </c>
      <c r="BW476" s="1">
        <v>20.7</v>
      </c>
      <c r="BX476" s="1">
        <v>21.2</v>
      </c>
      <c r="BY476" s="1">
        <v>22.1</v>
      </c>
      <c r="BZ476" s="1">
        <v>20.3</v>
      </c>
      <c r="CA476" s="1">
        <v>20.6</v>
      </c>
      <c r="CB476" s="1">
        <v>20.100000000000001</v>
      </c>
      <c r="CC476" s="1">
        <v>21</v>
      </c>
      <c r="CD476" s="1">
        <v>20.100000000000001</v>
      </c>
      <c r="CE476" s="1">
        <v>21.5</v>
      </c>
      <c r="CF476" s="1">
        <v>22.9</v>
      </c>
      <c r="CG476" s="1">
        <v>21.9</v>
      </c>
      <c r="CH476" s="1">
        <v>19.600000000000001</v>
      </c>
      <c r="CI476" s="1">
        <v>19.2</v>
      </c>
      <c r="CJ476" s="1">
        <v>19.399999999999999</v>
      </c>
      <c r="CK476" s="1">
        <v>19.399999999999999</v>
      </c>
      <c r="CL476" s="1">
        <v>20.399999999999999</v>
      </c>
      <c r="CM476" s="1">
        <v>20.5</v>
      </c>
      <c r="CN476" s="1">
        <v>18.899999999999999</v>
      </c>
      <c r="CO476" s="1">
        <v>20.100000000000001</v>
      </c>
      <c r="CP476" s="1">
        <v>20.7</v>
      </c>
      <c r="CQ476" s="1">
        <v>22.1</v>
      </c>
      <c r="CR476" s="1">
        <v>19.600000000000001</v>
      </c>
      <c r="CS476" s="1">
        <v>19.5</v>
      </c>
      <c r="CT476" s="1">
        <v>20.5</v>
      </c>
      <c r="CU476" s="1">
        <v>21.6</v>
      </c>
      <c r="CV476" s="1">
        <v>20</v>
      </c>
      <c r="CW476" s="1">
        <v>19.5</v>
      </c>
      <c r="CX476" s="1">
        <v>20.3</v>
      </c>
      <c r="CY476" s="1">
        <v>20.3</v>
      </c>
      <c r="CZ476" s="1">
        <v>19.899999999999999</v>
      </c>
      <c r="DA476" s="1">
        <v>20.6</v>
      </c>
      <c r="DB476" s="1">
        <v>20</v>
      </c>
      <c r="DC476" s="1">
        <v>20.8</v>
      </c>
      <c r="DD476" s="1">
        <v>20.399999999999999</v>
      </c>
      <c r="DE476" s="1">
        <v>20.5</v>
      </c>
      <c r="DF476" s="1">
        <v>19.8</v>
      </c>
      <c r="DG476" s="1">
        <v>20.2</v>
      </c>
      <c r="DH476" s="1">
        <v>21</v>
      </c>
      <c r="DI476" s="1">
        <v>20.100000000000001</v>
      </c>
      <c r="DJ476" s="1">
        <v>18.899999999999999</v>
      </c>
      <c r="DK476" s="1">
        <v>20.5</v>
      </c>
      <c r="DL476" s="1">
        <v>19.7</v>
      </c>
      <c r="DM476" s="1">
        <v>20.8</v>
      </c>
      <c r="DN476" s="1">
        <v>19.899999999999999</v>
      </c>
      <c r="DO476" s="1">
        <v>19.8</v>
      </c>
      <c r="DP476" s="1">
        <v>20.5</v>
      </c>
      <c r="DQ476" s="1">
        <v>20.100000000000001</v>
      </c>
      <c r="DR476" s="1">
        <v>19.7</v>
      </c>
      <c r="DS476" s="1">
        <v>19.600000000000001</v>
      </c>
      <c r="DT476" s="1">
        <v>21</v>
      </c>
      <c r="DU476" s="1">
        <v>19.8</v>
      </c>
      <c r="DV476" s="1">
        <v>19.5</v>
      </c>
      <c r="DW476" s="1">
        <v>22.2</v>
      </c>
      <c r="DX476" s="1">
        <v>20.7</v>
      </c>
      <c r="DY476" s="1">
        <v>20.6</v>
      </c>
      <c r="DZ476" s="1">
        <v>19.2</v>
      </c>
      <c r="EA476" s="1">
        <v>21.6</v>
      </c>
      <c r="EB476" s="1">
        <v>21.9</v>
      </c>
      <c r="EC476" s="1">
        <v>21.1</v>
      </c>
      <c r="ED476" s="1">
        <v>22.2</v>
      </c>
      <c r="EE476" s="1">
        <v>21.6</v>
      </c>
      <c r="EF476" s="1">
        <v>21.4</v>
      </c>
      <c r="EG476" s="1">
        <v>20.9</v>
      </c>
      <c r="EH476" s="1">
        <v>19.5</v>
      </c>
      <c r="EI476" s="1">
        <v>19.399999999999999</v>
      </c>
      <c r="EJ476" s="1">
        <v>21.7</v>
      </c>
      <c r="EK476" s="1">
        <v>21</v>
      </c>
      <c r="EL476" s="1">
        <v>20.5</v>
      </c>
      <c r="EM476" s="1">
        <v>20.6</v>
      </c>
      <c r="EN476" s="1">
        <v>18.2</v>
      </c>
      <c r="EO476" s="1">
        <v>19.8</v>
      </c>
      <c r="EP476" s="1">
        <v>20.2</v>
      </c>
      <c r="EQ476" s="1">
        <v>20</v>
      </c>
      <c r="ER476" s="1">
        <v>19.7</v>
      </c>
      <c r="ES476" s="1">
        <v>19</v>
      </c>
      <c r="ET476" s="1">
        <v>19.3</v>
      </c>
      <c r="EU476" s="1">
        <v>21</v>
      </c>
      <c r="EV476" s="1">
        <v>18.8</v>
      </c>
      <c r="EW476" s="1">
        <v>20.7</v>
      </c>
      <c r="EX476" s="1">
        <v>18.7</v>
      </c>
      <c r="EY476" s="1">
        <v>20.5</v>
      </c>
      <c r="EZ476" s="1">
        <v>20.3</v>
      </c>
      <c r="FA476" s="1">
        <v>19</v>
      </c>
      <c r="FB476" s="1">
        <v>20.100000000000001</v>
      </c>
      <c r="FC476" s="1">
        <v>19.8</v>
      </c>
      <c r="FD476" s="1">
        <v>20.2</v>
      </c>
      <c r="FE476" s="1">
        <v>19.600000000000001</v>
      </c>
      <c r="FF476" s="1">
        <v>19.5</v>
      </c>
      <c r="FG476" s="1">
        <v>20.5</v>
      </c>
      <c r="FH476" s="1">
        <v>19.5</v>
      </c>
      <c r="FI476" s="1">
        <v>20.7</v>
      </c>
      <c r="FJ476" s="1">
        <v>20</v>
      </c>
      <c r="FK476" s="1">
        <v>19.600000000000001</v>
      </c>
      <c r="FL476" s="1">
        <v>20.100000000000001</v>
      </c>
      <c r="FM476" s="1">
        <v>19.7</v>
      </c>
      <c r="FN476" s="1">
        <v>20.6</v>
      </c>
      <c r="FO476" s="1">
        <v>19.899999999999999</v>
      </c>
      <c r="FP476" s="1">
        <v>20.3</v>
      </c>
      <c r="FQ476" s="1">
        <v>20.399999999999999</v>
      </c>
      <c r="FR476" s="1">
        <v>20</v>
      </c>
      <c r="FS476" s="1">
        <v>19.8</v>
      </c>
      <c r="FT476" s="1">
        <v>18.7</v>
      </c>
      <c r="FU476" s="1">
        <v>20.100000000000001</v>
      </c>
      <c r="FV476" s="1">
        <v>20</v>
      </c>
      <c r="FW476" s="1">
        <v>19.100000000000001</v>
      </c>
      <c r="FX476" s="1">
        <v>20.5</v>
      </c>
      <c r="FY476" s="1">
        <v>19.100000000000001</v>
      </c>
      <c r="FZ476" s="1">
        <v>21.1</v>
      </c>
      <c r="GA476" s="1">
        <v>20.5</v>
      </c>
      <c r="GB476" s="1">
        <v>20</v>
      </c>
      <c r="GC476" s="1">
        <v>18.2</v>
      </c>
      <c r="GD476" s="1">
        <v>20.399999999999999</v>
      </c>
      <c r="GE476" s="1">
        <v>19.5</v>
      </c>
      <c r="GF476" s="1">
        <v>20.3</v>
      </c>
      <c r="GG476" s="1">
        <v>19.7</v>
      </c>
      <c r="GH476" s="1">
        <v>19</v>
      </c>
      <c r="GI476" s="1">
        <v>20.5</v>
      </c>
      <c r="GJ476" s="1">
        <v>20.399999999999999</v>
      </c>
      <c r="GK476" s="1">
        <v>20.6</v>
      </c>
      <c r="GL476" s="1">
        <v>18.8</v>
      </c>
      <c r="GM476" s="1">
        <v>19.2</v>
      </c>
      <c r="GN476" s="1">
        <v>18.7</v>
      </c>
      <c r="GO476" s="1">
        <v>20.2</v>
      </c>
      <c r="GP476" s="1">
        <v>18.100000000000001</v>
      </c>
      <c r="GQ476" s="1">
        <v>18.8</v>
      </c>
      <c r="GR476" s="1">
        <v>19.7</v>
      </c>
      <c r="GS476" s="1">
        <v>20.2</v>
      </c>
      <c r="GT476" s="1">
        <v>19.5</v>
      </c>
      <c r="GU476" s="1">
        <v>20.5</v>
      </c>
      <c r="GV476" s="1">
        <v>19.399999999999999</v>
      </c>
      <c r="GW476" s="1">
        <v>18.3</v>
      </c>
      <c r="GX476" s="1">
        <v>17.5</v>
      </c>
      <c r="GY476" s="1">
        <v>18.8</v>
      </c>
      <c r="GZ476" s="1">
        <v>19.8</v>
      </c>
      <c r="HA476" s="1">
        <v>19.100000000000001</v>
      </c>
      <c r="HB476" s="1">
        <v>19</v>
      </c>
      <c r="HC476" s="1">
        <v>20.5</v>
      </c>
      <c r="HD476" s="1">
        <v>20.5</v>
      </c>
      <c r="HE476" s="1">
        <v>19.3</v>
      </c>
      <c r="HF476" s="1">
        <v>19.7</v>
      </c>
      <c r="HG476" s="1">
        <v>18.5</v>
      </c>
      <c r="HH476" s="1">
        <v>20.100000000000001</v>
      </c>
      <c r="HI476" s="1">
        <v>19.7</v>
      </c>
      <c r="HJ476" s="1">
        <v>19.2</v>
      </c>
      <c r="HK476" s="1">
        <v>19.2</v>
      </c>
      <c r="HL476" s="1">
        <v>18.2</v>
      </c>
      <c r="HM476" s="1">
        <v>18.7</v>
      </c>
      <c r="HN476" s="1">
        <v>19.2</v>
      </c>
      <c r="HO476" s="1">
        <v>20.399999999999999</v>
      </c>
      <c r="HP476" s="1">
        <v>19.899999999999999</v>
      </c>
      <c r="HQ476" s="1">
        <v>17</v>
      </c>
      <c r="HR476" s="1">
        <v>17.2</v>
      </c>
      <c r="HS476" s="1">
        <v>21.4</v>
      </c>
      <c r="HT476" s="1">
        <v>20.3</v>
      </c>
      <c r="HU476" s="1">
        <v>18.399999999999999</v>
      </c>
      <c r="HV476" s="1">
        <v>18.2</v>
      </c>
      <c r="HW476" s="1">
        <v>20.9</v>
      </c>
      <c r="HX476" s="1">
        <v>18.3</v>
      </c>
      <c r="HY476" s="1">
        <v>19.399999999999999</v>
      </c>
      <c r="HZ476" s="1">
        <v>18.2</v>
      </c>
      <c r="IA476" s="1">
        <v>17.399999999999999</v>
      </c>
      <c r="IB476" s="1">
        <v>19.399999999999999</v>
      </c>
      <c r="IC476" s="1">
        <v>19.7</v>
      </c>
      <c r="ID476" s="1">
        <v>19.399999999999999</v>
      </c>
      <c r="IE476" s="1">
        <v>17.5</v>
      </c>
      <c r="IF476" s="1">
        <v>19.7</v>
      </c>
      <c r="IG476" s="1">
        <v>17</v>
      </c>
      <c r="IH476" s="1">
        <v>15.8</v>
      </c>
      <c r="II476" s="1">
        <v>17.3</v>
      </c>
      <c r="IJ476" s="1">
        <v>17.3</v>
      </c>
      <c r="IK476" s="1">
        <v>16.5</v>
      </c>
      <c r="IL476" s="1">
        <v>18</v>
      </c>
      <c r="IM476" s="1">
        <v>16.600000000000001</v>
      </c>
      <c r="IN476" s="1">
        <v>18.899999999999999</v>
      </c>
      <c r="IO476" s="1">
        <v>17.8</v>
      </c>
      <c r="IP476" s="1">
        <v>17.399999999999999</v>
      </c>
      <c r="IQ476" s="1">
        <v>20.6</v>
      </c>
      <c r="IR476" s="1">
        <v>21.2</v>
      </c>
      <c r="IS476" s="1">
        <v>18.8</v>
      </c>
      <c r="IT476" s="1">
        <v>17.899999999999999</v>
      </c>
      <c r="IU476" s="1">
        <v>21.6</v>
      </c>
      <c r="IV476" s="1">
        <v>21</v>
      </c>
      <c r="IW476" s="1">
        <v>19.399999999999999</v>
      </c>
      <c r="IX476" s="1">
        <v>17.8</v>
      </c>
      <c r="IY476" s="1">
        <v>19.3</v>
      </c>
      <c r="IZ476" s="1">
        <v>18.100000000000001</v>
      </c>
      <c r="JA476" s="1">
        <v>20.3</v>
      </c>
      <c r="JB476" s="1">
        <v>21.3</v>
      </c>
      <c r="JC476" s="1">
        <v>20.3</v>
      </c>
      <c r="JD476" s="1">
        <v>20.399999999999999</v>
      </c>
      <c r="JE476" s="1">
        <v>21.2</v>
      </c>
      <c r="JF476" s="1">
        <v>20.7</v>
      </c>
      <c r="JG476" s="1">
        <v>20.3</v>
      </c>
      <c r="JH476" s="1">
        <v>21.7</v>
      </c>
      <c r="JI476" s="1">
        <v>19.8</v>
      </c>
      <c r="JJ476" s="1">
        <v>18.899999999999999</v>
      </c>
      <c r="JK476" s="1">
        <v>18.5</v>
      </c>
      <c r="JL476" s="1">
        <v>17.100000000000001</v>
      </c>
      <c r="JM476" s="1">
        <v>19.2</v>
      </c>
      <c r="JN476" s="1">
        <v>20.3</v>
      </c>
      <c r="JO476" s="1">
        <v>18.899999999999999</v>
      </c>
      <c r="JP476" s="1">
        <v>17.899999999999999</v>
      </c>
      <c r="JQ476" s="1">
        <v>19.2</v>
      </c>
      <c r="JR476" s="1">
        <v>21.3</v>
      </c>
      <c r="JS476" s="1">
        <v>18.7</v>
      </c>
      <c r="JT476" s="1">
        <v>20.6</v>
      </c>
      <c r="JU476" s="1">
        <v>19</v>
      </c>
      <c r="JV476" s="1">
        <v>17.3</v>
      </c>
      <c r="JW476" s="1">
        <v>19.8</v>
      </c>
      <c r="JX476" s="1">
        <v>20</v>
      </c>
      <c r="JY476" s="1">
        <v>19.2</v>
      </c>
      <c r="JZ476" s="1">
        <v>19.5</v>
      </c>
      <c r="KA476" s="1">
        <v>20.3</v>
      </c>
      <c r="KB476" s="1">
        <v>20</v>
      </c>
      <c r="KC476" s="1">
        <v>20.399999999999999</v>
      </c>
      <c r="KD476" s="1">
        <v>17.8</v>
      </c>
      <c r="KE476" s="1">
        <v>20.3</v>
      </c>
      <c r="KF476" s="1">
        <v>20.399999999999999</v>
      </c>
      <c r="KG476" s="1">
        <v>20.100000000000001</v>
      </c>
      <c r="KH476" s="1">
        <v>19</v>
      </c>
      <c r="KI476" s="1">
        <v>19.7</v>
      </c>
      <c r="KJ476" s="1">
        <v>19.2</v>
      </c>
      <c r="KK476" s="1">
        <v>19.8</v>
      </c>
      <c r="KL476" s="1">
        <v>17.8</v>
      </c>
      <c r="KM476" s="1">
        <v>18.899999999999999</v>
      </c>
      <c r="KN476" s="1">
        <v>19.399999999999999</v>
      </c>
      <c r="KO476" s="1">
        <v>19.3</v>
      </c>
      <c r="KP476" s="1">
        <v>19.899999999999999</v>
      </c>
      <c r="KQ476" s="1">
        <v>19.399999999999999</v>
      </c>
      <c r="KR476" s="1">
        <v>19.2</v>
      </c>
      <c r="KS476" s="1">
        <v>20</v>
      </c>
      <c r="KT476" s="1">
        <v>19.5</v>
      </c>
      <c r="KU476" s="1">
        <v>20.7</v>
      </c>
      <c r="KV476" s="1">
        <v>20.7</v>
      </c>
      <c r="KW476" s="1">
        <v>65535</v>
      </c>
      <c r="KX476" s="1">
        <v>65535</v>
      </c>
      <c r="KY476" s="1">
        <v>65535</v>
      </c>
      <c r="KZ476" s="1">
        <v>65535</v>
      </c>
      <c r="LA476" s="1">
        <v>65535</v>
      </c>
      <c r="LB476" s="1">
        <v>65535</v>
      </c>
      <c r="LC476" s="1">
        <v>65535</v>
      </c>
      <c r="LD476" s="1">
        <v>65535</v>
      </c>
      <c r="LE476" s="1">
        <v>65535</v>
      </c>
      <c r="LF476" s="1">
        <v>65535</v>
      </c>
      <c r="LG476" s="1">
        <v>65535</v>
      </c>
      <c r="LH476" s="1">
        <v>65535</v>
      </c>
      <c r="LI476" s="1">
        <v>65535</v>
      </c>
      <c r="LJ476" s="1">
        <v>65535</v>
      </c>
      <c r="LK476" s="1">
        <v>65535</v>
      </c>
      <c r="LL476" s="1">
        <v>65535</v>
      </c>
      <c r="LM476" s="1">
        <v>65535</v>
      </c>
      <c r="LN476" s="1">
        <v>65535</v>
      </c>
      <c r="LO476" s="1">
        <v>65535</v>
      </c>
      <c r="LP476" s="1">
        <v>65535</v>
      </c>
      <c r="LQ476" s="1">
        <v>65535</v>
      </c>
      <c r="LR476" s="1">
        <v>65535</v>
      </c>
      <c r="LS476" s="1">
        <v>65535</v>
      </c>
      <c r="LT476" s="1">
        <v>65535</v>
      </c>
      <c r="LU476" s="1">
        <v>65535</v>
      </c>
      <c r="LV476" s="1">
        <v>65535</v>
      </c>
      <c r="LW476" s="1">
        <v>65535</v>
      </c>
      <c r="LX476" s="1">
        <v>65535</v>
      </c>
      <c r="LY476" s="1">
        <v>65535</v>
      </c>
      <c r="LZ476" s="1">
        <v>65535</v>
      </c>
      <c r="MA476" s="1">
        <v>65535</v>
      </c>
      <c r="MB476" s="1">
        <v>65535</v>
      </c>
      <c r="MC476" s="1">
        <v>65535</v>
      </c>
      <c r="MD476" s="1">
        <v>65535</v>
      </c>
      <c r="ME476" s="1">
        <v>65535</v>
      </c>
      <c r="MF476" s="1">
        <v>65535</v>
      </c>
      <c r="MG476" s="1">
        <v>65535</v>
      </c>
      <c r="MH476" s="1">
        <v>65535</v>
      </c>
      <c r="MI476" s="1">
        <v>65535</v>
      </c>
      <c r="MJ476" s="1">
        <v>65535</v>
      </c>
      <c r="MK476" s="1">
        <v>65535</v>
      </c>
      <c r="ML476" s="1">
        <v>65535</v>
      </c>
      <c r="MM476" s="1">
        <v>65535</v>
      </c>
      <c r="MN476" s="1">
        <v>65535</v>
      </c>
      <c r="MO476" s="1">
        <v>65535</v>
      </c>
      <c r="MP476" s="1">
        <v>65535</v>
      </c>
      <c r="MQ476" s="1">
        <v>65535</v>
      </c>
      <c r="MR476" s="1">
        <v>65535</v>
      </c>
      <c r="MS476" s="1">
        <v>65535</v>
      </c>
      <c r="MT476" s="1">
        <v>65535</v>
      </c>
      <c r="MU476" s="1">
        <v>65535</v>
      </c>
      <c r="MV476" s="1">
        <v>65535</v>
      </c>
      <c r="MW476" s="1">
        <v>65535</v>
      </c>
      <c r="MX476" s="1">
        <v>65535</v>
      </c>
      <c r="MY476" s="1">
        <v>65535</v>
      </c>
      <c r="MZ476" s="1">
        <v>65535</v>
      </c>
      <c r="NA476" s="1">
        <v>65535</v>
      </c>
      <c r="NB476" s="1">
        <v>65535</v>
      </c>
      <c r="NC476" s="1">
        <v>65535</v>
      </c>
      <c r="ND476" s="1">
        <v>65535</v>
      </c>
      <c r="NE476" s="1">
        <v>65535</v>
      </c>
      <c r="NF476" s="1">
        <v>65535</v>
      </c>
      <c r="NG476" s="1">
        <v>65535</v>
      </c>
      <c r="NH476" s="1">
        <v>65535</v>
      </c>
      <c r="NI476" s="1">
        <v>65535</v>
      </c>
      <c r="NJ476" s="6">
        <f t="shared" si="416"/>
        <v>0.967741935483871</v>
      </c>
      <c r="NK476" s="3">
        <f t="shared" si="417"/>
        <v>0.9642857142857143</v>
      </c>
      <c r="NL476" s="3">
        <f t="shared" si="418"/>
        <v>1</v>
      </c>
      <c r="NM476" s="3">
        <f t="shared" si="419"/>
        <v>1</v>
      </c>
      <c r="NN476" s="3">
        <f t="shared" si="420"/>
        <v>1</v>
      </c>
      <c r="NO476" s="3">
        <f t="shared" si="421"/>
        <v>1</v>
      </c>
      <c r="NP476" s="3">
        <f t="shared" si="422"/>
        <v>1</v>
      </c>
      <c r="NQ476" s="3">
        <f t="shared" si="423"/>
        <v>1</v>
      </c>
      <c r="NR476" s="3">
        <f t="shared" si="424"/>
        <v>1</v>
      </c>
      <c r="NS476" s="3">
        <f t="shared" si="425"/>
        <v>0.87096774193548387</v>
      </c>
      <c r="NT476" s="3">
        <f t="shared" si="426"/>
        <v>0</v>
      </c>
      <c r="NU476" s="3">
        <f t="shared" si="427"/>
        <v>0</v>
      </c>
      <c r="NV476" s="3">
        <f t="shared" si="428"/>
        <v>0.81643835616438354</v>
      </c>
      <c r="NW476" s="5">
        <f t="shared" si="429"/>
        <v>19.576666666666664</v>
      </c>
      <c r="NX476" s="1">
        <f t="shared" si="430"/>
        <v>20.640740740740739</v>
      </c>
      <c r="NY476" s="1">
        <f t="shared" si="431"/>
        <v>20.49677419354839</v>
      </c>
      <c r="NZ476" s="1">
        <f t="shared" si="432"/>
        <v>20.256666666666668</v>
      </c>
      <c r="OA476" s="1">
        <f t="shared" si="433"/>
        <v>20.267741935483869</v>
      </c>
      <c r="OB476" s="1">
        <f t="shared" si="434"/>
        <v>19.920000000000002</v>
      </c>
      <c r="OC476" s="1">
        <f t="shared" si="435"/>
        <v>19.387096774193552</v>
      </c>
      <c r="OD476" s="1">
        <f t="shared" si="436"/>
        <v>18.509677419354837</v>
      </c>
      <c r="OE476" s="1">
        <f t="shared" si="437"/>
        <v>19.690000000000001</v>
      </c>
      <c r="OF476" s="1">
        <f t="shared" si="438"/>
        <v>19.540740740740738</v>
      </c>
      <c r="OG476" s="1" t="e">
        <f t="shared" si="439"/>
        <v>#N/A</v>
      </c>
      <c r="OH476" s="1" t="e">
        <f t="shared" si="440"/>
        <v>#N/A</v>
      </c>
      <c r="OI476" s="111" t="e">
        <f>NA()</f>
        <v>#N/A</v>
      </c>
      <c r="OJ476" s="112" t="e">
        <f>NA()</f>
        <v>#N/A</v>
      </c>
      <c r="OK476" s="112" t="e">
        <f>NA()</f>
        <v>#N/A</v>
      </c>
      <c r="OL476" s="112" t="e">
        <f>NA()</f>
        <v>#N/A</v>
      </c>
      <c r="OM476" s="112" t="e">
        <f>NA()</f>
        <v>#N/A</v>
      </c>
      <c r="ON476" s="112" t="e">
        <f>NA()</f>
        <v>#N/A</v>
      </c>
      <c r="OO476" s="112" t="e">
        <f>NA()</f>
        <v>#N/A</v>
      </c>
      <c r="OP476" s="112" t="e">
        <f>NA()</f>
        <v>#N/A</v>
      </c>
      <c r="OQ476" s="112" t="e">
        <f>NA()</f>
        <v>#N/A</v>
      </c>
      <c r="OR476" s="112" t="e">
        <f>NA()</f>
        <v>#N/A</v>
      </c>
      <c r="OS476" s="112" t="e">
        <f>NA()</f>
        <v>#N/A</v>
      </c>
      <c r="OT476" s="112" t="e">
        <f>NA()</f>
        <v>#N/A</v>
      </c>
      <c r="OU476" s="5" t="e">
        <f t="shared" si="392"/>
        <v>#N/A</v>
      </c>
      <c r="OV476" s="1" t="e">
        <f t="shared" si="393"/>
        <v>#N/A</v>
      </c>
      <c r="OW476" s="1" t="e">
        <f t="shared" si="394"/>
        <v>#N/A</v>
      </c>
      <c r="OX476" s="1" t="e">
        <f t="shared" si="395"/>
        <v>#N/A</v>
      </c>
      <c r="OY476" s="1" t="e">
        <f t="shared" si="396"/>
        <v>#N/A</v>
      </c>
      <c r="OZ476" s="1" t="e">
        <f t="shared" si="397"/>
        <v>#N/A</v>
      </c>
      <c r="PA476" s="1" t="e">
        <f t="shared" si="398"/>
        <v>#N/A</v>
      </c>
      <c r="PB476" s="1" t="e">
        <f t="shared" si="399"/>
        <v>#N/A</v>
      </c>
      <c r="PC476" s="1" t="e">
        <f t="shared" si="400"/>
        <v>#N/A</v>
      </c>
      <c r="PD476" s="1" t="e">
        <f t="shared" si="401"/>
        <v>#N/A</v>
      </c>
      <c r="PE476" s="1" t="e">
        <f t="shared" si="402"/>
        <v>#N/A</v>
      </c>
      <c r="PF476" s="1" t="e">
        <f t="shared" si="403"/>
        <v>#N/A</v>
      </c>
      <c r="PG476" s="111" t="e">
        <f>NA()</f>
        <v>#N/A</v>
      </c>
      <c r="PH476" s="112" t="e">
        <f>NA()</f>
        <v>#N/A</v>
      </c>
      <c r="PI476" s="112" t="e">
        <f>NA()</f>
        <v>#N/A</v>
      </c>
      <c r="PJ476" s="112" t="e">
        <f>NA()</f>
        <v>#N/A</v>
      </c>
      <c r="PK476" s="112" t="e">
        <f>NA()</f>
        <v>#N/A</v>
      </c>
      <c r="PL476" s="112" t="e">
        <f>NA()</f>
        <v>#N/A</v>
      </c>
      <c r="PM476" s="112" t="e">
        <f>NA()</f>
        <v>#N/A</v>
      </c>
      <c r="PN476" s="112" t="e">
        <f>NA()</f>
        <v>#N/A</v>
      </c>
      <c r="PO476" s="112" t="e">
        <f>NA()</f>
        <v>#N/A</v>
      </c>
      <c r="PP476" s="112" t="e">
        <f>NA()</f>
        <v>#N/A</v>
      </c>
      <c r="PQ476" s="112" t="e">
        <f>NA()</f>
        <v>#N/A</v>
      </c>
      <c r="PR476" s="137" t="e">
        <f>NA()</f>
        <v>#N/A</v>
      </c>
      <c r="PS476" s="5">
        <f t="array" ref="PS476">+IF(ISERROR($NW476)=FALSE,MIN(IF($H476:$AL476&lt;65534,$H476:$AL476,"")),NA())</f>
        <v>15.9</v>
      </c>
      <c r="PT476" s="1">
        <f t="array" ref="PT476">+IF(ISERROR($NX476)=FALSE,MIN(IF($AM476:$BN476&lt;65534,$AM476:$BN476,"")),NA())</f>
        <v>17.8</v>
      </c>
      <c r="PU476" s="1">
        <f t="array" ref="PU476">+IF(ISERROR($NY476)=FALSE,MIN(IF($BP476:$CT476&lt;65534,$BP476:$CT476,"")),NA())</f>
        <v>18.899999999999999</v>
      </c>
      <c r="PV476" s="1">
        <f t="array" ref="PV476">+IF(ISERROR($NZ476)=FALSE,MIN(IF($CU476:$DX476&lt;65534,$CU476:$DX476,"")),NA())</f>
        <v>18.899999999999999</v>
      </c>
      <c r="PW476" s="1">
        <f t="array" ref="PW476">+IF(ISERROR($OA476)=FALSE,MIN(IF($DY476:$FC476&lt;65534,$DY476:$FC476,"")),NA())</f>
        <v>18.2</v>
      </c>
      <c r="PX476" s="1">
        <f t="array" ref="PX476">+IF(ISERROR($OB476)=FALSE,MIN(IF($FD476:$GG476&lt;65534,$FD476:$GG476,"")),NA())</f>
        <v>18.2</v>
      </c>
      <c r="PY476" s="1">
        <f t="array" ref="PY476">+IF(ISERROR($OC476)=FALSE,MIN(IF($GH476:$HL476&lt;65534,$GH476:$HL476,"")),NA())</f>
        <v>17.5</v>
      </c>
      <c r="PZ476" s="1">
        <f t="array" ref="PZ476">+IF(ISERROR($OD476)=FALSE,MIN(IF($HM476:$IQ476&lt;65534,$HM476:$IQ476,"")),NA())</f>
        <v>15.8</v>
      </c>
      <c r="QA476" s="1">
        <f t="array" ref="QA476">+IF(ISERROR($OE476)=FALSE,MIN(IF($IR476:$JU476&lt;65534,$IR476:$JU476,"")),NA())</f>
        <v>17.100000000000001</v>
      </c>
      <c r="QB476" s="1">
        <f t="array" ref="QB476">+IF(ISERROR($OF476)=FALSE,MIN(IF($JV476:$KZ476&lt;65534,$JV476:$KZ476,"")),NA())</f>
        <v>17.3</v>
      </c>
      <c r="QC476" s="1" t="e">
        <f t="array" ref="QC476">+IF(ISERROR($OG476)=FALSE,MIN(IF($LA476:$MD476&lt;65534,$LA476:$MD476,"")),NA())</f>
        <v>#N/A</v>
      </c>
      <c r="QD476" s="1" t="e">
        <f t="array" ref="QD476">+IF(ISERROR($OH476)=FALSE,MIN(IF($ME476:$NI476&lt;65534,$ME476:$NI476,"")),NA())</f>
        <v>#N/A</v>
      </c>
      <c r="QE476" s="5" t="e">
        <f t="shared" si="404"/>
        <v>#N/A</v>
      </c>
      <c r="QF476" s="1" t="e">
        <f t="shared" si="405"/>
        <v>#N/A</v>
      </c>
      <c r="QG476" s="1" t="e">
        <f t="shared" si="406"/>
        <v>#N/A</v>
      </c>
      <c r="QH476" s="1" t="e">
        <f t="shared" si="407"/>
        <v>#N/A</v>
      </c>
      <c r="QI476" s="1" t="e">
        <f t="shared" si="408"/>
        <v>#N/A</v>
      </c>
      <c r="QJ476" s="1" t="e">
        <f t="shared" si="409"/>
        <v>#N/A</v>
      </c>
      <c r="QK476" s="1" t="e">
        <f t="shared" si="410"/>
        <v>#N/A</v>
      </c>
      <c r="QL476" s="1" t="e">
        <f t="shared" si="411"/>
        <v>#N/A</v>
      </c>
      <c r="QM476" s="1" t="e">
        <f t="shared" si="412"/>
        <v>#N/A</v>
      </c>
      <c r="QN476" s="1" t="e">
        <f t="shared" si="413"/>
        <v>#N/A</v>
      </c>
      <c r="QO476" s="1" t="e">
        <f t="shared" si="414"/>
        <v>#N/A</v>
      </c>
      <c r="QP476" s="1" t="e">
        <f t="shared" si="415"/>
        <v>#N/A</v>
      </c>
      <c r="QQ476" s="5" t="s">
        <v>893</v>
      </c>
    </row>
    <row r="477" spans="1:459" s="1" customFormat="1" x14ac:dyDescent="0.2">
      <c r="A477" s="107">
        <v>26075120</v>
      </c>
      <c r="B477" s="108">
        <v>-76.185694444444451</v>
      </c>
      <c r="C477" s="108">
        <v>3.3140555555555555</v>
      </c>
      <c r="D477" s="109">
        <v>1615</v>
      </c>
      <c r="E477" s="110" t="s">
        <v>834</v>
      </c>
      <c r="F477" s="110" t="s">
        <v>835</v>
      </c>
      <c r="G477" s="110" t="s">
        <v>28</v>
      </c>
      <c r="H477" s="1">
        <v>65535</v>
      </c>
      <c r="I477" s="1">
        <v>17.399999999999999</v>
      </c>
      <c r="J477" s="1">
        <v>17.899999999999999</v>
      </c>
      <c r="K477" s="1">
        <v>18.5</v>
      </c>
      <c r="L477" s="1">
        <v>17.8</v>
      </c>
      <c r="M477" s="1">
        <v>18.5</v>
      </c>
      <c r="N477" s="1">
        <v>17.600000000000001</v>
      </c>
      <c r="O477" s="1">
        <v>16.600000000000001</v>
      </c>
      <c r="P477" s="1">
        <v>16.100000000000001</v>
      </c>
      <c r="Q477" s="1">
        <v>16.5</v>
      </c>
      <c r="R477" s="1">
        <v>16.7</v>
      </c>
      <c r="S477" s="1">
        <v>16.600000000000001</v>
      </c>
      <c r="T477" s="1">
        <v>16.600000000000001</v>
      </c>
      <c r="U477" s="1">
        <v>16.899999999999999</v>
      </c>
      <c r="V477" s="1">
        <v>17.3</v>
      </c>
      <c r="W477" s="1">
        <v>18.3</v>
      </c>
      <c r="X477" s="1">
        <v>17.3</v>
      </c>
      <c r="Y477" s="1">
        <v>18.3</v>
      </c>
      <c r="Z477" s="1">
        <v>18.600000000000001</v>
      </c>
      <c r="AA477" s="1">
        <v>18.3</v>
      </c>
      <c r="AB477" s="1">
        <v>17.399999999999999</v>
      </c>
      <c r="AC477" s="1">
        <v>18.399999999999999</v>
      </c>
      <c r="AD477" s="1">
        <v>18.100000000000001</v>
      </c>
      <c r="AE477" s="1">
        <v>17.899999999999999</v>
      </c>
      <c r="AF477" s="1">
        <v>18.8</v>
      </c>
      <c r="AG477" s="1">
        <v>19</v>
      </c>
      <c r="AH477" s="1">
        <v>18.5</v>
      </c>
      <c r="AI477" s="1">
        <v>18.100000000000001</v>
      </c>
      <c r="AJ477" s="1">
        <v>16.2</v>
      </c>
      <c r="AK477" s="1">
        <v>18.3</v>
      </c>
      <c r="AL477" s="1">
        <v>17.5</v>
      </c>
      <c r="AM477" s="1">
        <v>65535</v>
      </c>
      <c r="AN477" s="1">
        <v>16.899999999999999</v>
      </c>
      <c r="AO477" s="1">
        <v>17.8</v>
      </c>
      <c r="AP477" s="1">
        <v>18.3</v>
      </c>
      <c r="AQ477" s="1">
        <v>18.600000000000001</v>
      </c>
      <c r="AR477" s="1">
        <v>18.7</v>
      </c>
      <c r="AS477" s="1">
        <v>18</v>
      </c>
      <c r="AT477" s="1">
        <v>16.399999999999999</v>
      </c>
      <c r="AU477" s="1">
        <v>17.899999999999999</v>
      </c>
      <c r="AV477" s="1">
        <v>17.100000000000001</v>
      </c>
      <c r="AW477" s="1">
        <v>18.2</v>
      </c>
      <c r="AX477" s="1">
        <v>18.600000000000001</v>
      </c>
      <c r="AY477" s="1">
        <v>18.8</v>
      </c>
      <c r="AZ477" s="1">
        <v>18.399999999999999</v>
      </c>
      <c r="BA477" s="1">
        <v>18.600000000000001</v>
      </c>
      <c r="BB477" s="1">
        <v>18.100000000000001</v>
      </c>
      <c r="BC477" s="1">
        <v>18.600000000000001</v>
      </c>
      <c r="BD477" s="1">
        <v>17.899999999999999</v>
      </c>
      <c r="BE477" s="1">
        <v>17.899999999999999</v>
      </c>
      <c r="BF477" s="1">
        <v>17.2</v>
      </c>
      <c r="BG477" s="1">
        <v>18.2</v>
      </c>
      <c r="BH477" s="1">
        <v>17.899999999999999</v>
      </c>
      <c r="BI477" s="1">
        <v>18.3</v>
      </c>
      <c r="BJ477" s="1">
        <v>16.600000000000001</v>
      </c>
      <c r="BK477" s="1">
        <v>16.899999999999999</v>
      </c>
      <c r="BL477" s="1">
        <v>17.5</v>
      </c>
      <c r="BM477" s="1">
        <v>16.2</v>
      </c>
      <c r="BN477" s="1">
        <v>16.899999999999999</v>
      </c>
      <c r="BO477" s="102"/>
      <c r="BP477" s="1">
        <v>17.7</v>
      </c>
      <c r="BQ477" s="1">
        <v>16.5</v>
      </c>
      <c r="BR477" s="1">
        <v>18.100000000000001</v>
      </c>
      <c r="BS477" s="1">
        <v>17.2</v>
      </c>
      <c r="BT477" s="1">
        <v>17.600000000000001</v>
      </c>
      <c r="BU477" s="1">
        <v>17.7</v>
      </c>
      <c r="BV477" s="1">
        <v>18.600000000000001</v>
      </c>
      <c r="BW477" s="1">
        <v>17.899999999999999</v>
      </c>
      <c r="BX477" s="1">
        <v>19.399999999999999</v>
      </c>
      <c r="BY477" s="1">
        <v>19.3</v>
      </c>
      <c r="BZ477" s="1">
        <v>17.899999999999999</v>
      </c>
      <c r="CA477" s="1">
        <v>18.3</v>
      </c>
      <c r="CB477" s="1">
        <v>17.600000000000001</v>
      </c>
      <c r="CC477" s="1">
        <v>18.5</v>
      </c>
      <c r="CD477" s="1">
        <v>18.3</v>
      </c>
      <c r="CE477" s="1">
        <v>18.5</v>
      </c>
      <c r="CF477" s="1">
        <v>18.600000000000001</v>
      </c>
      <c r="CG477" s="1">
        <v>18.399999999999999</v>
      </c>
      <c r="CH477" s="1">
        <v>16.5</v>
      </c>
      <c r="CI477" s="1">
        <v>16.2</v>
      </c>
      <c r="CJ477" s="1">
        <v>17.7</v>
      </c>
      <c r="CK477" s="1">
        <v>17.5</v>
      </c>
      <c r="CL477" s="1">
        <v>17.100000000000001</v>
      </c>
      <c r="CM477" s="1">
        <v>17.7</v>
      </c>
      <c r="CN477" s="1">
        <v>16.7</v>
      </c>
      <c r="CO477" s="1">
        <v>17.899999999999999</v>
      </c>
      <c r="CP477" s="1">
        <v>18.3</v>
      </c>
      <c r="CQ477" s="1">
        <v>18.8</v>
      </c>
      <c r="CR477" s="1">
        <v>17</v>
      </c>
      <c r="CS477" s="1">
        <v>17.600000000000001</v>
      </c>
      <c r="CT477" s="1">
        <v>18.600000000000001</v>
      </c>
      <c r="CU477" s="1">
        <v>18.600000000000001</v>
      </c>
      <c r="CV477" s="1">
        <v>17</v>
      </c>
      <c r="CW477" s="1">
        <v>16.600000000000001</v>
      </c>
      <c r="CX477" s="1">
        <v>17.100000000000001</v>
      </c>
      <c r="CY477" s="1">
        <v>16.899999999999999</v>
      </c>
      <c r="CZ477" s="1">
        <v>16.2</v>
      </c>
      <c r="DA477" s="1">
        <v>17.5</v>
      </c>
      <c r="DB477" s="1">
        <v>17.8</v>
      </c>
      <c r="DC477" s="1">
        <v>17.3</v>
      </c>
      <c r="DD477" s="1">
        <v>17.5</v>
      </c>
      <c r="DE477" s="1">
        <v>17.399999999999999</v>
      </c>
      <c r="DF477" s="1">
        <v>16.7</v>
      </c>
      <c r="DG477" s="1">
        <v>18.399999999999999</v>
      </c>
      <c r="DH477" s="1">
        <v>17.8</v>
      </c>
      <c r="DI477" s="1">
        <v>16</v>
      </c>
      <c r="DJ477" s="1">
        <v>17.2</v>
      </c>
      <c r="DK477" s="1">
        <v>17.899999999999999</v>
      </c>
      <c r="DL477" s="1">
        <v>16.8</v>
      </c>
      <c r="DM477" s="1">
        <v>17.7</v>
      </c>
      <c r="DN477" s="1">
        <v>17.3</v>
      </c>
      <c r="DO477" s="1">
        <v>16.7</v>
      </c>
      <c r="DP477" s="1">
        <v>16.899999999999999</v>
      </c>
      <c r="DQ477" s="1">
        <v>16.7</v>
      </c>
      <c r="DR477" s="1">
        <v>16.5</v>
      </c>
      <c r="DS477" s="1">
        <v>17.3</v>
      </c>
      <c r="DT477" s="1">
        <v>18.100000000000001</v>
      </c>
      <c r="DU477" s="1">
        <v>18.100000000000001</v>
      </c>
      <c r="DV477" s="1">
        <v>18.600000000000001</v>
      </c>
      <c r="DW477" s="1">
        <v>19.100000000000001</v>
      </c>
      <c r="DX477" s="1">
        <v>18.600000000000001</v>
      </c>
      <c r="DY477" s="1">
        <v>18.8</v>
      </c>
      <c r="DZ477" s="1">
        <v>18.399999999999999</v>
      </c>
      <c r="EA477" s="1">
        <v>18.899999999999999</v>
      </c>
      <c r="EB477" s="1">
        <v>18.399999999999999</v>
      </c>
      <c r="EC477" s="1">
        <v>18.8</v>
      </c>
      <c r="ED477" s="1">
        <v>19.600000000000001</v>
      </c>
      <c r="EE477" s="1">
        <v>19.5</v>
      </c>
      <c r="EF477" s="1">
        <v>18</v>
      </c>
      <c r="EG477" s="1">
        <v>17.2</v>
      </c>
      <c r="EH477" s="1">
        <v>17.3</v>
      </c>
      <c r="EI477" s="1">
        <v>17.8</v>
      </c>
      <c r="EJ477" s="1">
        <v>17.899999999999999</v>
      </c>
      <c r="EK477" s="1">
        <v>17.7</v>
      </c>
      <c r="EL477" s="1">
        <v>17.3</v>
      </c>
      <c r="EM477" s="1">
        <v>18.3</v>
      </c>
      <c r="EN477" s="1">
        <v>16.8</v>
      </c>
      <c r="EO477" s="1">
        <v>17.7</v>
      </c>
      <c r="EP477" s="1">
        <v>17.2</v>
      </c>
      <c r="EQ477" s="1">
        <v>16.8</v>
      </c>
      <c r="ER477" s="1">
        <v>16</v>
      </c>
      <c r="ES477" s="1">
        <v>17.5</v>
      </c>
      <c r="ET477" s="1">
        <v>17.399999999999999</v>
      </c>
      <c r="EU477" s="1">
        <v>17.899999999999999</v>
      </c>
      <c r="EV477" s="1">
        <v>16.2</v>
      </c>
      <c r="EW477" s="1">
        <v>18.3</v>
      </c>
      <c r="EX477" s="1">
        <v>16.3</v>
      </c>
      <c r="EY477" s="1">
        <v>17.5</v>
      </c>
      <c r="EZ477" s="1">
        <v>18.2</v>
      </c>
      <c r="FA477" s="1">
        <v>16</v>
      </c>
      <c r="FB477" s="1">
        <v>16.899999999999999</v>
      </c>
      <c r="FC477" s="1">
        <v>16.5</v>
      </c>
      <c r="FD477" s="1">
        <v>17</v>
      </c>
      <c r="FE477" s="1">
        <v>16.5</v>
      </c>
      <c r="FF477" s="1">
        <v>17.5</v>
      </c>
      <c r="FG477" s="1">
        <v>18.399999999999999</v>
      </c>
      <c r="FH477" s="1">
        <v>18.8</v>
      </c>
      <c r="FI477" s="1">
        <v>17.8</v>
      </c>
      <c r="FJ477" s="1">
        <v>16.8</v>
      </c>
      <c r="FK477" s="1">
        <v>16.100000000000001</v>
      </c>
      <c r="FL477" s="1">
        <v>18.100000000000001</v>
      </c>
      <c r="FM477" s="1">
        <v>17.899999999999999</v>
      </c>
      <c r="FN477" s="1">
        <v>17.399999999999999</v>
      </c>
      <c r="FO477" s="1">
        <v>17.399999999999999</v>
      </c>
      <c r="FP477" s="1">
        <v>18.3</v>
      </c>
      <c r="FQ477" s="1">
        <v>18.100000000000001</v>
      </c>
      <c r="FR477" s="1">
        <v>17.8</v>
      </c>
      <c r="FS477" s="1">
        <v>18</v>
      </c>
      <c r="FT477" s="1">
        <v>18.5</v>
      </c>
      <c r="FU477" s="1">
        <v>19.7</v>
      </c>
      <c r="FV477" s="1">
        <v>18.899999999999999</v>
      </c>
      <c r="FW477" s="1">
        <v>18.3</v>
      </c>
      <c r="FX477" s="1">
        <v>18.600000000000001</v>
      </c>
      <c r="FY477" s="1">
        <v>18</v>
      </c>
      <c r="FZ477" s="1">
        <v>18.8</v>
      </c>
      <c r="GA477" s="1">
        <v>17.600000000000001</v>
      </c>
      <c r="GB477" s="1">
        <v>16.899999999999999</v>
      </c>
      <c r="GC477" s="1">
        <v>17.399999999999999</v>
      </c>
      <c r="GD477" s="1">
        <v>18.600000000000001</v>
      </c>
      <c r="GE477" s="1">
        <v>18.5</v>
      </c>
      <c r="GF477" s="1">
        <v>18.8</v>
      </c>
      <c r="GG477" s="1">
        <v>17.899999999999999</v>
      </c>
      <c r="GH477" s="1">
        <v>17.399999999999999</v>
      </c>
      <c r="GI477" s="1">
        <v>17.100000000000001</v>
      </c>
      <c r="GJ477" s="1">
        <v>17.3</v>
      </c>
      <c r="GK477" s="1">
        <v>17.600000000000001</v>
      </c>
      <c r="GL477" s="1">
        <v>16.899999999999999</v>
      </c>
      <c r="GM477" s="1">
        <v>16.600000000000001</v>
      </c>
      <c r="GN477" s="1">
        <v>17.600000000000001</v>
      </c>
      <c r="GO477" s="1">
        <v>17.899999999999999</v>
      </c>
      <c r="GP477" s="1">
        <v>16.3</v>
      </c>
      <c r="GQ477" s="1">
        <v>17.2</v>
      </c>
      <c r="GR477" s="1">
        <v>17.5</v>
      </c>
      <c r="GS477" s="1">
        <v>17.5</v>
      </c>
      <c r="GT477" s="1">
        <v>18</v>
      </c>
      <c r="GU477" s="1">
        <v>17.7</v>
      </c>
      <c r="GV477" s="1">
        <v>17</v>
      </c>
      <c r="GW477" s="1">
        <v>16.5</v>
      </c>
      <c r="GX477" s="1">
        <v>18.100000000000001</v>
      </c>
      <c r="GY477" s="1">
        <v>18.2</v>
      </c>
      <c r="GZ477" s="1">
        <v>18.7</v>
      </c>
      <c r="HA477" s="1">
        <v>19</v>
      </c>
      <c r="HB477" s="1">
        <v>19.2</v>
      </c>
      <c r="HC477" s="1">
        <v>18.3</v>
      </c>
      <c r="HD477" s="1">
        <v>17.600000000000001</v>
      </c>
      <c r="HE477" s="1">
        <v>16.8</v>
      </c>
      <c r="HF477" s="1">
        <v>17</v>
      </c>
      <c r="HG477" s="1">
        <v>16</v>
      </c>
      <c r="HH477" s="1">
        <v>18</v>
      </c>
      <c r="HI477" s="1">
        <v>18.2</v>
      </c>
      <c r="HJ477" s="1">
        <v>18.2</v>
      </c>
      <c r="HK477" s="1">
        <v>18.100000000000001</v>
      </c>
      <c r="HL477" s="1">
        <v>18.5</v>
      </c>
      <c r="HM477" s="1">
        <v>18</v>
      </c>
      <c r="HN477" s="1">
        <v>16.899999999999999</v>
      </c>
      <c r="HO477" s="1">
        <v>18.2</v>
      </c>
      <c r="HP477" s="1">
        <v>18.2</v>
      </c>
      <c r="HQ477" s="1">
        <v>18</v>
      </c>
      <c r="HR477" s="1">
        <v>17.399999999999999</v>
      </c>
      <c r="HS477" s="1">
        <v>18.3</v>
      </c>
      <c r="HT477" s="1">
        <v>18.600000000000001</v>
      </c>
      <c r="HU477" s="1">
        <v>18.600000000000001</v>
      </c>
      <c r="HV477" s="1">
        <v>18.2</v>
      </c>
      <c r="HW477" s="1">
        <v>19</v>
      </c>
      <c r="HX477" s="1">
        <v>18.600000000000001</v>
      </c>
      <c r="HY477" s="1">
        <v>18.399999999999999</v>
      </c>
      <c r="HZ477" s="1">
        <v>18</v>
      </c>
      <c r="IA477" s="1">
        <v>17.600000000000001</v>
      </c>
      <c r="IB477" s="1">
        <v>17.600000000000001</v>
      </c>
      <c r="IC477" s="1">
        <v>16.2</v>
      </c>
      <c r="ID477" s="1">
        <v>17.8</v>
      </c>
      <c r="IE477" s="1">
        <v>18</v>
      </c>
      <c r="IF477" s="1">
        <v>18</v>
      </c>
      <c r="IG477" s="1">
        <v>17.899999999999999</v>
      </c>
      <c r="IH477" s="1">
        <v>17.3</v>
      </c>
      <c r="II477" s="1">
        <v>17.600000000000001</v>
      </c>
      <c r="IJ477" s="1">
        <v>18.3</v>
      </c>
      <c r="IK477" s="1">
        <v>17</v>
      </c>
      <c r="IL477" s="1">
        <v>17.399999999999999</v>
      </c>
      <c r="IM477" s="1">
        <v>18.2</v>
      </c>
      <c r="IN477" s="1">
        <v>19</v>
      </c>
      <c r="IO477" s="1">
        <v>18.100000000000001</v>
      </c>
      <c r="IP477" s="1">
        <v>17.5</v>
      </c>
      <c r="IQ477" s="1">
        <v>18.8</v>
      </c>
      <c r="IR477" s="1">
        <v>18.5</v>
      </c>
      <c r="IS477" s="1">
        <v>17.899999999999999</v>
      </c>
      <c r="IT477" s="1">
        <v>18</v>
      </c>
      <c r="IU477" s="1">
        <v>18.600000000000001</v>
      </c>
      <c r="IV477" s="1">
        <v>18.399999999999999</v>
      </c>
      <c r="IW477" s="1">
        <v>18.600000000000001</v>
      </c>
      <c r="IX477" s="1">
        <v>17.2</v>
      </c>
      <c r="IY477" s="1">
        <v>18</v>
      </c>
      <c r="IZ477" s="1">
        <v>17.7</v>
      </c>
      <c r="JA477" s="1">
        <v>18.899999999999999</v>
      </c>
      <c r="JB477" s="1">
        <v>18.399999999999999</v>
      </c>
      <c r="JC477" s="1">
        <v>18</v>
      </c>
      <c r="JD477" s="1">
        <v>18.399999999999999</v>
      </c>
      <c r="JE477" s="1">
        <v>18.100000000000001</v>
      </c>
      <c r="JF477" s="1">
        <v>18.899999999999999</v>
      </c>
      <c r="JG477" s="1">
        <v>18.3</v>
      </c>
      <c r="JH477" s="1">
        <v>18.100000000000001</v>
      </c>
      <c r="JI477" s="1">
        <v>16.600000000000001</v>
      </c>
      <c r="JJ477" s="1">
        <v>15.3</v>
      </c>
      <c r="JK477" s="1">
        <v>14.4</v>
      </c>
      <c r="JL477" s="1">
        <v>16.100000000000001</v>
      </c>
      <c r="JM477" s="1">
        <v>17.100000000000001</v>
      </c>
      <c r="JN477" s="1">
        <v>17.399999999999999</v>
      </c>
      <c r="JO477" s="1">
        <v>17.600000000000001</v>
      </c>
      <c r="JP477" s="1">
        <v>16.100000000000001</v>
      </c>
      <c r="JQ477" s="1">
        <v>16.7</v>
      </c>
      <c r="JR477" s="1">
        <v>18.5</v>
      </c>
      <c r="JS477" s="1">
        <v>17.600000000000001</v>
      </c>
      <c r="JT477" s="1">
        <v>17</v>
      </c>
      <c r="JU477" s="1">
        <v>15.7</v>
      </c>
      <c r="JV477" s="1">
        <v>14.7</v>
      </c>
      <c r="JW477" s="1">
        <v>17.3</v>
      </c>
      <c r="JX477" s="1">
        <v>15.7</v>
      </c>
      <c r="JY477" s="1">
        <v>17.100000000000001</v>
      </c>
      <c r="JZ477" s="1">
        <v>17.5</v>
      </c>
      <c r="KA477" s="1">
        <v>17.100000000000001</v>
      </c>
      <c r="KB477" s="1">
        <v>16.899999999999999</v>
      </c>
      <c r="KC477" s="1">
        <v>17.5</v>
      </c>
      <c r="KD477" s="1">
        <v>15.4</v>
      </c>
      <c r="KE477" s="1">
        <v>16.899999999999999</v>
      </c>
      <c r="KF477" s="1">
        <v>17.5</v>
      </c>
      <c r="KG477" s="1">
        <v>17.5</v>
      </c>
      <c r="KH477" s="1">
        <v>16.5</v>
      </c>
      <c r="KI477" s="1">
        <v>17</v>
      </c>
      <c r="KJ477" s="1">
        <v>17.3</v>
      </c>
      <c r="KK477" s="1">
        <v>16.2</v>
      </c>
      <c r="KL477" s="1">
        <v>15.8</v>
      </c>
      <c r="KM477" s="1">
        <v>15.5</v>
      </c>
      <c r="KN477" s="1">
        <v>15.5</v>
      </c>
      <c r="KO477" s="1">
        <v>16.3</v>
      </c>
      <c r="KP477" s="1">
        <v>17.100000000000001</v>
      </c>
      <c r="KQ477" s="1">
        <v>16</v>
      </c>
      <c r="KR477" s="1">
        <v>15.4</v>
      </c>
      <c r="KS477" s="1">
        <v>17</v>
      </c>
      <c r="KT477" s="1">
        <v>16.2</v>
      </c>
      <c r="KU477" s="1">
        <v>17.399999999999999</v>
      </c>
      <c r="KV477" s="1">
        <v>17.8</v>
      </c>
      <c r="KW477" s="1">
        <v>17.600000000000001</v>
      </c>
      <c r="KX477" s="1">
        <v>17.2</v>
      </c>
      <c r="KY477" s="1">
        <v>17.600000000000001</v>
      </c>
      <c r="KZ477" s="1">
        <v>16.8</v>
      </c>
      <c r="LA477" s="1">
        <v>17.5</v>
      </c>
      <c r="LB477" s="1">
        <v>16.5</v>
      </c>
      <c r="LC477" s="1">
        <v>16.899999999999999</v>
      </c>
      <c r="LD477" s="1">
        <v>17.2</v>
      </c>
      <c r="LE477" s="1">
        <v>17</v>
      </c>
      <c r="LF477" s="1">
        <v>17.3</v>
      </c>
      <c r="LG477" s="1">
        <v>17.100000000000001</v>
      </c>
      <c r="LH477" s="1">
        <v>18.399999999999999</v>
      </c>
      <c r="LI477" s="1">
        <v>17.899999999999999</v>
      </c>
      <c r="LJ477" s="1">
        <v>16.899999999999999</v>
      </c>
      <c r="LK477" s="1">
        <v>17.2</v>
      </c>
      <c r="LL477" s="1">
        <v>17.3</v>
      </c>
      <c r="LM477" s="1">
        <v>16.3</v>
      </c>
      <c r="LN477" s="1">
        <v>16.3</v>
      </c>
      <c r="LO477" s="1">
        <v>16.600000000000001</v>
      </c>
      <c r="LP477" s="1">
        <v>16.2</v>
      </c>
      <c r="LQ477" s="1">
        <v>16.399999999999999</v>
      </c>
      <c r="LR477" s="1">
        <v>15.6</v>
      </c>
      <c r="LS477" s="1">
        <v>15.7</v>
      </c>
      <c r="LT477" s="1">
        <v>16.8</v>
      </c>
      <c r="LU477" s="1">
        <v>17</v>
      </c>
      <c r="LV477" s="1">
        <v>16.899999999999999</v>
      </c>
      <c r="LW477" s="1">
        <v>16.3</v>
      </c>
      <c r="LX477" s="1">
        <v>16.399999999999999</v>
      </c>
      <c r="LY477" s="1">
        <v>17.3</v>
      </c>
      <c r="LZ477" s="1">
        <v>18.600000000000001</v>
      </c>
      <c r="MA477" s="1">
        <v>18.899999999999999</v>
      </c>
      <c r="MB477" s="1">
        <v>18</v>
      </c>
      <c r="MC477" s="1">
        <v>17.5</v>
      </c>
      <c r="MD477" s="1">
        <v>16.3</v>
      </c>
      <c r="ME477" s="1">
        <v>65535</v>
      </c>
      <c r="MF477" s="1">
        <v>65535</v>
      </c>
      <c r="MG477" s="1">
        <v>65535</v>
      </c>
      <c r="MH477" s="1">
        <v>65535</v>
      </c>
      <c r="MI477" s="1">
        <v>65535</v>
      </c>
      <c r="MJ477" s="1">
        <v>65535</v>
      </c>
      <c r="MK477" s="1">
        <v>65535</v>
      </c>
      <c r="ML477" s="1">
        <v>65535</v>
      </c>
      <c r="MM477" s="1">
        <v>65535</v>
      </c>
      <c r="MN477" s="1">
        <v>65535</v>
      </c>
      <c r="MO477" s="1">
        <v>65535</v>
      </c>
      <c r="MP477" s="1">
        <v>65535</v>
      </c>
      <c r="MQ477" s="1">
        <v>65535</v>
      </c>
      <c r="MR477" s="1">
        <v>65535</v>
      </c>
      <c r="MS477" s="1">
        <v>65535</v>
      </c>
      <c r="MT477" s="1">
        <v>65535</v>
      </c>
      <c r="MU477" s="1">
        <v>65535</v>
      </c>
      <c r="MV477" s="1">
        <v>65535</v>
      </c>
      <c r="MW477" s="1">
        <v>65535</v>
      </c>
      <c r="MX477" s="1">
        <v>65535</v>
      </c>
      <c r="MY477" s="1">
        <v>65535</v>
      </c>
      <c r="MZ477" s="1">
        <v>65535</v>
      </c>
      <c r="NA477" s="1">
        <v>65535</v>
      </c>
      <c r="NB477" s="1">
        <v>65535</v>
      </c>
      <c r="NC477" s="1">
        <v>65535</v>
      </c>
      <c r="ND477" s="1">
        <v>65535</v>
      </c>
      <c r="NE477" s="1">
        <v>65535</v>
      </c>
      <c r="NF477" s="1">
        <v>65535</v>
      </c>
      <c r="NG477" s="1">
        <v>65535</v>
      </c>
      <c r="NH477" s="1">
        <v>65535</v>
      </c>
      <c r="NI477" s="1">
        <v>16.5</v>
      </c>
      <c r="NJ477" s="6">
        <f t="shared" si="416"/>
        <v>0.967741935483871</v>
      </c>
      <c r="NK477" s="3">
        <f t="shared" si="417"/>
        <v>0.9642857142857143</v>
      </c>
      <c r="NL477" s="3">
        <f t="shared" si="418"/>
        <v>1</v>
      </c>
      <c r="NM477" s="3">
        <f t="shared" si="419"/>
        <v>1</v>
      </c>
      <c r="NN477" s="3">
        <f t="shared" si="420"/>
        <v>1</v>
      </c>
      <c r="NO477" s="3">
        <f t="shared" si="421"/>
        <v>1</v>
      </c>
      <c r="NP477" s="3">
        <f t="shared" si="422"/>
        <v>1</v>
      </c>
      <c r="NQ477" s="3">
        <f t="shared" si="423"/>
        <v>1</v>
      </c>
      <c r="NR477" s="3">
        <f t="shared" si="424"/>
        <v>1</v>
      </c>
      <c r="NS477" s="3">
        <f t="shared" si="425"/>
        <v>1</v>
      </c>
      <c r="NT477" s="3">
        <f t="shared" si="426"/>
        <v>1</v>
      </c>
      <c r="NU477" s="3">
        <f t="shared" si="427"/>
        <v>3.2258064516129031E-2</v>
      </c>
      <c r="NV477" s="3">
        <f t="shared" si="428"/>
        <v>0.9123287671232877</v>
      </c>
      <c r="NW477" s="5">
        <f t="shared" si="429"/>
        <v>17.666666666666668</v>
      </c>
      <c r="NX477" s="1">
        <f t="shared" si="430"/>
        <v>17.796296296296291</v>
      </c>
      <c r="NY477" s="1">
        <f t="shared" si="431"/>
        <v>17.861290322580647</v>
      </c>
      <c r="NZ477" s="1">
        <f t="shared" si="432"/>
        <v>17.410000000000004</v>
      </c>
      <c r="OA477" s="1">
        <f t="shared" si="433"/>
        <v>17.648387096774194</v>
      </c>
      <c r="OB477" s="1">
        <f t="shared" si="434"/>
        <v>17.946666666666665</v>
      </c>
      <c r="OC477" s="1">
        <f t="shared" si="435"/>
        <v>17.612903225806452</v>
      </c>
      <c r="OD477" s="1">
        <f t="shared" si="436"/>
        <v>17.958064516129031</v>
      </c>
      <c r="OE477" s="1">
        <f t="shared" si="437"/>
        <v>17.536666666666672</v>
      </c>
      <c r="OF477" s="1">
        <f t="shared" si="438"/>
        <v>16.687096774193552</v>
      </c>
      <c r="OG477" s="1">
        <f t="shared" si="439"/>
        <v>17.010000000000002</v>
      </c>
      <c r="OH477" s="1" t="e">
        <f t="shared" si="440"/>
        <v>#N/A</v>
      </c>
      <c r="OI477" s="111" t="e">
        <f>NA()</f>
        <v>#N/A</v>
      </c>
      <c r="OJ477" s="112" t="e">
        <f>NA()</f>
        <v>#N/A</v>
      </c>
      <c r="OK477" s="112" t="e">
        <f>NA()</f>
        <v>#N/A</v>
      </c>
      <c r="OL477" s="112" t="e">
        <f>NA()</f>
        <v>#N/A</v>
      </c>
      <c r="OM477" s="112" t="e">
        <f>NA()</f>
        <v>#N/A</v>
      </c>
      <c r="ON477" s="112" t="e">
        <f>NA()</f>
        <v>#N/A</v>
      </c>
      <c r="OO477" s="112" t="e">
        <f>NA()</f>
        <v>#N/A</v>
      </c>
      <c r="OP477" s="112" t="e">
        <f>NA()</f>
        <v>#N/A</v>
      </c>
      <c r="OQ477" s="112" t="e">
        <f>NA()</f>
        <v>#N/A</v>
      </c>
      <c r="OR477" s="112" t="e">
        <f>NA()</f>
        <v>#N/A</v>
      </c>
      <c r="OS477" s="112" t="e">
        <f>NA()</f>
        <v>#N/A</v>
      </c>
      <c r="OT477" s="112" t="e">
        <f>NA()</f>
        <v>#N/A</v>
      </c>
      <c r="OU477" s="5" t="e">
        <f t="shared" si="392"/>
        <v>#N/A</v>
      </c>
      <c r="OV477" s="1" t="e">
        <f t="shared" si="393"/>
        <v>#N/A</v>
      </c>
      <c r="OW477" s="1" t="e">
        <f t="shared" si="394"/>
        <v>#N/A</v>
      </c>
      <c r="OX477" s="1" t="e">
        <f t="shared" si="395"/>
        <v>#N/A</v>
      </c>
      <c r="OY477" s="1" t="e">
        <f t="shared" si="396"/>
        <v>#N/A</v>
      </c>
      <c r="OZ477" s="1" t="e">
        <f t="shared" si="397"/>
        <v>#N/A</v>
      </c>
      <c r="PA477" s="1" t="e">
        <f t="shared" si="398"/>
        <v>#N/A</v>
      </c>
      <c r="PB477" s="1" t="e">
        <f t="shared" si="399"/>
        <v>#N/A</v>
      </c>
      <c r="PC477" s="1" t="e">
        <f t="shared" si="400"/>
        <v>#N/A</v>
      </c>
      <c r="PD477" s="1" t="e">
        <f t="shared" si="401"/>
        <v>#N/A</v>
      </c>
      <c r="PE477" s="1" t="e">
        <f t="shared" si="402"/>
        <v>#N/A</v>
      </c>
      <c r="PF477" s="1" t="e">
        <f t="shared" si="403"/>
        <v>#N/A</v>
      </c>
      <c r="PG477" s="111" t="e">
        <f>NA()</f>
        <v>#N/A</v>
      </c>
      <c r="PH477" s="112" t="e">
        <f>NA()</f>
        <v>#N/A</v>
      </c>
      <c r="PI477" s="112" t="e">
        <f>NA()</f>
        <v>#N/A</v>
      </c>
      <c r="PJ477" s="112" t="e">
        <f>NA()</f>
        <v>#N/A</v>
      </c>
      <c r="PK477" s="112" t="e">
        <f>NA()</f>
        <v>#N/A</v>
      </c>
      <c r="PL477" s="112" t="e">
        <f>NA()</f>
        <v>#N/A</v>
      </c>
      <c r="PM477" s="112" t="e">
        <f>NA()</f>
        <v>#N/A</v>
      </c>
      <c r="PN477" s="112" t="e">
        <f>NA()</f>
        <v>#N/A</v>
      </c>
      <c r="PO477" s="112" t="e">
        <f>NA()</f>
        <v>#N/A</v>
      </c>
      <c r="PP477" s="112" t="e">
        <f>NA()</f>
        <v>#N/A</v>
      </c>
      <c r="PQ477" s="112" t="e">
        <f>NA()</f>
        <v>#N/A</v>
      </c>
      <c r="PR477" s="137" t="e">
        <f>NA()</f>
        <v>#N/A</v>
      </c>
      <c r="PS477" s="5">
        <f t="array" ref="PS477">+IF(ISERROR($NW477)=FALSE,MIN(IF($H477:$AL477&lt;65534,$H477:$AL477,"")),NA())</f>
        <v>16.100000000000001</v>
      </c>
      <c r="PT477" s="1">
        <f t="array" ref="PT477">+IF(ISERROR($NX477)=FALSE,MIN(IF($AM477:$BN477&lt;65534,$AM477:$BN477,"")),NA())</f>
        <v>16.2</v>
      </c>
      <c r="PU477" s="1">
        <f t="array" ref="PU477">+IF(ISERROR($NY477)=FALSE,MIN(IF($BP477:$CT477&lt;65534,$BP477:$CT477,"")),NA())</f>
        <v>16.2</v>
      </c>
      <c r="PV477" s="1">
        <f t="array" ref="PV477">+IF(ISERROR($NZ477)=FALSE,MIN(IF($CU477:$DX477&lt;65534,$CU477:$DX477,"")),NA())</f>
        <v>16</v>
      </c>
      <c r="PW477" s="1">
        <f t="array" ref="PW477">+IF(ISERROR($OA477)=FALSE,MIN(IF($DY477:$FC477&lt;65534,$DY477:$FC477,"")),NA())</f>
        <v>16</v>
      </c>
      <c r="PX477" s="1">
        <f t="array" ref="PX477">+IF(ISERROR($OB477)=FALSE,MIN(IF($FD477:$GG477&lt;65534,$FD477:$GG477,"")),NA())</f>
        <v>16.100000000000001</v>
      </c>
      <c r="PY477" s="1">
        <f t="array" ref="PY477">+IF(ISERROR($OC477)=FALSE,MIN(IF($GH477:$HL477&lt;65534,$GH477:$HL477,"")),NA())</f>
        <v>16</v>
      </c>
      <c r="PZ477" s="1">
        <f t="array" ref="PZ477">+IF(ISERROR($OD477)=FALSE,MIN(IF($HM477:$IQ477&lt;65534,$HM477:$IQ477,"")),NA())</f>
        <v>16.2</v>
      </c>
      <c r="QA477" s="1">
        <f t="array" ref="QA477">+IF(ISERROR($OE477)=FALSE,MIN(IF($IR477:$JU477&lt;65534,$IR477:$JU477,"")),NA())</f>
        <v>14.4</v>
      </c>
      <c r="QB477" s="1">
        <f t="array" ref="QB477">+IF(ISERROR($OF477)=FALSE,MIN(IF($JV477:$KZ477&lt;65534,$JV477:$KZ477,"")),NA())</f>
        <v>14.7</v>
      </c>
      <c r="QC477" s="1">
        <f t="array" ref="QC477">+IF(ISERROR($OG477)=FALSE,MIN(IF($LA477:$MD477&lt;65534,$LA477:$MD477,"")),NA())</f>
        <v>15.6</v>
      </c>
      <c r="QD477" s="1" t="e">
        <f t="array" ref="QD477">+IF(ISERROR($OH477)=FALSE,MIN(IF($ME477:$NI477&lt;65534,$ME477:$NI477,"")),NA())</f>
        <v>#N/A</v>
      </c>
      <c r="QE477" s="5" t="e">
        <f t="shared" si="404"/>
        <v>#N/A</v>
      </c>
      <c r="QF477" s="1" t="e">
        <f t="shared" si="405"/>
        <v>#N/A</v>
      </c>
      <c r="QG477" s="1" t="e">
        <f t="shared" si="406"/>
        <v>#N/A</v>
      </c>
      <c r="QH477" s="1" t="e">
        <f t="shared" si="407"/>
        <v>#N/A</v>
      </c>
      <c r="QI477" s="1" t="e">
        <f t="shared" si="408"/>
        <v>#N/A</v>
      </c>
      <c r="QJ477" s="1" t="e">
        <f t="shared" si="409"/>
        <v>#N/A</v>
      </c>
      <c r="QK477" s="1" t="e">
        <f t="shared" si="410"/>
        <v>#N/A</v>
      </c>
      <c r="QL477" s="1" t="e">
        <f t="shared" si="411"/>
        <v>#N/A</v>
      </c>
      <c r="QM477" s="1" t="e">
        <f t="shared" si="412"/>
        <v>#N/A</v>
      </c>
      <c r="QN477" s="1" t="e">
        <f t="shared" si="413"/>
        <v>#N/A</v>
      </c>
      <c r="QO477" s="1" t="e">
        <f t="shared" si="414"/>
        <v>#N/A</v>
      </c>
      <c r="QP477" s="1" t="e">
        <f t="shared" si="415"/>
        <v>#N/A</v>
      </c>
      <c r="QQ477" s="5" t="s">
        <v>893</v>
      </c>
    </row>
    <row r="478" spans="1:459" s="1" customFormat="1" x14ac:dyDescent="0.2">
      <c r="A478" s="107">
        <v>26075150</v>
      </c>
      <c r="B478" s="108">
        <v>-76.382499999999993</v>
      </c>
      <c r="C478" s="108">
        <v>3.5329916666666668</v>
      </c>
      <c r="D478" s="109">
        <v>961</v>
      </c>
      <c r="E478" s="110" t="s">
        <v>217</v>
      </c>
      <c r="F478" s="110" t="s">
        <v>47</v>
      </c>
      <c r="G478" s="110" t="s">
        <v>28</v>
      </c>
      <c r="H478" s="1">
        <v>65535</v>
      </c>
      <c r="I478" s="1">
        <v>65535</v>
      </c>
      <c r="J478" s="1">
        <v>15.9</v>
      </c>
      <c r="K478" s="1">
        <v>18.3</v>
      </c>
      <c r="L478" s="1">
        <v>17.399999999999999</v>
      </c>
      <c r="M478" s="1">
        <v>20.8</v>
      </c>
      <c r="N478" s="1">
        <v>19.899999999999999</v>
      </c>
      <c r="O478" s="1">
        <v>18.899999999999999</v>
      </c>
      <c r="P478" s="1">
        <v>20</v>
      </c>
      <c r="Q478" s="1">
        <v>18.399999999999999</v>
      </c>
      <c r="R478" s="1">
        <v>19.2</v>
      </c>
      <c r="S478" s="1">
        <v>19.399999999999999</v>
      </c>
      <c r="T478" s="1">
        <v>20.3</v>
      </c>
      <c r="U478" s="1">
        <v>19.7</v>
      </c>
      <c r="V478" s="1">
        <v>18</v>
      </c>
      <c r="W478" s="1">
        <v>21.1</v>
      </c>
      <c r="X478" s="1">
        <v>17</v>
      </c>
      <c r="Y478" s="1">
        <v>20.3</v>
      </c>
      <c r="Z478" s="1">
        <v>20.7</v>
      </c>
      <c r="AA478" s="1">
        <v>20.8</v>
      </c>
      <c r="AB478" s="1">
        <v>21.3</v>
      </c>
      <c r="AC478" s="1">
        <v>18.2</v>
      </c>
      <c r="AD478" s="1">
        <v>17.8</v>
      </c>
      <c r="AE478" s="1">
        <v>18.2</v>
      </c>
      <c r="AF478" s="1">
        <v>20.3</v>
      </c>
      <c r="AG478" s="1">
        <v>19</v>
      </c>
      <c r="AH478" s="1">
        <v>20.2</v>
      </c>
      <c r="AI478" s="1">
        <v>21.9</v>
      </c>
      <c r="AJ478" s="1">
        <v>19.899999999999999</v>
      </c>
      <c r="AK478" s="1">
        <v>21.2</v>
      </c>
      <c r="AL478" s="1">
        <v>20.399999999999999</v>
      </c>
      <c r="AM478" s="1">
        <v>65535</v>
      </c>
      <c r="AN478" s="1">
        <v>17.3</v>
      </c>
      <c r="AO478" s="1">
        <v>21.2</v>
      </c>
      <c r="AP478" s="1">
        <v>18.899999999999999</v>
      </c>
      <c r="AQ478" s="1">
        <v>20.6</v>
      </c>
      <c r="AR478" s="1">
        <v>20.399999999999999</v>
      </c>
      <c r="AS478" s="1">
        <v>21.4</v>
      </c>
      <c r="AT478" s="1">
        <v>19.399999999999999</v>
      </c>
      <c r="AU478" s="1">
        <v>20.7</v>
      </c>
      <c r="AV478" s="1">
        <v>19.600000000000001</v>
      </c>
      <c r="AW478" s="1">
        <v>20.9</v>
      </c>
      <c r="AX478" s="1">
        <v>21.7</v>
      </c>
      <c r="AY478" s="1">
        <v>19.3</v>
      </c>
      <c r="AZ478" s="1">
        <v>20.8</v>
      </c>
      <c r="BA478" s="1">
        <v>20.2</v>
      </c>
      <c r="BB478" s="1">
        <v>21.2</v>
      </c>
      <c r="BC478" s="1">
        <v>21.9</v>
      </c>
      <c r="BD478" s="1">
        <v>21</v>
      </c>
      <c r="BE478" s="1">
        <v>21.5</v>
      </c>
      <c r="BF478" s="1">
        <v>20.9</v>
      </c>
      <c r="BG478" s="1">
        <v>20.399999999999999</v>
      </c>
      <c r="BH478" s="1">
        <v>19.100000000000001</v>
      </c>
      <c r="BI478" s="1">
        <v>21.6</v>
      </c>
      <c r="BJ478" s="1">
        <v>20.6</v>
      </c>
      <c r="BK478" s="1">
        <v>20.7</v>
      </c>
      <c r="BL478" s="1">
        <v>20.9</v>
      </c>
      <c r="BM478" s="1">
        <v>20.100000000000001</v>
      </c>
      <c r="BN478" s="1">
        <v>19.600000000000001</v>
      </c>
      <c r="BO478" s="102"/>
      <c r="BP478" s="1">
        <v>20.2</v>
      </c>
      <c r="BQ478" s="1">
        <v>20</v>
      </c>
      <c r="BR478" s="1">
        <v>18.399999999999999</v>
      </c>
      <c r="BS478" s="1">
        <v>18.2</v>
      </c>
      <c r="BT478" s="1">
        <v>20.399999999999999</v>
      </c>
      <c r="BU478" s="1">
        <v>20.2</v>
      </c>
      <c r="BV478" s="1">
        <v>20.9</v>
      </c>
      <c r="BW478" s="1">
        <v>20.8</v>
      </c>
      <c r="BX478" s="1">
        <v>21.4</v>
      </c>
      <c r="BY478" s="1">
        <v>21.6</v>
      </c>
      <c r="BZ478" s="1">
        <v>20.2</v>
      </c>
      <c r="CA478" s="1">
        <v>20.8</v>
      </c>
      <c r="CB478" s="1">
        <v>17.8</v>
      </c>
      <c r="CC478" s="1">
        <v>22.1</v>
      </c>
      <c r="CD478" s="1">
        <v>18</v>
      </c>
      <c r="CE478" s="1">
        <v>19.8</v>
      </c>
      <c r="CF478" s="1">
        <v>22.6</v>
      </c>
      <c r="CG478" s="1">
        <v>20.5</v>
      </c>
      <c r="CH478" s="1">
        <v>20.8</v>
      </c>
      <c r="CI478" s="1">
        <v>19.399999999999999</v>
      </c>
      <c r="CJ478" s="1">
        <v>18.2</v>
      </c>
      <c r="CK478" s="1">
        <v>19.7</v>
      </c>
      <c r="CL478" s="1">
        <v>19.8</v>
      </c>
      <c r="CM478" s="1">
        <v>20.5</v>
      </c>
      <c r="CN478" s="1">
        <v>17.5</v>
      </c>
      <c r="CO478" s="1">
        <v>19.100000000000001</v>
      </c>
      <c r="CP478" s="1">
        <v>20.7</v>
      </c>
      <c r="CQ478" s="1">
        <v>21.7</v>
      </c>
      <c r="CR478" s="1">
        <v>19.2</v>
      </c>
      <c r="CS478" s="1">
        <v>20.5</v>
      </c>
      <c r="CT478" s="1">
        <v>20.7</v>
      </c>
      <c r="CU478" s="1">
        <v>21.2</v>
      </c>
      <c r="CV478" s="1">
        <v>20.3</v>
      </c>
      <c r="CW478" s="1">
        <v>18.5</v>
      </c>
      <c r="CX478" s="1">
        <v>19.8</v>
      </c>
      <c r="CY478" s="1">
        <v>20.3</v>
      </c>
      <c r="CZ478" s="1">
        <v>19.399999999999999</v>
      </c>
      <c r="DA478" s="1">
        <v>20.8</v>
      </c>
      <c r="DB478" s="1">
        <v>19.899999999999999</v>
      </c>
      <c r="DC478" s="1">
        <v>21.2</v>
      </c>
      <c r="DD478" s="1">
        <v>20.2</v>
      </c>
      <c r="DE478" s="1">
        <v>19.899999999999999</v>
      </c>
      <c r="DF478" s="1">
        <v>19</v>
      </c>
      <c r="DG478" s="1">
        <v>21.8</v>
      </c>
      <c r="DH478" s="1">
        <v>20.8</v>
      </c>
      <c r="DI478" s="1">
        <v>20</v>
      </c>
      <c r="DJ478" s="1">
        <v>19.3</v>
      </c>
      <c r="DK478" s="1">
        <v>20.8</v>
      </c>
      <c r="DL478" s="1">
        <v>20</v>
      </c>
      <c r="DM478" s="1">
        <v>20.5</v>
      </c>
      <c r="DN478" s="1">
        <v>20.399999999999999</v>
      </c>
      <c r="DO478" s="1">
        <v>20</v>
      </c>
      <c r="DP478" s="1">
        <v>19.7</v>
      </c>
      <c r="DQ478" s="1">
        <v>19.899999999999999</v>
      </c>
      <c r="DR478" s="1">
        <v>20.2</v>
      </c>
      <c r="DS478" s="1">
        <v>19.3</v>
      </c>
      <c r="DT478" s="1">
        <v>21.1</v>
      </c>
      <c r="DU478" s="1">
        <v>20.2</v>
      </c>
      <c r="DV478" s="1">
        <v>20.6</v>
      </c>
      <c r="DW478" s="1">
        <v>21.5</v>
      </c>
      <c r="DX478" s="1">
        <v>20</v>
      </c>
      <c r="DY478" s="1">
        <v>18.899999999999999</v>
      </c>
      <c r="DZ478" s="1">
        <v>18.2</v>
      </c>
      <c r="EA478" s="1">
        <v>21.5</v>
      </c>
      <c r="EB478" s="1">
        <v>20.8</v>
      </c>
      <c r="EC478" s="1">
        <v>21.1</v>
      </c>
      <c r="ED478" s="1">
        <v>21.5</v>
      </c>
      <c r="EE478" s="1">
        <v>21.1</v>
      </c>
      <c r="EF478" s="1">
        <v>19.899999999999999</v>
      </c>
      <c r="EG478" s="1">
        <v>20.100000000000001</v>
      </c>
      <c r="EH478" s="1">
        <v>20.100000000000001</v>
      </c>
      <c r="EI478" s="1">
        <v>20.6</v>
      </c>
      <c r="EJ478" s="1">
        <v>21.5</v>
      </c>
      <c r="EK478" s="1">
        <v>19.5</v>
      </c>
      <c r="EL478" s="1">
        <v>19.8</v>
      </c>
      <c r="EM478" s="1">
        <v>20.6</v>
      </c>
      <c r="EN478" s="1">
        <v>18.2</v>
      </c>
      <c r="EO478" s="1">
        <v>20.399999999999999</v>
      </c>
      <c r="EP478" s="1">
        <v>20.3</v>
      </c>
      <c r="EQ478" s="1">
        <v>19.600000000000001</v>
      </c>
      <c r="ER478" s="1">
        <v>20.2</v>
      </c>
      <c r="ES478" s="1">
        <v>20.100000000000001</v>
      </c>
      <c r="ET478" s="1">
        <v>20.5</v>
      </c>
      <c r="EU478" s="1">
        <v>20.6</v>
      </c>
      <c r="EV478" s="1">
        <v>19</v>
      </c>
      <c r="EW478" s="1">
        <v>20.7</v>
      </c>
      <c r="EX478" s="1">
        <v>18.899999999999999</v>
      </c>
      <c r="EY478" s="1">
        <v>18.399999999999999</v>
      </c>
      <c r="EZ478" s="1">
        <v>20.7</v>
      </c>
      <c r="FA478" s="1">
        <v>17.899999999999999</v>
      </c>
      <c r="FB478" s="1">
        <v>20.3</v>
      </c>
      <c r="FC478" s="1">
        <v>20</v>
      </c>
      <c r="FD478" s="1">
        <v>20.5</v>
      </c>
      <c r="FE478" s="1">
        <v>19.3</v>
      </c>
      <c r="FF478" s="1">
        <v>19.3</v>
      </c>
      <c r="FG478" s="1">
        <v>18.8</v>
      </c>
      <c r="FH478" s="1">
        <v>19.3</v>
      </c>
      <c r="FI478" s="1">
        <v>19.899999999999999</v>
      </c>
      <c r="FJ478" s="1">
        <v>20</v>
      </c>
      <c r="FK478" s="1">
        <v>19.899999999999999</v>
      </c>
      <c r="FL478" s="1">
        <v>19.2</v>
      </c>
      <c r="FM478" s="1">
        <v>19.399999999999999</v>
      </c>
      <c r="FN478" s="1">
        <v>20.100000000000001</v>
      </c>
      <c r="FO478" s="1">
        <v>20</v>
      </c>
      <c r="FP478" s="1">
        <v>20.2</v>
      </c>
      <c r="FQ478" s="1">
        <v>20.9</v>
      </c>
      <c r="FR478" s="1">
        <v>19.7</v>
      </c>
      <c r="FS478" s="1">
        <v>20.6</v>
      </c>
      <c r="FT478" s="1">
        <v>17.8</v>
      </c>
      <c r="FU478" s="1">
        <v>20.100000000000001</v>
      </c>
      <c r="FV478" s="1">
        <v>20</v>
      </c>
      <c r="FW478" s="1">
        <v>19.8</v>
      </c>
      <c r="FX478" s="1">
        <v>21.2</v>
      </c>
      <c r="FY478" s="1">
        <v>19.3</v>
      </c>
      <c r="FZ478" s="1">
        <v>21</v>
      </c>
      <c r="GA478" s="1">
        <v>20.399999999999999</v>
      </c>
      <c r="GB478" s="1">
        <v>19.899999999999999</v>
      </c>
      <c r="GC478" s="1">
        <v>18.8</v>
      </c>
      <c r="GD478" s="1">
        <v>19.899999999999999</v>
      </c>
      <c r="GE478" s="1">
        <v>19.399999999999999</v>
      </c>
      <c r="GF478" s="1">
        <v>20.3</v>
      </c>
      <c r="GG478" s="1">
        <v>20.5</v>
      </c>
      <c r="GH478" s="1">
        <v>19.899999999999999</v>
      </c>
      <c r="GI478" s="1">
        <v>20</v>
      </c>
      <c r="GJ478" s="1">
        <v>19.899999999999999</v>
      </c>
      <c r="GK478" s="1">
        <v>20.100000000000001</v>
      </c>
      <c r="GL478" s="1">
        <v>18.899999999999999</v>
      </c>
      <c r="GM478" s="1">
        <v>19.399999999999999</v>
      </c>
      <c r="GN478" s="1">
        <v>17.399999999999999</v>
      </c>
      <c r="GO478" s="1">
        <v>19</v>
      </c>
      <c r="GP478" s="1">
        <v>17.600000000000001</v>
      </c>
      <c r="GQ478" s="1">
        <v>19.399999999999999</v>
      </c>
      <c r="GR478" s="1">
        <v>19.100000000000001</v>
      </c>
      <c r="GS478" s="1">
        <v>19.7</v>
      </c>
      <c r="GT478" s="1">
        <v>19.899999999999999</v>
      </c>
      <c r="GU478" s="1">
        <v>20.100000000000001</v>
      </c>
      <c r="GV478" s="1">
        <v>19.600000000000001</v>
      </c>
      <c r="GW478" s="1">
        <v>17.100000000000001</v>
      </c>
      <c r="GX478" s="1">
        <v>16.2</v>
      </c>
      <c r="GY478" s="1">
        <v>18</v>
      </c>
      <c r="GZ478" s="1">
        <v>20.7</v>
      </c>
      <c r="HA478" s="1">
        <v>19.899999999999999</v>
      </c>
      <c r="HB478" s="1">
        <v>20.5</v>
      </c>
      <c r="HC478" s="1">
        <v>20.8</v>
      </c>
      <c r="HD478" s="1">
        <v>20.399999999999999</v>
      </c>
      <c r="HE478" s="1">
        <v>18.600000000000001</v>
      </c>
      <c r="HF478" s="1">
        <v>19.899999999999999</v>
      </c>
      <c r="HG478" s="1">
        <v>18.3</v>
      </c>
      <c r="HH478" s="1">
        <v>20.2</v>
      </c>
      <c r="HI478" s="1">
        <v>20.3</v>
      </c>
      <c r="HJ478" s="1">
        <v>18.899999999999999</v>
      </c>
      <c r="HK478" s="1">
        <v>19.5</v>
      </c>
      <c r="HL478" s="1">
        <v>17.899999999999999</v>
      </c>
      <c r="HM478" s="1">
        <v>19</v>
      </c>
      <c r="HN478" s="1">
        <v>19.100000000000001</v>
      </c>
      <c r="HO478" s="1">
        <v>20.9</v>
      </c>
      <c r="HP478" s="1">
        <v>19.8</v>
      </c>
      <c r="HQ478" s="1">
        <v>17.399999999999999</v>
      </c>
      <c r="HR478" s="1">
        <v>16.899999999999999</v>
      </c>
      <c r="HS478" s="1">
        <v>21.7</v>
      </c>
      <c r="HT478" s="1">
        <v>20.7</v>
      </c>
      <c r="HU478" s="1">
        <v>19.5</v>
      </c>
      <c r="HV478" s="1">
        <v>17.5</v>
      </c>
      <c r="HW478" s="1">
        <v>20.6</v>
      </c>
      <c r="HX478" s="1">
        <v>19</v>
      </c>
      <c r="HY478" s="1">
        <v>19.600000000000001</v>
      </c>
      <c r="HZ478" s="1">
        <v>18</v>
      </c>
      <c r="IA478" s="1">
        <v>16.7</v>
      </c>
      <c r="IB478" s="1">
        <v>65535</v>
      </c>
      <c r="IC478" s="1">
        <v>19</v>
      </c>
      <c r="ID478" s="1">
        <v>18.899999999999999</v>
      </c>
      <c r="IE478" s="1">
        <v>17.3</v>
      </c>
      <c r="IF478" s="1">
        <v>19.899999999999999</v>
      </c>
      <c r="IG478" s="1">
        <v>17.899999999999999</v>
      </c>
      <c r="IH478" s="1">
        <v>15.3</v>
      </c>
      <c r="II478" s="1">
        <v>17</v>
      </c>
      <c r="IJ478" s="1">
        <v>18.399999999999999</v>
      </c>
      <c r="IK478" s="1">
        <v>16.100000000000001</v>
      </c>
      <c r="IL478" s="1">
        <v>17.5</v>
      </c>
      <c r="IM478" s="1">
        <v>17.399999999999999</v>
      </c>
      <c r="IN478" s="1">
        <v>18.600000000000001</v>
      </c>
      <c r="IO478" s="1">
        <v>17.2</v>
      </c>
      <c r="IP478" s="1">
        <v>16</v>
      </c>
      <c r="IQ478" s="1">
        <v>19.899999999999999</v>
      </c>
      <c r="IR478" s="1">
        <v>20.399999999999999</v>
      </c>
      <c r="IS478" s="1">
        <v>18.100000000000001</v>
      </c>
      <c r="IT478" s="1">
        <v>16.3</v>
      </c>
      <c r="IU478" s="1">
        <v>19.8</v>
      </c>
      <c r="IV478" s="1">
        <v>19.100000000000001</v>
      </c>
      <c r="IW478" s="1">
        <v>19.2</v>
      </c>
      <c r="IX478" s="1">
        <v>17.399999999999999</v>
      </c>
      <c r="IY478" s="1">
        <v>18</v>
      </c>
      <c r="IZ478" s="1">
        <v>17</v>
      </c>
      <c r="JA478" s="1">
        <v>20.399999999999999</v>
      </c>
      <c r="JB478" s="1">
        <v>19.600000000000001</v>
      </c>
      <c r="JC478" s="1">
        <v>20.2</v>
      </c>
      <c r="JD478" s="1">
        <v>21</v>
      </c>
      <c r="JE478" s="1">
        <v>20.2</v>
      </c>
      <c r="JF478" s="1">
        <v>20.100000000000001</v>
      </c>
      <c r="JG478" s="1">
        <v>20.5</v>
      </c>
      <c r="JH478" s="1">
        <v>20.9</v>
      </c>
      <c r="JI478" s="1">
        <v>19.600000000000001</v>
      </c>
      <c r="JJ478" s="1">
        <v>18.8</v>
      </c>
      <c r="JK478" s="1">
        <v>16.8</v>
      </c>
      <c r="JL478" s="1">
        <v>16.3</v>
      </c>
      <c r="JM478" s="1">
        <v>18.100000000000001</v>
      </c>
      <c r="JN478" s="1">
        <v>19.8</v>
      </c>
      <c r="JO478" s="1">
        <v>65535</v>
      </c>
      <c r="JP478" s="1">
        <v>17.8</v>
      </c>
      <c r="JQ478" s="1">
        <v>19.100000000000001</v>
      </c>
      <c r="JR478" s="1">
        <v>20.7</v>
      </c>
      <c r="JS478" s="1">
        <v>19.2</v>
      </c>
      <c r="JT478" s="1">
        <v>19.899999999999999</v>
      </c>
      <c r="JU478" s="1">
        <v>18.100000000000001</v>
      </c>
      <c r="JV478" s="1">
        <v>16.899999999999999</v>
      </c>
      <c r="JW478" s="1">
        <v>20.100000000000001</v>
      </c>
      <c r="JX478" s="1">
        <v>19.3</v>
      </c>
      <c r="JY478" s="1">
        <v>18.7</v>
      </c>
      <c r="JZ478" s="1">
        <v>18.100000000000001</v>
      </c>
      <c r="KA478" s="1">
        <v>19.5</v>
      </c>
      <c r="KB478" s="1">
        <v>19.600000000000001</v>
      </c>
      <c r="KC478" s="1">
        <v>19.3</v>
      </c>
      <c r="KD478" s="1">
        <v>17.2</v>
      </c>
      <c r="KE478" s="1">
        <v>19.600000000000001</v>
      </c>
      <c r="KF478" s="1">
        <v>19.2</v>
      </c>
      <c r="KG478" s="1">
        <v>19.899999999999999</v>
      </c>
      <c r="KH478" s="1">
        <v>18.899999999999999</v>
      </c>
      <c r="KI478" s="1">
        <v>18.2</v>
      </c>
      <c r="KJ478" s="1">
        <v>19.2</v>
      </c>
      <c r="KK478" s="1">
        <v>18.399999999999999</v>
      </c>
      <c r="KL478" s="1">
        <v>19.2</v>
      </c>
      <c r="KM478" s="1">
        <v>18.899999999999999</v>
      </c>
      <c r="KN478" s="1">
        <v>18.8</v>
      </c>
      <c r="KO478" s="1">
        <v>19.3</v>
      </c>
      <c r="KP478" s="1">
        <v>19.600000000000001</v>
      </c>
      <c r="KQ478" s="1">
        <v>19.2</v>
      </c>
      <c r="KR478" s="1">
        <v>19.100000000000001</v>
      </c>
      <c r="KS478" s="1">
        <v>65535</v>
      </c>
      <c r="KT478" s="1">
        <v>65535</v>
      </c>
      <c r="KU478" s="1">
        <v>19.2</v>
      </c>
      <c r="KV478" s="1">
        <v>20.2</v>
      </c>
      <c r="KW478" s="1">
        <v>18.8</v>
      </c>
      <c r="KX478" s="1">
        <v>20.2</v>
      </c>
      <c r="KY478" s="1">
        <v>17.7</v>
      </c>
      <c r="KZ478" s="1">
        <v>19.2</v>
      </c>
      <c r="LA478" s="1">
        <v>19.7</v>
      </c>
      <c r="LB478" s="1">
        <v>19.899999999999999</v>
      </c>
      <c r="LC478" s="1">
        <v>20</v>
      </c>
      <c r="LD478" s="1">
        <v>20.100000000000001</v>
      </c>
      <c r="LE478" s="1">
        <v>18.3</v>
      </c>
      <c r="LF478" s="1">
        <v>19.5</v>
      </c>
      <c r="LG478" s="1">
        <v>19.5</v>
      </c>
      <c r="LH478" s="1">
        <v>19.3</v>
      </c>
      <c r="LI478" s="1">
        <v>19.600000000000001</v>
      </c>
      <c r="LJ478" s="1">
        <v>19.5</v>
      </c>
      <c r="LK478" s="1">
        <v>20.100000000000001</v>
      </c>
      <c r="LL478" s="1">
        <v>19.8</v>
      </c>
      <c r="LM478" s="1">
        <v>65535</v>
      </c>
      <c r="LN478" s="1">
        <v>19.3</v>
      </c>
      <c r="LO478" s="1">
        <v>19.399999999999999</v>
      </c>
      <c r="LP478" s="1">
        <v>19.7</v>
      </c>
      <c r="LQ478" s="1">
        <v>20.100000000000001</v>
      </c>
      <c r="LR478" s="1">
        <v>18.8</v>
      </c>
      <c r="LS478" s="1">
        <v>16.3</v>
      </c>
      <c r="LT478" s="1">
        <v>19.600000000000001</v>
      </c>
      <c r="LU478" s="1">
        <v>19.600000000000001</v>
      </c>
      <c r="LV478" s="1">
        <v>19.399999999999999</v>
      </c>
      <c r="LW478" s="1">
        <v>19.600000000000001</v>
      </c>
      <c r="LX478" s="1">
        <v>19.100000000000001</v>
      </c>
      <c r="LY478" s="1">
        <v>19.2</v>
      </c>
      <c r="LZ478" s="1">
        <v>20.9</v>
      </c>
      <c r="MA478" s="1">
        <v>21.05</v>
      </c>
      <c r="MB478" s="1">
        <v>20.25</v>
      </c>
      <c r="MC478" s="1">
        <v>20.5</v>
      </c>
      <c r="MD478" s="1">
        <v>18.100000000000001</v>
      </c>
      <c r="ME478" s="1">
        <v>65535</v>
      </c>
      <c r="MF478" s="1">
        <v>65535</v>
      </c>
      <c r="MG478" s="1">
        <v>65535</v>
      </c>
      <c r="MH478" s="1">
        <v>65535</v>
      </c>
      <c r="MI478" s="1">
        <v>65535</v>
      </c>
      <c r="MJ478" s="1">
        <v>65535</v>
      </c>
      <c r="MK478" s="1">
        <v>65535</v>
      </c>
      <c r="ML478" s="1">
        <v>65535</v>
      </c>
      <c r="MM478" s="1">
        <v>65535</v>
      </c>
      <c r="MN478" s="1">
        <v>65535</v>
      </c>
      <c r="MO478" s="1">
        <v>65535</v>
      </c>
      <c r="MP478" s="1">
        <v>65535</v>
      </c>
      <c r="MQ478" s="1">
        <v>65535</v>
      </c>
      <c r="MR478" s="1">
        <v>65535</v>
      </c>
      <c r="MS478" s="1">
        <v>65535</v>
      </c>
      <c r="MT478" s="1">
        <v>65535</v>
      </c>
      <c r="MU478" s="1">
        <v>65535</v>
      </c>
      <c r="MV478" s="1">
        <v>65535</v>
      </c>
      <c r="MW478" s="1">
        <v>65535</v>
      </c>
      <c r="MX478" s="1">
        <v>65535</v>
      </c>
      <c r="MY478" s="1">
        <v>65535</v>
      </c>
      <c r="MZ478" s="1">
        <v>65535</v>
      </c>
      <c r="NA478" s="1">
        <v>65535</v>
      </c>
      <c r="NB478" s="1">
        <v>65535</v>
      </c>
      <c r="NC478" s="1">
        <v>65535</v>
      </c>
      <c r="ND478" s="1">
        <v>65535</v>
      </c>
      <c r="NE478" s="1">
        <v>65535</v>
      </c>
      <c r="NF478" s="1">
        <v>65535</v>
      </c>
      <c r="NG478" s="1">
        <v>65535</v>
      </c>
      <c r="NH478" s="1">
        <v>65535</v>
      </c>
      <c r="NI478" s="1">
        <v>19.899999999999999</v>
      </c>
      <c r="NJ478" s="6">
        <f t="shared" si="416"/>
        <v>0.93548387096774188</v>
      </c>
      <c r="NK478" s="3">
        <f t="shared" si="417"/>
        <v>0.9642857142857143</v>
      </c>
      <c r="NL478" s="3">
        <f t="shared" si="418"/>
        <v>1</v>
      </c>
      <c r="NM478" s="3">
        <f t="shared" si="419"/>
        <v>1</v>
      </c>
      <c r="NN478" s="3">
        <f t="shared" si="420"/>
        <v>1</v>
      </c>
      <c r="NO478" s="3">
        <f t="shared" si="421"/>
        <v>1</v>
      </c>
      <c r="NP478" s="3">
        <f t="shared" si="422"/>
        <v>1</v>
      </c>
      <c r="NQ478" s="3">
        <f t="shared" si="423"/>
        <v>0.967741935483871</v>
      </c>
      <c r="NR478" s="3">
        <f t="shared" si="424"/>
        <v>0.96666666666666667</v>
      </c>
      <c r="NS478" s="3">
        <f t="shared" si="425"/>
        <v>0.93548387096774188</v>
      </c>
      <c r="NT478" s="3">
        <f t="shared" si="426"/>
        <v>0.96666666666666667</v>
      </c>
      <c r="NU478" s="3">
        <f t="shared" si="427"/>
        <v>3.2258064516129031E-2</v>
      </c>
      <c r="NV478" s="3">
        <f t="shared" si="428"/>
        <v>0.89589041095890409</v>
      </c>
      <c r="NW478" s="5">
        <f t="shared" si="429"/>
        <v>19.46551724137931</v>
      </c>
      <c r="NX478" s="1">
        <f t="shared" si="430"/>
        <v>20.44074074074074</v>
      </c>
      <c r="NY478" s="1">
        <f t="shared" si="431"/>
        <v>20.054838709677423</v>
      </c>
      <c r="NZ478" s="1">
        <f t="shared" si="432"/>
        <v>20.220000000000002</v>
      </c>
      <c r="OA478" s="1">
        <f t="shared" si="433"/>
        <v>20.032258064516128</v>
      </c>
      <c r="OB478" s="1">
        <f t="shared" si="434"/>
        <v>19.849999999999998</v>
      </c>
      <c r="OC478" s="1">
        <f t="shared" si="435"/>
        <v>19.264516129032256</v>
      </c>
      <c r="OD478" s="1">
        <f t="shared" si="436"/>
        <v>18.426666666666662</v>
      </c>
      <c r="OE478" s="1">
        <f t="shared" si="437"/>
        <v>19.048275862068969</v>
      </c>
      <c r="OF478" s="1">
        <f t="shared" si="438"/>
        <v>19.017241379310349</v>
      </c>
      <c r="OG478" s="1">
        <f t="shared" si="439"/>
        <v>19.524137931034488</v>
      </c>
      <c r="OH478" s="1" t="e">
        <f t="shared" si="440"/>
        <v>#N/A</v>
      </c>
      <c r="OI478" s="111" t="e">
        <f>NA()</f>
        <v>#N/A</v>
      </c>
      <c r="OJ478" s="112" t="e">
        <f>NA()</f>
        <v>#N/A</v>
      </c>
      <c r="OK478" s="112" t="e">
        <f>NA()</f>
        <v>#N/A</v>
      </c>
      <c r="OL478" s="112" t="e">
        <f>NA()</f>
        <v>#N/A</v>
      </c>
      <c r="OM478" s="112" t="e">
        <f>NA()</f>
        <v>#N/A</v>
      </c>
      <c r="ON478" s="112" t="e">
        <f>NA()</f>
        <v>#N/A</v>
      </c>
      <c r="OO478" s="112" t="e">
        <f>NA()</f>
        <v>#N/A</v>
      </c>
      <c r="OP478" s="112" t="e">
        <f>NA()</f>
        <v>#N/A</v>
      </c>
      <c r="OQ478" s="112" t="e">
        <f>NA()</f>
        <v>#N/A</v>
      </c>
      <c r="OR478" s="112" t="e">
        <f>NA()</f>
        <v>#N/A</v>
      </c>
      <c r="OS478" s="112" t="e">
        <f>NA()</f>
        <v>#N/A</v>
      </c>
      <c r="OT478" s="112" t="e">
        <f>NA()</f>
        <v>#N/A</v>
      </c>
      <c r="OU478" s="5" t="e">
        <f t="shared" si="392"/>
        <v>#N/A</v>
      </c>
      <c r="OV478" s="1" t="e">
        <f t="shared" si="393"/>
        <v>#N/A</v>
      </c>
      <c r="OW478" s="1" t="e">
        <f t="shared" si="394"/>
        <v>#N/A</v>
      </c>
      <c r="OX478" s="1" t="e">
        <f t="shared" si="395"/>
        <v>#N/A</v>
      </c>
      <c r="OY478" s="1" t="e">
        <f t="shared" si="396"/>
        <v>#N/A</v>
      </c>
      <c r="OZ478" s="1" t="e">
        <f t="shared" si="397"/>
        <v>#N/A</v>
      </c>
      <c r="PA478" s="1" t="e">
        <f t="shared" si="398"/>
        <v>#N/A</v>
      </c>
      <c r="PB478" s="1" t="e">
        <f t="shared" si="399"/>
        <v>#N/A</v>
      </c>
      <c r="PC478" s="1" t="e">
        <f t="shared" si="400"/>
        <v>#N/A</v>
      </c>
      <c r="PD478" s="1" t="e">
        <f t="shared" si="401"/>
        <v>#N/A</v>
      </c>
      <c r="PE478" s="1" t="e">
        <f t="shared" si="402"/>
        <v>#N/A</v>
      </c>
      <c r="PF478" s="1" t="e">
        <f t="shared" si="403"/>
        <v>#N/A</v>
      </c>
      <c r="PG478" s="111" t="e">
        <f>NA()</f>
        <v>#N/A</v>
      </c>
      <c r="PH478" s="112" t="e">
        <f>NA()</f>
        <v>#N/A</v>
      </c>
      <c r="PI478" s="112" t="e">
        <f>NA()</f>
        <v>#N/A</v>
      </c>
      <c r="PJ478" s="112" t="e">
        <f>NA()</f>
        <v>#N/A</v>
      </c>
      <c r="PK478" s="112" t="e">
        <f>NA()</f>
        <v>#N/A</v>
      </c>
      <c r="PL478" s="112" t="e">
        <f>NA()</f>
        <v>#N/A</v>
      </c>
      <c r="PM478" s="112" t="e">
        <f>NA()</f>
        <v>#N/A</v>
      </c>
      <c r="PN478" s="112" t="e">
        <f>NA()</f>
        <v>#N/A</v>
      </c>
      <c r="PO478" s="112" t="e">
        <f>NA()</f>
        <v>#N/A</v>
      </c>
      <c r="PP478" s="112" t="e">
        <f>NA()</f>
        <v>#N/A</v>
      </c>
      <c r="PQ478" s="112" t="e">
        <f>NA()</f>
        <v>#N/A</v>
      </c>
      <c r="PR478" s="137" t="e">
        <f>NA()</f>
        <v>#N/A</v>
      </c>
      <c r="PS478" s="5">
        <f t="array" ref="PS478">+IF(ISERROR($NW478)=FALSE,MIN(IF($H478:$AL478&lt;65534,$H478:$AL478,"")),NA())</f>
        <v>15.9</v>
      </c>
      <c r="PT478" s="1">
        <f t="array" ref="PT478">+IF(ISERROR($NX478)=FALSE,MIN(IF($AM478:$BN478&lt;65534,$AM478:$BN478,"")),NA())</f>
        <v>17.3</v>
      </c>
      <c r="PU478" s="1">
        <f t="array" ref="PU478">+IF(ISERROR($NY478)=FALSE,MIN(IF($BP478:$CT478&lt;65534,$BP478:$CT478,"")),NA())</f>
        <v>17.5</v>
      </c>
      <c r="PV478" s="1">
        <f t="array" ref="PV478">+IF(ISERROR($NZ478)=FALSE,MIN(IF($CU478:$DX478&lt;65534,$CU478:$DX478,"")),NA())</f>
        <v>18.5</v>
      </c>
      <c r="PW478" s="1">
        <f t="array" ref="PW478">+IF(ISERROR($OA478)=FALSE,MIN(IF($DY478:$FC478&lt;65534,$DY478:$FC478,"")),NA())</f>
        <v>17.899999999999999</v>
      </c>
      <c r="PX478" s="1">
        <f t="array" ref="PX478">+IF(ISERROR($OB478)=FALSE,MIN(IF($FD478:$GG478&lt;65534,$FD478:$GG478,"")),NA())</f>
        <v>17.8</v>
      </c>
      <c r="PY478" s="1">
        <f t="array" ref="PY478">+IF(ISERROR($OC478)=FALSE,MIN(IF($GH478:$HL478&lt;65534,$GH478:$HL478,"")),NA())</f>
        <v>16.2</v>
      </c>
      <c r="PZ478" s="1">
        <f t="array" ref="PZ478">+IF(ISERROR($OD478)=FALSE,MIN(IF($HM478:$IQ478&lt;65534,$HM478:$IQ478,"")),NA())</f>
        <v>15.3</v>
      </c>
      <c r="QA478" s="1">
        <f t="array" ref="QA478">+IF(ISERROR($OE478)=FALSE,MIN(IF($IR478:$JU478&lt;65534,$IR478:$JU478,"")),NA())</f>
        <v>16.3</v>
      </c>
      <c r="QB478" s="1">
        <f t="array" ref="QB478">+IF(ISERROR($OF478)=FALSE,MIN(IF($JV478:$KZ478&lt;65534,$JV478:$KZ478,"")),NA())</f>
        <v>16.899999999999999</v>
      </c>
      <c r="QC478" s="1">
        <f t="array" ref="QC478">+IF(ISERROR($OG478)=FALSE,MIN(IF($LA478:$MD478&lt;65534,$LA478:$MD478,"")),NA())</f>
        <v>16.3</v>
      </c>
      <c r="QD478" s="1" t="e">
        <f t="array" ref="QD478">+IF(ISERROR($OH478)=FALSE,MIN(IF($ME478:$NI478&lt;65534,$ME478:$NI478,"")),NA())</f>
        <v>#N/A</v>
      </c>
      <c r="QE478" s="5" t="e">
        <f t="shared" si="404"/>
        <v>#N/A</v>
      </c>
      <c r="QF478" s="1" t="e">
        <f t="shared" si="405"/>
        <v>#N/A</v>
      </c>
      <c r="QG478" s="1" t="e">
        <f t="shared" si="406"/>
        <v>#N/A</v>
      </c>
      <c r="QH478" s="1" t="e">
        <f t="shared" si="407"/>
        <v>#N/A</v>
      </c>
      <c r="QI478" s="1" t="e">
        <f t="shared" si="408"/>
        <v>#N/A</v>
      </c>
      <c r="QJ478" s="1" t="e">
        <f t="shared" si="409"/>
        <v>#N/A</v>
      </c>
      <c r="QK478" s="1" t="e">
        <f t="shared" si="410"/>
        <v>#N/A</v>
      </c>
      <c r="QL478" s="1" t="e">
        <f t="shared" si="411"/>
        <v>#N/A</v>
      </c>
      <c r="QM478" s="1" t="e">
        <f t="shared" si="412"/>
        <v>#N/A</v>
      </c>
      <c r="QN478" s="1" t="e">
        <f t="shared" si="413"/>
        <v>#N/A</v>
      </c>
      <c r="QO478" s="1" t="e">
        <f t="shared" si="414"/>
        <v>#N/A</v>
      </c>
      <c r="QP478" s="1" t="e">
        <f t="shared" si="415"/>
        <v>#N/A</v>
      </c>
      <c r="QQ478" s="5" t="s">
        <v>893</v>
      </c>
    </row>
    <row r="479" spans="1:459" s="1" customFormat="1" x14ac:dyDescent="0.2">
      <c r="A479" s="107">
        <v>26085160</v>
      </c>
      <c r="B479" s="108">
        <v>-76.560611111111115</v>
      </c>
      <c r="C479" s="108">
        <v>3.4255</v>
      </c>
      <c r="D479" s="109">
        <v>1238</v>
      </c>
      <c r="E479" s="110" t="s">
        <v>836</v>
      </c>
      <c r="F479" s="110" t="s">
        <v>48</v>
      </c>
      <c r="G479" s="110" t="s">
        <v>28</v>
      </c>
      <c r="H479" s="1">
        <v>65535</v>
      </c>
      <c r="I479" s="1">
        <v>19.7</v>
      </c>
      <c r="J479" s="1">
        <v>19.3</v>
      </c>
      <c r="K479" s="1">
        <v>20.399999999999999</v>
      </c>
      <c r="L479" s="1">
        <v>20.100000000000001</v>
      </c>
      <c r="M479" s="1">
        <v>20.399999999999999</v>
      </c>
      <c r="N479" s="1">
        <v>20.100000000000001</v>
      </c>
      <c r="O479" s="1">
        <v>18.600000000000001</v>
      </c>
      <c r="P479" s="1">
        <v>18</v>
      </c>
      <c r="Q479" s="1">
        <v>18.600000000000001</v>
      </c>
      <c r="R479" s="1">
        <v>18.899999999999999</v>
      </c>
      <c r="S479" s="1">
        <v>19.2</v>
      </c>
      <c r="T479" s="1">
        <v>19.399999999999999</v>
      </c>
      <c r="U479" s="1">
        <v>18.600000000000001</v>
      </c>
      <c r="V479" s="1">
        <v>19.100000000000001</v>
      </c>
      <c r="W479" s="1">
        <v>20.5</v>
      </c>
      <c r="X479" s="1">
        <v>19.2</v>
      </c>
      <c r="Y479" s="1">
        <v>20</v>
      </c>
      <c r="Z479" s="1">
        <v>20.399999999999999</v>
      </c>
      <c r="AA479" s="1">
        <v>20</v>
      </c>
      <c r="AB479" s="1">
        <v>20.399999999999999</v>
      </c>
      <c r="AC479" s="1">
        <v>20.2</v>
      </c>
      <c r="AD479" s="1">
        <v>20</v>
      </c>
      <c r="AE479" s="1">
        <v>20.100000000000001</v>
      </c>
      <c r="AF479" s="1">
        <v>20.399999999999999</v>
      </c>
      <c r="AG479" s="1">
        <v>20.8</v>
      </c>
      <c r="AH479" s="1">
        <v>20.8</v>
      </c>
      <c r="AI479" s="1">
        <v>21.4</v>
      </c>
      <c r="AJ479" s="1">
        <v>19</v>
      </c>
      <c r="AK479" s="1">
        <v>20.399999999999999</v>
      </c>
      <c r="AL479" s="1">
        <v>20.5</v>
      </c>
      <c r="AM479" s="1">
        <v>65535</v>
      </c>
      <c r="AN479" s="1">
        <v>18.7</v>
      </c>
      <c r="AO479" s="1">
        <v>19.7</v>
      </c>
      <c r="AP479" s="1">
        <v>20.3</v>
      </c>
      <c r="AQ479" s="1">
        <v>20.3</v>
      </c>
      <c r="AR479" s="1">
        <v>21</v>
      </c>
      <c r="AS479" s="1">
        <v>20.8</v>
      </c>
      <c r="AT479" s="1">
        <v>18.3</v>
      </c>
      <c r="AU479" s="1">
        <v>19.899999999999999</v>
      </c>
      <c r="AV479" s="1">
        <v>19.8</v>
      </c>
      <c r="AW479" s="1">
        <v>20.7</v>
      </c>
      <c r="AX479" s="1">
        <v>21</v>
      </c>
      <c r="AY479" s="1">
        <v>20.3</v>
      </c>
      <c r="AZ479" s="1">
        <v>20.9</v>
      </c>
      <c r="BA479" s="1">
        <v>19.600000000000001</v>
      </c>
      <c r="BB479" s="1">
        <v>21.3</v>
      </c>
      <c r="BC479" s="1">
        <v>19.2</v>
      </c>
      <c r="BD479" s="1">
        <v>19.399999999999999</v>
      </c>
      <c r="BE479" s="1">
        <v>20.8</v>
      </c>
      <c r="BF479" s="1">
        <v>19.600000000000001</v>
      </c>
      <c r="BG479" s="1">
        <v>20.100000000000001</v>
      </c>
      <c r="BH479" s="1">
        <v>19.100000000000001</v>
      </c>
      <c r="BI479" s="1">
        <v>21.3</v>
      </c>
      <c r="BJ479" s="1">
        <v>19.8</v>
      </c>
      <c r="BK479" s="1">
        <v>19.100000000000001</v>
      </c>
      <c r="BL479" s="1">
        <v>20.3</v>
      </c>
      <c r="BM479" s="1">
        <v>18.399999999999999</v>
      </c>
      <c r="BN479" s="1">
        <v>18.8</v>
      </c>
      <c r="BO479" s="102"/>
      <c r="BP479" s="1">
        <v>19.8</v>
      </c>
      <c r="BQ479" s="1">
        <v>20.3</v>
      </c>
      <c r="BR479" s="1">
        <v>19.399999999999999</v>
      </c>
      <c r="BS479" s="1">
        <v>18.899999999999999</v>
      </c>
      <c r="BT479" s="1">
        <v>19.5</v>
      </c>
      <c r="BU479" s="1">
        <v>20.3</v>
      </c>
      <c r="BV479" s="1">
        <v>21.4</v>
      </c>
      <c r="BW479" s="1">
        <v>20.2</v>
      </c>
      <c r="BX479" s="1">
        <v>21</v>
      </c>
      <c r="BY479" s="1">
        <v>21.9</v>
      </c>
      <c r="BZ479" s="1">
        <v>19.8</v>
      </c>
      <c r="CA479" s="1">
        <v>21.1</v>
      </c>
      <c r="CB479" s="1">
        <v>20.2</v>
      </c>
      <c r="CC479" s="1">
        <v>19.600000000000001</v>
      </c>
      <c r="CD479" s="1">
        <v>19.399999999999999</v>
      </c>
      <c r="CE479" s="1">
        <v>21.2</v>
      </c>
      <c r="CF479" s="1">
        <v>21.4</v>
      </c>
      <c r="CG479" s="1">
        <v>21</v>
      </c>
      <c r="CH479" s="1">
        <v>19.5</v>
      </c>
      <c r="CI479" s="1">
        <v>18.399999999999999</v>
      </c>
      <c r="CJ479" s="1">
        <v>20.100000000000001</v>
      </c>
      <c r="CK479" s="1">
        <v>19.600000000000001</v>
      </c>
      <c r="CL479" s="1">
        <v>19.2</v>
      </c>
      <c r="CM479" s="1">
        <v>20.399999999999999</v>
      </c>
      <c r="CN479" s="1">
        <v>19</v>
      </c>
      <c r="CO479" s="1">
        <v>20.2</v>
      </c>
      <c r="CP479" s="1">
        <v>20.100000000000001</v>
      </c>
      <c r="CQ479" s="1">
        <v>21.4</v>
      </c>
      <c r="CR479" s="1">
        <v>19.7</v>
      </c>
      <c r="CS479" s="1">
        <v>19.8</v>
      </c>
      <c r="CT479" s="1">
        <v>20.5</v>
      </c>
      <c r="CU479" s="1">
        <v>20.3</v>
      </c>
      <c r="CV479" s="1">
        <v>19</v>
      </c>
      <c r="CW479" s="1">
        <v>18.600000000000001</v>
      </c>
      <c r="CX479" s="1">
        <v>19.100000000000001</v>
      </c>
      <c r="CY479" s="1">
        <v>19.600000000000001</v>
      </c>
      <c r="CZ479" s="1">
        <v>18.5</v>
      </c>
      <c r="DA479" s="1">
        <v>19.7</v>
      </c>
      <c r="DB479" s="1">
        <v>19.8</v>
      </c>
      <c r="DC479" s="1">
        <v>20.9</v>
      </c>
      <c r="DD479" s="1">
        <v>19.600000000000001</v>
      </c>
      <c r="DE479" s="1">
        <v>19.3</v>
      </c>
      <c r="DF479" s="1">
        <v>19</v>
      </c>
      <c r="DG479" s="1">
        <v>20.7</v>
      </c>
      <c r="DH479" s="1">
        <v>20.3</v>
      </c>
      <c r="DI479" s="1">
        <v>18.600000000000001</v>
      </c>
      <c r="DJ479" s="1">
        <v>19.399999999999999</v>
      </c>
      <c r="DK479" s="1">
        <v>19.100000000000001</v>
      </c>
      <c r="DL479" s="1">
        <v>19</v>
      </c>
      <c r="DM479" s="1">
        <v>19.7</v>
      </c>
      <c r="DN479" s="1">
        <v>19</v>
      </c>
      <c r="DO479" s="1">
        <v>18.399999999999999</v>
      </c>
      <c r="DP479" s="1">
        <v>19.3</v>
      </c>
      <c r="DQ479" s="1">
        <v>18.7</v>
      </c>
      <c r="DR479" s="1">
        <v>18.7</v>
      </c>
      <c r="DS479" s="1">
        <v>20</v>
      </c>
      <c r="DT479" s="1">
        <v>20.399999999999999</v>
      </c>
      <c r="DU479" s="1">
        <v>19.5</v>
      </c>
      <c r="DV479" s="1">
        <v>20.3</v>
      </c>
      <c r="DW479" s="1">
        <v>21.1</v>
      </c>
      <c r="DX479" s="1">
        <v>20</v>
      </c>
      <c r="DY479" s="1">
        <v>20.3</v>
      </c>
      <c r="DZ479" s="1">
        <v>20.5</v>
      </c>
      <c r="EA479" s="1">
        <v>21.3</v>
      </c>
      <c r="EB479" s="1">
        <v>20.8</v>
      </c>
      <c r="EC479" s="1">
        <v>20.7</v>
      </c>
      <c r="ED479" s="1">
        <v>21.5</v>
      </c>
      <c r="EE479" s="1">
        <v>21.2</v>
      </c>
      <c r="EF479" s="1">
        <v>20.5</v>
      </c>
      <c r="EG479" s="1">
        <v>19.600000000000001</v>
      </c>
      <c r="EH479" s="1">
        <v>18.7</v>
      </c>
      <c r="EI479" s="1">
        <v>19.7</v>
      </c>
      <c r="EJ479" s="1">
        <v>20.399999999999999</v>
      </c>
      <c r="EK479" s="1">
        <v>20.100000000000001</v>
      </c>
      <c r="EL479" s="1">
        <v>19.100000000000001</v>
      </c>
      <c r="EM479" s="1">
        <v>20.399999999999999</v>
      </c>
      <c r="EN479" s="1">
        <v>18.7</v>
      </c>
      <c r="EO479" s="1">
        <v>19.2</v>
      </c>
      <c r="EP479" s="1">
        <v>19.5</v>
      </c>
      <c r="EQ479" s="1">
        <v>18.7</v>
      </c>
      <c r="ER479" s="1">
        <v>18.8</v>
      </c>
      <c r="ES479" s="1">
        <v>18.899999999999999</v>
      </c>
      <c r="ET479" s="1">
        <v>18.100000000000001</v>
      </c>
      <c r="EU479" s="1">
        <v>20</v>
      </c>
      <c r="EV479" s="1">
        <v>18.100000000000001</v>
      </c>
      <c r="EW479" s="1">
        <v>19.399999999999999</v>
      </c>
      <c r="EX479" s="1">
        <v>17.7</v>
      </c>
      <c r="EY479" s="1">
        <v>19.8</v>
      </c>
      <c r="EZ479" s="1">
        <v>20.2</v>
      </c>
      <c r="FA479" s="1">
        <v>18.2</v>
      </c>
      <c r="FB479" s="1">
        <v>18.399999999999999</v>
      </c>
      <c r="FC479" s="1">
        <v>18.3</v>
      </c>
      <c r="FD479" s="1">
        <v>19.2</v>
      </c>
      <c r="FE479" s="1">
        <v>18.7</v>
      </c>
      <c r="FF479" s="1">
        <v>19.7</v>
      </c>
      <c r="FG479" s="1">
        <v>20.399999999999999</v>
      </c>
      <c r="FH479" s="1">
        <v>20.3</v>
      </c>
      <c r="FI479" s="1">
        <v>19.399999999999999</v>
      </c>
      <c r="FJ479" s="1">
        <v>18.7</v>
      </c>
      <c r="FK479" s="1">
        <v>18.600000000000001</v>
      </c>
      <c r="FL479" s="1">
        <v>19.8</v>
      </c>
      <c r="FM479" s="1">
        <v>20.100000000000001</v>
      </c>
      <c r="FN479" s="1">
        <v>19.100000000000001</v>
      </c>
      <c r="FO479" s="1">
        <v>19.600000000000001</v>
      </c>
      <c r="FP479" s="1">
        <v>20</v>
      </c>
      <c r="FQ479" s="1">
        <v>20.100000000000001</v>
      </c>
      <c r="FR479" s="1">
        <v>19.7</v>
      </c>
      <c r="FS479" s="1">
        <v>19.399999999999999</v>
      </c>
      <c r="FT479" s="1">
        <v>20</v>
      </c>
      <c r="FU479" s="1">
        <v>21</v>
      </c>
      <c r="FV479" s="1">
        <v>20.5</v>
      </c>
      <c r="FW479" s="1">
        <v>19.899999999999999</v>
      </c>
      <c r="FX479" s="1">
        <v>20.399999999999999</v>
      </c>
      <c r="FY479" s="1">
        <v>20.5</v>
      </c>
      <c r="FZ479" s="1">
        <v>21.3</v>
      </c>
      <c r="GA479" s="1">
        <v>20.399999999999999</v>
      </c>
      <c r="GB479" s="1">
        <v>19</v>
      </c>
      <c r="GC479" s="1">
        <v>19.100000000000001</v>
      </c>
      <c r="GD479" s="1">
        <v>20.3</v>
      </c>
      <c r="GE479" s="1">
        <v>20.6</v>
      </c>
      <c r="GF479" s="1">
        <v>20.399999999999999</v>
      </c>
      <c r="GG479" s="1">
        <v>20.5</v>
      </c>
      <c r="GH479" s="1">
        <v>19.399999999999999</v>
      </c>
      <c r="GI479" s="1">
        <v>19.8</v>
      </c>
      <c r="GJ479" s="1">
        <v>19.7</v>
      </c>
      <c r="GK479" s="1">
        <v>20.399999999999999</v>
      </c>
      <c r="GL479" s="1">
        <v>18.7</v>
      </c>
      <c r="GM479" s="1">
        <v>18.8</v>
      </c>
      <c r="GN479" s="1">
        <v>19.7</v>
      </c>
      <c r="GO479" s="1">
        <v>20.2</v>
      </c>
      <c r="GP479" s="1">
        <v>18.8</v>
      </c>
      <c r="GQ479" s="1">
        <v>19.5</v>
      </c>
      <c r="GR479" s="1">
        <v>19.8</v>
      </c>
      <c r="GS479" s="1">
        <v>19.7</v>
      </c>
      <c r="GT479" s="1">
        <v>20</v>
      </c>
      <c r="GU479" s="1">
        <v>18.8</v>
      </c>
      <c r="GV479" s="1">
        <v>18</v>
      </c>
      <c r="GW479" s="1">
        <v>18.600000000000001</v>
      </c>
      <c r="GX479" s="1">
        <v>20.3</v>
      </c>
      <c r="GY479" s="1">
        <v>20</v>
      </c>
      <c r="GZ479" s="1">
        <v>20.9</v>
      </c>
      <c r="HA479" s="1">
        <v>20.3</v>
      </c>
      <c r="HB479" s="1">
        <v>21.1</v>
      </c>
      <c r="HC479" s="1">
        <v>20.6</v>
      </c>
      <c r="HD479" s="1">
        <v>19</v>
      </c>
      <c r="HE479" s="1">
        <v>18.7</v>
      </c>
      <c r="HF479" s="1">
        <v>19.399999999999999</v>
      </c>
      <c r="HG479" s="1">
        <v>18.3</v>
      </c>
      <c r="HH479" s="1">
        <v>19.600000000000001</v>
      </c>
      <c r="HI479" s="1">
        <v>20</v>
      </c>
      <c r="HJ479" s="1">
        <v>19.899999999999999</v>
      </c>
      <c r="HK479" s="1">
        <v>19.7</v>
      </c>
      <c r="HL479" s="1">
        <v>20.399999999999999</v>
      </c>
      <c r="HM479" s="1">
        <v>20.7</v>
      </c>
      <c r="HN479" s="1">
        <v>19.5</v>
      </c>
      <c r="HO479" s="1">
        <v>19.899999999999999</v>
      </c>
      <c r="HP479" s="1">
        <v>19.3</v>
      </c>
      <c r="HQ479" s="1">
        <v>20.5</v>
      </c>
      <c r="HR479" s="1">
        <v>20</v>
      </c>
      <c r="HS479" s="1">
        <v>20.8</v>
      </c>
      <c r="HT479" s="1">
        <v>20.9</v>
      </c>
      <c r="HU479" s="1">
        <v>20.7</v>
      </c>
      <c r="HV479" s="1">
        <v>20</v>
      </c>
      <c r="HW479" s="1">
        <v>20.8</v>
      </c>
      <c r="HX479" s="1">
        <v>20.5</v>
      </c>
      <c r="HY479" s="1">
        <v>21.7</v>
      </c>
      <c r="HZ479" s="1">
        <v>20.3</v>
      </c>
      <c r="IA479" s="1">
        <v>19.8</v>
      </c>
      <c r="IB479" s="1">
        <v>20.3</v>
      </c>
      <c r="IC479" s="1">
        <v>18.600000000000001</v>
      </c>
      <c r="ID479" s="1">
        <v>20.3</v>
      </c>
      <c r="IE479" s="1">
        <v>19.899999999999999</v>
      </c>
      <c r="IF479" s="1">
        <v>18.8</v>
      </c>
      <c r="IG479" s="1">
        <v>20.2</v>
      </c>
      <c r="IH479" s="1">
        <v>18.7</v>
      </c>
      <c r="II479" s="1">
        <v>20.100000000000001</v>
      </c>
      <c r="IJ479" s="1">
        <v>20.7</v>
      </c>
      <c r="IK479" s="1">
        <v>19.7</v>
      </c>
      <c r="IL479" s="1">
        <v>20.100000000000001</v>
      </c>
      <c r="IM479" s="1">
        <v>21</v>
      </c>
      <c r="IN479" s="1">
        <v>21.4</v>
      </c>
      <c r="IO479" s="1">
        <v>19.8</v>
      </c>
      <c r="IP479" s="1">
        <v>19.399999999999999</v>
      </c>
      <c r="IQ479" s="1">
        <v>20.9</v>
      </c>
      <c r="IR479" s="1">
        <v>20.399999999999999</v>
      </c>
      <c r="IS479" s="1">
        <v>20.100000000000001</v>
      </c>
      <c r="IT479" s="1">
        <v>20</v>
      </c>
      <c r="IU479" s="1">
        <v>21</v>
      </c>
      <c r="IV479" s="1">
        <v>20.5</v>
      </c>
      <c r="IW479" s="1">
        <v>20.2</v>
      </c>
      <c r="IX479" s="1">
        <v>18.899999999999999</v>
      </c>
      <c r="IY479" s="1">
        <v>20.7</v>
      </c>
      <c r="IZ479" s="1">
        <v>20</v>
      </c>
      <c r="JA479" s="1">
        <v>20.6</v>
      </c>
      <c r="JB479" s="1">
        <v>20.6</v>
      </c>
      <c r="JC479" s="1">
        <v>19.8</v>
      </c>
      <c r="JD479" s="1">
        <v>20</v>
      </c>
      <c r="JE479" s="1">
        <v>20.5</v>
      </c>
      <c r="JF479" s="1">
        <v>21.1</v>
      </c>
      <c r="JG479" s="1">
        <v>20.399999999999999</v>
      </c>
      <c r="JH479" s="1">
        <v>20.8</v>
      </c>
      <c r="JI479" s="1">
        <v>18.5</v>
      </c>
      <c r="JJ479" s="1">
        <v>17.5</v>
      </c>
      <c r="JK479" s="1">
        <v>16.7</v>
      </c>
      <c r="JL479" s="1">
        <v>17.2</v>
      </c>
      <c r="JM479" s="1">
        <v>19.2</v>
      </c>
      <c r="JN479" s="1">
        <v>19.7</v>
      </c>
      <c r="JO479" s="1">
        <v>20.100000000000001</v>
      </c>
      <c r="JP479" s="1">
        <v>18.600000000000001</v>
      </c>
      <c r="JQ479" s="1">
        <v>18.2</v>
      </c>
      <c r="JR479" s="1">
        <v>19.899999999999999</v>
      </c>
      <c r="JS479" s="1">
        <v>18.100000000000001</v>
      </c>
      <c r="JT479" s="1">
        <v>19.3</v>
      </c>
      <c r="JU479" s="1">
        <v>18.100000000000001</v>
      </c>
      <c r="JV479" s="1">
        <v>16.100000000000001</v>
      </c>
      <c r="JW479" s="1">
        <v>19.899999999999999</v>
      </c>
      <c r="JX479" s="1">
        <v>18.7</v>
      </c>
      <c r="JY479" s="1">
        <v>19</v>
      </c>
      <c r="JZ479" s="1">
        <v>19.600000000000001</v>
      </c>
      <c r="KA479" s="1">
        <v>19.7</v>
      </c>
      <c r="KB479" s="1">
        <v>19.3</v>
      </c>
      <c r="KC479" s="1">
        <v>19</v>
      </c>
      <c r="KD479" s="1">
        <v>18.100000000000001</v>
      </c>
      <c r="KE479" s="1">
        <v>19.5</v>
      </c>
      <c r="KF479" s="1">
        <v>19.399999999999999</v>
      </c>
      <c r="KG479" s="1">
        <v>19.399999999999999</v>
      </c>
      <c r="KH479" s="1">
        <v>18.2</v>
      </c>
      <c r="KI479" s="1">
        <v>18.899999999999999</v>
      </c>
      <c r="KJ479" s="1">
        <v>19.399999999999999</v>
      </c>
      <c r="KK479" s="1">
        <v>18.7</v>
      </c>
      <c r="KL479" s="1">
        <v>18.3</v>
      </c>
      <c r="KM479" s="1">
        <v>18.2</v>
      </c>
      <c r="KN479" s="1">
        <v>18.2</v>
      </c>
      <c r="KO479" s="1">
        <v>18.3</v>
      </c>
      <c r="KP479" s="1">
        <v>19.399999999999999</v>
      </c>
      <c r="KQ479" s="1">
        <v>17.8</v>
      </c>
      <c r="KR479" s="1">
        <v>17.899999999999999</v>
      </c>
      <c r="KS479" s="1">
        <v>18.8</v>
      </c>
      <c r="KT479" s="1">
        <v>18.2</v>
      </c>
      <c r="KU479" s="1">
        <v>19.5</v>
      </c>
      <c r="KV479" s="1">
        <v>19.5</v>
      </c>
      <c r="KW479" s="1">
        <v>19.7</v>
      </c>
      <c r="KX479" s="1">
        <v>19.899999999999999</v>
      </c>
      <c r="KY479" s="1">
        <v>19.3</v>
      </c>
      <c r="KZ479" s="1">
        <v>18.8</v>
      </c>
      <c r="LA479" s="1">
        <v>19.899999999999999</v>
      </c>
      <c r="LB479" s="1">
        <v>19.100000000000001</v>
      </c>
      <c r="LC479" s="1">
        <v>20.100000000000001</v>
      </c>
      <c r="LD479" s="1">
        <v>19.8</v>
      </c>
      <c r="LE479" s="1">
        <v>19.3</v>
      </c>
      <c r="LF479" s="1">
        <v>20</v>
      </c>
      <c r="LG479" s="1">
        <v>20.3</v>
      </c>
      <c r="LH479" s="1">
        <v>20.100000000000001</v>
      </c>
      <c r="LI479" s="1">
        <v>19</v>
      </c>
      <c r="LJ479" s="1">
        <v>18.5</v>
      </c>
      <c r="LK479" s="1">
        <v>19.5</v>
      </c>
      <c r="LL479" s="1">
        <v>18.7</v>
      </c>
      <c r="LM479" s="1">
        <v>18.8</v>
      </c>
      <c r="LN479" s="1">
        <v>65535</v>
      </c>
      <c r="LO479" s="1">
        <v>65535</v>
      </c>
      <c r="LP479" s="1">
        <v>65535</v>
      </c>
      <c r="LQ479" s="1">
        <v>65535</v>
      </c>
      <c r="LR479" s="1">
        <v>65535</v>
      </c>
      <c r="LS479" s="1">
        <v>65535</v>
      </c>
      <c r="LT479" s="1">
        <v>65535</v>
      </c>
      <c r="LU479" s="1">
        <v>65535</v>
      </c>
      <c r="LV479" s="1">
        <v>65535</v>
      </c>
      <c r="LW479" s="1">
        <v>65535</v>
      </c>
      <c r="LX479" s="1">
        <v>65535</v>
      </c>
      <c r="LY479" s="1">
        <v>65535</v>
      </c>
      <c r="LZ479" s="1">
        <v>65535</v>
      </c>
      <c r="MA479" s="1">
        <v>21</v>
      </c>
      <c r="MB479" s="1">
        <v>20.3</v>
      </c>
      <c r="MC479" s="1">
        <v>20</v>
      </c>
      <c r="MD479" s="1">
        <v>18.600000000000001</v>
      </c>
      <c r="ME479" s="1">
        <v>65535</v>
      </c>
      <c r="MF479" s="1">
        <v>65535</v>
      </c>
      <c r="MG479" s="1">
        <v>65535</v>
      </c>
      <c r="MH479" s="1">
        <v>65535</v>
      </c>
      <c r="MI479" s="1">
        <v>65535</v>
      </c>
      <c r="MJ479" s="1">
        <v>65535</v>
      </c>
      <c r="MK479" s="1">
        <v>65535</v>
      </c>
      <c r="ML479" s="1">
        <v>65535</v>
      </c>
      <c r="MM479" s="1">
        <v>65535</v>
      </c>
      <c r="MN479" s="1">
        <v>65535</v>
      </c>
      <c r="MO479" s="1">
        <v>65535</v>
      </c>
      <c r="MP479" s="1">
        <v>65535</v>
      </c>
      <c r="MQ479" s="1">
        <v>65535</v>
      </c>
      <c r="MR479" s="1">
        <v>65535</v>
      </c>
      <c r="MS479" s="1">
        <v>65535</v>
      </c>
      <c r="MT479" s="1">
        <v>65535</v>
      </c>
      <c r="MU479" s="1">
        <v>65535</v>
      </c>
      <c r="MV479" s="1">
        <v>65535</v>
      </c>
      <c r="MW479" s="1">
        <v>65535</v>
      </c>
      <c r="MX479" s="1">
        <v>65535</v>
      </c>
      <c r="MY479" s="1">
        <v>65535</v>
      </c>
      <c r="MZ479" s="1">
        <v>65535</v>
      </c>
      <c r="NA479" s="1">
        <v>65535</v>
      </c>
      <c r="NB479" s="1">
        <v>65535</v>
      </c>
      <c r="NC479" s="1">
        <v>65535</v>
      </c>
      <c r="ND479" s="1">
        <v>65535</v>
      </c>
      <c r="NE479" s="1">
        <v>65535</v>
      </c>
      <c r="NF479" s="1">
        <v>65535</v>
      </c>
      <c r="NG479" s="1">
        <v>65535</v>
      </c>
      <c r="NH479" s="1">
        <v>65535</v>
      </c>
      <c r="NI479" s="1">
        <v>18.3</v>
      </c>
      <c r="NJ479" s="6">
        <f t="shared" si="416"/>
        <v>0.967741935483871</v>
      </c>
      <c r="NK479" s="3">
        <f t="shared" si="417"/>
        <v>0.9642857142857143</v>
      </c>
      <c r="NL479" s="3">
        <f t="shared" si="418"/>
        <v>1</v>
      </c>
      <c r="NM479" s="3">
        <f t="shared" si="419"/>
        <v>1</v>
      </c>
      <c r="NN479" s="3">
        <f t="shared" si="420"/>
        <v>1</v>
      </c>
      <c r="NO479" s="3">
        <f t="shared" si="421"/>
        <v>1</v>
      </c>
      <c r="NP479" s="3">
        <f t="shared" si="422"/>
        <v>1</v>
      </c>
      <c r="NQ479" s="3">
        <f t="shared" si="423"/>
        <v>1</v>
      </c>
      <c r="NR479" s="3">
        <f t="shared" si="424"/>
        <v>1</v>
      </c>
      <c r="NS479" s="3">
        <f t="shared" si="425"/>
        <v>1</v>
      </c>
      <c r="NT479" s="3">
        <f t="shared" si="426"/>
        <v>0.56666666666666665</v>
      </c>
      <c r="NU479" s="3">
        <f t="shared" si="427"/>
        <v>3.2258064516129031E-2</v>
      </c>
      <c r="NV479" s="3">
        <f t="shared" si="428"/>
        <v>0.87671232876712324</v>
      </c>
      <c r="NW479" s="5">
        <f t="shared" si="429"/>
        <v>19.816666666666663</v>
      </c>
      <c r="NX479" s="1">
        <f t="shared" si="430"/>
        <v>19.94444444444445</v>
      </c>
      <c r="NY479" s="1">
        <f t="shared" si="431"/>
        <v>20.138709677419353</v>
      </c>
      <c r="NZ479" s="1">
        <f t="shared" si="432"/>
        <v>19.519999999999996</v>
      </c>
      <c r="OA479" s="1">
        <f t="shared" si="433"/>
        <v>19.574193548387097</v>
      </c>
      <c r="OB479" s="1">
        <f t="shared" si="434"/>
        <v>19.889999999999993</v>
      </c>
      <c r="OC479" s="1">
        <f t="shared" si="435"/>
        <v>19.616129032258065</v>
      </c>
      <c r="OD479" s="1">
        <f t="shared" si="436"/>
        <v>20.170967741935481</v>
      </c>
      <c r="OE479" s="1">
        <f t="shared" si="437"/>
        <v>19.556666666666665</v>
      </c>
      <c r="OF479" s="1">
        <f t="shared" si="438"/>
        <v>18.86129032258064</v>
      </c>
      <c r="OG479" s="1">
        <f t="shared" si="439"/>
        <v>19.588235294117652</v>
      </c>
      <c r="OH479" s="1" t="e">
        <f t="shared" si="440"/>
        <v>#N/A</v>
      </c>
      <c r="OI479" s="111" t="e">
        <f>NA()</f>
        <v>#N/A</v>
      </c>
      <c r="OJ479" s="112" t="e">
        <f>NA()</f>
        <v>#N/A</v>
      </c>
      <c r="OK479" s="112" t="e">
        <f>NA()</f>
        <v>#N/A</v>
      </c>
      <c r="OL479" s="112" t="e">
        <f>NA()</f>
        <v>#N/A</v>
      </c>
      <c r="OM479" s="112" t="e">
        <f>NA()</f>
        <v>#N/A</v>
      </c>
      <c r="ON479" s="112" t="e">
        <f>NA()</f>
        <v>#N/A</v>
      </c>
      <c r="OO479" s="112" t="e">
        <f>NA()</f>
        <v>#N/A</v>
      </c>
      <c r="OP479" s="112" t="e">
        <f>NA()</f>
        <v>#N/A</v>
      </c>
      <c r="OQ479" s="112" t="e">
        <f>NA()</f>
        <v>#N/A</v>
      </c>
      <c r="OR479" s="112" t="e">
        <f>NA()</f>
        <v>#N/A</v>
      </c>
      <c r="OS479" s="112" t="e">
        <f>NA()</f>
        <v>#N/A</v>
      </c>
      <c r="OT479" s="112" t="e">
        <f>NA()</f>
        <v>#N/A</v>
      </c>
      <c r="OU479" s="5" t="e">
        <f t="shared" si="392"/>
        <v>#N/A</v>
      </c>
      <c r="OV479" s="1" t="e">
        <f t="shared" si="393"/>
        <v>#N/A</v>
      </c>
      <c r="OW479" s="1" t="e">
        <f t="shared" si="394"/>
        <v>#N/A</v>
      </c>
      <c r="OX479" s="1" t="e">
        <f t="shared" si="395"/>
        <v>#N/A</v>
      </c>
      <c r="OY479" s="1" t="e">
        <f t="shared" si="396"/>
        <v>#N/A</v>
      </c>
      <c r="OZ479" s="1" t="e">
        <f t="shared" si="397"/>
        <v>#N/A</v>
      </c>
      <c r="PA479" s="1" t="e">
        <f t="shared" si="398"/>
        <v>#N/A</v>
      </c>
      <c r="PB479" s="1" t="e">
        <f t="shared" si="399"/>
        <v>#N/A</v>
      </c>
      <c r="PC479" s="1" t="e">
        <f t="shared" si="400"/>
        <v>#N/A</v>
      </c>
      <c r="PD479" s="1" t="e">
        <f t="shared" si="401"/>
        <v>#N/A</v>
      </c>
      <c r="PE479" s="1" t="e">
        <f t="shared" si="402"/>
        <v>#N/A</v>
      </c>
      <c r="PF479" s="1" t="e">
        <f t="shared" si="403"/>
        <v>#N/A</v>
      </c>
      <c r="PG479" s="111" t="e">
        <f>NA()</f>
        <v>#N/A</v>
      </c>
      <c r="PH479" s="112" t="e">
        <f>NA()</f>
        <v>#N/A</v>
      </c>
      <c r="PI479" s="112" t="e">
        <f>NA()</f>
        <v>#N/A</v>
      </c>
      <c r="PJ479" s="112" t="e">
        <f>NA()</f>
        <v>#N/A</v>
      </c>
      <c r="PK479" s="112" t="e">
        <f>NA()</f>
        <v>#N/A</v>
      </c>
      <c r="PL479" s="112" t="e">
        <f>NA()</f>
        <v>#N/A</v>
      </c>
      <c r="PM479" s="112" t="e">
        <f>NA()</f>
        <v>#N/A</v>
      </c>
      <c r="PN479" s="112" t="e">
        <f>NA()</f>
        <v>#N/A</v>
      </c>
      <c r="PO479" s="112" t="e">
        <f>NA()</f>
        <v>#N/A</v>
      </c>
      <c r="PP479" s="112" t="e">
        <f>NA()</f>
        <v>#N/A</v>
      </c>
      <c r="PQ479" s="112" t="e">
        <f>NA()</f>
        <v>#N/A</v>
      </c>
      <c r="PR479" s="137" t="e">
        <f>NA()</f>
        <v>#N/A</v>
      </c>
      <c r="PS479" s="5">
        <f t="array" ref="PS479">+IF(ISERROR($NW479)=FALSE,MIN(IF($H479:$AL479&lt;65534,$H479:$AL479,"")),NA())</f>
        <v>18</v>
      </c>
      <c r="PT479" s="1">
        <f t="array" ref="PT479">+IF(ISERROR($NX479)=FALSE,MIN(IF($AM479:$BN479&lt;65534,$AM479:$BN479,"")),NA())</f>
        <v>18.3</v>
      </c>
      <c r="PU479" s="1">
        <f t="array" ref="PU479">+IF(ISERROR($NY479)=FALSE,MIN(IF($BP479:$CT479&lt;65534,$BP479:$CT479,"")),NA())</f>
        <v>18.399999999999999</v>
      </c>
      <c r="PV479" s="1">
        <f t="array" ref="PV479">+IF(ISERROR($NZ479)=FALSE,MIN(IF($CU479:$DX479&lt;65534,$CU479:$DX479,"")),NA())</f>
        <v>18.399999999999999</v>
      </c>
      <c r="PW479" s="1">
        <f t="array" ref="PW479">+IF(ISERROR($OA479)=FALSE,MIN(IF($DY479:$FC479&lt;65534,$DY479:$FC479,"")),NA())</f>
        <v>17.7</v>
      </c>
      <c r="PX479" s="1">
        <f t="array" ref="PX479">+IF(ISERROR($OB479)=FALSE,MIN(IF($FD479:$GG479&lt;65534,$FD479:$GG479,"")),NA())</f>
        <v>18.600000000000001</v>
      </c>
      <c r="PY479" s="1">
        <f t="array" ref="PY479">+IF(ISERROR($OC479)=FALSE,MIN(IF($GH479:$HL479&lt;65534,$GH479:$HL479,"")),NA())</f>
        <v>18</v>
      </c>
      <c r="PZ479" s="1">
        <f t="array" ref="PZ479">+IF(ISERROR($OD479)=FALSE,MIN(IF($HM479:$IQ479&lt;65534,$HM479:$IQ479,"")),NA())</f>
        <v>18.600000000000001</v>
      </c>
      <c r="QA479" s="1">
        <f t="array" ref="QA479">+IF(ISERROR($OE479)=FALSE,MIN(IF($IR479:$JU479&lt;65534,$IR479:$JU479,"")),NA())</f>
        <v>16.7</v>
      </c>
      <c r="QB479" s="1">
        <f t="array" ref="QB479">+IF(ISERROR($OF479)=FALSE,MIN(IF($JV479:$KZ479&lt;65534,$JV479:$KZ479,"")),NA())</f>
        <v>16.100000000000001</v>
      </c>
      <c r="QC479" s="1">
        <f t="array" ref="QC479">+IF(ISERROR($OG479)=FALSE,MIN(IF($LA479:$MD479&lt;65534,$LA479:$MD479,"")),NA())</f>
        <v>18.5</v>
      </c>
      <c r="QD479" s="1" t="e">
        <f t="array" ref="QD479">+IF(ISERROR($OH479)=FALSE,MIN(IF($ME479:$NI479&lt;65534,$ME479:$NI479,"")),NA())</f>
        <v>#N/A</v>
      </c>
      <c r="QE479" s="5" t="e">
        <f t="shared" si="404"/>
        <v>#N/A</v>
      </c>
      <c r="QF479" s="1" t="e">
        <f t="shared" si="405"/>
        <v>#N/A</v>
      </c>
      <c r="QG479" s="1" t="e">
        <f t="shared" si="406"/>
        <v>#N/A</v>
      </c>
      <c r="QH479" s="1" t="e">
        <f t="shared" si="407"/>
        <v>#N/A</v>
      </c>
      <c r="QI479" s="1" t="e">
        <f t="shared" si="408"/>
        <v>#N/A</v>
      </c>
      <c r="QJ479" s="1" t="e">
        <f t="shared" si="409"/>
        <v>#N/A</v>
      </c>
      <c r="QK479" s="1" t="e">
        <f t="shared" si="410"/>
        <v>#N/A</v>
      </c>
      <c r="QL479" s="1" t="e">
        <f t="shared" si="411"/>
        <v>#N/A</v>
      </c>
      <c r="QM479" s="1" t="e">
        <f t="shared" si="412"/>
        <v>#N/A</v>
      </c>
      <c r="QN479" s="1" t="e">
        <f t="shared" si="413"/>
        <v>#N/A</v>
      </c>
      <c r="QO479" s="1" t="e">
        <f t="shared" si="414"/>
        <v>#N/A</v>
      </c>
      <c r="QP479" s="1" t="e">
        <f t="shared" si="415"/>
        <v>#N/A</v>
      </c>
      <c r="QQ479" s="5" t="s">
        <v>893</v>
      </c>
    </row>
    <row r="480" spans="1:459" s="1" customFormat="1" x14ac:dyDescent="0.2">
      <c r="A480" s="107">
        <v>26085170</v>
      </c>
      <c r="B480" s="108">
        <v>-76.499722222222218</v>
      </c>
      <c r="C480" s="108">
        <v>3.4545000000000003</v>
      </c>
      <c r="D480" s="109">
        <v>975</v>
      </c>
      <c r="E480" s="110" t="s">
        <v>837</v>
      </c>
      <c r="F480" s="110" t="s">
        <v>48</v>
      </c>
      <c r="G480" s="110" t="s">
        <v>28</v>
      </c>
      <c r="H480" s="1">
        <v>65535</v>
      </c>
      <c r="I480" s="1">
        <v>17.899999999999999</v>
      </c>
      <c r="J480" s="1">
        <v>18.5</v>
      </c>
      <c r="K480" s="1">
        <v>20.2</v>
      </c>
      <c r="L480" s="1">
        <v>19.899999999999999</v>
      </c>
      <c r="M480" s="1">
        <v>22.1</v>
      </c>
      <c r="N480" s="1">
        <v>21.1</v>
      </c>
      <c r="O480" s="1">
        <v>19.5</v>
      </c>
      <c r="P480" s="1">
        <v>20.399999999999999</v>
      </c>
      <c r="Q480" s="1">
        <v>18.899999999999999</v>
      </c>
      <c r="R480" s="1">
        <v>19.5</v>
      </c>
      <c r="S480" s="1">
        <v>20.100000000000001</v>
      </c>
      <c r="T480" s="1">
        <v>20.7</v>
      </c>
      <c r="U480" s="1">
        <v>20.399999999999999</v>
      </c>
      <c r="V480" s="1">
        <v>19.8</v>
      </c>
      <c r="W480" s="1">
        <v>21.8</v>
      </c>
      <c r="X480" s="1">
        <v>19.2</v>
      </c>
      <c r="Y480" s="1">
        <v>21.4</v>
      </c>
      <c r="Z480" s="1">
        <v>21.3</v>
      </c>
      <c r="AA480" s="1">
        <v>20.5</v>
      </c>
      <c r="AB480" s="1">
        <v>21.3</v>
      </c>
      <c r="AC480" s="1">
        <v>20</v>
      </c>
      <c r="AD480" s="1">
        <v>20.399999999999999</v>
      </c>
      <c r="AE480" s="1">
        <v>19.8</v>
      </c>
      <c r="AF480" s="1">
        <v>21</v>
      </c>
      <c r="AG480" s="1">
        <v>21.7</v>
      </c>
      <c r="AH480" s="1">
        <v>21.2</v>
      </c>
      <c r="AI480" s="1">
        <v>21.9</v>
      </c>
      <c r="AJ480" s="1">
        <v>20.6</v>
      </c>
      <c r="AK480" s="1">
        <v>21.3</v>
      </c>
      <c r="AL480" s="1">
        <v>22.1</v>
      </c>
      <c r="AM480" s="1">
        <v>65535</v>
      </c>
      <c r="AN480" s="1">
        <v>18.899999999999999</v>
      </c>
      <c r="AO480" s="1">
        <v>21.2</v>
      </c>
      <c r="AP480" s="1">
        <v>20.7</v>
      </c>
      <c r="AQ480" s="1">
        <v>21.4</v>
      </c>
      <c r="AR480" s="1">
        <v>22.6</v>
      </c>
      <c r="AS480" s="1">
        <v>22</v>
      </c>
      <c r="AT480" s="1">
        <v>19.8</v>
      </c>
      <c r="AU480" s="1">
        <v>21.5</v>
      </c>
      <c r="AV480" s="1">
        <v>21.6</v>
      </c>
      <c r="AW480" s="1">
        <v>22</v>
      </c>
      <c r="AX480" s="1">
        <v>21.5</v>
      </c>
      <c r="AY480" s="1">
        <v>21.7</v>
      </c>
      <c r="AZ480" s="1">
        <v>21.9</v>
      </c>
      <c r="BA480" s="1">
        <v>21</v>
      </c>
      <c r="BB480" s="1">
        <v>22.3</v>
      </c>
      <c r="BC480" s="1">
        <v>21.9</v>
      </c>
      <c r="BD480" s="1">
        <v>21.5</v>
      </c>
      <c r="BE480" s="1">
        <v>22.3</v>
      </c>
      <c r="BF480" s="1">
        <v>20.8</v>
      </c>
      <c r="BG480" s="1">
        <v>21.1</v>
      </c>
      <c r="BH480" s="1">
        <v>20.2</v>
      </c>
      <c r="BI480" s="1">
        <v>21.4</v>
      </c>
      <c r="BJ480" s="1">
        <v>21.3</v>
      </c>
      <c r="BK480" s="1">
        <v>20.7</v>
      </c>
      <c r="BL480" s="1">
        <v>22.1</v>
      </c>
      <c r="BM480" s="1">
        <v>20.8</v>
      </c>
      <c r="BN480" s="1">
        <v>21.3</v>
      </c>
      <c r="BO480" s="102"/>
      <c r="BP480" s="1">
        <v>21.1</v>
      </c>
      <c r="BQ480" s="1">
        <v>20.5</v>
      </c>
      <c r="BR480" s="1">
        <v>20.5</v>
      </c>
      <c r="BS480" s="1">
        <v>20.399999999999999</v>
      </c>
      <c r="BT480" s="1">
        <v>21.1</v>
      </c>
      <c r="BU480" s="1">
        <v>21.4</v>
      </c>
      <c r="BV480" s="1">
        <v>22.1</v>
      </c>
      <c r="BW480" s="1">
        <v>21.3</v>
      </c>
      <c r="BX480" s="1">
        <v>22.1</v>
      </c>
      <c r="BY480" s="1">
        <v>23</v>
      </c>
      <c r="BZ480" s="1">
        <v>20.7</v>
      </c>
      <c r="CA480" s="1">
        <v>21.7</v>
      </c>
      <c r="CB480" s="1">
        <v>20.6</v>
      </c>
      <c r="CC480" s="1">
        <v>22.5</v>
      </c>
      <c r="CD480" s="1">
        <v>20</v>
      </c>
      <c r="CE480" s="1">
        <v>22.1</v>
      </c>
      <c r="CF480" s="1">
        <v>23.3</v>
      </c>
      <c r="CG480" s="1">
        <v>21.6</v>
      </c>
      <c r="CH480" s="1">
        <v>21.5</v>
      </c>
      <c r="CI480" s="1">
        <v>19.7</v>
      </c>
      <c r="CJ480" s="1">
        <v>20.6</v>
      </c>
      <c r="CK480" s="1">
        <v>20.8</v>
      </c>
      <c r="CL480" s="1">
        <v>20.8</v>
      </c>
      <c r="CM480" s="1">
        <v>21.4</v>
      </c>
      <c r="CN480" s="1">
        <v>19.399999999999999</v>
      </c>
      <c r="CO480" s="1">
        <v>21.6</v>
      </c>
      <c r="CP480" s="1">
        <v>21.4</v>
      </c>
      <c r="CQ480" s="1">
        <v>22.8</v>
      </c>
      <c r="CR480" s="1">
        <v>19.5</v>
      </c>
      <c r="CS480" s="1">
        <v>20.2</v>
      </c>
      <c r="CT480" s="1">
        <v>21</v>
      </c>
      <c r="CU480" s="1">
        <v>22.1</v>
      </c>
      <c r="CV480" s="1">
        <v>20.8</v>
      </c>
      <c r="CW480" s="1">
        <v>19.5</v>
      </c>
      <c r="CX480" s="1">
        <v>20.3</v>
      </c>
      <c r="CY480" s="1">
        <v>21</v>
      </c>
      <c r="CZ480" s="1">
        <v>20.3</v>
      </c>
      <c r="DA480" s="1">
        <v>21.4</v>
      </c>
      <c r="DB480" s="1">
        <v>20.9</v>
      </c>
      <c r="DC480" s="1">
        <v>21.8</v>
      </c>
      <c r="DD480" s="1">
        <v>20.9</v>
      </c>
      <c r="DE480" s="1">
        <v>21.1</v>
      </c>
      <c r="DF480" s="1">
        <v>20.100000000000001</v>
      </c>
      <c r="DG480" s="1">
        <v>22.5</v>
      </c>
      <c r="DH480" s="1">
        <v>22.2</v>
      </c>
      <c r="DI480" s="1">
        <v>20.3</v>
      </c>
      <c r="DJ480" s="1">
        <v>20.100000000000001</v>
      </c>
      <c r="DK480" s="1">
        <v>20.7</v>
      </c>
      <c r="DL480" s="1">
        <v>20.399999999999999</v>
      </c>
      <c r="DM480" s="1">
        <v>20.8</v>
      </c>
      <c r="DN480" s="1">
        <v>21</v>
      </c>
      <c r="DO480" s="1">
        <v>20</v>
      </c>
      <c r="DP480" s="1">
        <v>20.399999999999999</v>
      </c>
      <c r="DQ480" s="1">
        <v>20.3</v>
      </c>
      <c r="DR480" s="1">
        <v>20.5</v>
      </c>
      <c r="DS480" s="1">
        <v>20.7</v>
      </c>
      <c r="DT480" s="1">
        <v>21.9</v>
      </c>
      <c r="DU480" s="1">
        <v>20.9</v>
      </c>
      <c r="DV480" s="1">
        <v>20.8</v>
      </c>
      <c r="DW480" s="1">
        <v>22.8</v>
      </c>
      <c r="DX480" s="1">
        <v>20.8</v>
      </c>
      <c r="DY480" s="1">
        <v>20.8</v>
      </c>
      <c r="DZ480" s="1">
        <v>20.5</v>
      </c>
      <c r="EA480" s="1">
        <v>22.7</v>
      </c>
      <c r="EB480" s="1">
        <v>22.9</v>
      </c>
      <c r="EC480" s="1">
        <v>21.9</v>
      </c>
      <c r="ED480" s="1">
        <v>22.7</v>
      </c>
      <c r="EE480" s="1">
        <v>22.5</v>
      </c>
      <c r="EF480" s="1">
        <v>21.7</v>
      </c>
      <c r="EG480" s="1">
        <v>21.2</v>
      </c>
      <c r="EH480" s="1">
        <v>20.2</v>
      </c>
      <c r="EI480" s="1">
        <v>19.899999999999999</v>
      </c>
      <c r="EJ480" s="1">
        <v>22</v>
      </c>
      <c r="EK480" s="1">
        <v>21.5</v>
      </c>
      <c r="EL480" s="1">
        <v>21.1</v>
      </c>
      <c r="EM480" s="1">
        <v>21.5</v>
      </c>
      <c r="EN480" s="1">
        <v>19.399999999999999</v>
      </c>
      <c r="EO480" s="1">
        <v>21.1</v>
      </c>
      <c r="EP480" s="1">
        <v>20.9</v>
      </c>
      <c r="EQ480" s="1">
        <v>20.100000000000001</v>
      </c>
      <c r="ER480" s="1">
        <v>20.5</v>
      </c>
      <c r="ES480" s="1">
        <v>20.399999999999999</v>
      </c>
      <c r="ET480" s="1">
        <v>20.2</v>
      </c>
      <c r="EU480" s="1">
        <v>21.5</v>
      </c>
      <c r="EV480" s="1">
        <v>19.600000000000001</v>
      </c>
      <c r="EW480" s="1">
        <v>21.2</v>
      </c>
      <c r="EX480" s="1">
        <v>19.5</v>
      </c>
      <c r="EY480" s="1">
        <v>20.9</v>
      </c>
      <c r="EZ480" s="1">
        <v>20.9</v>
      </c>
      <c r="FA480" s="1">
        <v>19</v>
      </c>
      <c r="FB480" s="1">
        <v>19.8</v>
      </c>
      <c r="FC480" s="1">
        <v>20.3</v>
      </c>
      <c r="FD480" s="1">
        <v>20.8</v>
      </c>
      <c r="FE480" s="1">
        <v>19.7</v>
      </c>
      <c r="FF480" s="1">
        <v>19.899999999999999</v>
      </c>
      <c r="FG480" s="1">
        <v>21.4</v>
      </c>
      <c r="FH480" s="1">
        <v>20.399999999999999</v>
      </c>
      <c r="FI480" s="1">
        <v>21.6</v>
      </c>
      <c r="FJ480" s="1">
        <v>20.399999999999999</v>
      </c>
      <c r="FK480" s="1">
        <v>20.399999999999999</v>
      </c>
      <c r="FL480" s="1">
        <v>20.9</v>
      </c>
      <c r="FM480" s="1">
        <v>20.6</v>
      </c>
      <c r="FN480" s="1">
        <v>21</v>
      </c>
      <c r="FO480" s="1">
        <v>20.9</v>
      </c>
      <c r="FP480" s="1">
        <v>21.1</v>
      </c>
      <c r="FQ480" s="1">
        <v>22.1</v>
      </c>
      <c r="FR480" s="1">
        <v>21</v>
      </c>
      <c r="FS480" s="1">
        <v>20.9</v>
      </c>
      <c r="FT480" s="1">
        <v>19.600000000000001</v>
      </c>
      <c r="FU480" s="1">
        <v>21.5</v>
      </c>
      <c r="FV480" s="1">
        <v>21.2</v>
      </c>
      <c r="FW480" s="1">
        <v>21</v>
      </c>
      <c r="FX480" s="1">
        <v>21.3</v>
      </c>
      <c r="FY480" s="1">
        <v>21.1</v>
      </c>
      <c r="FZ480" s="1">
        <v>22.3</v>
      </c>
      <c r="GA480" s="1">
        <v>21.8</v>
      </c>
      <c r="GB480" s="1">
        <v>20.6</v>
      </c>
      <c r="GC480" s="1">
        <v>19.7</v>
      </c>
      <c r="GD480" s="1">
        <v>21.1</v>
      </c>
      <c r="GE480" s="1">
        <v>20.8</v>
      </c>
      <c r="GF480" s="1">
        <v>21</v>
      </c>
      <c r="GG480" s="1">
        <v>21.2</v>
      </c>
      <c r="GH480" s="1">
        <v>20.7</v>
      </c>
      <c r="GI480" s="1">
        <v>21.8</v>
      </c>
      <c r="GJ480" s="1">
        <v>20.9</v>
      </c>
      <c r="GK480" s="1">
        <v>21.6</v>
      </c>
      <c r="GL480" s="1">
        <v>19.2</v>
      </c>
      <c r="GM480" s="1">
        <v>20.6</v>
      </c>
      <c r="GN480" s="1">
        <v>19.5</v>
      </c>
      <c r="GO480" s="1">
        <v>20.8</v>
      </c>
      <c r="GP480" s="1">
        <v>18.399999999999999</v>
      </c>
      <c r="GQ480" s="1">
        <v>21.3</v>
      </c>
      <c r="GR480" s="1">
        <v>21.6</v>
      </c>
      <c r="GS480" s="1">
        <v>21.1</v>
      </c>
      <c r="GT480" s="1">
        <v>20.399999999999999</v>
      </c>
      <c r="GU480" s="1">
        <v>20.8</v>
      </c>
      <c r="GV480" s="1">
        <v>20.3</v>
      </c>
      <c r="GW480" s="1">
        <v>19.2</v>
      </c>
      <c r="GX480" s="1">
        <v>18.8</v>
      </c>
      <c r="GY480" s="1">
        <v>20.6</v>
      </c>
      <c r="GZ480" s="1">
        <v>21.9</v>
      </c>
      <c r="HA480" s="1">
        <v>20.9</v>
      </c>
      <c r="HB480" s="1">
        <v>22.1</v>
      </c>
      <c r="HC480" s="1">
        <v>22</v>
      </c>
      <c r="HD480" s="1">
        <v>21.1</v>
      </c>
      <c r="HE480" s="1">
        <v>20</v>
      </c>
      <c r="HF480" s="1">
        <v>20.9</v>
      </c>
      <c r="HG480" s="1">
        <v>19.5</v>
      </c>
      <c r="HH480" s="1">
        <v>20.7</v>
      </c>
      <c r="HI480" s="1">
        <v>21.5</v>
      </c>
      <c r="HJ480" s="1">
        <v>20.8</v>
      </c>
      <c r="HK480" s="1">
        <v>21.1</v>
      </c>
      <c r="HL480" s="1">
        <v>19.2</v>
      </c>
      <c r="HM480" s="1">
        <v>20.3</v>
      </c>
      <c r="HN480" s="1">
        <v>20.2</v>
      </c>
      <c r="HO480" s="1">
        <v>21.6</v>
      </c>
      <c r="HP480" s="1">
        <v>20.5</v>
      </c>
      <c r="HQ480" s="1">
        <v>20.2</v>
      </c>
      <c r="HR480" s="1">
        <v>20.3</v>
      </c>
      <c r="HS480" s="1">
        <v>23.1</v>
      </c>
      <c r="HT480" s="1">
        <v>22.8</v>
      </c>
      <c r="HU480" s="1">
        <v>21.4</v>
      </c>
      <c r="HV480" s="1">
        <v>19.899999999999999</v>
      </c>
      <c r="HW480" s="1">
        <v>21.9</v>
      </c>
      <c r="HX480" s="1">
        <v>20.6</v>
      </c>
      <c r="HY480" s="1">
        <v>22.3</v>
      </c>
      <c r="HZ480" s="1">
        <v>21</v>
      </c>
      <c r="IA480" s="1">
        <v>18.2</v>
      </c>
      <c r="IB480" s="1">
        <v>20.3</v>
      </c>
      <c r="IC480" s="1">
        <v>20.2</v>
      </c>
      <c r="ID480" s="1">
        <v>20.100000000000001</v>
      </c>
      <c r="IE480" s="1">
        <v>18.7</v>
      </c>
      <c r="IF480" s="1">
        <v>20</v>
      </c>
      <c r="IG480" s="1">
        <v>19.600000000000001</v>
      </c>
      <c r="IH480" s="1">
        <v>18</v>
      </c>
      <c r="II480" s="1">
        <v>19.100000000000001</v>
      </c>
      <c r="IJ480" s="1">
        <v>20</v>
      </c>
      <c r="IK480" s="1">
        <v>17.5</v>
      </c>
      <c r="IL480" s="1">
        <v>19.7</v>
      </c>
      <c r="IM480" s="1">
        <v>19.7</v>
      </c>
      <c r="IN480" s="1">
        <v>21.6</v>
      </c>
      <c r="IO480" s="1">
        <v>20.100000000000001</v>
      </c>
      <c r="IP480" s="1">
        <v>18.7</v>
      </c>
      <c r="IQ480" s="1">
        <v>22.1</v>
      </c>
      <c r="IR480" s="1">
        <v>22.5</v>
      </c>
      <c r="IS480" s="1">
        <v>19.899999999999999</v>
      </c>
      <c r="IT480" s="1">
        <v>18.7</v>
      </c>
      <c r="IU480" s="1">
        <v>21.8</v>
      </c>
      <c r="IV480" s="1">
        <v>21.9</v>
      </c>
      <c r="IW480" s="1">
        <v>20.2</v>
      </c>
      <c r="IX480" s="1">
        <v>18.899999999999999</v>
      </c>
      <c r="IY480" s="1">
        <v>21.5</v>
      </c>
      <c r="IZ480" s="1">
        <v>20.399999999999999</v>
      </c>
      <c r="JA480" s="1">
        <v>22</v>
      </c>
      <c r="JB480" s="1">
        <v>22.1</v>
      </c>
      <c r="JC480" s="1">
        <v>21.3</v>
      </c>
      <c r="JD480" s="1">
        <v>21.1</v>
      </c>
      <c r="JE480" s="1">
        <v>21.7</v>
      </c>
      <c r="JF480" s="1">
        <v>21.5</v>
      </c>
      <c r="JG480" s="1">
        <v>21.7</v>
      </c>
      <c r="JH480" s="1">
        <v>22.5</v>
      </c>
      <c r="JI480" s="1">
        <v>20.3</v>
      </c>
      <c r="JJ480" s="1">
        <v>19.399999999999999</v>
      </c>
      <c r="JK480" s="1">
        <v>18.2</v>
      </c>
      <c r="JL480" s="1">
        <v>17.899999999999999</v>
      </c>
      <c r="JM480" s="1">
        <v>19.399999999999999</v>
      </c>
      <c r="JN480" s="1">
        <v>65535</v>
      </c>
      <c r="JO480" s="1">
        <v>65535</v>
      </c>
      <c r="JP480" s="1">
        <v>65535</v>
      </c>
      <c r="JQ480" s="1">
        <v>65535</v>
      </c>
      <c r="JR480" s="1">
        <v>65535</v>
      </c>
      <c r="JS480" s="1">
        <v>19.5</v>
      </c>
      <c r="JT480" s="1">
        <v>21.3</v>
      </c>
      <c r="JU480" s="1">
        <v>19.5</v>
      </c>
      <c r="JV480" s="1">
        <v>17.7</v>
      </c>
      <c r="JW480" s="1">
        <v>21.1</v>
      </c>
      <c r="JX480" s="1">
        <v>20.3</v>
      </c>
      <c r="JY480" s="1">
        <v>19.7</v>
      </c>
      <c r="JZ480" s="1">
        <v>19.8</v>
      </c>
      <c r="KA480" s="1">
        <v>21.2</v>
      </c>
      <c r="KB480" s="1">
        <v>21.2</v>
      </c>
      <c r="KC480" s="1">
        <v>20.6</v>
      </c>
      <c r="KD480" s="1">
        <v>19.100000000000001</v>
      </c>
      <c r="KE480" s="1">
        <v>21.3</v>
      </c>
      <c r="KF480" s="1">
        <v>20.9</v>
      </c>
      <c r="KG480" s="1">
        <v>65535</v>
      </c>
      <c r="KH480" s="1">
        <v>65535</v>
      </c>
      <c r="KI480" s="1">
        <v>65535</v>
      </c>
      <c r="KJ480" s="1">
        <v>65535</v>
      </c>
      <c r="KK480" s="1">
        <v>65535</v>
      </c>
      <c r="KL480" s="1">
        <v>65535</v>
      </c>
      <c r="KM480" s="1">
        <v>65535</v>
      </c>
      <c r="KN480" s="1">
        <v>65535</v>
      </c>
      <c r="KO480" s="1">
        <v>65535</v>
      </c>
      <c r="KP480" s="1">
        <v>65535</v>
      </c>
      <c r="KQ480" s="1">
        <v>65535</v>
      </c>
      <c r="KR480" s="1">
        <v>65535</v>
      </c>
      <c r="KS480" s="1">
        <v>65535</v>
      </c>
      <c r="KT480" s="1">
        <v>65535</v>
      </c>
      <c r="KU480" s="1">
        <v>65535</v>
      </c>
      <c r="KV480" s="1">
        <v>65535</v>
      </c>
      <c r="KW480" s="1">
        <v>65535</v>
      </c>
      <c r="KX480" s="1">
        <v>65535</v>
      </c>
      <c r="KY480" s="1">
        <v>19.7</v>
      </c>
      <c r="KZ480" s="1">
        <v>20.3</v>
      </c>
      <c r="LA480" s="1">
        <v>65535</v>
      </c>
      <c r="LB480" s="1">
        <v>65535</v>
      </c>
      <c r="LC480" s="1">
        <v>65535</v>
      </c>
      <c r="LD480" s="1">
        <v>65535</v>
      </c>
      <c r="LE480" s="1">
        <v>65535</v>
      </c>
      <c r="LF480" s="1">
        <v>65535</v>
      </c>
      <c r="LG480" s="1">
        <v>65535</v>
      </c>
      <c r="LH480" s="1">
        <v>65535</v>
      </c>
      <c r="LI480" s="1">
        <v>65535</v>
      </c>
      <c r="LJ480" s="1">
        <v>65535</v>
      </c>
      <c r="LK480" s="1">
        <v>65535</v>
      </c>
      <c r="LL480" s="1">
        <v>65535</v>
      </c>
      <c r="LM480" s="1">
        <v>65535</v>
      </c>
      <c r="LN480" s="1">
        <v>65535</v>
      </c>
      <c r="LO480" s="1">
        <v>65535</v>
      </c>
      <c r="LP480" s="1">
        <v>65535</v>
      </c>
      <c r="LQ480" s="1">
        <v>65535</v>
      </c>
      <c r="LR480" s="1">
        <v>65535</v>
      </c>
      <c r="LS480" s="1">
        <v>65535</v>
      </c>
      <c r="LT480" s="1">
        <v>65535</v>
      </c>
      <c r="LU480" s="1">
        <v>65535</v>
      </c>
      <c r="LV480" s="1">
        <v>65535</v>
      </c>
      <c r="LW480" s="1">
        <v>65535</v>
      </c>
      <c r="LX480" s="1">
        <v>65535</v>
      </c>
      <c r="LY480" s="1">
        <v>65535</v>
      </c>
      <c r="LZ480" s="1">
        <v>65535</v>
      </c>
      <c r="MA480" s="1">
        <v>65535</v>
      </c>
      <c r="MB480" s="1">
        <v>65535</v>
      </c>
      <c r="MC480" s="1">
        <v>65535</v>
      </c>
      <c r="MD480" s="1">
        <v>65535</v>
      </c>
      <c r="ME480" s="1">
        <v>65535</v>
      </c>
      <c r="MF480" s="1">
        <v>65535</v>
      </c>
      <c r="MG480" s="1">
        <v>65535</v>
      </c>
      <c r="MH480" s="1">
        <v>65535</v>
      </c>
      <c r="MI480" s="1">
        <v>65535</v>
      </c>
      <c r="MJ480" s="1">
        <v>65535</v>
      </c>
      <c r="MK480" s="1">
        <v>65535</v>
      </c>
      <c r="ML480" s="1">
        <v>65535</v>
      </c>
      <c r="MM480" s="1">
        <v>65535</v>
      </c>
      <c r="MN480" s="1">
        <v>65535</v>
      </c>
      <c r="MO480" s="1">
        <v>65535</v>
      </c>
      <c r="MP480" s="1">
        <v>65535</v>
      </c>
      <c r="MQ480" s="1">
        <v>65535</v>
      </c>
      <c r="MR480" s="1">
        <v>65535</v>
      </c>
      <c r="MS480" s="1">
        <v>65535</v>
      </c>
      <c r="MT480" s="1">
        <v>65535</v>
      </c>
      <c r="MU480" s="1">
        <v>65535</v>
      </c>
      <c r="MV480" s="1">
        <v>65535</v>
      </c>
      <c r="MW480" s="1">
        <v>65535</v>
      </c>
      <c r="MX480" s="1">
        <v>65535</v>
      </c>
      <c r="MY480" s="1">
        <v>65535</v>
      </c>
      <c r="MZ480" s="1">
        <v>65535</v>
      </c>
      <c r="NA480" s="1">
        <v>65535</v>
      </c>
      <c r="NB480" s="1">
        <v>65535</v>
      </c>
      <c r="NC480" s="1">
        <v>65535</v>
      </c>
      <c r="ND480" s="1">
        <v>65535</v>
      </c>
      <c r="NE480" s="1">
        <v>65535</v>
      </c>
      <c r="NF480" s="1">
        <v>65535</v>
      </c>
      <c r="NG480" s="1">
        <v>65535</v>
      </c>
      <c r="NH480" s="1">
        <v>65535</v>
      </c>
      <c r="NI480" s="1">
        <v>65535</v>
      </c>
      <c r="NJ480" s="6">
        <f t="shared" si="416"/>
        <v>0.967741935483871</v>
      </c>
      <c r="NK480" s="3">
        <f t="shared" si="417"/>
        <v>0.9642857142857143</v>
      </c>
      <c r="NL480" s="3">
        <f t="shared" si="418"/>
        <v>1</v>
      </c>
      <c r="NM480" s="3">
        <f t="shared" si="419"/>
        <v>1</v>
      </c>
      <c r="NN480" s="3">
        <f t="shared" si="420"/>
        <v>1</v>
      </c>
      <c r="NO480" s="3">
        <f t="shared" si="421"/>
        <v>1</v>
      </c>
      <c r="NP480" s="3">
        <f t="shared" si="422"/>
        <v>1</v>
      </c>
      <c r="NQ480" s="3">
        <f t="shared" si="423"/>
        <v>1</v>
      </c>
      <c r="NR480" s="3">
        <f t="shared" si="424"/>
        <v>0.83333333333333337</v>
      </c>
      <c r="NS480" s="3">
        <f t="shared" si="425"/>
        <v>0.41935483870967744</v>
      </c>
      <c r="NT480" s="3">
        <f t="shared" si="426"/>
        <v>0</v>
      </c>
      <c r="NU480" s="3">
        <f t="shared" si="427"/>
        <v>0</v>
      </c>
      <c r="NV480" s="3">
        <f t="shared" si="428"/>
        <v>0.76438356164383559</v>
      </c>
      <c r="NW480" s="5">
        <f t="shared" si="429"/>
        <v>20.483333333333334</v>
      </c>
      <c r="NX480" s="1">
        <f t="shared" si="430"/>
        <v>21.31481481481481</v>
      </c>
      <c r="NY480" s="1">
        <f t="shared" si="431"/>
        <v>21.183870967741935</v>
      </c>
      <c r="NZ480" s="1">
        <f t="shared" si="432"/>
        <v>20.909999999999993</v>
      </c>
      <c r="OA480" s="1">
        <f t="shared" si="433"/>
        <v>20.916129032258059</v>
      </c>
      <c r="OB480" s="1">
        <f t="shared" si="434"/>
        <v>20.910000000000007</v>
      </c>
      <c r="OC480" s="1">
        <f t="shared" si="435"/>
        <v>20.622580645161296</v>
      </c>
      <c r="OD480" s="1">
        <f t="shared" si="436"/>
        <v>20.312903225806462</v>
      </c>
      <c r="OE480" s="1">
        <f t="shared" si="437"/>
        <v>20.607999999999997</v>
      </c>
      <c r="OF480" s="1" t="e">
        <f t="shared" si="438"/>
        <v>#N/A</v>
      </c>
      <c r="OG480" s="1" t="e">
        <f t="shared" si="439"/>
        <v>#N/A</v>
      </c>
      <c r="OH480" s="1" t="e">
        <f t="shared" si="440"/>
        <v>#N/A</v>
      </c>
      <c r="OI480" s="111" t="e">
        <f>NA()</f>
        <v>#N/A</v>
      </c>
      <c r="OJ480" s="112" t="e">
        <f>NA()</f>
        <v>#N/A</v>
      </c>
      <c r="OK480" s="112" t="e">
        <f>NA()</f>
        <v>#N/A</v>
      </c>
      <c r="OL480" s="112" t="e">
        <f>NA()</f>
        <v>#N/A</v>
      </c>
      <c r="OM480" s="112" t="e">
        <f>NA()</f>
        <v>#N/A</v>
      </c>
      <c r="ON480" s="112" t="e">
        <f>NA()</f>
        <v>#N/A</v>
      </c>
      <c r="OO480" s="112" t="e">
        <f>NA()</f>
        <v>#N/A</v>
      </c>
      <c r="OP480" s="112" t="e">
        <f>NA()</f>
        <v>#N/A</v>
      </c>
      <c r="OQ480" s="112" t="e">
        <f>NA()</f>
        <v>#N/A</v>
      </c>
      <c r="OR480" s="112" t="e">
        <f>NA()</f>
        <v>#N/A</v>
      </c>
      <c r="OS480" s="112" t="e">
        <f>NA()</f>
        <v>#N/A</v>
      </c>
      <c r="OT480" s="112" t="e">
        <f>NA()</f>
        <v>#N/A</v>
      </c>
      <c r="OU480" s="5" t="e">
        <f t="shared" si="392"/>
        <v>#N/A</v>
      </c>
      <c r="OV480" s="1" t="e">
        <f t="shared" si="393"/>
        <v>#N/A</v>
      </c>
      <c r="OW480" s="1" t="e">
        <f t="shared" si="394"/>
        <v>#N/A</v>
      </c>
      <c r="OX480" s="1" t="e">
        <f t="shared" si="395"/>
        <v>#N/A</v>
      </c>
      <c r="OY480" s="1" t="e">
        <f t="shared" si="396"/>
        <v>#N/A</v>
      </c>
      <c r="OZ480" s="1" t="e">
        <f t="shared" si="397"/>
        <v>#N/A</v>
      </c>
      <c r="PA480" s="1" t="e">
        <f t="shared" si="398"/>
        <v>#N/A</v>
      </c>
      <c r="PB480" s="1" t="e">
        <f t="shared" si="399"/>
        <v>#N/A</v>
      </c>
      <c r="PC480" s="1" t="e">
        <f t="shared" si="400"/>
        <v>#N/A</v>
      </c>
      <c r="PD480" s="1" t="e">
        <f t="shared" si="401"/>
        <v>#N/A</v>
      </c>
      <c r="PE480" s="1" t="e">
        <f t="shared" si="402"/>
        <v>#N/A</v>
      </c>
      <c r="PF480" s="1" t="e">
        <f t="shared" si="403"/>
        <v>#N/A</v>
      </c>
      <c r="PG480" s="111" t="e">
        <f>NA()</f>
        <v>#N/A</v>
      </c>
      <c r="PH480" s="112" t="e">
        <f>NA()</f>
        <v>#N/A</v>
      </c>
      <c r="PI480" s="112" t="e">
        <f>NA()</f>
        <v>#N/A</v>
      </c>
      <c r="PJ480" s="112" t="e">
        <f>NA()</f>
        <v>#N/A</v>
      </c>
      <c r="PK480" s="112" t="e">
        <f>NA()</f>
        <v>#N/A</v>
      </c>
      <c r="PL480" s="112" t="e">
        <f>NA()</f>
        <v>#N/A</v>
      </c>
      <c r="PM480" s="112" t="e">
        <f>NA()</f>
        <v>#N/A</v>
      </c>
      <c r="PN480" s="112" t="e">
        <f>NA()</f>
        <v>#N/A</v>
      </c>
      <c r="PO480" s="112" t="e">
        <f>NA()</f>
        <v>#N/A</v>
      </c>
      <c r="PP480" s="112" t="e">
        <f>NA()</f>
        <v>#N/A</v>
      </c>
      <c r="PQ480" s="112" t="e">
        <f>NA()</f>
        <v>#N/A</v>
      </c>
      <c r="PR480" s="137" t="e">
        <f>NA()</f>
        <v>#N/A</v>
      </c>
      <c r="PS480" s="5">
        <f t="array" ref="PS480">+IF(ISERROR($NW480)=FALSE,MIN(IF($H480:$AL480&lt;65534,$H480:$AL480,"")),NA())</f>
        <v>17.899999999999999</v>
      </c>
      <c r="PT480" s="1">
        <f t="array" ref="PT480">+IF(ISERROR($NX480)=FALSE,MIN(IF($AM480:$BN480&lt;65534,$AM480:$BN480,"")),NA())</f>
        <v>18.899999999999999</v>
      </c>
      <c r="PU480" s="1">
        <f t="array" ref="PU480">+IF(ISERROR($NY480)=FALSE,MIN(IF($BP480:$CT480&lt;65534,$BP480:$CT480,"")),NA())</f>
        <v>19.399999999999999</v>
      </c>
      <c r="PV480" s="1">
        <f t="array" ref="PV480">+IF(ISERROR($NZ480)=FALSE,MIN(IF($CU480:$DX480&lt;65534,$CU480:$DX480,"")),NA())</f>
        <v>19.5</v>
      </c>
      <c r="PW480" s="1">
        <f t="array" ref="PW480">+IF(ISERROR($OA480)=FALSE,MIN(IF($DY480:$FC480&lt;65534,$DY480:$FC480,"")),NA())</f>
        <v>19</v>
      </c>
      <c r="PX480" s="1">
        <f t="array" ref="PX480">+IF(ISERROR($OB480)=FALSE,MIN(IF($FD480:$GG480&lt;65534,$FD480:$GG480,"")),NA())</f>
        <v>19.600000000000001</v>
      </c>
      <c r="PY480" s="1">
        <f t="array" ref="PY480">+IF(ISERROR($OC480)=FALSE,MIN(IF($GH480:$HL480&lt;65534,$GH480:$HL480,"")),NA())</f>
        <v>18.399999999999999</v>
      </c>
      <c r="PZ480" s="1">
        <f t="array" ref="PZ480">+IF(ISERROR($OD480)=FALSE,MIN(IF($HM480:$IQ480&lt;65534,$HM480:$IQ480,"")),NA())</f>
        <v>17.5</v>
      </c>
      <c r="QA480" s="1">
        <f t="array" ref="QA480">+IF(ISERROR($OE480)=FALSE,MIN(IF($IR480:$JU480&lt;65534,$IR480:$JU480,"")),NA())</f>
        <v>17.899999999999999</v>
      </c>
      <c r="QB480" s="1" t="e">
        <f t="array" ref="QB480">+IF(ISERROR($OF480)=FALSE,MIN(IF($JV480:$KZ480&lt;65534,$JV480:$KZ480,"")),NA())</f>
        <v>#N/A</v>
      </c>
      <c r="QC480" s="1" t="e">
        <f t="array" ref="QC480">+IF(ISERROR($OG480)=FALSE,MIN(IF($LA480:$MD480&lt;65534,$LA480:$MD480,"")),NA())</f>
        <v>#N/A</v>
      </c>
      <c r="QD480" s="1" t="e">
        <f t="array" ref="QD480">+IF(ISERROR($OH480)=FALSE,MIN(IF($ME480:$NI480&lt;65534,$ME480:$NI480,"")),NA())</f>
        <v>#N/A</v>
      </c>
      <c r="QE480" s="5" t="e">
        <f t="shared" si="404"/>
        <v>#N/A</v>
      </c>
      <c r="QF480" s="1" t="e">
        <f t="shared" si="405"/>
        <v>#N/A</v>
      </c>
      <c r="QG480" s="1" t="e">
        <f t="shared" si="406"/>
        <v>#N/A</v>
      </c>
      <c r="QH480" s="1" t="e">
        <f t="shared" si="407"/>
        <v>#N/A</v>
      </c>
      <c r="QI480" s="1" t="e">
        <f t="shared" si="408"/>
        <v>#N/A</v>
      </c>
      <c r="QJ480" s="1" t="e">
        <f t="shared" si="409"/>
        <v>#N/A</v>
      </c>
      <c r="QK480" s="1" t="e">
        <f t="shared" si="410"/>
        <v>#N/A</v>
      </c>
      <c r="QL480" s="1" t="e">
        <f t="shared" si="411"/>
        <v>#N/A</v>
      </c>
      <c r="QM480" s="1" t="e">
        <f t="shared" si="412"/>
        <v>#N/A</v>
      </c>
      <c r="QN480" s="1" t="e">
        <f t="shared" si="413"/>
        <v>#N/A</v>
      </c>
      <c r="QO480" s="1" t="e">
        <f t="shared" si="414"/>
        <v>#N/A</v>
      </c>
      <c r="QP480" s="1" t="e">
        <f t="shared" si="415"/>
        <v>#N/A</v>
      </c>
      <c r="QQ480" s="5" t="s">
        <v>893</v>
      </c>
    </row>
    <row r="481" spans="1:459" s="1" customFormat="1" x14ac:dyDescent="0.2">
      <c r="A481" s="107">
        <v>26095320</v>
      </c>
      <c r="B481" s="108">
        <v>-76.300005555555558</v>
      </c>
      <c r="C481" s="108">
        <v>3.8348055555555556</v>
      </c>
      <c r="D481" s="109">
        <v>98</v>
      </c>
      <c r="E481" s="110" t="s">
        <v>391</v>
      </c>
      <c r="F481" s="110" t="s">
        <v>838</v>
      </c>
      <c r="G481" s="110" t="s">
        <v>28</v>
      </c>
      <c r="H481" s="1">
        <v>65535</v>
      </c>
      <c r="I481" s="1">
        <v>16.899999999999999</v>
      </c>
      <c r="J481" s="1">
        <v>17.100000000000001</v>
      </c>
      <c r="K481" s="1">
        <v>18.8</v>
      </c>
      <c r="L481" s="1">
        <v>18.399999999999999</v>
      </c>
      <c r="M481" s="1">
        <v>20</v>
      </c>
      <c r="N481" s="1">
        <v>19.600000000000001</v>
      </c>
      <c r="O481" s="1">
        <v>16.100000000000001</v>
      </c>
      <c r="P481" s="1">
        <v>18.600000000000001</v>
      </c>
      <c r="Q481" s="1">
        <v>18.600000000000001</v>
      </c>
      <c r="R481" s="1">
        <v>16.3</v>
      </c>
      <c r="S481" s="1">
        <v>19.7</v>
      </c>
      <c r="T481" s="1">
        <v>19.100000000000001</v>
      </c>
      <c r="U481" s="1">
        <v>19.600000000000001</v>
      </c>
      <c r="V481" s="1">
        <v>18</v>
      </c>
      <c r="W481" s="1">
        <v>18.899999999999999</v>
      </c>
      <c r="X481" s="1">
        <v>18.2</v>
      </c>
      <c r="Y481" s="1">
        <v>19.3</v>
      </c>
      <c r="Z481" s="1">
        <v>19.3</v>
      </c>
      <c r="AA481" s="1">
        <v>17.100000000000001</v>
      </c>
      <c r="AB481" s="1">
        <v>20</v>
      </c>
      <c r="AC481" s="1">
        <v>19.3</v>
      </c>
      <c r="AD481" s="1">
        <v>18.7</v>
      </c>
      <c r="AE481" s="1">
        <v>19.3</v>
      </c>
      <c r="AF481" s="1">
        <v>19.600000000000001</v>
      </c>
      <c r="AG481" s="1">
        <v>18.7</v>
      </c>
      <c r="AH481" s="1">
        <v>19.600000000000001</v>
      </c>
      <c r="AI481" s="1">
        <v>20.5</v>
      </c>
      <c r="AJ481" s="1">
        <v>18.399999999999999</v>
      </c>
      <c r="AK481" s="1">
        <v>20.2</v>
      </c>
      <c r="AL481" s="1">
        <v>19.399999999999999</v>
      </c>
      <c r="AM481" s="1">
        <v>65535</v>
      </c>
      <c r="AN481" s="1">
        <v>18.2</v>
      </c>
      <c r="AO481" s="1">
        <v>19.8</v>
      </c>
      <c r="AP481" s="1">
        <v>19.100000000000001</v>
      </c>
      <c r="AQ481" s="1">
        <v>20</v>
      </c>
      <c r="AR481" s="1">
        <v>20.100000000000001</v>
      </c>
      <c r="AS481" s="1">
        <v>19.5</v>
      </c>
      <c r="AT481" s="1">
        <v>19.7</v>
      </c>
      <c r="AU481" s="1">
        <v>19.899999999999999</v>
      </c>
      <c r="AV481" s="1">
        <v>19.2</v>
      </c>
      <c r="AW481" s="1">
        <v>20.3</v>
      </c>
      <c r="AX481" s="1">
        <v>20.100000000000001</v>
      </c>
      <c r="AY481" s="1">
        <v>19.899999999999999</v>
      </c>
      <c r="AZ481" s="1">
        <v>19.8</v>
      </c>
      <c r="BA481" s="1">
        <v>20</v>
      </c>
      <c r="BB481" s="1">
        <v>20.399999999999999</v>
      </c>
      <c r="BC481" s="1">
        <v>21.4</v>
      </c>
      <c r="BD481" s="1">
        <v>20.2</v>
      </c>
      <c r="BE481" s="1">
        <v>20.399999999999999</v>
      </c>
      <c r="BF481" s="1">
        <v>20.2</v>
      </c>
      <c r="BG481" s="1">
        <v>20.5</v>
      </c>
      <c r="BH481" s="1">
        <v>19.7</v>
      </c>
      <c r="BI481" s="1">
        <v>21.5</v>
      </c>
      <c r="BJ481" s="1">
        <v>20.100000000000001</v>
      </c>
      <c r="BK481" s="1">
        <v>18.600000000000001</v>
      </c>
      <c r="BL481" s="1">
        <v>20.100000000000001</v>
      </c>
      <c r="BM481" s="1">
        <v>19.2</v>
      </c>
      <c r="BN481" s="1">
        <v>19.899999999999999</v>
      </c>
      <c r="BO481" s="102"/>
      <c r="BP481" s="1">
        <v>20.399999999999999</v>
      </c>
      <c r="BQ481" s="1">
        <v>19.3</v>
      </c>
      <c r="BR481" s="1">
        <v>17.600000000000001</v>
      </c>
      <c r="BS481" s="1">
        <v>18</v>
      </c>
      <c r="BT481" s="1">
        <v>19.5</v>
      </c>
      <c r="BU481" s="1">
        <v>18.8</v>
      </c>
      <c r="BV481" s="1">
        <v>20.3</v>
      </c>
      <c r="BW481" s="1">
        <v>19.600000000000001</v>
      </c>
      <c r="BX481" s="1">
        <v>20.5</v>
      </c>
      <c r="BY481" s="1">
        <v>21.3</v>
      </c>
      <c r="BZ481" s="1">
        <v>20.100000000000001</v>
      </c>
      <c r="CA481" s="1">
        <v>20.3</v>
      </c>
      <c r="CB481" s="1">
        <v>17.7</v>
      </c>
      <c r="CC481" s="1">
        <v>20.8</v>
      </c>
      <c r="CD481" s="1">
        <v>18.8</v>
      </c>
      <c r="CE481" s="1">
        <v>19.5</v>
      </c>
      <c r="CF481" s="1">
        <v>20.3</v>
      </c>
      <c r="CG481" s="1">
        <v>20.6</v>
      </c>
      <c r="CH481" s="1">
        <v>19.8</v>
      </c>
      <c r="CI481" s="1">
        <v>19.399999999999999</v>
      </c>
      <c r="CJ481" s="1">
        <v>18.5</v>
      </c>
      <c r="CK481" s="1">
        <v>18.8</v>
      </c>
      <c r="CL481" s="1">
        <v>18.3</v>
      </c>
      <c r="CM481" s="1">
        <v>19.8</v>
      </c>
      <c r="CN481" s="1">
        <v>16.899999999999999</v>
      </c>
      <c r="CO481" s="1">
        <v>18.8</v>
      </c>
      <c r="CP481" s="1">
        <v>20.3</v>
      </c>
      <c r="CQ481" s="1">
        <v>20.8</v>
      </c>
      <c r="CR481" s="1">
        <v>20</v>
      </c>
      <c r="CS481" s="1">
        <v>19.899999999999999</v>
      </c>
      <c r="CT481" s="1">
        <v>19.899999999999999</v>
      </c>
      <c r="CU481" s="1">
        <v>20.399999999999999</v>
      </c>
      <c r="CV481" s="1">
        <v>20.3</v>
      </c>
      <c r="CW481" s="1">
        <v>18.100000000000001</v>
      </c>
      <c r="CX481" s="1">
        <v>19.600000000000001</v>
      </c>
      <c r="CY481" s="1">
        <v>20.2</v>
      </c>
      <c r="CZ481" s="1">
        <v>19.899999999999999</v>
      </c>
      <c r="DA481" s="1">
        <v>19.3</v>
      </c>
      <c r="DB481" s="1">
        <v>19.3</v>
      </c>
      <c r="DC481" s="1">
        <v>19.600000000000001</v>
      </c>
      <c r="DD481" s="1">
        <v>20.100000000000001</v>
      </c>
      <c r="DE481" s="1">
        <v>18.399999999999999</v>
      </c>
      <c r="DF481" s="1">
        <v>18.8</v>
      </c>
      <c r="DG481" s="1">
        <v>20.100000000000001</v>
      </c>
      <c r="DH481" s="1">
        <v>19.399999999999999</v>
      </c>
      <c r="DI481" s="1">
        <v>19.600000000000001</v>
      </c>
      <c r="DJ481" s="1">
        <v>18.8</v>
      </c>
      <c r="DK481" s="1">
        <v>20</v>
      </c>
      <c r="DL481" s="1">
        <v>19.8</v>
      </c>
      <c r="DM481" s="1">
        <v>20.9</v>
      </c>
      <c r="DN481" s="1">
        <v>19.7</v>
      </c>
      <c r="DO481" s="1">
        <v>19.7</v>
      </c>
      <c r="DP481" s="1">
        <v>19.8</v>
      </c>
      <c r="DQ481" s="1">
        <v>19.600000000000001</v>
      </c>
      <c r="DR481" s="1">
        <v>20.100000000000001</v>
      </c>
      <c r="DS481" s="1">
        <v>18.600000000000001</v>
      </c>
      <c r="DT481" s="1">
        <v>21</v>
      </c>
      <c r="DU481" s="1">
        <v>20</v>
      </c>
      <c r="DV481" s="1">
        <v>18.899999999999999</v>
      </c>
      <c r="DW481" s="1">
        <v>19.8</v>
      </c>
      <c r="DX481" s="1">
        <v>20.2</v>
      </c>
      <c r="DY481" s="1">
        <v>19.5</v>
      </c>
      <c r="DZ481" s="1">
        <v>19.7</v>
      </c>
      <c r="EA481" s="1">
        <v>20.3</v>
      </c>
      <c r="EB481" s="1">
        <v>20.2</v>
      </c>
      <c r="EC481" s="1">
        <v>20.5</v>
      </c>
      <c r="ED481" s="1">
        <v>21.5</v>
      </c>
      <c r="EE481" s="1">
        <v>20.8</v>
      </c>
      <c r="EF481" s="1">
        <v>19.899999999999999</v>
      </c>
      <c r="EG481" s="1">
        <v>19.899999999999999</v>
      </c>
      <c r="EH481" s="1">
        <v>19.899999999999999</v>
      </c>
      <c r="EI481" s="1">
        <v>18.8</v>
      </c>
      <c r="EJ481" s="1">
        <v>20.9</v>
      </c>
      <c r="EK481" s="1">
        <v>19</v>
      </c>
      <c r="EL481" s="1">
        <v>19.2</v>
      </c>
      <c r="EM481" s="1">
        <v>20.5</v>
      </c>
      <c r="EN481" s="1">
        <v>18.7</v>
      </c>
      <c r="EO481" s="1">
        <v>19.899999999999999</v>
      </c>
      <c r="EP481" s="1">
        <v>65535</v>
      </c>
      <c r="EQ481" s="1">
        <v>65535</v>
      </c>
      <c r="ER481" s="1">
        <v>65535</v>
      </c>
      <c r="ES481" s="1">
        <v>65535</v>
      </c>
      <c r="ET481" s="1">
        <v>65535</v>
      </c>
      <c r="EU481" s="1">
        <v>65535</v>
      </c>
      <c r="EV481" s="1">
        <v>65535</v>
      </c>
      <c r="EW481" s="1">
        <v>20.100000000000001</v>
      </c>
      <c r="EX481" s="1">
        <v>19</v>
      </c>
      <c r="EY481" s="1">
        <v>18.8</v>
      </c>
      <c r="EZ481" s="1">
        <v>20.5</v>
      </c>
      <c r="FA481" s="1">
        <v>18.7</v>
      </c>
      <c r="FB481" s="1">
        <v>19.5</v>
      </c>
      <c r="FC481" s="1">
        <v>19.5</v>
      </c>
      <c r="FD481" s="1">
        <v>19.3</v>
      </c>
      <c r="FE481" s="1">
        <v>18</v>
      </c>
      <c r="FF481" s="1">
        <v>19.399999999999999</v>
      </c>
      <c r="FG481" s="1">
        <v>17.899999999999999</v>
      </c>
      <c r="FH481" s="1">
        <v>20.3</v>
      </c>
      <c r="FI481" s="1">
        <v>19.3</v>
      </c>
      <c r="FJ481" s="1">
        <v>19.399999999999999</v>
      </c>
      <c r="FK481" s="1">
        <v>17.399999999999999</v>
      </c>
      <c r="FL481" s="1">
        <v>18.7</v>
      </c>
      <c r="FM481" s="1">
        <v>19.3</v>
      </c>
      <c r="FN481" s="1">
        <v>19.8</v>
      </c>
      <c r="FO481" s="1">
        <v>18.7</v>
      </c>
      <c r="FP481" s="1">
        <v>20.100000000000001</v>
      </c>
      <c r="FQ481" s="1">
        <v>20.6</v>
      </c>
      <c r="FR481" s="1">
        <v>20.100000000000001</v>
      </c>
      <c r="FS481" s="1">
        <v>19.899999999999999</v>
      </c>
      <c r="FT481" s="1">
        <v>17.899999999999999</v>
      </c>
      <c r="FU481" s="1">
        <v>20</v>
      </c>
      <c r="FV481" s="1">
        <v>20</v>
      </c>
      <c r="FW481" s="1">
        <v>18.3</v>
      </c>
      <c r="FX481" s="1">
        <v>20.399999999999999</v>
      </c>
      <c r="FY481" s="1">
        <v>19</v>
      </c>
      <c r="FZ481" s="1">
        <v>20.5</v>
      </c>
      <c r="GA481" s="1">
        <v>19.7</v>
      </c>
      <c r="GB481" s="1">
        <v>19.7</v>
      </c>
      <c r="GC481" s="1">
        <v>17.899999999999999</v>
      </c>
      <c r="GD481" s="1">
        <v>18.899999999999999</v>
      </c>
      <c r="GE481" s="1">
        <v>20</v>
      </c>
      <c r="GF481" s="1">
        <v>19.8</v>
      </c>
      <c r="GG481" s="1">
        <v>19</v>
      </c>
      <c r="GH481" s="1">
        <v>18.600000000000001</v>
      </c>
      <c r="GI481" s="1">
        <v>19.7</v>
      </c>
      <c r="GJ481" s="1">
        <v>18.100000000000001</v>
      </c>
      <c r="GK481" s="1">
        <v>18.3</v>
      </c>
      <c r="GL481" s="1">
        <v>19</v>
      </c>
      <c r="GM481" s="1">
        <v>18</v>
      </c>
      <c r="GN481" s="1">
        <v>18.2</v>
      </c>
      <c r="GO481" s="1">
        <v>18.899999999999999</v>
      </c>
      <c r="GP481" s="1">
        <v>17.600000000000001</v>
      </c>
      <c r="GQ481" s="1">
        <v>19.2</v>
      </c>
      <c r="GR481" s="1">
        <v>18.899999999999999</v>
      </c>
      <c r="GS481" s="1">
        <v>18.399999999999999</v>
      </c>
      <c r="GT481" s="1">
        <v>18.7</v>
      </c>
      <c r="GU481" s="1">
        <v>18.8</v>
      </c>
      <c r="GV481" s="1">
        <v>19</v>
      </c>
      <c r="GW481" s="1">
        <v>16.8</v>
      </c>
      <c r="GX481" s="1">
        <v>16.600000000000001</v>
      </c>
      <c r="GY481" s="1">
        <v>18.899999999999999</v>
      </c>
      <c r="GZ481" s="1">
        <v>20.6</v>
      </c>
      <c r="HA481" s="1">
        <v>20.2</v>
      </c>
      <c r="HB481" s="1">
        <v>19.600000000000001</v>
      </c>
      <c r="HC481" s="1">
        <v>20</v>
      </c>
      <c r="HD481" s="1">
        <v>19.399999999999999</v>
      </c>
      <c r="HE481" s="1">
        <v>18.899999999999999</v>
      </c>
      <c r="HF481" s="1">
        <v>19.399999999999999</v>
      </c>
      <c r="HG481" s="1">
        <v>18.3</v>
      </c>
      <c r="HH481" s="1">
        <v>19.3</v>
      </c>
      <c r="HI481" s="1">
        <v>19.399999999999999</v>
      </c>
      <c r="HJ481" s="1">
        <v>19</v>
      </c>
      <c r="HK481" s="1">
        <v>18.399999999999999</v>
      </c>
      <c r="HL481" s="1">
        <v>18.3</v>
      </c>
      <c r="HM481" s="1">
        <v>19</v>
      </c>
      <c r="HN481" s="1">
        <v>18.100000000000001</v>
      </c>
      <c r="HO481" s="1">
        <v>19.7</v>
      </c>
      <c r="HP481" s="1">
        <v>19</v>
      </c>
      <c r="HQ481" s="1">
        <v>18.3</v>
      </c>
      <c r="HR481" s="1">
        <v>17.7</v>
      </c>
      <c r="HS481" s="1">
        <v>20.3</v>
      </c>
      <c r="HT481" s="1">
        <v>19.3</v>
      </c>
      <c r="HU481" s="1">
        <v>19.5</v>
      </c>
      <c r="HV481" s="1">
        <v>17.399999999999999</v>
      </c>
      <c r="HW481" s="1">
        <v>20.5</v>
      </c>
      <c r="HX481" s="1">
        <v>18.8</v>
      </c>
      <c r="HY481" s="1">
        <v>20</v>
      </c>
      <c r="HZ481" s="1">
        <v>18.3</v>
      </c>
      <c r="IA481" s="1">
        <v>15.7</v>
      </c>
      <c r="IB481" s="1">
        <v>18.3</v>
      </c>
      <c r="IC481" s="1">
        <v>18.8</v>
      </c>
      <c r="ID481" s="1">
        <v>17.899999999999999</v>
      </c>
      <c r="IE481" s="1">
        <v>17.7</v>
      </c>
      <c r="IF481" s="1">
        <v>18.600000000000001</v>
      </c>
      <c r="IG481" s="1">
        <v>17.899999999999999</v>
      </c>
      <c r="IH481" s="1">
        <v>15.9</v>
      </c>
      <c r="II481" s="1">
        <v>16.8</v>
      </c>
      <c r="IJ481" s="1">
        <v>18.100000000000001</v>
      </c>
      <c r="IK481" s="1">
        <v>16.399999999999999</v>
      </c>
      <c r="IL481" s="1">
        <v>18.2</v>
      </c>
      <c r="IM481" s="1">
        <v>17.8</v>
      </c>
      <c r="IN481" s="1">
        <v>19.7</v>
      </c>
      <c r="IO481" s="1">
        <v>17.7</v>
      </c>
      <c r="IP481" s="1">
        <v>17</v>
      </c>
      <c r="IQ481" s="1">
        <v>19.600000000000001</v>
      </c>
      <c r="IR481" s="1">
        <v>20.2</v>
      </c>
      <c r="IS481" s="1">
        <v>18.7</v>
      </c>
      <c r="IT481" s="1">
        <v>16.899999999999999</v>
      </c>
      <c r="IU481" s="1">
        <v>20.3</v>
      </c>
      <c r="IV481" s="1">
        <v>21.1</v>
      </c>
      <c r="IW481" s="1">
        <v>19.7</v>
      </c>
      <c r="IX481" s="1">
        <v>17.399999999999999</v>
      </c>
      <c r="IY481" s="1">
        <v>19.8</v>
      </c>
      <c r="IZ481" s="1">
        <v>18.2</v>
      </c>
      <c r="JA481" s="1">
        <v>19.3</v>
      </c>
      <c r="JB481" s="1">
        <v>18.3</v>
      </c>
      <c r="JC481" s="1">
        <v>19.100000000000001</v>
      </c>
      <c r="JD481" s="1">
        <v>21.1</v>
      </c>
      <c r="JE481" s="1">
        <v>19.7</v>
      </c>
      <c r="JF481" s="1">
        <v>20.6</v>
      </c>
      <c r="JG481" s="1">
        <v>19.399999999999999</v>
      </c>
      <c r="JH481" s="1">
        <v>19.8</v>
      </c>
      <c r="JI481" s="1">
        <v>19.100000000000001</v>
      </c>
      <c r="JJ481" s="1">
        <v>19.3</v>
      </c>
      <c r="JK481" s="1">
        <v>16.899999999999999</v>
      </c>
      <c r="JL481" s="1">
        <v>16.399999999999999</v>
      </c>
      <c r="JM481" s="1">
        <v>17.8</v>
      </c>
      <c r="JN481" s="1">
        <v>19.7</v>
      </c>
      <c r="JO481" s="1">
        <v>18.3</v>
      </c>
      <c r="JP481" s="1">
        <v>18.7</v>
      </c>
      <c r="JQ481" s="1">
        <v>19.600000000000001</v>
      </c>
      <c r="JR481" s="1">
        <v>19.3</v>
      </c>
      <c r="JS481" s="1">
        <v>19.600000000000001</v>
      </c>
      <c r="JT481" s="1">
        <v>19</v>
      </c>
      <c r="JU481" s="1">
        <v>17.7</v>
      </c>
      <c r="JV481" s="1">
        <v>17.600000000000001</v>
      </c>
      <c r="JW481" s="1">
        <v>19.8</v>
      </c>
      <c r="JX481" s="1">
        <v>18.8</v>
      </c>
      <c r="JY481" s="1">
        <v>18</v>
      </c>
      <c r="JZ481" s="1">
        <v>18.7</v>
      </c>
      <c r="KA481" s="1">
        <v>19.100000000000001</v>
      </c>
      <c r="KB481" s="1">
        <v>19.600000000000001</v>
      </c>
      <c r="KC481" s="1">
        <v>19.8</v>
      </c>
      <c r="KD481" s="1">
        <v>16.8</v>
      </c>
      <c r="KE481" s="1">
        <v>18.7</v>
      </c>
      <c r="KF481" s="1">
        <v>18.600000000000001</v>
      </c>
      <c r="KG481" s="1">
        <v>19.399999999999999</v>
      </c>
      <c r="KH481" s="1">
        <v>19.3</v>
      </c>
      <c r="KI481" s="1">
        <v>18.3</v>
      </c>
      <c r="KJ481" s="1">
        <v>18.5</v>
      </c>
      <c r="KK481" s="1">
        <v>17.8</v>
      </c>
      <c r="KL481" s="1">
        <v>18.2</v>
      </c>
      <c r="KM481" s="1">
        <v>19.2</v>
      </c>
      <c r="KN481" s="1">
        <v>18.5</v>
      </c>
      <c r="KO481" s="1">
        <v>19.399999999999999</v>
      </c>
      <c r="KP481" s="1">
        <v>19.100000000000001</v>
      </c>
      <c r="KQ481" s="1">
        <v>19.100000000000001</v>
      </c>
      <c r="KR481" s="1">
        <v>19.100000000000001</v>
      </c>
      <c r="KS481" s="1">
        <v>19.2</v>
      </c>
      <c r="KT481" s="1">
        <v>18.100000000000001</v>
      </c>
      <c r="KU481" s="1">
        <v>19.7</v>
      </c>
      <c r="KV481" s="1">
        <v>19.7</v>
      </c>
      <c r="KW481" s="1">
        <v>18.7</v>
      </c>
      <c r="KX481" s="1">
        <v>20.100000000000001</v>
      </c>
      <c r="KY481" s="1">
        <v>17.600000000000001</v>
      </c>
      <c r="KZ481" s="1">
        <v>18.399999999999999</v>
      </c>
      <c r="LA481" s="1">
        <v>19.399999999999999</v>
      </c>
      <c r="LB481" s="1">
        <v>17.899999999999999</v>
      </c>
      <c r="LC481" s="1">
        <v>19.7</v>
      </c>
      <c r="LD481" s="1">
        <v>19.8</v>
      </c>
      <c r="LE481" s="1">
        <v>18.399999999999999</v>
      </c>
      <c r="LF481" s="1">
        <v>18.8</v>
      </c>
      <c r="LG481" s="1">
        <v>19.899999999999999</v>
      </c>
      <c r="LH481" s="1">
        <v>19.3</v>
      </c>
      <c r="LI481" s="1">
        <v>18.8</v>
      </c>
      <c r="LJ481" s="1">
        <v>19.600000000000001</v>
      </c>
      <c r="LK481" s="1">
        <v>19.2</v>
      </c>
      <c r="LL481" s="1">
        <v>19.899999999999999</v>
      </c>
      <c r="LM481" s="1">
        <v>19.399999999999999</v>
      </c>
      <c r="LN481" s="1">
        <v>19.7</v>
      </c>
      <c r="LO481" s="1">
        <v>19.600000000000001</v>
      </c>
      <c r="LP481" s="1">
        <v>19.600000000000001</v>
      </c>
      <c r="LQ481" s="1">
        <v>19.2</v>
      </c>
      <c r="LR481" s="1">
        <v>19.899999999999999</v>
      </c>
      <c r="LS481" s="1">
        <v>16.399999999999999</v>
      </c>
      <c r="LT481" s="1">
        <v>18.899999999999999</v>
      </c>
      <c r="LU481" s="1">
        <v>18.7</v>
      </c>
      <c r="LV481" s="1">
        <v>18.600000000000001</v>
      </c>
      <c r="LW481" s="1">
        <v>18.600000000000001</v>
      </c>
      <c r="LX481" s="1">
        <v>17.7</v>
      </c>
      <c r="LY481" s="1">
        <v>19.8</v>
      </c>
      <c r="LZ481" s="1">
        <v>19.8</v>
      </c>
      <c r="MA481" s="1">
        <v>20.8</v>
      </c>
      <c r="MB481" s="1">
        <v>19.7</v>
      </c>
      <c r="MC481" s="1">
        <v>19.100000000000001</v>
      </c>
      <c r="MD481" s="1">
        <v>18.100000000000001</v>
      </c>
      <c r="ME481" s="1">
        <v>65535</v>
      </c>
      <c r="MF481" s="1">
        <v>65535</v>
      </c>
      <c r="MG481" s="1">
        <v>65535</v>
      </c>
      <c r="MH481" s="1">
        <v>65535</v>
      </c>
      <c r="MI481" s="1">
        <v>65535</v>
      </c>
      <c r="MJ481" s="1">
        <v>65535</v>
      </c>
      <c r="MK481" s="1">
        <v>65535</v>
      </c>
      <c r="ML481" s="1">
        <v>65535</v>
      </c>
      <c r="MM481" s="1">
        <v>65535</v>
      </c>
      <c r="MN481" s="1">
        <v>65535</v>
      </c>
      <c r="MO481" s="1">
        <v>65535</v>
      </c>
      <c r="MP481" s="1">
        <v>65535</v>
      </c>
      <c r="MQ481" s="1">
        <v>65535</v>
      </c>
      <c r="MR481" s="1">
        <v>65535</v>
      </c>
      <c r="MS481" s="1">
        <v>65535</v>
      </c>
      <c r="MT481" s="1">
        <v>65535</v>
      </c>
      <c r="MU481" s="1">
        <v>65535</v>
      </c>
      <c r="MV481" s="1">
        <v>65535</v>
      </c>
      <c r="MW481" s="1">
        <v>65535</v>
      </c>
      <c r="MX481" s="1">
        <v>65535</v>
      </c>
      <c r="MY481" s="1">
        <v>65535</v>
      </c>
      <c r="MZ481" s="1">
        <v>65535</v>
      </c>
      <c r="NA481" s="1">
        <v>65535</v>
      </c>
      <c r="NB481" s="1">
        <v>65535</v>
      </c>
      <c r="NC481" s="1">
        <v>65535</v>
      </c>
      <c r="ND481" s="1">
        <v>65535</v>
      </c>
      <c r="NE481" s="1">
        <v>65535</v>
      </c>
      <c r="NF481" s="1">
        <v>65535</v>
      </c>
      <c r="NG481" s="1">
        <v>65535</v>
      </c>
      <c r="NH481" s="1">
        <v>65535</v>
      </c>
      <c r="NI481" s="1">
        <v>19.7</v>
      </c>
      <c r="NJ481" s="6">
        <f t="shared" si="416"/>
        <v>0.967741935483871</v>
      </c>
      <c r="NK481" s="3">
        <f t="shared" si="417"/>
        <v>0.9642857142857143</v>
      </c>
      <c r="NL481" s="3">
        <f t="shared" si="418"/>
        <v>1</v>
      </c>
      <c r="NM481" s="3">
        <f t="shared" si="419"/>
        <v>1</v>
      </c>
      <c r="NN481" s="3">
        <f t="shared" si="420"/>
        <v>0.77419354838709675</v>
      </c>
      <c r="NO481" s="3">
        <f t="shared" si="421"/>
        <v>1</v>
      </c>
      <c r="NP481" s="3">
        <f t="shared" si="422"/>
        <v>1</v>
      </c>
      <c r="NQ481" s="3">
        <f t="shared" si="423"/>
        <v>1</v>
      </c>
      <c r="NR481" s="3">
        <f t="shared" si="424"/>
        <v>1</v>
      </c>
      <c r="NS481" s="3">
        <f t="shared" si="425"/>
        <v>1</v>
      </c>
      <c r="NT481" s="3">
        <f t="shared" si="426"/>
        <v>1</v>
      </c>
      <c r="NU481" s="3">
        <f t="shared" si="427"/>
        <v>3.2258064516129031E-2</v>
      </c>
      <c r="NV481" s="3">
        <f t="shared" si="428"/>
        <v>0.89315068493150684</v>
      </c>
      <c r="NW481" s="5">
        <f t="shared" si="429"/>
        <v>18.776666666666667</v>
      </c>
      <c r="NX481" s="1">
        <f t="shared" si="430"/>
        <v>19.918518518518518</v>
      </c>
      <c r="NY481" s="1">
        <f t="shared" si="431"/>
        <v>19.50322580645161</v>
      </c>
      <c r="NZ481" s="1">
        <f t="shared" si="432"/>
        <v>19.666666666666671</v>
      </c>
      <c r="OA481" s="1">
        <f t="shared" si="433"/>
        <v>19.804166666666667</v>
      </c>
      <c r="OB481" s="1">
        <f t="shared" si="434"/>
        <v>19.309999999999995</v>
      </c>
      <c r="OC481" s="1">
        <f t="shared" si="435"/>
        <v>18.790322580645157</v>
      </c>
      <c r="OD481" s="1">
        <f t="shared" si="436"/>
        <v>18.322580645161295</v>
      </c>
      <c r="OE481" s="1">
        <f t="shared" si="437"/>
        <v>19.033333333333339</v>
      </c>
      <c r="OF481" s="1">
        <f t="shared" si="438"/>
        <v>18.803225806451614</v>
      </c>
      <c r="OG481" s="1">
        <f t="shared" si="439"/>
        <v>19.143333333333334</v>
      </c>
      <c r="OH481" s="1" t="e">
        <f t="shared" si="440"/>
        <v>#N/A</v>
      </c>
      <c r="OI481" s="111" t="e">
        <f>NA()</f>
        <v>#N/A</v>
      </c>
      <c r="OJ481" s="112" t="e">
        <f>NA()</f>
        <v>#N/A</v>
      </c>
      <c r="OK481" s="112" t="e">
        <f>NA()</f>
        <v>#N/A</v>
      </c>
      <c r="OL481" s="112" t="e">
        <f>NA()</f>
        <v>#N/A</v>
      </c>
      <c r="OM481" s="112" t="e">
        <f>NA()</f>
        <v>#N/A</v>
      </c>
      <c r="ON481" s="112" t="e">
        <f>NA()</f>
        <v>#N/A</v>
      </c>
      <c r="OO481" s="112" t="e">
        <f>NA()</f>
        <v>#N/A</v>
      </c>
      <c r="OP481" s="112" t="e">
        <f>NA()</f>
        <v>#N/A</v>
      </c>
      <c r="OQ481" s="112" t="e">
        <f>NA()</f>
        <v>#N/A</v>
      </c>
      <c r="OR481" s="112" t="e">
        <f>NA()</f>
        <v>#N/A</v>
      </c>
      <c r="OS481" s="112" t="e">
        <f>NA()</f>
        <v>#N/A</v>
      </c>
      <c r="OT481" s="112" t="e">
        <f>NA()</f>
        <v>#N/A</v>
      </c>
      <c r="OU481" s="5" t="e">
        <f t="shared" si="392"/>
        <v>#N/A</v>
      </c>
      <c r="OV481" s="1" t="e">
        <f t="shared" si="393"/>
        <v>#N/A</v>
      </c>
      <c r="OW481" s="1" t="e">
        <f t="shared" si="394"/>
        <v>#N/A</v>
      </c>
      <c r="OX481" s="1" t="e">
        <f t="shared" si="395"/>
        <v>#N/A</v>
      </c>
      <c r="OY481" s="1" t="e">
        <f t="shared" si="396"/>
        <v>#N/A</v>
      </c>
      <c r="OZ481" s="1" t="e">
        <f t="shared" si="397"/>
        <v>#N/A</v>
      </c>
      <c r="PA481" s="1" t="e">
        <f t="shared" si="398"/>
        <v>#N/A</v>
      </c>
      <c r="PB481" s="1" t="e">
        <f t="shared" si="399"/>
        <v>#N/A</v>
      </c>
      <c r="PC481" s="1" t="e">
        <f t="shared" si="400"/>
        <v>#N/A</v>
      </c>
      <c r="PD481" s="1" t="e">
        <f t="shared" si="401"/>
        <v>#N/A</v>
      </c>
      <c r="PE481" s="1" t="e">
        <f t="shared" si="402"/>
        <v>#N/A</v>
      </c>
      <c r="PF481" s="1" t="e">
        <f t="shared" si="403"/>
        <v>#N/A</v>
      </c>
      <c r="PG481" s="111" t="e">
        <f>NA()</f>
        <v>#N/A</v>
      </c>
      <c r="PH481" s="112" t="e">
        <f>NA()</f>
        <v>#N/A</v>
      </c>
      <c r="PI481" s="112" t="e">
        <f>NA()</f>
        <v>#N/A</v>
      </c>
      <c r="PJ481" s="112" t="e">
        <f>NA()</f>
        <v>#N/A</v>
      </c>
      <c r="PK481" s="112" t="e">
        <f>NA()</f>
        <v>#N/A</v>
      </c>
      <c r="PL481" s="112" t="e">
        <f>NA()</f>
        <v>#N/A</v>
      </c>
      <c r="PM481" s="112" t="e">
        <f>NA()</f>
        <v>#N/A</v>
      </c>
      <c r="PN481" s="112" t="e">
        <f>NA()</f>
        <v>#N/A</v>
      </c>
      <c r="PO481" s="112" t="e">
        <f>NA()</f>
        <v>#N/A</v>
      </c>
      <c r="PP481" s="112" t="e">
        <f>NA()</f>
        <v>#N/A</v>
      </c>
      <c r="PQ481" s="112" t="e">
        <f>NA()</f>
        <v>#N/A</v>
      </c>
      <c r="PR481" s="137" t="e">
        <f>NA()</f>
        <v>#N/A</v>
      </c>
      <c r="PS481" s="5">
        <f t="array" ref="PS481">+IF(ISERROR($NW481)=FALSE,MIN(IF($H481:$AL481&lt;65534,$H481:$AL481,"")),NA())</f>
        <v>16.100000000000001</v>
      </c>
      <c r="PT481" s="1">
        <f t="array" ref="PT481">+IF(ISERROR($NX481)=FALSE,MIN(IF($AM481:$BN481&lt;65534,$AM481:$BN481,"")),NA())</f>
        <v>18.2</v>
      </c>
      <c r="PU481" s="1">
        <f t="array" ref="PU481">+IF(ISERROR($NY481)=FALSE,MIN(IF($BP481:$CT481&lt;65534,$BP481:$CT481,"")),NA())</f>
        <v>16.899999999999999</v>
      </c>
      <c r="PV481" s="1">
        <f t="array" ref="PV481">+IF(ISERROR($NZ481)=FALSE,MIN(IF($CU481:$DX481&lt;65534,$CU481:$DX481,"")),NA())</f>
        <v>18.100000000000001</v>
      </c>
      <c r="PW481" s="1">
        <f t="array" ref="PW481">+IF(ISERROR($OA481)=FALSE,MIN(IF($DY481:$FC481&lt;65534,$DY481:$FC481,"")),NA())</f>
        <v>18.7</v>
      </c>
      <c r="PX481" s="1">
        <f t="array" ref="PX481">+IF(ISERROR($OB481)=FALSE,MIN(IF($FD481:$GG481&lt;65534,$FD481:$GG481,"")),NA())</f>
        <v>17.399999999999999</v>
      </c>
      <c r="PY481" s="1">
        <f t="array" ref="PY481">+IF(ISERROR($OC481)=FALSE,MIN(IF($GH481:$HL481&lt;65534,$GH481:$HL481,"")),NA())</f>
        <v>16.600000000000001</v>
      </c>
      <c r="PZ481" s="1">
        <f t="array" ref="PZ481">+IF(ISERROR($OD481)=FALSE,MIN(IF($HM481:$IQ481&lt;65534,$HM481:$IQ481,"")),NA())</f>
        <v>15.7</v>
      </c>
      <c r="QA481" s="1">
        <f t="array" ref="QA481">+IF(ISERROR($OE481)=FALSE,MIN(IF($IR481:$JU481&lt;65534,$IR481:$JU481,"")),NA())</f>
        <v>16.399999999999999</v>
      </c>
      <c r="QB481" s="1">
        <f t="array" ref="QB481">+IF(ISERROR($OF481)=FALSE,MIN(IF($JV481:$KZ481&lt;65534,$JV481:$KZ481,"")),NA())</f>
        <v>16.8</v>
      </c>
      <c r="QC481" s="1">
        <f t="array" ref="QC481">+IF(ISERROR($OG481)=FALSE,MIN(IF($LA481:$MD481&lt;65534,$LA481:$MD481,"")),NA())</f>
        <v>16.399999999999999</v>
      </c>
      <c r="QD481" s="1" t="e">
        <f t="array" ref="QD481">+IF(ISERROR($OH481)=FALSE,MIN(IF($ME481:$NI481&lt;65534,$ME481:$NI481,"")),NA())</f>
        <v>#N/A</v>
      </c>
      <c r="QE481" s="5" t="e">
        <f t="shared" si="404"/>
        <v>#N/A</v>
      </c>
      <c r="QF481" s="1" t="e">
        <f t="shared" si="405"/>
        <v>#N/A</v>
      </c>
      <c r="QG481" s="1" t="e">
        <f t="shared" si="406"/>
        <v>#N/A</v>
      </c>
      <c r="QH481" s="1" t="e">
        <f t="shared" si="407"/>
        <v>#N/A</v>
      </c>
      <c r="QI481" s="1" t="e">
        <f t="shared" si="408"/>
        <v>#N/A</v>
      </c>
      <c r="QJ481" s="1" t="e">
        <f t="shared" si="409"/>
        <v>#N/A</v>
      </c>
      <c r="QK481" s="1" t="e">
        <f t="shared" si="410"/>
        <v>#N/A</v>
      </c>
      <c r="QL481" s="1" t="e">
        <f t="shared" si="411"/>
        <v>#N/A</v>
      </c>
      <c r="QM481" s="1" t="e">
        <f t="shared" si="412"/>
        <v>#N/A</v>
      </c>
      <c r="QN481" s="1" t="e">
        <f t="shared" si="413"/>
        <v>#N/A</v>
      </c>
      <c r="QO481" s="1" t="e">
        <f t="shared" si="414"/>
        <v>#N/A</v>
      </c>
      <c r="QP481" s="1" t="e">
        <f t="shared" si="415"/>
        <v>#N/A</v>
      </c>
      <c r="QQ481" s="5" t="s">
        <v>893</v>
      </c>
    </row>
    <row r="482" spans="1:459" s="1" customFormat="1" x14ac:dyDescent="0.2">
      <c r="A482" s="107">
        <v>26105240</v>
      </c>
      <c r="B482" s="108">
        <v>-76.100555555555545</v>
      </c>
      <c r="C482" s="108">
        <v>3.879111111111111</v>
      </c>
      <c r="D482" s="162">
        <v>2200</v>
      </c>
      <c r="E482" s="110" t="s">
        <v>839</v>
      </c>
      <c r="F482" s="110" t="s">
        <v>838</v>
      </c>
      <c r="G482" s="110" t="s">
        <v>28</v>
      </c>
      <c r="H482" s="1">
        <v>65535</v>
      </c>
      <c r="I482" s="1">
        <v>11.6</v>
      </c>
      <c r="J482" s="1">
        <v>12</v>
      </c>
      <c r="K482" s="1">
        <v>12.2</v>
      </c>
      <c r="L482" s="1">
        <v>12.2</v>
      </c>
      <c r="M482" s="1">
        <v>12.8</v>
      </c>
      <c r="N482" s="1">
        <v>13.5</v>
      </c>
      <c r="O482" s="1">
        <v>10.8</v>
      </c>
      <c r="P482" s="1">
        <v>12.9</v>
      </c>
      <c r="Q482" s="1">
        <v>13.8</v>
      </c>
      <c r="R482" s="1">
        <v>11.9</v>
      </c>
      <c r="S482" s="1">
        <v>12.6</v>
      </c>
      <c r="T482" s="1">
        <v>14.6</v>
      </c>
      <c r="U482" s="1">
        <v>14.1</v>
      </c>
      <c r="V482" s="1">
        <v>12.8</v>
      </c>
      <c r="W482" s="1">
        <v>13</v>
      </c>
      <c r="X482" s="1">
        <v>12.2</v>
      </c>
      <c r="Y482" s="1">
        <v>13.2</v>
      </c>
      <c r="Z482" s="1">
        <v>13.9</v>
      </c>
      <c r="AA482" s="1">
        <v>15.9</v>
      </c>
      <c r="AB482" s="1">
        <v>11.3</v>
      </c>
      <c r="AC482" s="1">
        <v>13.1</v>
      </c>
      <c r="AD482" s="1">
        <v>12.2</v>
      </c>
      <c r="AE482" s="1">
        <v>12.8</v>
      </c>
      <c r="AF482" s="1">
        <v>12.4</v>
      </c>
      <c r="AG482" s="1">
        <v>12.7</v>
      </c>
      <c r="AH482" s="1">
        <v>12.1</v>
      </c>
      <c r="AI482" s="1">
        <v>14</v>
      </c>
      <c r="AJ482" s="1">
        <v>12.7</v>
      </c>
      <c r="AK482" s="1">
        <v>13</v>
      </c>
      <c r="AL482" s="1">
        <v>12.8</v>
      </c>
      <c r="AM482" s="1">
        <v>65535</v>
      </c>
      <c r="AN482" s="1">
        <v>12.7</v>
      </c>
      <c r="AO482" s="1">
        <v>13.8</v>
      </c>
      <c r="AP482" s="1">
        <v>12.2</v>
      </c>
      <c r="AQ482" s="1">
        <v>14.1</v>
      </c>
      <c r="AR482" s="1">
        <v>13.1</v>
      </c>
      <c r="AS482" s="1">
        <v>12.8</v>
      </c>
      <c r="AT482" s="1">
        <v>13.2</v>
      </c>
      <c r="AU482" s="1">
        <v>14.1</v>
      </c>
      <c r="AV482" s="1">
        <v>12.4</v>
      </c>
      <c r="AW482" s="1">
        <v>14.7</v>
      </c>
      <c r="AX482" s="1">
        <v>13.5</v>
      </c>
      <c r="AY482" s="1">
        <v>13.2</v>
      </c>
      <c r="AZ482" s="1">
        <v>13</v>
      </c>
      <c r="BA482" s="1">
        <v>13</v>
      </c>
      <c r="BB482" s="1">
        <v>13.1</v>
      </c>
      <c r="BC482" s="1">
        <v>13.6</v>
      </c>
      <c r="BD482" s="1">
        <v>14</v>
      </c>
      <c r="BE482" s="1">
        <v>16.2</v>
      </c>
      <c r="BF482" s="1">
        <v>13.4</v>
      </c>
      <c r="BG482" s="1">
        <v>13.6</v>
      </c>
      <c r="BH482" s="1">
        <v>12.5</v>
      </c>
      <c r="BI482" s="1">
        <v>14.1</v>
      </c>
      <c r="BJ482" s="1">
        <v>15.5</v>
      </c>
      <c r="BK482" s="1">
        <v>14.5</v>
      </c>
      <c r="BL482" s="1">
        <v>15</v>
      </c>
      <c r="BM482" s="1">
        <v>14.7</v>
      </c>
      <c r="BN482" s="1">
        <v>15.3</v>
      </c>
      <c r="BO482" s="102"/>
      <c r="BP482" s="1">
        <v>13.6</v>
      </c>
      <c r="BQ482" s="1">
        <v>13.5</v>
      </c>
      <c r="BR482" s="1">
        <v>12.3</v>
      </c>
      <c r="BS482" s="1">
        <v>12.4</v>
      </c>
      <c r="BT482" s="1">
        <v>15.1</v>
      </c>
      <c r="BU482" s="1">
        <v>13.3</v>
      </c>
      <c r="BV482" s="1">
        <v>14.8</v>
      </c>
      <c r="BW482" s="1">
        <v>14.3</v>
      </c>
      <c r="BX482" s="1">
        <v>13.4</v>
      </c>
      <c r="BY482" s="1">
        <v>15.4</v>
      </c>
      <c r="BZ482" s="1">
        <v>15.7</v>
      </c>
      <c r="CA482" s="1">
        <v>13.7</v>
      </c>
      <c r="CB482" s="1">
        <v>12.6</v>
      </c>
      <c r="CC482" s="1">
        <v>16.100000000000001</v>
      </c>
      <c r="CD482" s="1">
        <v>13.4</v>
      </c>
      <c r="CE482" s="1">
        <v>13.4</v>
      </c>
      <c r="CF482" s="1">
        <v>16.3</v>
      </c>
      <c r="CG482" s="1">
        <v>13.3</v>
      </c>
      <c r="CH482" s="1">
        <v>14.9</v>
      </c>
      <c r="CI482" s="1">
        <v>14.7</v>
      </c>
      <c r="CJ482" s="1">
        <v>12.9</v>
      </c>
      <c r="CK482" s="1">
        <v>13.2</v>
      </c>
      <c r="CL482" s="1">
        <v>13.3</v>
      </c>
      <c r="CM482" s="1">
        <v>13.6</v>
      </c>
      <c r="CN482" s="1">
        <v>11.8</v>
      </c>
      <c r="CO482" s="1">
        <v>13.1</v>
      </c>
      <c r="CP482" s="1">
        <v>13.7</v>
      </c>
      <c r="CQ482" s="1">
        <v>14.4</v>
      </c>
      <c r="CR482" s="1">
        <v>16.2</v>
      </c>
      <c r="CS482" s="1">
        <v>13.9</v>
      </c>
      <c r="CT482" s="1">
        <v>13.8</v>
      </c>
      <c r="CU482" s="1">
        <v>14.9</v>
      </c>
      <c r="CV482" s="1">
        <v>15.3</v>
      </c>
      <c r="CW482" s="1">
        <v>12.3</v>
      </c>
      <c r="CX482" s="1">
        <v>15.6</v>
      </c>
      <c r="CY482" s="1">
        <v>14.2</v>
      </c>
      <c r="CZ482" s="1">
        <v>15</v>
      </c>
      <c r="DA482" s="1">
        <v>13.1</v>
      </c>
      <c r="DB482" s="1">
        <v>13.6</v>
      </c>
      <c r="DC482" s="1">
        <v>12.9</v>
      </c>
      <c r="DD482" s="1">
        <v>15.6</v>
      </c>
      <c r="DE482" s="1">
        <v>13.1</v>
      </c>
      <c r="DF482" s="1">
        <v>14.5</v>
      </c>
      <c r="DG482" s="1">
        <v>13.9</v>
      </c>
      <c r="DH482" s="1">
        <v>13.8</v>
      </c>
      <c r="DI482" s="1">
        <v>15.4</v>
      </c>
      <c r="DJ482" s="1">
        <v>13.1</v>
      </c>
      <c r="DK482" s="1">
        <v>14.5</v>
      </c>
      <c r="DL482" s="1">
        <v>16.2</v>
      </c>
      <c r="DM482" s="1">
        <v>15.1</v>
      </c>
      <c r="DN482" s="1">
        <v>14.8</v>
      </c>
      <c r="DO482" s="1">
        <v>16</v>
      </c>
      <c r="DP482" s="1">
        <v>15.2</v>
      </c>
      <c r="DQ482" s="1">
        <v>14.1</v>
      </c>
      <c r="DR482" s="1">
        <v>14.5</v>
      </c>
      <c r="DS482" s="1">
        <v>13.4</v>
      </c>
      <c r="DT482" s="1">
        <v>15.1</v>
      </c>
      <c r="DU482" s="1">
        <v>14.4</v>
      </c>
      <c r="DV482" s="1">
        <v>13.7</v>
      </c>
      <c r="DW482" s="1">
        <v>14.2</v>
      </c>
      <c r="DX482" s="1">
        <v>14</v>
      </c>
      <c r="DY482" s="1">
        <v>12.5</v>
      </c>
      <c r="DZ482" s="1">
        <v>12.3</v>
      </c>
      <c r="EA482" s="1">
        <v>14</v>
      </c>
      <c r="EB482" s="1">
        <v>14.8</v>
      </c>
      <c r="EC482" s="1">
        <v>15.7</v>
      </c>
      <c r="ED482" s="1">
        <v>17.5</v>
      </c>
      <c r="EE482" s="1">
        <v>14.8</v>
      </c>
      <c r="EF482" s="1">
        <v>14.4</v>
      </c>
      <c r="EG482" s="1">
        <v>14.6</v>
      </c>
      <c r="EH482" s="1">
        <v>15</v>
      </c>
      <c r="EI482" s="1">
        <v>13.4</v>
      </c>
      <c r="EJ482" s="1">
        <v>15.1</v>
      </c>
      <c r="EK482" s="1">
        <v>13.9</v>
      </c>
      <c r="EL482" s="1">
        <v>14.1</v>
      </c>
      <c r="EM482" s="1">
        <v>15.4</v>
      </c>
      <c r="EN482" s="1">
        <v>14.5</v>
      </c>
      <c r="EO482" s="1">
        <v>14.5</v>
      </c>
      <c r="EP482" s="1">
        <v>15.2</v>
      </c>
      <c r="EQ482" s="1">
        <v>15.6</v>
      </c>
      <c r="ER482" s="1">
        <v>14.5</v>
      </c>
      <c r="ES482" s="1">
        <v>13.5</v>
      </c>
      <c r="ET482" s="1">
        <v>14.5</v>
      </c>
      <c r="EU482" s="1">
        <v>14.1</v>
      </c>
      <c r="EV482" s="1">
        <v>14.1</v>
      </c>
      <c r="EW482" s="1">
        <v>15.7</v>
      </c>
      <c r="EX482" s="1">
        <v>14.8</v>
      </c>
      <c r="EY482" s="1">
        <v>13.3</v>
      </c>
      <c r="EZ482" s="1">
        <v>14.1</v>
      </c>
      <c r="FA482" s="1">
        <v>14</v>
      </c>
      <c r="FB482" s="1">
        <v>15.7</v>
      </c>
      <c r="FC482" s="1">
        <v>15.1</v>
      </c>
      <c r="FD482" s="1">
        <v>14</v>
      </c>
      <c r="FE482" s="1">
        <v>12.5</v>
      </c>
      <c r="FF482" s="1">
        <v>12.9</v>
      </c>
      <c r="FG482" s="1">
        <v>12.6</v>
      </c>
      <c r="FH482" s="1">
        <v>15.8</v>
      </c>
      <c r="FI482" s="1">
        <v>14.7</v>
      </c>
      <c r="FJ482" s="1">
        <v>15.3</v>
      </c>
      <c r="FK482" s="1">
        <v>11.4</v>
      </c>
      <c r="FL482" s="1">
        <v>13.4</v>
      </c>
      <c r="FM482" s="1">
        <v>13.6</v>
      </c>
      <c r="FN482" s="1">
        <v>16</v>
      </c>
      <c r="FO482" s="1">
        <v>13.8</v>
      </c>
      <c r="FP482" s="1">
        <v>15.1</v>
      </c>
      <c r="FQ482" s="1">
        <v>15.6</v>
      </c>
      <c r="FR482" s="1">
        <v>13.8</v>
      </c>
      <c r="FS482" s="1">
        <v>16.2</v>
      </c>
      <c r="FT482" s="1">
        <v>14.4</v>
      </c>
      <c r="FU482" s="1">
        <v>15.4</v>
      </c>
      <c r="FV482" s="1">
        <v>14.5</v>
      </c>
      <c r="FW482" s="1">
        <v>13.5</v>
      </c>
      <c r="FX482" s="1">
        <v>15.5</v>
      </c>
      <c r="FY482" s="1">
        <v>13.7</v>
      </c>
      <c r="FZ482" s="1">
        <v>15.9</v>
      </c>
      <c r="GA482" s="1">
        <v>15.1</v>
      </c>
      <c r="GB482" s="1">
        <v>15.1</v>
      </c>
      <c r="GC482" s="1">
        <v>11.8</v>
      </c>
      <c r="GD482" s="1">
        <v>12.9</v>
      </c>
      <c r="GE482" s="1">
        <v>14.6</v>
      </c>
      <c r="GF482" s="1">
        <v>13.9</v>
      </c>
      <c r="GG482" s="1">
        <v>14.1</v>
      </c>
      <c r="GH482" s="1">
        <v>13.8</v>
      </c>
      <c r="GI482" s="1">
        <v>14.6</v>
      </c>
      <c r="GJ482" s="1">
        <v>13.7</v>
      </c>
      <c r="GK482" s="1">
        <v>12.6</v>
      </c>
      <c r="GL482" s="1">
        <v>14</v>
      </c>
      <c r="GM482" s="1">
        <v>13.6</v>
      </c>
      <c r="GN482" s="1">
        <v>12.7</v>
      </c>
      <c r="GO482" s="1">
        <v>14.3</v>
      </c>
      <c r="GP482" s="1">
        <v>12.1</v>
      </c>
      <c r="GQ482" s="1">
        <v>13.5</v>
      </c>
      <c r="GR482" s="1">
        <v>12.7</v>
      </c>
      <c r="GS482" s="1">
        <v>12.7</v>
      </c>
      <c r="GT482" s="1">
        <v>14.9</v>
      </c>
      <c r="GU482" s="1">
        <v>13.7</v>
      </c>
      <c r="GV482" s="1">
        <v>14.4</v>
      </c>
      <c r="GW482" s="1">
        <v>13.6</v>
      </c>
      <c r="GX482" s="1">
        <v>11.9</v>
      </c>
      <c r="GY482" s="1">
        <v>13.1</v>
      </c>
      <c r="GZ482" s="1">
        <v>14.8</v>
      </c>
      <c r="HA482" s="1">
        <v>14.4</v>
      </c>
      <c r="HB482" s="1">
        <v>15.5</v>
      </c>
      <c r="HC482" s="1">
        <v>14.2</v>
      </c>
      <c r="HD482" s="1">
        <v>16.100000000000001</v>
      </c>
      <c r="HE482" s="1">
        <v>14.3</v>
      </c>
      <c r="HF482" s="1">
        <v>13.2</v>
      </c>
      <c r="HG482" s="1">
        <v>13.2</v>
      </c>
      <c r="HH482" s="1">
        <v>14.5</v>
      </c>
      <c r="HI482" s="1">
        <v>12.9</v>
      </c>
      <c r="HJ482" s="1">
        <v>12.9</v>
      </c>
      <c r="HK482" s="1">
        <v>12.2</v>
      </c>
      <c r="HL482" s="1">
        <v>12.4</v>
      </c>
      <c r="HM482" s="1">
        <v>12.5</v>
      </c>
      <c r="HN482" s="1">
        <v>12.1</v>
      </c>
      <c r="HO482" s="1">
        <v>13.4</v>
      </c>
      <c r="HP482" s="1">
        <v>13.2</v>
      </c>
      <c r="HQ482" s="1">
        <v>14.1</v>
      </c>
      <c r="HR482" s="1">
        <v>13.1</v>
      </c>
      <c r="HS482" s="1">
        <v>15.4</v>
      </c>
      <c r="HT482" s="1">
        <v>15.2</v>
      </c>
      <c r="HU482" s="1">
        <v>15.1</v>
      </c>
      <c r="HV482" s="1">
        <v>11.8</v>
      </c>
      <c r="HW482" s="1">
        <v>15</v>
      </c>
      <c r="HX482" s="1">
        <v>12.8</v>
      </c>
      <c r="HY482" s="1">
        <v>13.6</v>
      </c>
      <c r="HZ482" s="1">
        <v>13.1</v>
      </c>
      <c r="IA482" s="1">
        <v>13.9</v>
      </c>
      <c r="IB482" s="1">
        <v>11.9</v>
      </c>
      <c r="IC482" s="1">
        <v>13.2</v>
      </c>
      <c r="ID482" s="1">
        <v>13.4</v>
      </c>
      <c r="IE482" s="1">
        <v>12.2</v>
      </c>
      <c r="IF482" s="1">
        <v>13.1</v>
      </c>
      <c r="IG482" s="1">
        <v>13.4</v>
      </c>
      <c r="IH482" s="1">
        <v>10.1</v>
      </c>
      <c r="II482" s="1">
        <v>11.6</v>
      </c>
      <c r="IJ482" s="1">
        <v>13</v>
      </c>
      <c r="IK482" s="1">
        <v>11.2</v>
      </c>
      <c r="IL482" s="1">
        <v>12.2</v>
      </c>
      <c r="IM482" s="1">
        <v>12</v>
      </c>
      <c r="IN482" s="1">
        <v>15.5</v>
      </c>
      <c r="IO482" s="1">
        <v>12.2</v>
      </c>
      <c r="IP482" s="1">
        <v>10.6</v>
      </c>
      <c r="IQ482" s="1">
        <v>13.4</v>
      </c>
      <c r="IR482" s="1">
        <v>14.9</v>
      </c>
      <c r="IS482" s="1">
        <v>12.7</v>
      </c>
      <c r="IT482" s="1">
        <v>11.8</v>
      </c>
      <c r="IU482" s="1">
        <v>13.5</v>
      </c>
      <c r="IV482" s="1">
        <v>14.6</v>
      </c>
      <c r="IW482" s="1">
        <v>13.5</v>
      </c>
      <c r="IX482" s="1">
        <v>12</v>
      </c>
      <c r="IY482" s="1">
        <v>12.7</v>
      </c>
      <c r="IZ482" s="1">
        <v>12.3</v>
      </c>
      <c r="JA482" s="1">
        <v>12.1</v>
      </c>
      <c r="JB482" s="1">
        <v>12.3</v>
      </c>
      <c r="JC482" s="1">
        <v>14</v>
      </c>
      <c r="JD482" s="1">
        <v>15.4</v>
      </c>
      <c r="JE482" s="1">
        <v>13.7</v>
      </c>
      <c r="JF482" s="1">
        <v>15.4</v>
      </c>
      <c r="JG482" s="1">
        <v>12.6</v>
      </c>
      <c r="JH482" s="1">
        <v>15.6</v>
      </c>
      <c r="JI482" s="1">
        <v>14.4</v>
      </c>
      <c r="JJ482" s="1">
        <v>14.8</v>
      </c>
      <c r="JK482" s="1">
        <v>14</v>
      </c>
      <c r="JL482" s="1">
        <v>13</v>
      </c>
      <c r="JM482" s="1">
        <v>12.9</v>
      </c>
      <c r="JN482" s="1">
        <v>14.1</v>
      </c>
      <c r="JO482" s="1">
        <v>13.1</v>
      </c>
      <c r="JP482" s="1">
        <v>13.9</v>
      </c>
      <c r="JQ482" s="1">
        <v>15.4</v>
      </c>
      <c r="JR482" s="1">
        <v>13.3</v>
      </c>
      <c r="JS482" s="1">
        <v>13.5</v>
      </c>
      <c r="JT482" s="1">
        <v>13.7</v>
      </c>
      <c r="JU482" s="1">
        <v>11.9</v>
      </c>
      <c r="JV482" s="1">
        <v>13.8</v>
      </c>
      <c r="JW482" s="1">
        <v>13.1</v>
      </c>
      <c r="JX482" s="1">
        <v>13.7</v>
      </c>
      <c r="JY482" s="1">
        <v>13</v>
      </c>
      <c r="JZ482" s="1">
        <v>12.5</v>
      </c>
      <c r="KA482" s="1">
        <v>14.7</v>
      </c>
      <c r="KB482" s="1">
        <v>14.2</v>
      </c>
      <c r="KC482" s="1">
        <v>14.5</v>
      </c>
      <c r="KD482" s="1">
        <v>11.6</v>
      </c>
      <c r="KE482" s="1">
        <v>12.6</v>
      </c>
      <c r="KF482" s="1">
        <v>13.7</v>
      </c>
      <c r="KG482" s="1">
        <v>12.9</v>
      </c>
      <c r="KH482" s="1">
        <v>15.1</v>
      </c>
      <c r="KI482" s="1">
        <v>12.7</v>
      </c>
      <c r="KJ482" s="1">
        <v>12.7</v>
      </c>
      <c r="KK482" s="1">
        <v>13.2</v>
      </c>
      <c r="KL482" s="1">
        <v>12.5</v>
      </c>
      <c r="KM482" s="1">
        <v>13.2</v>
      </c>
      <c r="KN482" s="1">
        <v>13.9</v>
      </c>
      <c r="KO482" s="1">
        <v>13</v>
      </c>
      <c r="KP482" s="1">
        <v>13.5</v>
      </c>
      <c r="KQ482" s="1">
        <v>14.2</v>
      </c>
      <c r="KR482" s="1">
        <v>13.7</v>
      </c>
      <c r="KS482" s="1">
        <v>13.9</v>
      </c>
      <c r="KT482" s="1">
        <v>12</v>
      </c>
      <c r="KU482" s="1">
        <v>13.4</v>
      </c>
      <c r="KV482" s="1">
        <v>12.8</v>
      </c>
      <c r="KW482" s="1">
        <v>12.3</v>
      </c>
      <c r="KX482" s="1">
        <v>13.6</v>
      </c>
      <c r="KY482" s="1">
        <v>14</v>
      </c>
      <c r="KZ482" s="1">
        <v>12.7</v>
      </c>
      <c r="LA482" s="1">
        <v>12.7</v>
      </c>
      <c r="LB482" s="1">
        <v>12.4</v>
      </c>
      <c r="LC482" s="1">
        <v>13.1</v>
      </c>
      <c r="LD482" s="1">
        <v>14.3</v>
      </c>
      <c r="LE482" s="1">
        <v>12.8</v>
      </c>
      <c r="LF482" s="1">
        <v>12.9</v>
      </c>
      <c r="LG482" s="1">
        <v>13.2</v>
      </c>
      <c r="LH482" s="1">
        <v>13.1</v>
      </c>
      <c r="LI482" s="1">
        <v>16.2</v>
      </c>
      <c r="LJ482" s="1">
        <v>13.4</v>
      </c>
      <c r="LK482" s="1">
        <v>15</v>
      </c>
      <c r="LL482" s="1">
        <v>15</v>
      </c>
      <c r="LM482" s="1">
        <v>14.9</v>
      </c>
      <c r="LN482" s="1">
        <v>14.9</v>
      </c>
      <c r="LO482" s="1">
        <v>15.2</v>
      </c>
      <c r="LP482" s="1">
        <v>14.6</v>
      </c>
      <c r="LQ482" s="1">
        <v>13.7</v>
      </c>
      <c r="LR482" s="1">
        <v>12.6</v>
      </c>
      <c r="LS482" s="1">
        <v>11.6</v>
      </c>
      <c r="LT482" s="1">
        <v>14</v>
      </c>
      <c r="LU482" s="1">
        <v>12.6</v>
      </c>
      <c r="LV482" s="1">
        <v>14.1</v>
      </c>
      <c r="LW482" s="1">
        <v>11.6</v>
      </c>
      <c r="LX482" s="1">
        <v>11.6</v>
      </c>
      <c r="LY482" s="1">
        <v>12.5</v>
      </c>
      <c r="LZ482" s="1">
        <v>14.8</v>
      </c>
      <c r="MA482" s="1">
        <v>13.4</v>
      </c>
      <c r="MB482" s="1">
        <v>12.6</v>
      </c>
      <c r="MC482" s="1">
        <v>13.1</v>
      </c>
      <c r="MD482" s="1">
        <v>13</v>
      </c>
      <c r="ME482" s="1">
        <v>65535</v>
      </c>
      <c r="MF482" s="1">
        <v>65535</v>
      </c>
      <c r="MG482" s="1">
        <v>65535</v>
      </c>
      <c r="MH482" s="1">
        <v>65535</v>
      </c>
      <c r="MI482" s="1">
        <v>65535</v>
      </c>
      <c r="MJ482" s="1">
        <v>65535</v>
      </c>
      <c r="MK482" s="1">
        <v>65535</v>
      </c>
      <c r="ML482" s="1">
        <v>65535</v>
      </c>
      <c r="MM482" s="1">
        <v>65535</v>
      </c>
      <c r="MN482" s="1">
        <v>65535</v>
      </c>
      <c r="MO482" s="1">
        <v>65535</v>
      </c>
      <c r="MP482" s="1">
        <v>65535</v>
      </c>
      <c r="MQ482" s="1">
        <v>65535</v>
      </c>
      <c r="MR482" s="1">
        <v>65535</v>
      </c>
      <c r="MS482" s="1">
        <v>65535</v>
      </c>
      <c r="MT482" s="1">
        <v>65535</v>
      </c>
      <c r="MU482" s="1">
        <v>65535</v>
      </c>
      <c r="MV482" s="1">
        <v>65535</v>
      </c>
      <c r="MW482" s="1">
        <v>65535</v>
      </c>
      <c r="MX482" s="1">
        <v>65535</v>
      </c>
      <c r="MY482" s="1">
        <v>65535</v>
      </c>
      <c r="MZ482" s="1">
        <v>65535</v>
      </c>
      <c r="NA482" s="1">
        <v>65535</v>
      </c>
      <c r="NB482" s="1">
        <v>65535</v>
      </c>
      <c r="NC482" s="1">
        <v>65535</v>
      </c>
      <c r="ND482" s="1">
        <v>65535</v>
      </c>
      <c r="NE482" s="1">
        <v>65535</v>
      </c>
      <c r="NF482" s="1">
        <v>65535</v>
      </c>
      <c r="NG482" s="1">
        <v>65535</v>
      </c>
      <c r="NH482" s="1">
        <v>65535</v>
      </c>
      <c r="NI482" s="1">
        <v>15.2</v>
      </c>
      <c r="NJ482" s="6">
        <f t="shared" si="416"/>
        <v>0.967741935483871</v>
      </c>
      <c r="NK482" s="3">
        <f t="shared" si="417"/>
        <v>0.9642857142857143</v>
      </c>
      <c r="NL482" s="3">
        <f t="shared" si="418"/>
        <v>1</v>
      </c>
      <c r="NM482" s="3">
        <f t="shared" si="419"/>
        <v>1</v>
      </c>
      <c r="NN482" s="3">
        <f t="shared" si="420"/>
        <v>1</v>
      </c>
      <c r="NO482" s="3">
        <f t="shared" si="421"/>
        <v>1</v>
      </c>
      <c r="NP482" s="3">
        <f t="shared" si="422"/>
        <v>1</v>
      </c>
      <c r="NQ482" s="3">
        <f t="shared" si="423"/>
        <v>1</v>
      </c>
      <c r="NR482" s="3">
        <f t="shared" si="424"/>
        <v>1</v>
      </c>
      <c r="NS482" s="3">
        <f t="shared" si="425"/>
        <v>1</v>
      </c>
      <c r="NT482" s="3">
        <f t="shared" si="426"/>
        <v>1</v>
      </c>
      <c r="NU482" s="3">
        <f t="shared" si="427"/>
        <v>3.2258064516129031E-2</v>
      </c>
      <c r="NV482" s="3">
        <f t="shared" si="428"/>
        <v>0.9123287671232877</v>
      </c>
      <c r="NW482" s="5">
        <f t="shared" si="429"/>
        <v>12.836666666666668</v>
      </c>
      <c r="NX482" s="1">
        <f t="shared" si="430"/>
        <v>13.751851851851852</v>
      </c>
      <c r="NY482" s="1">
        <f t="shared" si="431"/>
        <v>13.938709677419354</v>
      </c>
      <c r="NZ482" s="1">
        <f t="shared" si="432"/>
        <v>14.383333333333333</v>
      </c>
      <c r="OA482" s="1">
        <f t="shared" si="433"/>
        <v>14.538709677419359</v>
      </c>
      <c r="OB482" s="1">
        <f t="shared" si="434"/>
        <v>14.236666666666668</v>
      </c>
      <c r="OC482" s="1">
        <f t="shared" si="435"/>
        <v>13.629032258064511</v>
      </c>
      <c r="OD482" s="1">
        <f t="shared" si="436"/>
        <v>13.009677419354839</v>
      </c>
      <c r="OE482" s="1">
        <f t="shared" si="437"/>
        <v>13.569999999999999</v>
      </c>
      <c r="OF482" s="1">
        <f t="shared" si="438"/>
        <v>13.312903225806448</v>
      </c>
      <c r="OG482" s="1">
        <f t="shared" si="439"/>
        <v>13.49666666666667</v>
      </c>
      <c r="OH482" s="1" t="e">
        <f t="shared" si="440"/>
        <v>#N/A</v>
      </c>
      <c r="OI482" s="111" t="e">
        <f>NA()</f>
        <v>#N/A</v>
      </c>
      <c r="OJ482" s="112" t="e">
        <f>NA()</f>
        <v>#N/A</v>
      </c>
      <c r="OK482" s="112" t="e">
        <f>NA()</f>
        <v>#N/A</v>
      </c>
      <c r="OL482" s="112" t="e">
        <f>NA()</f>
        <v>#N/A</v>
      </c>
      <c r="OM482" s="112" t="e">
        <f>NA()</f>
        <v>#N/A</v>
      </c>
      <c r="ON482" s="112" t="e">
        <f>NA()</f>
        <v>#N/A</v>
      </c>
      <c r="OO482" s="112" t="e">
        <f>NA()</f>
        <v>#N/A</v>
      </c>
      <c r="OP482" s="112" t="e">
        <f>NA()</f>
        <v>#N/A</v>
      </c>
      <c r="OQ482" s="112" t="e">
        <f>NA()</f>
        <v>#N/A</v>
      </c>
      <c r="OR482" s="112" t="e">
        <f>NA()</f>
        <v>#N/A</v>
      </c>
      <c r="OS482" s="112" t="e">
        <f>NA()</f>
        <v>#N/A</v>
      </c>
      <c r="OT482" s="112" t="e">
        <f>NA()</f>
        <v>#N/A</v>
      </c>
      <c r="OU482" s="5" t="e">
        <f t="shared" si="392"/>
        <v>#N/A</v>
      </c>
      <c r="OV482" s="1" t="e">
        <f t="shared" si="393"/>
        <v>#N/A</v>
      </c>
      <c r="OW482" s="1" t="e">
        <f t="shared" si="394"/>
        <v>#N/A</v>
      </c>
      <c r="OX482" s="1" t="e">
        <f t="shared" si="395"/>
        <v>#N/A</v>
      </c>
      <c r="OY482" s="1" t="e">
        <f t="shared" si="396"/>
        <v>#N/A</v>
      </c>
      <c r="OZ482" s="1" t="e">
        <f t="shared" si="397"/>
        <v>#N/A</v>
      </c>
      <c r="PA482" s="1" t="e">
        <f t="shared" si="398"/>
        <v>#N/A</v>
      </c>
      <c r="PB482" s="1" t="e">
        <f t="shared" si="399"/>
        <v>#N/A</v>
      </c>
      <c r="PC482" s="1" t="e">
        <f t="shared" si="400"/>
        <v>#N/A</v>
      </c>
      <c r="PD482" s="1" t="e">
        <f t="shared" si="401"/>
        <v>#N/A</v>
      </c>
      <c r="PE482" s="1" t="e">
        <f t="shared" si="402"/>
        <v>#N/A</v>
      </c>
      <c r="PF482" s="1" t="e">
        <f t="shared" si="403"/>
        <v>#N/A</v>
      </c>
      <c r="PG482" s="111" t="e">
        <f>NA()</f>
        <v>#N/A</v>
      </c>
      <c r="PH482" s="112" t="e">
        <f>NA()</f>
        <v>#N/A</v>
      </c>
      <c r="PI482" s="112" t="e">
        <f>NA()</f>
        <v>#N/A</v>
      </c>
      <c r="PJ482" s="112" t="e">
        <f>NA()</f>
        <v>#N/A</v>
      </c>
      <c r="PK482" s="112" t="e">
        <f>NA()</f>
        <v>#N/A</v>
      </c>
      <c r="PL482" s="112" t="e">
        <f>NA()</f>
        <v>#N/A</v>
      </c>
      <c r="PM482" s="112" t="e">
        <f>NA()</f>
        <v>#N/A</v>
      </c>
      <c r="PN482" s="112" t="e">
        <f>NA()</f>
        <v>#N/A</v>
      </c>
      <c r="PO482" s="112" t="e">
        <f>NA()</f>
        <v>#N/A</v>
      </c>
      <c r="PP482" s="112" t="e">
        <f>NA()</f>
        <v>#N/A</v>
      </c>
      <c r="PQ482" s="112" t="e">
        <f>NA()</f>
        <v>#N/A</v>
      </c>
      <c r="PR482" s="137" t="e">
        <f>NA()</f>
        <v>#N/A</v>
      </c>
      <c r="PS482" s="5">
        <f t="array" ref="PS482">+IF(ISERROR($NW482)=FALSE,MIN(IF($H482:$AL482&lt;65534,$H482:$AL482,"")),NA())</f>
        <v>10.8</v>
      </c>
      <c r="PT482" s="1">
        <f t="array" ref="PT482">+IF(ISERROR($NX482)=FALSE,MIN(IF($AM482:$BN482&lt;65534,$AM482:$BN482,"")),NA())</f>
        <v>12.2</v>
      </c>
      <c r="PU482" s="1">
        <f t="array" ref="PU482">+IF(ISERROR($NY482)=FALSE,MIN(IF($BP482:$CT482&lt;65534,$BP482:$CT482,"")),NA())</f>
        <v>11.8</v>
      </c>
      <c r="PV482" s="1">
        <f t="array" ref="PV482">+IF(ISERROR($NZ482)=FALSE,MIN(IF($CU482:$DX482&lt;65534,$CU482:$DX482,"")),NA())</f>
        <v>12.3</v>
      </c>
      <c r="PW482" s="1">
        <f t="array" ref="PW482">+IF(ISERROR($OA482)=FALSE,MIN(IF($DY482:$FC482&lt;65534,$DY482:$FC482,"")),NA())</f>
        <v>12.3</v>
      </c>
      <c r="PX482" s="1">
        <f t="array" ref="PX482">+IF(ISERROR($OB482)=FALSE,MIN(IF($FD482:$GG482&lt;65534,$FD482:$GG482,"")),NA())</f>
        <v>11.4</v>
      </c>
      <c r="PY482" s="1">
        <f t="array" ref="PY482">+IF(ISERROR($OC482)=FALSE,MIN(IF($GH482:$HL482&lt;65534,$GH482:$HL482,"")),NA())</f>
        <v>11.9</v>
      </c>
      <c r="PZ482" s="1">
        <f t="array" ref="PZ482">+IF(ISERROR($OD482)=FALSE,MIN(IF($HM482:$IQ482&lt;65534,$HM482:$IQ482,"")),NA())</f>
        <v>10.1</v>
      </c>
      <c r="QA482" s="1">
        <f t="array" ref="QA482">+IF(ISERROR($OE482)=FALSE,MIN(IF($IR482:$JU482&lt;65534,$IR482:$JU482,"")),NA())</f>
        <v>11.8</v>
      </c>
      <c r="QB482" s="1">
        <f t="array" ref="QB482">+IF(ISERROR($OF482)=FALSE,MIN(IF($JV482:$KZ482&lt;65534,$JV482:$KZ482,"")),NA())</f>
        <v>11.6</v>
      </c>
      <c r="QC482" s="1">
        <f t="array" ref="QC482">+IF(ISERROR($OG482)=FALSE,MIN(IF($LA482:$MD482&lt;65534,$LA482:$MD482,"")),NA())</f>
        <v>11.6</v>
      </c>
      <c r="QD482" s="1" t="e">
        <f t="array" ref="QD482">+IF(ISERROR($OH482)=FALSE,MIN(IF($ME482:$NI482&lt;65534,$ME482:$NI482,"")),NA())</f>
        <v>#N/A</v>
      </c>
      <c r="QE482" s="5" t="e">
        <f t="shared" si="404"/>
        <v>#N/A</v>
      </c>
      <c r="QF482" s="1" t="e">
        <f t="shared" si="405"/>
        <v>#N/A</v>
      </c>
      <c r="QG482" s="1" t="e">
        <f t="shared" si="406"/>
        <v>#N/A</v>
      </c>
      <c r="QH482" s="1" t="e">
        <f t="shared" si="407"/>
        <v>#N/A</v>
      </c>
      <c r="QI482" s="1" t="e">
        <f t="shared" si="408"/>
        <v>#N/A</v>
      </c>
      <c r="QJ482" s="1" t="e">
        <f t="shared" si="409"/>
        <v>#N/A</v>
      </c>
      <c r="QK482" s="1" t="e">
        <f t="shared" si="410"/>
        <v>#N/A</v>
      </c>
      <c r="QL482" s="1" t="e">
        <f t="shared" si="411"/>
        <v>#N/A</v>
      </c>
      <c r="QM482" s="1" t="e">
        <f t="shared" si="412"/>
        <v>#N/A</v>
      </c>
      <c r="QN482" s="1" t="e">
        <f t="shared" si="413"/>
        <v>#N/A</v>
      </c>
      <c r="QO482" s="1" t="e">
        <f t="shared" si="414"/>
        <v>#N/A</v>
      </c>
      <c r="QP482" s="1" t="e">
        <f t="shared" si="415"/>
        <v>#N/A</v>
      </c>
      <c r="QQ482" s="5" t="s">
        <v>893</v>
      </c>
    </row>
    <row r="483" spans="1:459" s="1" customFormat="1" x14ac:dyDescent="0.2">
      <c r="A483" s="107">
        <v>26105250</v>
      </c>
      <c r="B483" s="108">
        <v>-75.925194444444443</v>
      </c>
      <c r="C483" s="108">
        <v>4.6897777777777776</v>
      </c>
      <c r="D483" s="109">
        <v>943</v>
      </c>
      <c r="E483" s="110" t="s">
        <v>840</v>
      </c>
      <c r="F483" s="110" t="s">
        <v>841</v>
      </c>
      <c r="G483" s="110" t="s">
        <v>28</v>
      </c>
      <c r="H483" s="1">
        <v>65535</v>
      </c>
      <c r="I483" s="1">
        <v>16.899999999999999</v>
      </c>
      <c r="J483" s="1">
        <v>17.2</v>
      </c>
      <c r="K483" s="1">
        <v>16.7</v>
      </c>
      <c r="L483" s="1">
        <v>18.8</v>
      </c>
      <c r="M483" s="1">
        <v>19.8</v>
      </c>
      <c r="N483" s="1">
        <v>20.399999999999999</v>
      </c>
      <c r="O483" s="1">
        <v>18</v>
      </c>
      <c r="P483" s="1">
        <v>19.5</v>
      </c>
      <c r="Q483" s="1">
        <v>19.399999999999999</v>
      </c>
      <c r="R483" s="1">
        <v>18.2</v>
      </c>
      <c r="S483" s="1">
        <v>17.3</v>
      </c>
      <c r="T483" s="1">
        <v>19.3</v>
      </c>
      <c r="U483" s="1">
        <v>20</v>
      </c>
      <c r="V483" s="1">
        <v>18.399999999999999</v>
      </c>
      <c r="W483" s="1">
        <v>20.5</v>
      </c>
      <c r="X483" s="1">
        <v>19.100000000000001</v>
      </c>
      <c r="Y483" s="1">
        <v>17.8</v>
      </c>
      <c r="Z483" s="1">
        <v>18.7</v>
      </c>
      <c r="AA483" s="1">
        <v>19.8</v>
      </c>
      <c r="AB483" s="1">
        <v>16.5</v>
      </c>
      <c r="AC483" s="1">
        <v>18.8</v>
      </c>
      <c r="AD483" s="1">
        <v>18.2</v>
      </c>
      <c r="AE483" s="1">
        <v>18.600000000000001</v>
      </c>
      <c r="AF483" s="1">
        <v>19.2</v>
      </c>
      <c r="AG483" s="1">
        <v>19.899999999999999</v>
      </c>
      <c r="AH483" s="1">
        <v>20.100000000000001</v>
      </c>
      <c r="AI483" s="1">
        <v>20.2</v>
      </c>
      <c r="AJ483" s="1">
        <v>19.7</v>
      </c>
      <c r="AK483" s="1">
        <v>20.100000000000001</v>
      </c>
      <c r="AL483" s="1">
        <v>20.6</v>
      </c>
      <c r="AM483" s="1">
        <v>65535</v>
      </c>
      <c r="AN483" s="1">
        <v>19.5</v>
      </c>
      <c r="AO483" s="1">
        <v>20.6</v>
      </c>
      <c r="AP483" s="1">
        <v>20.7</v>
      </c>
      <c r="AQ483" s="1">
        <v>20.8</v>
      </c>
      <c r="AR483" s="1">
        <v>20.6</v>
      </c>
      <c r="AS483" s="1">
        <v>20.399999999999999</v>
      </c>
      <c r="AT483" s="1">
        <v>20.7</v>
      </c>
      <c r="AU483" s="1">
        <v>21.3</v>
      </c>
      <c r="AV483" s="1">
        <v>20.399999999999999</v>
      </c>
      <c r="AW483" s="1">
        <v>21</v>
      </c>
      <c r="AX483" s="1">
        <v>21.3</v>
      </c>
      <c r="AY483" s="1">
        <v>20.100000000000001</v>
      </c>
      <c r="AZ483" s="1">
        <v>20.100000000000001</v>
      </c>
      <c r="BA483" s="1">
        <v>19.8</v>
      </c>
      <c r="BB483" s="1">
        <v>20.3</v>
      </c>
      <c r="BC483" s="1">
        <v>20.9</v>
      </c>
      <c r="BD483" s="1">
        <v>20.8</v>
      </c>
      <c r="BE483" s="1">
        <v>21.1</v>
      </c>
      <c r="BF483" s="1">
        <v>20.7</v>
      </c>
      <c r="BG483" s="1">
        <v>21.3</v>
      </c>
      <c r="BH483" s="1">
        <v>20.100000000000001</v>
      </c>
      <c r="BI483" s="1">
        <v>20.8</v>
      </c>
      <c r="BJ483" s="1">
        <v>19.399999999999999</v>
      </c>
      <c r="BK483" s="1">
        <v>19.3</v>
      </c>
      <c r="BL483" s="1">
        <v>21.5</v>
      </c>
      <c r="BM483" s="1">
        <v>20.399999999999999</v>
      </c>
      <c r="BN483" s="1">
        <v>20.8</v>
      </c>
      <c r="BO483" s="102"/>
      <c r="BP483" s="1">
        <v>20.100000000000001</v>
      </c>
      <c r="BQ483" s="1">
        <v>19.899999999999999</v>
      </c>
      <c r="BR483" s="1">
        <v>19.100000000000001</v>
      </c>
      <c r="BS483" s="1">
        <v>19.100000000000001</v>
      </c>
      <c r="BT483" s="1">
        <v>18.899999999999999</v>
      </c>
      <c r="BU483" s="1">
        <v>20.2</v>
      </c>
      <c r="BV483" s="1">
        <v>21.2</v>
      </c>
      <c r="BW483" s="1">
        <v>19.399999999999999</v>
      </c>
      <c r="BX483" s="1">
        <v>19.8</v>
      </c>
      <c r="BY483" s="1">
        <v>21.4</v>
      </c>
      <c r="BZ483" s="1">
        <v>20</v>
      </c>
      <c r="CA483" s="1">
        <v>20.8</v>
      </c>
      <c r="CB483" s="1">
        <v>20.6</v>
      </c>
      <c r="CC483" s="1">
        <v>21.3</v>
      </c>
      <c r="CD483" s="1">
        <v>20.6</v>
      </c>
      <c r="CE483" s="1">
        <v>21.1</v>
      </c>
      <c r="CF483" s="1">
        <v>22.1</v>
      </c>
      <c r="CG483" s="1">
        <v>21.7</v>
      </c>
      <c r="CH483" s="1">
        <v>19.3</v>
      </c>
      <c r="CI483" s="1">
        <v>19.8</v>
      </c>
      <c r="CJ483" s="1">
        <v>20.5</v>
      </c>
      <c r="CK483" s="1">
        <v>19.899999999999999</v>
      </c>
      <c r="CL483" s="1">
        <v>20.3</v>
      </c>
      <c r="CM483" s="1">
        <v>19.3</v>
      </c>
      <c r="CN483" s="1">
        <v>19.399999999999999</v>
      </c>
      <c r="CO483" s="1">
        <v>20.3</v>
      </c>
      <c r="CP483" s="1">
        <v>20.9</v>
      </c>
      <c r="CQ483" s="1">
        <v>20.8</v>
      </c>
      <c r="CR483" s="1">
        <v>21.5</v>
      </c>
      <c r="CS483" s="1">
        <v>19.600000000000001</v>
      </c>
      <c r="CT483" s="1">
        <v>21.7</v>
      </c>
      <c r="CU483" s="1">
        <v>20.6</v>
      </c>
      <c r="CV483" s="1">
        <v>20.9</v>
      </c>
      <c r="CW483" s="1">
        <v>19.2</v>
      </c>
      <c r="CX483" s="1">
        <v>20.100000000000001</v>
      </c>
      <c r="CY483" s="1">
        <v>21.1</v>
      </c>
      <c r="CZ483" s="1">
        <v>19.8</v>
      </c>
      <c r="DA483" s="1">
        <v>21</v>
      </c>
      <c r="DB483" s="1">
        <v>20.8</v>
      </c>
      <c r="DC483" s="1">
        <v>21</v>
      </c>
      <c r="DD483" s="1">
        <v>19.899999999999999</v>
      </c>
      <c r="DE483" s="1">
        <v>19.899999999999999</v>
      </c>
      <c r="DF483" s="1">
        <v>20.9</v>
      </c>
      <c r="DG483" s="1">
        <v>21.2</v>
      </c>
      <c r="DH483" s="1">
        <v>20.3</v>
      </c>
      <c r="DI483" s="1">
        <v>20.6</v>
      </c>
      <c r="DJ483" s="1">
        <v>20</v>
      </c>
      <c r="DK483" s="1">
        <v>20.6</v>
      </c>
      <c r="DL483" s="1">
        <v>21.4</v>
      </c>
      <c r="DM483" s="1">
        <v>21.1</v>
      </c>
      <c r="DN483" s="1">
        <v>20.8</v>
      </c>
      <c r="DO483" s="1">
        <v>20.2</v>
      </c>
      <c r="DP483" s="1">
        <v>20.399999999999999</v>
      </c>
      <c r="DQ483" s="1">
        <v>19.100000000000001</v>
      </c>
      <c r="DR483" s="1">
        <v>20.3</v>
      </c>
      <c r="DS483" s="1">
        <v>20.100000000000001</v>
      </c>
      <c r="DT483" s="1">
        <v>20.2</v>
      </c>
      <c r="DU483" s="1">
        <v>21.3</v>
      </c>
      <c r="DV483" s="1">
        <v>20</v>
      </c>
      <c r="DW483" s="1">
        <v>20.3</v>
      </c>
      <c r="DX483" s="1">
        <v>20.7</v>
      </c>
      <c r="DY483" s="1">
        <v>19.600000000000001</v>
      </c>
      <c r="DZ483" s="1">
        <v>19.100000000000001</v>
      </c>
      <c r="EA483" s="1">
        <v>21.4</v>
      </c>
      <c r="EB483" s="1">
        <v>20.8</v>
      </c>
      <c r="EC483" s="1">
        <v>21.5</v>
      </c>
      <c r="ED483" s="1">
        <v>21.7</v>
      </c>
      <c r="EE483" s="1">
        <v>20.7</v>
      </c>
      <c r="EF483" s="1">
        <v>20.9</v>
      </c>
      <c r="EG483" s="1">
        <v>21.2</v>
      </c>
      <c r="EH483" s="1">
        <v>20.8</v>
      </c>
      <c r="EI483" s="1">
        <v>20.399999999999999</v>
      </c>
      <c r="EJ483" s="1">
        <v>20.5</v>
      </c>
      <c r="EK483" s="1">
        <v>20.3</v>
      </c>
      <c r="EL483" s="1">
        <v>20.3</v>
      </c>
      <c r="EM483" s="1">
        <v>20.9</v>
      </c>
      <c r="EN483" s="1">
        <v>20.7</v>
      </c>
      <c r="EO483" s="1">
        <v>20</v>
      </c>
      <c r="EP483" s="1">
        <v>20.2</v>
      </c>
      <c r="EQ483" s="1">
        <v>20</v>
      </c>
      <c r="ER483" s="1">
        <v>19.8</v>
      </c>
      <c r="ES483" s="1">
        <v>19.600000000000001</v>
      </c>
      <c r="ET483" s="1">
        <v>20.2</v>
      </c>
      <c r="EU483" s="1">
        <v>21</v>
      </c>
      <c r="EV483" s="1">
        <v>20.5</v>
      </c>
      <c r="EW483" s="1">
        <v>19.7</v>
      </c>
      <c r="EX483" s="1">
        <v>20.6</v>
      </c>
      <c r="EY483" s="1">
        <v>20.399999999999999</v>
      </c>
      <c r="EZ483" s="1">
        <v>21</v>
      </c>
      <c r="FA483" s="1">
        <v>20.3</v>
      </c>
      <c r="FB483" s="1">
        <v>20.2</v>
      </c>
      <c r="FC483" s="1">
        <v>20.8</v>
      </c>
      <c r="FD483" s="1">
        <v>20.2</v>
      </c>
      <c r="FE483" s="1">
        <v>20</v>
      </c>
      <c r="FF483" s="1">
        <v>19.5</v>
      </c>
      <c r="FG483" s="1">
        <v>19.100000000000001</v>
      </c>
      <c r="FH483" s="1">
        <v>20.9</v>
      </c>
      <c r="FI483" s="1">
        <v>19.8</v>
      </c>
      <c r="FJ483" s="1">
        <v>20.100000000000001</v>
      </c>
      <c r="FK483" s="1">
        <v>19</v>
      </c>
      <c r="FL483" s="1">
        <v>19.5</v>
      </c>
      <c r="FM483" s="1">
        <v>20.100000000000001</v>
      </c>
      <c r="FN483" s="1">
        <v>20.8</v>
      </c>
      <c r="FO483" s="1">
        <v>20.399999999999999</v>
      </c>
      <c r="FP483" s="1">
        <v>21.3</v>
      </c>
      <c r="FQ483" s="1">
        <v>19.2</v>
      </c>
      <c r="FR483" s="1">
        <v>20.2</v>
      </c>
      <c r="FS483" s="1">
        <v>20.5</v>
      </c>
      <c r="FT483" s="1">
        <v>18.8</v>
      </c>
      <c r="FU483" s="1">
        <v>18.899999999999999</v>
      </c>
      <c r="FV483" s="1">
        <v>21.1</v>
      </c>
      <c r="FW483" s="1">
        <v>20.7</v>
      </c>
      <c r="FX483" s="1">
        <v>20.2</v>
      </c>
      <c r="FY483" s="1">
        <v>19.5</v>
      </c>
      <c r="FZ483" s="1">
        <v>20.3</v>
      </c>
      <c r="GA483" s="1">
        <v>21</v>
      </c>
      <c r="GB483" s="1">
        <v>20.7</v>
      </c>
      <c r="GC483" s="1">
        <v>18.600000000000001</v>
      </c>
      <c r="GD483" s="1">
        <v>20.3</v>
      </c>
      <c r="GE483" s="1">
        <v>20.2</v>
      </c>
      <c r="GF483" s="1">
        <v>19.100000000000001</v>
      </c>
      <c r="GG483" s="1">
        <v>19.399999999999999</v>
      </c>
      <c r="GH483" s="1">
        <v>19.2</v>
      </c>
      <c r="GI483" s="1">
        <v>20.399999999999999</v>
      </c>
      <c r="GJ483" s="1">
        <v>19.8</v>
      </c>
      <c r="GK483" s="1">
        <v>18.899999999999999</v>
      </c>
      <c r="GL483" s="1">
        <v>19.5</v>
      </c>
      <c r="GM483" s="1">
        <v>18.3</v>
      </c>
      <c r="GN483" s="1">
        <v>17.8</v>
      </c>
      <c r="GO483" s="1">
        <v>19.600000000000001</v>
      </c>
      <c r="GP483" s="1">
        <v>18.8</v>
      </c>
      <c r="GQ483" s="1">
        <v>19.2</v>
      </c>
      <c r="GR483" s="1">
        <v>18.8</v>
      </c>
      <c r="GS483" s="1">
        <v>19.399999999999999</v>
      </c>
      <c r="GT483" s="1">
        <v>19.5</v>
      </c>
      <c r="GU483" s="1">
        <v>20.2</v>
      </c>
      <c r="GV483" s="1">
        <v>19.600000000000001</v>
      </c>
      <c r="GW483" s="1">
        <v>18.8</v>
      </c>
      <c r="GX483" s="1">
        <v>18.899999999999999</v>
      </c>
      <c r="GY483" s="1">
        <v>18.8</v>
      </c>
      <c r="GZ483" s="1">
        <v>20</v>
      </c>
      <c r="HA483" s="1">
        <v>18.399999999999999</v>
      </c>
      <c r="HB483" s="1">
        <v>19.2</v>
      </c>
      <c r="HC483" s="1">
        <v>20</v>
      </c>
      <c r="HD483" s="1">
        <v>20.2</v>
      </c>
      <c r="HE483" s="1">
        <v>19.899999999999999</v>
      </c>
      <c r="HF483" s="1">
        <v>20.3</v>
      </c>
      <c r="HG483" s="1">
        <v>19.3</v>
      </c>
      <c r="HH483" s="1">
        <v>19.899999999999999</v>
      </c>
      <c r="HI483" s="1">
        <v>17.899999999999999</v>
      </c>
      <c r="HJ483" s="1">
        <v>18.399999999999999</v>
      </c>
      <c r="HK483" s="1">
        <v>18.899999999999999</v>
      </c>
      <c r="HL483" s="1">
        <v>18</v>
      </c>
      <c r="HM483" s="1">
        <v>17.899999999999999</v>
      </c>
      <c r="HN483" s="1">
        <v>18.399999999999999</v>
      </c>
      <c r="HO483" s="1">
        <v>18.899999999999999</v>
      </c>
      <c r="HP483" s="1">
        <v>20.2</v>
      </c>
      <c r="HQ483" s="1">
        <v>17.399999999999999</v>
      </c>
      <c r="HR483" s="1">
        <v>19</v>
      </c>
      <c r="HS483" s="1">
        <v>19.899999999999999</v>
      </c>
      <c r="HT483" s="1">
        <v>19.600000000000001</v>
      </c>
      <c r="HU483" s="1">
        <v>19.100000000000001</v>
      </c>
      <c r="HV483" s="1">
        <v>18.2</v>
      </c>
      <c r="HW483" s="1">
        <v>19.100000000000001</v>
      </c>
      <c r="HX483" s="1">
        <v>18.600000000000001</v>
      </c>
      <c r="HY483" s="1">
        <v>20.7</v>
      </c>
      <c r="HZ483" s="1">
        <v>19.100000000000001</v>
      </c>
      <c r="IA483" s="1">
        <v>18.5</v>
      </c>
      <c r="IB483" s="1">
        <v>17.2</v>
      </c>
      <c r="IC483" s="1">
        <v>19.100000000000001</v>
      </c>
      <c r="ID483" s="1">
        <v>19.3</v>
      </c>
      <c r="IE483" s="1">
        <v>17.3</v>
      </c>
      <c r="IF483" s="1">
        <v>18</v>
      </c>
      <c r="IG483" s="1">
        <v>19.600000000000001</v>
      </c>
      <c r="IH483" s="1">
        <v>16.399999999999999</v>
      </c>
      <c r="II483" s="1">
        <v>18.3</v>
      </c>
      <c r="IJ483" s="1">
        <v>18.2</v>
      </c>
      <c r="IK483" s="1">
        <v>17.600000000000001</v>
      </c>
      <c r="IL483" s="1">
        <v>17.899999999999999</v>
      </c>
      <c r="IM483" s="1">
        <v>16.399999999999999</v>
      </c>
      <c r="IN483" s="1">
        <v>19</v>
      </c>
      <c r="IO483" s="1">
        <v>16.7</v>
      </c>
      <c r="IP483" s="1">
        <v>17.8</v>
      </c>
      <c r="IQ483" s="1">
        <v>19.3</v>
      </c>
      <c r="IR483" s="1">
        <v>19.3</v>
      </c>
      <c r="IS483" s="1">
        <v>19.899999999999999</v>
      </c>
      <c r="IT483" s="1">
        <v>18.2</v>
      </c>
      <c r="IU483" s="1">
        <v>20.100000000000001</v>
      </c>
      <c r="IV483" s="1">
        <v>18.8</v>
      </c>
      <c r="IW483" s="1">
        <v>19.2</v>
      </c>
      <c r="IX483" s="1">
        <v>17.899999999999999</v>
      </c>
      <c r="IY483" s="1">
        <v>19.3</v>
      </c>
      <c r="IZ483" s="1">
        <v>17.600000000000001</v>
      </c>
      <c r="JA483" s="1">
        <v>18.399999999999999</v>
      </c>
      <c r="JB483" s="1">
        <v>19.600000000000001</v>
      </c>
      <c r="JC483" s="1">
        <v>19.5</v>
      </c>
      <c r="JD483" s="1">
        <v>20.8</v>
      </c>
      <c r="JE483" s="1">
        <v>19.899999999999999</v>
      </c>
      <c r="JF483" s="1">
        <v>19.899999999999999</v>
      </c>
      <c r="JG483" s="1">
        <v>19.100000000000001</v>
      </c>
      <c r="JH483" s="1">
        <v>20</v>
      </c>
      <c r="JI483" s="1">
        <v>19.7</v>
      </c>
      <c r="JJ483" s="1">
        <v>19.2</v>
      </c>
      <c r="JK483" s="1">
        <v>19.100000000000001</v>
      </c>
      <c r="JL483" s="1">
        <v>20.100000000000001</v>
      </c>
      <c r="JM483" s="1">
        <v>19.100000000000001</v>
      </c>
      <c r="JN483" s="1">
        <v>20.100000000000001</v>
      </c>
      <c r="JO483" s="1">
        <v>18.8</v>
      </c>
      <c r="JP483" s="1">
        <v>18.899999999999999</v>
      </c>
      <c r="JQ483" s="1">
        <v>20</v>
      </c>
      <c r="JR483" s="1">
        <v>19.2</v>
      </c>
      <c r="JS483" s="1">
        <v>20.2</v>
      </c>
      <c r="JT483" s="1">
        <v>19.899999999999999</v>
      </c>
      <c r="JU483" s="1">
        <v>20.2</v>
      </c>
      <c r="JV483" s="1">
        <v>18</v>
      </c>
      <c r="JW483" s="1">
        <v>20.2</v>
      </c>
      <c r="JX483" s="1">
        <v>19.5</v>
      </c>
      <c r="JY483" s="1">
        <v>19</v>
      </c>
      <c r="JZ483" s="1">
        <v>19.399999999999999</v>
      </c>
      <c r="KA483" s="1">
        <v>20.2</v>
      </c>
      <c r="KB483" s="1">
        <v>19.100000000000001</v>
      </c>
      <c r="KC483" s="1">
        <v>19.5</v>
      </c>
      <c r="KD483" s="1">
        <v>18.399999999999999</v>
      </c>
      <c r="KE483" s="1">
        <v>19.3</v>
      </c>
      <c r="KF483" s="1">
        <v>19.7</v>
      </c>
      <c r="KG483" s="1">
        <v>19.600000000000001</v>
      </c>
      <c r="KH483" s="1">
        <v>19.3</v>
      </c>
      <c r="KI483" s="1">
        <v>19.3</v>
      </c>
      <c r="KJ483" s="1">
        <v>19.899999999999999</v>
      </c>
      <c r="KK483" s="1">
        <v>19.399999999999999</v>
      </c>
      <c r="KL483" s="1">
        <v>18.8</v>
      </c>
      <c r="KM483" s="1">
        <v>18.600000000000001</v>
      </c>
      <c r="KN483" s="1">
        <v>18.5</v>
      </c>
      <c r="KO483" s="1">
        <v>19.8</v>
      </c>
      <c r="KP483" s="1">
        <v>20.399999999999999</v>
      </c>
      <c r="KQ483" s="1">
        <v>19.600000000000001</v>
      </c>
      <c r="KR483" s="1">
        <v>19.600000000000001</v>
      </c>
      <c r="KS483" s="1">
        <v>19.899999999999999</v>
      </c>
      <c r="KT483" s="1">
        <v>20.7</v>
      </c>
      <c r="KU483" s="1">
        <v>19.2</v>
      </c>
      <c r="KV483" s="1">
        <v>19.7</v>
      </c>
      <c r="KW483" s="1">
        <v>19.3</v>
      </c>
      <c r="KX483" s="1">
        <v>20.100000000000001</v>
      </c>
      <c r="KY483" s="1">
        <v>19.3</v>
      </c>
      <c r="KZ483" s="1">
        <v>20.6</v>
      </c>
      <c r="LA483" s="1">
        <v>20.3</v>
      </c>
      <c r="LB483" s="1">
        <v>19.8</v>
      </c>
      <c r="LC483" s="1">
        <v>20.2</v>
      </c>
      <c r="LD483" s="1">
        <v>18.7</v>
      </c>
      <c r="LE483" s="1">
        <v>20.6</v>
      </c>
      <c r="LF483" s="1">
        <v>20.399999999999999</v>
      </c>
      <c r="LG483" s="1">
        <v>20</v>
      </c>
      <c r="LH483" s="1">
        <v>20.399999999999999</v>
      </c>
      <c r="LI483" s="1">
        <v>20.7</v>
      </c>
      <c r="LJ483" s="1">
        <v>20.3</v>
      </c>
      <c r="LK483" s="1">
        <v>20.3</v>
      </c>
      <c r="LL483" s="1">
        <v>20.100000000000001</v>
      </c>
      <c r="LM483" s="1">
        <v>20.5</v>
      </c>
      <c r="LN483" s="1">
        <v>20.6</v>
      </c>
      <c r="LO483" s="1">
        <v>20.5</v>
      </c>
      <c r="LP483" s="1">
        <v>20.3</v>
      </c>
      <c r="LQ483" s="1">
        <v>20.100000000000001</v>
      </c>
      <c r="LR483" s="1">
        <v>21</v>
      </c>
      <c r="LS483" s="1">
        <v>19</v>
      </c>
      <c r="LT483" s="1">
        <v>19.3</v>
      </c>
      <c r="LU483" s="1">
        <v>20.399999999999999</v>
      </c>
      <c r="LV483" s="1">
        <v>20.2</v>
      </c>
      <c r="LW483" s="1">
        <v>18.8</v>
      </c>
      <c r="LX483" s="1">
        <v>19.5</v>
      </c>
      <c r="LY483" s="1">
        <v>20.100000000000001</v>
      </c>
      <c r="LZ483" s="1">
        <v>20.2</v>
      </c>
      <c r="MA483" s="1">
        <v>19.7</v>
      </c>
      <c r="MB483" s="1">
        <v>19.8</v>
      </c>
      <c r="MC483" s="1">
        <v>20.5</v>
      </c>
      <c r="MD483" s="1">
        <v>20</v>
      </c>
      <c r="ME483" s="1">
        <v>65535</v>
      </c>
      <c r="MF483" s="1">
        <v>65535</v>
      </c>
      <c r="MG483" s="1">
        <v>65535</v>
      </c>
      <c r="MH483" s="1">
        <v>65535</v>
      </c>
      <c r="MI483" s="1">
        <v>65535</v>
      </c>
      <c r="MJ483" s="1">
        <v>65535</v>
      </c>
      <c r="MK483" s="1">
        <v>65535</v>
      </c>
      <c r="ML483" s="1">
        <v>65535</v>
      </c>
      <c r="MM483" s="1">
        <v>65535</v>
      </c>
      <c r="MN483" s="1">
        <v>65535</v>
      </c>
      <c r="MO483" s="1">
        <v>65535</v>
      </c>
      <c r="MP483" s="1">
        <v>65535</v>
      </c>
      <c r="MQ483" s="1">
        <v>65535</v>
      </c>
      <c r="MR483" s="1">
        <v>65535</v>
      </c>
      <c r="MS483" s="1">
        <v>65535</v>
      </c>
      <c r="MT483" s="1">
        <v>65535</v>
      </c>
      <c r="MU483" s="1">
        <v>65535</v>
      </c>
      <c r="MV483" s="1">
        <v>65535</v>
      </c>
      <c r="MW483" s="1">
        <v>65535</v>
      </c>
      <c r="MX483" s="1">
        <v>65535</v>
      </c>
      <c r="MY483" s="1">
        <v>65535</v>
      </c>
      <c r="MZ483" s="1">
        <v>65535</v>
      </c>
      <c r="NA483" s="1">
        <v>65535</v>
      </c>
      <c r="NB483" s="1">
        <v>65535</v>
      </c>
      <c r="NC483" s="1">
        <v>65535</v>
      </c>
      <c r="ND483" s="1">
        <v>65535</v>
      </c>
      <c r="NE483" s="1">
        <v>65535</v>
      </c>
      <c r="NF483" s="1">
        <v>65535</v>
      </c>
      <c r="NG483" s="1">
        <v>65535</v>
      </c>
      <c r="NH483" s="1">
        <v>65535</v>
      </c>
      <c r="NI483" s="1">
        <v>20.3</v>
      </c>
      <c r="NJ483" s="6">
        <f t="shared" si="416"/>
        <v>0.967741935483871</v>
      </c>
      <c r="NK483" s="3">
        <f t="shared" si="417"/>
        <v>0.9642857142857143</v>
      </c>
      <c r="NL483" s="3">
        <f t="shared" si="418"/>
        <v>1</v>
      </c>
      <c r="NM483" s="3">
        <f t="shared" si="419"/>
        <v>1</v>
      </c>
      <c r="NN483" s="3">
        <f t="shared" si="420"/>
        <v>1</v>
      </c>
      <c r="NO483" s="3">
        <f t="shared" si="421"/>
        <v>1</v>
      </c>
      <c r="NP483" s="3">
        <f t="shared" si="422"/>
        <v>1</v>
      </c>
      <c r="NQ483" s="3">
        <f t="shared" si="423"/>
        <v>1</v>
      </c>
      <c r="NR483" s="3">
        <f t="shared" si="424"/>
        <v>1</v>
      </c>
      <c r="NS483" s="3">
        <f t="shared" si="425"/>
        <v>1</v>
      </c>
      <c r="NT483" s="3">
        <f t="shared" si="426"/>
        <v>1</v>
      </c>
      <c r="NU483" s="3">
        <f t="shared" si="427"/>
        <v>3.2258064516129031E-2</v>
      </c>
      <c r="NV483" s="3">
        <f t="shared" si="428"/>
        <v>0.9123287671232877</v>
      </c>
      <c r="NW483" s="5">
        <f t="shared" si="429"/>
        <v>18.923333333333336</v>
      </c>
      <c r="NX483" s="1">
        <f t="shared" si="430"/>
        <v>20.544444444444441</v>
      </c>
      <c r="NY483" s="1">
        <f t="shared" si="431"/>
        <v>20.341935483870973</v>
      </c>
      <c r="NZ483" s="1">
        <f t="shared" si="432"/>
        <v>20.46</v>
      </c>
      <c r="OA483" s="1">
        <f t="shared" si="433"/>
        <v>20.487096774193546</v>
      </c>
      <c r="OB483" s="1">
        <f t="shared" si="434"/>
        <v>19.98</v>
      </c>
      <c r="OC483" s="1">
        <f t="shared" si="435"/>
        <v>19.222580645161287</v>
      </c>
      <c r="OD483" s="1">
        <f t="shared" si="436"/>
        <v>18.474193548387095</v>
      </c>
      <c r="OE483" s="1">
        <f t="shared" si="437"/>
        <v>19.400000000000002</v>
      </c>
      <c r="OF483" s="1">
        <f t="shared" si="438"/>
        <v>19.480645161290322</v>
      </c>
      <c r="OG483" s="1">
        <f t="shared" si="439"/>
        <v>20.076666666666668</v>
      </c>
      <c r="OH483" s="1" t="e">
        <f t="shared" si="440"/>
        <v>#N/A</v>
      </c>
      <c r="OI483" s="111" t="e">
        <f>NA()</f>
        <v>#N/A</v>
      </c>
      <c r="OJ483" s="112" t="e">
        <f>NA()</f>
        <v>#N/A</v>
      </c>
      <c r="OK483" s="112" t="e">
        <f>NA()</f>
        <v>#N/A</v>
      </c>
      <c r="OL483" s="112" t="e">
        <f>NA()</f>
        <v>#N/A</v>
      </c>
      <c r="OM483" s="112" t="e">
        <f>NA()</f>
        <v>#N/A</v>
      </c>
      <c r="ON483" s="112" t="e">
        <f>NA()</f>
        <v>#N/A</v>
      </c>
      <c r="OO483" s="112" t="e">
        <f>NA()</f>
        <v>#N/A</v>
      </c>
      <c r="OP483" s="112" t="e">
        <f>NA()</f>
        <v>#N/A</v>
      </c>
      <c r="OQ483" s="112" t="e">
        <f>NA()</f>
        <v>#N/A</v>
      </c>
      <c r="OR483" s="112" t="e">
        <f>NA()</f>
        <v>#N/A</v>
      </c>
      <c r="OS483" s="112" t="e">
        <f>NA()</f>
        <v>#N/A</v>
      </c>
      <c r="OT483" s="112" t="e">
        <f>NA()</f>
        <v>#N/A</v>
      </c>
      <c r="OU483" s="5" t="e">
        <f t="shared" si="392"/>
        <v>#N/A</v>
      </c>
      <c r="OV483" s="1" t="e">
        <f t="shared" si="393"/>
        <v>#N/A</v>
      </c>
      <c r="OW483" s="1" t="e">
        <f t="shared" si="394"/>
        <v>#N/A</v>
      </c>
      <c r="OX483" s="1" t="e">
        <f t="shared" si="395"/>
        <v>#N/A</v>
      </c>
      <c r="OY483" s="1" t="e">
        <f t="shared" si="396"/>
        <v>#N/A</v>
      </c>
      <c r="OZ483" s="1" t="e">
        <f t="shared" si="397"/>
        <v>#N/A</v>
      </c>
      <c r="PA483" s="1" t="e">
        <f t="shared" si="398"/>
        <v>#N/A</v>
      </c>
      <c r="PB483" s="1" t="e">
        <f t="shared" si="399"/>
        <v>#N/A</v>
      </c>
      <c r="PC483" s="1" t="e">
        <f t="shared" si="400"/>
        <v>#N/A</v>
      </c>
      <c r="PD483" s="1" t="e">
        <f t="shared" si="401"/>
        <v>#N/A</v>
      </c>
      <c r="PE483" s="1" t="e">
        <f t="shared" si="402"/>
        <v>#N/A</v>
      </c>
      <c r="PF483" s="1" t="e">
        <f t="shared" si="403"/>
        <v>#N/A</v>
      </c>
      <c r="PG483" s="111" t="e">
        <f>NA()</f>
        <v>#N/A</v>
      </c>
      <c r="PH483" s="112" t="e">
        <f>NA()</f>
        <v>#N/A</v>
      </c>
      <c r="PI483" s="112" t="e">
        <f>NA()</f>
        <v>#N/A</v>
      </c>
      <c r="PJ483" s="112" t="e">
        <f>NA()</f>
        <v>#N/A</v>
      </c>
      <c r="PK483" s="112" t="e">
        <f>NA()</f>
        <v>#N/A</v>
      </c>
      <c r="PL483" s="112" t="e">
        <f>NA()</f>
        <v>#N/A</v>
      </c>
      <c r="PM483" s="112" t="e">
        <f>NA()</f>
        <v>#N/A</v>
      </c>
      <c r="PN483" s="112" t="e">
        <f>NA()</f>
        <v>#N/A</v>
      </c>
      <c r="PO483" s="112" t="e">
        <f>NA()</f>
        <v>#N/A</v>
      </c>
      <c r="PP483" s="112" t="e">
        <f>NA()</f>
        <v>#N/A</v>
      </c>
      <c r="PQ483" s="112" t="e">
        <f>NA()</f>
        <v>#N/A</v>
      </c>
      <c r="PR483" s="137" t="e">
        <f>NA()</f>
        <v>#N/A</v>
      </c>
      <c r="PS483" s="5">
        <f t="array" ref="PS483">+IF(ISERROR($NW483)=FALSE,MIN(IF($H483:$AL483&lt;65534,$H483:$AL483,"")),NA())</f>
        <v>16.5</v>
      </c>
      <c r="PT483" s="1">
        <f t="array" ref="PT483">+IF(ISERROR($NX483)=FALSE,MIN(IF($AM483:$BN483&lt;65534,$AM483:$BN483,"")),NA())</f>
        <v>19.3</v>
      </c>
      <c r="PU483" s="1">
        <f t="array" ref="PU483">+IF(ISERROR($NY483)=FALSE,MIN(IF($BP483:$CT483&lt;65534,$BP483:$CT483,"")),NA())</f>
        <v>18.899999999999999</v>
      </c>
      <c r="PV483" s="1">
        <f t="array" ref="PV483">+IF(ISERROR($NZ483)=FALSE,MIN(IF($CU483:$DX483&lt;65534,$CU483:$DX483,"")),NA())</f>
        <v>19.100000000000001</v>
      </c>
      <c r="PW483" s="1">
        <f t="array" ref="PW483">+IF(ISERROR($OA483)=FALSE,MIN(IF($DY483:$FC483&lt;65534,$DY483:$FC483,"")),NA())</f>
        <v>19.100000000000001</v>
      </c>
      <c r="PX483" s="1">
        <f t="array" ref="PX483">+IF(ISERROR($OB483)=FALSE,MIN(IF($FD483:$GG483&lt;65534,$FD483:$GG483,"")),NA())</f>
        <v>18.600000000000001</v>
      </c>
      <c r="PY483" s="1">
        <f t="array" ref="PY483">+IF(ISERROR($OC483)=FALSE,MIN(IF($GH483:$HL483&lt;65534,$GH483:$HL483,"")),NA())</f>
        <v>17.8</v>
      </c>
      <c r="PZ483" s="1">
        <f t="array" ref="PZ483">+IF(ISERROR($OD483)=FALSE,MIN(IF($HM483:$IQ483&lt;65534,$HM483:$IQ483,"")),NA())</f>
        <v>16.399999999999999</v>
      </c>
      <c r="QA483" s="1">
        <f t="array" ref="QA483">+IF(ISERROR($OE483)=FALSE,MIN(IF($IR483:$JU483&lt;65534,$IR483:$JU483,"")),NA())</f>
        <v>17.600000000000001</v>
      </c>
      <c r="QB483" s="1">
        <f t="array" ref="QB483">+IF(ISERROR($OF483)=FALSE,MIN(IF($JV483:$KZ483&lt;65534,$JV483:$KZ483,"")),NA())</f>
        <v>18</v>
      </c>
      <c r="QC483" s="1">
        <f t="array" ref="QC483">+IF(ISERROR($OG483)=FALSE,MIN(IF($LA483:$MD483&lt;65534,$LA483:$MD483,"")),NA())</f>
        <v>18.7</v>
      </c>
      <c r="QD483" s="1" t="e">
        <f t="array" ref="QD483">+IF(ISERROR($OH483)=FALSE,MIN(IF($ME483:$NI483&lt;65534,$ME483:$NI483,"")),NA())</f>
        <v>#N/A</v>
      </c>
      <c r="QE483" s="5" t="e">
        <f t="shared" si="404"/>
        <v>#N/A</v>
      </c>
      <c r="QF483" s="1" t="e">
        <f t="shared" si="405"/>
        <v>#N/A</v>
      </c>
      <c r="QG483" s="1" t="e">
        <f t="shared" si="406"/>
        <v>#N/A</v>
      </c>
      <c r="QH483" s="1" t="e">
        <f t="shared" si="407"/>
        <v>#N/A</v>
      </c>
      <c r="QI483" s="1" t="e">
        <f t="shared" si="408"/>
        <v>#N/A</v>
      </c>
      <c r="QJ483" s="1" t="e">
        <f t="shared" si="409"/>
        <v>#N/A</v>
      </c>
      <c r="QK483" s="1" t="e">
        <f t="shared" si="410"/>
        <v>#N/A</v>
      </c>
      <c r="QL483" s="1" t="e">
        <f t="shared" si="411"/>
        <v>#N/A</v>
      </c>
      <c r="QM483" s="1" t="e">
        <f t="shared" si="412"/>
        <v>#N/A</v>
      </c>
      <c r="QN483" s="1" t="e">
        <f t="shared" si="413"/>
        <v>#N/A</v>
      </c>
      <c r="QO483" s="1" t="e">
        <f t="shared" si="414"/>
        <v>#N/A</v>
      </c>
      <c r="QP483" s="1" t="e">
        <f t="shared" si="415"/>
        <v>#N/A</v>
      </c>
      <c r="QQ483" s="5" t="s">
        <v>893</v>
      </c>
    </row>
    <row r="484" spans="1:459" s="1" customFormat="1" x14ac:dyDescent="0.2">
      <c r="A484" s="107">
        <v>26115090</v>
      </c>
      <c r="B484" s="108">
        <v>-76.144277777777788</v>
      </c>
      <c r="C484" s="108">
        <v>4.7755833333333335</v>
      </c>
      <c r="D484" s="109">
        <v>1971</v>
      </c>
      <c r="E484" s="110" t="s">
        <v>842</v>
      </c>
      <c r="F484" s="110" t="s">
        <v>843</v>
      </c>
      <c r="G484" s="110" t="s">
        <v>28</v>
      </c>
      <c r="H484" s="1">
        <v>65535</v>
      </c>
      <c r="I484" s="1">
        <v>65535</v>
      </c>
      <c r="J484" s="1">
        <v>65535</v>
      </c>
      <c r="K484" s="1">
        <v>65535</v>
      </c>
      <c r="L484" s="1">
        <v>65535</v>
      </c>
      <c r="M484" s="1">
        <v>65535</v>
      </c>
      <c r="N484" s="1">
        <v>65535</v>
      </c>
      <c r="O484" s="1">
        <v>65535</v>
      </c>
      <c r="P484" s="1">
        <v>65535</v>
      </c>
      <c r="Q484" s="1">
        <v>65535</v>
      </c>
      <c r="R484" s="1">
        <v>65535</v>
      </c>
      <c r="S484" s="1">
        <v>65535</v>
      </c>
      <c r="T484" s="1">
        <v>65535</v>
      </c>
      <c r="U484" s="1">
        <v>65535</v>
      </c>
      <c r="V484" s="1">
        <v>65535</v>
      </c>
      <c r="W484" s="1">
        <v>65535</v>
      </c>
      <c r="X484" s="1">
        <v>65535</v>
      </c>
      <c r="Y484" s="1">
        <v>65535</v>
      </c>
      <c r="Z484" s="1">
        <v>65535</v>
      </c>
      <c r="AA484" s="1">
        <v>65535</v>
      </c>
      <c r="AB484" s="1">
        <v>65535</v>
      </c>
      <c r="AC484" s="1">
        <v>65535</v>
      </c>
      <c r="AD484" s="1">
        <v>65535</v>
      </c>
      <c r="AE484" s="1">
        <v>65535</v>
      </c>
      <c r="AF484" s="1">
        <v>65535</v>
      </c>
      <c r="AG484" s="1">
        <v>65535</v>
      </c>
      <c r="AH484" s="1">
        <v>65535</v>
      </c>
      <c r="AI484" s="1">
        <v>65535</v>
      </c>
      <c r="AJ484" s="1">
        <v>65535</v>
      </c>
      <c r="AK484" s="1">
        <v>65535</v>
      </c>
      <c r="AL484" s="1">
        <v>65535</v>
      </c>
      <c r="AM484" s="1">
        <v>65535</v>
      </c>
      <c r="AN484" s="1">
        <v>65535</v>
      </c>
      <c r="AO484" s="1">
        <v>65535</v>
      </c>
      <c r="AP484" s="1">
        <v>65535</v>
      </c>
      <c r="AQ484" s="1">
        <v>65535</v>
      </c>
      <c r="AR484" s="1">
        <v>65535</v>
      </c>
      <c r="AS484" s="1">
        <v>65535</v>
      </c>
      <c r="AT484" s="1">
        <v>65535</v>
      </c>
      <c r="AU484" s="1">
        <v>65535</v>
      </c>
      <c r="AV484" s="1">
        <v>65535</v>
      </c>
      <c r="AW484" s="1">
        <v>65535</v>
      </c>
      <c r="AX484" s="1">
        <v>65535</v>
      </c>
      <c r="AY484" s="1">
        <v>65535</v>
      </c>
      <c r="AZ484" s="1">
        <v>65535</v>
      </c>
      <c r="BA484" s="1">
        <v>65535</v>
      </c>
      <c r="BB484" s="1">
        <v>65535</v>
      </c>
      <c r="BC484" s="1">
        <v>65535</v>
      </c>
      <c r="BD484" s="1">
        <v>65535</v>
      </c>
      <c r="BE484" s="1">
        <v>65535</v>
      </c>
      <c r="BF484" s="1">
        <v>65535</v>
      </c>
      <c r="BG484" s="1">
        <v>65535</v>
      </c>
      <c r="BH484" s="1">
        <v>65535</v>
      </c>
      <c r="BI484" s="1">
        <v>65535</v>
      </c>
      <c r="BJ484" s="1">
        <v>65535</v>
      </c>
      <c r="BK484" s="1">
        <v>65535</v>
      </c>
      <c r="BL484" s="1">
        <v>65535</v>
      </c>
      <c r="BM484" s="1">
        <v>65535</v>
      </c>
      <c r="BN484" s="1">
        <v>65535</v>
      </c>
      <c r="BO484" s="102"/>
      <c r="BP484" s="1">
        <v>65535</v>
      </c>
      <c r="BQ484" s="1">
        <v>65535</v>
      </c>
      <c r="BR484" s="1">
        <v>65535</v>
      </c>
      <c r="BS484" s="1">
        <v>65535</v>
      </c>
      <c r="BT484" s="1">
        <v>65535</v>
      </c>
      <c r="BU484" s="1">
        <v>65535</v>
      </c>
      <c r="BV484" s="1">
        <v>65535</v>
      </c>
      <c r="BW484" s="1">
        <v>65535</v>
      </c>
      <c r="BX484" s="1">
        <v>65535</v>
      </c>
      <c r="BY484" s="1">
        <v>65535</v>
      </c>
      <c r="BZ484" s="1">
        <v>65535</v>
      </c>
      <c r="CA484" s="1">
        <v>65535</v>
      </c>
      <c r="CB484" s="1">
        <v>65535</v>
      </c>
      <c r="CC484" s="1">
        <v>65535</v>
      </c>
      <c r="CD484" s="1">
        <v>65535</v>
      </c>
      <c r="CE484" s="1">
        <v>65535</v>
      </c>
      <c r="CF484" s="1">
        <v>65535</v>
      </c>
      <c r="CG484" s="1">
        <v>65535</v>
      </c>
      <c r="CH484" s="1">
        <v>65535</v>
      </c>
      <c r="CI484" s="1">
        <v>65535</v>
      </c>
      <c r="CJ484" s="1">
        <v>65535</v>
      </c>
      <c r="CK484" s="1">
        <v>65535</v>
      </c>
      <c r="CL484" s="1">
        <v>65535</v>
      </c>
      <c r="CM484" s="1">
        <v>65535</v>
      </c>
      <c r="CN484" s="1">
        <v>65535</v>
      </c>
      <c r="CO484" s="1">
        <v>65535</v>
      </c>
      <c r="CP484" s="1">
        <v>65535</v>
      </c>
      <c r="CQ484" s="1">
        <v>65535</v>
      </c>
      <c r="CR484" s="1">
        <v>65535</v>
      </c>
      <c r="CS484" s="1">
        <v>65535</v>
      </c>
      <c r="CT484" s="1">
        <v>65535</v>
      </c>
      <c r="CU484" s="1">
        <v>65535</v>
      </c>
      <c r="CV484" s="1">
        <v>65535</v>
      </c>
      <c r="CW484" s="1">
        <v>65535</v>
      </c>
      <c r="CX484" s="1">
        <v>65535</v>
      </c>
      <c r="CY484" s="1">
        <v>65535</v>
      </c>
      <c r="CZ484" s="1">
        <v>65535</v>
      </c>
      <c r="DA484" s="1">
        <v>65535</v>
      </c>
      <c r="DB484" s="1">
        <v>65535</v>
      </c>
      <c r="DC484" s="1">
        <v>65535</v>
      </c>
      <c r="DD484" s="1">
        <v>65535</v>
      </c>
      <c r="DE484" s="1">
        <v>65535</v>
      </c>
      <c r="DF484" s="1">
        <v>65535</v>
      </c>
      <c r="DG484" s="1">
        <v>65535</v>
      </c>
      <c r="DH484" s="1">
        <v>65535</v>
      </c>
      <c r="DI484" s="1">
        <v>65535</v>
      </c>
      <c r="DJ484" s="1">
        <v>65535</v>
      </c>
      <c r="DK484" s="1">
        <v>65535</v>
      </c>
      <c r="DL484" s="1">
        <v>65535</v>
      </c>
      <c r="DM484" s="1">
        <v>65535</v>
      </c>
      <c r="DN484" s="1">
        <v>65535</v>
      </c>
      <c r="DO484" s="1">
        <v>65535</v>
      </c>
      <c r="DP484" s="1">
        <v>65535</v>
      </c>
      <c r="DQ484" s="1">
        <v>65535</v>
      </c>
      <c r="DR484" s="1">
        <v>65535</v>
      </c>
      <c r="DS484" s="1">
        <v>65535</v>
      </c>
      <c r="DT484" s="1">
        <v>65535</v>
      </c>
      <c r="DU484" s="1">
        <v>65535</v>
      </c>
      <c r="DV484" s="1">
        <v>65535</v>
      </c>
      <c r="DW484" s="1">
        <v>65535</v>
      </c>
      <c r="DX484" s="1">
        <v>65535</v>
      </c>
      <c r="DY484" s="1">
        <v>65535</v>
      </c>
      <c r="DZ484" s="1">
        <v>65535</v>
      </c>
      <c r="EA484" s="1">
        <v>65535</v>
      </c>
      <c r="EB484" s="1">
        <v>65535</v>
      </c>
      <c r="EC484" s="1">
        <v>65535</v>
      </c>
      <c r="ED484" s="1">
        <v>65535</v>
      </c>
      <c r="EE484" s="1">
        <v>65535</v>
      </c>
      <c r="EF484" s="1">
        <v>65535</v>
      </c>
      <c r="EG484" s="1">
        <v>65535</v>
      </c>
      <c r="EH484" s="1">
        <v>65535</v>
      </c>
      <c r="EI484" s="1">
        <v>65535</v>
      </c>
      <c r="EJ484" s="1">
        <v>65535</v>
      </c>
      <c r="EK484" s="1">
        <v>65535</v>
      </c>
      <c r="EL484" s="1">
        <v>65535</v>
      </c>
      <c r="EM484" s="1">
        <v>65535</v>
      </c>
      <c r="EN484" s="1">
        <v>65535</v>
      </c>
      <c r="EO484" s="1">
        <v>14.9</v>
      </c>
      <c r="EP484" s="1">
        <v>15</v>
      </c>
      <c r="EQ484" s="1">
        <v>13.9</v>
      </c>
      <c r="ER484" s="1">
        <v>14.6</v>
      </c>
      <c r="ES484" s="1">
        <v>14.7</v>
      </c>
      <c r="ET484" s="1">
        <v>15.5</v>
      </c>
      <c r="EU484" s="1">
        <v>15</v>
      </c>
      <c r="EV484" s="1">
        <v>15.1</v>
      </c>
      <c r="EW484" s="1">
        <v>15.2</v>
      </c>
      <c r="EX484" s="1">
        <v>14.5</v>
      </c>
      <c r="EY484" s="1">
        <v>15.1</v>
      </c>
      <c r="EZ484" s="1">
        <v>14.7</v>
      </c>
      <c r="FA484" s="1">
        <v>14.7</v>
      </c>
      <c r="FB484" s="1">
        <v>14.6</v>
      </c>
      <c r="FC484" s="1">
        <v>15.1</v>
      </c>
      <c r="FD484" s="1">
        <v>15</v>
      </c>
      <c r="FE484" s="1">
        <v>14.3</v>
      </c>
      <c r="FF484" s="1">
        <v>14.8</v>
      </c>
      <c r="FG484" s="1">
        <v>15.7</v>
      </c>
      <c r="FH484" s="1">
        <v>16.5</v>
      </c>
      <c r="FI484" s="1">
        <v>14.6</v>
      </c>
      <c r="FJ484" s="1">
        <v>13.9</v>
      </c>
      <c r="FK484" s="1">
        <v>12.9</v>
      </c>
      <c r="FL484" s="1">
        <v>15.4</v>
      </c>
      <c r="FM484" s="1">
        <v>15</v>
      </c>
      <c r="FN484" s="1">
        <v>14.8</v>
      </c>
      <c r="FO484" s="1">
        <v>14.5</v>
      </c>
      <c r="FP484" s="1">
        <v>14.9</v>
      </c>
      <c r="FQ484" s="1">
        <v>14.8</v>
      </c>
      <c r="FR484" s="1">
        <v>15.3</v>
      </c>
      <c r="FS484" s="1">
        <v>14.6</v>
      </c>
      <c r="FT484" s="1">
        <v>14.8</v>
      </c>
      <c r="FU484" s="1">
        <v>15.4</v>
      </c>
      <c r="FV484" s="1">
        <v>16.3</v>
      </c>
      <c r="FW484" s="1">
        <v>15.7</v>
      </c>
      <c r="FX484" s="1">
        <v>15</v>
      </c>
      <c r="FY484" s="1">
        <v>15.2</v>
      </c>
      <c r="FZ484" s="1">
        <v>15.4</v>
      </c>
      <c r="GA484" s="1">
        <v>15.8</v>
      </c>
      <c r="GB484" s="1">
        <v>15.1</v>
      </c>
      <c r="GC484" s="1">
        <v>14.7</v>
      </c>
      <c r="GD484" s="1">
        <v>15.8</v>
      </c>
      <c r="GE484" s="1">
        <v>16.2</v>
      </c>
      <c r="GF484" s="1">
        <v>15.3</v>
      </c>
      <c r="GG484" s="1">
        <v>15</v>
      </c>
      <c r="GH484" s="1">
        <v>14.7</v>
      </c>
      <c r="GI484" s="1">
        <v>15</v>
      </c>
      <c r="GJ484" s="1">
        <v>14.2</v>
      </c>
      <c r="GK484" s="1">
        <v>15.6</v>
      </c>
      <c r="GL484" s="1">
        <v>13.8</v>
      </c>
      <c r="GM484" s="1">
        <v>13.5</v>
      </c>
      <c r="GN484" s="1">
        <v>14.1</v>
      </c>
      <c r="GO484" s="1">
        <v>14.6</v>
      </c>
      <c r="GP484" s="1">
        <v>14.2</v>
      </c>
      <c r="GQ484" s="1">
        <v>14</v>
      </c>
      <c r="GR484" s="1">
        <v>14.4</v>
      </c>
      <c r="GS484" s="1">
        <v>14.3</v>
      </c>
      <c r="GT484" s="1">
        <v>14.8</v>
      </c>
      <c r="GU484" s="1">
        <v>14.6</v>
      </c>
      <c r="GV484" s="1">
        <v>14.8</v>
      </c>
      <c r="GW484" s="1">
        <v>14</v>
      </c>
      <c r="GX484" s="1">
        <v>15.3</v>
      </c>
      <c r="GY484" s="1">
        <v>15</v>
      </c>
      <c r="GZ484" s="1">
        <v>15.7</v>
      </c>
      <c r="HA484" s="1">
        <v>14.5</v>
      </c>
      <c r="HB484" s="1">
        <v>14.9</v>
      </c>
      <c r="HC484" s="1">
        <v>15.5</v>
      </c>
      <c r="HD484" s="1">
        <v>14.7</v>
      </c>
      <c r="HE484" s="1">
        <v>13.9</v>
      </c>
      <c r="HF484" s="1">
        <v>14.5</v>
      </c>
      <c r="HG484" s="1">
        <v>14.1</v>
      </c>
      <c r="HH484" s="1">
        <v>13.8</v>
      </c>
      <c r="HI484" s="1">
        <v>14.2</v>
      </c>
      <c r="HJ484" s="1">
        <v>15</v>
      </c>
      <c r="HK484" s="1">
        <v>14.9</v>
      </c>
      <c r="HL484" s="1">
        <v>14.9</v>
      </c>
      <c r="HM484" s="1">
        <v>14.3</v>
      </c>
      <c r="HN484" s="1">
        <v>14.9</v>
      </c>
      <c r="HO484" s="1">
        <v>14.9</v>
      </c>
      <c r="HP484" s="1">
        <v>15.7</v>
      </c>
      <c r="HQ484" s="1">
        <v>14.4</v>
      </c>
      <c r="HR484" s="1">
        <v>15</v>
      </c>
      <c r="HS484" s="1">
        <v>13.7</v>
      </c>
      <c r="HT484" s="1">
        <v>14.5</v>
      </c>
      <c r="HU484" s="1">
        <v>15.2</v>
      </c>
      <c r="HV484" s="1">
        <v>14.4</v>
      </c>
      <c r="HW484" s="1">
        <v>14.5</v>
      </c>
      <c r="HX484" s="1">
        <v>15.1</v>
      </c>
      <c r="HY484" s="1">
        <v>16.399999999999999</v>
      </c>
      <c r="HZ484" s="1">
        <v>15</v>
      </c>
      <c r="IA484" s="1">
        <v>14.2</v>
      </c>
      <c r="IB484" s="1">
        <v>13.2</v>
      </c>
      <c r="IC484" s="1">
        <v>12.6</v>
      </c>
      <c r="ID484" s="1">
        <v>14.1</v>
      </c>
      <c r="IE484" s="1">
        <v>14.3</v>
      </c>
      <c r="IF484" s="1">
        <v>13.6</v>
      </c>
      <c r="IG484" s="1">
        <v>14.3</v>
      </c>
      <c r="IH484" s="1">
        <v>12.2</v>
      </c>
      <c r="II484" s="1">
        <v>14.8</v>
      </c>
      <c r="IJ484" s="1">
        <v>14.7</v>
      </c>
      <c r="IK484" s="1">
        <v>14.3</v>
      </c>
      <c r="IL484" s="1">
        <v>14.3</v>
      </c>
      <c r="IM484" s="1">
        <v>13</v>
      </c>
      <c r="IN484" s="1">
        <v>15.5</v>
      </c>
      <c r="IO484" s="1">
        <v>13.5</v>
      </c>
      <c r="IP484" s="1">
        <v>14.8</v>
      </c>
      <c r="IQ484" s="1">
        <v>14.9</v>
      </c>
      <c r="IR484" s="1">
        <v>14.9</v>
      </c>
      <c r="IS484" s="1">
        <v>15.5</v>
      </c>
      <c r="IT484" s="1">
        <v>15.6</v>
      </c>
      <c r="IU484" s="1">
        <v>15.1</v>
      </c>
      <c r="IV484" s="1">
        <v>15.1</v>
      </c>
      <c r="IW484" s="1">
        <v>15.2</v>
      </c>
      <c r="IX484" s="1">
        <v>14.8</v>
      </c>
      <c r="IY484" s="1">
        <v>14.7</v>
      </c>
      <c r="IZ484" s="1">
        <v>13.7</v>
      </c>
      <c r="JA484" s="1">
        <v>14.9</v>
      </c>
      <c r="JB484" s="1">
        <v>14.5</v>
      </c>
      <c r="JC484" s="1">
        <v>14.1</v>
      </c>
      <c r="JD484" s="1">
        <v>15.5</v>
      </c>
      <c r="JE484" s="1">
        <v>15.6</v>
      </c>
      <c r="JF484" s="1">
        <v>15.5</v>
      </c>
      <c r="JG484" s="1">
        <v>15</v>
      </c>
      <c r="JH484" s="1">
        <v>15.1</v>
      </c>
      <c r="JI484" s="1">
        <v>13.9</v>
      </c>
      <c r="JJ484" s="1">
        <v>14.1</v>
      </c>
      <c r="JK484" s="1">
        <v>13.7</v>
      </c>
      <c r="JL484" s="1">
        <v>14.6</v>
      </c>
      <c r="JM484" s="1">
        <v>13.8</v>
      </c>
      <c r="JN484" s="1">
        <v>14.5</v>
      </c>
      <c r="JO484" s="1">
        <v>13.4</v>
      </c>
      <c r="JP484" s="1">
        <v>13.7</v>
      </c>
      <c r="JQ484" s="1">
        <v>13.5</v>
      </c>
      <c r="JR484" s="1">
        <v>14.5</v>
      </c>
      <c r="JS484" s="1">
        <v>15.6</v>
      </c>
      <c r="JT484" s="1">
        <v>13.9</v>
      </c>
      <c r="JU484" s="1">
        <v>13.4</v>
      </c>
      <c r="JV484" s="1">
        <v>12.5</v>
      </c>
      <c r="JW484" s="1">
        <v>14.7</v>
      </c>
      <c r="JX484" s="1">
        <v>13.6</v>
      </c>
      <c r="JY484" s="1">
        <v>13.7</v>
      </c>
      <c r="JZ484" s="1">
        <v>14.7</v>
      </c>
      <c r="KA484" s="1">
        <v>14.4</v>
      </c>
      <c r="KB484" s="1">
        <v>12.3</v>
      </c>
      <c r="KC484" s="1">
        <v>14.7</v>
      </c>
      <c r="KD484" s="1">
        <v>13.7</v>
      </c>
      <c r="KE484" s="1">
        <v>13.9</v>
      </c>
      <c r="KF484" s="1">
        <v>14.6</v>
      </c>
      <c r="KG484" s="1">
        <v>14.1</v>
      </c>
      <c r="KH484" s="1">
        <v>13.6</v>
      </c>
      <c r="KI484" s="1">
        <v>13.8</v>
      </c>
      <c r="KJ484" s="1">
        <v>14.4</v>
      </c>
      <c r="KK484" s="1">
        <v>13.7</v>
      </c>
      <c r="KL484" s="1">
        <v>13.6</v>
      </c>
      <c r="KM484" s="1">
        <v>13.9</v>
      </c>
      <c r="KN484" s="1">
        <v>12.9</v>
      </c>
      <c r="KO484" s="1">
        <v>14.2</v>
      </c>
      <c r="KP484" s="1">
        <v>14.3</v>
      </c>
      <c r="KQ484" s="1">
        <v>13.7</v>
      </c>
      <c r="KR484" s="1">
        <v>13.9</v>
      </c>
      <c r="KS484" s="1">
        <v>14.1</v>
      </c>
      <c r="KT484" s="1">
        <v>14.9</v>
      </c>
      <c r="KU484" s="1">
        <v>15</v>
      </c>
      <c r="KV484" s="1">
        <v>14.8</v>
      </c>
      <c r="KW484" s="1">
        <v>14.8</v>
      </c>
      <c r="KX484" s="1">
        <v>15.2</v>
      </c>
      <c r="KY484" s="1">
        <v>14.5</v>
      </c>
      <c r="KZ484" s="1">
        <v>15.2</v>
      </c>
      <c r="LA484" s="1">
        <v>14.6</v>
      </c>
      <c r="LB484" s="1">
        <v>14.6</v>
      </c>
      <c r="LC484" s="1">
        <v>14.6</v>
      </c>
      <c r="LD484" s="1">
        <v>14.7</v>
      </c>
      <c r="LE484" s="1">
        <v>15.2</v>
      </c>
      <c r="LF484" s="1">
        <v>15</v>
      </c>
      <c r="LG484" s="1">
        <v>14.6</v>
      </c>
      <c r="LH484" s="1">
        <v>15.4</v>
      </c>
      <c r="LI484" s="1">
        <v>14.9</v>
      </c>
      <c r="LJ484" s="1">
        <v>14.2</v>
      </c>
      <c r="LK484" s="1">
        <v>14.8</v>
      </c>
      <c r="LL484" s="1">
        <v>14.7</v>
      </c>
      <c r="LM484" s="1">
        <v>14.6</v>
      </c>
      <c r="LN484" s="1">
        <v>14.4</v>
      </c>
      <c r="LO484" s="1">
        <v>14.8</v>
      </c>
      <c r="LP484" s="1">
        <v>14.7</v>
      </c>
      <c r="LQ484" s="1">
        <v>15.1</v>
      </c>
      <c r="LR484" s="1">
        <v>14.7</v>
      </c>
      <c r="LS484" s="1">
        <v>13.4</v>
      </c>
      <c r="LT484" s="1">
        <v>14.4</v>
      </c>
      <c r="LU484" s="1">
        <v>14.4</v>
      </c>
      <c r="LV484" s="1">
        <v>14.3</v>
      </c>
      <c r="LW484" s="1">
        <v>13.5</v>
      </c>
      <c r="LX484" s="1">
        <v>14.6</v>
      </c>
      <c r="LY484" s="1">
        <v>15.1</v>
      </c>
      <c r="LZ484" s="1">
        <v>15.5</v>
      </c>
      <c r="MA484" s="1">
        <v>15.9</v>
      </c>
      <c r="MB484" s="1">
        <v>15.8</v>
      </c>
      <c r="MC484" s="1">
        <v>15.4</v>
      </c>
      <c r="MD484" s="1">
        <v>14.4</v>
      </c>
      <c r="ME484" s="1">
        <v>65535</v>
      </c>
      <c r="MF484" s="1">
        <v>65535</v>
      </c>
      <c r="MG484" s="1">
        <v>65535</v>
      </c>
      <c r="MH484" s="1">
        <v>65535</v>
      </c>
      <c r="MI484" s="1">
        <v>65535</v>
      </c>
      <c r="MJ484" s="1">
        <v>65535</v>
      </c>
      <c r="MK484" s="1">
        <v>65535</v>
      </c>
      <c r="ML484" s="1">
        <v>65535</v>
      </c>
      <c r="MM484" s="1">
        <v>65535</v>
      </c>
      <c r="MN484" s="1">
        <v>65535</v>
      </c>
      <c r="MO484" s="1">
        <v>65535</v>
      </c>
      <c r="MP484" s="1">
        <v>65535</v>
      </c>
      <c r="MQ484" s="1">
        <v>65535</v>
      </c>
      <c r="MR484" s="1">
        <v>65535</v>
      </c>
      <c r="MS484" s="1">
        <v>65535</v>
      </c>
      <c r="MT484" s="1">
        <v>65535</v>
      </c>
      <c r="MU484" s="1">
        <v>65535</v>
      </c>
      <c r="MV484" s="1">
        <v>65535</v>
      </c>
      <c r="MW484" s="1">
        <v>65535</v>
      </c>
      <c r="MX484" s="1">
        <v>65535</v>
      </c>
      <c r="MY484" s="1">
        <v>65535</v>
      </c>
      <c r="MZ484" s="1">
        <v>65535</v>
      </c>
      <c r="NA484" s="1">
        <v>65535</v>
      </c>
      <c r="NB484" s="1">
        <v>65535</v>
      </c>
      <c r="NC484" s="1">
        <v>65535</v>
      </c>
      <c r="ND484" s="1">
        <v>65535</v>
      </c>
      <c r="NE484" s="1">
        <v>65535</v>
      </c>
      <c r="NF484" s="1">
        <v>65535</v>
      </c>
      <c r="NG484" s="1">
        <v>65535</v>
      </c>
      <c r="NH484" s="1">
        <v>65535</v>
      </c>
      <c r="NI484" s="1">
        <v>14.8</v>
      </c>
      <c r="NJ484" s="6">
        <f t="shared" si="416"/>
        <v>0</v>
      </c>
      <c r="NK484" s="3">
        <f t="shared" si="417"/>
        <v>0</v>
      </c>
      <c r="NL484" s="3">
        <f t="shared" si="418"/>
        <v>0</v>
      </c>
      <c r="NM484" s="3">
        <f t="shared" si="419"/>
        <v>0</v>
      </c>
      <c r="NN484" s="3">
        <f t="shared" si="420"/>
        <v>0.4838709677419355</v>
      </c>
      <c r="NO484" s="3">
        <f t="shared" si="421"/>
        <v>1</v>
      </c>
      <c r="NP484" s="3">
        <f t="shared" si="422"/>
        <v>1</v>
      </c>
      <c r="NQ484" s="3">
        <f t="shared" si="423"/>
        <v>1</v>
      </c>
      <c r="NR484" s="3">
        <f t="shared" si="424"/>
        <v>1</v>
      </c>
      <c r="NS484" s="3">
        <f t="shared" si="425"/>
        <v>1</v>
      </c>
      <c r="NT484" s="3">
        <f t="shared" si="426"/>
        <v>1</v>
      </c>
      <c r="NU484" s="3">
        <f t="shared" si="427"/>
        <v>3.2258064516129031E-2</v>
      </c>
      <c r="NV484" s="3">
        <f t="shared" si="428"/>
        <v>0.54520547945205478</v>
      </c>
      <c r="NW484" s="5" t="e">
        <f t="shared" si="429"/>
        <v>#N/A</v>
      </c>
      <c r="NX484" s="1" t="e">
        <f t="shared" si="430"/>
        <v>#N/A</v>
      </c>
      <c r="NY484" s="1" t="e">
        <f t="shared" si="431"/>
        <v>#N/A</v>
      </c>
      <c r="NZ484" s="1" t="e">
        <f t="shared" si="432"/>
        <v>#N/A</v>
      </c>
      <c r="OA484" s="1" t="e">
        <f t="shared" si="433"/>
        <v>#N/A</v>
      </c>
      <c r="OB484" s="1">
        <f t="shared" si="434"/>
        <v>15.090000000000002</v>
      </c>
      <c r="OC484" s="1">
        <f t="shared" si="435"/>
        <v>14.564516129032256</v>
      </c>
      <c r="OD484" s="1">
        <f t="shared" si="436"/>
        <v>14.396774193548387</v>
      </c>
      <c r="OE484" s="1">
        <f t="shared" si="437"/>
        <v>14.58</v>
      </c>
      <c r="OF484" s="1">
        <f t="shared" si="438"/>
        <v>14.109677419354838</v>
      </c>
      <c r="OG484" s="1">
        <f t="shared" si="439"/>
        <v>14.743333333333331</v>
      </c>
      <c r="OH484" s="1" t="e">
        <f t="shared" si="440"/>
        <v>#N/A</v>
      </c>
      <c r="OI484" s="111" t="e">
        <f>NA()</f>
        <v>#N/A</v>
      </c>
      <c r="OJ484" s="112" t="e">
        <f>NA()</f>
        <v>#N/A</v>
      </c>
      <c r="OK484" s="112" t="e">
        <f>NA()</f>
        <v>#N/A</v>
      </c>
      <c r="OL484" s="112" t="e">
        <f>NA()</f>
        <v>#N/A</v>
      </c>
      <c r="OM484" s="112" t="e">
        <f>NA()</f>
        <v>#N/A</v>
      </c>
      <c r="ON484" s="112" t="e">
        <f>NA()</f>
        <v>#N/A</v>
      </c>
      <c r="OO484" s="112" t="e">
        <f>NA()</f>
        <v>#N/A</v>
      </c>
      <c r="OP484" s="112" t="e">
        <f>NA()</f>
        <v>#N/A</v>
      </c>
      <c r="OQ484" s="112" t="e">
        <f>NA()</f>
        <v>#N/A</v>
      </c>
      <c r="OR484" s="112" t="e">
        <f>NA()</f>
        <v>#N/A</v>
      </c>
      <c r="OS484" s="112" t="e">
        <f>NA()</f>
        <v>#N/A</v>
      </c>
      <c r="OT484" s="112" t="e">
        <f>NA()</f>
        <v>#N/A</v>
      </c>
      <c r="OU484" s="5" t="e">
        <f t="shared" si="392"/>
        <v>#N/A</v>
      </c>
      <c r="OV484" s="1" t="e">
        <f t="shared" si="393"/>
        <v>#N/A</v>
      </c>
      <c r="OW484" s="1" t="e">
        <f t="shared" si="394"/>
        <v>#N/A</v>
      </c>
      <c r="OX484" s="1" t="e">
        <f t="shared" si="395"/>
        <v>#N/A</v>
      </c>
      <c r="OY484" s="1" t="e">
        <f t="shared" si="396"/>
        <v>#N/A</v>
      </c>
      <c r="OZ484" s="1" t="e">
        <f t="shared" si="397"/>
        <v>#N/A</v>
      </c>
      <c r="PA484" s="1" t="e">
        <f t="shared" si="398"/>
        <v>#N/A</v>
      </c>
      <c r="PB484" s="1" t="e">
        <f t="shared" si="399"/>
        <v>#N/A</v>
      </c>
      <c r="PC484" s="1" t="e">
        <f t="shared" si="400"/>
        <v>#N/A</v>
      </c>
      <c r="PD484" s="1" t="e">
        <f t="shared" si="401"/>
        <v>#N/A</v>
      </c>
      <c r="PE484" s="1" t="e">
        <f t="shared" si="402"/>
        <v>#N/A</v>
      </c>
      <c r="PF484" s="1" t="e">
        <f t="shared" si="403"/>
        <v>#N/A</v>
      </c>
      <c r="PG484" s="111" t="e">
        <f>NA()</f>
        <v>#N/A</v>
      </c>
      <c r="PH484" s="112" t="e">
        <f>NA()</f>
        <v>#N/A</v>
      </c>
      <c r="PI484" s="112" t="e">
        <f>NA()</f>
        <v>#N/A</v>
      </c>
      <c r="PJ484" s="112" t="e">
        <f>NA()</f>
        <v>#N/A</v>
      </c>
      <c r="PK484" s="112" t="e">
        <f>NA()</f>
        <v>#N/A</v>
      </c>
      <c r="PL484" s="112" t="e">
        <f>NA()</f>
        <v>#N/A</v>
      </c>
      <c r="PM484" s="112" t="e">
        <f>NA()</f>
        <v>#N/A</v>
      </c>
      <c r="PN484" s="112" t="e">
        <f>NA()</f>
        <v>#N/A</v>
      </c>
      <c r="PO484" s="112" t="e">
        <f>NA()</f>
        <v>#N/A</v>
      </c>
      <c r="PP484" s="112" t="e">
        <f>NA()</f>
        <v>#N/A</v>
      </c>
      <c r="PQ484" s="112" t="e">
        <f>NA()</f>
        <v>#N/A</v>
      </c>
      <c r="PR484" s="137" t="e">
        <f>NA()</f>
        <v>#N/A</v>
      </c>
      <c r="PS484" s="5" t="e">
        <f t="array" ref="PS484">+IF(ISERROR($NW484)=FALSE,MIN(IF($H484:$AL484&lt;65534,$H484:$AL484,"")),NA())</f>
        <v>#N/A</v>
      </c>
      <c r="PT484" s="1" t="e">
        <f t="array" ref="PT484">+IF(ISERROR($NX484)=FALSE,MIN(IF($AM484:$BN484&lt;65534,$AM484:$BN484,"")),NA())</f>
        <v>#N/A</v>
      </c>
      <c r="PU484" s="1" t="e">
        <f t="array" ref="PU484">+IF(ISERROR($NY484)=FALSE,MIN(IF($BP484:$CT484&lt;65534,$BP484:$CT484,"")),NA())</f>
        <v>#N/A</v>
      </c>
      <c r="PV484" s="1" t="e">
        <f t="array" ref="PV484">+IF(ISERROR($NZ484)=FALSE,MIN(IF($CU484:$DX484&lt;65534,$CU484:$DX484,"")),NA())</f>
        <v>#N/A</v>
      </c>
      <c r="PW484" s="1" t="e">
        <f t="array" ref="PW484">+IF(ISERROR($OA484)=FALSE,MIN(IF($DY484:$FC484&lt;65534,$DY484:$FC484,"")),NA())</f>
        <v>#N/A</v>
      </c>
      <c r="PX484" s="1">
        <f t="array" ref="PX484">+IF(ISERROR($OB484)=FALSE,MIN(IF($FD484:$GG484&lt;65534,$FD484:$GG484,"")),NA())</f>
        <v>12.9</v>
      </c>
      <c r="PY484" s="1">
        <f t="array" ref="PY484">+IF(ISERROR($OC484)=FALSE,MIN(IF($GH484:$HL484&lt;65534,$GH484:$HL484,"")),NA())</f>
        <v>13.5</v>
      </c>
      <c r="PZ484" s="1">
        <f t="array" ref="PZ484">+IF(ISERROR($OD484)=FALSE,MIN(IF($HM484:$IQ484&lt;65534,$HM484:$IQ484,"")),NA())</f>
        <v>12.2</v>
      </c>
      <c r="QA484" s="1">
        <f t="array" ref="QA484">+IF(ISERROR($OE484)=FALSE,MIN(IF($IR484:$JU484&lt;65534,$IR484:$JU484,"")),NA())</f>
        <v>13.4</v>
      </c>
      <c r="QB484" s="1">
        <f t="array" ref="QB484">+IF(ISERROR($OF484)=FALSE,MIN(IF($JV484:$KZ484&lt;65534,$JV484:$KZ484,"")),NA())</f>
        <v>12.3</v>
      </c>
      <c r="QC484" s="1">
        <f t="array" ref="QC484">+IF(ISERROR($OG484)=FALSE,MIN(IF($LA484:$MD484&lt;65534,$LA484:$MD484,"")),NA())</f>
        <v>13.4</v>
      </c>
      <c r="QD484" s="1" t="e">
        <f t="array" ref="QD484">+IF(ISERROR($OH484)=FALSE,MIN(IF($ME484:$NI484&lt;65534,$ME484:$NI484,"")),NA())</f>
        <v>#N/A</v>
      </c>
      <c r="QE484" s="5" t="e">
        <f t="shared" si="404"/>
        <v>#N/A</v>
      </c>
      <c r="QF484" s="1" t="e">
        <f t="shared" si="405"/>
        <v>#N/A</v>
      </c>
      <c r="QG484" s="1" t="e">
        <f t="shared" si="406"/>
        <v>#N/A</v>
      </c>
      <c r="QH484" s="1" t="e">
        <f t="shared" si="407"/>
        <v>#N/A</v>
      </c>
      <c r="QI484" s="1" t="e">
        <f t="shared" si="408"/>
        <v>#N/A</v>
      </c>
      <c r="QJ484" s="1" t="e">
        <f t="shared" si="409"/>
        <v>#N/A</v>
      </c>
      <c r="QK484" s="1" t="e">
        <f t="shared" si="410"/>
        <v>#N/A</v>
      </c>
      <c r="QL484" s="1" t="e">
        <f t="shared" si="411"/>
        <v>#N/A</v>
      </c>
      <c r="QM484" s="1" t="e">
        <f t="shared" si="412"/>
        <v>#N/A</v>
      </c>
      <c r="QN484" s="1" t="e">
        <f t="shared" si="413"/>
        <v>#N/A</v>
      </c>
      <c r="QO484" s="1" t="e">
        <f t="shared" si="414"/>
        <v>#N/A</v>
      </c>
      <c r="QP484" s="1" t="e">
        <f t="shared" si="415"/>
        <v>#N/A</v>
      </c>
      <c r="QQ484" s="5" t="s">
        <v>893</v>
      </c>
    </row>
    <row r="485" spans="1:459" s="1" customFormat="1" x14ac:dyDescent="0.2">
      <c r="A485" s="107">
        <v>54077210</v>
      </c>
      <c r="B485" s="108">
        <v>-77.34900555555555</v>
      </c>
      <c r="C485" s="108">
        <v>3.9251472222222219</v>
      </c>
      <c r="D485" s="109">
        <v>18</v>
      </c>
      <c r="E485" s="110" t="s">
        <v>844</v>
      </c>
      <c r="F485" s="110" t="s">
        <v>845</v>
      </c>
      <c r="G485" s="110" t="s">
        <v>28</v>
      </c>
      <c r="H485" s="1">
        <v>65535</v>
      </c>
      <c r="I485" s="1">
        <v>26.9</v>
      </c>
      <c r="J485" s="1">
        <v>26.9</v>
      </c>
      <c r="K485" s="1">
        <v>26.5</v>
      </c>
      <c r="L485" s="1">
        <v>27</v>
      </c>
      <c r="M485" s="1">
        <v>24.2</v>
      </c>
      <c r="N485" s="1">
        <v>23.7</v>
      </c>
      <c r="O485" s="1">
        <v>25</v>
      </c>
      <c r="P485" s="1">
        <v>24.5</v>
      </c>
      <c r="Q485" s="1">
        <v>25</v>
      </c>
      <c r="R485" s="1">
        <v>24.8</v>
      </c>
      <c r="S485" s="1">
        <v>24.9</v>
      </c>
      <c r="T485" s="1">
        <v>23.9</v>
      </c>
      <c r="U485" s="1">
        <v>25.5</v>
      </c>
      <c r="V485" s="1">
        <v>25</v>
      </c>
      <c r="W485" s="1">
        <v>24.6</v>
      </c>
      <c r="X485" s="1">
        <v>23.9</v>
      </c>
      <c r="Y485" s="1">
        <v>25.3</v>
      </c>
      <c r="Z485" s="1">
        <v>25.7</v>
      </c>
      <c r="AA485" s="1">
        <v>25.3</v>
      </c>
      <c r="AB485" s="1">
        <v>26.2</v>
      </c>
      <c r="AC485" s="1">
        <v>25.7</v>
      </c>
      <c r="AD485" s="1">
        <v>25</v>
      </c>
      <c r="AE485" s="1">
        <v>26.2</v>
      </c>
      <c r="AF485" s="1">
        <v>25.7</v>
      </c>
      <c r="AG485" s="1">
        <v>25.5</v>
      </c>
      <c r="AH485" s="1">
        <v>25.7</v>
      </c>
      <c r="AI485" s="1">
        <v>26.1</v>
      </c>
      <c r="AJ485" s="1">
        <v>25.4</v>
      </c>
      <c r="AK485" s="1">
        <v>24.7</v>
      </c>
      <c r="AL485" s="1">
        <v>24.9</v>
      </c>
      <c r="AM485" s="1">
        <v>65535</v>
      </c>
      <c r="AN485" s="1">
        <v>24.6</v>
      </c>
      <c r="AO485" s="1">
        <v>25.7</v>
      </c>
      <c r="AP485" s="1">
        <v>25.3</v>
      </c>
      <c r="AQ485" s="1">
        <v>25.9</v>
      </c>
      <c r="AR485" s="1">
        <v>24.4</v>
      </c>
      <c r="AS485" s="1">
        <v>25.6</v>
      </c>
      <c r="AT485" s="1">
        <v>25.2</v>
      </c>
      <c r="AU485" s="1">
        <v>25.2</v>
      </c>
      <c r="AV485" s="1">
        <v>25.1</v>
      </c>
      <c r="AW485" s="1">
        <v>24.1</v>
      </c>
      <c r="AX485" s="1">
        <v>24.2</v>
      </c>
      <c r="AY485" s="1">
        <v>25</v>
      </c>
      <c r="AZ485" s="1">
        <v>25.1</v>
      </c>
      <c r="BA485" s="1">
        <v>25.1</v>
      </c>
      <c r="BB485" s="1">
        <v>25</v>
      </c>
      <c r="BC485" s="1">
        <v>26.2</v>
      </c>
      <c r="BD485" s="1">
        <v>24.8</v>
      </c>
      <c r="BE485" s="1">
        <v>26.4</v>
      </c>
      <c r="BF485" s="1">
        <v>25.8</v>
      </c>
      <c r="BG485" s="1">
        <v>25.3</v>
      </c>
      <c r="BH485" s="1">
        <v>25.4</v>
      </c>
      <c r="BI485" s="1">
        <v>24.7</v>
      </c>
      <c r="BJ485" s="1">
        <v>25</v>
      </c>
      <c r="BK485" s="1">
        <v>24.8</v>
      </c>
      <c r="BL485" s="1">
        <v>25.1</v>
      </c>
      <c r="BM485" s="1">
        <v>25.7</v>
      </c>
      <c r="BN485" s="1">
        <v>25.9</v>
      </c>
      <c r="BO485" s="102"/>
      <c r="BP485" s="1">
        <v>23.9</v>
      </c>
      <c r="BQ485" s="1">
        <v>25.4</v>
      </c>
      <c r="BR485" s="1">
        <v>25.9</v>
      </c>
      <c r="BS485" s="1">
        <v>26.4</v>
      </c>
      <c r="BT485" s="1">
        <v>25.8</v>
      </c>
      <c r="BU485" s="1">
        <v>24.6</v>
      </c>
      <c r="BV485" s="1">
        <v>26.1</v>
      </c>
      <c r="BW485" s="1">
        <v>25.9</v>
      </c>
      <c r="BX485" s="1">
        <v>25.7</v>
      </c>
      <c r="BY485" s="1">
        <v>25.7</v>
      </c>
      <c r="BZ485" s="1">
        <v>25.8</v>
      </c>
      <c r="CA485" s="1">
        <v>26.3</v>
      </c>
      <c r="CB485" s="1">
        <v>26.3</v>
      </c>
      <c r="CC485" s="1">
        <v>24.8</v>
      </c>
      <c r="CD485" s="1">
        <v>24.8</v>
      </c>
      <c r="CE485" s="1">
        <v>25.9</v>
      </c>
      <c r="CF485" s="1">
        <v>25.1</v>
      </c>
      <c r="CG485" s="1">
        <v>25.9</v>
      </c>
      <c r="CH485" s="1">
        <v>24.5</v>
      </c>
      <c r="CI485" s="1">
        <v>24.5</v>
      </c>
      <c r="CJ485" s="1">
        <v>24.4</v>
      </c>
      <c r="CK485" s="1">
        <v>24.5</v>
      </c>
      <c r="CL485" s="1">
        <v>24.3</v>
      </c>
      <c r="CM485" s="1">
        <v>24.4</v>
      </c>
      <c r="CN485" s="1">
        <v>24.8</v>
      </c>
      <c r="CO485" s="1">
        <v>25.9</v>
      </c>
      <c r="CP485" s="1">
        <v>25.5</v>
      </c>
      <c r="CQ485" s="1">
        <v>25.4</v>
      </c>
      <c r="CR485" s="1">
        <v>24</v>
      </c>
      <c r="CS485" s="1">
        <v>24.4</v>
      </c>
      <c r="CT485" s="1">
        <v>25.9</v>
      </c>
      <c r="CU485" s="1">
        <v>24.3</v>
      </c>
      <c r="CV485" s="1">
        <v>23.4</v>
      </c>
      <c r="CW485" s="1">
        <v>24.5</v>
      </c>
      <c r="CX485" s="1">
        <v>25.3</v>
      </c>
      <c r="CY485" s="1">
        <v>25.6</v>
      </c>
      <c r="CZ485" s="1">
        <v>26</v>
      </c>
      <c r="DA485" s="1">
        <v>25.2</v>
      </c>
      <c r="DB485" s="1">
        <v>25.4</v>
      </c>
      <c r="DC485" s="1">
        <v>24.8</v>
      </c>
      <c r="DD485" s="1">
        <v>24.4</v>
      </c>
      <c r="DE485" s="1">
        <v>25.8</v>
      </c>
      <c r="DF485" s="1">
        <v>24.9</v>
      </c>
      <c r="DG485" s="1">
        <v>26</v>
      </c>
      <c r="DH485" s="1">
        <v>25.5</v>
      </c>
      <c r="DI485" s="1">
        <v>24.7</v>
      </c>
      <c r="DJ485" s="1">
        <v>25.6</v>
      </c>
      <c r="DK485" s="1">
        <v>24.8</v>
      </c>
      <c r="DL485" s="1">
        <v>25.9</v>
      </c>
      <c r="DM485" s="1">
        <v>24.7</v>
      </c>
      <c r="DN485" s="1">
        <v>24.7</v>
      </c>
      <c r="DO485" s="1">
        <v>24.5</v>
      </c>
      <c r="DP485" s="1">
        <v>25.6</v>
      </c>
      <c r="DQ485" s="1">
        <v>25.6</v>
      </c>
      <c r="DR485" s="1">
        <v>26</v>
      </c>
      <c r="DS485" s="1">
        <v>25.2</v>
      </c>
      <c r="DT485" s="1">
        <v>27.4</v>
      </c>
      <c r="DU485" s="1">
        <v>25.9</v>
      </c>
      <c r="DV485" s="1">
        <v>26.5</v>
      </c>
      <c r="DW485" s="1">
        <v>24.4</v>
      </c>
      <c r="DX485" s="1">
        <v>26</v>
      </c>
      <c r="DY485" s="1">
        <v>26.4</v>
      </c>
      <c r="DZ485" s="1">
        <v>25.1</v>
      </c>
      <c r="EA485" s="1">
        <v>24.6</v>
      </c>
      <c r="EB485" s="1">
        <v>27.4</v>
      </c>
      <c r="EC485" s="1">
        <v>26.4</v>
      </c>
      <c r="ED485" s="1">
        <v>25.6</v>
      </c>
      <c r="EE485" s="1">
        <v>24</v>
      </c>
      <c r="EF485" s="1">
        <v>24.8</v>
      </c>
      <c r="EG485" s="1">
        <v>24.4</v>
      </c>
      <c r="EH485" s="1">
        <v>23.5</v>
      </c>
      <c r="EI485" s="1">
        <v>25.5</v>
      </c>
      <c r="EJ485" s="1">
        <v>25.2</v>
      </c>
      <c r="EK485" s="1">
        <v>25</v>
      </c>
      <c r="EL485" s="1">
        <v>24.9</v>
      </c>
      <c r="EM485" s="1">
        <v>25.6</v>
      </c>
      <c r="EN485" s="1">
        <v>25.5</v>
      </c>
      <c r="EO485" s="1">
        <v>24.6</v>
      </c>
      <c r="EP485" s="1">
        <v>25.4</v>
      </c>
      <c r="EQ485" s="1">
        <v>24</v>
      </c>
      <c r="ER485" s="1">
        <v>26.1</v>
      </c>
      <c r="ES485" s="1">
        <v>23</v>
      </c>
      <c r="ET485" s="1">
        <v>24</v>
      </c>
      <c r="EU485" s="1">
        <v>24.5</v>
      </c>
      <c r="EV485" s="1">
        <v>26.6</v>
      </c>
      <c r="EW485" s="1">
        <v>24.4</v>
      </c>
      <c r="EX485" s="1">
        <v>24</v>
      </c>
      <c r="EY485" s="1">
        <v>25.8</v>
      </c>
      <c r="EZ485" s="1">
        <v>22.7</v>
      </c>
      <c r="FA485" s="1">
        <v>24.4</v>
      </c>
      <c r="FB485" s="1">
        <v>23.5</v>
      </c>
      <c r="FC485" s="1">
        <v>26.1</v>
      </c>
      <c r="FD485" s="1">
        <v>24</v>
      </c>
      <c r="FE485" s="1">
        <v>26.5</v>
      </c>
      <c r="FF485" s="1">
        <v>25.1</v>
      </c>
      <c r="FG485" s="1">
        <v>25.6</v>
      </c>
      <c r="FH485" s="1">
        <v>24.2</v>
      </c>
      <c r="FI485" s="1">
        <v>25</v>
      </c>
      <c r="FJ485" s="1">
        <v>24</v>
      </c>
      <c r="FK485" s="1">
        <v>25.5</v>
      </c>
      <c r="FL485" s="1">
        <v>25.5</v>
      </c>
      <c r="FM485" s="1">
        <v>24.2</v>
      </c>
      <c r="FN485" s="1">
        <v>23.9</v>
      </c>
      <c r="FO485" s="1">
        <v>24.1</v>
      </c>
      <c r="FP485" s="1">
        <v>24.6</v>
      </c>
      <c r="FQ485" s="1">
        <v>25.2</v>
      </c>
      <c r="FR485" s="1">
        <v>25</v>
      </c>
      <c r="FS485" s="1">
        <v>25.3</v>
      </c>
      <c r="FT485" s="1">
        <v>26.1</v>
      </c>
      <c r="FU485" s="1">
        <v>26.2</v>
      </c>
      <c r="FV485" s="1">
        <v>25.3</v>
      </c>
      <c r="FW485" s="1">
        <v>25.6</v>
      </c>
      <c r="FX485" s="1">
        <v>24.3</v>
      </c>
      <c r="FY485" s="1">
        <v>25.1</v>
      </c>
      <c r="FZ485" s="1">
        <v>24.2</v>
      </c>
      <c r="GA485" s="1">
        <v>25</v>
      </c>
      <c r="GB485" s="1">
        <v>23.3</v>
      </c>
      <c r="GC485" s="1">
        <v>24.5</v>
      </c>
      <c r="GD485" s="1">
        <v>24.8</v>
      </c>
      <c r="GE485" s="1">
        <v>26</v>
      </c>
      <c r="GF485" s="1">
        <v>24.8</v>
      </c>
      <c r="GG485" s="1">
        <v>24</v>
      </c>
      <c r="GH485" s="1">
        <v>24.5</v>
      </c>
      <c r="GI485" s="1">
        <v>24.4</v>
      </c>
      <c r="GJ485" s="1">
        <v>23.7</v>
      </c>
      <c r="GK485" s="1">
        <v>25.6</v>
      </c>
      <c r="GL485" s="1">
        <v>24</v>
      </c>
      <c r="GM485" s="1">
        <v>25.8</v>
      </c>
      <c r="GN485" s="1">
        <v>24</v>
      </c>
      <c r="GO485" s="1">
        <v>23.2</v>
      </c>
      <c r="GP485" s="1">
        <v>25.5</v>
      </c>
      <c r="GQ485" s="1">
        <v>24.3</v>
      </c>
      <c r="GR485" s="1">
        <v>25.7</v>
      </c>
      <c r="GS485" s="1">
        <v>24</v>
      </c>
      <c r="GT485" s="1">
        <v>24.1</v>
      </c>
      <c r="GU485" s="1">
        <v>25.1</v>
      </c>
      <c r="GV485" s="1">
        <v>24.7</v>
      </c>
      <c r="GW485" s="1">
        <v>24.6</v>
      </c>
      <c r="GX485" s="1">
        <v>24.6</v>
      </c>
      <c r="GY485" s="1">
        <v>25.5</v>
      </c>
      <c r="GZ485" s="1">
        <v>24.9</v>
      </c>
      <c r="HA485" s="1">
        <v>26.1</v>
      </c>
      <c r="HB485" s="1">
        <v>22.7</v>
      </c>
      <c r="HC485" s="1">
        <v>24</v>
      </c>
      <c r="HD485" s="1">
        <v>23.3</v>
      </c>
      <c r="HE485" s="1">
        <v>24.2</v>
      </c>
      <c r="HF485" s="1">
        <v>23.9</v>
      </c>
      <c r="HG485" s="1">
        <v>24.5</v>
      </c>
      <c r="HH485" s="1">
        <v>23.9</v>
      </c>
      <c r="HI485" s="1">
        <v>25.1</v>
      </c>
      <c r="HJ485" s="1">
        <v>24</v>
      </c>
      <c r="HK485" s="1">
        <v>24.9</v>
      </c>
      <c r="HL485" s="1">
        <v>24.1</v>
      </c>
      <c r="HM485" s="1">
        <v>25.2</v>
      </c>
      <c r="HN485" s="1">
        <v>25.1</v>
      </c>
      <c r="HO485" s="1">
        <v>23.9</v>
      </c>
      <c r="HP485" s="1">
        <v>23.8</v>
      </c>
      <c r="HQ485" s="1">
        <v>24.9</v>
      </c>
      <c r="HR485" s="1">
        <v>24.9</v>
      </c>
      <c r="HS485" s="1">
        <v>23.9</v>
      </c>
      <c r="HT485" s="1">
        <v>24.5</v>
      </c>
      <c r="HU485" s="1">
        <v>24.5</v>
      </c>
      <c r="HV485" s="1">
        <v>24.7</v>
      </c>
      <c r="HW485" s="1">
        <v>25.1</v>
      </c>
      <c r="HX485" s="1">
        <v>25.3</v>
      </c>
      <c r="HY485" s="1">
        <v>24.8</v>
      </c>
      <c r="HZ485" s="1">
        <v>25.1</v>
      </c>
      <c r="IA485" s="1">
        <v>23.5</v>
      </c>
      <c r="IB485" s="1">
        <v>23.5</v>
      </c>
      <c r="IC485" s="1">
        <v>24.4</v>
      </c>
      <c r="ID485" s="1">
        <v>25.9</v>
      </c>
      <c r="IE485" s="1">
        <v>24</v>
      </c>
      <c r="IF485" s="1">
        <v>24.6</v>
      </c>
      <c r="IG485" s="1">
        <v>23.5</v>
      </c>
      <c r="IH485" s="1">
        <v>25.7</v>
      </c>
      <c r="II485" s="1">
        <v>25.4</v>
      </c>
      <c r="IJ485" s="1">
        <v>24.4</v>
      </c>
      <c r="IK485" s="1">
        <v>25.5</v>
      </c>
      <c r="IL485" s="1">
        <v>23.5</v>
      </c>
      <c r="IM485" s="1">
        <v>25.6</v>
      </c>
      <c r="IN485" s="1">
        <v>25.6</v>
      </c>
      <c r="IO485" s="1">
        <v>26.4</v>
      </c>
      <c r="IP485" s="1">
        <v>24.6</v>
      </c>
      <c r="IQ485" s="1">
        <v>24.2</v>
      </c>
      <c r="IR485" s="1">
        <v>24.7</v>
      </c>
      <c r="IS485" s="1">
        <v>24.8</v>
      </c>
      <c r="IT485" s="1">
        <v>25.6</v>
      </c>
      <c r="IU485" s="1">
        <v>23.8</v>
      </c>
      <c r="IV485" s="1">
        <v>24.6</v>
      </c>
      <c r="IW485" s="1">
        <v>24.8</v>
      </c>
      <c r="IX485" s="1">
        <v>25.2</v>
      </c>
      <c r="IY485" s="1">
        <v>24.3</v>
      </c>
      <c r="IZ485" s="1">
        <v>24.9</v>
      </c>
      <c r="JA485" s="1">
        <v>24.6</v>
      </c>
      <c r="JB485" s="1">
        <v>25.3</v>
      </c>
      <c r="JC485" s="1">
        <v>24.3</v>
      </c>
      <c r="JD485" s="1">
        <v>23.6</v>
      </c>
      <c r="JE485" s="1">
        <v>24.7</v>
      </c>
      <c r="JF485" s="1">
        <v>23.6</v>
      </c>
      <c r="JG485" s="1">
        <v>23.7</v>
      </c>
      <c r="JH485" s="1">
        <v>24.7</v>
      </c>
      <c r="JI485" s="1">
        <v>23.9</v>
      </c>
      <c r="JJ485" s="1">
        <v>24.2</v>
      </c>
      <c r="JK485" s="1">
        <v>24</v>
      </c>
      <c r="JL485" s="1">
        <v>23.2</v>
      </c>
      <c r="JM485" s="1">
        <v>24.9</v>
      </c>
      <c r="JN485" s="1">
        <v>22.9</v>
      </c>
      <c r="JO485" s="1">
        <v>24.6</v>
      </c>
      <c r="JP485" s="1">
        <v>24.8</v>
      </c>
      <c r="JQ485" s="1">
        <v>24.1</v>
      </c>
      <c r="JR485" s="1">
        <v>24.7</v>
      </c>
      <c r="JS485" s="1">
        <v>24.6</v>
      </c>
      <c r="JT485" s="1">
        <v>24</v>
      </c>
      <c r="JU485" s="1">
        <v>25.2</v>
      </c>
      <c r="JV485" s="1">
        <v>23.3</v>
      </c>
      <c r="JW485" s="1">
        <v>24.1</v>
      </c>
      <c r="JX485" s="1">
        <v>23.9</v>
      </c>
      <c r="JY485" s="1">
        <v>24.7</v>
      </c>
      <c r="JZ485" s="1">
        <v>23.5</v>
      </c>
      <c r="KA485" s="1">
        <v>24.2</v>
      </c>
      <c r="KB485" s="1">
        <v>24.4</v>
      </c>
      <c r="KC485" s="1">
        <v>24</v>
      </c>
      <c r="KD485" s="1">
        <v>24.9</v>
      </c>
      <c r="KE485" s="1">
        <v>24.8</v>
      </c>
      <c r="KF485" s="1">
        <v>24.6</v>
      </c>
      <c r="KG485" s="1">
        <v>24.5</v>
      </c>
      <c r="KH485" s="1">
        <v>23.8</v>
      </c>
      <c r="KI485" s="1">
        <v>23.7</v>
      </c>
      <c r="KJ485" s="1">
        <v>23.7</v>
      </c>
      <c r="KK485" s="1">
        <v>24.7</v>
      </c>
      <c r="KL485" s="1">
        <v>24</v>
      </c>
      <c r="KM485" s="1">
        <v>24</v>
      </c>
      <c r="KN485" s="1">
        <v>24.2</v>
      </c>
      <c r="KO485" s="1">
        <v>24</v>
      </c>
      <c r="KP485" s="1">
        <v>23.2</v>
      </c>
      <c r="KQ485" s="1">
        <v>23.9</v>
      </c>
      <c r="KR485" s="1">
        <v>23.9</v>
      </c>
      <c r="KS485" s="1">
        <v>22.6</v>
      </c>
      <c r="KT485" s="1">
        <v>24.2</v>
      </c>
      <c r="KU485" s="1">
        <v>24.6</v>
      </c>
      <c r="KV485" s="1">
        <v>23.3</v>
      </c>
      <c r="KW485" s="1">
        <v>24.8</v>
      </c>
      <c r="KX485" s="1">
        <v>24.1</v>
      </c>
      <c r="KY485" s="1">
        <v>24.8</v>
      </c>
      <c r="KZ485" s="1">
        <v>25</v>
      </c>
      <c r="LA485" s="1">
        <v>24.6</v>
      </c>
      <c r="LB485" s="1">
        <v>24.7</v>
      </c>
      <c r="LC485" s="1">
        <v>25.3</v>
      </c>
      <c r="LD485" s="1">
        <v>25.2</v>
      </c>
      <c r="LE485" s="1">
        <v>24.5</v>
      </c>
      <c r="LF485" s="1">
        <v>24.9</v>
      </c>
      <c r="LG485" s="1">
        <v>24</v>
      </c>
      <c r="LH485" s="1">
        <v>25.4</v>
      </c>
      <c r="LI485" s="1">
        <v>23.9</v>
      </c>
      <c r="LJ485" s="1">
        <v>24.7</v>
      </c>
      <c r="LK485" s="1">
        <v>24.1</v>
      </c>
      <c r="LL485" s="1">
        <v>24.1</v>
      </c>
      <c r="LM485" s="1">
        <v>23.6</v>
      </c>
      <c r="LN485" s="1">
        <v>24.1</v>
      </c>
      <c r="LO485" s="1">
        <v>23.8</v>
      </c>
      <c r="LP485" s="1">
        <v>23.9</v>
      </c>
      <c r="LQ485" s="1">
        <v>24.1</v>
      </c>
      <c r="LR485" s="1">
        <v>24.1</v>
      </c>
      <c r="LS485" s="1">
        <v>24.4</v>
      </c>
      <c r="LT485" s="1">
        <v>24.6</v>
      </c>
      <c r="LU485" s="1">
        <v>24.6</v>
      </c>
      <c r="LV485" s="1">
        <v>25.1</v>
      </c>
      <c r="LW485" s="1">
        <v>24.4</v>
      </c>
      <c r="LX485" s="1">
        <v>24.6</v>
      </c>
      <c r="LY485" s="1">
        <v>24.6</v>
      </c>
      <c r="LZ485" s="1">
        <v>25.4</v>
      </c>
      <c r="MA485" s="1">
        <v>25.6</v>
      </c>
      <c r="MB485" s="1">
        <v>25.6</v>
      </c>
      <c r="MC485" s="1">
        <v>24.9</v>
      </c>
      <c r="MD485" s="1">
        <v>24.7</v>
      </c>
      <c r="ME485" s="1">
        <v>65535</v>
      </c>
      <c r="MF485" s="1">
        <v>65535</v>
      </c>
      <c r="MG485" s="1">
        <v>65535</v>
      </c>
      <c r="MH485" s="1">
        <v>65535</v>
      </c>
      <c r="MI485" s="1">
        <v>65535</v>
      </c>
      <c r="MJ485" s="1">
        <v>65535</v>
      </c>
      <c r="MK485" s="1">
        <v>65535</v>
      </c>
      <c r="ML485" s="1">
        <v>65535</v>
      </c>
      <c r="MM485" s="1">
        <v>65535</v>
      </c>
      <c r="MN485" s="1">
        <v>65535</v>
      </c>
      <c r="MO485" s="1">
        <v>65535</v>
      </c>
      <c r="MP485" s="1">
        <v>65535</v>
      </c>
      <c r="MQ485" s="1">
        <v>65535</v>
      </c>
      <c r="MR485" s="1">
        <v>65535</v>
      </c>
      <c r="MS485" s="1">
        <v>65535</v>
      </c>
      <c r="MT485" s="1">
        <v>65535</v>
      </c>
      <c r="MU485" s="1">
        <v>65535</v>
      </c>
      <c r="MV485" s="1">
        <v>65535</v>
      </c>
      <c r="MW485" s="1">
        <v>65535</v>
      </c>
      <c r="MX485" s="1">
        <v>65535</v>
      </c>
      <c r="MY485" s="1">
        <v>65535</v>
      </c>
      <c r="MZ485" s="1">
        <v>65535</v>
      </c>
      <c r="NA485" s="1">
        <v>65535</v>
      </c>
      <c r="NB485" s="1">
        <v>65535</v>
      </c>
      <c r="NC485" s="1">
        <v>65535</v>
      </c>
      <c r="ND485" s="1">
        <v>65535</v>
      </c>
      <c r="NE485" s="1">
        <v>65535</v>
      </c>
      <c r="NF485" s="1">
        <v>65535</v>
      </c>
      <c r="NG485" s="1">
        <v>65535</v>
      </c>
      <c r="NH485" s="1">
        <v>65535</v>
      </c>
      <c r="NI485" s="1">
        <v>24.3</v>
      </c>
      <c r="NJ485" s="6">
        <f t="shared" si="416"/>
        <v>0.967741935483871</v>
      </c>
      <c r="NK485" s="3">
        <f t="shared" si="417"/>
        <v>0.9642857142857143</v>
      </c>
      <c r="NL485" s="3">
        <f t="shared" si="418"/>
        <v>1</v>
      </c>
      <c r="NM485" s="3">
        <f t="shared" si="419"/>
        <v>1</v>
      </c>
      <c r="NN485" s="3">
        <f t="shared" si="420"/>
        <v>1</v>
      </c>
      <c r="NO485" s="3">
        <f t="shared" si="421"/>
        <v>1</v>
      </c>
      <c r="NP485" s="3">
        <f t="shared" si="422"/>
        <v>1</v>
      </c>
      <c r="NQ485" s="3">
        <f t="shared" si="423"/>
        <v>1</v>
      </c>
      <c r="NR485" s="3">
        <f t="shared" si="424"/>
        <v>1</v>
      </c>
      <c r="NS485" s="3">
        <f t="shared" si="425"/>
        <v>1</v>
      </c>
      <c r="NT485" s="3">
        <f t="shared" si="426"/>
        <v>1</v>
      </c>
      <c r="NU485" s="3">
        <f t="shared" si="427"/>
        <v>3.2258064516129031E-2</v>
      </c>
      <c r="NV485" s="3">
        <f t="shared" si="428"/>
        <v>0.9123287671232877</v>
      </c>
      <c r="NW485" s="5">
        <f t="shared" si="429"/>
        <v>25.323333333333338</v>
      </c>
      <c r="NX485" s="1">
        <f t="shared" si="430"/>
        <v>25.207407407407409</v>
      </c>
      <c r="NY485" s="1">
        <f t="shared" si="431"/>
        <v>25.251612903225801</v>
      </c>
      <c r="NZ485" s="1">
        <f t="shared" si="432"/>
        <v>25.286666666666669</v>
      </c>
      <c r="OA485" s="1">
        <f t="shared" si="433"/>
        <v>24.93548387096774</v>
      </c>
      <c r="OB485" s="1">
        <f t="shared" si="434"/>
        <v>24.896666666666665</v>
      </c>
      <c r="OC485" s="1">
        <f t="shared" si="435"/>
        <v>24.480645161290326</v>
      </c>
      <c r="OD485" s="1">
        <f t="shared" si="436"/>
        <v>24.709677419354843</v>
      </c>
      <c r="OE485" s="1">
        <f t="shared" si="437"/>
        <v>24.410000000000004</v>
      </c>
      <c r="OF485" s="1">
        <f t="shared" si="438"/>
        <v>24.109677419354838</v>
      </c>
      <c r="OG485" s="1">
        <f t="shared" si="439"/>
        <v>24.583333333333339</v>
      </c>
      <c r="OH485" s="1" t="e">
        <f t="shared" si="440"/>
        <v>#N/A</v>
      </c>
      <c r="OI485" s="111" t="e">
        <f>NA()</f>
        <v>#N/A</v>
      </c>
      <c r="OJ485" s="112" t="e">
        <f>NA()</f>
        <v>#N/A</v>
      </c>
      <c r="OK485" s="112" t="e">
        <f>NA()</f>
        <v>#N/A</v>
      </c>
      <c r="OL485" s="112" t="e">
        <f>NA()</f>
        <v>#N/A</v>
      </c>
      <c r="OM485" s="112" t="e">
        <f>NA()</f>
        <v>#N/A</v>
      </c>
      <c r="ON485" s="112" t="e">
        <f>NA()</f>
        <v>#N/A</v>
      </c>
      <c r="OO485" s="112" t="e">
        <f>NA()</f>
        <v>#N/A</v>
      </c>
      <c r="OP485" s="112" t="e">
        <f>NA()</f>
        <v>#N/A</v>
      </c>
      <c r="OQ485" s="112" t="e">
        <f>NA()</f>
        <v>#N/A</v>
      </c>
      <c r="OR485" s="112" t="e">
        <f>NA()</f>
        <v>#N/A</v>
      </c>
      <c r="OS485" s="112" t="e">
        <f>NA()</f>
        <v>#N/A</v>
      </c>
      <c r="OT485" s="112" t="e">
        <f>NA()</f>
        <v>#N/A</v>
      </c>
      <c r="OU485" s="5" t="e">
        <f t="shared" si="392"/>
        <v>#N/A</v>
      </c>
      <c r="OV485" s="1" t="e">
        <f t="shared" si="393"/>
        <v>#N/A</v>
      </c>
      <c r="OW485" s="1" t="e">
        <f t="shared" si="394"/>
        <v>#N/A</v>
      </c>
      <c r="OX485" s="1" t="e">
        <f t="shared" si="395"/>
        <v>#N/A</v>
      </c>
      <c r="OY485" s="1" t="e">
        <f t="shared" si="396"/>
        <v>#N/A</v>
      </c>
      <c r="OZ485" s="1" t="e">
        <f t="shared" si="397"/>
        <v>#N/A</v>
      </c>
      <c r="PA485" s="1" t="e">
        <f t="shared" si="398"/>
        <v>#N/A</v>
      </c>
      <c r="PB485" s="1" t="e">
        <f t="shared" si="399"/>
        <v>#N/A</v>
      </c>
      <c r="PC485" s="1" t="e">
        <f t="shared" si="400"/>
        <v>#N/A</v>
      </c>
      <c r="PD485" s="1" t="e">
        <f t="shared" si="401"/>
        <v>#N/A</v>
      </c>
      <c r="PE485" s="1" t="e">
        <f t="shared" si="402"/>
        <v>#N/A</v>
      </c>
      <c r="PF485" s="1" t="e">
        <f t="shared" si="403"/>
        <v>#N/A</v>
      </c>
      <c r="PG485" s="111" t="e">
        <f>NA()</f>
        <v>#N/A</v>
      </c>
      <c r="PH485" s="112" t="e">
        <f>NA()</f>
        <v>#N/A</v>
      </c>
      <c r="PI485" s="112" t="e">
        <f>NA()</f>
        <v>#N/A</v>
      </c>
      <c r="PJ485" s="112" t="e">
        <f>NA()</f>
        <v>#N/A</v>
      </c>
      <c r="PK485" s="112" t="e">
        <f>NA()</f>
        <v>#N/A</v>
      </c>
      <c r="PL485" s="112" t="e">
        <f>NA()</f>
        <v>#N/A</v>
      </c>
      <c r="PM485" s="112" t="e">
        <f>NA()</f>
        <v>#N/A</v>
      </c>
      <c r="PN485" s="112" t="e">
        <f>NA()</f>
        <v>#N/A</v>
      </c>
      <c r="PO485" s="112" t="e">
        <f>NA()</f>
        <v>#N/A</v>
      </c>
      <c r="PP485" s="112" t="e">
        <f>NA()</f>
        <v>#N/A</v>
      </c>
      <c r="PQ485" s="112" t="e">
        <f>NA()</f>
        <v>#N/A</v>
      </c>
      <c r="PR485" s="137" t="e">
        <f>NA()</f>
        <v>#N/A</v>
      </c>
      <c r="PS485" s="5">
        <f t="array" ref="PS485">+IF(ISERROR($NW485)=FALSE,MIN(IF($H485:$AL485&lt;65534,$H485:$AL485,"")),NA())</f>
        <v>23.7</v>
      </c>
      <c r="PT485" s="1">
        <f t="array" ref="PT485">+IF(ISERROR($NX485)=FALSE,MIN(IF($AM485:$BN485&lt;65534,$AM485:$BN485,"")),NA())</f>
        <v>24.1</v>
      </c>
      <c r="PU485" s="1">
        <f t="array" ref="PU485">+IF(ISERROR($NY485)=FALSE,MIN(IF($BP485:$CT485&lt;65534,$BP485:$CT485,"")),NA())</f>
        <v>23.9</v>
      </c>
      <c r="PV485" s="1">
        <f t="array" ref="PV485">+IF(ISERROR($NZ485)=FALSE,MIN(IF($CU485:$DX485&lt;65534,$CU485:$DX485,"")),NA())</f>
        <v>23.4</v>
      </c>
      <c r="PW485" s="1">
        <f t="array" ref="PW485">+IF(ISERROR($OA485)=FALSE,MIN(IF($DY485:$FC485&lt;65534,$DY485:$FC485,"")),NA())</f>
        <v>22.7</v>
      </c>
      <c r="PX485" s="1">
        <f t="array" ref="PX485">+IF(ISERROR($OB485)=FALSE,MIN(IF($FD485:$GG485&lt;65534,$FD485:$GG485,"")),NA())</f>
        <v>23.3</v>
      </c>
      <c r="PY485" s="1">
        <f t="array" ref="PY485">+IF(ISERROR($OC485)=FALSE,MIN(IF($GH485:$HL485&lt;65534,$GH485:$HL485,"")),NA())</f>
        <v>22.7</v>
      </c>
      <c r="PZ485" s="1">
        <f t="array" ref="PZ485">+IF(ISERROR($OD485)=FALSE,MIN(IF($HM485:$IQ485&lt;65534,$HM485:$IQ485,"")),NA())</f>
        <v>23.5</v>
      </c>
      <c r="QA485" s="1">
        <f t="array" ref="QA485">+IF(ISERROR($OE485)=FALSE,MIN(IF($IR485:$JU485&lt;65534,$IR485:$JU485,"")),NA())</f>
        <v>22.9</v>
      </c>
      <c r="QB485" s="1">
        <f t="array" ref="QB485">+IF(ISERROR($OF485)=FALSE,MIN(IF($JV485:$KZ485&lt;65534,$JV485:$KZ485,"")),NA())</f>
        <v>22.6</v>
      </c>
      <c r="QC485" s="1">
        <f t="array" ref="QC485">+IF(ISERROR($OG485)=FALSE,MIN(IF($LA485:$MD485&lt;65534,$LA485:$MD485,"")),NA())</f>
        <v>23.6</v>
      </c>
      <c r="QD485" s="1" t="e">
        <f t="array" ref="QD485">+IF(ISERROR($OH485)=FALSE,MIN(IF($ME485:$NI485&lt;65534,$ME485:$NI485,"")),NA())</f>
        <v>#N/A</v>
      </c>
      <c r="QE485" s="5" t="e">
        <f t="shared" si="404"/>
        <v>#N/A</v>
      </c>
      <c r="QF485" s="1" t="e">
        <f t="shared" si="405"/>
        <v>#N/A</v>
      </c>
      <c r="QG485" s="1" t="e">
        <f t="shared" si="406"/>
        <v>#N/A</v>
      </c>
      <c r="QH485" s="1" t="e">
        <f t="shared" si="407"/>
        <v>#N/A</v>
      </c>
      <c r="QI485" s="1" t="e">
        <f t="shared" si="408"/>
        <v>#N/A</v>
      </c>
      <c r="QJ485" s="1" t="e">
        <f t="shared" si="409"/>
        <v>#N/A</v>
      </c>
      <c r="QK485" s="1" t="e">
        <f t="shared" si="410"/>
        <v>#N/A</v>
      </c>
      <c r="QL485" s="1" t="e">
        <f t="shared" si="411"/>
        <v>#N/A</v>
      </c>
      <c r="QM485" s="1" t="e">
        <f t="shared" si="412"/>
        <v>#N/A</v>
      </c>
      <c r="QN485" s="1" t="e">
        <f t="shared" si="413"/>
        <v>#N/A</v>
      </c>
      <c r="QO485" s="1" t="e">
        <f t="shared" si="414"/>
        <v>#N/A</v>
      </c>
      <c r="QP485" s="1" t="e">
        <f t="shared" si="415"/>
        <v>#N/A</v>
      </c>
      <c r="QQ485" s="5" t="s">
        <v>893</v>
      </c>
    </row>
    <row r="486" spans="1:459" s="1" customFormat="1" x14ac:dyDescent="0.2">
      <c r="A486" s="107">
        <v>57015010</v>
      </c>
      <c r="B486" s="108">
        <v>-81.608833333333322</v>
      </c>
      <c r="C486" s="108">
        <v>4.0960000000000001</v>
      </c>
      <c r="D486" s="109">
        <v>0</v>
      </c>
      <c r="E486" s="110" t="s">
        <v>846</v>
      </c>
      <c r="F486" s="110" t="s">
        <v>845</v>
      </c>
      <c r="G486" s="110" t="s">
        <v>28</v>
      </c>
      <c r="H486" s="1">
        <v>65535</v>
      </c>
      <c r="I486" s="1">
        <v>65535</v>
      </c>
      <c r="J486" s="1">
        <v>65535</v>
      </c>
      <c r="K486" s="1">
        <v>65535</v>
      </c>
      <c r="L486" s="1">
        <v>65535</v>
      </c>
      <c r="M486" s="1">
        <v>65535</v>
      </c>
      <c r="N486" s="1">
        <v>65535</v>
      </c>
      <c r="O486" s="1">
        <v>25.3</v>
      </c>
      <c r="P486" s="1">
        <v>25</v>
      </c>
      <c r="Q486" s="1">
        <v>24.6</v>
      </c>
      <c r="R486" s="1">
        <v>65535</v>
      </c>
      <c r="S486" s="1">
        <v>65535</v>
      </c>
      <c r="T486" s="1">
        <v>25.4</v>
      </c>
      <c r="U486" s="1">
        <v>65535</v>
      </c>
      <c r="V486" s="1">
        <v>65535</v>
      </c>
      <c r="W486" s="1">
        <v>65535</v>
      </c>
      <c r="X486" s="1">
        <v>65535</v>
      </c>
      <c r="Y486" s="1">
        <v>65535</v>
      </c>
      <c r="Z486" s="1">
        <v>65535</v>
      </c>
      <c r="AA486" s="1">
        <v>65535</v>
      </c>
      <c r="AB486" s="1">
        <v>65535</v>
      </c>
      <c r="AC486" s="1">
        <v>65535</v>
      </c>
      <c r="AD486" s="1">
        <v>65535</v>
      </c>
      <c r="AE486" s="1">
        <v>65535</v>
      </c>
      <c r="AF486" s="1">
        <v>65535</v>
      </c>
      <c r="AG486" s="1">
        <v>23.7</v>
      </c>
      <c r="AH486" s="1">
        <v>65535</v>
      </c>
      <c r="AI486" s="1">
        <v>65535</v>
      </c>
      <c r="AJ486" s="1">
        <v>65535</v>
      </c>
      <c r="AK486" s="1">
        <v>25.3</v>
      </c>
      <c r="AL486" s="1">
        <v>24.3</v>
      </c>
      <c r="AM486" s="1">
        <v>65535</v>
      </c>
      <c r="AN486" s="1">
        <v>65535</v>
      </c>
      <c r="AO486" s="1">
        <v>65535</v>
      </c>
      <c r="AP486" s="1">
        <v>65535</v>
      </c>
      <c r="AQ486" s="1">
        <v>65535</v>
      </c>
      <c r="AR486" s="1">
        <v>65535</v>
      </c>
      <c r="AS486" s="1">
        <v>65535</v>
      </c>
      <c r="AT486" s="1">
        <v>22.6</v>
      </c>
      <c r="AU486" s="1">
        <v>23.2</v>
      </c>
      <c r="AV486" s="1">
        <v>23</v>
      </c>
      <c r="AW486" s="1">
        <v>65535</v>
      </c>
      <c r="AX486" s="1">
        <v>22.2</v>
      </c>
      <c r="AY486" s="1">
        <v>65535</v>
      </c>
      <c r="AZ486" s="1">
        <v>65535</v>
      </c>
      <c r="BA486" s="1">
        <v>65535</v>
      </c>
      <c r="BB486" s="1">
        <v>65535</v>
      </c>
      <c r="BC486" s="1">
        <v>65535</v>
      </c>
      <c r="BD486" s="1">
        <v>65535</v>
      </c>
      <c r="BE486" s="1">
        <v>24.4</v>
      </c>
      <c r="BF486" s="1">
        <v>65535</v>
      </c>
      <c r="BG486" s="1">
        <v>65535</v>
      </c>
      <c r="BH486" s="1">
        <v>65535</v>
      </c>
      <c r="BI486" s="1">
        <v>65535</v>
      </c>
      <c r="BJ486" s="1">
        <v>65535</v>
      </c>
      <c r="BK486" s="1">
        <v>65535</v>
      </c>
      <c r="BL486" s="1">
        <v>25.7</v>
      </c>
      <c r="BM486" s="1">
        <v>65535</v>
      </c>
      <c r="BN486" s="1">
        <v>65535</v>
      </c>
      <c r="BO486" s="102"/>
      <c r="BP486" s="1">
        <v>65535</v>
      </c>
      <c r="BQ486" s="1">
        <v>65535</v>
      </c>
      <c r="BR486" s="1">
        <v>24.1</v>
      </c>
      <c r="BS486" s="1">
        <v>23.8</v>
      </c>
      <c r="BT486" s="1">
        <v>65535</v>
      </c>
      <c r="BU486" s="1">
        <v>25.3</v>
      </c>
      <c r="BV486" s="1">
        <v>65535</v>
      </c>
      <c r="BW486" s="1">
        <v>23.7</v>
      </c>
      <c r="BX486" s="1">
        <v>65535</v>
      </c>
      <c r="BY486" s="1">
        <v>65535</v>
      </c>
      <c r="BZ486" s="1">
        <v>65535</v>
      </c>
      <c r="CA486" s="1">
        <v>65535</v>
      </c>
      <c r="CB486" s="1">
        <v>23.1</v>
      </c>
      <c r="CC486" s="1">
        <v>22.9</v>
      </c>
      <c r="CD486" s="1">
        <v>22.6</v>
      </c>
      <c r="CE486" s="1">
        <v>22.8</v>
      </c>
      <c r="CF486" s="1">
        <v>22.7</v>
      </c>
      <c r="CG486" s="1">
        <v>23.1</v>
      </c>
      <c r="CH486" s="1">
        <v>22.8</v>
      </c>
      <c r="CI486" s="1">
        <v>65535</v>
      </c>
      <c r="CJ486" s="1">
        <v>65535</v>
      </c>
      <c r="CK486" s="1">
        <v>23.5</v>
      </c>
      <c r="CL486" s="1">
        <v>22.6</v>
      </c>
      <c r="CM486" s="1">
        <v>65535</v>
      </c>
      <c r="CN486" s="1">
        <v>65535</v>
      </c>
      <c r="CO486" s="1">
        <v>65535</v>
      </c>
      <c r="CP486" s="1">
        <v>65535</v>
      </c>
      <c r="CQ486" s="1">
        <v>23.4</v>
      </c>
      <c r="CR486" s="1">
        <v>22.8</v>
      </c>
      <c r="CS486" s="1">
        <v>65535</v>
      </c>
      <c r="CT486" s="1">
        <v>65535</v>
      </c>
      <c r="CU486" s="1">
        <v>65535</v>
      </c>
      <c r="CV486" s="1">
        <v>65535</v>
      </c>
      <c r="CW486" s="1">
        <v>65535</v>
      </c>
      <c r="CX486" s="1">
        <v>65535</v>
      </c>
      <c r="CY486" s="1">
        <v>65535</v>
      </c>
      <c r="CZ486" s="1">
        <v>65535</v>
      </c>
      <c r="DA486" s="1">
        <v>65535</v>
      </c>
      <c r="DB486" s="1">
        <v>65535</v>
      </c>
      <c r="DC486" s="1">
        <v>65535</v>
      </c>
      <c r="DD486" s="1">
        <v>65535</v>
      </c>
      <c r="DE486" s="1">
        <v>65535</v>
      </c>
      <c r="DF486" s="1">
        <v>65535</v>
      </c>
      <c r="DG486" s="1">
        <v>65535</v>
      </c>
      <c r="DH486" s="1">
        <v>65535</v>
      </c>
      <c r="DI486" s="1">
        <v>65535</v>
      </c>
      <c r="DJ486" s="1">
        <v>65535</v>
      </c>
      <c r="DK486" s="1">
        <v>65535</v>
      </c>
      <c r="DL486" s="1">
        <v>65535</v>
      </c>
      <c r="DM486" s="1">
        <v>65535</v>
      </c>
      <c r="DN486" s="1">
        <v>65535</v>
      </c>
      <c r="DO486" s="1">
        <v>65535</v>
      </c>
      <c r="DP486" s="1">
        <v>65535</v>
      </c>
      <c r="DQ486" s="1">
        <v>65535</v>
      </c>
      <c r="DR486" s="1">
        <v>65535</v>
      </c>
      <c r="DS486" s="1">
        <v>65535</v>
      </c>
      <c r="DT486" s="1">
        <v>65535</v>
      </c>
      <c r="DU486" s="1">
        <v>65535</v>
      </c>
      <c r="DV486" s="1">
        <v>65535</v>
      </c>
      <c r="DW486" s="1">
        <v>65535</v>
      </c>
      <c r="DX486" s="1">
        <v>65535</v>
      </c>
      <c r="DY486" s="1">
        <v>65535</v>
      </c>
      <c r="DZ486" s="1">
        <v>65535</v>
      </c>
      <c r="EA486" s="1">
        <v>65535</v>
      </c>
      <c r="EB486" s="1">
        <v>65535</v>
      </c>
      <c r="EC486" s="1">
        <v>65535</v>
      </c>
      <c r="ED486" s="1">
        <v>65535</v>
      </c>
      <c r="EE486" s="1">
        <v>65535</v>
      </c>
      <c r="EF486" s="1">
        <v>65535</v>
      </c>
      <c r="EG486" s="1">
        <v>65535</v>
      </c>
      <c r="EH486" s="1">
        <v>65535</v>
      </c>
      <c r="EI486" s="1">
        <v>65535</v>
      </c>
      <c r="EJ486" s="1">
        <v>65535</v>
      </c>
      <c r="EK486" s="1">
        <v>65535</v>
      </c>
      <c r="EL486" s="1">
        <v>65535</v>
      </c>
      <c r="EM486" s="1">
        <v>65535</v>
      </c>
      <c r="EN486" s="1">
        <v>65535</v>
      </c>
      <c r="EO486" s="1">
        <v>65535</v>
      </c>
      <c r="EP486" s="1">
        <v>65535</v>
      </c>
      <c r="EQ486" s="1">
        <v>65535</v>
      </c>
      <c r="ER486" s="1">
        <v>65535</v>
      </c>
      <c r="ES486" s="1">
        <v>65535</v>
      </c>
      <c r="ET486" s="1">
        <v>65535</v>
      </c>
      <c r="EU486" s="1">
        <v>65535</v>
      </c>
      <c r="EV486" s="1">
        <v>65535</v>
      </c>
      <c r="EW486" s="1">
        <v>65535</v>
      </c>
      <c r="EX486" s="1">
        <v>65535</v>
      </c>
      <c r="EY486" s="1">
        <v>65535</v>
      </c>
      <c r="EZ486" s="1">
        <v>65535</v>
      </c>
      <c r="FA486" s="1">
        <v>65535</v>
      </c>
      <c r="FB486" s="1">
        <v>65535</v>
      </c>
      <c r="FC486" s="1">
        <v>65535</v>
      </c>
      <c r="FD486" s="1">
        <v>65535</v>
      </c>
      <c r="FE486" s="1">
        <v>65535</v>
      </c>
      <c r="FF486" s="1">
        <v>65535</v>
      </c>
      <c r="FG486" s="1">
        <v>65535</v>
      </c>
      <c r="FH486" s="1">
        <v>65535</v>
      </c>
      <c r="FI486" s="1">
        <v>65535</v>
      </c>
      <c r="FJ486" s="1">
        <v>65535</v>
      </c>
      <c r="FK486" s="1">
        <v>65535</v>
      </c>
      <c r="FL486" s="1">
        <v>65535</v>
      </c>
      <c r="FM486" s="1">
        <v>65535</v>
      </c>
      <c r="FN486" s="1">
        <v>65535</v>
      </c>
      <c r="FO486" s="1">
        <v>65535</v>
      </c>
      <c r="FP486" s="1">
        <v>65535</v>
      </c>
      <c r="FQ486" s="1">
        <v>65535</v>
      </c>
      <c r="FR486" s="1">
        <v>65535</v>
      </c>
      <c r="FS486" s="1">
        <v>65535</v>
      </c>
      <c r="FT486" s="1">
        <v>65535</v>
      </c>
      <c r="FU486" s="1">
        <v>65535</v>
      </c>
      <c r="FV486" s="1">
        <v>65535</v>
      </c>
      <c r="FW486" s="1">
        <v>65535</v>
      </c>
      <c r="FX486" s="1">
        <v>65535</v>
      </c>
      <c r="FY486" s="1">
        <v>65535</v>
      </c>
      <c r="FZ486" s="1">
        <v>65535</v>
      </c>
      <c r="GA486" s="1">
        <v>65535</v>
      </c>
      <c r="GB486" s="1">
        <v>65535</v>
      </c>
      <c r="GC486" s="1">
        <v>65535</v>
      </c>
      <c r="GD486" s="1">
        <v>65535</v>
      </c>
      <c r="GE486" s="1">
        <v>65535</v>
      </c>
      <c r="GF486" s="1">
        <v>65535</v>
      </c>
      <c r="GG486" s="1">
        <v>65535</v>
      </c>
      <c r="GH486" s="1">
        <v>65535</v>
      </c>
      <c r="GI486" s="1">
        <v>65535</v>
      </c>
      <c r="GJ486" s="1">
        <v>65535</v>
      </c>
      <c r="GK486" s="1">
        <v>65535</v>
      </c>
      <c r="GL486" s="1">
        <v>65535</v>
      </c>
      <c r="GM486" s="1">
        <v>65535</v>
      </c>
      <c r="GN486" s="1">
        <v>65535</v>
      </c>
      <c r="GO486" s="1">
        <v>65535</v>
      </c>
      <c r="GP486" s="1">
        <v>65535</v>
      </c>
      <c r="GQ486" s="1">
        <v>65535</v>
      </c>
      <c r="GR486" s="1">
        <v>65535</v>
      </c>
      <c r="GS486" s="1">
        <v>65535</v>
      </c>
      <c r="GT486" s="1">
        <v>65535</v>
      </c>
      <c r="GU486" s="1">
        <v>22</v>
      </c>
      <c r="GV486" s="1">
        <v>65535</v>
      </c>
      <c r="GW486" s="1">
        <v>65535</v>
      </c>
      <c r="GX486" s="1">
        <v>65535</v>
      </c>
      <c r="GY486" s="1">
        <v>65535</v>
      </c>
      <c r="GZ486" s="1">
        <v>65535</v>
      </c>
      <c r="HA486" s="1">
        <v>65535</v>
      </c>
      <c r="HB486" s="1">
        <v>65535</v>
      </c>
      <c r="HC486" s="1">
        <v>65535</v>
      </c>
      <c r="HD486" s="1">
        <v>20.7</v>
      </c>
      <c r="HE486" s="1">
        <v>65535</v>
      </c>
      <c r="HF486" s="1">
        <v>65535</v>
      </c>
      <c r="HG486" s="1">
        <v>65535</v>
      </c>
      <c r="HH486" s="1">
        <v>65535</v>
      </c>
      <c r="HI486" s="1">
        <v>65535</v>
      </c>
      <c r="HJ486" s="1">
        <v>22.7</v>
      </c>
      <c r="HK486" s="1">
        <v>65535</v>
      </c>
      <c r="HL486" s="1">
        <v>65535</v>
      </c>
      <c r="HM486" s="1">
        <v>65535</v>
      </c>
      <c r="HN486" s="1">
        <v>65535</v>
      </c>
      <c r="HO486" s="1">
        <v>65535</v>
      </c>
      <c r="HP486" s="1">
        <v>65535</v>
      </c>
      <c r="HQ486" s="1">
        <v>65535</v>
      </c>
      <c r="HR486" s="1">
        <v>65535</v>
      </c>
      <c r="HS486" s="1">
        <v>65535</v>
      </c>
      <c r="HT486" s="1">
        <v>65535</v>
      </c>
      <c r="HU486" s="1">
        <v>65535</v>
      </c>
      <c r="HV486" s="1">
        <v>65535</v>
      </c>
      <c r="HW486" s="1">
        <v>65535</v>
      </c>
      <c r="HX486" s="1">
        <v>65535</v>
      </c>
      <c r="HY486" s="1">
        <v>65535</v>
      </c>
      <c r="HZ486" s="1">
        <v>65535</v>
      </c>
      <c r="IA486" s="1">
        <v>65535</v>
      </c>
      <c r="IB486" s="1">
        <v>65535</v>
      </c>
      <c r="IC486" s="1">
        <v>65535</v>
      </c>
      <c r="ID486" s="1">
        <v>65535</v>
      </c>
      <c r="IE486" s="1">
        <v>65535</v>
      </c>
      <c r="IF486" s="1">
        <v>65535</v>
      </c>
      <c r="IG486" s="1">
        <v>65535</v>
      </c>
      <c r="IH486" s="1">
        <v>65535</v>
      </c>
      <c r="II486" s="1">
        <v>65535</v>
      </c>
      <c r="IJ486" s="1">
        <v>65535</v>
      </c>
      <c r="IK486" s="1">
        <v>65535</v>
      </c>
      <c r="IL486" s="1">
        <v>65535</v>
      </c>
      <c r="IM486" s="1">
        <v>65535</v>
      </c>
      <c r="IN486" s="1">
        <v>65535</v>
      </c>
      <c r="IO486" s="1">
        <v>65535</v>
      </c>
      <c r="IP486" s="1">
        <v>65535</v>
      </c>
      <c r="IQ486" s="1">
        <v>65535</v>
      </c>
      <c r="IR486" s="1">
        <v>65535</v>
      </c>
      <c r="IS486" s="1">
        <v>65535</v>
      </c>
      <c r="IT486" s="1">
        <v>65535</v>
      </c>
      <c r="IU486" s="1">
        <v>65535</v>
      </c>
      <c r="IV486" s="1">
        <v>65535</v>
      </c>
      <c r="IW486" s="1">
        <v>65535</v>
      </c>
      <c r="IX486" s="1">
        <v>65535</v>
      </c>
      <c r="IY486" s="1">
        <v>65535</v>
      </c>
      <c r="IZ486" s="1">
        <v>65535</v>
      </c>
      <c r="JA486" s="1">
        <v>65535</v>
      </c>
      <c r="JB486" s="1">
        <v>65535</v>
      </c>
      <c r="JC486" s="1">
        <v>65535</v>
      </c>
      <c r="JD486" s="1">
        <v>65535</v>
      </c>
      <c r="JE486" s="1">
        <v>65535</v>
      </c>
      <c r="JF486" s="1">
        <v>65535</v>
      </c>
      <c r="JG486" s="1">
        <v>65535</v>
      </c>
      <c r="JH486" s="1">
        <v>65535</v>
      </c>
      <c r="JI486" s="1">
        <v>65535</v>
      </c>
      <c r="JJ486" s="1">
        <v>65535</v>
      </c>
      <c r="JK486" s="1">
        <v>65535</v>
      </c>
      <c r="JL486" s="1">
        <v>65535</v>
      </c>
      <c r="JM486" s="1">
        <v>65535</v>
      </c>
      <c r="JN486" s="1">
        <v>65535</v>
      </c>
      <c r="JO486" s="1">
        <v>22.4</v>
      </c>
      <c r="JP486" s="1">
        <v>65535</v>
      </c>
      <c r="JQ486" s="1">
        <v>65535</v>
      </c>
      <c r="JR486" s="1">
        <v>65535</v>
      </c>
      <c r="JS486" s="1">
        <v>65535</v>
      </c>
      <c r="JT486" s="1">
        <v>65535</v>
      </c>
      <c r="JU486" s="1">
        <v>65535</v>
      </c>
      <c r="JV486" s="1">
        <v>65535</v>
      </c>
      <c r="JW486" s="1">
        <v>65535</v>
      </c>
      <c r="JX486" s="1">
        <v>65535</v>
      </c>
      <c r="JY486" s="1">
        <v>65535</v>
      </c>
      <c r="JZ486" s="1">
        <v>65535</v>
      </c>
      <c r="KA486" s="1">
        <v>65535</v>
      </c>
      <c r="KB486" s="1">
        <v>65535</v>
      </c>
      <c r="KC486" s="1">
        <v>65535</v>
      </c>
      <c r="KD486" s="1">
        <v>65535</v>
      </c>
      <c r="KE486" s="1">
        <v>65535</v>
      </c>
      <c r="KF486" s="1">
        <v>65535</v>
      </c>
      <c r="KG486" s="1">
        <v>65535</v>
      </c>
      <c r="KH486" s="1">
        <v>65535</v>
      </c>
      <c r="KI486" s="1">
        <v>65535</v>
      </c>
      <c r="KJ486" s="1">
        <v>65535</v>
      </c>
      <c r="KK486" s="1">
        <v>65535</v>
      </c>
      <c r="KL486" s="1">
        <v>65535</v>
      </c>
      <c r="KM486" s="1">
        <v>65535</v>
      </c>
      <c r="KN486" s="1">
        <v>65535</v>
      </c>
      <c r="KO486" s="1">
        <v>65535</v>
      </c>
      <c r="KP486" s="1">
        <v>65535</v>
      </c>
      <c r="KQ486" s="1">
        <v>65535</v>
      </c>
      <c r="KR486" s="1">
        <v>65535</v>
      </c>
      <c r="KS486" s="1">
        <v>65535</v>
      </c>
      <c r="KT486" s="1">
        <v>65535</v>
      </c>
      <c r="KU486" s="1">
        <v>65535</v>
      </c>
      <c r="KV486" s="1">
        <v>65535</v>
      </c>
      <c r="KW486" s="1">
        <v>65535</v>
      </c>
      <c r="KX486" s="1">
        <v>23.1</v>
      </c>
      <c r="KY486" s="1">
        <v>65535</v>
      </c>
      <c r="KZ486" s="1">
        <v>65535</v>
      </c>
      <c r="LA486" s="1">
        <v>65535</v>
      </c>
      <c r="LB486" s="1">
        <v>65535</v>
      </c>
      <c r="LC486" s="1">
        <v>65535</v>
      </c>
      <c r="LD486" s="1">
        <v>65535</v>
      </c>
      <c r="LE486" s="1">
        <v>65535</v>
      </c>
      <c r="LF486" s="1">
        <v>65535</v>
      </c>
      <c r="LG486" s="1">
        <v>65535</v>
      </c>
      <c r="LH486" s="1">
        <v>65535</v>
      </c>
      <c r="LI486" s="1">
        <v>65535</v>
      </c>
      <c r="LJ486" s="1">
        <v>65535</v>
      </c>
      <c r="LK486" s="1">
        <v>65535</v>
      </c>
      <c r="LL486" s="1">
        <v>65535</v>
      </c>
      <c r="LM486" s="1">
        <v>65535</v>
      </c>
      <c r="LN486" s="1">
        <v>65535</v>
      </c>
      <c r="LO486" s="1">
        <v>65535</v>
      </c>
      <c r="LP486" s="1">
        <v>65535</v>
      </c>
      <c r="LQ486" s="1">
        <v>65535</v>
      </c>
      <c r="LR486" s="1">
        <v>65535</v>
      </c>
      <c r="LS486" s="1">
        <v>65535</v>
      </c>
      <c r="LT486" s="1">
        <v>65535</v>
      </c>
      <c r="LU486" s="1">
        <v>65535</v>
      </c>
      <c r="LV486" s="1">
        <v>65535</v>
      </c>
      <c r="LW486" s="1">
        <v>65535</v>
      </c>
      <c r="LX486" s="1">
        <v>65535</v>
      </c>
      <c r="LY486" s="1">
        <v>65535</v>
      </c>
      <c r="LZ486" s="1">
        <v>65535</v>
      </c>
      <c r="MA486" s="1">
        <v>65535</v>
      </c>
      <c r="MB486" s="1">
        <v>65535</v>
      </c>
      <c r="MC486" s="1">
        <v>65535</v>
      </c>
      <c r="MD486" s="1">
        <v>65535</v>
      </c>
      <c r="ME486" s="1">
        <v>65535</v>
      </c>
      <c r="MF486" s="1">
        <v>65535</v>
      </c>
      <c r="MG486" s="1">
        <v>65535</v>
      </c>
      <c r="MH486" s="1">
        <v>65535</v>
      </c>
      <c r="MI486" s="1">
        <v>65535</v>
      </c>
      <c r="MJ486" s="1">
        <v>65535</v>
      </c>
      <c r="MK486" s="1">
        <v>65535</v>
      </c>
      <c r="ML486" s="1">
        <v>65535</v>
      </c>
      <c r="MM486" s="1">
        <v>65535</v>
      </c>
      <c r="MN486" s="1">
        <v>65535</v>
      </c>
      <c r="MO486" s="1">
        <v>65535</v>
      </c>
      <c r="MP486" s="1">
        <v>65535</v>
      </c>
      <c r="MQ486" s="1">
        <v>65535</v>
      </c>
      <c r="MR486" s="1">
        <v>65535</v>
      </c>
      <c r="MS486" s="1">
        <v>65535</v>
      </c>
      <c r="MT486" s="1">
        <v>65535</v>
      </c>
      <c r="MU486" s="1">
        <v>65535</v>
      </c>
      <c r="MV486" s="1">
        <v>65535</v>
      </c>
      <c r="MW486" s="1">
        <v>65535</v>
      </c>
      <c r="MX486" s="1">
        <v>65535</v>
      </c>
      <c r="MY486" s="1">
        <v>65535</v>
      </c>
      <c r="MZ486" s="1">
        <v>65535</v>
      </c>
      <c r="NA486" s="1">
        <v>65535</v>
      </c>
      <c r="NB486" s="1">
        <v>65535</v>
      </c>
      <c r="NC486" s="1">
        <v>65535</v>
      </c>
      <c r="ND486" s="1">
        <v>65535</v>
      </c>
      <c r="NE486" s="1">
        <v>65535</v>
      </c>
      <c r="NF486" s="1">
        <v>65535</v>
      </c>
      <c r="NG486" s="1">
        <v>65535</v>
      </c>
      <c r="NH486" s="1">
        <v>65535</v>
      </c>
      <c r="NI486" s="1">
        <v>65535</v>
      </c>
      <c r="NJ486" s="6">
        <f t="shared" si="416"/>
        <v>0.22580645161290322</v>
      </c>
      <c r="NK486" s="3">
        <f t="shared" si="417"/>
        <v>0.21428571428571427</v>
      </c>
      <c r="NL486" s="3">
        <f t="shared" si="418"/>
        <v>0.4838709677419355</v>
      </c>
      <c r="NM486" s="3">
        <f t="shared" si="419"/>
        <v>0</v>
      </c>
      <c r="NN486" s="3">
        <f t="shared" si="420"/>
        <v>0</v>
      </c>
      <c r="NO486" s="3">
        <f t="shared" si="421"/>
        <v>0</v>
      </c>
      <c r="NP486" s="3">
        <f t="shared" si="422"/>
        <v>9.6774193548387094E-2</v>
      </c>
      <c r="NQ486" s="3">
        <f t="shared" si="423"/>
        <v>0</v>
      </c>
      <c r="NR486" s="3">
        <f t="shared" si="424"/>
        <v>3.3333333333333333E-2</v>
      </c>
      <c r="NS486" s="3">
        <f t="shared" si="425"/>
        <v>3.2258064516129031E-2</v>
      </c>
      <c r="NT486" s="3">
        <f t="shared" si="426"/>
        <v>0</v>
      </c>
      <c r="NU486" s="3">
        <f t="shared" si="427"/>
        <v>0</v>
      </c>
      <c r="NV486" s="3">
        <f t="shared" si="428"/>
        <v>9.0410958904109592E-2</v>
      </c>
      <c r="NW486" s="5" t="e">
        <f t="shared" si="429"/>
        <v>#N/A</v>
      </c>
      <c r="NX486" s="1" t="e">
        <f t="shared" si="430"/>
        <v>#N/A</v>
      </c>
      <c r="NY486" s="1" t="e">
        <f t="shared" si="431"/>
        <v>#N/A</v>
      </c>
      <c r="NZ486" s="1" t="e">
        <f t="shared" si="432"/>
        <v>#N/A</v>
      </c>
      <c r="OA486" s="1" t="e">
        <f t="shared" si="433"/>
        <v>#N/A</v>
      </c>
      <c r="OB486" s="1" t="e">
        <f t="shared" si="434"/>
        <v>#N/A</v>
      </c>
      <c r="OC486" s="1" t="e">
        <f t="shared" si="435"/>
        <v>#N/A</v>
      </c>
      <c r="OD486" s="1" t="e">
        <f t="shared" si="436"/>
        <v>#N/A</v>
      </c>
      <c r="OE486" s="1" t="e">
        <f t="shared" si="437"/>
        <v>#N/A</v>
      </c>
      <c r="OF486" s="1" t="e">
        <f t="shared" si="438"/>
        <v>#N/A</v>
      </c>
      <c r="OG486" s="1" t="e">
        <f t="shared" si="439"/>
        <v>#N/A</v>
      </c>
      <c r="OH486" s="1" t="e">
        <f t="shared" si="440"/>
        <v>#N/A</v>
      </c>
      <c r="OI486" s="111" t="e">
        <f>NA()</f>
        <v>#N/A</v>
      </c>
      <c r="OJ486" s="112" t="e">
        <f>NA()</f>
        <v>#N/A</v>
      </c>
      <c r="OK486" s="112" t="e">
        <f>NA()</f>
        <v>#N/A</v>
      </c>
      <c r="OL486" s="112" t="e">
        <f>NA()</f>
        <v>#N/A</v>
      </c>
      <c r="OM486" s="112" t="e">
        <f>NA()</f>
        <v>#N/A</v>
      </c>
      <c r="ON486" s="112" t="e">
        <f>NA()</f>
        <v>#N/A</v>
      </c>
      <c r="OO486" s="112" t="e">
        <f>NA()</f>
        <v>#N/A</v>
      </c>
      <c r="OP486" s="112" t="e">
        <f>NA()</f>
        <v>#N/A</v>
      </c>
      <c r="OQ486" s="112" t="e">
        <f>NA()</f>
        <v>#N/A</v>
      </c>
      <c r="OR486" s="112" t="e">
        <f>NA()</f>
        <v>#N/A</v>
      </c>
      <c r="OS486" s="112" t="e">
        <f>NA()</f>
        <v>#N/A</v>
      </c>
      <c r="OT486" s="112" t="e">
        <f>NA()</f>
        <v>#N/A</v>
      </c>
      <c r="OU486" s="5" t="e">
        <f t="shared" si="392"/>
        <v>#N/A</v>
      </c>
      <c r="OV486" s="1" t="e">
        <f t="shared" si="393"/>
        <v>#N/A</v>
      </c>
      <c r="OW486" s="1" t="e">
        <f t="shared" si="394"/>
        <v>#N/A</v>
      </c>
      <c r="OX486" s="1" t="e">
        <f t="shared" si="395"/>
        <v>#N/A</v>
      </c>
      <c r="OY486" s="1" t="e">
        <f t="shared" si="396"/>
        <v>#N/A</v>
      </c>
      <c r="OZ486" s="1" t="e">
        <f t="shared" si="397"/>
        <v>#N/A</v>
      </c>
      <c r="PA486" s="1" t="e">
        <f t="shared" si="398"/>
        <v>#N/A</v>
      </c>
      <c r="PB486" s="1" t="e">
        <f t="shared" si="399"/>
        <v>#N/A</v>
      </c>
      <c r="PC486" s="1" t="e">
        <f t="shared" si="400"/>
        <v>#N/A</v>
      </c>
      <c r="PD486" s="1" t="e">
        <f t="shared" si="401"/>
        <v>#N/A</v>
      </c>
      <c r="PE486" s="1" t="e">
        <f t="shared" si="402"/>
        <v>#N/A</v>
      </c>
      <c r="PF486" s="1" t="e">
        <f t="shared" si="403"/>
        <v>#N/A</v>
      </c>
      <c r="PG486" s="111" t="e">
        <f>NA()</f>
        <v>#N/A</v>
      </c>
      <c r="PH486" s="112" t="e">
        <f>NA()</f>
        <v>#N/A</v>
      </c>
      <c r="PI486" s="112" t="e">
        <f>NA()</f>
        <v>#N/A</v>
      </c>
      <c r="PJ486" s="112" t="e">
        <f>NA()</f>
        <v>#N/A</v>
      </c>
      <c r="PK486" s="112" t="e">
        <f>NA()</f>
        <v>#N/A</v>
      </c>
      <c r="PL486" s="112" t="e">
        <f>NA()</f>
        <v>#N/A</v>
      </c>
      <c r="PM486" s="112" t="e">
        <f>NA()</f>
        <v>#N/A</v>
      </c>
      <c r="PN486" s="112" t="e">
        <f>NA()</f>
        <v>#N/A</v>
      </c>
      <c r="PO486" s="112" t="e">
        <f>NA()</f>
        <v>#N/A</v>
      </c>
      <c r="PP486" s="112" t="e">
        <f>NA()</f>
        <v>#N/A</v>
      </c>
      <c r="PQ486" s="112" t="e">
        <f>NA()</f>
        <v>#N/A</v>
      </c>
      <c r="PR486" s="137" t="e">
        <f>NA()</f>
        <v>#N/A</v>
      </c>
      <c r="PS486" s="5" t="e">
        <f t="array" ref="PS486">+IF(ISERROR($NW486)=FALSE,MIN(IF($H486:$AL486&lt;65534,$H486:$AL486,"")),NA())</f>
        <v>#N/A</v>
      </c>
      <c r="PT486" s="1" t="e">
        <f t="array" ref="PT486">+IF(ISERROR($NX486)=FALSE,MIN(IF($AM486:$BN486&lt;65534,$AM486:$BN486,"")),NA())</f>
        <v>#N/A</v>
      </c>
      <c r="PU486" s="1" t="e">
        <f t="array" ref="PU486">+IF(ISERROR($NY486)=FALSE,MIN(IF($BP486:$CT486&lt;65534,$BP486:$CT486,"")),NA())</f>
        <v>#N/A</v>
      </c>
      <c r="PV486" s="1" t="e">
        <f t="array" ref="PV486">+IF(ISERROR($NZ486)=FALSE,MIN(IF($CU486:$DX486&lt;65534,$CU486:$DX486,"")),NA())</f>
        <v>#N/A</v>
      </c>
      <c r="PW486" s="1" t="e">
        <f t="array" ref="PW486">+IF(ISERROR($OA486)=FALSE,MIN(IF($DY486:$FC486&lt;65534,$DY486:$FC486,"")),NA())</f>
        <v>#N/A</v>
      </c>
      <c r="PX486" s="1" t="e">
        <f t="array" ref="PX486">+IF(ISERROR($OB486)=FALSE,MIN(IF($FD486:$GG486&lt;65534,$FD486:$GG486,"")),NA())</f>
        <v>#N/A</v>
      </c>
      <c r="PY486" s="1" t="e">
        <f t="array" ref="PY486">+IF(ISERROR($OC486)=FALSE,MIN(IF($GH486:$HL486&lt;65534,$GH486:$HL486,"")),NA())</f>
        <v>#N/A</v>
      </c>
      <c r="PZ486" s="1" t="e">
        <f t="array" ref="PZ486">+IF(ISERROR($OD486)=FALSE,MIN(IF($HM486:$IQ486&lt;65534,$HM486:$IQ486,"")),NA())</f>
        <v>#N/A</v>
      </c>
      <c r="QA486" s="1" t="e">
        <f t="array" ref="QA486">+IF(ISERROR($OE486)=FALSE,MIN(IF($IR486:$JU486&lt;65534,$IR486:$JU486,"")),NA())</f>
        <v>#N/A</v>
      </c>
      <c r="QB486" s="1" t="e">
        <f t="array" ref="QB486">+IF(ISERROR($OF486)=FALSE,MIN(IF($JV486:$KZ486&lt;65534,$JV486:$KZ486,"")),NA())</f>
        <v>#N/A</v>
      </c>
      <c r="QC486" s="1" t="e">
        <f t="array" ref="QC486">+IF(ISERROR($OG486)=FALSE,MIN(IF($LA486:$MD486&lt;65534,$LA486:$MD486,"")),NA())</f>
        <v>#N/A</v>
      </c>
      <c r="QD486" s="1" t="e">
        <f t="array" ref="QD486">+IF(ISERROR($OH486)=FALSE,MIN(IF($ME486:$NI486&lt;65534,$ME486:$NI486,"")),NA())</f>
        <v>#N/A</v>
      </c>
      <c r="QE486" s="5" t="e">
        <f t="shared" si="404"/>
        <v>#N/A</v>
      </c>
      <c r="QF486" s="1" t="e">
        <f t="shared" si="405"/>
        <v>#N/A</v>
      </c>
      <c r="QG486" s="1" t="e">
        <f t="shared" si="406"/>
        <v>#N/A</v>
      </c>
      <c r="QH486" s="1" t="e">
        <f t="shared" si="407"/>
        <v>#N/A</v>
      </c>
      <c r="QI486" s="1" t="e">
        <f t="shared" si="408"/>
        <v>#N/A</v>
      </c>
      <c r="QJ486" s="1" t="e">
        <f t="shared" si="409"/>
        <v>#N/A</v>
      </c>
      <c r="QK486" s="1" t="e">
        <f t="shared" si="410"/>
        <v>#N/A</v>
      </c>
      <c r="QL486" s="1" t="e">
        <f t="shared" si="411"/>
        <v>#N/A</v>
      </c>
      <c r="QM486" s="1" t="e">
        <f t="shared" si="412"/>
        <v>#N/A</v>
      </c>
      <c r="QN486" s="1" t="e">
        <f t="shared" si="413"/>
        <v>#N/A</v>
      </c>
      <c r="QO486" s="1" t="e">
        <f t="shared" si="414"/>
        <v>#N/A</v>
      </c>
      <c r="QP486" s="1" t="e">
        <f t="shared" si="415"/>
        <v>#N/A</v>
      </c>
      <c r="QQ486" s="5" t="s">
        <v>893</v>
      </c>
    </row>
    <row r="488" spans="1:459" x14ac:dyDescent="0.2">
      <c r="H488" s="134">
        <v>1</v>
      </c>
      <c r="I488" s="134">
        <v>2</v>
      </c>
      <c r="J488" s="134">
        <v>3</v>
      </c>
      <c r="K488" s="134">
        <v>4</v>
      </c>
      <c r="L488" s="134">
        <v>5</v>
      </c>
      <c r="M488" s="134">
        <v>6</v>
      </c>
      <c r="N488" s="134">
        <v>7</v>
      </c>
      <c r="O488" s="134">
        <v>8</v>
      </c>
      <c r="P488" s="134">
        <v>9</v>
      </c>
      <c r="Q488" s="134">
        <v>10</v>
      </c>
      <c r="R488" s="134">
        <v>11</v>
      </c>
      <c r="S488" s="134">
        <v>12</v>
      </c>
      <c r="T488" s="134">
        <v>13</v>
      </c>
      <c r="U488" s="134">
        <v>14</v>
      </c>
      <c r="V488" s="134">
        <v>15</v>
      </c>
      <c r="W488" s="134">
        <v>16</v>
      </c>
      <c r="X488" s="134">
        <v>17</v>
      </c>
      <c r="Y488" s="134">
        <v>18</v>
      </c>
      <c r="Z488" s="134">
        <v>19</v>
      </c>
      <c r="AA488" s="134">
        <v>20</v>
      </c>
      <c r="AB488" s="134">
        <v>21</v>
      </c>
      <c r="AC488" s="134">
        <v>22</v>
      </c>
      <c r="AD488" s="134">
        <v>23</v>
      </c>
      <c r="AE488" s="134">
        <v>24</v>
      </c>
      <c r="AF488" s="134">
        <v>25</v>
      </c>
      <c r="AG488" s="134">
        <v>26</v>
      </c>
      <c r="AH488" s="134">
        <v>27</v>
      </c>
      <c r="AI488" s="134">
        <v>28</v>
      </c>
      <c r="AJ488" s="134">
        <v>29</v>
      </c>
      <c r="AK488" s="134">
        <v>30</v>
      </c>
      <c r="AL488" s="134">
        <v>31</v>
      </c>
      <c r="AM488" s="134">
        <v>32</v>
      </c>
      <c r="AN488" s="134">
        <v>33</v>
      </c>
      <c r="AO488" s="134">
        <v>34</v>
      </c>
      <c r="AP488" s="134">
        <v>35</v>
      </c>
      <c r="AQ488" s="134">
        <v>36</v>
      </c>
      <c r="AR488" s="134">
        <v>37</v>
      </c>
      <c r="AS488" s="134">
        <v>38</v>
      </c>
      <c r="AT488" s="134">
        <v>39</v>
      </c>
      <c r="AU488" s="134">
        <v>40</v>
      </c>
      <c r="AV488" s="134">
        <v>41</v>
      </c>
      <c r="AW488" s="134">
        <v>42</v>
      </c>
      <c r="AX488" s="134">
        <v>43</v>
      </c>
      <c r="AY488" s="134">
        <v>44</v>
      </c>
      <c r="AZ488" s="134">
        <v>45</v>
      </c>
      <c r="BA488" s="134">
        <v>46</v>
      </c>
      <c r="BB488" s="134">
        <v>47</v>
      </c>
      <c r="BC488" s="134">
        <v>48</v>
      </c>
      <c r="BD488" s="134">
        <v>49</v>
      </c>
      <c r="BE488" s="134">
        <v>50</v>
      </c>
      <c r="BF488" s="134">
        <v>51</v>
      </c>
      <c r="BG488" s="134">
        <v>52</v>
      </c>
      <c r="BH488" s="134">
        <v>53</v>
      </c>
      <c r="BI488" s="134">
        <v>54</v>
      </c>
      <c r="BJ488" s="134">
        <v>55</v>
      </c>
      <c r="BK488" s="134">
        <v>56</v>
      </c>
      <c r="BL488" s="134">
        <v>57</v>
      </c>
      <c r="BM488" s="134">
        <v>58</v>
      </c>
      <c r="BN488" s="134">
        <v>59</v>
      </c>
      <c r="BO488" s="134"/>
      <c r="BP488" s="134">
        <v>60</v>
      </c>
      <c r="BQ488" s="134">
        <v>61</v>
      </c>
      <c r="BR488" s="134">
        <v>62</v>
      </c>
      <c r="BS488" s="134">
        <v>63</v>
      </c>
      <c r="BT488" s="134">
        <v>64</v>
      </c>
      <c r="BU488" s="134">
        <v>65</v>
      </c>
      <c r="BV488" s="134">
        <v>66</v>
      </c>
      <c r="BW488" s="134">
        <v>67</v>
      </c>
      <c r="BX488" s="134">
        <v>68</v>
      </c>
      <c r="BY488" s="134">
        <v>69</v>
      </c>
      <c r="BZ488" s="134">
        <v>70</v>
      </c>
      <c r="CA488" s="134">
        <v>71</v>
      </c>
      <c r="CB488" s="134">
        <v>72</v>
      </c>
      <c r="CC488" s="134">
        <v>73</v>
      </c>
      <c r="CD488" s="134">
        <v>74</v>
      </c>
      <c r="CE488" s="134">
        <v>75</v>
      </c>
      <c r="CF488" s="134">
        <v>76</v>
      </c>
      <c r="CG488" s="134">
        <v>77</v>
      </c>
      <c r="CH488" s="134">
        <v>78</v>
      </c>
      <c r="CI488" s="134">
        <v>79</v>
      </c>
      <c r="CJ488" s="134">
        <v>80</v>
      </c>
      <c r="CK488" s="134">
        <v>81</v>
      </c>
      <c r="CL488" s="134">
        <v>82</v>
      </c>
      <c r="CM488" s="134">
        <v>83</v>
      </c>
      <c r="CN488" s="134">
        <v>84</v>
      </c>
      <c r="CO488" s="134">
        <v>85</v>
      </c>
      <c r="CP488" s="134">
        <v>86</v>
      </c>
      <c r="CQ488" s="134">
        <v>87</v>
      </c>
      <c r="CR488" s="134">
        <v>88</v>
      </c>
      <c r="CS488" s="134">
        <v>89</v>
      </c>
      <c r="CT488" s="134">
        <v>90</v>
      </c>
      <c r="CU488" s="134">
        <v>91</v>
      </c>
      <c r="CV488" s="134">
        <v>92</v>
      </c>
      <c r="CW488" s="134">
        <v>93</v>
      </c>
      <c r="CX488" s="134">
        <v>94</v>
      </c>
      <c r="CY488" s="134">
        <v>95</v>
      </c>
      <c r="CZ488" s="134">
        <v>96</v>
      </c>
      <c r="DA488" s="134">
        <v>97</v>
      </c>
      <c r="DB488" s="134">
        <v>98</v>
      </c>
      <c r="DC488" s="134">
        <v>99</v>
      </c>
      <c r="DD488" s="134">
        <v>100</v>
      </c>
      <c r="DE488" s="134">
        <v>101</v>
      </c>
      <c r="DF488" s="134">
        <v>102</v>
      </c>
      <c r="DG488" s="134">
        <v>103</v>
      </c>
      <c r="DH488" s="134">
        <v>104</v>
      </c>
      <c r="DI488" s="134">
        <v>105</v>
      </c>
      <c r="DJ488" s="134">
        <v>106</v>
      </c>
      <c r="DK488" s="134">
        <v>107</v>
      </c>
      <c r="DL488" s="134">
        <v>108</v>
      </c>
      <c r="DM488" s="134">
        <v>109</v>
      </c>
      <c r="DN488" s="134">
        <v>110</v>
      </c>
      <c r="DO488" s="134">
        <v>111</v>
      </c>
      <c r="DP488" s="134">
        <v>112</v>
      </c>
      <c r="DQ488" s="134">
        <v>113</v>
      </c>
      <c r="DR488" s="134">
        <v>114</v>
      </c>
      <c r="DS488" s="134">
        <v>115</v>
      </c>
      <c r="DT488" s="134">
        <v>116</v>
      </c>
      <c r="DU488" s="134">
        <v>117</v>
      </c>
      <c r="DV488" s="134">
        <v>118</v>
      </c>
      <c r="DW488" s="134">
        <v>119</v>
      </c>
      <c r="DX488" s="134">
        <v>120</v>
      </c>
      <c r="DY488" s="134">
        <v>121</v>
      </c>
      <c r="DZ488" s="134">
        <v>122</v>
      </c>
      <c r="EA488" s="134">
        <v>123</v>
      </c>
      <c r="EB488" s="134">
        <v>124</v>
      </c>
      <c r="EC488" s="134">
        <v>125</v>
      </c>
      <c r="ED488" s="134">
        <v>126</v>
      </c>
      <c r="EE488" s="134">
        <v>127</v>
      </c>
      <c r="EF488" s="134">
        <v>128</v>
      </c>
      <c r="EG488" s="134">
        <v>129</v>
      </c>
      <c r="EH488" s="134">
        <v>130</v>
      </c>
      <c r="EI488" s="134">
        <v>131</v>
      </c>
      <c r="EJ488" s="134">
        <v>132</v>
      </c>
      <c r="EK488" s="134">
        <v>133</v>
      </c>
      <c r="EL488" s="134">
        <v>134</v>
      </c>
      <c r="EM488" s="134">
        <v>135</v>
      </c>
      <c r="EN488" s="134">
        <v>136</v>
      </c>
      <c r="EO488" s="134">
        <v>137</v>
      </c>
      <c r="EP488" s="134">
        <v>138</v>
      </c>
      <c r="EQ488" s="134">
        <v>139</v>
      </c>
      <c r="ER488" s="134">
        <v>140</v>
      </c>
      <c r="ES488" s="134">
        <v>141</v>
      </c>
      <c r="ET488" s="134">
        <v>142</v>
      </c>
      <c r="EU488" s="134">
        <v>143</v>
      </c>
      <c r="EV488" s="134">
        <v>144</v>
      </c>
      <c r="EW488" s="134">
        <v>145</v>
      </c>
      <c r="EX488" s="134">
        <v>146</v>
      </c>
      <c r="EY488" s="134">
        <v>147</v>
      </c>
      <c r="EZ488" s="134">
        <v>148</v>
      </c>
      <c r="FA488" s="134">
        <v>149</v>
      </c>
      <c r="FB488" s="134">
        <v>150</v>
      </c>
      <c r="FC488" s="134">
        <v>151</v>
      </c>
      <c r="FD488" s="134">
        <v>152</v>
      </c>
      <c r="FE488" s="134">
        <v>153</v>
      </c>
      <c r="FF488" s="134">
        <v>154</v>
      </c>
      <c r="FG488" s="134">
        <v>155</v>
      </c>
      <c r="FH488" s="134">
        <v>156</v>
      </c>
      <c r="FI488" s="134">
        <v>157</v>
      </c>
      <c r="FJ488" s="134">
        <v>158</v>
      </c>
      <c r="FK488" s="134">
        <v>159</v>
      </c>
      <c r="FL488" s="134">
        <v>160</v>
      </c>
      <c r="FM488" s="134">
        <v>161</v>
      </c>
      <c r="FN488" s="134">
        <v>162</v>
      </c>
      <c r="FO488" s="134">
        <v>163</v>
      </c>
      <c r="FP488" s="134">
        <v>164</v>
      </c>
      <c r="FQ488" s="134">
        <v>165</v>
      </c>
      <c r="FR488" s="134">
        <v>166</v>
      </c>
      <c r="FS488" s="134">
        <v>167</v>
      </c>
      <c r="FT488" s="134">
        <v>168</v>
      </c>
      <c r="FU488" s="134">
        <v>169</v>
      </c>
      <c r="FV488" s="134">
        <v>170</v>
      </c>
      <c r="FW488" s="134">
        <v>171</v>
      </c>
      <c r="FX488" s="134">
        <v>172</v>
      </c>
      <c r="FY488" s="134">
        <v>173</v>
      </c>
      <c r="FZ488" s="134">
        <v>174</v>
      </c>
      <c r="GA488" s="134">
        <v>175</v>
      </c>
      <c r="GB488" s="134">
        <v>176</v>
      </c>
      <c r="GC488" s="134">
        <v>177</v>
      </c>
      <c r="GD488" s="134">
        <v>178</v>
      </c>
      <c r="GE488" s="134">
        <v>179</v>
      </c>
      <c r="GF488" s="134">
        <v>180</v>
      </c>
      <c r="GG488" s="134">
        <v>181</v>
      </c>
      <c r="GH488" s="134">
        <v>182</v>
      </c>
      <c r="GI488" s="134">
        <v>183</v>
      </c>
      <c r="GJ488" s="134">
        <v>184</v>
      </c>
      <c r="GK488" s="134">
        <v>185</v>
      </c>
      <c r="GL488" s="134">
        <v>186</v>
      </c>
      <c r="GM488" s="134">
        <v>187</v>
      </c>
      <c r="GN488" s="134">
        <v>188</v>
      </c>
      <c r="GO488" s="134">
        <v>189</v>
      </c>
      <c r="GP488" s="134">
        <v>190</v>
      </c>
      <c r="GQ488" s="134">
        <v>191</v>
      </c>
      <c r="GR488" s="134">
        <v>192</v>
      </c>
      <c r="GS488" s="134">
        <v>193</v>
      </c>
      <c r="GT488" s="134">
        <v>194</v>
      </c>
      <c r="GU488" s="134">
        <v>195</v>
      </c>
      <c r="GV488" s="134">
        <v>196</v>
      </c>
      <c r="GW488" s="134">
        <v>197</v>
      </c>
      <c r="GX488" s="134">
        <v>198</v>
      </c>
      <c r="GY488" s="134">
        <v>199</v>
      </c>
      <c r="GZ488" s="134">
        <v>200</v>
      </c>
      <c r="HA488" s="134">
        <v>201</v>
      </c>
      <c r="HB488" s="134">
        <v>202</v>
      </c>
      <c r="HC488" s="134">
        <v>203</v>
      </c>
      <c r="HD488" s="134">
        <v>204</v>
      </c>
      <c r="HE488" s="134">
        <v>205</v>
      </c>
      <c r="HF488" s="134">
        <v>206</v>
      </c>
      <c r="HG488" s="134">
        <v>207</v>
      </c>
      <c r="HH488" s="134">
        <v>208</v>
      </c>
      <c r="HI488" s="134">
        <v>209</v>
      </c>
      <c r="HJ488" s="134">
        <v>210</v>
      </c>
      <c r="HK488" s="134">
        <v>211</v>
      </c>
      <c r="HL488" s="134">
        <v>212</v>
      </c>
      <c r="HM488" s="134">
        <v>213</v>
      </c>
      <c r="HN488" s="134">
        <v>214</v>
      </c>
      <c r="HO488" s="134">
        <v>215</v>
      </c>
      <c r="HP488" s="134">
        <v>216</v>
      </c>
      <c r="HQ488" s="134">
        <v>217</v>
      </c>
      <c r="HR488" s="134">
        <v>218</v>
      </c>
      <c r="HS488" s="134">
        <v>219</v>
      </c>
      <c r="HT488" s="134">
        <v>220</v>
      </c>
      <c r="HU488" s="134">
        <v>221</v>
      </c>
      <c r="HV488" s="134">
        <v>222</v>
      </c>
      <c r="HW488" s="134">
        <v>223</v>
      </c>
      <c r="HX488" s="134">
        <v>224</v>
      </c>
      <c r="HY488" s="134">
        <v>225</v>
      </c>
      <c r="HZ488" s="134">
        <v>226</v>
      </c>
      <c r="IA488" s="134">
        <v>227</v>
      </c>
      <c r="IB488" s="134">
        <v>228</v>
      </c>
      <c r="IC488" s="134">
        <v>229</v>
      </c>
      <c r="ID488" s="134">
        <v>230</v>
      </c>
      <c r="IE488" s="134">
        <v>231</v>
      </c>
      <c r="IF488" s="134">
        <v>232</v>
      </c>
      <c r="IG488" s="134">
        <v>233</v>
      </c>
      <c r="IH488" s="134">
        <v>234</v>
      </c>
      <c r="II488" s="134">
        <v>235</v>
      </c>
      <c r="IJ488" s="134">
        <v>236</v>
      </c>
      <c r="IK488" s="134">
        <v>237</v>
      </c>
      <c r="IL488" s="134">
        <v>238</v>
      </c>
      <c r="IM488" s="134">
        <v>239</v>
      </c>
      <c r="IN488" s="134">
        <v>240</v>
      </c>
      <c r="IO488" s="134">
        <v>241</v>
      </c>
      <c r="IP488" s="134">
        <v>242</v>
      </c>
      <c r="IQ488" s="134">
        <v>243</v>
      </c>
      <c r="IR488" s="134">
        <v>244</v>
      </c>
      <c r="IS488" s="134">
        <v>245</v>
      </c>
      <c r="IT488" s="134">
        <v>246</v>
      </c>
      <c r="IU488" s="134">
        <v>247</v>
      </c>
      <c r="IV488" s="134">
        <v>248</v>
      </c>
      <c r="IW488" s="134">
        <v>249</v>
      </c>
      <c r="IX488" s="134">
        <v>250</v>
      </c>
      <c r="IY488" s="134">
        <v>251</v>
      </c>
      <c r="IZ488" s="134">
        <v>252</v>
      </c>
      <c r="JA488" s="134">
        <v>253</v>
      </c>
      <c r="JB488" s="134">
        <v>254</v>
      </c>
      <c r="JC488" s="134">
        <v>255</v>
      </c>
      <c r="JD488" s="134">
        <v>256</v>
      </c>
      <c r="JE488" s="134">
        <v>257</v>
      </c>
      <c r="JF488" s="134">
        <v>258</v>
      </c>
      <c r="JG488" s="134">
        <v>259</v>
      </c>
      <c r="JH488" s="134">
        <v>260</v>
      </c>
      <c r="JI488" s="134">
        <v>261</v>
      </c>
      <c r="JJ488" s="134">
        <v>262</v>
      </c>
      <c r="JK488" s="134">
        <v>263</v>
      </c>
      <c r="JL488" s="134">
        <v>264</v>
      </c>
      <c r="JM488" s="134">
        <v>265</v>
      </c>
      <c r="JN488" s="134">
        <v>266</v>
      </c>
      <c r="JO488" s="134">
        <v>267</v>
      </c>
      <c r="JP488" s="134">
        <v>268</v>
      </c>
      <c r="JQ488" s="134">
        <v>269</v>
      </c>
      <c r="JR488" s="134">
        <v>270</v>
      </c>
      <c r="JS488" s="134">
        <v>271</v>
      </c>
      <c r="JT488" s="134">
        <v>272</v>
      </c>
      <c r="JU488" s="134">
        <v>273</v>
      </c>
      <c r="JV488" s="134">
        <v>274</v>
      </c>
      <c r="JW488" s="134">
        <v>275</v>
      </c>
      <c r="JX488" s="134">
        <v>276</v>
      </c>
      <c r="JY488" s="134">
        <v>277</v>
      </c>
      <c r="JZ488" s="134">
        <v>278</v>
      </c>
      <c r="KA488" s="134">
        <v>279</v>
      </c>
      <c r="KB488" s="134">
        <v>280</v>
      </c>
      <c r="KC488" s="134">
        <v>281</v>
      </c>
      <c r="KD488" s="134">
        <v>282</v>
      </c>
      <c r="KE488" s="134">
        <v>283</v>
      </c>
      <c r="KF488" s="134">
        <v>284</v>
      </c>
      <c r="KG488" s="134">
        <v>285</v>
      </c>
      <c r="KH488" s="134">
        <v>286</v>
      </c>
      <c r="KI488" s="134">
        <v>287</v>
      </c>
      <c r="KJ488" s="134">
        <v>288</v>
      </c>
      <c r="KK488" s="134">
        <v>289</v>
      </c>
      <c r="KL488" s="134">
        <v>290</v>
      </c>
      <c r="KM488" s="134">
        <v>291</v>
      </c>
      <c r="KN488" s="134">
        <v>292</v>
      </c>
      <c r="KO488" s="134">
        <v>293</v>
      </c>
      <c r="KP488" s="134">
        <v>294</v>
      </c>
      <c r="KQ488" s="134">
        <v>295</v>
      </c>
      <c r="KR488" s="134">
        <v>296</v>
      </c>
      <c r="KS488" s="134">
        <v>297</v>
      </c>
      <c r="KT488" s="134">
        <v>298</v>
      </c>
      <c r="KU488" s="134">
        <v>299</v>
      </c>
      <c r="KV488" s="134">
        <v>300</v>
      </c>
      <c r="KW488" s="134">
        <v>301</v>
      </c>
      <c r="KX488" s="134">
        <v>302</v>
      </c>
      <c r="KY488" s="134">
        <v>303</v>
      </c>
      <c r="KZ488" s="134">
        <v>304</v>
      </c>
      <c r="LA488" s="134">
        <v>305</v>
      </c>
      <c r="LB488" s="134">
        <v>306</v>
      </c>
      <c r="LC488" s="134">
        <v>307</v>
      </c>
      <c r="LD488" s="134">
        <v>308</v>
      </c>
      <c r="LE488" s="134">
        <v>309</v>
      </c>
      <c r="LF488" s="134">
        <v>310</v>
      </c>
      <c r="LG488" s="134">
        <v>311</v>
      </c>
      <c r="LH488" s="134">
        <v>312</v>
      </c>
      <c r="LI488" s="134">
        <v>313</v>
      </c>
      <c r="LJ488" s="134">
        <v>314</v>
      </c>
      <c r="LK488" s="134">
        <v>315</v>
      </c>
      <c r="LL488" s="134">
        <v>316</v>
      </c>
      <c r="LM488" s="134">
        <v>317</v>
      </c>
      <c r="LN488" s="134">
        <v>318</v>
      </c>
      <c r="LO488" s="134">
        <v>319</v>
      </c>
      <c r="LP488" s="134">
        <v>320</v>
      </c>
      <c r="LQ488" s="134">
        <v>321</v>
      </c>
      <c r="LR488" s="134">
        <v>322</v>
      </c>
      <c r="LS488" s="134">
        <v>323</v>
      </c>
      <c r="LT488" s="134">
        <v>324</v>
      </c>
      <c r="LU488" s="134">
        <v>325</v>
      </c>
      <c r="LV488" s="134">
        <v>326</v>
      </c>
      <c r="LW488" s="134">
        <v>327</v>
      </c>
      <c r="LX488" s="134">
        <v>328</v>
      </c>
      <c r="LY488" s="134">
        <v>329</v>
      </c>
      <c r="LZ488" s="134">
        <v>330</v>
      </c>
      <c r="MA488" s="134">
        <v>331</v>
      </c>
      <c r="MB488" s="134">
        <v>332</v>
      </c>
      <c r="MC488" s="134">
        <v>333</v>
      </c>
      <c r="MD488" s="134">
        <v>334</v>
      </c>
      <c r="ME488" s="134">
        <v>335</v>
      </c>
      <c r="MF488" s="134">
        <v>336</v>
      </c>
      <c r="MG488" s="134">
        <v>337</v>
      </c>
      <c r="MH488" s="134">
        <v>338</v>
      </c>
      <c r="MI488" s="134">
        <v>339</v>
      </c>
      <c r="MJ488" s="134">
        <v>340</v>
      </c>
      <c r="MK488" s="134">
        <v>341</v>
      </c>
      <c r="ML488" s="134">
        <v>342</v>
      </c>
      <c r="MM488" s="134">
        <v>343</v>
      </c>
      <c r="MN488" s="134">
        <v>344</v>
      </c>
      <c r="MO488" s="134">
        <v>345</v>
      </c>
      <c r="MP488" s="134">
        <v>346</v>
      </c>
      <c r="MQ488" s="134">
        <v>347</v>
      </c>
      <c r="MR488" s="134">
        <v>348</v>
      </c>
      <c r="MS488" s="134">
        <v>349</v>
      </c>
      <c r="MT488" s="134">
        <v>350</v>
      </c>
      <c r="MU488" s="134">
        <v>351</v>
      </c>
      <c r="MV488" s="134">
        <v>352</v>
      </c>
      <c r="MW488" s="134">
        <v>353</v>
      </c>
      <c r="MX488" s="134">
        <v>354</v>
      </c>
      <c r="MY488" s="134">
        <v>355</v>
      </c>
      <c r="MZ488" s="134">
        <v>356</v>
      </c>
      <c r="NA488" s="134">
        <v>357</v>
      </c>
      <c r="NB488" s="134">
        <v>358</v>
      </c>
      <c r="NC488" s="134">
        <v>359</v>
      </c>
      <c r="ND488" s="134">
        <v>360</v>
      </c>
      <c r="NE488" s="134">
        <v>361</v>
      </c>
      <c r="NF488" s="134">
        <v>362</v>
      </c>
      <c r="NG488" s="134">
        <v>363</v>
      </c>
      <c r="NH488" s="134">
        <v>364</v>
      </c>
      <c r="NI488" s="134">
        <v>365</v>
      </c>
      <c r="NJ488" s="134"/>
    </row>
    <row r="1205" spans="495:506" x14ac:dyDescent="0.2">
      <c r="SA1205" s="164">
        <v>31</v>
      </c>
      <c r="SB1205" s="164">
        <v>28</v>
      </c>
      <c r="SC1205" s="164">
        <v>31</v>
      </c>
      <c r="SD1205" s="164">
        <v>30</v>
      </c>
      <c r="SE1205" s="164">
        <v>31</v>
      </c>
      <c r="SF1205" s="164">
        <v>30</v>
      </c>
      <c r="SG1205" s="164">
        <v>31</v>
      </c>
      <c r="SH1205" s="164">
        <v>31</v>
      </c>
      <c r="SI1205" s="164">
        <v>30</v>
      </c>
      <c r="SJ1205" s="164">
        <v>31</v>
      </c>
      <c r="SK1205" s="164">
        <v>30</v>
      </c>
      <c r="SL1205" s="164">
        <v>31</v>
      </c>
    </row>
  </sheetData>
  <autoFilter ref="A1:QQ486"/>
  <conditionalFormatting sqref="OU2:PF402 OU417:PF486 OU404:PF415">
    <cfRule type="containsErrors" dxfId="50" priority="68">
      <formula>ISERROR(OU2)</formula>
    </cfRule>
    <cfRule type="cellIs" dxfId="49" priority="69" operator="greaterThan">
      <formula>2</formula>
    </cfRule>
    <cfRule type="cellIs" dxfId="48" priority="70" operator="between">
      <formula>1.5</formula>
      <formula>2</formula>
    </cfRule>
    <cfRule type="cellIs" dxfId="47" priority="71" operator="between">
      <formula>1</formula>
      <formula>1.5</formula>
    </cfRule>
    <cfRule type="cellIs" dxfId="46" priority="72" operator="between">
      <formula>0.5</formula>
      <formula>1</formula>
    </cfRule>
    <cfRule type="cellIs" dxfId="45" priority="73" operator="between">
      <formula>-1</formula>
      <formula>-0.5</formula>
    </cfRule>
    <cfRule type="cellIs" dxfId="44" priority="74" operator="between">
      <formula>-1.5</formula>
      <formula>-1</formula>
    </cfRule>
    <cfRule type="cellIs" dxfId="43" priority="75" operator="between">
      <formula>-2</formula>
      <formula>-1.5</formula>
    </cfRule>
    <cfRule type="cellIs" dxfId="42" priority="76" operator="lessThan">
      <formula>-2</formula>
    </cfRule>
  </conditionalFormatting>
  <conditionalFormatting sqref="QE2:QP402 QE417:QP486 QE404:QP415">
    <cfRule type="cellIs" dxfId="41" priority="67" operator="greaterThan">
      <formula>0</formula>
    </cfRule>
  </conditionalFormatting>
  <conditionalFormatting sqref="OU416:PF416">
    <cfRule type="containsErrors" dxfId="40" priority="32">
      <formula>ISERROR(OU416)</formula>
    </cfRule>
    <cfRule type="cellIs" dxfId="39" priority="33" operator="greaterThan">
      <formula>2</formula>
    </cfRule>
    <cfRule type="cellIs" dxfId="38" priority="34" operator="between">
      <formula>1.5</formula>
      <formula>2</formula>
    </cfRule>
    <cfRule type="cellIs" dxfId="37" priority="35" operator="between">
      <formula>1</formula>
      <formula>1.5</formula>
    </cfRule>
    <cfRule type="cellIs" dxfId="36" priority="36" operator="between">
      <formula>0.5</formula>
      <formula>1</formula>
    </cfRule>
    <cfRule type="cellIs" dxfId="35" priority="37" operator="between">
      <formula>-1</formula>
      <formula>-0.5</formula>
    </cfRule>
    <cfRule type="cellIs" dxfId="34" priority="38" operator="between">
      <formula>-1.5</formula>
      <formula>-1</formula>
    </cfRule>
    <cfRule type="cellIs" dxfId="33" priority="39" operator="between">
      <formula>-2</formula>
      <formula>-1.5</formula>
    </cfRule>
    <cfRule type="cellIs" dxfId="32" priority="40" operator="lessThan">
      <formula>-2</formula>
    </cfRule>
  </conditionalFormatting>
  <conditionalFormatting sqref="QE416:QP416">
    <cfRule type="cellIs" dxfId="31" priority="31" operator="greaterThan">
      <formula>0</formula>
    </cfRule>
  </conditionalFormatting>
  <conditionalFormatting sqref="OU403:PF403">
    <cfRule type="containsErrors" dxfId="30" priority="14">
      <formula>ISERROR(OU403)</formula>
    </cfRule>
    <cfRule type="cellIs" dxfId="29" priority="15" operator="greaterThan">
      <formula>2</formula>
    </cfRule>
    <cfRule type="cellIs" dxfId="28" priority="16" operator="between">
      <formula>1.5</formula>
      <formula>2</formula>
    </cfRule>
    <cfRule type="cellIs" dxfId="27" priority="17" operator="between">
      <formula>1</formula>
      <formula>1.5</formula>
    </cfRule>
    <cfRule type="cellIs" dxfId="26" priority="18" operator="between">
      <formula>0.5</formula>
      <formula>1</formula>
    </cfRule>
    <cfRule type="cellIs" dxfId="25" priority="19" operator="between">
      <formula>-1</formula>
      <formula>-0.5</formula>
    </cfRule>
    <cfRule type="cellIs" dxfId="24" priority="20" operator="between">
      <formula>-1.5</formula>
      <formula>-1</formula>
    </cfRule>
    <cfRule type="cellIs" dxfId="23" priority="21" operator="between">
      <formula>-2</formula>
      <formula>-1.5</formula>
    </cfRule>
    <cfRule type="cellIs" dxfId="22" priority="22" operator="lessThan">
      <formula>-2</formula>
    </cfRule>
  </conditionalFormatting>
  <conditionalFormatting sqref="QE403:QP403">
    <cfRule type="cellIs" dxfId="21" priority="13" operator="greaterThan">
      <formula>0</formula>
    </cfRule>
  </conditionalFormatting>
  <conditionalFormatting sqref="H2:NI486">
    <cfRule type="cellIs" dxfId="20" priority="2" operator="between">
      <formula>0</formula>
      <formula>5</formula>
    </cfRule>
    <cfRule type="cellIs" dxfId="19" priority="3" operator="lessThanOrEqual">
      <formula>0</formula>
    </cfRule>
    <cfRule type="cellIs" dxfId="18" priority="5" operator="greaterThan">
      <formula>65534</formula>
    </cfRule>
  </conditionalFormatting>
  <conditionalFormatting sqref="NJ2:NV486">
    <cfRule type="cellIs" dxfId="17" priority="1" operator="lessThan">
      <formula>0.5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Q280"/>
  <sheetViews>
    <sheetView topLeftCell="AH1" zoomScale="85" zoomScaleNormal="85" workbookViewId="0">
      <pane xSplit="1" ySplit="1" topLeftCell="AI2" activePane="bottomRight" state="frozen"/>
      <selection activeCell="AH1" sqref="AH1"/>
      <selection pane="topRight" activeCell="AI1" sqref="AI1"/>
      <selection pane="bottomLeft" activeCell="AH2" sqref="AH2"/>
      <selection pane="bottom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33" width="4.625" style="9" customWidth="1"/>
    <col min="34" max="34" width="2.625" style="9" customWidth="1"/>
    <col min="35" max="35" width="12.625" style="9" customWidth="1"/>
    <col min="36" max="36" width="2.625" style="9" customWidth="1"/>
    <col min="37" max="37" width="70.875" style="63" customWidth="1"/>
    <col min="38" max="38" width="2.625" style="63" customWidth="1"/>
    <col min="39" max="39" width="70.875" style="63" customWidth="1"/>
    <col min="40" max="40" width="2.625" style="63" customWidth="1"/>
    <col min="41" max="41" width="70.875" style="63" customWidth="1"/>
    <col min="42" max="16384" width="10.625" style="9"/>
  </cols>
  <sheetData>
    <row r="1" spans="1:43" s="8" customFormat="1" ht="15.75" customHeight="1" thickBot="1" x14ac:dyDescent="0.25">
      <c r="A1" s="13">
        <v>47075010</v>
      </c>
      <c r="B1" s="113">
        <f>+AI2</f>
        <v>21205790</v>
      </c>
      <c r="C1" s="113">
        <v>1</v>
      </c>
      <c r="D1" s="113">
        <v>2</v>
      </c>
      <c r="E1" s="113">
        <v>3</v>
      </c>
      <c r="F1" s="113">
        <v>4</v>
      </c>
      <c r="G1" s="113">
        <v>5</v>
      </c>
      <c r="H1" s="113">
        <v>6</v>
      </c>
      <c r="I1" s="113">
        <v>7</v>
      </c>
      <c r="J1" s="113">
        <v>8</v>
      </c>
      <c r="K1" s="113">
        <v>9</v>
      </c>
      <c r="L1" s="113">
        <v>10</v>
      </c>
      <c r="M1" s="113">
        <v>11</v>
      </c>
      <c r="N1" s="113">
        <v>12</v>
      </c>
      <c r="O1" s="113">
        <v>13</v>
      </c>
      <c r="P1" s="113">
        <v>14</v>
      </c>
      <c r="Q1" s="113">
        <v>15</v>
      </c>
      <c r="R1" s="113">
        <v>16</v>
      </c>
      <c r="S1" s="113">
        <v>17</v>
      </c>
      <c r="T1" s="113">
        <v>18</v>
      </c>
      <c r="U1" s="113">
        <v>19</v>
      </c>
      <c r="V1" s="113">
        <v>20</v>
      </c>
      <c r="W1" s="113">
        <v>21</v>
      </c>
      <c r="X1" s="113">
        <v>22</v>
      </c>
      <c r="Y1" s="113">
        <v>23</v>
      </c>
      <c r="Z1" s="113">
        <v>24</v>
      </c>
      <c r="AA1" s="113">
        <v>25</v>
      </c>
      <c r="AB1" s="113">
        <v>26</v>
      </c>
      <c r="AC1" s="113">
        <v>27</v>
      </c>
      <c r="AD1" s="113">
        <v>28</v>
      </c>
      <c r="AE1" s="113">
        <v>29</v>
      </c>
      <c r="AF1" s="113">
        <v>30</v>
      </c>
      <c r="AG1" s="113">
        <v>31</v>
      </c>
      <c r="AH1" s="81"/>
      <c r="AI1" s="82"/>
      <c r="AJ1" s="82"/>
      <c r="AK1" s="81"/>
      <c r="AL1" s="81"/>
      <c r="AM1" s="81"/>
      <c r="AN1" s="81"/>
      <c r="AO1" s="81"/>
      <c r="AP1" s="82"/>
      <c r="AQ1" s="82"/>
    </row>
    <row r="2" spans="1:43" ht="15.75" customHeight="1" thickBot="1" x14ac:dyDescent="0.25">
      <c r="A2" s="13">
        <v>48015010</v>
      </c>
      <c r="B2" s="138" t="s">
        <v>293</v>
      </c>
      <c r="C2" s="139">
        <f>+IF(VLOOKUP($B$1,TMIN_2019!$A$2:$QD$487,7+C$1,FALSE)&lt;65535,VLOOKUP($B$1,TMIN_2019!$A$2:$QD$487,7+C$1,FALSE),NA())</f>
        <v>6.4</v>
      </c>
      <c r="D2" s="139">
        <f>+IF(VLOOKUP($B$1,TMIN_2019!$A$2:$QD$487,7+D$1,FALSE)&lt;65535,VLOOKUP($B$1,TMIN_2019!$A$2:$QD$487,7+D$1,FALSE),NA())</f>
        <v>6.3</v>
      </c>
      <c r="E2" s="139">
        <f>+IF(VLOOKUP($B$1,TMIN_2019!$A$2:$QD$487,7+E$1,FALSE)&lt;65535,VLOOKUP($B$1,TMIN_2019!$A$2:$QD$487,7+E$1,FALSE),NA())</f>
        <v>7.2</v>
      </c>
      <c r="F2" s="139">
        <f>+IF(VLOOKUP($B$1,TMIN_2019!$A$2:$QD$487,7+F$1,FALSE)&lt;65535,VLOOKUP($B$1,TMIN_2019!$A$2:$QD$487,7+F$1,FALSE),NA())</f>
        <v>6.3</v>
      </c>
      <c r="G2" s="139">
        <f>+IF(VLOOKUP($B$1,TMIN_2019!$A$2:$QD$487,7+G$1,FALSE)&lt;65535,VLOOKUP($B$1,TMIN_2019!$A$2:$QD$487,7+G$1,FALSE),NA())</f>
        <v>2.2999999999999998</v>
      </c>
      <c r="H2" s="139">
        <f>+IF(VLOOKUP($B$1,TMIN_2019!$A$2:$QD$487,7+H$1,FALSE)&lt;65535,VLOOKUP($B$1,TMIN_2019!$A$2:$QD$487,7+H$1,FALSE),NA())</f>
        <v>7.6</v>
      </c>
      <c r="I2" s="139">
        <f>+IF(VLOOKUP($B$1,TMIN_2019!$A$2:$QD$487,7+I$1,FALSE)&lt;65535,VLOOKUP($B$1,TMIN_2019!$A$2:$QD$487,7+I$1,FALSE),NA())</f>
        <v>8.5</v>
      </c>
      <c r="J2" s="139">
        <f>+IF(VLOOKUP($B$1,TMIN_2019!$A$2:$QD$487,7+J$1,FALSE)&lt;65535,VLOOKUP($B$1,TMIN_2019!$A$2:$QD$487,7+J$1,FALSE),NA())</f>
        <v>5.8</v>
      </c>
      <c r="K2" s="139">
        <f>+IF(VLOOKUP($B$1,TMIN_2019!$A$2:$QD$487,7+K$1,FALSE)&lt;65535,VLOOKUP($B$1,TMIN_2019!$A$2:$QD$487,7+K$1,FALSE),NA())</f>
        <v>7.6</v>
      </c>
      <c r="L2" s="139">
        <f>+IF(VLOOKUP($B$1,TMIN_2019!$A$2:$QD$487,7+L$1,FALSE)&lt;65535,VLOOKUP($B$1,TMIN_2019!$A$2:$QD$487,7+L$1,FALSE),NA())</f>
        <v>11.2</v>
      </c>
      <c r="M2" s="139">
        <f>+IF(VLOOKUP($B$1,TMIN_2019!$A$2:$QD$487,7+M$1,FALSE)&lt;65535,VLOOKUP($B$1,TMIN_2019!$A$2:$QD$487,7+M$1,FALSE),NA())</f>
        <v>10.7</v>
      </c>
      <c r="N2" s="139">
        <f>+IF(VLOOKUP($B$1,TMIN_2019!$A$2:$QD$487,7+N$1,FALSE)&lt;65535,VLOOKUP($B$1,TMIN_2019!$A$2:$QD$487,7+N$1,FALSE),NA())</f>
        <v>6</v>
      </c>
      <c r="O2" s="139">
        <f>+IF(VLOOKUP($B$1,TMIN_2019!$A$2:$QD$487,7+O$1,FALSE)&lt;65535,VLOOKUP($B$1,TMIN_2019!$A$2:$QD$487,7+O$1,FALSE),NA())</f>
        <v>8.8000000000000007</v>
      </c>
      <c r="P2" s="139">
        <f>+IF(VLOOKUP($B$1,TMIN_2019!$A$2:$QD$487,7+P$1,FALSE)&lt;65535,VLOOKUP($B$1,TMIN_2019!$A$2:$QD$487,7+P$1,FALSE),NA())</f>
        <v>11.1</v>
      </c>
      <c r="Q2" s="139">
        <f>+IF(VLOOKUP($B$1,TMIN_2019!$A$2:$QD$487,7+Q$1,FALSE)&lt;65535,VLOOKUP($B$1,TMIN_2019!$A$2:$QD$487,7+Q$1,FALSE),NA())</f>
        <v>7.8</v>
      </c>
      <c r="R2" s="139">
        <f>+IF(VLOOKUP($B$1,TMIN_2019!$A$2:$QD$487,7+R$1,FALSE)&lt;65535,VLOOKUP($B$1,TMIN_2019!$A$2:$QD$487,7+R$1,FALSE),NA())</f>
        <v>7.8</v>
      </c>
      <c r="S2" s="139">
        <f>+IF(VLOOKUP($B$1,TMIN_2019!$A$2:$QD$487,7+S$1,FALSE)&lt;65535,VLOOKUP($B$1,TMIN_2019!$A$2:$QD$487,7+S$1,FALSE),NA())</f>
        <v>8.4</v>
      </c>
      <c r="T2" s="139">
        <f>+IF(VLOOKUP($B$1,TMIN_2019!$A$2:$QD$487,7+T$1,FALSE)&lt;65535,VLOOKUP($B$1,TMIN_2019!$A$2:$QD$487,7+T$1,FALSE),NA())</f>
        <v>7.9</v>
      </c>
      <c r="U2" s="139">
        <f>+IF(VLOOKUP($B$1,TMIN_2019!$A$2:$QD$487,7+U$1,FALSE)&lt;65535,VLOOKUP($B$1,TMIN_2019!$A$2:$QD$487,7+U$1,FALSE),NA())</f>
        <v>9.9</v>
      </c>
      <c r="V2" s="139">
        <f>+IF(VLOOKUP($B$1,TMIN_2019!$A$2:$QD$487,7+V$1,FALSE)&lt;65535,VLOOKUP($B$1,TMIN_2019!$A$2:$QD$487,7+V$1,FALSE),NA())</f>
        <v>10.1</v>
      </c>
      <c r="W2" s="139">
        <f>+IF(VLOOKUP($B$1,TMIN_2019!$A$2:$QD$487,7+W$1,FALSE)&lt;65535,VLOOKUP($B$1,TMIN_2019!$A$2:$QD$487,7+W$1,FALSE),NA())</f>
        <v>6.3</v>
      </c>
      <c r="X2" s="139">
        <f>+IF(VLOOKUP($B$1,TMIN_2019!$A$2:$QD$487,7+X$1,FALSE)&lt;65535,VLOOKUP($B$1,TMIN_2019!$A$2:$QD$487,7+X$1,FALSE),NA())</f>
        <v>9.1</v>
      </c>
      <c r="Y2" s="139">
        <f>+IF(VLOOKUP($B$1,TMIN_2019!$A$2:$QD$487,7+Y$1,FALSE)&lt;65535,VLOOKUP($B$1,TMIN_2019!$A$2:$QD$487,7+Y$1,FALSE),NA())</f>
        <v>11.2</v>
      </c>
      <c r="Z2" s="139">
        <f>+IF(VLOOKUP($B$1,TMIN_2019!$A$2:$QD$487,7+Z$1,FALSE)&lt;65535,VLOOKUP($B$1,TMIN_2019!$A$2:$QD$487,7+Z$1,FALSE),NA())</f>
        <v>12.3</v>
      </c>
      <c r="AA2" s="139">
        <f>+IF(VLOOKUP($B$1,TMIN_2019!$A$2:$QD$487,7+AA$1,FALSE)&lt;65535,VLOOKUP($B$1,TMIN_2019!$A$2:$QD$487,7+AA$1,FALSE),NA())</f>
        <v>8.3000000000000007</v>
      </c>
      <c r="AB2" s="139">
        <f>+IF(VLOOKUP($B$1,TMIN_2019!$A$2:$QD$487,7+AB$1,FALSE)&lt;65535,VLOOKUP($B$1,TMIN_2019!$A$2:$QD$487,7+AB$1,FALSE),NA())</f>
        <v>6.8</v>
      </c>
      <c r="AC2" s="139">
        <f>+IF(VLOOKUP($B$1,TMIN_2019!$A$2:$QD$487,7+AC$1,FALSE)&lt;65535,VLOOKUP($B$1,TMIN_2019!$A$2:$QD$487,7+AC$1,FALSE),NA())</f>
        <v>6.6</v>
      </c>
      <c r="AD2" s="139">
        <f>+IF(VLOOKUP($B$1,TMIN_2019!$A$2:$QD$487,7+AD$1,FALSE)&lt;65535,VLOOKUP($B$1,TMIN_2019!$A$2:$QD$487,7+AD$1,FALSE),NA())</f>
        <v>6.6</v>
      </c>
      <c r="AE2" s="139">
        <f>+IF(VLOOKUP($B$1,TMIN_2019!$A$2:$QD$487,7+AE$1,FALSE)&lt;65535,VLOOKUP($B$1,TMIN_2019!$A$2:$QD$487,7+AE$1,FALSE),NA())</f>
        <v>10.9</v>
      </c>
      <c r="AF2" s="139">
        <f>+IF(VLOOKUP($B$1,TMIN_2019!$A$2:$QD$487,7+AF$1,FALSE)&lt;65535,VLOOKUP($B$1,TMIN_2019!$A$2:$QD$487,7+AF$1,FALSE),NA())</f>
        <v>4</v>
      </c>
      <c r="AG2" s="139">
        <f>+IF(VLOOKUP($B$1,TMIN_2019!$A$2:$QD$487,7+AG$1,FALSE)&lt;65535,VLOOKUP($B$1,TMIN_2019!$A$2:$QD$487,7+AG$1,FALSE),NA())</f>
        <v>6.3</v>
      </c>
      <c r="AH2" s="83"/>
      <c r="AI2" s="15">
        <v>21205790</v>
      </c>
      <c r="AJ2" s="84"/>
      <c r="AK2" s="85" t="str">
        <f>+CONCATENATE(VLOOKUP($AI$2,TMIN_2019!$A$2:$G$486,6,FALSE)," - ",VLOOKUP($AI$2,TMIN_2019!$A$2:$G$486,7,FALSE),CHAR(10)," [",VLOOKUP($AI$2,TMIN_2019!$A$2:$G$486,5,FALSE),"] | ",VLOOKUP($AI$2,TMIN_2019!$A$2:$G$486,4,FALSE)," msnm")</f>
        <v>BOGOTÁ - BOGOTÁ D.C.
 [APTO ELDORADO] | 2547 msnm</v>
      </c>
      <c r="AL2" s="86"/>
      <c r="AM2" s="85" t="str">
        <f>+AK2</f>
        <v>BOGOTÁ - BOGOTÁ D.C.
 [APTO ELDORADO] | 2547 msnm</v>
      </c>
      <c r="AN2" s="86"/>
      <c r="AO2" s="85" t="str">
        <f>+AK2</f>
        <v>BOGOTÁ - BOGOTÁ D.C.
 [APTO ELDORADO] | 2547 msnm</v>
      </c>
      <c r="AP2" s="84"/>
      <c r="AQ2" s="84"/>
    </row>
    <row r="3" spans="1:43" ht="15.75" customHeight="1" x14ac:dyDescent="0.2">
      <c r="A3" s="13">
        <v>11115020</v>
      </c>
      <c r="B3" s="138" t="s">
        <v>294</v>
      </c>
      <c r="C3" s="139">
        <f>+IF(VLOOKUP($B$1,TMIN_2019!$A$2:$QD$487,38+C$1,FALSE)&lt;65535,VLOOKUP($B$1,TMIN_2019!$A$2:$QD$487,38+C$1,FALSE),NA())</f>
        <v>10.8</v>
      </c>
      <c r="D3" s="139">
        <f>+IF(VLOOKUP($B$1,TMIN_2019!$A$2:$QD$487,38+D$1,FALSE)&lt;65535,VLOOKUP($B$1,TMIN_2019!$A$2:$QD$487,38+D$1,FALSE),NA())</f>
        <v>10.7</v>
      </c>
      <c r="E3" s="139">
        <f>+IF(VLOOKUP($B$1,TMIN_2019!$A$2:$QD$487,38+E$1,FALSE)&lt;65535,VLOOKUP($B$1,TMIN_2019!$A$2:$QD$487,38+E$1,FALSE),NA())</f>
        <v>7</v>
      </c>
      <c r="F3" s="139">
        <f>+IF(VLOOKUP($B$1,TMIN_2019!$A$2:$QD$487,38+F$1,FALSE)&lt;65535,VLOOKUP($B$1,TMIN_2019!$A$2:$QD$487,38+F$1,FALSE),NA())</f>
        <v>5.6</v>
      </c>
      <c r="G3" s="139">
        <f>+IF(VLOOKUP($B$1,TMIN_2019!$A$2:$QD$487,38+G$1,FALSE)&lt;65535,VLOOKUP($B$1,TMIN_2019!$A$2:$QD$487,38+G$1,FALSE),NA())</f>
        <v>9.5</v>
      </c>
      <c r="H3" s="139">
        <f>+IF(VLOOKUP($B$1,TMIN_2019!$A$2:$QD$487,38+H$1,FALSE)&lt;65535,VLOOKUP($B$1,TMIN_2019!$A$2:$QD$487,38+H$1,FALSE),NA())</f>
        <v>7</v>
      </c>
      <c r="I3" s="139">
        <f>+IF(VLOOKUP($B$1,TMIN_2019!$A$2:$QD$487,38+I$1,FALSE)&lt;65535,VLOOKUP($B$1,TMIN_2019!$A$2:$QD$487,38+I$1,FALSE),NA())</f>
        <v>9.8000000000000007</v>
      </c>
      <c r="J3" s="139">
        <f>+IF(VLOOKUP($B$1,TMIN_2019!$A$2:$QD$487,38+J$1,FALSE)&lt;65535,VLOOKUP($B$1,TMIN_2019!$A$2:$QD$487,38+J$1,FALSE),NA())</f>
        <v>11.4</v>
      </c>
      <c r="K3" s="139">
        <f>+IF(VLOOKUP($B$1,TMIN_2019!$A$2:$QD$487,38+K$1,FALSE)&lt;65535,VLOOKUP($B$1,TMIN_2019!$A$2:$QD$487,38+K$1,FALSE),NA())</f>
        <v>11.8</v>
      </c>
      <c r="L3" s="139">
        <f>+IF(VLOOKUP($B$1,TMIN_2019!$A$2:$QD$487,38+L$1,FALSE)&lt;65535,VLOOKUP($B$1,TMIN_2019!$A$2:$QD$487,38+L$1,FALSE),NA())</f>
        <v>5.4</v>
      </c>
      <c r="M3" s="139">
        <f>+IF(VLOOKUP($B$1,TMIN_2019!$A$2:$QD$487,38+M$1,FALSE)&lt;65535,VLOOKUP($B$1,TMIN_2019!$A$2:$QD$487,38+M$1,FALSE),NA())</f>
        <v>8.5</v>
      </c>
      <c r="N3" s="139">
        <f>+IF(VLOOKUP($B$1,TMIN_2019!$A$2:$QD$487,38+N$1,FALSE)&lt;65535,VLOOKUP($B$1,TMIN_2019!$A$2:$QD$487,38+N$1,FALSE),NA())</f>
        <v>6.5</v>
      </c>
      <c r="O3" s="139">
        <f>+IF(VLOOKUP($B$1,TMIN_2019!$A$2:$QD$487,38+O$1,FALSE)&lt;65535,VLOOKUP($B$1,TMIN_2019!$A$2:$QD$487,38+O$1,FALSE),NA())</f>
        <v>5.0999999999999996</v>
      </c>
      <c r="P3" s="139">
        <f>+IF(VLOOKUP($B$1,TMIN_2019!$A$2:$QD$487,38+P$1,FALSE)&lt;65535,VLOOKUP($B$1,TMIN_2019!$A$2:$QD$487,38+P$1,FALSE),NA())</f>
        <v>7.8</v>
      </c>
      <c r="Q3" s="139">
        <f>+IF(VLOOKUP($B$1,TMIN_2019!$A$2:$QD$487,38+Q$1,FALSE)&lt;65535,VLOOKUP($B$1,TMIN_2019!$A$2:$QD$487,38+Q$1,FALSE),NA())</f>
        <v>4.9000000000000004</v>
      </c>
      <c r="R3" s="139">
        <f>+IF(VLOOKUP($B$1,TMIN_2019!$A$2:$QD$487,38+R$1,FALSE)&lt;65535,VLOOKUP($B$1,TMIN_2019!$A$2:$QD$487,38+R$1,FALSE),NA())</f>
        <v>10</v>
      </c>
      <c r="S3" s="139">
        <f>+IF(VLOOKUP($B$1,TMIN_2019!$A$2:$QD$487,38+S$1,FALSE)&lt;65535,VLOOKUP($B$1,TMIN_2019!$A$2:$QD$487,38+S$1,FALSE),NA())</f>
        <v>9.1999999999999993</v>
      </c>
      <c r="T3" s="139">
        <f>+IF(VLOOKUP($B$1,TMIN_2019!$A$2:$QD$487,38+T$1,FALSE)&lt;65535,VLOOKUP($B$1,TMIN_2019!$A$2:$QD$487,38+T$1,FALSE),NA())</f>
        <v>11.9</v>
      </c>
      <c r="U3" s="139">
        <f>+IF(VLOOKUP($B$1,TMIN_2019!$A$2:$QD$487,38+U$1,FALSE)&lt;65535,VLOOKUP($B$1,TMIN_2019!$A$2:$QD$487,38+U$1,FALSE),NA())</f>
        <v>10.3</v>
      </c>
      <c r="V3" s="139">
        <f>+IF(VLOOKUP($B$1,TMIN_2019!$A$2:$QD$487,38+V$1,FALSE)&lt;65535,VLOOKUP($B$1,TMIN_2019!$A$2:$QD$487,38+V$1,FALSE),NA())</f>
        <v>11.6</v>
      </c>
      <c r="W3" s="139">
        <f>+IF(VLOOKUP($B$1,TMIN_2019!$A$2:$QD$487,38+W$1,FALSE)&lt;65535,VLOOKUP($B$1,TMIN_2019!$A$2:$QD$487,38+W$1,FALSE),NA())</f>
        <v>8.6999999999999993</v>
      </c>
      <c r="X3" s="139">
        <f>+IF(VLOOKUP($B$1,TMIN_2019!$A$2:$QD$487,38+X$1,FALSE)&lt;65535,VLOOKUP($B$1,TMIN_2019!$A$2:$QD$487,38+X$1,FALSE),NA())</f>
        <v>6.1</v>
      </c>
      <c r="Y3" s="139">
        <f>+IF(VLOOKUP($B$1,TMIN_2019!$A$2:$QD$487,38+Y$1,FALSE)&lt;65535,VLOOKUP($B$1,TMIN_2019!$A$2:$QD$487,38+Y$1,FALSE),NA())</f>
        <v>7.6</v>
      </c>
      <c r="Z3" s="139">
        <f>+IF(VLOOKUP($B$1,TMIN_2019!$A$2:$QD$487,38+Z$1,FALSE)&lt;65535,VLOOKUP($B$1,TMIN_2019!$A$2:$QD$487,38+Z$1,FALSE),NA())</f>
        <v>12</v>
      </c>
      <c r="AA3" s="139">
        <f>+IF(VLOOKUP($B$1,TMIN_2019!$A$2:$QD$487,38+AA$1,FALSE)&lt;65535,VLOOKUP($B$1,TMIN_2019!$A$2:$QD$487,38+AA$1,FALSE),NA())</f>
        <v>12.3</v>
      </c>
      <c r="AB3" s="139">
        <f>+IF(VLOOKUP($B$1,TMIN_2019!$A$2:$QD$487,38+AB$1,FALSE)&lt;65535,VLOOKUP($B$1,TMIN_2019!$A$2:$QD$487,38+AB$1,FALSE),NA())</f>
        <v>8.6999999999999993</v>
      </c>
      <c r="AC3" s="139">
        <f>+IF(VLOOKUP($B$1,TMIN_2019!$A$2:$QD$487,38+AC$1,FALSE)&lt;65535,VLOOKUP($B$1,TMIN_2019!$A$2:$QD$487,38+AC$1,FALSE),NA())</f>
        <v>10.8</v>
      </c>
      <c r="AD3" s="139">
        <f>+IF(VLOOKUP($B$1,TMIN_2019!$A$2:$QD$487,38+AD$1,FALSE)&lt;65535,VLOOKUP($B$1,TMIN_2019!$A$2:$QD$487,38+AD$1,FALSE),NA())</f>
        <v>10.6</v>
      </c>
      <c r="AE3" s="139" t="e">
        <f>+IF(ISBLANK(+VLOOKUP($B$1,TMIN_2019!$A$2:$QD$486,38+AE$1,FALSE))=FALSE,+VLOOKUP($B$1,TMIN_2019!$A$2:$QD$486,38+AE$1,FALSE),NA())</f>
        <v>#N/A</v>
      </c>
      <c r="AF3" s="139" t="e">
        <f>+NA()</f>
        <v>#N/A</v>
      </c>
      <c r="AG3" s="139" t="e">
        <f>+NA()</f>
        <v>#N/A</v>
      </c>
      <c r="AH3" s="83"/>
      <c r="AI3" s="87">
        <f t="array" ref="AI3">+IF((ROUNDUP(MAX(IF(ISERROR($C$2:$AG$37)=FALSE,$C$2:$AG$37,"")),0))-MAX(IF(ISERROR($C$2:$AG$37)=FALSE,$C$2:$AG$37,""))&gt;0.5,(ROUNDUP(MAX(IF(ISERROR($C$2:$AG$37)=FALSE,$C$2:$AG$37,"")),0)),(ROUNDUP(MAX(IF(ISERROR($C$2:$AG$37)=FALSE,$C$2:$AG$37,"")),0))+1)</f>
        <v>14</v>
      </c>
      <c r="AJ3" s="84"/>
      <c r="AK3" s="86"/>
      <c r="AL3" s="86"/>
      <c r="AM3" s="86"/>
      <c r="AN3" s="86"/>
      <c r="AO3" s="86"/>
      <c r="AP3" s="84"/>
      <c r="AQ3" s="84"/>
    </row>
    <row r="4" spans="1:43" ht="15.75" customHeight="1" thickBot="1" x14ac:dyDescent="0.25">
      <c r="A4" s="13">
        <v>12015020</v>
      </c>
      <c r="B4" s="138" t="s">
        <v>295</v>
      </c>
      <c r="C4" s="139">
        <f>+IF(VLOOKUP($B$1,TMIN_2019!$A$2:$QD$487,67+C$1,FALSE)&lt;65535,VLOOKUP($B$1,TMIN_2019!$A$2:$QD$487,67+C$1,FALSE),NA())</f>
        <v>9.8000000000000007</v>
      </c>
      <c r="D4" s="139">
        <f>+IF(VLOOKUP($B$1,TMIN_2019!$A$2:$QD$487,67+D$1,FALSE)&lt;65535,VLOOKUP($B$1,TMIN_2019!$A$2:$QD$487,67+D$1,FALSE),NA())</f>
        <v>9.6</v>
      </c>
      <c r="E4" s="139">
        <f>+IF(VLOOKUP($B$1,TMIN_2019!$A$2:$QD$487,67+E$1,FALSE)&lt;65535,VLOOKUP($B$1,TMIN_2019!$A$2:$QD$487,67+E$1,FALSE),NA())</f>
        <v>10</v>
      </c>
      <c r="F4" s="139">
        <f>+IF(VLOOKUP($B$1,TMIN_2019!$A$2:$QD$487,67+F$1,FALSE)&lt;65535,VLOOKUP($B$1,TMIN_2019!$A$2:$QD$487,67+F$1,FALSE),NA())</f>
        <v>9.3000000000000007</v>
      </c>
      <c r="G4" s="139">
        <f>+IF(VLOOKUP($B$1,TMIN_2019!$A$2:$QD$487,67+G$1,FALSE)&lt;65535,VLOOKUP($B$1,TMIN_2019!$A$2:$QD$487,67+G$1,FALSE),NA())</f>
        <v>9.3000000000000007</v>
      </c>
      <c r="H4" s="139">
        <f>+IF(VLOOKUP($B$1,TMIN_2019!$A$2:$QD$487,67+H$1,FALSE)&lt;65535,VLOOKUP($B$1,TMIN_2019!$A$2:$QD$487,67+H$1,FALSE),NA())</f>
        <v>10.5</v>
      </c>
      <c r="I4" s="139">
        <f>+IF(VLOOKUP($B$1,TMIN_2019!$A$2:$QD$487,67+I$1,FALSE)&lt;65535,VLOOKUP($B$1,TMIN_2019!$A$2:$QD$487,67+I$1,FALSE),NA())</f>
        <v>10.1</v>
      </c>
      <c r="J4" s="139">
        <f>+IF(VLOOKUP($B$1,TMIN_2019!$A$2:$QD$487,67+J$1,FALSE)&lt;65535,VLOOKUP($B$1,TMIN_2019!$A$2:$QD$487,67+J$1,FALSE),NA())</f>
        <v>9.4</v>
      </c>
      <c r="K4" s="139">
        <f>+IF(VLOOKUP($B$1,TMIN_2019!$A$2:$QD$487,67+K$1,FALSE)&lt;65535,VLOOKUP($B$1,TMIN_2019!$A$2:$QD$487,67+K$1,FALSE),NA())</f>
        <v>11.1</v>
      </c>
      <c r="L4" s="139">
        <f>+IF(VLOOKUP($B$1,TMIN_2019!$A$2:$QD$487,67+L$1,FALSE)&lt;65535,VLOOKUP($B$1,TMIN_2019!$A$2:$QD$487,67+L$1,FALSE),NA())</f>
        <v>11.1</v>
      </c>
      <c r="M4" s="139">
        <f>+IF(VLOOKUP($B$1,TMIN_2019!$A$2:$QD$487,67+M$1,FALSE)&lt;65535,VLOOKUP($B$1,TMIN_2019!$A$2:$QD$487,67+M$1,FALSE),NA())</f>
        <v>12.4</v>
      </c>
      <c r="N4" s="139">
        <f>+IF(VLOOKUP($B$1,TMIN_2019!$A$2:$QD$487,67+N$1,FALSE)&lt;65535,VLOOKUP($B$1,TMIN_2019!$A$2:$QD$487,67+N$1,FALSE),NA())</f>
        <v>12.5</v>
      </c>
      <c r="O4" s="139">
        <f>+IF(VLOOKUP($B$1,TMIN_2019!$A$2:$QD$487,67+O$1,FALSE)&lt;65535,VLOOKUP($B$1,TMIN_2019!$A$2:$QD$487,67+O$1,FALSE),NA())</f>
        <v>12.3</v>
      </c>
      <c r="P4" s="139">
        <f>+IF(VLOOKUP($B$1,TMIN_2019!$A$2:$QD$487,67+P$1,FALSE)&lt;65535,VLOOKUP($B$1,TMIN_2019!$A$2:$QD$487,67+P$1,FALSE),NA())</f>
        <v>12</v>
      </c>
      <c r="Q4" s="139">
        <f>+IF(VLOOKUP($B$1,TMIN_2019!$A$2:$QD$487,67+Q$1,FALSE)&lt;65535,VLOOKUP($B$1,TMIN_2019!$A$2:$QD$487,67+Q$1,FALSE),NA())</f>
        <v>11.7</v>
      </c>
      <c r="R4" s="139">
        <f>+IF(VLOOKUP($B$1,TMIN_2019!$A$2:$QD$487,67+R$1,FALSE)&lt;65535,VLOOKUP($B$1,TMIN_2019!$A$2:$QD$487,67+R$1,FALSE),NA())</f>
        <v>9.9</v>
      </c>
      <c r="S4" s="139">
        <f>+IF(VLOOKUP($B$1,TMIN_2019!$A$2:$QD$487,67+S$1,FALSE)&lt;65535,VLOOKUP($B$1,TMIN_2019!$A$2:$QD$487,67+S$1,FALSE),NA())</f>
        <v>11.8</v>
      </c>
      <c r="T4" s="139">
        <f>+IF(VLOOKUP($B$1,TMIN_2019!$A$2:$QD$487,67+T$1,FALSE)&lt;65535,VLOOKUP($B$1,TMIN_2019!$A$2:$QD$487,67+T$1,FALSE),NA())</f>
        <v>10.8</v>
      </c>
      <c r="U4" s="139">
        <f>+IF(VLOOKUP($B$1,TMIN_2019!$A$2:$QD$487,67+U$1,FALSE)&lt;65535,VLOOKUP($B$1,TMIN_2019!$A$2:$QD$487,67+U$1,FALSE),NA())</f>
        <v>11.5</v>
      </c>
      <c r="V4" s="139">
        <f>+IF(VLOOKUP($B$1,TMIN_2019!$A$2:$QD$487,67+V$1,FALSE)&lt;65535,VLOOKUP($B$1,TMIN_2019!$A$2:$QD$487,67+V$1,FALSE),NA())</f>
        <v>11.7</v>
      </c>
      <c r="W4" s="139">
        <f>+IF(VLOOKUP($B$1,TMIN_2019!$A$2:$QD$487,67+W$1,FALSE)&lt;65535,VLOOKUP($B$1,TMIN_2019!$A$2:$QD$487,67+W$1,FALSE),NA())</f>
        <v>10.9</v>
      </c>
      <c r="X4" s="139">
        <f>+IF(VLOOKUP($B$1,TMIN_2019!$A$2:$QD$487,67+X$1,FALSE)&lt;65535,VLOOKUP($B$1,TMIN_2019!$A$2:$QD$487,67+X$1,FALSE),NA())</f>
        <v>10.9</v>
      </c>
      <c r="Y4" s="139">
        <f>+IF(VLOOKUP($B$1,TMIN_2019!$A$2:$QD$487,67+Y$1,FALSE)&lt;65535,VLOOKUP($B$1,TMIN_2019!$A$2:$QD$487,67+Y$1,FALSE),NA())</f>
        <v>11.6</v>
      </c>
      <c r="Z4" s="139">
        <f>+IF(VLOOKUP($B$1,TMIN_2019!$A$2:$QD$487,67+Z$1,FALSE)&lt;65535,VLOOKUP($B$1,TMIN_2019!$A$2:$QD$487,67+Z$1,FALSE),NA())</f>
        <v>10.199999999999999</v>
      </c>
      <c r="AA4" s="139">
        <f>+IF(VLOOKUP($B$1,TMIN_2019!$A$2:$QD$487,67+AA$1,FALSE)&lt;65535,VLOOKUP($B$1,TMIN_2019!$A$2:$QD$487,67+AA$1,FALSE),NA())</f>
        <v>7.8</v>
      </c>
      <c r="AB4" s="139">
        <f>+IF(VLOOKUP($B$1,TMIN_2019!$A$2:$QD$487,67+AB$1,FALSE)&lt;65535,VLOOKUP($B$1,TMIN_2019!$A$2:$QD$487,67+AB$1,FALSE),NA())</f>
        <v>9.6999999999999993</v>
      </c>
      <c r="AC4" s="139">
        <f>+IF(VLOOKUP($B$1,TMIN_2019!$A$2:$QD$487,67+AC$1,FALSE)&lt;65535,VLOOKUP($B$1,TMIN_2019!$A$2:$QD$487,67+AC$1,FALSE),NA())</f>
        <v>9.4</v>
      </c>
      <c r="AD4" s="139">
        <f>+IF(VLOOKUP($B$1,TMIN_2019!$A$2:$QD$487,67+AD$1,FALSE)&lt;65535,VLOOKUP($B$1,TMIN_2019!$A$2:$QD$487,67+AD$1,FALSE),NA())</f>
        <v>9.9</v>
      </c>
      <c r="AE4" s="139">
        <f>+IF(VLOOKUP($B$1,TMIN_2019!$A$2:$QD$487,67+AE$1,FALSE)&lt;65535,VLOOKUP($B$1,TMIN_2019!$A$2:$QD$487,67+AE$1,FALSE),NA())</f>
        <v>12.9</v>
      </c>
      <c r="AF4" s="139">
        <f>+IF(VLOOKUP($B$1,TMIN_2019!$A$2:$QD$487,67+AF$1,FALSE)&lt;65535,VLOOKUP($B$1,TMIN_2019!$A$2:$QD$487,67+AF$1,FALSE),NA())</f>
        <v>12.1</v>
      </c>
      <c r="AG4" s="139">
        <f>+IF(VLOOKUP($B$1,TMIN_2019!$A$2:$QD$487,67+AG$1,FALSE)&lt;65535,VLOOKUP($B$1,TMIN_2019!$A$2:$QD$487,67+AG$1,FALSE),NA())</f>
        <v>11.1</v>
      </c>
      <c r="AH4" s="83"/>
      <c r="AI4" s="88">
        <f t="array" ref="AI4">+IF(MIN(IF(ISERROR($C$2:$AG$25)=FALSE,$C$2:$AG$25,""))-(ROUNDDOWN(MIN(IF(ISERROR($C$2:$AG$25)=FALSE,$C$2:$AG$25,"")),0))&gt;0.5,(ROUNDDOWN(MIN(IF(ISERROR($C$2:$AG$25)=FALSE,$C$2:$AG$25,"")),0)),(ROUNDDOWN(MIN(IF(ISERROR($C$2:$AG$25)=FALSE,$C$2:$AG$25,"")),0))-1)</f>
        <v>1</v>
      </c>
      <c r="AJ4" s="84"/>
      <c r="AK4" s="86"/>
      <c r="AL4" s="86"/>
      <c r="AM4" s="86"/>
      <c r="AN4" s="86"/>
      <c r="AO4" s="86"/>
      <c r="AP4" s="84"/>
      <c r="AQ4" s="84"/>
    </row>
    <row r="5" spans="1:43" ht="15.75" customHeight="1" x14ac:dyDescent="0.2">
      <c r="A5" s="13">
        <v>12015070</v>
      </c>
      <c r="B5" s="138" t="s">
        <v>296</v>
      </c>
      <c r="C5" s="139">
        <f>+IF(VLOOKUP($B$1,TMIN_2019!$A$2:$QD$487,98+C$1,FALSE)&lt;65535,VLOOKUP($B$1,TMIN_2019!$A$2:$QD$487,98+C$1,FALSE),NA())</f>
        <v>10.5</v>
      </c>
      <c r="D5" s="139">
        <f>+IF(VLOOKUP($B$1,TMIN_2019!$A$2:$QD$487,98+D$1,FALSE)&lt;65535,VLOOKUP($B$1,TMIN_2019!$A$2:$QD$487,98+D$1,FALSE),NA())</f>
        <v>11.4</v>
      </c>
      <c r="E5" s="139">
        <f>+IF(VLOOKUP($B$1,TMIN_2019!$A$2:$QD$487,98+E$1,FALSE)&lt;65535,VLOOKUP($B$1,TMIN_2019!$A$2:$QD$487,98+E$1,FALSE),NA())</f>
        <v>9.8000000000000007</v>
      </c>
      <c r="F5" s="139">
        <f>+IF(VLOOKUP($B$1,TMIN_2019!$A$2:$QD$487,98+F$1,FALSE)&lt;65535,VLOOKUP($B$1,TMIN_2019!$A$2:$QD$487,98+F$1,FALSE),NA())</f>
        <v>12.1</v>
      </c>
      <c r="G5" s="139">
        <f>+IF(VLOOKUP($B$1,TMIN_2019!$A$2:$QD$487,98+G$1,FALSE)&lt;65535,VLOOKUP($B$1,TMIN_2019!$A$2:$QD$487,98+G$1,FALSE),NA())</f>
        <v>12.6</v>
      </c>
      <c r="H5" s="139">
        <f>+IF(VLOOKUP($B$1,TMIN_2019!$A$2:$QD$487,98+H$1,FALSE)&lt;65535,VLOOKUP($B$1,TMIN_2019!$A$2:$QD$487,98+H$1,FALSE),NA())</f>
        <v>12.7</v>
      </c>
      <c r="I5" s="139">
        <f>+IF(VLOOKUP($B$1,TMIN_2019!$A$2:$QD$487,98+I$1,FALSE)&lt;65535,VLOOKUP($B$1,TMIN_2019!$A$2:$QD$487,98+I$1,FALSE),NA())</f>
        <v>11.5</v>
      </c>
      <c r="J5" s="139">
        <f>+IF(VLOOKUP($B$1,TMIN_2019!$A$2:$QD$487,98+J$1,FALSE)&lt;65535,VLOOKUP($B$1,TMIN_2019!$A$2:$QD$487,98+J$1,FALSE),NA())</f>
        <v>9.6</v>
      </c>
      <c r="K5" s="139">
        <f>+IF(VLOOKUP($B$1,TMIN_2019!$A$2:$QD$487,98+K$1,FALSE)&lt;65535,VLOOKUP($B$1,TMIN_2019!$A$2:$QD$487,98+K$1,FALSE),NA())</f>
        <v>11.1</v>
      </c>
      <c r="L5" s="139">
        <f>+IF(VLOOKUP($B$1,TMIN_2019!$A$2:$QD$487,98+L$1,FALSE)&lt;65535,VLOOKUP($B$1,TMIN_2019!$A$2:$QD$487,98+L$1,FALSE),NA())</f>
        <v>10</v>
      </c>
      <c r="M5" s="139">
        <f>+IF(VLOOKUP($B$1,TMIN_2019!$A$2:$QD$487,98+M$1,FALSE)&lt;65535,VLOOKUP($B$1,TMIN_2019!$A$2:$QD$487,98+M$1,FALSE),NA())</f>
        <v>11.4</v>
      </c>
      <c r="N5" s="139">
        <f>+IF(VLOOKUP($B$1,TMIN_2019!$A$2:$QD$487,98+N$1,FALSE)&lt;65535,VLOOKUP($B$1,TMIN_2019!$A$2:$QD$487,98+N$1,FALSE),NA())</f>
        <v>11.2</v>
      </c>
      <c r="O5" s="139">
        <f>+IF(VLOOKUP($B$1,TMIN_2019!$A$2:$QD$487,98+O$1,FALSE)&lt;65535,VLOOKUP($B$1,TMIN_2019!$A$2:$QD$487,98+O$1,FALSE),NA())</f>
        <v>9.6</v>
      </c>
      <c r="P5" s="139">
        <f>+IF(VLOOKUP($B$1,TMIN_2019!$A$2:$QD$487,98+P$1,FALSE)&lt;65535,VLOOKUP($B$1,TMIN_2019!$A$2:$QD$487,98+P$1,FALSE),NA())</f>
        <v>8.9</v>
      </c>
      <c r="Q5" s="139">
        <f>+IF(VLOOKUP($B$1,TMIN_2019!$A$2:$QD$487,98+Q$1,FALSE)&lt;65535,VLOOKUP($B$1,TMIN_2019!$A$2:$QD$487,98+Q$1,FALSE),NA())</f>
        <v>11.3</v>
      </c>
      <c r="R5" s="139">
        <f>+IF(VLOOKUP($B$1,TMIN_2019!$A$2:$QD$487,98+R$1,FALSE)&lt;65535,VLOOKUP($B$1,TMIN_2019!$A$2:$QD$487,98+R$1,FALSE),NA())</f>
        <v>10.8</v>
      </c>
      <c r="S5" s="139">
        <f>+IF(VLOOKUP($B$1,TMIN_2019!$A$2:$QD$487,98+S$1,FALSE)&lt;65535,VLOOKUP($B$1,TMIN_2019!$A$2:$QD$487,98+S$1,FALSE),NA())</f>
        <v>10</v>
      </c>
      <c r="T5" s="139">
        <f>+IF(VLOOKUP($B$1,TMIN_2019!$A$2:$QD$487,98+T$1,FALSE)&lt;65535,VLOOKUP($B$1,TMIN_2019!$A$2:$QD$487,98+T$1,FALSE),NA())</f>
        <v>12.6</v>
      </c>
      <c r="U5" s="139">
        <f>+IF(VLOOKUP($B$1,TMIN_2019!$A$2:$QD$487,98+U$1,FALSE)&lt;65535,VLOOKUP($B$1,TMIN_2019!$A$2:$QD$487,98+U$1,FALSE),NA())</f>
        <v>8.9</v>
      </c>
      <c r="V5" s="139">
        <f>+IF(VLOOKUP($B$1,TMIN_2019!$A$2:$QD$487,98+V$1,FALSE)&lt;65535,VLOOKUP($B$1,TMIN_2019!$A$2:$QD$487,98+V$1,FALSE),NA())</f>
        <v>12.2</v>
      </c>
      <c r="W5" s="139">
        <f>+IF(VLOOKUP($B$1,TMIN_2019!$A$2:$QD$487,98+W$1,FALSE)&lt;65535,VLOOKUP($B$1,TMIN_2019!$A$2:$QD$487,98+W$1,FALSE),NA())</f>
        <v>11.5</v>
      </c>
      <c r="X5" s="139">
        <f>+IF(VLOOKUP($B$1,TMIN_2019!$A$2:$QD$487,98+X$1,FALSE)&lt;65535,VLOOKUP($B$1,TMIN_2019!$A$2:$QD$487,98+X$1,FALSE),NA())</f>
        <v>11.6</v>
      </c>
      <c r="Y5" s="139">
        <f>+IF(VLOOKUP($B$1,TMIN_2019!$A$2:$QD$487,98+Y$1,FALSE)&lt;65535,VLOOKUP($B$1,TMIN_2019!$A$2:$QD$487,98+Y$1,FALSE),NA())</f>
        <v>10.5</v>
      </c>
      <c r="Z5" s="139">
        <f>+IF(VLOOKUP($B$1,TMIN_2019!$A$2:$QD$487,98+Z$1,FALSE)&lt;65535,VLOOKUP($B$1,TMIN_2019!$A$2:$QD$487,98+Z$1,FALSE),NA())</f>
        <v>12.5</v>
      </c>
      <c r="AA5" s="139">
        <f>+IF(VLOOKUP($B$1,TMIN_2019!$A$2:$QD$487,98+AA$1,FALSE)&lt;65535,VLOOKUP($B$1,TMIN_2019!$A$2:$QD$487,98+AA$1,FALSE),NA())</f>
        <v>8.9</v>
      </c>
      <c r="AB5" s="139">
        <f>+IF(VLOOKUP($B$1,TMIN_2019!$A$2:$QD$487,98+AB$1,FALSE)&lt;65535,VLOOKUP($B$1,TMIN_2019!$A$2:$QD$487,98+AB$1,FALSE),NA())</f>
        <v>11.2</v>
      </c>
      <c r="AC5" s="139">
        <f>+IF(VLOOKUP($B$1,TMIN_2019!$A$2:$QD$487,98+AC$1,FALSE)&lt;65535,VLOOKUP($B$1,TMIN_2019!$A$2:$QD$487,98+AC$1,FALSE),NA())</f>
        <v>11.2</v>
      </c>
      <c r="AD5" s="139">
        <f>+IF(VLOOKUP($B$1,TMIN_2019!$A$2:$QD$487,98+AD$1,FALSE)&lt;65535,VLOOKUP($B$1,TMIN_2019!$A$2:$QD$487,98+AD$1,FALSE),NA())</f>
        <v>12</v>
      </c>
      <c r="AE5" s="139">
        <f>+IF(VLOOKUP($B$1,TMIN_2019!$A$2:$QD$487,98+AE$1,FALSE)&lt;65535,VLOOKUP($B$1,TMIN_2019!$A$2:$QD$487,98+AE$1,FALSE),NA())</f>
        <v>11.1</v>
      </c>
      <c r="AF5" s="139">
        <f>+IF(VLOOKUP($B$1,TMIN_2019!$A$2:$QD$487,98+AF$1,FALSE)&lt;65535,VLOOKUP($B$1,TMIN_2019!$A$2:$QD$487,98+AF$1,FALSE),NA())</f>
        <v>9.4</v>
      </c>
      <c r="AG5" s="139" t="e">
        <f>+NA()</f>
        <v>#N/A</v>
      </c>
      <c r="AH5" s="83"/>
      <c r="AI5" s="83"/>
      <c r="AJ5" s="84"/>
      <c r="AK5" s="86"/>
      <c r="AL5" s="86"/>
      <c r="AM5" s="86"/>
      <c r="AN5" s="86"/>
      <c r="AO5" s="86"/>
      <c r="AP5" s="84"/>
      <c r="AQ5" s="84"/>
    </row>
    <row r="6" spans="1:43" ht="15.75" customHeight="1" x14ac:dyDescent="0.2">
      <c r="A6" s="13">
        <v>12045010</v>
      </c>
      <c r="B6" s="138" t="s">
        <v>297</v>
      </c>
      <c r="C6" s="139">
        <f>+IF(VLOOKUP($B$1,TMIN_2019!$A$2:$QD$487,128+C$1,FALSE)&lt;65535,VLOOKUP($B$1,TMIN_2019!$A$2:$QD$487,128+C$1,FALSE),NA())</f>
        <v>5.4</v>
      </c>
      <c r="D6" s="139">
        <f>+IF(VLOOKUP($B$1,TMIN_2019!$A$2:$QD$487,128+D$1,FALSE)&lt;65535,VLOOKUP($B$1,TMIN_2019!$A$2:$QD$487,128+D$1,FALSE),NA())</f>
        <v>7.5</v>
      </c>
      <c r="E6" s="139">
        <f>+IF(VLOOKUP($B$1,TMIN_2019!$A$2:$QD$487,128+E$1,FALSE)&lt;65535,VLOOKUP($B$1,TMIN_2019!$A$2:$QD$487,128+E$1,FALSE),NA())</f>
        <v>10</v>
      </c>
      <c r="F6" s="139">
        <f>+IF(VLOOKUP($B$1,TMIN_2019!$A$2:$QD$487,128+F$1,FALSE)&lt;65535,VLOOKUP($B$1,TMIN_2019!$A$2:$QD$487,128+F$1,FALSE),NA())</f>
        <v>10.6</v>
      </c>
      <c r="G6" s="139">
        <f>+IF(VLOOKUP($B$1,TMIN_2019!$A$2:$QD$487,128+G$1,FALSE)&lt;65535,VLOOKUP($B$1,TMIN_2019!$A$2:$QD$487,128+G$1,FALSE),NA())</f>
        <v>11.7</v>
      </c>
      <c r="H6" s="139">
        <f>+IF(VLOOKUP($B$1,TMIN_2019!$A$2:$QD$487,128+H$1,FALSE)&lt;65535,VLOOKUP($B$1,TMIN_2019!$A$2:$QD$487,128+H$1,FALSE),NA())</f>
        <v>13</v>
      </c>
      <c r="I6" s="139">
        <f>+IF(VLOOKUP($B$1,TMIN_2019!$A$2:$QD$487,128+I$1,FALSE)&lt;65535,VLOOKUP($B$1,TMIN_2019!$A$2:$QD$487,128+I$1,FALSE),NA())</f>
        <v>10.8</v>
      </c>
      <c r="J6" s="139">
        <f>+IF(VLOOKUP($B$1,TMIN_2019!$A$2:$QD$487,128+J$1,FALSE)&lt;65535,VLOOKUP($B$1,TMIN_2019!$A$2:$QD$487,128+J$1,FALSE),NA())</f>
        <v>12.2</v>
      </c>
      <c r="K6" s="139">
        <f>+IF(VLOOKUP($B$1,TMIN_2019!$A$2:$QD$487,128+K$1,FALSE)&lt;65535,VLOOKUP($B$1,TMIN_2019!$A$2:$QD$487,128+K$1,FALSE),NA())</f>
        <v>11.5</v>
      </c>
      <c r="L6" s="139">
        <f>+IF(VLOOKUP($B$1,TMIN_2019!$A$2:$QD$487,128+L$1,FALSE)&lt;65535,VLOOKUP($B$1,TMIN_2019!$A$2:$QD$487,128+L$1,FALSE),NA())</f>
        <v>11.5</v>
      </c>
      <c r="M6" s="139">
        <f>+IF(VLOOKUP($B$1,TMIN_2019!$A$2:$QD$487,128+M$1,FALSE)&lt;65535,VLOOKUP($B$1,TMIN_2019!$A$2:$QD$487,128+M$1,FALSE),NA())</f>
        <v>11.5</v>
      </c>
      <c r="N6" s="139">
        <f>+IF(VLOOKUP($B$1,TMIN_2019!$A$2:$QD$487,128+N$1,FALSE)&lt;65535,VLOOKUP($B$1,TMIN_2019!$A$2:$QD$487,128+N$1,FALSE),NA())</f>
        <v>11.5</v>
      </c>
      <c r="O6" s="139">
        <f>+IF(VLOOKUP($B$1,TMIN_2019!$A$2:$QD$487,128+O$1,FALSE)&lt;65535,VLOOKUP($B$1,TMIN_2019!$A$2:$QD$487,128+O$1,FALSE),NA())</f>
        <v>10.7</v>
      </c>
      <c r="P6" s="139">
        <f>+IF(VLOOKUP($B$1,TMIN_2019!$A$2:$QD$487,128+P$1,FALSE)&lt;65535,VLOOKUP($B$1,TMIN_2019!$A$2:$QD$487,128+P$1,FALSE),NA())</f>
        <v>11.8</v>
      </c>
      <c r="Q6" s="139">
        <f>+IF(VLOOKUP($B$1,TMIN_2019!$A$2:$QD$487,128+Q$1,FALSE)&lt;65535,VLOOKUP($B$1,TMIN_2019!$A$2:$QD$487,128+Q$1,FALSE),NA())</f>
        <v>11.2</v>
      </c>
      <c r="R6" s="139">
        <f>+IF(VLOOKUP($B$1,TMIN_2019!$A$2:$QD$487,128+R$1,FALSE)&lt;65535,VLOOKUP($B$1,TMIN_2019!$A$2:$QD$487,128+R$1,FALSE),NA())</f>
        <v>10.7</v>
      </c>
      <c r="S6" s="139">
        <f>+IF(VLOOKUP($B$1,TMIN_2019!$A$2:$QD$487,128+S$1,FALSE)&lt;65535,VLOOKUP($B$1,TMIN_2019!$A$2:$QD$487,128+S$1,FALSE),NA())</f>
        <v>11.1</v>
      </c>
      <c r="T6" s="139">
        <f>+IF(VLOOKUP($B$1,TMIN_2019!$A$2:$QD$487,128+T$1,FALSE)&lt;65535,VLOOKUP($B$1,TMIN_2019!$A$2:$QD$487,128+T$1,FALSE),NA())</f>
        <v>8</v>
      </c>
      <c r="U6" s="139">
        <f>+IF(VLOOKUP($B$1,TMIN_2019!$A$2:$QD$487,128+U$1,FALSE)&lt;65535,VLOOKUP($B$1,TMIN_2019!$A$2:$QD$487,128+U$1,FALSE),NA())</f>
        <v>11.4</v>
      </c>
      <c r="V6" s="139">
        <f>+IF(VLOOKUP($B$1,TMIN_2019!$A$2:$QD$487,128+V$1,FALSE)&lt;65535,VLOOKUP($B$1,TMIN_2019!$A$2:$QD$487,128+V$1,FALSE),NA())</f>
        <v>12.1</v>
      </c>
      <c r="W6" s="139">
        <f>+IF(VLOOKUP($B$1,TMIN_2019!$A$2:$QD$487,128+W$1,FALSE)&lt;65535,VLOOKUP($B$1,TMIN_2019!$A$2:$QD$487,128+W$1,FALSE),NA())</f>
        <v>9.6999999999999993</v>
      </c>
      <c r="X6" s="139">
        <f>+IF(VLOOKUP($B$1,TMIN_2019!$A$2:$QD$487,128+X$1,FALSE)&lt;65535,VLOOKUP($B$1,TMIN_2019!$A$2:$QD$487,128+X$1,FALSE),NA())</f>
        <v>11.3</v>
      </c>
      <c r="Y6" s="139">
        <f>+IF(VLOOKUP($B$1,TMIN_2019!$A$2:$QD$487,128+Y$1,FALSE)&lt;65535,VLOOKUP($B$1,TMIN_2019!$A$2:$QD$487,128+Y$1,FALSE),NA())</f>
        <v>10.1</v>
      </c>
      <c r="Z6" s="139">
        <f>+IF(VLOOKUP($B$1,TMIN_2019!$A$2:$QD$487,128+Z$1,FALSE)&lt;65535,VLOOKUP($B$1,TMIN_2019!$A$2:$QD$487,128+Z$1,FALSE),NA())</f>
        <v>11.3</v>
      </c>
      <c r="AA6" s="139">
        <f>+IF(VLOOKUP($B$1,TMIN_2019!$A$2:$QD$487,128+AA$1,FALSE)&lt;65535,VLOOKUP($B$1,TMIN_2019!$A$2:$QD$487,128+AA$1,FALSE),NA())</f>
        <v>10.4</v>
      </c>
      <c r="AB6" s="139">
        <f>+IF(VLOOKUP($B$1,TMIN_2019!$A$2:$QD$487,128+AB$1,FALSE)&lt;65535,VLOOKUP($B$1,TMIN_2019!$A$2:$QD$487,128+AB$1,FALSE),NA())</f>
        <v>9.9</v>
      </c>
      <c r="AC6" s="139">
        <f>+IF(VLOOKUP($B$1,TMIN_2019!$A$2:$QD$487,128+AC$1,FALSE)&lt;65535,VLOOKUP($B$1,TMIN_2019!$A$2:$QD$487,128+AC$1,FALSE),NA())</f>
        <v>8.8000000000000007</v>
      </c>
      <c r="AD6" s="139">
        <f>+IF(VLOOKUP($B$1,TMIN_2019!$A$2:$QD$487,128+AD$1,FALSE)&lt;65535,VLOOKUP($B$1,TMIN_2019!$A$2:$QD$487,128+AD$1,FALSE),NA())</f>
        <v>8.9</v>
      </c>
      <c r="AE6" s="139">
        <f>+IF(VLOOKUP($B$1,TMIN_2019!$A$2:$QD$487,128+AE$1,FALSE)&lt;65535,VLOOKUP($B$1,TMIN_2019!$A$2:$QD$487,128+AE$1,FALSE),NA())</f>
        <v>10</v>
      </c>
      <c r="AF6" s="139">
        <f>+IF(VLOOKUP($B$1,TMIN_2019!$A$2:$QD$487,128+AF$1,FALSE)&lt;65535,VLOOKUP($B$1,TMIN_2019!$A$2:$QD$487,128+AF$1,FALSE),NA())</f>
        <v>9.1</v>
      </c>
      <c r="AG6" s="139">
        <f>+IF(VLOOKUP($B$1,TMIN_2019!$A$2:$QD$487,128+AG$1,FALSE)&lt;65535,VLOOKUP($B$1,TMIN_2019!$A$2:$QD$487,128+AG$1,FALSE),NA())</f>
        <v>10.5</v>
      </c>
      <c r="AH6" s="83"/>
      <c r="AI6" s="83"/>
      <c r="AJ6" s="84"/>
      <c r="AK6" s="86"/>
      <c r="AL6" s="86"/>
      <c r="AM6" s="86"/>
      <c r="AN6" s="86"/>
      <c r="AO6" s="86"/>
      <c r="AP6" s="84"/>
      <c r="AQ6" s="84"/>
    </row>
    <row r="7" spans="1:43" ht="15.75" customHeight="1" x14ac:dyDescent="0.2">
      <c r="A7" s="13">
        <v>23080640</v>
      </c>
      <c r="B7" s="138" t="s">
        <v>298</v>
      </c>
      <c r="C7" s="139">
        <f>+IF(VLOOKUP($B$1,TMIN_2019!$A$2:$QD$487,159+C$1,FALSE)&lt;65535,VLOOKUP($B$1,TMIN_2019!$A$2:$QD$487,159+C$1,FALSE),NA())</f>
        <v>11.5</v>
      </c>
      <c r="D7" s="139">
        <f>+IF(VLOOKUP($B$1,TMIN_2019!$A$2:$QD$487,159+D$1,FALSE)&lt;65535,VLOOKUP($B$1,TMIN_2019!$A$2:$QD$487,159+D$1,FALSE),NA())</f>
        <v>11</v>
      </c>
      <c r="E7" s="139">
        <f>+IF(VLOOKUP($B$1,TMIN_2019!$A$2:$QD$487,159+E$1,FALSE)&lt;65535,VLOOKUP($B$1,TMIN_2019!$A$2:$QD$487,159+E$1,FALSE),NA())</f>
        <v>11</v>
      </c>
      <c r="F7" s="139">
        <f>+IF(VLOOKUP($B$1,TMIN_2019!$A$2:$QD$487,159+F$1,FALSE)&lt;65535,VLOOKUP($B$1,TMIN_2019!$A$2:$QD$487,159+F$1,FALSE),NA())</f>
        <v>9</v>
      </c>
      <c r="G7" s="139">
        <f>+IF(VLOOKUP($B$1,TMIN_2019!$A$2:$QD$487,159+G$1,FALSE)&lt;65535,VLOOKUP($B$1,TMIN_2019!$A$2:$QD$487,159+G$1,FALSE),NA())</f>
        <v>10.4</v>
      </c>
      <c r="H7" s="139">
        <f>+IF(VLOOKUP($B$1,TMIN_2019!$A$2:$QD$487,159+H$1,FALSE)&lt;65535,VLOOKUP($B$1,TMIN_2019!$A$2:$QD$487,159+H$1,FALSE),NA())</f>
        <v>10.199999999999999</v>
      </c>
      <c r="I7" s="139">
        <f>+IF(VLOOKUP($B$1,TMIN_2019!$A$2:$QD$487,159+I$1,FALSE)&lt;65535,VLOOKUP($B$1,TMIN_2019!$A$2:$QD$487,159+I$1,FALSE),NA())</f>
        <v>10.3</v>
      </c>
      <c r="J7" s="139">
        <f>+IF(VLOOKUP($B$1,TMIN_2019!$A$2:$QD$487,159+J$1,FALSE)&lt;65535,VLOOKUP($B$1,TMIN_2019!$A$2:$QD$487,159+J$1,FALSE),NA())</f>
        <v>9.5</v>
      </c>
      <c r="K7" s="139">
        <f>+IF(VLOOKUP($B$1,TMIN_2019!$A$2:$QD$487,159+K$1,FALSE)&lt;65535,VLOOKUP($B$1,TMIN_2019!$A$2:$QD$487,159+K$1,FALSE),NA())</f>
        <v>10.7</v>
      </c>
      <c r="L7" s="139">
        <f>+IF(VLOOKUP($B$1,TMIN_2019!$A$2:$QD$487,159+L$1,FALSE)&lt;65535,VLOOKUP($B$1,TMIN_2019!$A$2:$QD$487,159+L$1,FALSE),NA())</f>
        <v>11.9</v>
      </c>
      <c r="M7" s="139">
        <f>+IF(VLOOKUP($B$1,TMIN_2019!$A$2:$QD$487,159+M$1,FALSE)&lt;65535,VLOOKUP($B$1,TMIN_2019!$A$2:$QD$487,159+M$1,FALSE),NA())</f>
        <v>10.6</v>
      </c>
      <c r="N7" s="139">
        <f>+IF(VLOOKUP($B$1,TMIN_2019!$A$2:$QD$487,159+N$1,FALSE)&lt;65535,VLOOKUP($B$1,TMIN_2019!$A$2:$QD$487,159+N$1,FALSE),NA())</f>
        <v>11.5</v>
      </c>
      <c r="O7" s="139">
        <f>+IF(VLOOKUP($B$1,TMIN_2019!$A$2:$QD$487,159+O$1,FALSE)&lt;65535,VLOOKUP($B$1,TMIN_2019!$A$2:$QD$487,159+O$1,FALSE),NA())</f>
        <v>11.1</v>
      </c>
      <c r="P7" s="139">
        <f>+IF(VLOOKUP($B$1,TMIN_2019!$A$2:$QD$487,159+P$1,FALSE)&lt;65535,VLOOKUP($B$1,TMIN_2019!$A$2:$QD$487,159+P$1,FALSE),NA())</f>
        <v>10.8</v>
      </c>
      <c r="Q7" s="139">
        <f>+IF(VLOOKUP($B$1,TMIN_2019!$A$2:$QD$487,159+Q$1,FALSE)&lt;65535,VLOOKUP($B$1,TMIN_2019!$A$2:$QD$487,159+Q$1,FALSE),NA())</f>
        <v>9.1</v>
      </c>
      <c r="R7" s="139">
        <f>+IF(VLOOKUP($B$1,TMIN_2019!$A$2:$QD$487,159+R$1,FALSE)&lt;65535,VLOOKUP($B$1,TMIN_2019!$A$2:$QD$487,159+R$1,FALSE),NA())</f>
        <v>11.2</v>
      </c>
      <c r="S7" s="139">
        <f>+IF(VLOOKUP($B$1,TMIN_2019!$A$2:$QD$487,159+S$1,FALSE)&lt;65535,VLOOKUP($B$1,TMIN_2019!$A$2:$QD$487,159+S$1,FALSE),NA())</f>
        <v>9.6999999999999993</v>
      </c>
      <c r="T7" s="139">
        <f>+IF(VLOOKUP($B$1,TMIN_2019!$A$2:$QD$487,159+T$1,FALSE)&lt;65535,VLOOKUP($B$1,TMIN_2019!$A$2:$QD$487,159+T$1,FALSE),NA())</f>
        <v>11.9</v>
      </c>
      <c r="U7" s="139">
        <f>+IF(VLOOKUP($B$1,TMIN_2019!$A$2:$QD$487,159+U$1,FALSE)&lt;65535,VLOOKUP($B$1,TMIN_2019!$A$2:$QD$487,159+U$1,FALSE),NA())</f>
        <v>10.8</v>
      </c>
      <c r="V7" s="139">
        <f>+IF(VLOOKUP($B$1,TMIN_2019!$A$2:$QD$487,159+V$1,FALSE)&lt;65535,VLOOKUP($B$1,TMIN_2019!$A$2:$QD$487,159+V$1,FALSE),NA())</f>
        <v>11.4</v>
      </c>
      <c r="W7" s="139">
        <f>+IF(VLOOKUP($B$1,TMIN_2019!$A$2:$QD$487,159+W$1,FALSE)&lt;65535,VLOOKUP($B$1,TMIN_2019!$A$2:$QD$487,159+W$1,FALSE),NA())</f>
        <v>11</v>
      </c>
      <c r="X7" s="139">
        <f>+IF(VLOOKUP($B$1,TMIN_2019!$A$2:$QD$487,159+X$1,FALSE)&lt;65535,VLOOKUP($B$1,TMIN_2019!$A$2:$QD$487,159+X$1,FALSE),NA())</f>
        <v>10.5</v>
      </c>
      <c r="Y7" s="139">
        <f>+IF(VLOOKUP($B$1,TMIN_2019!$A$2:$QD$487,159+Y$1,FALSE)&lt;65535,VLOOKUP($B$1,TMIN_2019!$A$2:$QD$487,159+Y$1,FALSE),NA())</f>
        <v>10.4</v>
      </c>
      <c r="Z7" s="139">
        <f>+IF(VLOOKUP($B$1,TMIN_2019!$A$2:$QD$487,159+Z$1,FALSE)&lt;65535,VLOOKUP($B$1,TMIN_2019!$A$2:$QD$487,159+Z$1,FALSE),NA())</f>
        <v>10.3</v>
      </c>
      <c r="AA7" s="139">
        <f>+IF(VLOOKUP($B$1,TMIN_2019!$A$2:$QD$487,159+AA$1,FALSE)&lt;65535,VLOOKUP($B$1,TMIN_2019!$A$2:$QD$487,159+AA$1,FALSE),NA())</f>
        <v>8.8000000000000007</v>
      </c>
      <c r="AB7" s="139">
        <f>+IF(VLOOKUP($B$1,TMIN_2019!$A$2:$QD$487,159+AB$1,FALSE)&lt;65535,VLOOKUP($B$1,TMIN_2019!$A$2:$QD$487,159+AB$1,FALSE),NA())</f>
        <v>10.6</v>
      </c>
      <c r="AC7" s="139">
        <f>+IF(VLOOKUP($B$1,TMIN_2019!$A$2:$QD$487,159+AC$1,FALSE)&lt;65535,VLOOKUP($B$1,TMIN_2019!$A$2:$QD$487,159+AC$1,FALSE),NA())</f>
        <v>7.4</v>
      </c>
      <c r="AD7" s="139">
        <f>+IF(VLOOKUP($B$1,TMIN_2019!$A$2:$QD$487,159+AD$1,FALSE)&lt;65535,VLOOKUP($B$1,TMIN_2019!$A$2:$QD$487,159+AD$1,FALSE),NA())</f>
        <v>9.8000000000000007</v>
      </c>
      <c r="AE7" s="139">
        <f>+IF(VLOOKUP($B$1,TMIN_2019!$A$2:$QD$487,159+AE$1,FALSE)&lt;65535,VLOOKUP($B$1,TMIN_2019!$A$2:$QD$487,159+AE$1,FALSE),NA())</f>
        <v>10.199999999999999</v>
      </c>
      <c r="AF7" s="139">
        <f>+IF(VLOOKUP($B$1,TMIN_2019!$A$2:$QD$487,159+AF$1,FALSE)&lt;65535,VLOOKUP($B$1,TMIN_2019!$A$2:$QD$487,159+AF$1,FALSE),NA())</f>
        <v>10.3</v>
      </c>
      <c r="AG7" s="139" t="e">
        <f>+NA()</f>
        <v>#N/A</v>
      </c>
      <c r="AH7" s="83"/>
      <c r="AI7" s="83"/>
      <c r="AJ7" s="84"/>
      <c r="AK7" s="86"/>
      <c r="AL7" s="86"/>
      <c r="AM7" s="86"/>
      <c r="AN7" s="86"/>
      <c r="AO7" s="86"/>
      <c r="AP7" s="84"/>
      <c r="AQ7" s="84"/>
    </row>
    <row r="8" spans="1:43" ht="15.75" customHeight="1" x14ac:dyDescent="0.2">
      <c r="A8" s="13">
        <v>23085030</v>
      </c>
      <c r="B8" s="138" t="s">
        <v>299</v>
      </c>
      <c r="C8" s="139">
        <f>+IF(VLOOKUP($B$1,TMIN_2019!$A$2:$QD$487,189+C$1,FALSE)&lt;65535,VLOOKUP($B$1,TMIN_2019!$A$2:$QD$487,189+C$1,FALSE),NA())</f>
        <v>10.4</v>
      </c>
      <c r="D8" s="139">
        <f>+IF(VLOOKUP($B$1,TMIN_2019!$A$2:$QD$487,189+D$1,FALSE)&lt;65535,VLOOKUP($B$1,TMIN_2019!$A$2:$QD$487,189+D$1,FALSE),NA())</f>
        <v>9.5</v>
      </c>
      <c r="E8" s="139">
        <f>+IF(VLOOKUP($B$1,TMIN_2019!$A$2:$QD$487,189+E$1,FALSE)&lt;65535,VLOOKUP($B$1,TMIN_2019!$A$2:$QD$487,189+E$1,FALSE),NA())</f>
        <v>10.9</v>
      </c>
      <c r="F8" s="139">
        <f>+IF(VLOOKUP($B$1,TMIN_2019!$A$2:$QD$487,189+F$1,FALSE)&lt;65535,VLOOKUP($B$1,TMIN_2019!$A$2:$QD$487,189+F$1,FALSE),NA())</f>
        <v>9.1</v>
      </c>
      <c r="G8" s="139">
        <f>+IF(VLOOKUP($B$1,TMIN_2019!$A$2:$QD$487,189+G$1,FALSE)&lt;65535,VLOOKUP($B$1,TMIN_2019!$A$2:$QD$487,189+G$1,FALSE),NA())</f>
        <v>9.1</v>
      </c>
      <c r="H8" s="139">
        <f>+IF(VLOOKUP($B$1,TMIN_2019!$A$2:$QD$487,189+H$1,FALSE)&lt;65535,VLOOKUP($B$1,TMIN_2019!$A$2:$QD$487,189+H$1,FALSE),NA())</f>
        <v>7.3</v>
      </c>
      <c r="I8" s="139">
        <f>+IF(VLOOKUP($B$1,TMIN_2019!$A$2:$QD$487,189+I$1,FALSE)&lt;65535,VLOOKUP($B$1,TMIN_2019!$A$2:$QD$487,189+I$1,FALSE),NA())</f>
        <v>9.6</v>
      </c>
      <c r="J8" s="139">
        <f>+IF(VLOOKUP($B$1,TMIN_2019!$A$2:$QD$487,189+J$1,FALSE)&lt;65535,VLOOKUP($B$1,TMIN_2019!$A$2:$QD$487,189+J$1,FALSE),NA())</f>
        <v>9.6</v>
      </c>
      <c r="K8" s="139">
        <f>+IF(VLOOKUP($B$1,TMIN_2019!$A$2:$QD$487,189+K$1,FALSE)&lt;65535,VLOOKUP($B$1,TMIN_2019!$A$2:$QD$487,189+K$1,FALSE),NA())</f>
        <v>8.3000000000000007</v>
      </c>
      <c r="L8" s="139">
        <f>+IF(VLOOKUP($B$1,TMIN_2019!$A$2:$QD$487,189+L$1,FALSE)&lt;65535,VLOOKUP($B$1,TMIN_2019!$A$2:$QD$487,189+L$1,FALSE),NA())</f>
        <v>8.5</v>
      </c>
      <c r="M8" s="139">
        <f>+IF(VLOOKUP($B$1,TMIN_2019!$A$2:$QD$487,189+M$1,FALSE)&lt;65535,VLOOKUP($B$1,TMIN_2019!$A$2:$QD$487,189+M$1,FALSE),NA())</f>
        <v>10</v>
      </c>
      <c r="N8" s="139">
        <f>+IF(VLOOKUP($B$1,TMIN_2019!$A$2:$QD$487,189+N$1,FALSE)&lt;65535,VLOOKUP($B$1,TMIN_2019!$A$2:$QD$487,189+N$1,FALSE),NA())</f>
        <v>10.3</v>
      </c>
      <c r="O8" s="139">
        <f>+IF(VLOOKUP($B$1,TMIN_2019!$A$2:$QD$487,189+O$1,FALSE)&lt;65535,VLOOKUP($B$1,TMIN_2019!$A$2:$QD$487,189+O$1,FALSE),NA())</f>
        <v>10.199999999999999</v>
      </c>
      <c r="P8" s="139">
        <f>+IF(VLOOKUP($B$1,TMIN_2019!$A$2:$QD$487,189+P$1,FALSE)&lt;65535,VLOOKUP($B$1,TMIN_2019!$A$2:$QD$487,189+P$1,FALSE),NA())</f>
        <v>10.4</v>
      </c>
      <c r="Q8" s="139">
        <f>+IF(VLOOKUP($B$1,TMIN_2019!$A$2:$QD$487,189+Q$1,FALSE)&lt;65535,VLOOKUP($B$1,TMIN_2019!$A$2:$QD$487,189+Q$1,FALSE),NA())</f>
        <v>10.199999999999999</v>
      </c>
      <c r="R8" s="139">
        <f>+IF(VLOOKUP($B$1,TMIN_2019!$A$2:$QD$487,189+R$1,FALSE)&lt;65535,VLOOKUP($B$1,TMIN_2019!$A$2:$QD$487,189+R$1,FALSE),NA())</f>
        <v>7.5</v>
      </c>
      <c r="S8" s="139">
        <f>+IF(VLOOKUP($B$1,TMIN_2019!$A$2:$QD$487,189+S$1,FALSE)&lt;65535,VLOOKUP($B$1,TMIN_2019!$A$2:$QD$487,189+S$1,FALSE),NA())</f>
        <v>5.6</v>
      </c>
      <c r="T8" s="139">
        <f>+IF(VLOOKUP($B$1,TMIN_2019!$A$2:$QD$487,189+T$1,FALSE)&lt;65535,VLOOKUP($B$1,TMIN_2019!$A$2:$QD$487,189+T$1,FALSE),NA())</f>
        <v>9.5</v>
      </c>
      <c r="U8" s="139">
        <f>+IF(VLOOKUP($B$1,TMIN_2019!$A$2:$QD$487,189+U$1,FALSE)&lt;65535,VLOOKUP($B$1,TMIN_2019!$A$2:$QD$487,189+U$1,FALSE),NA())</f>
        <v>10.6</v>
      </c>
      <c r="V8" s="139">
        <f>+IF(VLOOKUP($B$1,TMIN_2019!$A$2:$QD$487,189+V$1,FALSE)&lt;65535,VLOOKUP($B$1,TMIN_2019!$A$2:$QD$487,189+V$1,FALSE),NA())</f>
        <v>11.2</v>
      </c>
      <c r="W8" s="139">
        <f>+IF(VLOOKUP($B$1,TMIN_2019!$A$2:$QD$487,189+W$1,FALSE)&lt;65535,VLOOKUP($B$1,TMIN_2019!$A$2:$QD$487,189+W$1,FALSE),NA())</f>
        <v>10.3</v>
      </c>
      <c r="X8" s="139">
        <f>+IF(VLOOKUP($B$1,TMIN_2019!$A$2:$QD$487,189+X$1,FALSE)&lt;65535,VLOOKUP($B$1,TMIN_2019!$A$2:$QD$487,189+X$1,FALSE),NA())</f>
        <v>11.1</v>
      </c>
      <c r="Y8" s="139">
        <f>+IF(VLOOKUP($B$1,TMIN_2019!$A$2:$QD$487,189+Y$1,FALSE)&lt;65535,VLOOKUP($B$1,TMIN_2019!$A$2:$QD$487,189+Y$1,FALSE),NA())</f>
        <v>10.8</v>
      </c>
      <c r="Z8" s="139">
        <f>+IF(VLOOKUP($B$1,TMIN_2019!$A$2:$QD$487,189+Z$1,FALSE)&lt;65535,VLOOKUP($B$1,TMIN_2019!$A$2:$QD$487,189+Z$1,FALSE),NA())</f>
        <v>9.3000000000000007</v>
      </c>
      <c r="AA8" s="139">
        <f>+IF(VLOOKUP($B$1,TMIN_2019!$A$2:$QD$487,189+AA$1,FALSE)&lt;65535,VLOOKUP($B$1,TMIN_2019!$A$2:$QD$487,189+AA$1,FALSE),NA())</f>
        <v>7.1</v>
      </c>
      <c r="AB8" s="139">
        <f>+IF(VLOOKUP($B$1,TMIN_2019!$A$2:$QD$487,189+AB$1,FALSE)&lt;65535,VLOOKUP($B$1,TMIN_2019!$A$2:$QD$487,189+AB$1,FALSE),NA())</f>
        <v>9.8000000000000007</v>
      </c>
      <c r="AC8" s="139">
        <f>+IF(VLOOKUP($B$1,TMIN_2019!$A$2:$QD$487,189+AC$1,FALSE)&lt;65535,VLOOKUP($B$1,TMIN_2019!$A$2:$QD$487,189+AC$1,FALSE),NA())</f>
        <v>9.6999999999999993</v>
      </c>
      <c r="AD8" s="139">
        <f>+IF(VLOOKUP($B$1,TMIN_2019!$A$2:$QD$487,189+AD$1,FALSE)&lt;65535,VLOOKUP($B$1,TMIN_2019!$A$2:$QD$487,189+AD$1,FALSE),NA())</f>
        <v>9.5</v>
      </c>
      <c r="AE8" s="139">
        <f>+IF(VLOOKUP($B$1,TMIN_2019!$A$2:$QD$487,189+AE$1,FALSE)&lt;65535,VLOOKUP($B$1,TMIN_2019!$A$2:$QD$487,189+AE$1,FALSE),NA())</f>
        <v>8.1999999999999993</v>
      </c>
      <c r="AF8" s="139">
        <f>+IF(VLOOKUP($B$1,TMIN_2019!$A$2:$QD$487,189+AF$1,FALSE)&lt;65535,VLOOKUP($B$1,TMIN_2019!$A$2:$QD$487,189+AF$1,FALSE),NA())</f>
        <v>8.8000000000000007</v>
      </c>
      <c r="AG8" s="139">
        <f>+IF(VLOOKUP($B$1,TMIN_2019!$A$2:$QD$487,189+AG$1,FALSE)&lt;65535,VLOOKUP($B$1,TMIN_2019!$A$2:$QD$487,189+AG$1,FALSE),NA())</f>
        <v>8.6999999999999993</v>
      </c>
      <c r="AH8" s="83"/>
      <c r="AI8" s="83"/>
      <c r="AJ8" s="84"/>
      <c r="AK8" s="86"/>
      <c r="AL8" s="86"/>
      <c r="AM8" s="86"/>
      <c r="AN8" s="86"/>
      <c r="AO8" s="86"/>
      <c r="AP8" s="84"/>
      <c r="AQ8" s="84"/>
    </row>
    <row r="9" spans="1:43" ht="15.75" customHeight="1" x14ac:dyDescent="0.2">
      <c r="A9" s="13">
        <v>23085080</v>
      </c>
      <c r="B9" s="138" t="s">
        <v>300</v>
      </c>
      <c r="C9" s="139">
        <f>+IF(VLOOKUP($B$1,TMIN_2019!$A$2:$QD$487,220+C$1,FALSE)&lt;65535,VLOOKUP($B$1,TMIN_2019!$A$2:$QD$487,220+C$1,FALSE),NA())</f>
        <v>8.8000000000000007</v>
      </c>
      <c r="D9" s="139">
        <f>+IF(VLOOKUP($B$1,TMIN_2019!$A$2:$QD$487,220+D$1,FALSE)&lt;65535,VLOOKUP($B$1,TMIN_2019!$A$2:$QD$487,220+D$1,FALSE),NA())</f>
        <v>10.8</v>
      </c>
      <c r="E9" s="139">
        <f>+IF(VLOOKUP($B$1,TMIN_2019!$A$2:$QD$487,220+E$1,FALSE)&lt;65535,VLOOKUP($B$1,TMIN_2019!$A$2:$QD$487,220+E$1,FALSE),NA())</f>
        <v>9.3000000000000007</v>
      </c>
      <c r="F9" s="139">
        <f>+IF(VLOOKUP($B$1,TMIN_2019!$A$2:$QD$487,220+F$1,FALSE)&lt;65535,VLOOKUP($B$1,TMIN_2019!$A$2:$QD$487,220+F$1,FALSE),NA())</f>
        <v>9.1</v>
      </c>
      <c r="G9" s="139">
        <f>+IF(VLOOKUP($B$1,TMIN_2019!$A$2:$QD$487,220+G$1,FALSE)&lt;65535,VLOOKUP($B$1,TMIN_2019!$A$2:$QD$487,220+G$1,FALSE),NA())</f>
        <v>11.2</v>
      </c>
      <c r="H9" s="139">
        <f>+IF(VLOOKUP($B$1,TMIN_2019!$A$2:$QD$487,220+H$1,FALSE)&lt;65535,VLOOKUP($B$1,TMIN_2019!$A$2:$QD$487,220+H$1,FALSE),NA())</f>
        <v>12.1</v>
      </c>
      <c r="I9" s="139">
        <f>+IF(VLOOKUP($B$1,TMIN_2019!$A$2:$QD$487,220+I$1,FALSE)&lt;65535,VLOOKUP($B$1,TMIN_2019!$A$2:$QD$487,220+I$1,FALSE),NA())</f>
        <v>9.3000000000000007</v>
      </c>
      <c r="J9" s="139">
        <f>+IF(VLOOKUP($B$1,TMIN_2019!$A$2:$QD$487,220+J$1,FALSE)&lt;65535,VLOOKUP($B$1,TMIN_2019!$A$2:$QD$487,220+J$1,FALSE),NA())</f>
        <v>10</v>
      </c>
      <c r="K9" s="139">
        <f>+IF(VLOOKUP($B$1,TMIN_2019!$A$2:$QD$487,220+K$1,FALSE)&lt;65535,VLOOKUP($B$1,TMIN_2019!$A$2:$QD$487,220+K$1,FALSE),NA())</f>
        <v>9.6</v>
      </c>
      <c r="L9" s="139">
        <f>+IF(VLOOKUP($B$1,TMIN_2019!$A$2:$QD$487,220+L$1,FALSE)&lt;65535,VLOOKUP($B$1,TMIN_2019!$A$2:$QD$487,220+L$1,FALSE),NA())</f>
        <v>7.7</v>
      </c>
      <c r="M9" s="139">
        <f>+IF(VLOOKUP($B$1,TMIN_2019!$A$2:$QD$487,220+M$1,FALSE)&lt;65535,VLOOKUP($B$1,TMIN_2019!$A$2:$QD$487,220+M$1,FALSE),NA())</f>
        <v>8.8000000000000007</v>
      </c>
      <c r="N9" s="139">
        <f>+IF(VLOOKUP($B$1,TMIN_2019!$A$2:$QD$487,220+N$1,FALSE)&lt;65535,VLOOKUP($B$1,TMIN_2019!$A$2:$QD$487,220+N$1,FALSE),NA())</f>
        <v>9.6</v>
      </c>
      <c r="O9" s="139">
        <f>+IF(VLOOKUP($B$1,TMIN_2019!$A$2:$QD$487,220+O$1,FALSE)&lt;65535,VLOOKUP($B$1,TMIN_2019!$A$2:$QD$487,220+O$1,FALSE),NA())</f>
        <v>10.5</v>
      </c>
      <c r="P9" s="139">
        <f>+IF(VLOOKUP($B$1,TMIN_2019!$A$2:$QD$487,220+P$1,FALSE)&lt;65535,VLOOKUP($B$1,TMIN_2019!$A$2:$QD$487,220+P$1,FALSE),NA())</f>
        <v>11.4</v>
      </c>
      <c r="Q9" s="139">
        <f>+IF(VLOOKUP($B$1,TMIN_2019!$A$2:$QD$487,220+Q$1,FALSE)&lt;65535,VLOOKUP($B$1,TMIN_2019!$A$2:$QD$487,220+Q$1,FALSE),NA())</f>
        <v>9.8000000000000007</v>
      </c>
      <c r="R9" s="139">
        <f>+IF(VLOOKUP($B$1,TMIN_2019!$A$2:$QD$487,220+R$1,FALSE)&lt;65535,VLOOKUP($B$1,TMIN_2019!$A$2:$QD$487,220+R$1,FALSE),NA())</f>
        <v>8</v>
      </c>
      <c r="S9" s="139">
        <f>+IF(VLOOKUP($B$1,TMIN_2019!$A$2:$QD$487,220+S$1,FALSE)&lt;65535,VLOOKUP($B$1,TMIN_2019!$A$2:$QD$487,220+S$1,FALSE),NA())</f>
        <v>9</v>
      </c>
      <c r="T9" s="139">
        <f>+IF(VLOOKUP($B$1,TMIN_2019!$A$2:$QD$487,220+T$1,FALSE)&lt;65535,VLOOKUP($B$1,TMIN_2019!$A$2:$QD$487,220+T$1,FALSE),NA())</f>
        <v>10.3</v>
      </c>
      <c r="U9" s="139">
        <f>+IF(VLOOKUP($B$1,TMIN_2019!$A$2:$QD$487,220+U$1,FALSE)&lt;65535,VLOOKUP($B$1,TMIN_2019!$A$2:$QD$487,220+U$1,FALSE),NA())</f>
        <v>10.4</v>
      </c>
      <c r="V9" s="139">
        <f>+IF(VLOOKUP($B$1,TMIN_2019!$A$2:$QD$487,220+V$1,FALSE)&lt;65535,VLOOKUP($B$1,TMIN_2019!$A$2:$QD$487,220+V$1,FALSE),NA())</f>
        <v>6.8</v>
      </c>
      <c r="W9" s="139">
        <f>+IF(VLOOKUP($B$1,TMIN_2019!$A$2:$QD$487,220+W$1,FALSE)&lt;65535,VLOOKUP($B$1,TMIN_2019!$A$2:$QD$487,220+W$1,FALSE),NA())</f>
        <v>9.9</v>
      </c>
      <c r="X9" s="139">
        <f>+IF(VLOOKUP($B$1,TMIN_2019!$A$2:$QD$487,220+X$1,FALSE)&lt;65535,VLOOKUP($B$1,TMIN_2019!$A$2:$QD$487,220+X$1,FALSE),NA())</f>
        <v>5.2</v>
      </c>
      <c r="Y9" s="139">
        <f>+IF(VLOOKUP($B$1,TMIN_2019!$A$2:$QD$487,220+Y$1,FALSE)&lt;65535,VLOOKUP($B$1,TMIN_2019!$A$2:$QD$487,220+Y$1,FALSE),NA())</f>
        <v>9.6999999999999993</v>
      </c>
      <c r="Z9" s="139">
        <f>+IF(VLOOKUP($B$1,TMIN_2019!$A$2:$QD$487,220+Z$1,FALSE)&lt;65535,VLOOKUP($B$1,TMIN_2019!$A$2:$QD$487,220+Z$1,FALSE),NA())</f>
        <v>11.3</v>
      </c>
      <c r="AA9" s="139">
        <f>+IF(VLOOKUP($B$1,TMIN_2019!$A$2:$QD$487,220+AA$1,FALSE)&lt;65535,VLOOKUP($B$1,TMIN_2019!$A$2:$QD$487,220+AA$1,FALSE),NA())</f>
        <v>6.8</v>
      </c>
      <c r="AB9" s="139">
        <f>+IF(VLOOKUP($B$1,TMIN_2019!$A$2:$QD$487,220+AB$1,FALSE)&lt;65535,VLOOKUP($B$1,TMIN_2019!$A$2:$QD$487,220+AB$1,FALSE),NA())</f>
        <v>6.9</v>
      </c>
      <c r="AC9" s="139">
        <f>+IF(VLOOKUP($B$1,TMIN_2019!$A$2:$QD$487,220+AC$1,FALSE)&lt;65535,VLOOKUP($B$1,TMIN_2019!$A$2:$QD$487,220+AC$1,FALSE),NA())</f>
        <v>7.4</v>
      </c>
      <c r="AD9" s="139">
        <f>+IF(VLOOKUP($B$1,TMIN_2019!$A$2:$QD$487,220+AD$1,FALSE)&lt;65535,VLOOKUP($B$1,TMIN_2019!$A$2:$QD$487,220+AD$1,FALSE),NA())</f>
        <v>10.4</v>
      </c>
      <c r="AE9" s="139">
        <f>+IF(VLOOKUP($B$1,TMIN_2019!$A$2:$QD$487,220+AE$1,FALSE)&lt;65535,VLOOKUP($B$1,TMIN_2019!$A$2:$QD$487,220+AE$1,FALSE),NA())</f>
        <v>8.8000000000000007</v>
      </c>
      <c r="AF9" s="139">
        <f>+IF(VLOOKUP($B$1,TMIN_2019!$A$2:$QD$487,220+AF$1,FALSE)&lt;65535,VLOOKUP($B$1,TMIN_2019!$A$2:$QD$487,220+AF$1,FALSE),NA())</f>
        <v>4.5999999999999996</v>
      </c>
      <c r="AG9" s="139">
        <f>+IF(VLOOKUP($B$1,TMIN_2019!$A$2:$QD$487,220+AG$1,FALSE)&lt;65535,VLOOKUP($B$1,TMIN_2019!$A$2:$QD$487,220+AG$1,FALSE),NA())</f>
        <v>7.2</v>
      </c>
      <c r="AH9" s="83"/>
      <c r="AI9" s="83"/>
      <c r="AJ9" s="84"/>
      <c r="AK9" s="86"/>
      <c r="AL9" s="86"/>
      <c r="AM9" s="86"/>
      <c r="AN9" s="86"/>
      <c r="AO9" s="86"/>
      <c r="AP9" s="84"/>
      <c r="AQ9" s="84"/>
    </row>
    <row r="10" spans="1:43" ht="15.75" customHeight="1" x14ac:dyDescent="0.2">
      <c r="A10" s="13">
        <v>23085110</v>
      </c>
      <c r="B10" s="138" t="s">
        <v>301</v>
      </c>
      <c r="C10" s="139">
        <f>+IF(VLOOKUP($B$1,TMIN_2019!$A$2:$QD$487,251+C$1,FALSE)&lt;65535,VLOOKUP($B$1,TMIN_2019!$A$2:$QD$487,251+C$1,FALSE),NA())</f>
        <v>9.8000000000000007</v>
      </c>
      <c r="D10" s="139">
        <f>+IF(VLOOKUP($B$1,TMIN_2019!$A$2:$QD$487,251+D$1,FALSE)&lt;65535,VLOOKUP($B$1,TMIN_2019!$A$2:$QD$487,251+D$1,FALSE),NA())</f>
        <v>9.3000000000000007</v>
      </c>
      <c r="E10" s="139">
        <f>+IF(VLOOKUP($B$1,TMIN_2019!$A$2:$QD$487,251+E$1,FALSE)&lt;65535,VLOOKUP($B$1,TMIN_2019!$A$2:$QD$487,251+E$1,FALSE),NA())</f>
        <v>6</v>
      </c>
      <c r="F10" s="139">
        <f>+IF(VLOOKUP($B$1,TMIN_2019!$A$2:$QD$487,251+F$1,FALSE)&lt;65535,VLOOKUP($B$1,TMIN_2019!$A$2:$QD$487,251+F$1,FALSE),NA())</f>
        <v>9.4</v>
      </c>
      <c r="G10" s="139">
        <f>+IF(VLOOKUP($B$1,TMIN_2019!$A$2:$QD$487,251+G$1,FALSE)&lt;65535,VLOOKUP($B$1,TMIN_2019!$A$2:$QD$487,251+G$1,FALSE),NA())</f>
        <v>8.9</v>
      </c>
      <c r="H10" s="139">
        <f>+IF(VLOOKUP($B$1,TMIN_2019!$A$2:$QD$487,251+H$1,FALSE)&lt;65535,VLOOKUP($B$1,TMIN_2019!$A$2:$QD$487,251+H$1,FALSE),NA())</f>
        <v>9.8000000000000007</v>
      </c>
      <c r="I10" s="139">
        <f>+IF(VLOOKUP($B$1,TMIN_2019!$A$2:$QD$487,251+I$1,FALSE)&lt;65535,VLOOKUP($B$1,TMIN_2019!$A$2:$QD$487,251+I$1,FALSE),NA())</f>
        <v>8.5</v>
      </c>
      <c r="J10" s="139">
        <f>+IF(VLOOKUP($B$1,TMIN_2019!$A$2:$QD$487,251+J$1,FALSE)&lt;65535,VLOOKUP($B$1,TMIN_2019!$A$2:$QD$487,251+J$1,FALSE),NA())</f>
        <v>7.3</v>
      </c>
      <c r="K10" s="139">
        <f>+IF(VLOOKUP($B$1,TMIN_2019!$A$2:$QD$487,251+K$1,FALSE)&lt;65535,VLOOKUP($B$1,TMIN_2019!$A$2:$QD$487,251+K$1,FALSE),NA())</f>
        <v>8.6999999999999993</v>
      </c>
      <c r="L10" s="139">
        <f>+IF(VLOOKUP($B$1,TMIN_2019!$A$2:$QD$487,251+L$1,FALSE)&lt;65535,VLOOKUP($B$1,TMIN_2019!$A$2:$QD$487,251+L$1,FALSE),NA())</f>
        <v>5.4</v>
      </c>
      <c r="M10" s="139">
        <f>+IF(VLOOKUP($B$1,TMIN_2019!$A$2:$QD$487,251+M$1,FALSE)&lt;65535,VLOOKUP($B$1,TMIN_2019!$A$2:$QD$487,251+M$1,FALSE),NA())</f>
        <v>9.6</v>
      </c>
      <c r="N10" s="139">
        <f>+IF(VLOOKUP($B$1,TMIN_2019!$A$2:$QD$487,251+N$1,FALSE)&lt;65535,VLOOKUP($B$1,TMIN_2019!$A$2:$QD$487,251+N$1,FALSE),NA())</f>
        <v>8.4</v>
      </c>
      <c r="O10" s="139">
        <f>+IF(VLOOKUP($B$1,TMIN_2019!$A$2:$QD$487,251+O$1,FALSE)&lt;65535,VLOOKUP($B$1,TMIN_2019!$A$2:$QD$487,251+O$1,FALSE),NA())</f>
        <v>11</v>
      </c>
      <c r="P10" s="139">
        <f>+IF(VLOOKUP($B$1,TMIN_2019!$A$2:$QD$487,251+P$1,FALSE)&lt;65535,VLOOKUP($B$1,TMIN_2019!$A$2:$QD$487,251+P$1,FALSE),NA())</f>
        <v>11.3</v>
      </c>
      <c r="Q10" s="139">
        <f>+IF(VLOOKUP($B$1,TMIN_2019!$A$2:$QD$487,251+Q$1,FALSE)&lt;65535,VLOOKUP($B$1,TMIN_2019!$A$2:$QD$487,251+Q$1,FALSE),NA())</f>
        <v>8.6999999999999993</v>
      </c>
      <c r="R10" s="139">
        <f>+IF(VLOOKUP($B$1,TMIN_2019!$A$2:$QD$487,251+R$1,FALSE)&lt;65535,VLOOKUP($B$1,TMIN_2019!$A$2:$QD$487,251+R$1,FALSE),NA())</f>
        <v>9.4</v>
      </c>
      <c r="S10" s="139">
        <f>+IF(VLOOKUP($B$1,TMIN_2019!$A$2:$QD$487,251+S$1,FALSE)&lt;65535,VLOOKUP($B$1,TMIN_2019!$A$2:$QD$487,251+S$1,FALSE),NA())</f>
        <v>7.7</v>
      </c>
      <c r="T10" s="139">
        <f>+IF(VLOOKUP($B$1,TMIN_2019!$A$2:$QD$487,251+T$1,FALSE)&lt;65535,VLOOKUP($B$1,TMIN_2019!$A$2:$QD$487,251+T$1,FALSE),NA())</f>
        <v>9.1999999999999993</v>
      </c>
      <c r="U10" s="139">
        <f>+IF(VLOOKUP($B$1,TMIN_2019!$A$2:$QD$487,251+U$1,FALSE)&lt;65535,VLOOKUP($B$1,TMIN_2019!$A$2:$QD$487,251+U$1,FALSE),NA())</f>
        <v>11</v>
      </c>
      <c r="V10" s="139">
        <f>+IF(VLOOKUP($B$1,TMIN_2019!$A$2:$QD$487,251+V$1,FALSE)&lt;65535,VLOOKUP($B$1,TMIN_2019!$A$2:$QD$487,251+V$1,FALSE),NA())</f>
        <v>9.4</v>
      </c>
      <c r="W10" s="139">
        <f>+IF(VLOOKUP($B$1,TMIN_2019!$A$2:$QD$487,251+W$1,FALSE)&lt;65535,VLOOKUP($B$1,TMIN_2019!$A$2:$QD$487,251+W$1,FALSE),NA())</f>
        <v>8.6</v>
      </c>
      <c r="X10" s="139">
        <f>+IF(VLOOKUP($B$1,TMIN_2019!$A$2:$QD$487,251+X$1,FALSE)&lt;65535,VLOOKUP($B$1,TMIN_2019!$A$2:$QD$487,251+X$1,FALSE),NA())</f>
        <v>8.1999999999999993</v>
      </c>
      <c r="Y10" s="139">
        <f>+IF(VLOOKUP($B$1,TMIN_2019!$A$2:$QD$487,251+Y$1,FALSE)&lt;65535,VLOOKUP($B$1,TMIN_2019!$A$2:$QD$487,251+Y$1,FALSE),NA())</f>
        <v>8.5</v>
      </c>
      <c r="Z10" s="139">
        <f>+IF(VLOOKUP($B$1,TMIN_2019!$A$2:$QD$487,251+Z$1,FALSE)&lt;65535,VLOOKUP($B$1,TMIN_2019!$A$2:$QD$487,251+Z$1,FALSE),NA())</f>
        <v>10.3</v>
      </c>
      <c r="AA10" s="139">
        <f>+IF(VLOOKUP($B$1,TMIN_2019!$A$2:$QD$487,251+AA$1,FALSE)&lt;65535,VLOOKUP($B$1,TMIN_2019!$A$2:$QD$487,251+AA$1,FALSE),NA())</f>
        <v>11</v>
      </c>
      <c r="AB10" s="139">
        <f>+IF(VLOOKUP($B$1,TMIN_2019!$A$2:$QD$487,251+AB$1,FALSE)&lt;65535,VLOOKUP($B$1,TMIN_2019!$A$2:$QD$487,251+AB$1,FALSE),NA())</f>
        <v>10</v>
      </c>
      <c r="AC10" s="139">
        <f>+IF(VLOOKUP($B$1,TMIN_2019!$A$2:$QD$487,251+AC$1,FALSE)&lt;65535,VLOOKUP($B$1,TMIN_2019!$A$2:$QD$487,251+AC$1,FALSE),NA())</f>
        <v>7</v>
      </c>
      <c r="AD10" s="139">
        <f>+IF(VLOOKUP($B$1,TMIN_2019!$A$2:$QD$487,251+AD$1,FALSE)&lt;65535,VLOOKUP($B$1,TMIN_2019!$A$2:$QD$487,251+AD$1,FALSE),NA())</f>
        <v>7.5</v>
      </c>
      <c r="AE10" s="139">
        <f>+IF(VLOOKUP($B$1,TMIN_2019!$A$2:$QD$487,251+AE$1,FALSE)&lt;65535,VLOOKUP($B$1,TMIN_2019!$A$2:$QD$487,251+AE$1,FALSE),NA())</f>
        <v>11.5</v>
      </c>
      <c r="AF10" s="139">
        <f>+IF(VLOOKUP($B$1,TMIN_2019!$A$2:$QD$487,251+AF$1,FALSE)&lt;65535,VLOOKUP($B$1,TMIN_2019!$A$2:$QD$487,251+AF$1,FALSE),NA())</f>
        <v>8.9</v>
      </c>
      <c r="AG10" s="139" t="e">
        <f>+NA()</f>
        <v>#N/A</v>
      </c>
      <c r="AH10" s="83"/>
      <c r="AI10" s="83"/>
      <c r="AJ10" s="84"/>
      <c r="AK10" s="86"/>
      <c r="AL10" s="86"/>
      <c r="AM10" s="86"/>
      <c r="AN10" s="86"/>
      <c r="AO10" s="86"/>
      <c r="AP10" s="84"/>
      <c r="AQ10" s="84"/>
    </row>
    <row r="11" spans="1:43" ht="15.75" customHeight="1" x14ac:dyDescent="0.2">
      <c r="A11" s="13">
        <v>23085140</v>
      </c>
      <c r="B11" s="138" t="s">
        <v>302</v>
      </c>
      <c r="C11" s="139">
        <f>+IF(VLOOKUP($B$1,TMIN_2019!$A$2:$QD$487,281+C$1,FALSE)&lt;65535,VLOOKUP($B$1,TMIN_2019!$A$2:$QD$487,281+C$1,FALSE),NA())</f>
        <v>8.4</v>
      </c>
      <c r="D11" s="139">
        <f>+IF(VLOOKUP($B$1,TMIN_2019!$A$2:$QD$487,281+D$1,FALSE)&lt;65535,VLOOKUP($B$1,TMIN_2019!$A$2:$QD$487,281+D$1,FALSE),NA())</f>
        <v>7.6</v>
      </c>
      <c r="E11" s="139">
        <f>+IF(VLOOKUP($B$1,TMIN_2019!$A$2:$QD$487,281+E$1,FALSE)&lt;65535,VLOOKUP($B$1,TMIN_2019!$A$2:$QD$487,281+E$1,FALSE),NA())</f>
        <v>9.8000000000000007</v>
      </c>
      <c r="F11" s="139">
        <f>+IF(VLOOKUP($B$1,TMIN_2019!$A$2:$QD$487,281+F$1,FALSE)&lt;65535,VLOOKUP($B$1,TMIN_2019!$A$2:$QD$487,281+F$1,FALSE),NA())</f>
        <v>7.2</v>
      </c>
      <c r="G11" s="139">
        <f>+IF(VLOOKUP($B$1,TMIN_2019!$A$2:$QD$487,281+G$1,FALSE)&lt;65535,VLOOKUP($B$1,TMIN_2019!$A$2:$QD$487,281+G$1,FALSE),NA())</f>
        <v>4.7</v>
      </c>
      <c r="H11" s="139">
        <f>+IF(VLOOKUP($B$1,TMIN_2019!$A$2:$QD$487,281+H$1,FALSE)&lt;65535,VLOOKUP($B$1,TMIN_2019!$A$2:$QD$487,281+H$1,FALSE),NA())</f>
        <v>6.4</v>
      </c>
      <c r="I11" s="139">
        <f>+IF(VLOOKUP($B$1,TMIN_2019!$A$2:$QD$487,281+I$1,FALSE)&lt;65535,VLOOKUP($B$1,TMIN_2019!$A$2:$QD$487,281+I$1,FALSE),NA())</f>
        <v>7</v>
      </c>
      <c r="J11" s="139">
        <f>+IF(VLOOKUP($B$1,TMIN_2019!$A$2:$QD$487,281+J$1,FALSE)&lt;65535,VLOOKUP($B$1,TMIN_2019!$A$2:$QD$487,281+J$1,FALSE),NA())</f>
        <v>9.5</v>
      </c>
      <c r="K11" s="139">
        <f>+IF(VLOOKUP($B$1,TMIN_2019!$A$2:$QD$487,281+K$1,FALSE)&lt;65535,VLOOKUP($B$1,TMIN_2019!$A$2:$QD$487,281+K$1,FALSE),NA())</f>
        <v>6.7</v>
      </c>
      <c r="L11" s="139">
        <f>+IF(VLOOKUP($B$1,TMIN_2019!$A$2:$QD$487,281+L$1,FALSE)&lt;65535,VLOOKUP($B$1,TMIN_2019!$A$2:$QD$487,281+L$1,FALSE),NA())</f>
        <v>8.6999999999999993</v>
      </c>
      <c r="M11" s="139">
        <f>+IF(VLOOKUP($B$1,TMIN_2019!$A$2:$QD$487,281+M$1,FALSE)&lt;65535,VLOOKUP($B$1,TMIN_2019!$A$2:$QD$487,281+M$1,FALSE),NA())</f>
        <v>10.8</v>
      </c>
      <c r="N11" s="139">
        <f>+IF(VLOOKUP($B$1,TMIN_2019!$A$2:$QD$487,281+N$1,FALSE)&lt;65535,VLOOKUP($B$1,TMIN_2019!$A$2:$QD$487,281+N$1,FALSE),NA())</f>
        <v>10.9</v>
      </c>
      <c r="O11" s="139">
        <f>+IF(VLOOKUP($B$1,TMIN_2019!$A$2:$QD$487,281+O$1,FALSE)&lt;65535,VLOOKUP($B$1,TMIN_2019!$A$2:$QD$487,281+O$1,FALSE),NA())</f>
        <v>8.6</v>
      </c>
      <c r="P11" s="139">
        <f>+IF(VLOOKUP($B$1,TMIN_2019!$A$2:$QD$487,281+P$1,FALSE)&lt;65535,VLOOKUP($B$1,TMIN_2019!$A$2:$QD$487,281+P$1,FALSE),NA())</f>
        <v>8.9</v>
      </c>
      <c r="Q11" s="139">
        <f>+IF(VLOOKUP($B$1,TMIN_2019!$A$2:$QD$487,281+Q$1,FALSE)&lt;65535,VLOOKUP($B$1,TMIN_2019!$A$2:$QD$487,281+Q$1,FALSE),NA())</f>
        <v>4.4000000000000004</v>
      </c>
      <c r="R11" s="139">
        <f>+IF(VLOOKUP($B$1,TMIN_2019!$A$2:$QD$487,281+R$1,FALSE)&lt;65535,VLOOKUP($B$1,TMIN_2019!$A$2:$QD$487,281+R$1,FALSE),NA())</f>
        <v>8.8000000000000007</v>
      </c>
      <c r="S11" s="139">
        <f>+IF(VLOOKUP($B$1,TMIN_2019!$A$2:$QD$487,281+S$1,FALSE)&lt;65535,VLOOKUP($B$1,TMIN_2019!$A$2:$QD$487,281+S$1,FALSE),NA())</f>
        <v>5.2</v>
      </c>
      <c r="T11" s="139">
        <f>+IF(VLOOKUP($B$1,TMIN_2019!$A$2:$QD$487,281+T$1,FALSE)&lt;65535,VLOOKUP($B$1,TMIN_2019!$A$2:$QD$487,281+T$1,FALSE),NA())</f>
        <v>8.4</v>
      </c>
      <c r="U11" s="139">
        <f>+IF(VLOOKUP($B$1,TMIN_2019!$A$2:$QD$487,281+U$1,FALSE)&lt;65535,VLOOKUP($B$1,TMIN_2019!$A$2:$QD$487,281+U$1,FALSE),NA())</f>
        <v>10.7</v>
      </c>
      <c r="V11" s="139">
        <f>+IF(VLOOKUP($B$1,TMIN_2019!$A$2:$QD$487,281+V$1,FALSE)&lt;65535,VLOOKUP($B$1,TMIN_2019!$A$2:$QD$487,281+V$1,FALSE),NA())</f>
        <v>7</v>
      </c>
      <c r="W11" s="139">
        <f>+IF(VLOOKUP($B$1,TMIN_2019!$A$2:$QD$487,281+W$1,FALSE)&lt;65535,VLOOKUP($B$1,TMIN_2019!$A$2:$QD$487,281+W$1,FALSE),NA())</f>
        <v>8.8000000000000007</v>
      </c>
      <c r="X11" s="139">
        <f>+IF(VLOOKUP($B$1,TMIN_2019!$A$2:$QD$487,281+X$1,FALSE)&lt;65535,VLOOKUP($B$1,TMIN_2019!$A$2:$QD$487,281+X$1,FALSE),NA())</f>
        <v>8.6999999999999993</v>
      </c>
      <c r="Y11" s="139">
        <f>+IF(VLOOKUP($B$1,TMIN_2019!$A$2:$QD$487,281+Y$1,FALSE)&lt;65535,VLOOKUP($B$1,TMIN_2019!$A$2:$QD$487,281+Y$1,FALSE),NA())</f>
        <v>9.6</v>
      </c>
      <c r="Z11" s="139">
        <f>+IF(VLOOKUP($B$1,TMIN_2019!$A$2:$QD$487,281+Z$1,FALSE)&lt;65535,VLOOKUP($B$1,TMIN_2019!$A$2:$QD$487,281+Z$1,FALSE),NA())</f>
        <v>11.3</v>
      </c>
      <c r="AA11" s="139">
        <f>+IF(VLOOKUP($B$1,TMIN_2019!$A$2:$QD$487,281+AA$1,FALSE)&lt;65535,VLOOKUP($B$1,TMIN_2019!$A$2:$QD$487,281+AA$1,FALSE),NA())</f>
        <v>9.9</v>
      </c>
      <c r="AB11" s="139">
        <f>+IF(VLOOKUP($B$1,TMIN_2019!$A$2:$QD$487,281+AB$1,FALSE)&lt;65535,VLOOKUP($B$1,TMIN_2019!$A$2:$QD$487,281+AB$1,FALSE),NA())</f>
        <v>9.5</v>
      </c>
      <c r="AC11" s="139">
        <f>+IF(VLOOKUP($B$1,TMIN_2019!$A$2:$QD$487,281+AC$1,FALSE)&lt;65535,VLOOKUP($B$1,TMIN_2019!$A$2:$QD$487,281+AC$1,FALSE),NA())</f>
        <v>7.8</v>
      </c>
      <c r="AD11" s="139">
        <f>+IF(VLOOKUP($B$1,TMIN_2019!$A$2:$QD$487,281+AD$1,FALSE)&lt;65535,VLOOKUP($B$1,TMIN_2019!$A$2:$QD$487,281+AD$1,FALSE),NA())</f>
        <v>9.1</v>
      </c>
      <c r="AE11" s="139">
        <f>+IF(VLOOKUP($B$1,TMIN_2019!$A$2:$QD$487,281+AE$1,FALSE)&lt;65535,VLOOKUP($B$1,TMIN_2019!$A$2:$QD$487,281+AE$1,FALSE),NA())</f>
        <v>8.6</v>
      </c>
      <c r="AF11" s="139">
        <f>+IF(VLOOKUP($B$1,TMIN_2019!$A$2:$QD$487,281+AF$1,FALSE)&lt;65535,VLOOKUP($B$1,TMIN_2019!$A$2:$QD$487,281+AF$1,FALSE),NA())</f>
        <v>7.9</v>
      </c>
      <c r="AG11" s="139">
        <f>+IF(VLOOKUP($B$1,TMIN_2019!$A$2:$QD$487,281+AG$1,FALSE)&lt;65535,VLOOKUP($B$1,TMIN_2019!$A$2:$QD$487,281+AG$1,FALSE),NA())</f>
        <v>9.9</v>
      </c>
      <c r="AH11" s="83"/>
      <c r="AI11" s="83"/>
      <c r="AJ11" s="84"/>
      <c r="AK11" s="86"/>
      <c r="AL11" s="86"/>
      <c r="AM11" s="86"/>
      <c r="AN11" s="86"/>
      <c r="AO11" s="86"/>
      <c r="AP11" s="84"/>
      <c r="AQ11" s="84"/>
    </row>
    <row r="12" spans="1:43" ht="15.75" customHeight="1" x14ac:dyDescent="0.2">
      <c r="A12" s="13">
        <v>23085200</v>
      </c>
      <c r="B12" s="138" t="s">
        <v>303</v>
      </c>
      <c r="C12" s="139">
        <f>+IF(VLOOKUP($B$1,TMIN_2019!$A$2:$QD$487,312+C$1,FALSE)&lt;65535,VLOOKUP($B$1,TMIN_2019!$A$2:$QD$487,312+C$1,FALSE),NA())</f>
        <v>7.1</v>
      </c>
      <c r="D12" s="139">
        <f>+IF(VLOOKUP($B$1,TMIN_2019!$A$2:$QD$487,312+D$1,FALSE)&lt;65535,VLOOKUP($B$1,TMIN_2019!$A$2:$QD$487,312+D$1,FALSE),NA())</f>
        <v>11.7</v>
      </c>
      <c r="E12" s="139">
        <f>+IF(VLOOKUP($B$1,TMIN_2019!$A$2:$QD$487,312+E$1,FALSE)&lt;65535,VLOOKUP($B$1,TMIN_2019!$A$2:$QD$487,312+E$1,FALSE),NA())</f>
        <v>8.8000000000000007</v>
      </c>
      <c r="F12" s="139">
        <f>+IF(VLOOKUP($B$1,TMIN_2019!$A$2:$QD$487,312+F$1,FALSE)&lt;65535,VLOOKUP($B$1,TMIN_2019!$A$2:$QD$487,312+F$1,FALSE),NA())</f>
        <v>10.1</v>
      </c>
      <c r="G12" s="139">
        <f>+IF(VLOOKUP($B$1,TMIN_2019!$A$2:$QD$487,312+G$1,FALSE)&lt;65535,VLOOKUP($B$1,TMIN_2019!$A$2:$QD$487,312+G$1,FALSE),NA())</f>
        <v>11.2</v>
      </c>
      <c r="H12" s="139">
        <f>+IF(VLOOKUP($B$1,TMIN_2019!$A$2:$QD$487,312+H$1,FALSE)&lt;65535,VLOOKUP($B$1,TMIN_2019!$A$2:$QD$487,312+H$1,FALSE),NA())</f>
        <v>8.3000000000000007</v>
      </c>
      <c r="I12" s="139">
        <f>+IF(VLOOKUP($B$1,TMIN_2019!$A$2:$QD$487,312+I$1,FALSE)&lt;65535,VLOOKUP($B$1,TMIN_2019!$A$2:$QD$487,312+I$1,FALSE),NA())</f>
        <v>7.8</v>
      </c>
      <c r="J12" s="139">
        <f>+IF(VLOOKUP($B$1,TMIN_2019!$A$2:$QD$487,312+J$1,FALSE)&lt;65535,VLOOKUP($B$1,TMIN_2019!$A$2:$QD$487,312+J$1,FALSE),NA())</f>
        <v>11.7</v>
      </c>
      <c r="K12" s="139">
        <f>+IF(VLOOKUP($B$1,TMIN_2019!$A$2:$QD$487,312+K$1,FALSE)&lt;65535,VLOOKUP($B$1,TMIN_2019!$A$2:$QD$487,312+K$1,FALSE),NA())</f>
        <v>10.7</v>
      </c>
      <c r="L12" s="139">
        <f>+IF(VLOOKUP($B$1,TMIN_2019!$A$2:$QD$487,312+L$1,FALSE)&lt;65535,VLOOKUP($B$1,TMIN_2019!$A$2:$QD$487,312+L$1,FALSE),NA())</f>
        <v>10.1</v>
      </c>
      <c r="M12" s="139">
        <f>+IF(VLOOKUP($B$1,TMIN_2019!$A$2:$QD$487,312+M$1,FALSE)&lt;65535,VLOOKUP($B$1,TMIN_2019!$A$2:$QD$487,312+M$1,FALSE),NA())</f>
        <v>12.2</v>
      </c>
      <c r="N12" s="139">
        <f>+IF(VLOOKUP($B$1,TMIN_2019!$A$2:$QD$487,312+N$1,FALSE)&lt;65535,VLOOKUP($B$1,TMIN_2019!$A$2:$QD$487,312+N$1,FALSE),NA())</f>
        <v>11.2</v>
      </c>
      <c r="O12" s="139">
        <f>+IF(VLOOKUP($B$1,TMIN_2019!$A$2:$QD$487,312+O$1,FALSE)&lt;65535,VLOOKUP($B$1,TMIN_2019!$A$2:$QD$487,312+O$1,FALSE),NA())</f>
        <v>11.2</v>
      </c>
      <c r="P12" s="139">
        <f>+IF(VLOOKUP($B$1,TMIN_2019!$A$2:$QD$487,312+P$1,FALSE)&lt;65535,VLOOKUP($B$1,TMIN_2019!$A$2:$QD$487,312+P$1,FALSE),NA())</f>
        <v>11.1</v>
      </c>
      <c r="Q12" s="139">
        <f>+IF(VLOOKUP($B$1,TMIN_2019!$A$2:$QD$487,312+Q$1,FALSE)&lt;65535,VLOOKUP($B$1,TMIN_2019!$A$2:$QD$487,312+Q$1,FALSE),NA())</f>
        <v>9.1999999999999993</v>
      </c>
      <c r="R12" s="139">
        <f>+IF(VLOOKUP($B$1,TMIN_2019!$A$2:$QD$487,312+R$1,FALSE)&lt;65535,VLOOKUP($B$1,TMIN_2019!$A$2:$QD$487,312+R$1,FALSE),NA())</f>
        <v>8.8000000000000007</v>
      </c>
      <c r="S12" s="139">
        <f>+IF(VLOOKUP($B$1,TMIN_2019!$A$2:$QD$487,312+S$1,FALSE)&lt;65535,VLOOKUP($B$1,TMIN_2019!$A$2:$QD$487,312+S$1,FALSE),NA())</f>
        <v>6.5</v>
      </c>
      <c r="T12" s="139">
        <f>+IF(VLOOKUP($B$1,TMIN_2019!$A$2:$QD$487,312+T$1,FALSE)&lt;65535,VLOOKUP($B$1,TMIN_2019!$A$2:$QD$487,312+T$1,FALSE),NA())</f>
        <v>7.6</v>
      </c>
      <c r="U12" s="139">
        <f>+IF(VLOOKUP($B$1,TMIN_2019!$A$2:$QD$487,312+U$1,FALSE)&lt;65535,VLOOKUP($B$1,TMIN_2019!$A$2:$QD$487,312+U$1,FALSE),NA())</f>
        <v>9</v>
      </c>
      <c r="V12" s="139">
        <f>+IF(VLOOKUP($B$1,TMIN_2019!$A$2:$QD$487,312+V$1,FALSE)&lt;65535,VLOOKUP($B$1,TMIN_2019!$A$2:$QD$487,312+V$1,FALSE),NA())</f>
        <v>11.1</v>
      </c>
      <c r="W12" s="139">
        <f>+IF(VLOOKUP($B$1,TMIN_2019!$A$2:$QD$487,312+W$1,FALSE)&lt;65535,VLOOKUP($B$1,TMIN_2019!$A$2:$QD$487,312+W$1,FALSE),NA())</f>
        <v>11.1</v>
      </c>
      <c r="X12" s="139">
        <f>+IF(VLOOKUP($B$1,TMIN_2019!$A$2:$QD$487,312+X$1,FALSE)&lt;65535,VLOOKUP($B$1,TMIN_2019!$A$2:$QD$487,312+X$1,FALSE),NA())</f>
        <v>11.1</v>
      </c>
      <c r="Y12" s="139">
        <f>+IF(VLOOKUP($B$1,TMIN_2019!$A$2:$QD$487,312+Y$1,FALSE)&lt;65535,VLOOKUP($B$1,TMIN_2019!$A$2:$QD$487,312+Y$1,FALSE),NA())</f>
        <v>7</v>
      </c>
      <c r="Z12" s="139">
        <f>+IF(VLOOKUP($B$1,TMIN_2019!$A$2:$QD$487,312+Z$1,FALSE)&lt;65535,VLOOKUP($B$1,TMIN_2019!$A$2:$QD$487,312+Z$1,FALSE),NA())</f>
        <v>9.6</v>
      </c>
      <c r="AA12" s="139">
        <f>+IF(VLOOKUP($B$1,TMIN_2019!$A$2:$QD$487,312+AA$1,FALSE)&lt;65535,VLOOKUP($B$1,TMIN_2019!$A$2:$QD$487,312+AA$1,FALSE),NA())</f>
        <v>6.7</v>
      </c>
      <c r="AB12" s="139">
        <f>+IF(VLOOKUP($B$1,TMIN_2019!$A$2:$QD$487,312+AB$1,FALSE)&lt;65535,VLOOKUP($B$1,TMIN_2019!$A$2:$QD$487,312+AB$1,FALSE),NA())</f>
        <v>11.2</v>
      </c>
      <c r="AC12" s="139">
        <f>+IF(VLOOKUP($B$1,TMIN_2019!$A$2:$QD$487,312+AC$1,FALSE)&lt;65535,VLOOKUP($B$1,TMIN_2019!$A$2:$QD$487,312+AC$1,FALSE),NA())</f>
        <v>10.199999999999999</v>
      </c>
      <c r="AD12" s="139">
        <f>+IF(VLOOKUP($B$1,TMIN_2019!$A$2:$QD$487,312+AD$1,FALSE)&lt;65535,VLOOKUP($B$1,TMIN_2019!$A$2:$QD$487,312+AD$1,FALSE),NA())</f>
        <v>11.2</v>
      </c>
      <c r="AE12" s="139">
        <f>+IF(VLOOKUP($B$1,TMIN_2019!$A$2:$QD$487,312+AE$1,FALSE)&lt;65535,VLOOKUP($B$1,TMIN_2019!$A$2:$QD$487,312+AE$1,FALSE),NA())</f>
        <v>6</v>
      </c>
      <c r="AF12" s="139">
        <f>+IF(VLOOKUP($B$1,TMIN_2019!$A$2:$QD$487,312+AF$1,FALSE)&lt;65535,VLOOKUP($B$1,TMIN_2019!$A$2:$QD$487,312+AF$1,FALSE),NA())</f>
        <v>11.2</v>
      </c>
      <c r="AG12" s="139" t="e">
        <f>+NA()</f>
        <v>#N/A</v>
      </c>
      <c r="AH12" s="83"/>
      <c r="AI12" s="83"/>
      <c r="AJ12" s="84"/>
      <c r="AK12" s="86"/>
      <c r="AL12" s="86"/>
      <c r="AM12" s="86"/>
      <c r="AN12" s="86"/>
      <c r="AO12" s="86"/>
      <c r="AP12" s="84"/>
      <c r="AQ12" s="84"/>
    </row>
    <row r="13" spans="1:43" ht="15.75" customHeight="1" x14ac:dyDescent="0.2">
      <c r="A13" s="13">
        <v>23105030</v>
      </c>
      <c r="B13" s="138" t="s">
        <v>304</v>
      </c>
      <c r="C13" s="139">
        <f>+IF(VLOOKUP($B$1,TMIN_2019!$A$2:$QD$487,342+C$1,FALSE)&lt;65535,VLOOKUP($B$1,TMIN_2019!$A$2:$QD$487,342+C$1,FALSE),NA())</f>
        <v>11.9</v>
      </c>
      <c r="D13" s="139">
        <f>+IF(VLOOKUP($B$1,TMIN_2019!$A$2:$QD$487,342+D$1,FALSE)&lt;65535,VLOOKUP($B$1,TMIN_2019!$A$2:$QD$487,342+D$1,FALSE),NA())</f>
        <v>8.6999999999999993</v>
      </c>
      <c r="E13" s="139">
        <f>+IF(VLOOKUP($B$1,TMIN_2019!$A$2:$QD$487,342+E$1,FALSE)&lt;65535,VLOOKUP($B$1,TMIN_2019!$A$2:$QD$487,342+E$1,FALSE),NA())</f>
        <v>8.6999999999999993</v>
      </c>
      <c r="F13" s="139">
        <f>+IF(VLOOKUP($B$1,TMIN_2019!$A$2:$QD$487,342+F$1,FALSE)&lt;65535,VLOOKUP($B$1,TMIN_2019!$A$2:$QD$487,342+F$1,FALSE),NA())</f>
        <v>6.1</v>
      </c>
      <c r="G13" s="139">
        <f>+IF(VLOOKUP($B$1,TMIN_2019!$A$2:$QD$487,342+G$1,FALSE)&lt;65535,VLOOKUP($B$1,TMIN_2019!$A$2:$QD$487,342+G$1,FALSE),NA())</f>
        <v>7</v>
      </c>
      <c r="H13" s="139">
        <f>+IF(VLOOKUP($B$1,TMIN_2019!$A$2:$QD$487,342+H$1,FALSE)&lt;65535,VLOOKUP($B$1,TMIN_2019!$A$2:$QD$487,342+H$1,FALSE),NA())</f>
        <v>5.4</v>
      </c>
      <c r="I13" s="139">
        <f>+IF(VLOOKUP($B$1,TMIN_2019!$A$2:$QD$487,342+I$1,FALSE)&lt;65535,VLOOKUP($B$1,TMIN_2019!$A$2:$QD$487,342+I$1,FALSE),NA())</f>
        <v>7.8</v>
      </c>
      <c r="J13" s="139">
        <f>+IF(VLOOKUP($B$1,TMIN_2019!$A$2:$QD$487,342+J$1,FALSE)&lt;65535,VLOOKUP($B$1,TMIN_2019!$A$2:$QD$487,342+J$1,FALSE),NA())</f>
        <v>9.3000000000000007</v>
      </c>
      <c r="K13" s="139">
        <f>+IF(VLOOKUP($B$1,TMIN_2019!$A$2:$QD$487,342+K$1,FALSE)&lt;65535,VLOOKUP($B$1,TMIN_2019!$A$2:$QD$487,342+K$1,FALSE),NA())</f>
        <v>7.7</v>
      </c>
      <c r="L13" s="139">
        <f>+IF(VLOOKUP($B$1,TMIN_2019!$A$2:$QD$487,342+L$1,FALSE)&lt;65535,VLOOKUP($B$1,TMIN_2019!$A$2:$QD$487,342+L$1,FALSE),NA())</f>
        <v>5.0999999999999996</v>
      </c>
      <c r="M13" s="139">
        <f>+IF(VLOOKUP($B$1,TMIN_2019!$A$2:$QD$487,342+M$1,FALSE)&lt;65535,VLOOKUP($B$1,TMIN_2019!$A$2:$QD$487,342+M$1,FALSE),NA())</f>
        <v>7.7</v>
      </c>
      <c r="N13" s="139">
        <f>+IF(VLOOKUP($B$1,TMIN_2019!$A$2:$QD$487,342+N$1,FALSE)&lt;65535,VLOOKUP($B$1,TMIN_2019!$A$2:$QD$487,342+N$1,FALSE),NA())</f>
        <v>9</v>
      </c>
      <c r="O13" s="139">
        <f>+IF(VLOOKUP($B$1,TMIN_2019!$A$2:$QD$487,342+O$1,FALSE)&lt;65535,VLOOKUP($B$1,TMIN_2019!$A$2:$QD$487,342+O$1,FALSE),NA())</f>
        <v>9.3000000000000007</v>
      </c>
      <c r="P13" s="139">
        <f>+IF(VLOOKUP($B$1,TMIN_2019!$A$2:$QD$487,342+P$1,FALSE)&lt;65535,VLOOKUP($B$1,TMIN_2019!$A$2:$QD$487,342+P$1,FALSE),NA())</f>
        <v>10.6</v>
      </c>
      <c r="Q13" s="139">
        <f>+IF(VLOOKUP($B$1,TMIN_2019!$A$2:$QD$487,342+Q$1,FALSE)&lt;65535,VLOOKUP($B$1,TMIN_2019!$A$2:$QD$487,342+Q$1,FALSE),NA())</f>
        <v>12</v>
      </c>
      <c r="R13" s="139">
        <f>+IF(VLOOKUP($B$1,TMIN_2019!$A$2:$QD$487,342+R$1,FALSE)&lt;65535,VLOOKUP($B$1,TMIN_2019!$A$2:$QD$487,342+R$1,FALSE),NA())</f>
        <v>10.199999999999999</v>
      </c>
      <c r="S13" s="139">
        <f>+IF(VLOOKUP($B$1,TMIN_2019!$A$2:$QD$487,342+S$1,FALSE)&lt;65535,VLOOKUP($B$1,TMIN_2019!$A$2:$QD$487,342+S$1,FALSE),NA())</f>
        <v>8.6</v>
      </c>
      <c r="T13" s="139">
        <f>+IF(VLOOKUP($B$1,TMIN_2019!$A$2:$QD$487,342+T$1,FALSE)&lt;65535,VLOOKUP($B$1,TMIN_2019!$A$2:$QD$487,342+T$1,FALSE),NA())</f>
        <v>9.5</v>
      </c>
      <c r="U13" s="139">
        <f>+IF(VLOOKUP($B$1,TMIN_2019!$A$2:$QD$487,342+U$1,FALSE)&lt;65535,VLOOKUP($B$1,TMIN_2019!$A$2:$QD$487,342+U$1,FALSE),NA())</f>
        <v>8.6</v>
      </c>
      <c r="V13" s="139">
        <f>+IF(VLOOKUP($B$1,TMIN_2019!$A$2:$QD$487,342+V$1,FALSE)&lt;65535,VLOOKUP($B$1,TMIN_2019!$A$2:$QD$487,342+V$1,FALSE),NA())</f>
        <v>9</v>
      </c>
      <c r="W13" s="139">
        <f>+IF(VLOOKUP($B$1,TMIN_2019!$A$2:$QD$487,342+W$1,FALSE)&lt;65535,VLOOKUP($B$1,TMIN_2019!$A$2:$QD$487,342+W$1,FALSE),NA())</f>
        <v>10.9</v>
      </c>
      <c r="X13" s="139">
        <f>+IF(VLOOKUP($B$1,TMIN_2019!$A$2:$QD$487,342+X$1,FALSE)&lt;65535,VLOOKUP($B$1,TMIN_2019!$A$2:$QD$487,342+X$1,FALSE),NA())</f>
        <v>11.3</v>
      </c>
      <c r="Y13" s="139">
        <f>+IF(VLOOKUP($B$1,TMIN_2019!$A$2:$QD$487,342+Y$1,FALSE)&lt;65535,VLOOKUP($B$1,TMIN_2019!$A$2:$QD$487,342+Y$1,FALSE),NA())</f>
        <v>11.2</v>
      </c>
      <c r="Z13" s="139">
        <f>+IF(VLOOKUP($B$1,TMIN_2019!$A$2:$QD$487,342+Z$1,FALSE)&lt;65535,VLOOKUP($B$1,TMIN_2019!$A$2:$QD$487,342+Z$1,FALSE),NA())</f>
        <v>11.2</v>
      </c>
      <c r="AA13" s="139">
        <f>+IF(VLOOKUP($B$1,TMIN_2019!$A$2:$QD$487,342+AA$1,FALSE)&lt;65535,VLOOKUP($B$1,TMIN_2019!$A$2:$QD$487,342+AA$1,FALSE),NA())</f>
        <v>10.1</v>
      </c>
      <c r="AB13" s="139">
        <f>+IF(VLOOKUP($B$1,TMIN_2019!$A$2:$QD$487,342+AB$1,FALSE)&lt;65535,VLOOKUP($B$1,TMIN_2019!$A$2:$QD$487,342+AB$1,FALSE),NA())</f>
        <v>11.4</v>
      </c>
      <c r="AC13" s="139">
        <f>+IF(VLOOKUP($B$1,TMIN_2019!$A$2:$QD$487,342+AC$1,FALSE)&lt;65535,VLOOKUP($B$1,TMIN_2019!$A$2:$QD$487,342+AC$1,FALSE),NA())</f>
        <v>9.9</v>
      </c>
      <c r="AD13" s="139">
        <f>+IF(VLOOKUP($B$1,TMIN_2019!$A$2:$QD$487,342+AD$1,FALSE)&lt;65535,VLOOKUP($B$1,TMIN_2019!$A$2:$QD$487,342+AD$1,FALSE),NA())</f>
        <v>4.8</v>
      </c>
      <c r="AE13" s="139">
        <f>+IF(VLOOKUP($B$1,TMIN_2019!$A$2:$QD$487,342+AE$1,FALSE)&lt;65535,VLOOKUP($B$1,TMIN_2019!$A$2:$QD$487,342+AE$1,FALSE),NA())</f>
        <v>6.1</v>
      </c>
      <c r="AF13" s="139">
        <f>+IF(VLOOKUP($B$1,TMIN_2019!$A$2:$QD$487,342+AF$1,FALSE)&lt;65535,VLOOKUP($B$1,TMIN_2019!$A$2:$QD$487,342+AF$1,FALSE),NA())</f>
        <v>10.3</v>
      </c>
      <c r="AG13" s="139">
        <f>+IF(VLOOKUP($B$1,TMIN_2019!$A$2:$QD$487,342+AG$1,FALSE)&lt;65535,VLOOKUP($B$1,TMIN_2019!$A$2:$QD$487,342+AG$1,FALSE),NA())</f>
        <v>11</v>
      </c>
      <c r="AH13" s="83"/>
      <c r="AI13" s="83"/>
      <c r="AJ13" s="84"/>
      <c r="AK13" s="86"/>
      <c r="AL13" s="86"/>
      <c r="AM13" s="86"/>
      <c r="AN13" s="86"/>
      <c r="AO13" s="86"/>
      <c r="AP13" s="84"/>
      <c r="AQ13" s="84"/>
    </row>
    <row r="14" spans="1:43" ht="15.75" customHeight="1" x14ac:dyDescent="0.2">
      <c r="A14" s="13">
        <v>26175030</v>
      </c>
      <c r="B14" s="114" t="s">
        <v>293</v>
      </c>
      <c r="C14" s="80">
        <f>+IF(ISBLANK(+VLOOKUP($B$1,TMIN_2019!$A$2:$QD$486,399,FALSE))=FALSE,+VLOOKUP($B$1,TMIN_2019!$A$2:$QD$486,399,FALSE),NA())</f>
        <v>5.9620689655172425</v>
      </c>
      <c r="D14" s="115">
        <f>+$C$14</f>
        <v>5.9620689655172425</v>
      </c>
      <c r="E14" s="115">
        <f t="shared" ref="E14:AG14" si="0">+$C$14</f>
        <v>5.9620689655172425</v>
      </c>
      <c r="F14" s="115">
        <f t="shared" si="0"/>
        <v>5.9620689655172425</v>
      </c>
      <c r="G14" s="115">
        <f t="shared" si="0"/>
        <v>5.9620689655172425</v>
      </c>
      <c r="H14" s="115">
        <f t="shared" si="0"/>
        <v>5.9620689655172425</v>
      </c>
      <c r="I14" s="115">
        <f t="shared" si="0"/>
        <v>5.9620689655172425</v>
      </c>
      <c r="J14" s="115">
        <f t="shared" si="0"/>
        <v>5.9620689655172425</v>
      </c>
      <c r="K14" s="115">
        <f t="shared" si="0"/>
        <v>5.9620689655172425</v>
      </c>
      <c r="L14" s="115">
        <f t="shared" si="0"/>
        <v>5.9620689655172425</v>
      </c>
      <c r="M14" s="115">
        <f t="shared" si="0"/>
        <v>5.9620689655172425</v>
      </c>
      <c r="N14" s="115">
        <f t="shared" si="0"/>
        <v>5.9620689655172425</v>
      </c>
      <c r="O14" s="115">
        <f t="shared" si="0"/>
        <v>5.9620689655172425</v>
      </c>
      <c r="P14" s="115">
        <f t="shared" si="0"/>
        <v>5.9620689655172425</v>
      </c>
      <c r="Q14" s="115">
        <f t="shared" si="0"/>
        <v>5.9620689655172425</v>
      </c>
      <c r="R14" s="115">
        <f t="shared" si="0"/>
        <v>5.9620689655172425</v>
      </c>
      <c r="S14" s="115">
        <f t="shared" si="0"/>
        <v>5.9620689655172425</v>
      </c>
      <c r="T14" s="115">
        <f t="shared" si="0"/>
        <v>5.9620689655172425</v>
      </c>
      <c r="U14" s="115">
        <f t="shared" si="0"/>
        <v>5.9620689655172425</v>
      </c>
      <c r="V14" s="115">
        <f t="shared" si="0"/>
        <v>5.9620689655172425</v>
      </c>
      <c r="W14" s="115">
        <f t="shared" si="0"/>
        <v>5.9620689655172425</v>
      </c>
      <c r="X14" s="115">
        <f t="shared" si="0"/>
        <v>5.9620689655172425</v>
      </c>
      <c r="Y14" s="115">
        <f t="shared" si="0"/>
        <v>5.9620689655172425</v>
      </c>
      <c r="Z14" s="115">
        <f t="shared" si="0"/>
        <v>5.9620689655172425</v>
      </c>
      <c r="AA14" s="115">
        <f t="shared" si="0"/>
        <v>5.9620689655172425</v>
      </c>
      <c r="AB14" s="115">
        <f t="shared" si="0"/>
        <v>5.9620689655172425</v>
      </c>
      <c r="AC14" s="115">
        <f t="shared" si="0"/>
        <v>5.9620689655172425</v>
      </c>
      <c r="AD14" s="115">
        <f t="shared" si="0"/>
        <v>5.9620689655172425</v>
      </c>
      <c r="AE14" s="115">
        <f t="shared" si="0"/>
        <v>5.9620689655172425</v>
      </c>
      <c r="AF14" s="115">
        <f t="shared" si="0"/>
        <v>5.9620689655172425</v>
      </c>
      <c r="AG14" s="115">
        <f t="shared" si="0"/>
        <v>5.9620689655172425</v>
      </c>
      <c r="AH14" s="84"/>
      <c r="AI14" s="84"/>
      <c r="AJ14" s="84"/>
      <c r="AK14" s="86"/>
      <c r="AL14" s="86"/>
      <c r="AM14" s="86"/>
      <c r="AN14" s="86"/>
      <c r="AO14" s="86"/>
      <c r="AP14" s="84"/>
      <c r="AQ14" s="84"/>
    </row>
    <row r="15" spans="1:43" ht="15.75" customHeight="1" x14ac:dyDescent="0.2">
      <c r="A15" s="13">
        <v>26175040</v>
      </c>
      <c r="B15" s="114" t="s">
        <v>294</v>
      </c>
      <c r="C15" s="80">
        <f>+IF(ISBLANK(+VLOOKUP($B$1,TMIN_2019!$A$2:$QD$486,400,FALSE))=FALSE,+VLOOKUP($B$1,TMIN_2019!$A$2:$QD$486,400,FALSE),NA())</f>
        <v>7.1034482758620694</v>
      </c>
      <c r="D15" s="115">
        <f>+$C$15</f>
        <v>7.1034482758620694</v>
      </c>
      <c r="E15" s="115">
        <f t="shared" ref="E15:AG15" si="1">+$C$15</f>
        <v>7.1034482758620694</v>
      </c>
      <c r="F15" s="115">
        <f t="shared" si="1"/>
        <v>7.1034482758620694</v>
      </c>
      <c r="G15" s="115">
        <f t="shared" si="1"/>
        <v>7.1034482758620694</v>
      </c>
      <c r="H15" s="115">
        <f t="shared" si="1"/>
        <v>7.1034482758620694</v>
      </c>
      <c r="I15" s="115">
        <f t="shared" si="1"/>
        <v>7.1034482758620694</v>
      </c>
      <c r="J15" s="115">
        <f t="shared" si="1"/>
        <v>7.1034482758620694</v>
      </c>
      <c r="K15" s="115">
        <f t="shared" si="1"/>
        <v>7.1034482758620694</v>
      </c>
      <c r="L15" s="115">
        <f t="shared" si="1"/>
        <v>7.1034482758620694</v>
      </c>
      <c r="M15" s="115">
        <f t="shared" si="1"/>
        <v>7.1034482758620694</v>
      </c>
      <c r="N15" s="115">
        <f t="shared" si="1"/>
        <v>7.1034482758620694</v>
      </c>
      <c r="O15" s="115">
        <f t="shared" si="1"/>
        <v>7.1034482758620694</v>
      </c>
      <c r="P15" s="115">
        <f t="shared" si="1"/>
        <v>7.1034482758620694</v>
      </c>
      <c r="Q15" s="115">
        <f t="shared" si="1"/>
        <v>7.1034482758620694</v>
      </c>
      <c r="R15" s="115">
        <f t="shared" si="1"/>
        <v>7.1034482758620694</v>
      </c>
      <c r="S15" s="115">
        <f t="shared" si="1"/>
        <v>7.1034482758620694</v>
      </c>
      <c r="T15" s="115">
        <f t="shared" si="1"/>
        <v>7.1034482758620694</v>
      </c>
      <c r="U15" s="115">
        <f t="shared" si="1"/>
        <v>7.1034482758620694</v>
      </c>
      <c r="V15" s="115">
        <f t="shared" si="1"/>
        <v>7.1034482758620694</v>
      </c>
      <c r="W15" s="115">
        <f t="shared" si="1"/>
        <v>7.1034482758620694</v>
      </c>
      <c r="X15" s="115">
        <f t="shared" si="1"/>
        <v>7.1034482758620694</v>
      </c>
      <c r="Y15" s="115">
        <f t="shared" si="1"/>
        <v>7.1034482758620694</v>
      </c>
      <c r="Z15" s="115">
        <f t="shared" si="1"/>
        <v>7.1034482758620694</v>
      </c>
      <c r="AA15" s="115">
        <f t="shared" si="1"/>
        <v>7.1034482758620694</v>
      </c>
      <c r="AB15" s="115">
        <f t="shared" si="1"/>
        <v>7.1034482758620694</v>
      </c>
      <c r="AC15" s="115">
        <f t="shared" si="1"/>
        <v>7.1034482758620694</v>
      </c>
      <c r="AD15" s="115">
        <f t="shared" si="1"/>
        <v>7.1034482758620694</v>
      </c>
      <c r="AE15" s="115">
        <f t="shared" si="1"/>
        <v>7.1034482758620694</v>
      </c>
      <c r="AF15" s="115">
        <f t="shared" si="1"/>
        <v>7.1034482758620694</v>
      </c>
      <c r="AG15" s="115">
        <f t="shared" si="1"/>
        <v>7.1034482758620694</v>
      </c>
      <c r="AH15" s="89"/>
      <c r="AI15" s="89"/>
      <c r="AJ15" s="84"/>
      <c r="AK15" s="86"/>
      <c r="AL15" s="86"/>
      <c r="AM15" s="86"/>
      <c r="AN15" s="86"/>
      <c r="AO15" s="86"/>
      <c r="AP15" s="84"/>
      <c r="AQ15" s="84"/>
    </row>
    <row r="16" spans="1:43" ht="15.75" customHeight="1" x14ac:dyDescent="0.2">
      <c r="A16" s="13">
        <v>26185020</v>
      </c>
      <c r="B16" s="114" t="s">
        <v>295</v>
      </c>
      <c r="C16" s="80">
        <f>+IF(ISBLANK(+VLOOKUP($B$1,TMIN_2019!$A$2:$QD$486,401,FALSE))=FALSE,+VLOOKUP($B$1,TMIN_2019!$A$2:$QD$486,401,FALSE),NA())</f>
        <v>7.9172413793103438</v>
      </c>
      <c r="D16" s="115">
        <f>+$C$16</f>
        <v>7.9172413793103438</v>
      </c>
      <c r="E16" s="115">
        <f t="shared" ref="E16:AG16" si="2">+$C$16</f>
        <v>7.9172413793103438</v>
      </c>
      <c r="F16" s="115">
        <f t="shared" si="2"/>
        <v>7.9172413793103438</v>
      </c>
      <c r="G16" s="115">
        <f t="shared" si="2"/>
        <v>7.9172413793103438</v>
      </c>
      <c r="H16" s="115">
        <f t="shared" si="2"/>
        <v>7.9172413793103438</v>
      </c>
      <c r="I16" s="115">
        <f t="shared" si="2"/>
        <v>7.9172413793103438</v>
      </c>
      <c r="J16" s="115">
        <f t="shared" si="2"/>
        <v>7.9172413793103438</v>
      </c>
      <c r="K16" s="115">
        <f t="shared" si="2"/>
        <v>7.9172413793103438</v>
      </c>
      <c r="L16" s="115">
        <f t="shared" si="2"/>
        <v>7.9172413793103438</v>
      </c>
      <c r="M16" s="115">
        <f t="shared" si="2"/>
        <v>7.9172413793103438</v>
      </c>
      <c r="N16" s="115">
        <f t="shared" si="2"/>
        <v>7.9172413793103438</v>
      </c>
      <c r="O16" s="115">
        <f t="shared" si="2"/>
        <v>7.9172413793103438</v>
      </c>
      <c r="P16" s="115">
        <f t="shared" si="2"/>
        <v>7.9172413793103438</v>
      </c>
      <c r="Q16" s="115">
        <f t="shared" si="2"/>
        <v>7.9172413793103438</v>
      </c>
      <c r="R16" s="115">
        <f t="shared" si="2"/>
        <v>7.9172413793103438</v>
      </c>
      <c r="S16" s="115">
        <f t="shared" si="2"/>
        <v>7.9172413793103438</v>
      </c>
      <c r="T16" s="115">
        <f t="shared" si="2"/>
        <v>7.9172413793103438</v>
      </c>
      <c r="U16" s="115">
        <f t="shared" si="2"/>
        <v>7.9172413793103438</v>
      </c>
      <c r="V16" s="115">
        <f t="shared" si="2"/>
        <v>7.9172413793103438</v>
      </c>
      <c r="W16" s="115">
        <f t="shared" si="2"/>
        <v>7.9172413793103438</v>
      </c>
      <c r="X16" s="115">
        <f t="shared" si="2"/>
        <v>7.9172413793103438</v>
      </c>
      <c r="Y16" s="115">
        <f t="shared" si="2"/>
        <v>7.9172413793103438</v>
      </c>
      <c r="Z16" s="115">
        <f t="shared" si="2"/>
        <v>7.9172413793103438</v>
      </c>
      <c r="AA16" s="115">
        <f t="shared" si="2"/>
        <v>7.9172413793103438</v>
      </c>
      <c r="AB16" s="115">
        <f t="shared" si="2"/>
        <v>7.9172413793103438</v>
      </c>
      <c r="AC16" s="115">
        <f t="shared" si="2"/>
        <v>7.9172413793103438</v>
      </c>
      <c r="AD16" s="115">
        <f t="shared" si="2"/>
        <v>7.9172413793103438</v>
      </c>
      <c r="AE16" s="115">
        <f t="shared" si="2"/>
        <v>7.9172413793103438</v>
      </c>
      <c r="AF16" s="115">
        <f t="shared" si="2"/>
        <v>7.9172413793103438</v>
      </c>
      <c r="AG16" s="115">
        <f t="shared" si="2"/>
        <v>7.9172413793103438</v>
      </c>
      <c r="AH16" s="89"/>
      <c r="AI16" s="89"/>
      <c r="AJ16" s="84"/>
      <c r="AK16" s="86"/>
      <c r="AL16" s="86"/>
      <c r="AM16" s="86"/>
      <c r="AN16" s="86"/>
      <c r="AO16" s="86"/>
      <c r="AP16" s="84"/>
      <c r="AQ16" s="84"/>
    </row>
    <row r="17" spans="1:43" ht="15.75" customHeight="1" x14ac:dyDescent="0.2">
      <c r="A17" s="13">
        <v>26195020</v>
      </c>
      <c r="B17" s="114" t="s">
        <v>296</v>
      </c>
      <c r="C17" s="80">
        <f>+IF(ISBLANK(+VLOOKUP($B$1,TMIN_2019!$A$2:$QD$486,402,FALSE))=FALSE,+VLOOKUP($B$1,TMIN_2019!$A$2:$QD$486,402,FALSE),NA())</f>
        <v>9.0766666666666662</v>
      </c>
      <c r="D17" s="115">
        <f>+$C$17</f>
        <v>9.0766666666666662</v>
      </c>
      <c r="E17" s="115">
        <f t="shared" ref="E17:AG17" si="3">+$C$17</f>
        <v>9.0766666666666662</v>
      </c>
      <c r="F17" s="115">
        <f t="shared" si="3"/>
        <v>9.0766666666666662</v>
      </c>
      <c r="G17" s="115">
        <f t="shared" si="3"/>
        <v>9.0766666666666662</v>
      </c>
      <c r="H17" s="115">
        <f t="shared" si="3"/>
        <v>9.0766666666666662</v>
      </c>
      <c r="I17" s="115">
        <f t="shared" si="3"/>
        <v>9.0766666666666662</v>
      </c>
      <c r="J17" s="115">
        <f t="shared" si="3"/>
        <v>9.0766666666666662</v>
      </c>
      <c r="K17" s="115">
        <f t="shared" si="3"/>
        <v>9.0766666666666662</v>
      </c>
      <c r="L17" s="115">
        <f t="shared" si="3"/>
        <v>9.0766666666666662</v>
      </c>
      <c r="M17" s="115">
        <f t="shared" si="3"/>
        <v>9.0766666666666662</v>
      </c>
      <c r="N17" s="115">
        <f t="shared" si="3"/>
        <v>9.0766666666666662</v>
      </c>
      <c r="O17" s="115">
        <f t="shared" si="3"/>
        <v>9.0766666666666662</v>
      </c>
      <c r="P17" s="115">
        <f t="shared" si="3"/>
        <v>9.0766666666666662</v>
      </c>
      <c r="Q17" s="115">
        <f t="shared" si="3"/>
        <v>9.0766666666666662</v>
      </c>
      <c r="R17" s="115">
        <f t="shared" si="3"/>
        <v>9.0766666666666662</v>
      </c>
      <c r="S17" s="115">
        <f t="shared" si="3"/>
        <v>9.0766666666666662</v>
      </c>
      <c r="T17" s="115">
        <f t="shared" si="3"/>
        <v>9.0766666666666662</v>
      </c>
      <c r="U17" s="115">
        <f t="shared" si="3"/>
        <v>9.0766666666666662</v>
      </c>
      <c r="V17" s="115">
        <f t="shared" si="3"/>
        <v>9.0766666666666662</v>
      </c>
      <c r="W17" s="115">
        <f t="shared" si="3"/>
        <v>9.0766666666666662</v>
      </c>
      <c r="X17" s="115">
        <f t="shared" si="3"/>
        <v>9.0766666666666662</v>
      </c>
      <c r="Y17" s="115">
        <f t="shared" si="3"/>
        <v>9.0766666666666662</v>
      </c>
      <c r="Z17" s="115">
        <f t="shared" si="3"/>
        <v>9.0766666666666662</v>
      </c>
      <c r="AA17" s="115">
        <f t="shared" si="3"/>
        <v>9.0766666666666662</v>
      </c>
      <c r="AB17" s="115">
        <f t="shared" si="3"/>
        <v>9.0766666666666662</v>
      </c>
      <c r="AC17" s="115">
        <f t="shared" si="3"/>
        <v>9.0766666666666662</v>
      </c>
      <c r="AD17" s="115">
        <f t="shared" si="3"/>
        <v>9.0766666666666662</v>
      </c>
      <c r="AE17" s="115">
        <f t="shared" si="3"/>
        <v>9.0766666666666662</v>
      </c>
      <c r="AF17" s="115">
        <f t="shared" si="3"/>
        <v>9.0766666666666662</v>
      </c>
      <c r="AG17" s="115">
        <f t="shared" si="3"/>
        <v>9.0766666666666662</v>
      </c>
      <c r="AH17" s="89"/>
      <c r="AI17" s="89"/>
      <c r="AJ17" s="84"/>
      <c r="AK17" s="86"/>
      <c r="AL17" s="86"/>
      <c r="AM17" s="86"/>
      <c r="AN17" s="86"/>
      <c r="AO17" s="86"/>
      <c r="AP17" s="84"/>
      <c r="AQ17" s="84"/>
    </row>
    <row r="18" spans="1:43" ht="15.75" customHeight="1" x14ac:dyDescent="0.2">
      <c r="A18" s="13">
        <v>26255020</v>
      </c>
      <c r="B18" s="114" t="s">
        <v>297</v>
      </c>
      <c r="C18" s="80">
        <f>+IF(ISBLANK(+VLOOKUP($B$1,TMIN_2019!$A$2:$QD$486,403,FALSE))=FALSE,+VLOOKUP($B$1,TMIN_2019!$A$2:$QD$486,403,FALSE),NA())</f>
        <v>9.1448275862068975</v>
      </c>
      <c r="D18" s="115">
        <f>+$C$18</f>
        <v>9.1448275862068975</v>
      </c>
      <c r="E18" s="115">
        <f t="shared" ref="E18:AG18" si="4">+$C$18</f>
        <v>9.1448275862068975</v>
      </c>
      <c r="F18" s="115">
        <f t="shared" si="4"/>
        <v>9.1448275862068975</v>
      </c>
      <c r="G18" s="115">
        <f t="shared" si="4"/>
        <v>9.1448275862068975</v>
      </c>
      <c r="H18" s="115">
        <f t="shared" si="4"/>
        <v>9.1448275862068975</v>
      </c>
      <c r="I18" s="115">
        <f t="shared" si="4"/>
        <v>9.1448275862068975</v>
      </c>
      <c r="J18" s="115">
        <f t="shared" si="4"/>
        <v>9.1448275862068975</v>
      </c>
      <c r="K18" s="115">
        <f t="shared" si="4"/>
        <v>9.1448275862068975</v>
      </c>
      <c r="L18" s="115">
        <f t="shared" si="4"/>
        <v>9.1448275862068975</v>
      </c>
      <c r="M18" s="115">
        <f t="shared" si="4"/>
        <v>9.1448275862068975</v>
      </c>
      <c r="N18" s="115">
        <f t="shared" si="4"/>
        <v>9.1448275862068975</v>
      </c>
      <c r="O18" s="115">
        <f t="shared" si="4"/>
        <v>9.1448275862068975</v>
      </c>
      <c r="P18" s="115">
        <f t="shared" si="4"/>
        <v>9.1448275862068975</v>
      </c>
      <c r="Q18" s="115">
        <f t="shared" si="4"/>
        <v>9.1448275862068975</v>
      </c>
      <c r="R18" s="115">
        <f t="shared" si="4"/>
        <v>9.1448275862068975</v>
      </c>
      <c r="S18" s="115">
        <f t="shared" si="4"/>
        <v>9.1448275862068975</v>
      </c>
      <c r="T18" s="115">
        <f t="shared" si="4"/>
        <v>9.1448275862068975</v>
      </c>
      <c r="U18" s="115">
        <f t="shared" si="4"/>
        <v>9.1448275862068975</v>
      </c>
      <c r="V18" s="115">
        <f t="shared" si="4"/>
        <v>9.1448275862068975</v>
      </c>
      <c r="W18" s="115">
        <f t="shared" si="4"/>
        <v>9.1448275862068975</v>
      </c>
      <c r="X18" s="115">
        <f t="shared" si="4"/>
        <v>9.1448275862068975</v>
      </c>
      <c r="Y18" s="115">
        <f t="shared" si="4"/>
        <v>9.1448275862068975</v>
      </c>
      <c r="Z18" s="115">
        <f t="shared" si="4"/>
        <v>9.1448275862068975</v>
      </c>
      <c r="AA18" s="115">
        <f t="shared" si="4"/>
        <v>9.1448275862068975</v>
      </c>
      <c r="AB18" s="115">
        <f t="shared" si="4"/>
        <v>9.1448275862068975</v>
      </c>
      <c r="AC18" s="115">
        <f t="shared" si="4"/>
        <v>9.1448275862068975</v>
      </c>
      <c r="AD18" s="115">
        <f t="shared" si="4"/>
        <v>9.1448275862068975</v>
      </c>
      <c r="AE18" s="115">
        <f t="shared" si="4"/>
        <v>9.1448275862068975</v>
      </c>
      <c r="AF18" s="115">
        <f t="shared" si="4"/>
        <v>9.1448275862068975</v>
      </c>
      <c r="AG18" s="115">
        <f t="shared" si="4"/>
        <v>9.1448275862068975</v>
      </c>
      <c r="AH18" s="89"/>
      <c r="AI18" s="89"/>
      <c r="AJ18" s="84"/>
      <c r="AK18" s="86"/>
      <c r="AL18" s="86"/>
      <c r="AM18" s="86"/>
      <c r="AN18" s="86"/>
      <c r="AO18" s="86"/>
      <c r="AP18" s="84"/>
      <c r="AQ18" s="84"/>
    </row>
    <row r="19" spans="1:43" ht="15.75" customHeight="1" x14ac:dyDescent="0.2">
      <c r="A19" s="13">
        <v>26255030</v>
      </c>
      <c r="B19" s="114" t="s">
        <v>298</v>
      </c>
      <c r="C19" s="80">
        <f>+IF(ISBLANK(+VLOOKUP($B$1,TMIN_2019!$A$2:$QD$486,404,FALSE))=FALSE,+VLOOKUP($B$1,TMIN_2019!$A$2:$QD$486,404,FALSE),NA())</f>
        <v>8.63448275862069</v>
      </c>
      <c r="D19" s="115">
        <f>+$C$19</f>
        <v>8.63448275862069</v>
      </c>
      <c r="E19" s="115">
        <f t="shared" ref="E19:AG19" si="5">+$C$19</f>
        <v>8.63448275862069</v>
      </c>
      <c r="F19" s="115">
        <f t="shared" si="5"/>
        <v>8.63448275862069</v>
      </c>
      <c r="G19" s="115">
        <f t="shared" si="5"/>
        <v>8.63448275862069</v>
      </c>
      <c r="H19" s="115">
        <f t="shared" si="5"/>
        <v>8.63448275862069</v>
      </c>
      <c r="I19" s="115">
        <f t="shared" si="5"/>
        <v>8.63448275862069</v>
      </c>
      <c r="J19" s="115">
        <f t="shared" si="5"/>
        <v>8.63448275862069</v>
      </c>
      <c r="K19" s="115">
        <f t="shared" si="5"/>
        <v>8.63448275862069</v>
      </c>
      <c r="L19" s="115">
        <f t="shared" si="5"/>
        <v>8.63448275862069</v>
      </c>
      <c r="M19" s="115">
        <f t="shared" si="5"/>
        <v>8.63448275862069</v>
      </c>
      <c r="N19" s="115">
        <f t="shared" si="5"/>
        <v>8.63448275862069</v>
      </c>
      <c r="O19" s="115">
        <f t="shared" si="5"/>
        <v>8.63448275862069</v>
      </c>
      <c r="P19" s="115">
        <f t="shared" si="5"/>
        <v>8.63448275862069</v>
      </c>
      <c r="Q19" s="115">
        <f t="shared" si="5"/>
        <v>8.63448275862069</v>
      </c>
      <c r="R19" s="115">
        <f t="shared" si="5"/>
        <v>8.63448275862069</v>
      </c>
      <c r="S19" s="115">
        <f t="shared" si="5"/>
        <v>8.63448275862069</v>
      </c>
      <c r="T19" s="115">
        <f t="shared" si="5"/>
        <v>8.63448275862069</v>
      </c>
      <c r="U19" s="115">
        <f t="shared" si="5"/>
        <v>8.63448275862069</v>
      </c>
      <c r="V19" s="115">
        <f t="shared" si="5"/>
        <v>8.63448275862069</v>
      </c>
      <c r="W19" s="115">
        <f t="shared" si="5"/>
        <v>8.63448275862069</v>
      </c>
      <c r="X19" s="115">
        <f t="shared" si="5"/>
        <v>8.63448275862069</v>
      </c>
      <c r="Y19" s="115">
        <f t="shared" si="5"/>
        <v>8.63448275862069</v>
      </c>
      <c r="Z19" s="115">
        <f t="shared" si="5"/>
        <v>8.63448275862069</v>
      </c>
      <c r="AA19" s="115">
        <f t="shared" si="5"/>
        <v>8.63448275862069</v>
      </c>
      <c r="AB19" s="115">
        <f t="shared" si="5"/>
        <v>8.63448275862069</v>
      </c>
      <c r="AC19" s="115">
        <f t="shared" si="5"/>
        <v>8.63448275862069</v>
      </c>
      <c r="AD19" s="115">
        <f t="shared" si="5"/>
        <v>8.63448275862069</v>
      </c>
      <c r="AE19" s="115">
        <f t="shared" si="5"/>
        <v>8.63448275862069</v>
      </c>
      <c r="AF19" s="115">
        <f t="shared" si="5"/>
        <v>8.63448275862069</v>
      </c>
      <c r="AG19" s="115">
        <f t="shared" si="5"/>
        <v>8.63448275862069</v>
      </c>
      <c r="AH19" s="89"/>
      <c r="AI19" s="89"/>
      <c r="AJ19" s="84"/>
      <c r="AK19" s="86"/>
      <c r="AL19" s="86"/>
      <c r="AM19" s="86"/>
      <c r="AN19" s="86"/>
      <c r="AO19" s="86"/>
      <c r="AP19" s="84"/>
      <c r="AQ19" s="84"/>
    </row>
    <row r="20" spans="1:43" ht="15.75" customHeight="1" x14ac:dyDescent="0.2">
      <c r="A20" s="13">
        <v>27015070</v>
      </c>
      <c r="B20" s="114" t="s">
        <v>299</v>
      </c>
      <c r="C20" s="80">
        <f>+IF(ISBLANK(+VLOOKUP($B$1,TMIN_2019!$A$2:$QD$486,405,FALSE))=FALSE,+VLOOKUP($B$1,TMIN_2019!$A$2:$QD$486,405,FALSE),NA())</f>
        <v>8.11</v>
      </c>
      <c r="D20" s="115">
        <f>+$C$20</f>
        <v>8.11</v>
      </c>
      <c r="E20" s="115">
        <f t="shared" ref="E20:AG20" si="6">+$C$20</f>
        <v>8.11</v>
      </c>
      <c r="F20" s="115">
        <f t="shared" si="6"/>
        <v>8.11</v>
      </c>
      <c r="G20" s="115">
        <f t="shared" si="6"/>
        <v>8.11</v>
      </c>
      <c r="H20" s="115">
        <f t="shared" si="6"/>
        <v>8.11</v>
      </c>
      <c r="I20" s="115">
        <f t="shared" si="6"/>
        <v>8.11</v>
      </c>
      <c r="J20" s="115">
        <f t="shared" si="6"/>
        <v>8.11</v>
      </c>
      <c r="K20" s="115">
        <f t="shared" si="6"/>
        <v>8.11</v>
      </c>
      <c r="L20" s="115">
        <f t="shared" si="6"/>
        <v>8.11</v>
      </c>
      <c r="M20" s="115">
        <f t="shared" si="6"/>
        <v>8.11</v>
      </c>
      <c r="N20" s="115">
        <f t="shared" si="6"/>
        <v>8.11</v>
      </c>
      <c r="O20" s="115">
        <f t="shared" si="6"/>
        <v>8.11</v>
      </c>
      <c r="P20" s="115">
        <f t="shared" si="6"/>
        <v>8.11</v>
      </c>
      <c r="Q20" s="115">
        <f t="shared" si="6"/>
        <v>8.11</v>
      </c>
      <c r="R20" s="115">
        <f t="shared" si="6"/>
        <v>8.11</v>
      </c>
      <c r="S20" s="115">
        <f t="shared" si="6"/>
        <v>8.11</v>
      </c>
      <c r="T20" s="115">
        <f t="shared" si="6"/>
        <v>8.11</v>
      </c>
      <c r="U20" s="115">
        <f t="shared" si="6"/>
        <v>8.11</v>
      </c>
      <c r="V20" s="115">
        <f t="shared" si="6"/>
        <v>8.11</v>
      </c>
      <c r="W20" s="115">
        <f t="shared" si="6"/>
        <v>8.11</v>
      </c>
      <c r="X20" s="115">
        <f t="shared" si="6"/>
        <v>8.11</v>
      </c>
      <c r="Y20" s="115">
        <f t="shared" si="6"/>
        <v>8.11</v>
      </c>
      <c r="Z20" s="115">
        <f t="shared" si="6"/>
        <v>8.11</v>
      </c>
      <c r="AA20" s="115">
        <f t="shared" si="6"/>
        <v>8.11</v>
      </c>
      <c r="AB20" s="115">
        <f t="shared" si="6"/>
        <v>8.11</v>
      </c>
      <c r="AC20" s="115">
        <f t="shared" si="6"/>
        <v>8.11</v>
      </c>
      <c r="AD20" s="115">
        <f t="shared" si="6"/>
        <v>8.11</v>
      </c>
      <c r="AE20" s="115">
        <f t="shared" si="6"/>
        <v>8.11</v>
      </c>
      <c r="AF20" s="115">
        <f t="shared" si="6"/>
        <v>8.11</v>
      </c>
      <c r="AG20" s="115">
        <f t="shared" si="6"/>
        <v>8.11</v>
      </c>
      <c r="AH20" s="89"/>
      <c r="AI20" s="89"/>
      <c r="AJ20" s="84"/>
      <c r="AK20" s="86"/>
      <c r="AL20" s="86"/>
      <c r="AM20" s="86"/>
      <c r="AN20" s="86"/>
      <c r="AO20" s="86"/>
      <c r="AP20" s="84"/>
      <c r="AQ20" s="84"/>
    </row>
    <row r="21" spans="1:43" ht="15.75" customHeight="1" x14ac:dyDescent="0.2">
      <c r="A21" s="13">
        <v>27015090</v>
      </c>
      <c r="B21" s="114" t="s">
        <v>300</v>
      </c>
      <c r="C21" s="80">
        <f>+IF(ISBLANK(+VLOOKUP($B$1,TMIN_2019!$A$2:$QD$486,406,FALSE))=FALSE,+VLOOKUP($B$1,TMIN_2019!$A$2:$QD$486,406,FALSE),NA())</f>
        <v>7.8965517241379324</v>
      </c>
      <c r="D21" s="115">
        <f>+$C$21</f>
        <v>7.8965517241379324</v>
      </c>
      <c r="E21" s="115">
        <f t="shared" ref="E21:AG21" si="7">+$C$21</f>
        <v>7.8965517241379324</v>
      </c>
      <c r="F21" s="115">
        <f t="shared" si="7"/>
        <v>7.8965517241379324</v>
      </c>
      <c r="G21" s="115">
        <f t="shared" si="7"/>
        <v>7.8965517241379324</v>
      </c>
      <c r="H21" s="115">
        <f t="shared" si="7"/>
        <v>7.8965517241379324</v>
      </c>
      <c r="I21" s="115">
        <f t="shared" si="7"/>
        <v>7.8965517241379324</v>
      </c>
      <c r="J21" s="115">
        <f t="shared" si="7"/>
        <v>7.8965517241379324</v>
      </c>
      <c r="K21" s="115">
        <f t="shared" si="7"/>
        <v>7.8965517241379324</v>
      </c>
      <c r="L21" s="115">
        <f t="shared" si="7"/>
        <v>7.8965517241379324</v>
      </c>
      <c r="M21" s="115">
        <f t="shared" si="7"/>
        <v>7.8965517241379324</v>
      </c>
      <c r="N21" s="115">
        <f t="shared" si="7"/>
        <v>7.8965517241379324</v>
      </c>
      <c r="O21" s="115">
        <f t="shared" si="7"/>
        <v>7.8965517241379324</v>
      </c>
      <c r="P21" s="115">
        <f t="shared" si="7"/>
        <v>7.8965517241379324</v>
      </c>
      <c r="Q21" s="115">
        <f t="shared" si="7"/>
        <v>7.8965517241379324</v>
      </c>
      <c r="R21" s="115">
        <f t="shared" si="7"/>
        <v>7.8965517241379324</v>
      </c>
      <c r="S21" s="115">
        <f t="shared" si="7"/>
        <v>7.8965517241379324</v>
      </c>
      <c r="T21" s="115">
        <f t="shared" si="7"/>
        <v>7.8965517241379324</v>
      </c>
      <c r="U21" s="115">
        <f t="shared" si="7"/>
        <v>7.8965517241379324</v>
      </c>
      <c r="V21" s="115">
        <f t="shared" si="7"/>
        <v>7.8965517241379324</v>
      </c>
      <c r="W21" s="115">
        <f t="shared" si="7"/>
        <v>7.8965517241379324</v>
      </c>
      <c r="X21" s="115">
        <f t="shared" si="7"/>
        <v>7.8965517241379324</v>
      </c>
      <c r="Y21" s="115">
        <f t="shared" si="7"/>
        <v>7.8965517241379324</v>
      </c>
      <c r="Z21" s="115">
        <f t="shared" si="7"/>
        <v>7.8965517241379324</v>
      </c>
      <c r="AA21" s="115">
        <f t="shared" si="7"/>
        <v>7.8965517241379324</v>
      </c>
      <c r="AB21" s="115">
        <f t="shared" si="7"/>
        <v>7.8965517241379324</v>
      </c>
      <c r="AC21" s="115">
        <f t="shared" si="7"/>
        <v>7.8965517241379324</v>
      </c>
      <c r="AD21" s="115">
        <f t="shared" si="7"/>
        <v>7.8965517241379324</v>
      </c>
      <c r="AE21" s="115">
        <f t="shared" si="7"/>
        <v>7.8965517241379324</v>
      </c>
      <c r="AF21" s="115">
        <f t="shared" si="7"/>
        <v>7.8965517241379324</v>
      </c>
      <c r="AG21" s="115">
        <f t="shared" si="7"/>
        <v>7.8965517241379324</v>
      </c>
      <c r="AH21" s="89"/>
      <c r="AI21" s="89"/>
      <c r="AJ21" s="84"/>
      <c r="AK21" s="85" t="str">
        <f>+AK2</f>
        <v>BOGOTÁ - BOGOTÁ D.C.
 [APTO ELDORADO] | 2547 msnm</v>
      </c>
      <c r="AL21" s="86"/>
      <c r="AM21" s="85" t="str">
        <f>+AK2</f>
        <v>BOGOTÁ - BOGOTÁ D.C.
 [APTO ELDORADO] | 2547 msnm</v>
      </c>
      <c r="AN21" s="86"/>
      <c r="AO21" s="85" t="str">
        <f>+AK2</f>
        <v>BOGOTÁ - BOGOTÁ D.C.
 [APTO ELDORADO] | 2547 msnm</v>
      </c>
      <c r="AP21" s="84"/>
      <c r="AQ21" s="84"/>
    </row>
    <row r="22" spans="1:43" ht="15.75" customHeight="1" x14ac:dyDescent="0.2">
      <c r="A22" s="13">
        <v>27015150</v>
      </c>
      <c r="B22" s="114" t="s">
        <v>301</v>
      </c>
      <c r="C22" s="80">
        <f>+IF(ISBLANK(+VLOOKUP($B$1,TMIN_2019!$A$2:$QD$486,407,FALSE))=FALSE,+VLOOKUP($B$1,TMIN_2019!$A$2:$QD$486,407,FALSE),NA())</f>
        <v>7.42</v>
      </c>
      <c r="D22" s="115">
        <f>+$C$22</f>
        <v>7.42</v>
      </c>
      <c r="E22" s="115">
        <f t="shared" ref="E22:AG22" si="8">+$C$22</f>
        <v>7.42</v>
      </c>
      <c r="F22" s="115">
        <f t="shared" si="8"/>
        <v>7.42</v>
      </c>
      <c r="G22" s="115">
        <f t="shared" si="8"/>
        <v>7.42</v>
      </c>
      <c r="H22" s="115">
        <f t="shared" si="8"/>
        <v>7.42</v>
      </c>
      <c r="I22" s="115">
        <f t="shared" si="8"/>
        <v>7.42</v>
      </c>
      <c r="J22" s="115">
        <f t="shared" si="8"/>
        <v>7.42</v>
      </c>
      <c r="K22" s="115">
        <f t="shared" si="8"/>
        <v>7.42</v>
      </c>
      <c r="L22" s="115">
        <f t="shared" si="8"/>
        <v>7.42</v>
      </c>
      <c r="M22" s="115">
        <f t="shared" si="8"/>
        <v>7.42</v>
      </c>
      <c r="N22" s="115">
        <f t="shared" si="8"/>
        <v>7.42</v>
      </c>
      <c r="O22" s="115">
        <f t="shared" si="8"/>
        <v>7.42</v>
      </c>
      <c r="P22" s="115">
        <f t="shared" si="8"/>
        <v>7.42</v>
      </c>
      <c r="Q22" s="115">
        <f t="shared" si="8"/>
        <v>7.42</v>
      </c>
      <c r="R22" s="115">
        <f t="shared" si="8"/>
        <v>7.42</v>
      </c>
      <c r="S22" s="115">
        <f t="shared" si="8"/>
        <v>7.42</v>
      </c>
      <c r="T22" s="115">
        <f t="shared" si="8"/>
        <v>7.42</v>
      </c>
      <c r="U22" s="115">
        <f t="shared" si="8"/>
        <v>7.42</v>
      </c>
      <c r="V22" s="115">
        <f t="shared" si="8"/>
        <v>7.42</v>
      </c>
      <c r="W22" s="115">
        <f t="shared" si="8"/>
        <v>7.42</v>
      </c>
      <c r="X22" s="115">
        <f t="shared" si="8"/>
        <v>7.42</v>
      </c>
      <c r="Y22" s="115">
        <f t="shared" si="8"/>
        <v>7.42</v>
      </c>
      <c r="Z22" s="115">
        <f t="shared" si="8"/>
        <v>7.42</v>
      </c>
      <c r="AA22" s="115">
        <f t="shared" si="8"/>
        <v>7.42</v>
      </c>
      <c r="AB22" s="115">
        <f t="shared" si="8"/>
        <v>7.42</v>
      </c>
      <c r="AC22" s="115">
        <f t="shared" si="8"/>
        <v>7.42</v>
      </c>
      <c r="AD22" s="115">
        <f t="shared" si="8"/>
        <v>7.42</v>
      </c>
      <c r="AE22" s="115">
        <f t="shared" si="8"/>
        <v>7.42</v>
      </c>
      <c r="AF22" s="115">
        <f t="shared" si="8"/>
        <v>7.42</v>
      </c>
      <c r="AG22" s="115">
        <f t="shared" si="8"/>
        <v>7.42</v>
      </c>
      <c r="AH22" s="89"/>
      <c r="AI22" s="89"/>
      <c r="AJ22" s="84"/>
      <c r="AK22" s="86"/>
      <c r="AL22" s="86"/>
      <c r="AM22" s="86"/>
      <c r="AN22" s="86"/>
      <c r="AO22" s="86"/>
      <c r="AP22" s="84"/>
      <c r="AQ22" s="84"/>
    </row>
    <row r="23" spans="1:43" ht="15.75" customHeight="1" x14ac:dyDescent="0.2">
      <c r="A23" s="13">
        <v>27015260</v>
      </c>
      <c r="B23" s="114" t="s">
        <v>302</v>
      </c>
      <c r="C23" s="80">
        <f>+IF(ISBLANK(+VLOOKUP($B$1,TMIN_2019!$A$2:$QD$486,408,FALSE))=FALSE,+VLOOKUP($B$1,TMIN_2019!$A$2:$QD$486,408,FALSE),NA())</f>
        <v>8.0500000000000007</v>
      </c>
      <c r="D23" s="115">
        <f>+$C$23</f>
        <v>8.0500000000000007</v>
      </c>
      <c r="E23" s="115">
        <f t="shared" ref="E23:AG23" si="9">+$C$23</f>
        <v>8.0500000000000007</v>
      </c>
      <c r="F23" s="115">
        <f t="shared" si="9"/>
        <v>8.0500000000000007</v>
      </c>
      <c r="G23" s="115">
        <f t="shared" si="9"/>
        <v>8.0500000000000007</v>
      </c>
      <c r="H23" s="115">
        <f t="shared" si="9"/>
        <v>8.0500000000000007</v>
      </c>
      <c r="I23" s="115">
        <f t="shared" si="9"/>
        <v>8.0500000000000007</v>
      </c>
      <c r="J23" s="115">
        <f t="shared" si="9"/>
        <v>8.0500000000000007</v>
      </c>
      <c r="K23" s="115">
        <f t="shared" si="9"/>
        <v>8.0500000000000007</v>
      </c>
      <c r="L23" s="115">
        <f t="shared" si="9"/>
        <v>8.0500000000000007</v>
      </c>
      <c r="M23" s="115">
        <f t="shared" si="9"/>
        <v>8.0500000000000007</v>
      </c>
      <c r="N23" s="115">
        <f t="shared" si="9"/>
        <v>8.0500000000000007</v>
      </c>
      <c r="O23" s="115">
        <f t="shared" si="9"/>
        <v>8.0500000000000007</v>
      </c>
      <c r="P23" s="115">
        <f t="shared" si="9"/>
        <v>8.0500000000000007</v>
      </c>
      <c r="Q23" s="115">
        <f t="shared" si="9"/>
        <v>8.0500000000000007</v>
      </c>
      <c r="R23" s="115">
        <f t="shared" si="9"/>
        <v>8.0500000000000007</v>
      </c>
      <c r="S23" s="115">
        <f t="shared" si="9"/>
        <v>8.0500000000000007</v>
      </c>
      <c r="T23" s="115">
        <f t="shared" si="9"/>
        <v>8.0500000000000007</v>
      </c>
      <c r="U23" s="115">
        <f t="shared" si="9"/>
        <v>8.0500000000000007</v>
      </c>
      <c r="V23" s="115">
        <f t="shared" si="9"/>
        <v>8.0500000000000007</v>
      </c>
      <c r="W23" s="115">
        <f t="shared" si="9"/>
        <v>8.0500000000000007</v>
      </c>
      <c r="X23" s="115">
        <f t="shared" si="9"/>
        <v>8.0500000000000007</v>
      </c>
      <c r="Y23" s="115">
        <f t="shared" si="9"/>
        <v>8.0500000000000007</v>
      </c>
      <c r="Z23" s="115">
        <f t="shared" si="9"/>
        <v>8.0500000000000007</v>
      </c>
      <c r="AA23" s="115">
        <f t="shared" si="9"/>
        <v>8.0500000000000007</v>
      </c>
      <c r="AB23" s="115">
        <f t="shared" si="9"/>
        <v>8.0500000000000007</v>
      </c>
      <c r="AC23" s="115">
        <f t="shared" si="9"/>
        <v>8.0500000000000007</v>
      </c>
      <c r="AD23" s="115">
        <f t="shared" si="9"/>
        <v>8.0500000000000007</v>
      </c>
      <c r="AE23" s="115">
        <f t="shared" si="9"/>
        <v>8.0500000000000007</v>
      </c>
      <c r="AF23" s="115">
        <f t="shared" si="9"/>
        <v>8.0500000000000007</v>
      </c>
      <c r="AG23" s="115">
        <f t="shared" si="9"/>
        <v>8.0500000000000007</v>
      </c>
      <c r="AH23" s="89"/>
      <c r="AI23" s="89"/>
      <c r="AJ23" s="84"/>
      <c r="AK23" s="86"/>
      <c r="AL23" s="86"/>
      <c r="AM23" s="86"/>
      <c r="AN23" s="86"/>
      <c r="AO23" s="86"/>
      <c r="AP23" s="84"/>
      <c r="AQ23" s="84"/>
    </row>
    <row r="24" spans="1:43" ht="15.75" customHeight="1" x14ac:dyDescent="0.2">
      <c r="A24" s="13">
        <v>36025010</v>
      </c>
      <c r="B24" s="114" t="s">
        <v>303</v>
      </c>
      <c r="C24" s="80">
        <f>+IF(ISBLANK(+VLOOKUP($B$1,TMIN_2019!$A$2:$QD$486,409,FALSE))=FALSE,+VLOOKUP($B$1,TMIN_2019!$A$2:$QD$486,409,FALSE),NA())</f>
        <v>8.2333333333333361</v>
      </c>
      <c r="D24" s="115">
        <f>+$C$24</f>
        <v>8.2333333333333361</v>
      </c>
      <c r="E24" s="115">
        <f t="shared" ref="E24:AG24" si="10">+$C$24</f>
        <v>8.2333333333333361</v>
      </c>
      <c r="F24" s="115">
        <f t="shared" si="10"/>
        <v>8.2333333333333361</v>
      </c>
      <c r="G24" s="115">
        <f t="shared" si="10"/>
        <v>8.2333333333333361</v>
      </c>
      <c r="H24" s="115">
        <f t="shared" si="10"/>
        <v>8.2333333333333361</v>
      </c>
      <c r="I24" s="115">
        <f t="shared" si="10"/>
        <v>8.2333333333333361</v>
      </c>
      <c r="J24" s="115">
        <f t="shared" si="10"/>
        <v>8.2333333333333361</v>
      </c>
      <c r="K24" s="115">
        <f t="shared" si="10"/>
        <v>8.2333333333333361</v>
      </c>
      <c r="L24" s="115">
        <f t="shared" si="10"/>
        <v>8.2333333333333361</v>
      </c>
      <c r="M24" s="115">
        <f t="shared" si="10"/>
        <v>8.2333333333333361</v>
      </c>
      <c r="N24" s="115">
        <f t="shared" si="10"/>
        <v>8.2333333333333361</v>
      </c>
      <c r="O24" s="115">
        <f t="shared" si="10"/>
        <v>8.2333333333333361</v>
      </c>
      <c r="P24" s="115">
        <f t="shared" si="10"/>
        <v>8.2333333333333361</v>
      </c>
      <c r="Q24" s="115">
        <f t="shared" si="10"/>
        <v>8.2333333333333361</v>
      </c>
      <c r="R24" s="115">
        <f t="shared" si="10"/>
        <v>8.2333333333333361</v>
      </c>
      <c r="S24" s="115">
        <f t="shared" si="10"/>
        <v>8.2333333333333361</v>
      </c>
      <c r="T24" s="115">
        <f t="shared" si="10"/>
        <v>8.2333333333333361</v>
      </c>
      <c r="U24" s="115">
        <f t="shared" si="10"/>
        <v>8.2333333333333361</v>
      </c>
      <c r="V24" s="115">
        <f t="shared" si="10"/>
        <v>8.2333333333333361</v>
      </c>
      <c r="W24" s="115">
        <f t="shared" si="10"/>
        <v>8.2333333333333361</v>
      </c>
      <c r="X24" s="115">
        <f t="shared" si="10"/>
        <v>8.2333333333333361</v>
      </c>
      <c r="Y24" s="115">
        <f t="shared" si="10"/>
        <v>8.2333333333333361</v>
      </c>
      <c r="Z24" s="115">
        <f t="shared" si="10"/>
        <v>8.2333333333333361</v>
      </c>
      <c r="AA24" s="115">
        <f t="shared" si="10"/>
        <v>8.2333333333333361</v>
      </c>
      <c r="AB24" s="115">
        <f t="shared" si="10"/>
        <v>8.2333333333333361</v>
      </c>
      <c r="AC24" s="115">
        <f t="shared" si="10"/>
        <v>8.2333333333333361</v>
      </c>
      <c r="AD24" s="115">
        <f t="shared" si="10"/>
        <v>8.2333333333333361</v>
      </c>
      <c r="AE24" s="115">
        <f t="shared" si="10"/>
        <v>8.2333333333333361</v>
      </c>
      <c r="AF24" s="115">
        <f t="shared" si="10"/>
        <v>8.2333333333333361</v>
      </c>
      <c r="AG24" s="115">
        <f t="shared" si="10"/>
        <v>8.2333333333333361</v>
      </c>
      <c r="AH24" s="89"/>
      <c r="AI24" s="89"/>
      <c r="AJ24" s="84"/>
      <c r="AK24" s="86"/>
      <c r="AL24" s="86"/>
      <c r="AM24" s="86"/>
      <c r="AN24" s="86"/>
      <c r="AO24" s="86"/>
      <c r="AP24" s="84"/>
      <c r="AQ24" s="84"/>
    </row>
    <row r="25" spans="1:43" ht="15.75" customHeight="1" x14ac:dyDescent="0.2">
      <c r="A25" s="13">
        <v>37055010</v>
      </c>
      <c r="B25" s="114" t="s">
        <v>304</v>
      </c>
      <c r="C25" s="80">
        <f>+IF(ISBLANK(+VLOOKUP($B$1,TMIN_2019!$A$2:$QD$486,410,FALSE))=FALSE,+VLOOKUP($B$1,TMIN_2019!$A$2:$QD$486,410,FALSE),NA())</f>
        <v>6.8827586206896543</v>
      </c>
      <c r="D25" s="115">
        <f>+$C$25</f>
        <v>6.8827586206896543</v>
      </c>
      <c r="E25" s="115">
        <f t="shared" ref="E25:AG25" si="11">+$C$25</f>
        <v>6.8827586206896543</v>
      </c>
      <c r="F25" s="115">
        <f t="shared" si="11"/>
        <v>6.8827586206896543</v>
      </c>
      <c r="G25" s="115">
        <f t="shared" si="11"/>
        <v>6.8827586206896543</v>
      </c>
      <c r="H25" s="115">
        <f t="shared" si="11"/>
        <v>6.8827586206896543</v>
      </c>
      <c r="I25" s="115">
        <f t="shared" si="11"/>
        <v>6.8827586206896543</v>
      </c>
      <c r="J25" s="115">
        <f t="shared" si="11"/>
        <v>6.8827586206896543</v>
      </c>
      <c r="K25" s="115">
        <f t="shared" si="11"/>
        <v>6.8827586206896543</v>
      </c>
      <c r="L25" s="115">
        <f t="shared" si="11"/>
        <v>6.8827586206896543</v>
      </c>
      <c r="M25" s="115">
        <f t="shared" si="11"/>
        <v>6.8827586206896543</v>
      </c>
      <c r="N25" s="115">
        <f t="shared" si="11"/>
        <v>6.8827586206896543</v>
      </c>
      <c r="O25" s="115">
        <f t="shared" si="11"/>
        <v>6.8827586206896543</v>
      </c>
      <c r="P25" s="115">
        <f t="shared" si="11"/>
        <v>6.8827586206896543</v>
      </c>
      <c r="Q25" s="115">
        <f t="shared" si="11"/>
        <v>6.8827586206896543</v>
      </c>
      <c r="R25" s="115">
        <f t="shared" si="11"/>
        <v>6.8827586206896543</v>
      </c>
      <c r="S25" s="115">
        <f t="shared" si="11"/>
        <v>6.8827586206896543</v>
      </c>
      <c r="T25" s="115">
        <f t="shared" si="11"/>
        <v>6.8827586206896543</v>
      </c>
      <c r="U25" s="115">
        <f t="shared" si="11"/>
        <v>6.8827586206896543</v>
      </c>
      <c r="V25" s="115">
        <f t="shared" si="11"/>
        <v>6.8827586206896543</v>
      </c>
      <c r="W25" s="115">
        <f t="shared" si="11"/>
        <v>6.8827586206896543</v>
      </c>
      <c r="X25" s="115">
        <f t="shared" si="11"/>
        <v>6.8827586206896543</v>
      </c>
      <c r="Y25" s="115">
        <f t="shared" si="11"/>
        <v>6.8827586206896543</v>
      </c>
      <c r="Z25" s="115">
        <f t="shared" si="11"/>
        <v>6.8827586206896543</v>
      </c>
      <c r="AA25" s="115">
        <f t="shared" si="11"/>
        <v>6.8827586206896543</v>
      </c>
      <c r="AB25" s="115">
        <f t="shared" si="11"/>
        <v>6.8827586206896543</v>
      </c>
      <c r="AC25" s="115">
        <f t="shared" si="11"/>
        <v>6.8827586206896543</v>
      </c>
      <c r="AD25" s="115">
        <f t="shared" si="11"/>
        <v>6.8827586206896543</v>
      </c>
      <c r="AE25" s="115">
        <f t="shared" si="11"/>
        <v>6.8827586206896543</v>
      </c>
      <c r="AF25" s="115">
        <f t="shared" si="11"/>
        <v>6.8827586206896543</v>
      </c>
      <c r="AG25" s="115">
        <f t="shared" si="11"/>
        <v>6.8827586206896543</v>
      </c>
      <c r="AH25" s="89"/>
      <c r="AI25" s="89"/>
      <c r="AJ25" s="84"/>
      <c r="AK25" s="86"/>
      <c r="AL25" s="86"/>
      <c r="AM25" s="86"/>
      <c r="AN25" s="86"/>
      <c r="AO25" s="86"/>
      <c r="AP25" s="84"/>
      <c r="AQ25" s="84"/>
    </row>
    <row r="26" spans="1:43" ht="15.75" customHeight="1" x14ac:dyDescent="0.2">
      <c r="A26" s="13">
        <v>29035080</v>
      </c>
      <c r="B26" s="140" t="s">
        <v>293</v>
      </c>
      <c r="C26" s="141">
        <f>+IF(ISBLANK(+VLOOKUP($B$1,TMIN_2019!$A$2:$QD$486,423,FALSE))=FALSE,+VLOOKUP($B$1,TMIN_2019!$A$2:$QD$486,423,FALSE),NA())</f>
        <v>-3</v>
      </c>
      <c r="D26" s="142">
        <f>+$C$26</f>
        <v>-3</v>
      </c>
      <c r="E26" s="142">
        <f t="shared" ref="E26:AG26" si="12">+$C$26</f>
        <v>-3</v>
      </c>
      <c r="F26" s="142">
        <f t="shared" si="12"/>
        <v>-3</v>
      </c>
      <c r="G26" s="142">
        <f t="shared" si="12"/>
        <v>-3</v>
      </c>
      <c r="H26" s="142">
        <f t="shared" si="12"/>
        <v>-3</v>
      </c>
      <c r="I26" s="142">
        <f t="shared" si="12"/>
        <v>-3</v>
      </c>
      <c r="J26" s="142">
        <f t="shared" si="12"/>
        <v>-3</v>
      </c>
      <c r="K26" s="142">
        <f t="shared" si="12"/>
        <v>-3</v>
      </c>
      <c r="L26" s="142">
        <f t="shared" si="12"/>
        <v>-3</v>
      </c>
      <c r="M26" s="142">
        <f t="shared" si="12"/>
        <v>-3</v>
      </c>
      <c r="N26" s="142">
        <f t="shared" si="12"/>
        <v>-3</v>
      </c>
      <c r="O26" s="142">
        <f t="shared" si="12"/>
        <v>-3</v>
      </c>
      <c r="P26" s="142">
        <f t="shared" si="12"/>
        <v>-3</v>
      </c>
      <c r="Q26" s="142">
        <f t="shared" si="12"/>
        <v>-3</v>
      </c>
      <c r="R26" s="142">
        <f t="shared" si="12"/>
        <v>-3</v>
      </c>
      <c r="S26" s="142">
        <f t="shared" si="12"/>
        <v>-3</v>
      </c>
      <c r="T26" s="142">
        <f t="shared" si="12"/>
        <v>-3</v>
      </c>
      <c r="U26" s="142">
        <f t="shared" si="12"/>
        <v>-3</v>
      </c>
      <c r="V26" s="142">
        <f t="shared" si="12"/>
        <v>-3</v>
      </c>
      <c r="W26" s="142">
        <f t="shared" si="12"/>
        <v>-3</v>
      </c>
      <c r="X26" s="142">
        <f t="shared" si="12"/>
        <v>-3</v>
      </c>
      <c r="Y26" s="142">
        <f t="shared" si="12"/>
        <v>-3</v>
      </c>
      <c r="Z26" s="142">
        <f t="shared" si="12"/>
        <v>-3</v>
      </c>
      <c r="AA26" s="142">
        <f t="shared" si="12"/>
        <v>-3</v>
      </c>
      <c r="AB26" s="142">
        <f t="shared" si="12"/>
        <v>-3</v>
      </c>
      <c r="AC26" s="142">
        <f t="shared" si="12"/>
        <v>-3</v>
      </c>
      <c r="AD26" s="142">
        <f t="shared" si="12"/>
        <v>-3</v>
      </c>
      <c r="AE26" s="142">
        <f t="shared" si="12"/>
        <v>-3</v>
      </c>
      <c r="AF26" s="142">
        <f t="shared" si="12"/>
        <v>-3</v>
      </c>
      <c r="AG26" s="142">
        <f t="shared" si="12"/>
        <v>-3</v>
      </c>
      <c r="AH26" s="89"/>
      <c r="AI26" s="89"/>
      <c r="AJ26" s="84"/>
      <c r="AK26" s="86"/>
      <c r="AL26" s="86"/>
      <c r="AM26" s="86"/>
      <c r="AN26" s="86"/>
      <c r="AO26" s="86"/>
      <c r="AP26" s="84"/>
      <c r="AQ26" s="84"/>
    </row>
    <row r="27" spans="1:43" ht="15.75" customHeight="1" x14ac:dyDescent="0.2">
      <c r="A27" s="13">
        <v>29045020</v>
      </c>
      <c r="B27" s="140" t="s">
        <v>294</v>
      </c>
      <c r="C27" s="141">
        <f>+IF(ISBLANK(+VLOOKUP($B$1,TMIN_2019!$A$2:$QD$486,424,FALSE))=FALSE,+VLOOKUP($B$1,TMIN_2019!$A$2:$QD$486,424,FALSE),NA())</f>
        <v>-6.4</v>
      </c>
      <c r="D27" s="142">
        <f>+$C$27</f>
        <v>-6.4</v>
      </c>
      <c r="E27" s="142">
        <f t="shared" ref="E27:AG27" si="13">+$C$27</f>
        <v>-6.4</v>
      </c>
      <c r="F27" s="142">
        <f t="shared" si="13"/>
        <v>-6.4</v>
      </c>
      <c r="G27" s="142">
        <f t="shared" si="13"/>
        <v>-6.4</v>
      </c>
      <c r="H27" s="142">
        <f t="shared" si="13"/>
        <v>-6.4</v>
      </c>
      <c r="I27" s="142">
        <f t="shared" si="13"/>
        <v>-6.4</v>
      </c>
      <c r="J27" s="142">
        <f t="shared" si="13"/>
        <v>-6.4</v>
      </c>
      <c r="K27" s="142">
        <f t="shared" si="13"/>
        <v>-6.4</v>
      </c>
      <c r="L27" s="142">
        <f t="shared" si="13"/>
        <v>-6.4</v>
      </c>
      <c r="M27" s="142">
        <f t="shared" si="13"/>
        <v>-6.4</v>
      </c>
      <c r="N27" s="142">
        <f t="shared" si="13"/>
        <v>-6.4</v>
      </c>
      <c r="O27" s="142">
        <f t="shared" si="13"/>
        <v>-6.4</v>
      </c>
      <c r="P27" s="142">
        <f t="shared" si="13"/>
        <v>-6.4</v>
      </c>
      <c r="Q27" s="142">
        <f t="shared" si="13"/>
        <v>-6.4</v>
      </c>
      <c r="R27" s="142">
        <f t="shared" si="13"/>
        <v>-6.4</v>
      </c>
      <c r="S27" s="142">
        <f t="shared" si="13"/>
        <v>-6.4</v>
      </c>
      <c r="T27" s="142">
        <f t="shared" si="13"/>
        <v>-6.4</v>
      </c>
      <c r="U27" s="142">
        <f t="shared" si="13"/>
        <v>-6.4</v>
      </c>
      <c r="V27" s="142">
        <f t="shared" si="13"/>
        <v>-6.4</v>
      </c>
      <c r="W27" s="142">
        <f t="shared" si="13"/>
        <v>-6.4</v>
      </c>
      <c r="X27" s="142">
        <f t="shared" si="13"/>
        <v>-6.4</v>
      </c>
      <c r="Y27" s="142">
        <f t="shared" si="13"/>
        <v>-6.4</v>
      </c>
      <c r="Z27" s="142">
        <f t="shared" si="13"/>
        <v>-6.4</v>
      </c>
      <c r="AA27" s="142">
        <f t="shared" si="13"/>
        <v>-6.4</v>
      </c>
      <c r="AB27" s="142">
        <f t="shared" si="13"/>
        <v>-6.4</v>
      </c>
      <c r="AC27" s="142">
        <f t="shared" si="13"/>
        <v>-6.4</v>
      </c>
      <c r="AD27" s="142">
        <f t="shared" si="13"/>
        <v>-6.4</v>
      </c>
      <c r="AE27" s="142">
        <f t="shared" si="13"/>
        <v>-6.4</v>
      </c>
      <c r="AF27" s="142">
        <f t="shared" si="13"/>
        <v>-6.4</v>
      </c>
      <c r="AG27" s="142">
        <f t="shared" si="13"/>
        <v>-6.4</v>
      </c>
      <c r="AH27" s="84"/>
      <c r="AI27" s="84"/>
      <c r="AJ27" s="84"/>
      <c r="AK27" s="86"/>
      <c r="AL27" s="86"/>
      <c r="AM27" s="86"/>
      <c r="AN27" s="86"/>
      <c r="AO27" s="86"/>
      <c r="AP27" s="84"/>
      <c r="AQ27" s="84"/>
    </row>
    <row r="28" spans="1:43" ht="15.75" customHeight="1" x14ac:dyDescent="0.2">
      <c r="A28" s="13">
        <v>21205580</v>
      </c>
      <c r="B28" s="140" t="s">
        <v>295</v>
      </c>
      <c r="C28" s="141">
        <f>+IF(ISBLANK(+VLOOKUP($B$1,TMIN_2019!$A$2:$QD$486,425,FALSE))=FALSE,+VLOOKUP($B$1,TMIN_2019!$A$2:$QD$486,425,FALSE),NA())</f>
        <v>-3.2</v>
      </c>
      <c r="D28" s="142">
        <f>+$C$28</f>
        <v>-3.2</v>
      </c>
      <c r="E28" s="142">
        <f t="shared" ref="E28:AG28" si="14">+$C$28</f>
        <v>-3.2</v>
      </c>
      <c r="F28" s="142">
        <f t="shared" si="14"/>
        <v>-3.2</v>
      </c>
      <c r="G28" s="142">
        <f t="shared" si="14"/>
        <v>-3.2</v>
      </c>
      <c r="H28" s="142">
        <f t="shared" si="14"/>
        <v>-3.2</v>
      </c>
      <c r="I28" s="142">
        <f t="shared" si="14"/>
        <v>-3.2</v>
      </c>
      <c r="J28" s="142">
        <f t="shared" si="14"/>
        <v>-3.2</v>
      </c>
      <c r="K28" s="142">
        <f t="shared" si="14"/>
        <v>-3.2</v>
      </c>
      <c r="L28" s="142">
        <f t="shared" si="14"/>
        <v>-3.2</v>
      </c>
      <c r="M28" s="142">
        <f t="shared" si="14"/>
        <v>-3.2</v>
      </c>
      <c r="N28" s="142">
        <f t="shared" si="14"/>
        <v>-3.2</v>
      </c>
      <c r="O28" s="142">
        <f t="shared" si="14"/>
        <v>-3.2</v>
      </c>
      <c r="P28" s="142">
        <f t="shared" si="14"/>
        <v>-3.2</v>
      </c>
      <c r="Q28" s="142">
        <f t="shared" si="14"/>
        <v>-3.2</v>
      </c>
      <c r="R28" s="142">
        <f t="shared" si="14"/>
        <v>-3.2</v>
      </c>
      <c r="S28" s="142">
        <f t="shared" si="14"/>
        <v>-3.2</v>
      </c>
      <c r="T28" s="142">
        <f t="shared" si="14"/>
        <v>-3.2</v>
      </c>
      <c r="U28" s="142">
        <f t="shared" si="14"/>
        <v>-3.2</v>
      </c>
      <c r="V28" s="142">
        <f t="shared" si="14"/>
        <v>-3.2</v>
      </c>
      <c r="W28" s="142">
        <f t="shared" si="14"/>
        <v>-3.2</v>
      </c>
      <c r="X28" s="142">
        <f t="shared" si="14"/>
        <v>-3.2</v>
      </c>
      <c r="Y28" s="142">
        <f t="shared" si="14"/>
        <v>-3.2</v>
      </c>
      <c r="Z28" s="142">
        <f t="shared" si="14"/>
        <v>-3.2</v>
      </c>
      <c r="AA28" s="142">
        <f t="shared" si="14"/>
        <v>-3.2</v>
      </c>
      <c r="AB28" s="142">
        <f t="shared" si="14"/>
        <v>-3.2</v>
      </c>
      <c r="AC28" s="142">
        <f t="shared" si="14"/>
        <v>-3.2</v>
      </c>
      <c r="AD28" s="142">
        <f t="shared" si="14"/>
        <v>-3.2</v>
      </c>
      <c r="AE28" s="142">
        <f t="shared" si="14"/>
        <v>-3.2</v>
      </c>
      <c r="AF28" s="142">
        <f t="shared" si="14"/>
        <v>-3.2</v>
      </c>
      <c r="AG28" s="142">
        <f t="shared" si="14"/>
        <v>-3.2</v>
      </c>
      <c r="AH28" s="89"/>
      <c r="AI28" s="89"/>
      <c r="AJ28" s="84"/>
      <c r="AK28" s="86"/>
      <c r="AL28" s="86"/>
      <c r="AM28" s="86"/>
      <c r="AN28" s="86"/>
      <c r="AO28" s="86"/>
      <c r="AP28" s="84"/>
      <c r="AQ28" s="84"/>
    </row>
    <row r="29" spans="1:43" ht="15.75" customHeight="1" x14ac:dyDescent="0.2">
      <c r="A29" s="13">
        <v>21205710</v>
      </c>
      <c r="B29" s="140" t="s">
        <v>296</v>
      </c>
      <c r="C29" s="141">
        <f>+IF(ISBLANK(+VLOOKUP($B$1,TMIN_2019!$A$2:$QD$486,426,FALSE))=FALSE,+VLOOKUP($B$1,TMIN_2019!$A$2:$QD$486,426,FALSE),NA())</f>
        <v>0.2</v>
      </c>
      <c r="D29" s="142">
        <f>+$C$29</f>
        <v>0.2</v>
      </c>
      <c r="E29" s="142">
        <f t="shared" ref="E29:AG29" si="15">+$C$29</f>
        <v>0.2</v>
      </c>
      <c r="F29" s="142">
        <f t="shared" si="15"/>
        <v>0.2</v>
      </c>
      <c r="G29" s="142">
        <f t="shared" si="15"/>
        <v>0.2</v>
      </c>
      <c r="H29" s="142">
        <f t="shared" si="15"/>
        <v>0.2</v>
      </c>
      <c r="I29" s="142">
        <f t="shared" si="15"/>
        <v>0.2</v>
      </c>
      <c r="J29" s="142">
        <f t="shared" si="15"/>
        <v>0.2</v>
      </c>
      <c r="K29" s="142">
        <f t="shared" si="15"/>
        <v>0.2</v>
      </c>
      <c r="L29" s="142">
        <f t="shared" si="15"/>
        <v>0.2</v>
      </c>
      <c r="M29" s="142">
        <f t="shared" si="15"/>
        <v>0.2</v>
      </c>
      <c r="N29" s="142">
        <f t="shared" si="15"/>
        <v>0.2</v>
      </c>
      <c r="O29" s="142">
        <f t="shared" si="15"/>
        <v>0.2</v>
      </c>
      <c r="P29" s="142">
        <f t="shared" si="15"/>
        <v>0.2</v>
      </c>
      <c r="Q29" s="142">
        <f t="shared" si="15"/>
        <v>0.2</v>
      </c>
      <c r="R29" s="142">
        <f t="shared" si="15"/>
        <v>0.2</v>
      </c>
      <c r="S29" s="142">
        <f t="shared" si="15"/>
        <v>0.2</v>
      </c>
      <c r="T29" s="142">
        <f t="shared" si="15"/>
        <v>0.2</v>
      </c>
      <c r="U29" s="142">
        <f t="shared" si="15"/>
        <v>0.2</v>
      </c>
      <c r="V29" s="142">
        <f t="shared" si="15"/>
        <v>0.2</v>
      </c>
      <c r="W29" s="142">
        <f t="shared" si="15"/>
        <v>0.2</v>
      </c>
      <c r="X29" s="142">
        <f t="shared" si="15"/>
        <v>0.2</v>
      </c>
      <c r="Y29" s="142">
        <f t="shared" si="15"/>
        <v>0.2</v>
      </c>
      <c r="Z29" s="142">
        <f t="shared" si="15"/>
        <v>0.2</v>
      </c>
      <c r="AA29" s="142">
        <f t="shared" si="15"/>
        <v>0.2</v>
      </c>
      <c r="AB29" s="142">
        <f t="shared" si="15"/>
        <v>0.2</v>
      </c>
      <c r="AC29" s="142">
        <f t="shared" si="15"/>
        <v>0.2</v>
      </c>
      <c r="AD29" s="142">
        <f t="shared" si="15"/>
        <v>0.2</v>
      </c>
      <c r="AE29" s="142">
        <f t="shared" si="15"/>
        <v>0.2</v>
      </c>
      <c r="AF29" s="142">
        <f t="shared" si="15"/>
        <v>0.2</v>
      </c>
      <c r="AG29" s="142">
        <f t="shared" si="15"/>
        <v>0.2</v>
      </c>
      <c r="AH29" s="89"/>
      <c r="AI29" s="89"/>
      <c r="AJ29" s="84"/>
      <c r="AK29" s="86"/>
      <c r="AL29" s="86"/>
      <c r="AM29" s="86"/>
      <c r="AN29" s="86"/>
      <c r="AO29" s="86"/>
      <c r="AP29" s="84"/>
      <c r="AQ29" s="84"/>
    </row>
    <row r="30" spans="1:43" ht="15.75" customHeight="1" x14ac:dyDescent="0.2">
      <c r="A30" s="13">
        <v>21205790</v>
      </c>
      <c r="B30" s="140" t="s">
        <v>297</v>
      </c>
      <c r="C30" s="141">
        <f>+IF(ISBLANK(+VLOOKUP($B$1,TMIN_2019!$A$2:$QD$486,427,FALSE))=FALSE,+VLOOKUP($B$1,TMIN_2019!$A$2:$QD$486,427,FALSE),NA())</f>
        <v>0.7</v>
      </c>
      <c r="D30" s="142">
        <f>+$C$30</f>
        <v>0.7</v>
      </c>
      <c r="E30" s="142">
        <f t="shared" ref="E30:AG30" si="16">+$C$30</f>
        <v>0.7</v>
      </c>
      <c r="F30" s="142">
        <f t="shared" si="16"/>
        <v>0.7</v>
      </c>
      <c r="G30" s="142">
        <f t="shared" si="16"/>
        <v>0.7</v>
      </c>
      <c r="H30" s="142">
        <f t="shared" si="16"/>
        <v>0.7</v>
      </c>
      <c r="I30" s="142">
        <f t="shared" si="16"/>
        <v>0.7</v>
      </c>
      <c r="J30" s="142">
        <f t="shared" si="16"/>
        <v>0.7</v>
      </c>
      <c r="K30" s="142">
        <f t="shared" si="16"/>
        <v>0.7</v>
      </c>
      <c r="L30" s="142">
        <f t="shared" si="16"/>
        <v>0.7</v>
      </c>
      <c r="M30" s="142">
        <f t="shared" si="16"/>
        <v>0.7</v>
      </c>
      <c r="N30" s="142">
        <f t="shared" si="16"/>
        <v>0.7</v>
      </c>
      <c r="O30" s="142">
        <f t="shared" si="16"/>
        <v>0.7</v>
      </c>
      <c r="P30" s="142">
        <f t="shared" si="16"/>
        <v>0.7</v>
      </c>
      <c r="Q30" s="142">
        <f t="shared" si="16"/>
        <v>0.7</v>
      </c>
      <c r="R30" s="142">
        <f t="shared" si="16"/>
        <v>0.7</v>
      </c>
      <c r="S30" s="142">
        <f t="shared" si="16"/>
        <v>0.7</v>
      </c>
      <c r="T30" s="142">
        <f t="shared" si="16"/>
        <v>0.7</v>
      </c>
      <c r="U30" s="142">
        <f t="shared" si="16"/>
        <v>0.7</v>
      </c>
      <c r="V30" s="142">
        <f t="shared" si="16"/>
        <v>0.7</v>
      </c>
      <c r="W30" s="142">
        <f t="shared" si="16"/>
        <v>0.7</v>
      </c>
      <c r="X30" s="142">
        <f t="shared" si="16"/>
        <v>0.7</v>
      </c>
      <c r="Y30" s="142">
        <f t="shared" si="16"/>
        <v>0.7</v>
      </c>
      <c r="Z30" s="142">
        <f t="shared" si="16"/>
        <v>0.7</v>
      </c>
      <c r="AA30" s="142">
        <f t="shared" si="16"/>
        <v>0.7</v>
      </c>
      <c r="AB30" s="142">
        <f t="shared" si="16"/>
        <v>0.7</v>
      </c>
      <c r="AC30" s="142">
        <f t="shared" si="16"/>
        <v>0.7</v>
      </c>
      <c r="AD30" s="142">
        <f t="shared" si="16"/>
        <v>0.7</v>
      </c>
      <c r="AE30" s="142">
        <f t="shared" si="16"/>
        <v>0.7</v>
      </c>
      <c r="AF30" s="142">
        <f t="shared" si="16"/>
        <v>0.7</v>
      </c>
      <c r="AG30" s="142">
        <f t="shared" si="16"/>
        <v>0.7</v>
      </c>
      <c r="AH30" s="89"/>
      <c r="AI30" s="89"/>
      <c r="AJ30" s="84"/>
      <c r="AK30" s="86"/>
      <c r="AL30" s="86"/>
      <c r="AM30" s="86"/>
      <c r="AN30" s="86"/>
      <c r="AO30" s="86"/>
      <c r="AP30" s="84"/>
      <c r="AQ30" s="84"/>
    </row>
    <row r="31" spans="1:43" ht="15.75" customHeight="1" x14ac:dyDescent="0.2">
      <c r="A31" s="13">
        <v>21206220</v>
      </c>
      <c r="B31" s="140" t="s">
        <v>298</v>
      </c>
      <c r="C31" s="141">
        <f>+IF(ISBLANK(+VLOOKUP($B$1,TMIN_2019!$A$2:$QD$486,428,FALSE))=FALSE,+VLOOKUP($B$1,TMIN_2019!$A$2:$QD$486,428,FALSE),NA())</f>
        <v>1</v>
      </c>
      <c r="D31" s="142">
        <f>+$C$31</f>
        <v>1</v>
      </c>
      <c r="E31" s="142">
        <f t="shared" ref="E31:AG31" si="17">+$C$31</f>
        <v>1</v>
      </c>
      <c r="F31" s="142">
        <f t="shared" si="17"/>
        <v>1</v>
      </c>
      <c r="G31" s="142">
        <f t="shared" si="17"/>
        <v>1</v>
      </c>
      <c r="H31" s="142">
        <f t="shared" si="17"/>
        <v>1</v>
      </c>
      <c r="I31" s="142">
        <f t="shared" si="17"/>
        <v>1</v>
      </c>
      <c r="J31" s="142">
        <f t="shared" si="17"/>
        <v>1</v>
      </c>
      <c r="K31" s="142">
        <f t="shared" si="17"/>
        <v>1</v>
      </c>
      <c r="L31" s="142">
        <f t="shared" si="17"/>
        <v>1</v>
      </c>
      <c r="M31" s="142">
        <f t="shared" si="17"/>
        <v>1</v>
      </c>
      <c r="N31" s="142">
        <f t="shared" si="17"/>
        <v>1</v>
      </c>
      <c r="O31" s="142">
        <f t="shared" si="17"/>
        <v>1</v>
      </c>
      <c r="P31" s="142">
        <f t="shared" si="17"/>
        <v>1</v>
      </c>
      <c r="Q31" s="142">
        <f t="shared" si="17"/>
        <v>1</v>
      </c>
      <c r="R31" s="142">
        <f t="shared" si="17"/>
        <v>1</v>
      </c>
      <c r="S31" s="142">
        <f t="shared" si="17"/>
        <v>1</v>
      </c>
      <c r="T31" s="142">
        <f t="shared" si="17"/>
        <v>1</v>
      </c>
      <c r="U31" s="142">
        <f t="shared" si="17"/>
        <v>1</v>
      </c>
      <c r="V31" s="142">
        <f t="shared" si="17"/>
        <v>1</v>
      </c>
      <c r="W31" s="142">
        <f t="shared" si="17"/>
        <v>1</v>
      </c>
      <c r="X31" s="142">
        <f t="shared" si="17"/>
        <v>1</v>
      </c>
      <c r="Y31" s="142">
        <f t="shared" si="17"/>
        <v>1</v>
      </c>
      <c r="Z31" s="142">
        <f t="shared" si="17"/>
        <v>1</v>
      </c>
      <c r="AA31" s="142">
        <f t="shared" si="17"/>
        <v>1</v>
      </c>
      <c r="AB31" s="142">
        <f t="shared" si="17"/>
        <v>1</v>
      </c>
      <c r="AC31" s="142">
        <f t="shared" si="17"/>
        <v>1</v>
      </c>
      <c r="AD31" s="142">
        <f t="shared" si="17"/>
        <v>1</v>
      </c>
      <c r="AE31" s="142">
        <f t="shared" si="17"/>
        <v>1</v>
      </c>
      <c r="AF31" s="142">
        <f t="shared" si="17"/>
        <v>1</v>
      </c>
      <c r="AG31" s="142">
        <f t="shared" si="17"/>
        <v>1</v>
      </c>
      <c r="AH31" s="89"/>
      <c r="AI31" s="89"/>
      <c r="AJ31" s="84"/>
      <c r="AK31" s="86"/>
      <c r="AL31" s="86"/>
      <c r="AM31" s="86"/>
      <c r="AN31" s="86"/>
      <c r="AO31" s="86"/>
      <c r="AP31" s="84"/>
      <c r="AQ31" s="84"/>
    </row>
    <row r="32" spans="1:43" ht="15.75" customHeight="1" x14ac:dyDescent="0.2">
      <c r="A32" s="13">
        <v>21206260</v>
      </c>
      <c r="B32" s="140" t="s">
        <v>299</v>
      </c>
      <c r="C32" s="141">
        <f>+IF(ISBLANK(+VLOOKUP($B$1,TMIN_2019!$A$2:$QD$486,429,FALSE))=FALSE,+VLOOKUP($B$1,TMIN_2019!$A$2:$QD$486,429,FALSE),NA())</f>
        <v>0.4</v>
      </c>
      <c r="D32" s="142">
        <f>+$C$32</f>
        <v>0.4</v>
      </c>
      <c r="E32" s="142">
        <f t="shared" ref="E32:AG32" si="18">+$C$32</f>
        <v>0.4</v>
      </c>
      <c r="F32" s="142">
        <f t="shared" si="18"/>
        <v>0.4</v>
      </c>
      <c r="G32" s="142">
        <f t="shared" si="18"/>
        <v>0.4</v>
      </c>
      <c r="H32" s="142">
        <f t="shared" si="18"/>
        <v>0.4</v>
      </c>
      <c r="I32" s="142">
        <f t="shared" si="18"/>
        <v>0.4</v>
      </c>
      <c r="J32" s="142">
        <f t="shared" si="18"/>
        <v>0.4</v>
      </c>
      <c r="K32" s="142">
        <f t="shared" si="18"/>
        <v>0.4</v>
      </c>
      <c r="L32" s="142">
        <f t="shared" si="18"/>
        <v>0.4</v>
      </c>
      <c r="M32" s="142">
        <f t="shared" si="18"/>
        <v>0.4</v>
      </c>
      <c r="N32" s="142">
        <f t="shared" si="18"/>
        <v>0.4</v>
      </c>
      <c r="O32" s="142">
        <f t="shared" si="18"/>
        <v>0.4</v>
      </c>
      <c r="P32" s="142">
        <f t="shared" si="18"/>
        <v>0.4</v>
      </c>
      <c r="Q32" s="142">
        <f t="shared" si="18"/>
        <v>0.4</v>
      </c>
      <c r="R32" s="142">
        <f t="shared" si="18"/>
        <v>0.4</v>
      </c>
      <c r="S32" s="142">
        <f t="shared" si="18"/>
        <v>0.4</v>
      </c>
      <c r="T32" s="142">
        <f t="shared" si="18"/>
        <v>0.4</v>
      </c>
      <c r="U32" s="142">
        <f t="shared" si="18"/>
        <v>0.4</v>
      </c>
      <c r="V32" s="142">
        <f t="shared" si="18"/>
        <v>0.4</v>
      </c>
      <c r="W32" s="142">
        <f t="shared" si="18"/>
        <v>0.4</v>
      </c>
      <c r="X32" s="142">
        <f t="shared" si="18"/>
        <v>0.4</v>
      </c>
      <c r="Y32" s="142">
        <f t="shared" si="18"/>
        <v>0.4</v>
      </c>
      <c r="Z32" s="142">
        <f t="shared" si="18"/>
        <v>0.4</v>
      </c>
      <c r="AA32" s="142">
        <f t="shared" si="18"/>
        <v>0.4</v>
      </c>
      <c r="AB32" s="142">
        <f t="shared" si="18"/>
        <v>0.4</v>
      </c>
      <c r="AC32" s="142">
        <f t="shared" si="18"/>
        <v>0.4</v>
      </c>
      <c r="AD32" s="142">
        <f t="shared" si="18"/>
        <v>0.4</v>
      </c>
      <c r="AE32" s="142">
        <f t="shared" si="18"/>
        <v>0.4</v>
      </c>
      <c r="AF32" s="142">
        <f t="shared" si="18"/>
        <v>0.4</v>
      </c>
      <c r="AG32" s="142">
        <f t="shared" si="18"/>
        <v>0.4</v>
      </c>
      <c r="AH32" s="89"/>
      <c r="AI32" s="89"/>
      <c r="AJ32" s="84"/>
      <c r="AK32" s="86"/>
      <c r="AL32" s="86"/>
      <c r="AM32" s="86"/>
      <c r="AN32" s="86"/>
      <c r="AO32" s="86"/>
      <c r="AP32" s="84"/>
      <c r="AQ32" s="84"/>
    </row>
    <row r="33" spans="1:43" ht="15.75" customHeight="1" x14ac:dyDescent="0.2">
      <c r="A33" s="13">
        <v>21206560</v>
      </c>
      <c r="B33" s="140" t="s">
        <v>300</v>
      </c>
      <c r="C33" s="141">
        <f>+IF(ISBLANK(+VLOOKUP($B$1,TMIN_2019!$A$2:$QD$486,430,FALSE))=FALSE,+VLOOKUP($B$1,TMIN_2019!$A$2:$QD$486,430,FALSE),NA())</f>
        <v>-1.5</v>
      </c>
      <c r="D33" s="142">
        <f>+$C$33</f>
        <v>-1.5</v>
      </c>
      <c r="E33" s="142">
        <f t="shared" ref="E33:AG33" si="19">+$C$33</f>
        <v>-1.5</v>
      </c>
      <c r="F33" s="142">
        <f t="shared" si="19"/>
        <v>-1.5</v>
      </c>
      <c r="G33" s="142">
        <f t="shared" si="19"/>
        <v>-1.5</v>
      </c>
      <c r="H33" s="142">
        <f t="shared" si="19"/>
        <v>-1.5</v>
      </c>
      <c r="I33" s="142">
        <f t="shared" si="19"/>
        <v>-1.5</v>
      </c>
      <c r="J33" s="142">
        <f t="shared" si="19"/>
        <v>-1.5</v>
      </c>
      <c r="K33" s="142">
        <f t="shared" si="19"/>
        <v>-1.5</v>
      </c>
      <c r="L33" s="142">
        <f t="shared" si="19"/>
        <v>-1.5</v>
      </c>
      <c r="M33" s="142">
        <f t="shared" si="19"/>
        <v>-1.5</v>
      </c>
      <c r="N33" s="142">
        <f t="shared" si="19"/>
        <v>-1.5</v>
      </c>
      <c r="O33" s="142">
        <f t="shared" si="19"/>
        <v>-1.5</v>
      </c>
      <c r="P33" s="142">
        <f t="shared" si="19"/>
        <v>-1.5</v>
      </c>
      <c r="Q33" s="142">
        <f t="shared" si="19"/>
        <v>-1.5</v>
      </c>
      <c r="R33" s="142">
        <f t="shared" si="19"/>
        <v>-1.5</v>
      </c>
      <c r="S33" s="142">
        <f t="shared" si="19"/>
        <v>-1.5</v>
      </c>
      <c r="T33" s="142">
        <f t="shared" si="19"/>
        <v>-1.5</v>
      </c>
      <c r="U33" s="142">
        <f t="shared" si="19"/>
        <v>-1.5</v>
      </c>
      <c r="V33" s="142">
        <f t="shared" si="19"/>
        <v>-1.5</v>
      </c>
      <c r="W33" s="142">
        <f t="shared" si="19"/>
        <v>-1.5</v>
      </c>
      <c r="X33" s="142">
        <f t="shared" si="19"/>
        <v>-1.5</v>
      </c>
      <c r="Y33" s="142">
        <f t="shared" si="19"/>
        <v>-1.5</v>
      </c>
      <c r="Z33" s="142">
        <f t="shared" si="19"/>
        <v>-1.5</v>
      </c>
      <c r="AA33" s="142">
        <f t="shared" si="19"/>
        <v>-1.5</v>
      </c>
      <c r="AB33" s="142">
        <f t="shared" si="19"/>
        <v>-1.5</v>
      </c>
      <c r="AC33" s="142">
        <f t="shared" si="19"/>
        <v>-1.5</v>
      </c>
      <c r="AD33" s="142">
        <f t="shared" si="19"/>
        <v>-1.5</v>
      </c>
      <c r="AE33" s="142">
        <f t="shared" si="19"/>
        <v>-1.5</v>
      </c>
      <c r="AF33" s="142">
        <f t="shared" si="19"/>
        <v>-1.5</v>
      </c>
      <c r="AG33" s="142">
        <f t="shared" si="19"/>
        <v>-1.5</v>
      </c>
      <c r="AH33" s="89"/>
      <c r="AI33" s="89"/>
      <c r="AJ33" s="84"/>
      <c r="AK33" s="86"/>
      <c r="AL33" s="86"/>
      <c r="AM33" s="86"/>
      <c r="AN33" s="86"/>
      <c r="AO33" s="86"/>
      <c r="AP33" s="84"/>
      <c r="AQ33" s="84"/>
    </row>
    <row r="34" spans="1:43" ht="15.75" customHeight="1" x14ac:dyDescent="0.2">
      <c r="A34" s="13">
        <v>21206570</v>
      </c>
      <c r="B34" s="140" t="s">
        <v>301</v>
      </c>
      <c r="C34" s="141">
        <f>+IF(ISBLANK(+VLOOKUP($B$1,TMIN_2019!$A$2:$QD$486,431,FALSE))=FALSE,+VLOOKUP($B$1,TMIN_2019!$A$2:$QD$486,431,FALSE),NA())</f>
        <v>-0.2</v>
      </c>
      <c r="D34" s="142">
        <f>+$C$34</f>
        <v>-0.2</v>
      </c>
      <c r="E34" s="142">
        <f t="shared" ref="E34:AG34" si="20">+$C$34</f>
        <v>-0.2</v>
      </c>
      <c r="F34" s="142">
        <f t="shared" si="20"/>
        <v>-0.2</v>
      </c>
      <c r="G34" s="142">
        <f t="shared" si="20"/>
        <v>-0.2</v>
      </c>
      <c r="H34" s="142">
        <f t="shared" si="20"/>
        <v>-0.2</v>
      </c>
      <c r="I34" s="142">
        <f t="shared" si="20"/>
        <v>-0.2</v>
      </c>
      <c r="J34" s="142">
        <f t="shared" si="20"/>
        <v>-0.2</v>
      </c>
      <c r="K34" s="142">
        <f t="shared" si="20"/>
        <v>-0.2</v>
      </c>
      <c r="L34" s="142">
        <f t="shared" si="20"/>
        <v>-0.2</v>
      </c>
      <c r="M34" s="142">
        <f t="shared" si="20"/>
        <v>-0.2</v>
      </c>
      <c r="N34" s="142">
        <f t="shared" si="20"/>
        <v>-0.2</v>
      </c>
      <c r="O34" s="142">
        <f t="shared" si="20"/>
        <v>-0.2</v>
      </c>
      <c r="P34" s="142">
        <f t="shared" si="20"/>
        <v>-0.2</v>
      </c>
      <c r="Q34" s="142">
        <f t="shared" si="20"/>
        <v>-0.2</v>
      </c>
      <c r="R34" s="142">
        <f t="shared" si="20"/>
        <v>-0.2</v>
      </c>
      <c r="S34" s="142">
        <f t="shared" si="20"/>
        <v>-0.2</v>
      </c>
      <c r="T34" s="142">
        <f t="shared" si="20"/>
        <v>-0.2</v>
      </c>
      <c r="U34" s="142">
        <f t="shared" si="20"/>
        <v>-0.2</v>
      </c>
      <c r="V34" s="142">
        <f t="shared" si="20"/>
        <v>-0.2</v>
      </c>
      <c r="W34" s="142">
        <f t="shared" si="20"/>
        <v>-0.2</v>
      </c>
      <c r="X34" s="142">
        <f t="shared" si="20"/>
        <v>-0.2</v>
      </c>
      <c r="Y34" s="142">
        <f t="shared" si="20"/>
        <v>-0.2</v>
      </c>
      <c r="Z34" s="142">
        <f t="shared" si="20"/>
        <v>-0.2</v>
      </c>
      <c r="AA34" s="142">
        <f t="shared" si="20"/>
        <v>-0.2</v>
      </c>
      <c r="AB34" s="142">
        <f t="shared" si="20"/>
        <v>-0.2</v>
      </c>
      <c r="AC34" s="142">
        <f t="shared" si="20"/>
        <v>-0.2</v>
      </c>
      <c r="AD34" s="142">
        <f t="shared" si="20"/>
        <v>-0.2</v>
      </c>
      <c r="AE34" s="142">
        <f t="shared" si="20"/>
        <v>-0.2</v>
      </c>
      <c r="AF34" s="142">
        <f t="shared" si="20"/>
        <v>-0.2</v>
      </c>
      <c r="AG34" s="142">
        <f t="shared" si="20"/>
        <v>-0.2</v>
      </c>
      <c r="AH34" s="89"/>
      <c r="AI34" s="89"/>
      <c r="AJ34" s="84"/>
      <c r="AK34" s="86"/>
      <c r="AL34" s="86"/>
      <c r="AM34" s="86"/>
      <c r="AN34" s="86"/>
      <c r="AO34" s="86"/>
      <c r="AP34" s="84"/>
      <c r="AQ34" s="84"/>
    </row>
    <row r="35" spans="1:43" ht="15.75" customHeight="1" x14ac:dyDescent="0.2">
      <c r="A35" s="13">
        <v>21206600</v>
      </c>
      <c r="B35" s="140" t="s">
        <v>302</v>
      </c>
      <c r="C35" s="141">
        <f>+IF(ISBLANK(+VLOOKUP($B$1,TMIN_2019!$A$2:$QD$486,432,FALSE))=FALSE,+VLOOKUP($B$1,TMIN_2019!$A$2:$QD$486,432,FALSE),NA())</f>
        <v>0.5</v>
      </c>
      <c r="D35" s="142">
        <f>+$C$35</f>
        <v>0.5</v>
      </c>
      <c r="E35" s="142">
        <f t="shared" ref="E35:AG35" si="21">+$C$35</f>
        <v>0.5</v>
      </c>
      <c r="F35" s="142">
        <f t="shared" si="21"/>
        <v>0.5</v>
      </c>
      <c r="G35" s="142">
        <f t="shared" si="21"/>
        <v>0.5</v>
      </c>
      <c r="H35" s="142">
        <f t="shared" si="21"/>
        <v>0.5</v>
      </c>
      <c r="I35" s="142">
        <f t="shared" si="21"/>
        <v>0.5</v>
      </c>
      <c r="J35" s="142">
        <f t="shared" si="21"/>
        <v>0.5</v>
      </c>
      <c r="K35" s="142">
        <f t="shared" si="21"/>
        <v>0.5</v>
      </c>
      <c r="L35" s="142">
        <f t="shared" si="21"/>
        <v>0.5</v>
      </c>
      <c r="M35" s="142">
        <f t="shared" si="21"/>
        <v>0.5</v>
      </c>
      <c r="N35" s="142">
        <f t="shared" si="21"/>
        <v>0.5</v>
      </c>
      <c r="O35" s="142">
        <f t="shared" si="21"/>
        <v>0.5</v>
      </c>
      <c r="P35" s="142">
        <f t="shared" si="21"/>
        <v>0.5</v>
      </c>
      <c r="Q35" s="142">
        <f t="shared" si="21"/>
        <v>0.5</v>
      </c>
      <c r="R35" s="142">
        <f t="shared" si="21"/>
        <v>0.5</v>
      </c>
      <c r="S35" s="142">
        <f t="shared" si="21"/>
        <v>0.5</v>
      </c>
      <c r="T35" s="142">
        <f t="shared" si="21"/>
        <v>0.5</v>
      </c>
      <c r="U35" s="142">
        <f t="shared" si="21"/>
        <v>0.5</v>
      </c>
      <c r="V35" s="142">
        <f t="shared" si="21"/>
        <v>0.5</v>
      </c>
      <c r="W35" s="142">
        <f t="shared" si="21"/>
        <v>0.5</v>
      </c>
      <c r="X35" s="142">
        <f t="shared" si="21"/>
        <v>0.5</v>
      </c>
      <c r="Y35" s="142">
        <f t="shared" si="21"/>
        <v>0.5</v>
      </c>
      <c r="Z35" s="142">
        <f t="shared" si="21"/>
        <v>0.5</v>
      </c>
      <c r="AA35" s="142">
        <f t="shared" si="21"/>
        <v>0.5</v>
      </c>
      <c r="AB35" s="142">
        <f t="shared" si="21"/>
        <v>0.5</v>
      </c>
      <c r="AC35" s="142">
        <f t="shared" si="21"/>
        <v>0.5</v>
      </c>
      <c r="AD35" s="142">
        <f t="shared" si="21"/>
        <v>0.5</v>
      </c>
      <c r="AE35" s="142">
        <f t="shared" si="21"/>
        <v>0.5</v>
      </c>
      <c r="AF35" s="142">
        <f t="shared" si="21"/>
        <v>0.5</v>
      </c>
      <c r="AG35" s="142">
        <f t="shared" si="21"/>
        <v>0.5</v>
      </c>
      <c r="AH35" s="89"/>
      <c r="AI35" s="89"/>
      <c r="AJ35" s="84"/>
      <c r="AK35" s="86"/>
      <c r="AL35" s="86"/>
      <c r="AM35" s="86"/>
      <c r="AN35" s="86"/>
      <c r="AO35" s="86"/>
      <c r="AP35" s="84"/>
      <c r="AQ35" s="84"/>
    </row>
    <row r="36" spans="1:43" ht="15.75" customHeight="1" x14ac:dyDescent="0.2">
      <c r="A36" s="13">
        <v>21206630</v>
      </c>
      <c r="B36" s="140" t="s">
        <v>303</v>
      </c>
      <c r="C36" s="141">
        <f>+IF(ISBLANK(+VLOOKUP($B$1,TMIN_2019!$A$2:$QD$486,433,FALSE))=FALSE,+VLOOKUP($B$1,TMIN_2019!$A$2:$QD$486,433,FALSE),NA())</f>
        <v>-3</v>
      </c>
      <c r="D36" s="142">
        <f>+$C$36</f>
        <v>-3</v>
      </c>
      <c r="E36" s="142">
        <f t="shared" ref="E36:AG36" si="22">+$C$36</f>
        <v>-3</v>
      </c>
      <c r="F36" s="142">
        <f t="shared" si="22"/>
        <v>-3</v>
      </c>
      <c r="G36" s="142">
        <f t="shared" si="22"/>
        <v>-3</v>
      </c>
      <c r="H36" s="142">
        <f t="shared" si="22"/>
        <v>-3</v>
      </c>
      <c r="I36" s="142">
        <f t="shared" si="22"/>
        <v>-3</v>
      </c>
      <c r="J36" s="142">
        <f t="shared" si="22"/>
        <v>-3</v>
      </c>
      <c r="K36" s="142">
        <f t="shared" si="22"/>
        <v>-3</v>
      </c>
      <c r="L36" s="142">
        <f t="shared" si="22"/>
        <v>-3</v>
      </c>
      <c r="M36" s="142">
        <f t="shared" si="22"/>
        <v>-3</v>
      </c>
      <c r="N36" s="142">
        <f t="shared" si="22"/>
        <v>-3</v>
      </c>
      <c r="O36" s="142">
        <f t="shared" si="22"/>
        <v>-3</v>
      </c>
      <c r="P36" s="142">
        <f t="shared" si="22"/>
        <v>-3</v>
      </c>
      <c r="Q36" s="142">
        <f t="shared" si="22"/>
        <v>-3</v>
      </c>
      <c r="R36" s="142">
        <f t="shared" si="22"/>
        <v>-3</v>
      </c>
      <c r="S36" s="142">
        <f t="shared" si="22"/>
        <v>-3</v>
      </c>
      <c r="T36" s="142">
        <f t="shared" si="22"/>
        <v>-3</v>
      </c>
      <c r="U36" s="142">
        <f t="shared" si="22"/>
        <v>-3</v>
      </c>
      <c r="V36" s="142">
        <f t="shared" si="22"/>
        <v>-3</v>
      </c>
      <c r="W36" s="142">
        <f t="shared" si="22"/>
        <v>-3</v>
      </c>
      <c r="X36" s="142">
        <f t="shared" si="22"/>
        <v>-3</v>
      </c>
      <c r="Y36" s="142">
        <f t="shared" si="22"/>
        <v>-3</v>
      </c>
      <c r="Z36" s="142">
        <f t="shared" si="22"/>
        <v>-3</v>
      </c>
      <c r="AA36" s="142">
        <f t="shared" si="22"/>
        <v>-3</v>
      </c>
      <c r="AB36" s="142">
        <f t="shared" si="22"/>
        <v>-3</v>
      </c>
      <c r="AC36" s="142">
        <f t="shared" si="22"/>
        <v>-3</v>
      </c>
      <c r="AD36" s="142">
        <f t="shared" si="22"/>
        <v>-3</v>
      </c>
      <c r="AE36" s="142">
        <f t="shared" si="22"/>
        <v>-3</v>
      </c>
      <c r="AF36" s="142">
        <f t="shared" si="22"/>
        <v>-3</v>
      </c>
      <c r="AG36" s="142">
        <f t="shared" si="22"/>
        <v>-3</v>
      </c>
      <c r="AH36" s="89"/>
      <c r="AI36" s="89"/>
      <c r="AJ36" s="84"/>
      <c r="AK36" s="86"/>
      <c r="AL36" s="86"/>
      <c r="AM36" s="86"/>
      <c r="AN36" s="86"/>
      <c r="AO36" s="86"/>
      <c r="AP36" s="84"/>
      <c r="AQ36" s="84"/>
    </row>
    <row r="37" spans="1:43" ht="15.75" customHeight="1" x14ac:dyDescent="0.2">
      <c r="A37" s="13">
        <v>21206650</v>
      </c>
      <c r="B37" s="140" t="s">
        <v>304</v>
      </c>
      <c r="C37" s="141">
        <f>+IF(ISBLANK(+VLOOKUP($B$1,TMIN_2019!$A$2:$QD$486,434,FALSE))=FALSE,+VLOOKUP($B$1,TMIN_2019!$A$2:$QD$486,434,FALSE),NA())</f>
        <v>-6</v>
      </c>
      <c r="D37" s="142">
        <f>+$C$37</f>
        <v>-6</v>
      </c>
      <c r="E37" s="142">
        <f t="shared" ref="E37:AG37" si="23">+$C$37</f>
        <v>-6</v>
      </c>
      <c r="F37" s="142">
        <f t="shared" si="23"/>
        <v>-6</v>
      </c>
      <c r="G37" s="142">
        <f t="shared" si="23"/>
        <v>-6</v>
      </c>
      <c r="H37" s="142">
        <f t="shared" si="23"/>
        <v>-6</v>
      </c>
      <c r="I37" s="142">
        <f t="shared" si="23"/>
        <v>-6</v>
      </c>
      <c r="J37" s="142">
        <f t="shared" si="23"/>
        <v>-6</v>
      </c>
      <c r="K37" s="142">
        <f t="shared" si="23"/>
        <v>-6</v>
      </c>
      <c r="L37" s="142">
        <f t="shared" si="23"/>
        <v>-6</v>
      </c>
      <c r="M37" s="142">
        <f t="shared" si="23"/>
        <v>-6</v>
      </c>
      <c r="N37" s="142">
        <f t="shared" si="23"/>
        <v>-6</v>
      </c>
      <c r="O37" s="142">
        <f t="shared" si="23"/>
        <v>-6</v>
      </c>
      <c r="P37" s="142">
        <f t="shared" si="23"/>
        <v>-6</v>
      </c>
      <c r="Q37" s="142">
        <f t="shared" si="23"/>
        <v>-6</v>
      </c>
      <c r="R37" s="142">
        <f t="shared" si="23"/>
        <v>-6</v>
      </c>
      <c r="S37" s="142">
        <f t="shared" si="23"/>
        <v>-6</v>
      </c>
      <c r="T37" s="142">
        <f t="shared" si="23"/>
        <v>-6</v>
      </c>
      <c r="U37" s="142">
        <f t="shared" si="23"/>
        <v>-6</v>
      </c>
      <c r="V37" s="142">
        <f t="shared" si="23"/>
        <v>-6</v>
      </c>
      <c r="W37" s="142">
        <f t="shared" si="23"/>
        <v>-6</v>
      </c>
      <c r="X37" s="142">
        <f t="shared" si="23"/>
        <v>-6</v>
      </c>
      <c r="Y37" s="142">
        <f t="shared" si="23"/>
        <v>-6</v>
      </c>
      <c r="Z37" s="142">
        <f t="shared" si="23"/>
        <v>-6</v>
      </c>
      <c r="AA37" s="142">
        <f t="shared" si="23"/>
        <v>-6</v>
      </c>
      <c r="AB37" s="142">
        <f t="shared" si="23"/>
        <v>-6</v>
      </c>
      <c r="AC37" s="142">
        <f t="shared" si="23"/>
        <v>-6</v>
      </c>
      <c r="AD37" s="142">
        <f t="shared" si="23"/>
        <v>-6</v>
      </c>
      <c r="AE37" s="142">
        <f t="shared" si="23"/>
        <v>-6</v>
      </c>
      <c r="AF37" s="142">
        <f t="shared" si="23"/>
        <v>-6</v>
      </c>
      <c r="AG37" s="142">
        <f t="shared" si="23"/>
        <v>-6</v>
      </c>
      <c r="AH37" s="89"/>
      <c r="AI37" s="89"/>
      <c r="AJ37" s="84"/>
      <c r="AK37" s="86"/>
      <c r="AL37" s="86"/>
      <c r="AM37" s="86"/>
      <c r="AN37" s="86"/>
      <c r="AO37" s="86"/>
      <c r="AP37" s="84"/>
      <c r="AQ37" s="84"/>
    </row>
    <row r="38" spans="1:43" ht="15.75" customHeight="1" x14ac:dyDescent="0.2">
      <c r="A38" s="13">
        <v>21206660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9"/>
      <c r="AI38" s="89"/>
      <c r="AJ38" s="84"/>
      <c r="AK38" s="86"/>
      <c r="AL38" s="86"/>
      <c r="AM38" s="86"/>
      <c r="AN38" s="86"/>
      <c r="AO38" s="86"/>
      <c r="AP38" s="84"/>
      <c r="AQ38" s="84"/>
    </row>
    <row r="39" spans="1:43" ht="15.75" customHeight="1" x14ac:dyDescent="0.2">
      <c r="A39" s="13">
        <v>21206690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9"/>
      <c r="AI39" s="89"/>
      <c r="AJ39" s="84"/>
      <c r="AK39" s="86"/>
      <c r="AL39" s="86"/>
      <c r="AM39" s="86"/>
      <c r="AN39" s="86"/>
      <c r="AO39" s="86"/>
      <c r="AP39" s="84"/>
      <c r="AQ39" s="84"/>
    </row>
    <row r="40" spans="1:43" ht="15.75" customHeight="1" x14ac:dyDescent="0.2">
      <c r="A40" s="13">
        <v>14015020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  <c r="AI40" s="84"/>
      <c r="AJ40" s="84"/>
      <c r="AK40" s="85" t="str">
        <f>+AK2</f>
        <v>BOGOTÁ - BOGOTÁ D.C.
 [APTO ELDORADO] | 2547 msnm</v>
      </c>
      <c r="AL40" s="86"/>
      <c r="AM40" s="85" t="str">
        <f>+AK2</f>
        <v>BOGOTÁ - BOGOTÁ D.C.
 [APTO ELDORADO] | 2547 msnm</v>
      </c>
      <c r="AN40" s="86"/>
      <c r="AO40" s="85" t="str">
        <f>+AK2</f>
        <v>BOGOTÁ - BOGOTÁ D.C.
 [APTO ELDORADO] | 2547 msnm</v>
      </c>
      <c r="AP40" s="84"/>
      <c r="AQ40" s="84"/>
    </row>
    <row r="41" spans="1:43" ht="15.75" customHeight="1" x14ac:dyDescent="0.2">
      <c r="A41" s="13">
        <v>23205050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  <c r="AI41" s="84"/>
      <c r="AJ41" s="84"/>
      <c r="AK41" s="86"/>
      <c r="AL41" s="86"/>
      <c r="AM41" s="86"/>
      <c r="AN41" s="86"/>
      <c r="AO41" s="86"/>
      <c r="AP41" s="84"/>
      <c r="AQ41" s="84"/>
    </row>
    <row r="42" spans="1:43" ht="15.75" customHeight="1" x14ac:dyDescent="0.2">
      <c r="A42" s="13">
        <v>25025020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6"/>
      <c r="AL42" s="86"/>
      <c r="AM42" s="86"/>
      <c r="AN42" s="86"/>
      <c r="AO42" s="86"/>
      <c r="AP42" s="84"/>
      <c r="AQ42" s="84"/>
    </row>
    <row r="43" spans="1:43" ht="15.75" customHeight="1" x14ac:dyDescent="0.2">
      <c r="A43" s="13">
        <v>25025100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84"/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  <c r="AI43" s="84"/>
      <c r="AJ43" s="84"/>
      <c r="AK43" s="86"/>
      <c r="AL43" s="86"/>
      <c r="AM43" s="86"/>
      <c r="AN43" s="86"/>
      <c r="AO43" s="86"/>
      <c r="AP43" s="84"/>
      <c r="AQ43" s="84"/>
    </row>
    <row r="44" spans="1:43" ht="15.75" customHeight="1" x14ac:dyDescent="0.2">
      <c r="A44" s="13">
        <v>25025210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  <c r="AI44" s="84"/>
      <c r="AJ44" s="84"/>
      <c r="AK44" s="86"/>
      <c r="AL44" s="86"/>
      <c r="AM44" s="86"/>
      <c r="AN44" s="86"/>
      <c r="AO44" s="86"/>
      <c r="AP44" s="84"/>
      <c r="AQ44" s="84"/>
    </row>
    <row r="45" spans="1:43" ht="15.75" customHeight="1" x14ac:dyDescent="0.2">
      <c r="A45" s="13">
        <v>29015000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4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  <c r="AI45" s="84"/>
      <c r="AJ45" s="84"/>
      <c r="AK45" s="86"/>
      <c r="AL45" s="86"/>
      <c r="AM45" s="86"/>
      <c r="AN45" s="86"/>
      <c r="AO45" s="86"/>
      <c r="AP45" s="84"/>
      <c r="AQ45" s="84"/>
    </row>
    <row r="46" spans="1:43" ht="15.75" customHeight="1" x14ac:dyDescent="0.2">
      <c r="A46" s="13">
        <v>29015020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4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  <c r="AI46" s="84"/>
      <c r="AJ46" s="84"/>
      <c r="AK46" s="86"/>
      <c r="AL46" s="86"/>
      <c r="AM46" s="86"/>
      <c r="AN46" s="86"/>
      <c r="AO46" s="86"/>
      <c r="AP46" s="84"/>
      <c r="AQ46" s="84"/>
    </row>
    <row r="47" spans="1:43" ht="15.75" customHeight="1" x14ac:dyDescent="0.2">
      <c r="A47" s="13">
        <v>29015030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  <c r="AI47" s="84"/>
      <c r="AJ47" s="84"/>
      <c r="AK47" s="86"/>
      <c r="AL47" s="86"/>
      <c r="AM47" s="86"/>
      <c r="AN47" s="86"/>
      <c r="AO47" s="86"/>
      <c r="AP47" s="84"/>
      <c r="AQ47" s="84"/>
    </row>
    <row r="48" spans="1:43" ht="15.75" customHeight="1" x14ac:dyDescent="0.2">
      <c r="A48" s="13">
        <v>29035030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4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  <c r="AI48" s="84"/>
      <c r="AJ48" s="84"/>
      <c r="AK48" s="86"/>
      <c r="AL48" s="86"/>
      <c r="AM48" s="86"/>
      <c r="AN48" s="86"/>
      <c r="AO48" s="86"/>
      <c r="AP48" s="84"/>
      <c r="AQ48" s="84"/>
    </row>
    <row r="49" spans="1:43" ht="15.75" customHeight="1" x14ac:dyDescent="0.2">
      <c r="A49" s="13">
        <v>29035040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6"/>
      <c r="AL49" s="86"/>
      <c r="AM49" s="86"/>
      <c r="AN49" s="86"/>
      <c r="AO49" s="86"/>
      <c r="AP49" s="84"/>
      <c r="AQ49" s="84"/>
    </row>
    <row r="50" spans="1:43" ht="15.75" customHeight="1" x14ac:dyDescent="0.2">
      <c r="A50" s="13">
        <v>29035110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6"/>
      <c r="AL50" s="86"/>
      <c r="AM50" s="86"/>
      <c r="AN50" s="86"/>
      <c r="AO50" s="86"/>
      <c r="AP50" s="84"/>
      <c r="AQ50" s="84"/>
    </row>
    <row r="51" spans="1:43" ht="15.75" customHeight="1" x14ac:dyDescent="0.2">
      <c r="A51" s="13">
        <v>29035170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  <c r="AI51" s="84"/>
      <c r="AJ51" s="84"/>
      <c r="AK51" s="86"/>
      <c r="AL51" s="86"/>
      <c r="AM51" s="86"/>
      <c r="AN51" s="86"/>
      <c r="AO51" s="86"/>
      <c r="AP51" s="84"/>
      <c r="AQ51" s="84"/>
    </row>
    <row r="52" spans="1:43" ht="15.75" customHeight="1" x14ac:dyDescent="0.2">
      <c r="A52" s="13">
        <v>23125100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  <c r="AI52" s="84"/>
      <c r="AJ52" s="84"/>
      <c r="AK52" s="86"/>
      <c r="AL52" s="86"/>
      <c r="AM52" s="86"/>
      <c r="AN52" s="86"/>
      <c r="AO52" s="86"/>
      <c r="AP52" s="84"/>
      <c r="AQ52" s="84"/>
    </row>
    <row r="53" spans="1:43" ht="15.75" customHeight="1" x14ac:dyDescent="0.2">
      <c r="A53" s="13">
        <v>23125140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  <c r="AI53" s="84"/>
      <c r="AJ53" s="84"/>
      <c r="AK53" s="86"/>
      <c r="AL53" s="86"/>
      <c r="AM53" s="86"/>
      <c r="AN53" s="86"/>
      <c r="AO53" s="86"/>
      <c r="AP53" s="84"/>
      <c r="AQ53" s="84"/>
    </row>
    <row r="54" spans="1:43" ht="15.75" customHeight="1" x14ac:dyDescent="0.2">
      <c r="A54" s="13">
        <v>24015090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  <c r="S54" s="84"/>
      <c r="T54" s="84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  <c r="AI54" s="84"/>
      <c r="AJ54" s="84"/>
      <c r="AK54" s="86"/>
      <c r="AL54" s="86"/>
      <c r="AM54" s="86"/>
      <c r="AN54" s="86"/>
      <c r="AO54" s="86"/>
      <c r="AP54" s="84"/>
      <c r="AQ54" s="84"/>
    </row>
    <row r="55" spans="1:43" ht="15.75" customHeight="1" x14ac:dyDescent="0.2">
      <c r="A55" s="13">
        <v>24015220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  <c r="AI55" s="84"/>
      <c r="AJ55" s="84"/>
      <c r="AK55" s="86"/>
      <c r="AL55" s="86"/>
      <c r="AM55" s="86"/>
      <c r="AN55" s="86"/>
      <c r="AO55" s="86"/>
      <c r="AP55" s="84"/>
      <c r="AQ55" s="84"/>
    </row>
    <row r="56" spans="1:43" ht="15.75" customHeight="1" x14ac:dyDescent="0.2">
      <c r="A56" s="13">
        <v>24015300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  <c r="AI56" s="84"/>
      <c r="AJ56" s="84"/>
      <c r="AK56" s="86"/>
      <c r="AL56" s="86"/>
      <c r="AM56" s="86"/>
      <c r="AN56" s="86"/>
      <c r="AO56" s="86"/>
      <c r="AP56" s="84"/>
      <c r="AQ56" s="84"/>
    </row>
    <row r="57" spans="1:43" ht="15.75" customHeight="1" x14ac:dyDescent="0.2">
      <c r="A57" s="13">
        <v>24015360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  <c r="AI57" s="84"/>
      <c r="AJ57" s="84"/>
      <c r="AK57" s="86"/>
      <c r="AL57" s="86"/>
      <c r="AM57" s="86"/>
      <c r="AN57" s="86"/>
      <c r="AO57" s="86"/>
      <c r="AP57" s="84"/>
      <c r="AQ57" s="84"/>
    </row>
    <row r="58" spans="1:43" ht="15.75" customHeight="1" x14ac:dyDescent="0.2">
      <c r="A58" s="13">
        <v>24035020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  <c r="AI58" s="84"/>
      <c r="AJ58" s="84"/>
      <c r="AK58" s="86"/>
      <c r="AL58" s="86"/>
      <c r="AM58" s="86"/>
      <c r="AN58" s="86"/>
      <c r="AO58" s="86"/>
      <c r="AP58" s="84"/>
      <c r="AQ58" s="84"/>
    </row>
    <row r="59" spans="1:43" ht="15.75" customHeight="1" x14ac:dyDescent="0.2">
      <c r="A59" s="13">
        <v>24035040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  <c r="AI59" s="84"/>
      <c r="AJ59" s="84"/>
      <c r="AK59" s="85" t="str">
        <f>+AK2</f>
        <v>BOGOTÁ - BOGOTÁ D.C.
 [APTO ELDORADO] | 2547 msnm</v>
      </c>
      <c r="AL59" s="86"/>
      <c r="AM59" s="85" t="str">
        <f>+AK2</f>
        <v>BOGOTÁ - BOGOTÁ D.C.
 [APTO ELDORADO] | 2547 msnm</v>
      </c>
      <c r="AN59" s="86"/>
      <c r="AO59" s="85" t="str">
        <f>+AK2</f>
        <v>BOGOTÁ - BOGOTÁ D.C.
 [APTO ELDORADO] | 2547 msnm</v>
      </c>
      <c r="AP59" s="84"/>
      <c r="AQ59" s="84"/>
    </row>
    <row r="60" spans="1:43" ht="15.75" customHeight="1" x14ac:dyDescent="0.2">
      <c r="A60" s="13">
        <v>24035070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6"/>
      <c r="AL60" s="86"/>
      <c r="AM60" s="86"/>
      <c r="AN60" s="86"/>
      <c r="AO60" s="86"/>
      <c r="AP60" s="84"/>
      <c r="AQ60" s="84"/>
    </row>
    <row r="61" spans="1:43" ht="15.75" customHeight="1" x14ac:dyDescent="0.2">
      <c r="A61" s="13">
        <v>24035120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6"/>
      <c r="AL61" s="86"/>
      <c r="AM61" s="86"/>
      <c r="AN61" s="86"/>
      <c r="AO61" s="86"/>
      <c r="AP61" s="84"/>
      <c r="AQ61" s="84"/>
    </row>
    <row r="62" spans="1:43" ht="15.75" customHeight="1" x14ac:dyDescent="0.2">
      <c r="A62" s="13">
        <v>24035130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  <c r="AI62" s="84"/>
      <c r="AJ62" s="84"/>
      <c r="AK62" s="86"/>
      <c r="AL62" s="86"/>
      <c r="AM62" s="86"/>
      <c r="AN62" s="86"/>
      <c r="AO62" s="86"/>
      <c r="AP62" s="84"/>
      <c r="AQ62" s="84"/>
    </row>
    <row r="63" spans="1:43" ht="15.75" customHeight="1" x14ac:dyDescent="0.2">
      <c r="A63" s="13">
        <v>24035170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6"/>
      <c r="AL63" s="86"/>
      <c r="AM63" s="86"/>
      <c r="AN63" s="86"/>
      <c r="AO63" s="86"/>
      <c r="AP63" s="84"/>
      <c r="AQ63" s="84"/>
    </row>
    <row r="64" spans="1:43" ht="15.75" customHeight="1" x14ac:dyDescent="0.2">
      <c r="A64" s="13">
        <v>24035250</v>
      </c>
      <c r="B64" s="84"/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6"/>
      <c r="AL64" s="86"/>
      <c r="AM64" s="86"/>
      <c r="AN64" s="86"/>
      <c r="AO64" s="86"/>
      <c r="AP64" s="84"/>
      <c r="AQ64" s="84"/>
    </row>
    <row r="65" spans="1:43" ht="15.75" customHeight="1" x14ac:dyDescent="0.2">
      <c r="A65" s="13">
        <v>24035310</v>
      </c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  <c r="S65" s="84"/>
      <c r="T65" s="84"/>
      <c r="U65" s="84"/>
      <c r="V65" s="84"/>
      <c r="W65" s="84"/>
      <c r="X65" s="84"/>
      <c r="Y65" s="84"/>
      <c r="Z65" s="84"/>
      <c r="AA65" s="84"/>
      <c r="AB65" s="84"/>
      <c r="AC65" s="84"/>
      <c r="AD65" s="84"/>
      <c r="AE65" s="84"/>
      <c r="AF65" s="84"/>
      <c r="AG65" s="84"/>
      <c r="AH65" s="84"/>
      <c r="AI65" s="84"/>
      <c r="AJ65" s="84"/>
      <c r="AK65" s="86"/>
      <c r="AL65" s="86"/>
      <c r="AM65" s="86"/>
      <c r="AN65" s="86"/>
      <c r="AO65" s="86"/>
      <c r="AP65" s="84"/>
      <c r="AQ65" s="84"/>
    </row>
    <row r="66" spans="1:43" ht="15.75" customHeight="1" x14ac:dyDescent="0.2">
      <c r="A66" s="13">
        <v>24035330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6"/>
      <c r="AL66" s="86"/>
      <c r="AM66" s="86"/>
      <c r="AN66" s="86"/>
      <c r="AO66" s="86"/>
      <c r="AP66" s="84"/>
      <c r="AQ66" s="84"/>
    </row>
    <row r="67" spans="1:43" ht="15.75" customHeight="1" x14ac:dyDescent="0.2">
      <c r="A67" s="13">
        <v>24035340</v>
      </c>
      <c r="B67" s="84"/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  <c r="S67" s="84"/>
      <c r="T67" s="84"/>
      <c r="U67" s="84"/>
      <c r="V67" s="84"/>
      <c r="W67" s="84"/>
      <c r="X67" s="84"/>
      <c r="Y67" s="84"/>
      <c r="Z67" s="84"/>
      <c r="AA67" s="84"/>
      <c r="AB67" s="84"/>
      <c r="AC67" s="84"/>
      <c r="AD67" s="84"/>
      <c r="AE67" s="84"/>
      <c r="AF67" s="84"/>
      <c r="AG67" s="84"/>
      <c r="AH67" s="84"/>
      <c r="AI67" s="84"/>
      <c r="AJ67" s="84"/>
      <c r="AK67" s="86"/>
      <c r="AL67" s="86"/>
      <c r="AM67" s="86"/>
      <c r="AN67" s="86"/>
      <c r="AO67" s="86"/>
      <c r="AP67" s="84"/>
      <c r="AQ67" s="84"/>
    </row>
    <row r="68" spans="1:43" ht="15.75" customHeight="1" x14ac:dyDescent="0.2">
      <c r="A68" s="13">
        <v>24035350</v>
      </c>
      <c r="B68" s="84"/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  <c r="S68" s="84"/>
      <c r="T68" s="84"/>
      <c r="U68" s="84"/>
      <c r="V68" s="84"/>
      <c r="W68" s="84"/>
      <c r="X68" s="84"/>
      <c r="Y68" s="84"/>
      <c r="Z68" s="84"/>
      <c r="AA68" s="84"/>
      <c r="AB68" s="84"/>
      <c r="AC68" s="84"/>
      <c r="AD68" s="84"/>
      <c r="AE68" s="84"/>
      <c r="AF68" s="84"/>
      <c r="AG68" s="84"/>
      <c r="AH68" s="84"/>
      <c r="AI68" s="84"/>
      <c r="AJ68" s="84"/>
      <c r="AK68" s="86"/>
      <c r="AL68" s="86"/>
      <c r="AM68" s="86"/>
      <c r="AN68" s="86"/>
      <c r="AO68" s="86"/>
      <c r="AP68" s="84"/>
      <c r="AQ68" s="84"/>
    </row>
    <row r="69" spans="1:43" ht="15.75" customHeight="1" x14ac:dyDescent="0.2">
      <c r="A69" s="13">
        <v>24035420</v>
      </c>
      <c r="B69" s="84"/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84"/>
      <c r="AJ69" s="84"/>
      <c r="AK69" s="86"/>
      <c r="AL69" s="86"/>
      <c r="AM69" s="86"/>
      <c r="AN69" s="86"/>
      <c r="AO69" s="86"/>
      <c r="AP69" s="84"/>
      <c r="AQ69" s="84"/>
    </row>
    <row r="70" spans="1:43" ht="15.75" customHeight="1" x14ac:dyDescent="0.2">
      <c r="A70" s="13">
        <v>35075010</v>
      </c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  <c r="AH70" s="84"/>
      <c r="AI70" s="84"/>
      <c r="AJ70" s="84"/>
      <c r="AK70" s="86"/>
      <c r="AL70" s="86"/>
      <c r="AM70" s="86"/>
      <c r="AN70" s="86"/>
      <c r="AO70" s="86"/>
      <c r="AP70" s="84"/>
      <c r="AQ70" s="84"/>
    </row>
    <row r="71" spans="1:43" ht="15.75" customHeight="1" x14ac:dyDescent="0.2">
      <c r="A71" s="13">
        <v>35075020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  <c r="S71" s="84"/>
      <c r="T71" s="84"/>
      <c r="U71" s="84"/>
      <c r="V71" s="84"/>
      <c r="W71" s="84"/>
      <c r="X71" s="84"/>
      <c r="Y71" s="84"/>
      <c r="Z71" s="84"/>
      <c r="AA71" s="84"/>
      <c r="AB71" s="84"/>
      <c r="AC71" s="84"/>
      <c r="AD71" s="84"/>
      <c r="AE71" s="84"/>
      <c r="AF71" s="84"/>
      <c r="AG71" s="84"/>
      <c r="AH71" s="84"/>
      <c r="AI71" s="84"/>
      <c r="AJ71" s="84"/>
      <c r="AK71" s="86"/>
      <c r="AL71" s="86"/>
      <c r="AM71" s="86"/>
      <c r="AN71" s="86"/>
      <c r="AO71" s="86"/>
      <c r="AP71" s="84"/>
      <c r="AQ71" s="84"/>
    </row>
    <row r="72" spans="1:43" ht="15.75" customHeight="1" x14ac:dyDescent="0.2">
      <c r="A72" s="13">
        <v>35075030</v>
      </c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84"/>
      <c r="M72" s="84"/>
      <c r="N72" s="84"/>
      <c r="O72" s="84"/>
      <c r="P72" s="84"/>
      <c r="Q72" s="84"/>
      <c r="R72" s="84"/>
      <c r="S72" s="84"/>
      <c r="T72" s="84"/>
      <c r="U72" s="84"/>
      <c r="V72" s="84"/>
      <c r="W72" s="84"/>
      <c r="X72" s="84"/>
      <c r="Y72" s="84"/>
      <c r="Z72" s="84"/>
      <c r="AA72" s="84"/>
      <c r="AB72" s="84"/>
      <c r="AC72" s="84"/>
      <c r="AD72" s="84"/>
      <c r="AE72" s="84"/>
      <c r="AF72" s="84"/>
      <c r="AG72" s="84"/>
      <c r="AH72" s="84"/>
      <c r="AI72" s="84"/>
      <c r="AJ72" s="84"/>
      <c r="AK72" s="86"/>
      <c r="AL72" s="86"/>
      <c r="AM72" s="86"/>
      <c r="AN72" s="86"/>
      <c r="AO72" s="86"/>
      <c r="AP72" s="84"/>
      <c r="AQ72" s="84"/>
    </row>
    <row r="73" spans="1:43" ht="15.75" customHeight="1" x14ac:dyDescent="0.2">
      <c r="A73" s="13">
        <v>35075040</v>
      </c>
      <c r="B73" s="84"/>
      <c r="C73" s="84"/>
      <c r="D73" s="84"/>
      <c r="E73" s="84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  <c r="Y73" s="84"/>
      <c r="Z73" s="84"/>
      <c r="AA73" s="84"/>
      <c r="AB73" s="84"/>
      <c r="AC73" s="84"/>
      <c r="AD73" s="84"/>
      <c r="AE73" s="84"/>
      <c r="AF73" s="84"/>
      <c r="AG73" s="84"/>
      <c r="AH73" s="84"/>
      <c r="AI73" s="84"/>
      <c r="AJ73" s="84"/>
      <c r="AK73" s="86"/>
      <c r="AL73" s="86"/>
      <c r="AM73" s="86"/>
      <c r="AN73" s="86"/>
      <c r="AO73" s="86"/>
      <c r="AP73" s="84"/>
      <c r="AQ73" s="84"/>
    </row>
    <row r="74" spans="1:43" ht="15.75" customHeight="1" x14ac:dyDescent="0.2">
      <c r="A74" s="13">
        <v>35085020</v>
      </c>
      <c r="B74" s="84"/>
      <c r="C74" s="84"/>
      <c r="D74" s="84"/>
      <c r="E74" s="84"/>
      <c r="F74" s="84"/>
      <c r="G74" s="84"/>
      <c r="H74" s="84"/>
      <c r="I74" s="84"/>
      <c r="J74" s="84"/>
      <c r="K74" s="84"/>
      <c r="L74" s="84"/>
      <c r="M74" s="84"/>
      <c r="N74" s="84"/>
      <c r="O74" s="84"/>
      <c r="P74" s="84"/>
      <c r="Q74" s="84"/>
      <c r="R74" s="84"/>
      <c r="S74" s="84"/>
      <c r="T74" s="84"/>
      <c r="U74" s="84"/>
      <c r="V74" s="84"/>
      <c r="W74" s="84"/>
      <c r="X74" s="84"/>
      <c r="Y74" s="84"/>
      <c r="Z74" s="84"/>
      <c r="AA74" s="84"/>
      <c r="AB74" s="84"/>
      <c r="AC74" s="84"/>
      <c r="AD74" s="84"/>
      <c r="AE74" s="84"/>
      <c r="AF74" s="84"/>
      <c r="AG74" s="84"/>
      <c r="AH74" s="84"/>
      <c r="AI74" s="84"/>
      <c r="AJ74" s="84"/>
      <c r="AK74" s="86"/>
      <c r="AL74" s="86"/>
      <c r="AM74" s="86"/>
      <c r="AN74" s="86"/>
      <c r="AO74" s="86"/>
      <c r="AP74" s="84"/>
      <c r="AQ74" s="84"/>
    </row>
    <row r="75" spans="1:43" ht="15.75" customHeight="1" x14ac:dyDescent="0.2">
      <c r="A75" s="13">
        <v>35085040</v>
      </c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  <c r="S75" s="84"/>
      <c r="T75" s="84"/>
      <c r="U75" s="84"/>
      <c r="V75" s="84"/>
      <c r="W75" s="84"/>
      <c r="X75" s="84"/>
      <c r="Y75" s="84"/>
      <c r="Z75" s="84"/>
      <c r="AA75" s="84"/>
      <c r="AB75" s="84"/>
      <c r="AC75" s="84"/>
      <c r="AD75" s="84"/>
      <c r="AE75" s="84"/>
      <c r="AF75" s="84"/>
      <c r="AG75" s="84"/>
      <c r="AH75" s="84"/>
      <c r="AI75" s="84"/>
      <c r="AJ75" s="84"/>
      <c r="AK75" s="86"/>
      <c r="AL75" s="86"/>
      <c r="AM75" s="86"/>
      <c r="AN75" s="86"/>
      <c r="AO75" s="86"/>
      <c r="AP75" s="84"/>
      <c r="AQ75" s="84"/>
    </row>
    <row r="76" spans="1:43" ht="15.75" customHeight="1" x14ac:dyDescent="0.2">
      <c r="A76" s="13">
        <v>35085050</v>
      </c>
      <c r="B76" s="84"/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  <c r="AB76" s="84"/>
      <c r="AC76" s="84"/>
      <c r="AD76" s="84"/>
      <c r="AE76" s="84"/>
      <c r="AF76" s="84"/>
      <c r="AG76" s="84"/>
      <c r="AH76" s="84"/>
      <c r="AI76" s="84"/>
      <c r="AJ76" s="84"/>
      <c r="AK76" s="86"/>
      <c r="AL76" s="86"/>
      <c r="AM76" s="86"/>
      <c r="AN76" s="86"/>
      <c r="AO76" s="86"/>
      <c r="AP76" s="84"/>
      <c r="AQ76" s="84"/>
    </row>
    <row r="77" spans="1:43" ht="15.75" customHeight="1" x14ac:dyDescent="0.2">
      <c r="A77" s="13">
        <v>35195050</v>
      </c>
      <c r="B77" s="84"/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  <c r="S77" s="84"/>
      <c r="T77" s="84"/>
      <c r="U77" s="84"/>
      <c r="V77" s="84"/>
      <c r="W77" s="84"/>
      <c r="X77" s="84"/>
      <c r="Y77" s="84"/>
      <c r="Z77" s="84"/>
      <c r="AA77" s="84"/>
      <c r="AB77" s="84"/>
      <c r="AC77" s="84"/>
      <c r="AD77" s="84"/>
      <c r="AE77" s="84"/>
      <c r="AF77" s="84"/>
      <c r="AG77" s="84"/>
      <c r="AH77" s="84"/>
      <c r="AI77" s="84"/>
      <c r="AJ77" s="84"/>
      <c r="AK77" s="86"/>
      <c r="AL77" s="86"/>
      <c r="AM77" s="86"/>
      <c r="AN77" s="86"/>
      <c r="AO77" s="86"/>
      <c r="AP77" s="84"/>
      <c r="AQ77" s="84"/>
    </row>
    <row r="78" spans="1:43" ht="15.75" customHeight="1" x14ac:dyDescent="0.2">
      <c r="A78" s="13">
        <v>37035010</v>
      </c>
      <c r="B78" s="84"/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  <c r="S78" s="84"/>
      <c r="T78" s="84"/>
      <c r="U78" s="84"/>
      <c r="V78" s="84"/>
      <c r="W78" s="84"/>
      <c r="X78" s="84"/>
      <c r="Y78" s="84"/>
      <c r="Z78" s="84"/>
      <c r="AA78" s="84"/>
      <c r="AB78" s="84"/>
      <c r="AC78" s="84"/>
      <c r="AD78" s="84"/>
      <c r="AE78" s="84"/>
      <c r="AF78" s="84"/>
      <c r="AG78" s="84"/>
      <c r="AH78" s="84"/>
      <c r="AI78" s="84"/>
      <c r="AJ78" s="84"/>
      <c r="AK78" s="86"/>
      <c r="AL78" s="86"/>
      <c r="AM78" s="86"/>
      <c r="AN78" s="86"/>
      <c r="AO78" s="86"/>
      <c r="AP78" s="84"/>
      <c r="AQ78" s="84"/>
    </row>
    <row r="79" spans="1:43" ht="15.75" customHeight="1" x14ac:dyDescent="0.2">
      <c r="A79" s="13">
        <v>23055040</v>
      </c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  <c r="S79" s="84"/>
      <c r="T79" s="84"/>
      <c r="U79" s="84"/>
      <c r="V79" s="84"/>
      <c r="W79" s="84"/>
      <c r="X79" s="84"/>
      <c r="Y79" s="84"/>
      <c r="Z79" s="84"/>
      <c r="AA79" s="84"/>
      <c r="AB79" s="84"/>
      <c r="AC79" s="84"/>
      <c r="AD79" s="84"/>
      <c r="AE79" s="84"/>
      <c r="AF79" s="84"/>
      <c r="AG79" s="84"/>
      <c r="AH79" s="84"/>
      <c r="AI79" s="84"/>
      <c r="AJ79" s="84"/>
      <c r="AK79" s="86"/>
      <c r="AL79" s="86"/>
      <c r="AM79" s="86"/>
      <c r="AN79" s="86"/>
      <c r="AO79" s="86"/>
      <c r="AP79" s="84"/>
      <c r="AQ79" s="84"/>
    </row>
    <row r="80" spans="1:43" ht="15.75" customHeight="1" x14ac:dyDescent="0.2">
      <c r="A80" s="13">
        <v>26155110</v>
      </c>
      <c r="B80" s="84"/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  <c r="S80" s="84"/>
      <c r="T80" s="84"/>
      <c r="U80" s="84"/>
      <c r="V80" s="84"/>
      <c r="W80" s="84"/>
      <c r="X80" s="84"/>
      <c r="Y80" s="84"/>
      <c r="Z80" s="84"/>
      <c r="AA80" s="84"/>
      <c r="AB80" s="84"/>
      <c r="AC80" s="84"/>
      <c r="AD80" s="84"/>
      <c r="AE80" s="84"/>
      <c r="AF80" s="84"/>
      <c r="AG80" s="84"/>
      <c r="AH80" s="84"/>
      <c r="AI80" s="84"/>
      <c r="AJ80" s="84"/>
      <c r="AK80" s="86"/>
      <c r="AL80" s="86"/>
      <c r="AM80" s="86"/>
      <c r="AN80" s="86"/>
      <c r="AO80" s="86"/>
      <c r="AP80" s="84"/>
      <c r="AQ80" s="84"/>
    </row>
    <row r="81" spans="1:1" ht="15.75" customHeight="1" x14ac:dyDescent="0.2">
      <c r="A81" s="13">
        <v>26155170</v>
      </c>
    </row>
    <row r="82" spans="1:1" ht="15.75" customHeight="1" x14ac:dyDescent="0.2">
      <c r="A82" s="13">
        <v>44035020</v>
      </c>
    </row>
    <row r="83" spans="1:1" ht="15.75" customHeight="1" x14ac:dyDescent="0.2">
      <c r="A83" s="13">
        <v>44045010</v>
      </c>
    </row>
    <row r="84" spans="1:1" ht="15.75" customHeight="1" x14ac:dyDescent="0.2">
      <c r="A84" s="13">
        <v>44045020</v>
      </c>
    </row>
    <row r="85" spans="1:1" ht="15.75" customHeight="1" x14ac:dyDescent="0.2">
      <c r="A85" s="13">
        <v>44055010</v>
      </c>
    </row>
    <row r="86" spans="1:1" ht="15.75" customHeight="1" x14ac:dyDescent="0.2">
      <c r="A86" s="13">
        <v>44135010</v>
      </c>
    </row>
    <row r="87" spans="1:1" ht="15.75" customHeight="1" x14ac:dyDescent="0.2">
      <c r="A87" s="13">
        <v>35095110</v>
      </c>
    </row>
    <row r="88" spans="1:1" ht="15.75" customHeight="1" x14ac:dyDescent="0.2">
      <c r="A88" s="13">
        <v>35195020</v>
      </c>
    </row>
    <row r="89" spans="1:1" ht="15.75" customHeight="1" x14ac:dyDescent="0.2">
      <c r="A89" s="13">
        <v>35195030</v>
      </c>
    </row>
    <row r="90" spans="1:1" ht="15.75" customHeight="1" x14ac:dyDescent="0.2">
      <c r="A90" s="13">
        <v>35215010</v>
      </c>
    </row>
    <row r="91" spans="1:1" ht="15.75" customHeight="1" x14ac:dyDescent="0.2">
      <c r="A91" s="13">
        <v>35225020</v>
      </c>
    </row>
    <row r="92" spans="1:1" ht="15.75" customHeight="1" x14ac:dyDescent="0.2">
      <c r="A92" s="13">
        <v>35235020</v>
      </c>
    </row>
    <row r="93" spans="1:1" ht="15.75" customHeight="1" x14ac:dyDescent="0.2">
      <c r="A93" s="13">
        <v>35235030</v>
      </c>
    </row>
    <row r="94" spans="1:1" ht="15.75" customHeight="1" x14ac:dyDescent="0.2">
      <c r="A94" s="13">
        <v>36015010</v>
      </c>
    </row>
    <row r="95" spans="1:1" ht="15.75" customHeight="1" x14ac:dyDescent="0.2">
      <c r="A95" s="13">
        <v>21055030</v>
      </c>
    </row>
    <row r="96" spans="1:1" ht="15.75" customHeight="1" x14ac:dyDescent="0.2">
      <c r="A96" s="13">
        <v>26025070</v>
      </c>
    </row>
    <row r="97" spans="1:1" ht="15.75" customHeight="1" x14ac:dyDescent="0.2">
      <c r="A97" s="13">
        <v>26025090</v>
      </c>
    </row>
    <row r="98" spans="1:1" ht="15.75" customHeight="1" x14ac:dyDescent="0.2">
      <c r="A98" s="13">
        <v>26025100</v>
      </c>
    </row>
    <row r="99" spans="1:1" ht="15.75" customHeight="1" x14ac:dyDescent="0.2">
      <c r="A99" s="13">
        <v>26025110</v>
      </c>
    </row>
    <row r="100" spans="1:1" ht="15.75" customHeight="1" x14ac:dyDescent="0.2">
      <c r="A100" s="13">
        <v>26035030</v>
      </c>
    </row>
    <row r="101" spans="1:1" ht="15.75" customHeight="1" x14ac:dyDescent="0.2">
      <c r="A101" s="13">
        <v>26045010</v>
      </c>
    </row>
    <row r="102" spans="1:1" ht="15.75" customHeight="1" x14ac:dyDescent="0.2">
      <c r="A102" s="13">
        <v>26065020</v>
      </c>
    </row>
    <row r="103" spans="1:1" ht="15.75" customHeight="1" x14ac:dyDescent="0.2">
      <c r="A103" s="13">
        <v>44015030</v>
      </c>
    </row>
    <row r="104" spans="1:1" ht="15.75" customHeight="1" x14ac:dyDescent="0.2">
      <c r="A104" s="13">
        <v>52015010</v>
      </c>
    </row>
    <row r="105" spans="1:1" ht="15.75" customHeight="1" x14ac:dyDescent="0.2">
      <c r="A105" s="13">
        <v>52025020</v>
      </c>
    </row>
    <row r="106" spans="1:1" ht="15.75" customHeight="1" x14ac:dyDescent="0.2">
      <c r="A106" s="13">
        <v>52025050</v>
      </c>
    </row>
    <row r="107" spans="1:1" ht="15.75" customHeight="1" x14ac:dyDescent="0.2">
      <c r="A107" s="13">
        <v>53045030</v>
      </c>
    </row>
    <row r="108" spans="1:1" ht="15.75" customHeight="1" x14ac:dyDescent="0.2">
      <c r="A108" s="13">
        <v>25025250</v>
      </c>
    </row>
    <row r="109" spans="1:1" ht="15.75" customHeight="1" x14ac:dyDescent="0.2">
      <c r="A109" s="13">
        <v>25025330</v>
      </c>
    </row>
    <row r="110" spans="1:1" ht="15.75" customHeight="1" x14ac:dyDescent="0.2">
      <c r="A110" s="13">
        <v>28025070</v>
      </c>
    </row>
    <row r="111" spans="1:1" ht="15.75" customHeight="1" x14ac:dyDescent="0.2">
      <c r="A111" s="13">
        <v>28025090</v>
      </c>
    </row>
    <row r="112" spans="1:1" ht="15.75" customHeight="1" x14ac:dyDescent="0.2">
      <c r="A112" s="13">
        <v>28035010</v>
      </c>
    </row>
    <row r="113" spans="1:1" ht="15.75" customHeight="1" x14ac:dyDescent="0.2">
      <c r="A113" s="13">
        <v>28035020</v>
      </c>
    </row>
    <row r="114" spans="1:1" ht="15.75" customHeight="1" x14ac:dyDescent="0.2">
      <c r="A114" s="13">
        <v>28035030</v>
      </c>
    </row>
    <row r="115" spans="1:1" ht="15.75" customHeight="1" x14ac:dyDescent="0.2">
      <c r="A115" s="13">
        <v>28035040</v>
      </c>
    </row>
    <row r="116" spans="1:1" ht="15.75" customHeight="1" x14ac:dyDescent="0.2">
      <c r="A116" s="13">
        <v>11045010</v>
      </c>
    </row>
    <row r="117" spans="1:1" ht="15.75" customHeight="1" x14ac:dyDescent="0.2">
      <c r="A117" s="13">
        <v>54025010</v>
      </c>
    </row>
    <row r="118" spans="1:1" ht="15.75" customHeight="1" x14ac:dyDescent="0.2">
      <c r="A118" s="13">
        <v>56015010</v>
      </c>
    </row>
    <row r="119" spans="1:1" ht="15.75" customHeight="1" x14ac:dyDescent="0.2">
      <c r="A119" s="13">
        <v>12045020</v>
      </c>
    </row>
    <row r="120" spans="1:1" ht="15.75" customHeight="1" x14ac:dyDescent="0.2">
      <c r="A120" s="13">
        <v>13015030</v>
      </c>
    </row>
    <row r="121" spans="1:1" ht="15.75" customHeight="1" x14ac:dyDescent="0.2">
      <c r="A121" s="13">
        <v>13075010</v>
      </c>
    </row>
    <row r="122" spans="1:1" ht="15.75" customHeight="1" x14ac:dyDescent="0.2">
      <c r="A122" s="13">
        <v>13075020</v>
      </c>
    </row>
    <row r="123" spans="1:1" ht="15.75" customHeight="1" x14ac:dyDescent="0.2">
      <c r="A123" s="13">
        <v>13085010</v>
      </c>
    </row>
    <row r="124" spans="1:1" ht="15.75" customHeight="1" x14ac:dyDescent="0.2">
      <c r="A124" s="13">
        <v>13085030</v>
      </c>
    </row>
    <row r="125" spans="1:1" ht="15.75" customHeight="1" x14ac:dyDescent="0.2">
      <c r="A125" s="13">
        <v>13085040</v>
      </c>
    </row>
    <row r="126" spans="1:1" ht="15.75" customHeight="1" x14ac:dyDescent="0.2">
      <c r="A126" s="13">
        <v>25025150</v>
      </c>
    </row>
    <row r="127" spans="1:1" ht="15.75" customHeight="1" x14ac:dyDescent="0.2">
      <c r="A127" s="13">
        <v>25025160</v>
      </c>
    </row>
    <row r="128" spans="1:1" ht="15.75" customHeight="1" x14ac:dyDescent="0.2">
      <c r="A128" s="13">
        <v>25025170</v>
      </c>
    </row>
    <row r="129" spans="1:1" ht="15.75" customHeight="1" x14ac:dyDescent="0.2">
      <c r="A129" s="13">
        <v>25025190</v>
      </c>
    </row>
    <row r="130" spans="1:1" ht="15.75" customHeight="1" x14ac:dyDescent="0.2">
      <c r="A130" s="13">
        <v>21195070</v>
      </c>
    </row>
    <row r="131" spans="1:1" ht="15.75" customHeight="1" x14ac:dyDescent="0.2">
      <c r="A131" s="13">
        <v>21195120</v>
      </c>
    </row>
    <row r="132" spans="1:1" ht="15.75" customHeight="1" x14ac:dyDescent="0.2">
      <c r="A132" s="13">
        <v>21205420</v>
      </c>
    </row>
    <row r="133" spans="1:1" ht="15.75" customHeight="1" x14ac:dyDescent="0.2">
      <c r="A133" s="13">
        <v>21205660</v>
      </c>
    </row>
    <row r="134" spans="1:1" ht="15.75" customHeight="1" x14ac:dyDescent="0.2">
      <c r="A134" s="13">
        <v>21205670</v>
      </c>
    </row>
    <row r="135" spans="1:1" ht="15.75" customHeight="1" x14ac:dyDescent="0.2">
      <c r="A135" s="13">
        <v>21205700</v>
      </c>
    </row>
    <row r="136" spans="1:1" ht="15.75" customHeight="1" x14ac:dyDescent="0.2">
      <c r="A136" s="13">
        <v>21205720</v>
      </c>
    </row>
    <row r="137" spans="1:1" ht="15.75" customHeight="1" x14ac:dyDescent="0.2">
      <c r="A137" s="13">
        <v>21205740</v>
      </c>
    </row>
    <row r="138" spans="1:1" ht="15.75" customHeight="1" x14ac:dyDescent="0.2">
      <c r="A138" s="13">
        <v>21205890</v>
      </c>
    </row>
    <row r="139" spans="1:1" ht="15.75" customHeight="1" x14ac:dyDescent="0.2">
      <c r="A139" s="13">
        <v>21205910</v>
      </c>
    </row>
    <row r="140" spans="1:1" ht="15.75" customHeight="1" x14ac:dyDescent="0.2">
      <c r="A140" s="13">
        <v>21205920</v>
      </c>
    </row>
    <row r="141" spans="1:1" ht="15.75" customHeight="1" x14ac:dyDescent="0.2">
      <c r="A141" s="13">
        <v>21205940</v>
      </c>
    </row>
    <row r="142" spans="1:1" ht="15.75" customHeight="1" x14ac:dyDescent="0.2">
      <c r="A142" s="13">
        <v>21205960</v>
      </c>
    </row>
    <row r="143" spans="1:1" ht="15.75" customHeight="1" x14ac:dyDescent="0.2">
      <c r="A143" s="13">
        <v>21205980</v>
      </c>
    </row>
    <row r="144" spans="1:1" ht="15.75" customHeight="1" x14ac:dyDescent="0.2">
      <c r="A144" s="13">
        <v>21206020</v>
      </c>
    </row>
    <row r="145" spans="1:1" ht="15.75" customHeight="1" x14ac:dyDescent="0.2">
      <c r="A145" s="13">
        <v>21206060</v>
      </c>
    </row>
    <row r="146" spans="1:1" ht="15.75" customHeight="1" x14ac:dyDescent="0.2">
      <c r="A146" s="13">
        <v>21235010</v>
      </c>
    </row>
    <row r="147" spans="1:1" ht="15.75" customHeight="1" x14ac:dyDescent="0.2">
      <c r="A147" s="13">
        <v>23035020</v>
      </c>
    </row>
    <row r="148" spans="1:1" ht="15.75" customHeight="1" x14ac:dyDescent="0.2">
      <c r="A148" s="13">
        <v>23065110</v>
      </c>
    </row>
    <row r="149" spans="1:1" ht="15.75" customHeight="1" x14ac:dyDescent="0.2">
      <c r="A149" s="13">
        <v>23065120</v>
      </c>
    </row>
    <row r="150" spans="1:1" ht="15.75" customHeight="1" x14ac:dyDescent="0.2">
      <c r="A150" s="13">
        <v>23065180</v>
      </c>
    </row>
    <row r="151" spans="1:1" ht="15.75" customHeight="1" x14ac:dyDescent="0.2">
      <c r="A151" s="13">
        <v>24015120</v>
      </c>
    </row>
    <row r="152" spans="1:1" ht="15.75" customHeight="1" x14ac:dyDescent="0.2">
      <c r="A152" s="13">
        <v>35025060</v>
      </c>
    </row>
    <row r="153" spans="1:1" ht="15.75" customHeight="1" x14ac:dyDescent="0.2">
      <c r="A153" s="13">
        <v>35055010</v>
      </c>
    </row>
    <row r="154" spans="1:1" ht="15.75" customHeight="1" x14ac:dyDescent="0.2">
      <c r="A154" s="13">
        <v>31095010</v>
      </c>
    </row>
    <row r="155" spans="1:1" ht="15.75" customHeight="1" x14ac:dyDescent="0.2">
      <c r="A155" s="13">
        <v>31015010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25021500</v>
      </c>
    </row>
    <row r="177" spans="1:1" ht="15.75" customHeight="1" x14ac:dyDescent="0.2">
      <c r="A177" s="13">
        <v>29065080</v>
      </c>
    </row>
    <row r="178" spans="1:1" ht="15.75" customHeight="1" x14ac:dyDescent="0.2">
      <c r="A178" s="13">
        <v>32035010</v>
      </c>
    </row>
    <row r="179" spans="1:1" ht="15.75" customHeight="1" x14ac:dyDescent="0.2">
      <c r="A179" s="13">
        <v>32075050</v>
      </c>
    </row>
    <row r="180" spans="1:1" ht="15.75" customHeight="1" x14ac:dyDescent="0.2">
      <c r="A180" s="13">
        <v>35015050</v>
      </c>
    </row>
    <row r="181" spans="1:1" ht="15.75" customHeight="1" x14ac:dyDescent="0.2">
      <c r="A181" s="13">
        <v>35025020</v>
      </c>
    </row>
    <row r="182" spans="1:1" ht="15.75" customHeight="1" x14ac:dyDescent="0.2">
      <c r="A182" s="13">
        <v>35035020</v>
      </c>
    </row>
    <row r="183" spans="1:1" ht="15.75" customHeight="1" x14ac:dyDescent="0.2">
      <c r="A183" s="13">
        <v>35035070</v>
      </c>
    </row>
    <row r="184" spans="1:1" ht="15.75" customHeight="1" x14ac:dyDescent="0.2">
      <c r="A184" s="13">
        <v>35045020</v>
      </c>
    </row>
    <row r="185" spans="1:1" ht="15.75" customHeight="1" x14ac:dyDescent="0.2">
      <c r="A185" s="13">
        <v>35105050</v>
      </c>
    </row>
    <row r="186" spans="1:1" ht="15.75" customHeight="1" x14ac:dyDescent="0.2">
      <c r="A186" s="13">
        <v>35125010</v>
      </c>
    </row>
    <row r="187" spans="1:1" ht="15.75" customHeight="1" x14ac:dyDescent="0.2">
      <c r="A187" s="13">
        <v>47015080</v>
      </c>
    </row>
    <row r="188" spans="1:1" ht="15.75" customHeight="1" x14ac:dyDescent="0.2">
      <c r="A188" s="13">
        <v>47015100</v>
      </c>
    </row>
    <row r="189" spans="1:1" ht="15.75" customHeight="1" x14ac:dyDescent="0.2">
      <c r="A189" s="13">
        <v>51025010</v>
      </c>
    </row>
    <row r="190" spans="1:1" ht="15.75" customHeight="1" x14ac:dyDescent="0.2">
      <c r="A190" s="13">
        <v>52045010</v>
      </c>
    </row>
    <row r="191" spans="1:1" ht="15.75" customHeight="1" x14ac:dyDescent="0.2">
      <c r="A191" s="13">
        <v>52045020</v>
      </c>
    </row>
    <row r="192" spans="1:1" ht="15.75" customHeight="1" x14ac:dyDescent="0.2">
      <c r="A192" s="13">
        <v>52045030</v>
      </c>
    </row>
    <row r="193" spans="1:1" ht="15.75" customHeight="1" x14ac:dyDescent="0.2">
      <c r="A193" s="13">
        <v>52045040</v>
      </c>
    </row>
    <row r="194" spans="1:1" ht="15.75" customHeight="1" x14ac:dyDescent="0.2">
      <c r="A194" s="13">
        <v>52045090</v>
      </c>
    </row>
    <row r="195" spans="1:1" ht="15.75" customHeight="1" x14ac:dyDescent="0.2">
      <c r="A195" s="13">
        <v>52055010</v>
      </c>
    </row>
    <row r="196" spans="1:1" ht="15.75" customHeight="1" x14ac:dyDescent="0.2">
      <c r="A196" s="13">
        <v>52055020</v>
      </c>
    </row>
    <row r="197" spans="1:1" ht="15.75" customHeight="1" x14ac:dyDescent="0.2">
      <c r="A197" s="13">
        <v>52055030</v>
      </c>
    </row>
    <row r="198" spans="1:1" ht="15.75" customHeight="1" x14ac:dyDescent="0.2">
      <c r="A198" s="13">
        <v>52055040</v>
      </c>
    </row>
    <row r="199" spans="1:1" ht="15.75" customHeight="1" x14ac:dyDescent="0.2">
      <c r="A199" s="13">
        <v>52055060</v>
      </c>
    </row>
    <row r="200" spans="1:1" ht="15.75" customHeight="1" x14ac:dyDescent="0.2">
      <c r="A200" s="13">
        <v>52055090</v>
      </c>
    </row>
    <row r="201" spans="1:1" ht="15.75" customHeight="1" x14ac:dyDescent="0.2">
      <c r="A201" s="13">
        <v>52055200</v>
      </c>
    </row>
    <row r="202" spans="1:1" ht="15.75" customHeight="1" x14ac:dyDescent="0.2">
      <c r="A202" s="13">
        <v>16015010</v>
      </c>
    </row>
    <row r="203" spans="1:1" ht="15.75" customHeight="1" x14ac:dyDescent="0.2">
      <c r="A203" s="13">
        <v>16015020</v>
      </c>
    </row>
    <row r="204" spans="1:1" ht="15.75" customHeight="1" x14ac:dyDescent="0.2">
      <c r="A204" s="13">
        <v>16015100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24025050</v>
      </c>
    </row>
    <row r="238" spans="1:1" ht="15.75" customHeight="1" x14ac:dyDescent="0.2">
      <c r="A238" s="13">
        <v>24035260</v>
      </c>
    </row>
    <row r="239" spans="1:1" ht="15.75" customHeight="1" x14ac:dyDescent="0.2">
      <c r="A239" s="13">
        <v>24035400</v>
      </c>
    </row>
    <row r="240" spans="1:1" ht="15.75" customHeight="1" x14ac:dyDescent="0.2">
      <c r="A240" s="13">
        <v>24055030</v>
      </c>
    </row>
    <row r="241" spans="1:1" ht="15.75" customHeight="1" x14ac:dyDescent="0.2">
      <c r="A241" s="13">
        <v>24055040</v>
      </c>
    </row>
    <row r="242" spans="1:1" ht="15.75" customHeight="1" x14ac:dyDescent="0.2">
      <c r="A242" s="13">
        <v>37015020</v>
      </c>
    </row>
    <row r="243" spans="1:1" ht="15.75" customHeight="1" x14ac:dyDescent="0.2">
      <c r="A243" s="13">
        <v>25025080</v>
      </c>
    </row>
    <row r="244" spans="1:1" ht="15.75" customHeight="1" x14ac:dyDescent="0.2">
      <c r="A244" s="13">
        <v>25025180</v>
      </c>
    </row>
    <row r="245" spans="1:1" ht="15.75" customHeight="1" x14ac:dyDescent="0.2">
      <c r="A245" s="13">
        <v>25025270</v>
      </c>
    </row>
    <row r="246" spans="1:1" ht="15.75" customHeight="1" x14ac:dyDescent="0.2">
      <c r="A246" s="13">
        <v>21135020</v>
      </c>
    </row>
    <row r="247" spans="1:1" ht="15.75" customHeight="1" x14ac:dyDescent="0.2">
      <c r="A247" s="13">
        <v>21135030</v>
      </c>
    </row>
    <row r="248" spans="1:1" ht="15.75" customHeight="1" x14ac:dyDescent="0.2">
      <c r="A248" s="13">
        <v>21165010</v>
      </c>
    </row>
    <row r="249" spans="1:1" ht="15.75" customHeight="1" x14ac:dyDescent="0.2">
      <c r="A249" s="13">
        <v>21185030</v>
      </c>
    </row>
    <row r="250" spans="1:1" ht="15.75" customHeight="1" x14ac:dyDescent="0.2">
      <c r="A250" s="13">
        <v>21185040</v>
      </c>
    </row>
    <row r="251" spans="1:1" ht="15.75" customHeight="1" x14ac:dyDescent="0.2">
      <c r="A251" s="13">
        <v>21185080</v>
      </c>
    </row>
    <row r="252" spans="1:1" ht="15.75" customHeight="1" x14ac:dyDescent="0.2">
      <c r="A252" s="13">
        <v>21215080</v>
      </c>
    </row>
    <row r="253" spans="1:1" ht="15.75" customHeight="1" x14ac:dyDescent="0.2">
      <c r="A253" s="13">
        <v>21245010</v>
      </c>
    </row>
    <row r="254" spans="1:1" ht="15.75" customHeight="1" x14ac:dyDescent="0.2">
      <c r="A254" s="13">
        <v>21245040</v>
      </c>
    </row>
    <row r="255" spans="1:1" ht="15.75" customHeight="1" x14ac:dyDescent="0.2">
      <c r="A255" s="13">
        <v>21245140</v>
      </c>
    </row>
    <row r="256" spans="1:1" ht="15.75" customHeight="1" x14ac:dyDescent="0.2">
      <c r="A256" s="13">
        <v>21255080</v>
      </c>
    </row>
    <row r="257" spans="1:1" ht="15.75" customHeight="1" x14ac:dyDescent="0.2">
      <c r="A257" s="13">
        <v>21255090</v>
      </c>
    </row>
    <row r="258" spans="1:1" ht="15.75" customHeight="1" x14ac:dyDescent="0.2">
      <c r="A258" s="13">
        <v>21255120</v>
      </c>
    </row>
    <row r="259" spans="1:1" ht="15.75" customHeight="1" x14ac:dyDescent="0.2">
      <c r="A259" s="13">
        <v>21255140</v>
      </c>
    </row>
    <row r="260" spans="1:1" ht="15.75" customHeight="1" x14ac:dyDescent="0.2">
      <c r="A260" s="13">
        <v>22015020</v>
      </c>
    </row>
    <row r="261" spans="1:1" ht="15.75" customHeight="1" x14ac:dyDescent="0.2">
      <c r="A261" s="13">
        <v>22045010</v>
      </c>
    </row>
    <row r="262" spans="1:1" ht="15.75" customHeight="1" x14ac:dyDescent="0.2">
      <c r="A262" s="13">
        <v>22055020</v>
      </c>
    </row>
    <row r="263" spans="1:1" ht="15.75" customHeight="1" x14ac:dyDescent="0.2">
      <c r="A263" s="13">
        <v>22065040</v>
      </c>
    </row>
    <row r="264" spans="1:1" ht="15.75" customHeight="1" x14ac:dyDescent="0.2">
      <c r="A264" s="13">
        <v>22075030</v>
      </c>
    </row>
    <row r="265" spans="1:1" ht="15.75" customHeight="1" x14ac:dyDescent="0.2">
      <c r="A265" s="13">
        <v>23025040</v>
      </c>
    </row>
    <row r="266" spans="1:1" ht="15.75" customHeight="1" x14ac:dyDescent="0.2">
      <c r="A266" s="13">
        <v>26055070</v>
      </c>
    </row>
    <row r="267" spans="1:1" ht="15.75" customHeight="1" x14ac:dyDescent="0.2">
      <c r="A267" s="13">
        <v>26055110</v>
      </c>
    </row>
    <row r="268" spans="1:1" ht="15.75" customHeight="1" x14ac:dyDescent="0.2">
      <c r="A268" s="13">
        <v>26075010</v>
      </c>
    </row>
    <row r="269" spans="1:1" ht="15.75" customHeight="1" x14ac:dyDescent="0.2">
      <c r="A269" s="13">
        <v>26075040</v>
      </c>
    </row>
    <row r="270" spans="1:1" ht="15.75" customHeight="1" x14ac:dyDescent="0.2">
      <c r="A270" s="13">
        <v>26075080</v>
      </c>
    </row>
    <row r="271" spans="1:1" ht="15.75" customHeight="1" x14ac:dyDescent="0.2">
      <c r="A271" s="13">
        <v>26095230</v>
      </c>
    </row>
    <row r="272" spans="1:1" ht="15.75" customHeight="1" x14ac:dyDescent="0.2">
      <c r="A272" s="13">
        <v>26105110</v>
      </c>
    </row>
    <row r="273" spans="1:1" ht="15.75" customHeight="1" x14ac:dyDescent="0.2">
      <c r="A273" s="13">
        <v>26105140</v>
      </c>
    </row>
    <row r="274" spans="1:1" ht="15.75" customHeight="1" x14ac:dyDescent="0.2">
      <c r="A274" s="13">
        <v>26105150</v>
      </c>
    </row>
    <row r="275" spans="1:1" ht="15.75" customHeight="1" x14ac:dyDescent="0.2">
      <c r="A275" s="13">
        <v>26105230</v>
      </c>
    </row>
    <row r="276" spans="1:1" ht="15.75" customHeight="1" x14ac:dyDescent="0.2">
      <c r="A276" s="13">
        <v>26125130</v>
      </c>
    </row>
    <row r="277" spans="1:1" ht="15.75" customHeight="1" x14ac:dyDescent="0.2">
      <c r="A277" s="13">
        <v>42075010</v>
      </c>
    </row>
    <row r="278" spans="1:1" ht="15.75" customHeight="1" x14ac:dyDescent="0.2">
      <c r="A278" s="13">
        <v>33055010</v>
      </c>
    </row>
    <row r="279" spans="1:1" ht="15.75" customHeight="1" x14ac:dyDescent="0.2">
      <c r="A279" s="13">
        <v>34015010</v>
      </c>
    </row>
    <row r="280" spans="1:1" ht="15.75" customHeight="1" x14ac:dyDescent="0.2">
      <c r="A280" s="13">
        <v>38015030</v>
      </c>
    </row>
  </sheetData>
  <sortState ref="A1:A285">
    <sortCondition ref="A1"/>
  </sortState>
  <conditionalFormatting sqref="AE3:AG3 AG5 AG7 AG10 AG12">
    <cfRule type="containsErrors" dxfId="16" priority="5">
      <formula>ISERROR(AE3)</formula>
    </cfRule>
  </conditionalFormatting>
  <conditionalFormatting sqref="C26:AG37">
    <cfRule type="containsErrors" dxfId="15" priority="3">
      <formula>ISERROR(C26)</formula>
    </cfRule>
  </conditionalFormatting>
  <conditionalFormatting sqref="C14:AG25">
    <cfRule type="containsErrors" dxfId="14" priority="4">
      <formula>ISERROR(C14)</formula>
    </cfRule>
  </conditionalFormatting>
  <conditionalFormatting sqref="C2:C13 D2:AG2 D3:AD3 D4:AG4 D5:AF5 D6:AG6 D7:AF7 D8:AG9 D10:AF10 D11:AG11 D12:AF12 D13:AG13">
    <cfRule type="containsErrors" dxfId="13" priority="1">
      <formula>ISERROR(C2)</formula>
    </cfRule>
  </conditionalFormatting>
  <dataValidations count="1">
    <dataValidation type="list" allowBlank="1" showInputMessage="1" showErrorMessage="1" sqref="AI2">
      <formula1>$A$1:$A$280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H280"/>
  <sheetViews>
    <sheetView topLeftCell="O1" zoomScale="85" zoomScaleNormal="85" workbookViewId="0">
      <pane xSplit="1" ySplit="1" topLeftCell="P2" activePane="bottomRight" state="frozen"/>
      <selection activeCell="O1" sqref="O1"/>
      <selection pane="topRight" activeCell="P1" sqref="P1"/>
      <selection pane="bottomLeft" activeCell="O2" sqref="O2"/>
      <selection pane="bottomRight" activeCell="P2" sqref="P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4" width="4.625" style="9" customWidth="1"/>
    <col min="15" max="15" width="2.625" style="9" customWidth="1"/>
    <col min="16" max="16" width="12.625" style="9" customWidth="1"/>
    <col min="17" max="17" width="2.625" style="9" customWidth="1"/>
    <col min="18" max="18" width="70.875" style="63" customWidth="1"/>
    <col min="19" max="16384" width="10.625" style="9"/>
  </cols>
  <sheetData>
    <row r="1" spans="1:34" s="8" customFormat="1" ht="15.75" customHeight="1" thickBot="1" x14ac:dyDescent="0.25">
      <c r="A1" s="116">
        <v>47075010</v>
      </c>
      <c r="B1" s="84"/>
      <c r="C1" s="113" t="s">
        <v>293</v>
      </c>
      <c r="D1" s="113" t="s">
        <v>294</v>
      </c>
      <c r="E1" s="113" t="s">
        <v>295</v>
      </c>
      <c r="F1" s="113" t="s">
        <v>296</v>
      </c>
      <c r="G1" s="113" t="s">
        <v>297</v>
      </c>
      <c r="H1" s="113" t="s">
        <v>298</v>
      </c>
      <c r="I1" s="113" t="s">
        <v>299</v>
      </c>
      <c r="J1" s="113" t="s">
        <v>300</v>
      </c>
      <c r="K1" s="113" t="s">
        <v>301</v>
      </c>
      <c r="L1" s="113" t="s">
        <v>302</v>
      </c>
      <c r="M1" s="113" t="s">
        <v>303</v>
      </c>
      <c r="N1" s="113" t="s">
        <v>304</v>
      </c>
      <c r="O1" s="81"/>
      <c r="P1" s="82"/>
      <c r="Q1" s="82"/>
      <c r="R1" s="81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ht="15.75" customHeight="1" thickBot="1" x14ac:dyDescent="0.25">
      <c r="A2" s="116">
        <v>48015010</v>
      </c>
      <c r="B2" s="117">
        <f>+P2</f>
        <v>21205790</v>
      </c>
      <c r="C2" s="113">
        <v>1</v>
      </c>
      <c r="D2" s="113">
        <v>2</v>
      </c>
      <c r="E2" s="113">
        <v>3</v>
      </c>
      <c r="F2" s="113">
        <v>4</v>
      </c>
      <c r="G2" s="113">
        <v>5</v>
      </c>
      <c r="H2" s="113">
        <v>6</v>
      </c>
      <c r="I2" s="113">
        <v>7</v>
      </c>
      <c r="J2" s="113">
        <v>8</v>
      </c>
      <c r="K2" s="113">
        <v>9</v>
      </c>
      <c r="L2" s="113">
        <v>10</v>
      </c>
      <c r="M2" s="113">
        <v>11</v>
      </c>
      <c r="N2" s="113">
        <v>12</v>
      </c>
      <c r="O2" s="83"/>
      <c r="P2" s="15">
        <v>21205790</v>
      </c>
      <c r="Q2" s="84"/>
      <c r="R2" s="86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</row>
    <row r="3" spans="1:34" ht="15.75" customHeight="1" x14ac:dyDescent="0.2">
      <c r="A3" s="116">
        <v>11115020</v>
      </c>
      <c r="B3" s="143" t="s">
        <v>407</v>
      </c>
      <c r="C3" s="144">
        <f>+IF(ISBLANK(+VLOOKUP($B$2,TMIN_2019!$A$2:$QD$486,386+C$2,FALSE))=FALSE,VLOOKUP($B$2,TMIN_2019!$A$2:$QD$486,386+C$2,FALSE),NA())</f>
        <v>7.9387096774193555</v>
      </c>
      <c r="D3" s="144">
        <f>+IF(ISBLANK(+VLOOKUP($B$2,TMIN_2019!$A$2:$QD$486,386+D$2,FALSE))=FALSE,VLOOKUP($B$2,TMIN_2019!$A$2:$QD$486,386+D$2,FALSE),NA())</f>
        <v>8.9857142857142858</v>
      </c>
      <c r="E3" s="144">
        <f>+IF(ISBLANK(+VLOOKUP($B$2,TMIN_2019!$A$2:$QD$486,386+E$2,FALSE))=FALSE,VLOOKUP($B$2,TMIN_2019!$A$2:$QD$486,386+E$2,FALSE),NA())</f>
        <v>10.751612903225807</v>
      </c>
      <c r="F3" s="144">
        <f>+IF(ISBLANK(+VLOOKUP($B$2,TMIN_2019!$A$2:$QD$486,386+F$2,FALSE))=FALSE,VLOOKUP($B$2,TMIN_2019!$A$2:$QD$486,386+F$2,FALSE),NA())</f>
        <v>10.936666666666664</v>
      </c>
      <c r="G3" s="144">
        <f>+IF(ISBLANK(+VLOOKUP($B$2,TMIN_2019!$A$2:$QD$486,386+G$2,FALSE))=FALSE,VLOOKUP($B$2,TMIN_2019!$A$2:$QD$486,386+G$2,FALSE),NA())</f>
        <v>10.45806451612903</v>
      </c>
      <c r="H3" s="144">
        <f>+IF(ISBLANK(+VLOOKUP($B$2,TMIN_2019!$A$2:$QD$486,386+H$2,FALSE))=FALSE,VLOOKUP($B$2,TMIN_2019!$A$2:$QD$486,386+H$2,FALSE),NA())</f>
        <v>10.430000000000001</v>
      </c>
      <c r="I3" s="144">
        <f>+IF(ISBLANK(+VLOOKUP($B$2,TMIN_2019!$A$2:$QD$486,386+I$2,FALSE))=FALSE,VLOOKUP($B$2,TMIN_2019!$A$2:$QD$486,386+I$2,FALSE),NA())</f>
        <v>9.3903225806451598</v>
      </c>
      <c r="J3" s="144">
        <f>+IF(ISBLANK(+VLOOKUP($B$2,TMIN_2019!$A$2:$QD$486,386+J$2,FALSE))=FALSE,VLOOKUP($B$2,TMIN_2019!$A$2:$QD$486,386+J$2,FALSE),NA())</f>
        <v>9.054838709677421</v>
      </c>
      <c r="K3" s="144">
        <f>+IF(ISBLANK(+VLOOKUP($B$2,TMIN_2019!$A$2:$QD$486,386+K$2,FALSE))=FALSE,VLOOKUP($B$2,TMIN_2019!$A$2:$QD$486,386+K$2,FALSE),NA())</f>
        <v>9.009999999999998</v>
      </c>
      <c r="L3" s="144">
        <f>+IF(ISBLANK(+VLOOKUP($B$2,TMIN_2019!$A$2:$QD$486,386+L$2,FALSE))=FALSE,VLOOKUP($B$2,TMIN_2019!$A$2:$QD$486,386+L$2,FALSE),NA())</f>
        <v>8.4129032258064527</v>
      </c>
      <c r="M3" s="144">
        <f>+IF(ISBLANK(+VLOOKUP($B$2,TMIN_2019!$A$2:$QD$486,386+M$2,FALSE))=FALSE,VLOOKUP($B$2,TMIN_2019!$A$2:$QD$486,386+M$2,FALSE),NA())</f>
        <v>9.6899999999999977</v>
      </c>
      <c r="N3" s="144">
        <f>+IF(ISBLANK(+VLOOKUP($B$2,TMIN_2019!$A$2:$QD$486,386+N$2,FALSE))=FALSE,VLOOKUP($B$2,TMIN_2019!$A$2:$QD$486,386+N$2,FALSE),NA())</f>
        <v>9.0451612903225804</v>
      </c>
      <c r="O3" s="83"/>
      <c r="P3" s="87">
        <f t="array" ref="P3">+IF((ROUNDUP(MAX(IF(ISERROR($C$3:$N$4)=FALSE,$C$3:$N$4,"")),0))-MAX(IF(ISERROR($C$3:$N$4)=FALSE,$C$3:$N$4,""))&gt;0.5,(ROUNDUP(MAX(IF(ISERROR($C$3:$N$4)=FALSE,$C$3:$N$4,"")),0)),(ROUNDUP(MAX(IF(ISERROR($C$3:$N$4)=FALSE,$C$3:$N$4,"")),0))+1)</f>
        <v>12</v>
      </c>
      <c r="Q3" s="84"/>
      <c r="R3" s="85" t="str">
        <f>+CONCATENATE(VLOOKUP($P$2,TMIN_2019!$A$2:$G$486,6,FALSE)," - ",VLOOKUP($P$2,TMIN_2019!$A$2:$G$486,7,FALSE),CHAR(10)," [",VLOOKUP($P$2,TMIN_2019!$A$2:$G$486,5,FALSE),"] | ",VLOOKUP($P$2,TMIN_2019!$A$2:$G$486,4,FALSE)," msnm")</f>
        <v>BOGOTÁ - BOGOTÁ D.C.
 [APTO ELDORADO] | 2547 msnm</v>
      </c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</row>
    <row r="4" spans="1:34" ht="15.75" customHeight="1" thickBot="1" x14ac:dyDescent="0.25">
      <c r="A4" s="116">
        <v>12015020</v>
      </c>
      <c r="B4" s="145" t="s">
        <v>406</v>
      </c>
      <c r="C4" s="146">
        <f>+IF(ISBLANK(+VLOOKUP($B$2,TMIN_2019!$A$2:$QD$486,398+C$2,FALSE))=FALSE,VLOOKUP($B$2,TMIN_2019!$A$2:$QD$486,398+C$2,FALSE),NA())</f>
        <v>5.9620689655172425</v>
      </c>
      <c r="D4" s="146">
        <f>+IF(ISBLANK(+VLOOKUP($B$2,TMIN_2019!$A$2:$QD$486,398+D$2,FALSE))=FALSE,VLOOKUP($B$2,TMIN_2019!$A$2:$QD$486,398+D$2,FALSE),NA())</f>
        <v>7.1034482758620694</v>
      </c>
      <c r="E4" s="146">
        <f>+IF(ISBLANK(+VLOOKUP($B$2,TMIN_2019!$A$2:$QD$486,398+E$2,FALSE))=FALSE,VLOOKUP($B$2,TMIN_2019!$A$2:$QD$486,398+E$2,FALSE),NA())</f>
        <v>7.9172413793103438</v>
      </c>
      <c r="F4" s="146">
        <f>+IF(ISBLANK(+VLOOKUP($B$2,TMIN_2019!$A$2:$QD$486,398+F$2,FALSE))=FALSE,VLOOKUP($B$2,TMIN_2019!$A$2:$QD$486,398+F$2,FALSE),NA())</f>
        <v>9.0766666666666662</v>
      </c>
      <c r="G4" s="146">
        <f>+IF(ISBLANK(+VLOOKUP($B$2,TMIN_2019!$A$2:$QD$486,398+G$2,FALSE))=FALSE,VLOOKUP($B$2,TMIN_2019!$A$2:$QD$486,398+G$2,FALSE),NA())</f>
        <v>9.1448275862068975</v>
      </c>
      <c r="H4" s="146">
        <f>+IF(ISBLANK(+VLOOKUP($B$2,TMIN_2019!$A$2:$QD$486,398+H$2,FALSE))=FALSE,VLOOKUP($B$2,TMIN_2019!$A$2:$QD$486,398+H$2,FALSE),NA())</f>
        <v>8.63448275862069</v>
      </c>
      <c r="I4" s="146">
        <f>+IF(ISBLANK(+VLOOKUP($B$2,TMIN_2019!$A$2:$QD$486,398+I$2,FALSE))=FALSE,VLOOKUP($B$2,TMIN_2019!$A$2:$QD$486,398+I$2,FALSE),NA())</f>
        <v>8.11</v>
      </c>
      <c r="J4" s="146">
        <f>+IF(ISBLANK(+VLOOKUP($B$2,TMIN_2019!$A$2:$QD$486,398+J$2,FALSE))=FALSE,VLOOKUP($B$2,TMIN_2019!$A$2:$QD$486,398+J$2,FALSE),NA())</f>
        <v>7.8965517241379324</v>
      </c>
      <c r="K4" s="146">
        <f>+IF(ISBLANK(+VLOOKUP($B$2,TMIN_2019!$A$2:$QD$486,398+K$2,FALSE))=FALSE,VLOOKUP($B$2,TMIN_2019!$A$2:$QD$486,398+K$2,FALSE),NA())</f>
        <v>7.42</v>
      </c>
      <c r="L4" s="146">
        <f>+IF(ISBLANK(+VLOOKUP($B$2,TMIN_2019!$A$2:$QD$486,398+L$2,FALSE))=FALSE,VLOOKUP($B$2,TMIN_2019!$A$2:$QD$486,398+L$2,FALSE),NA())</f>
        <v>8.0500000000000007</v>
      </c>
      <c r="M4" s="146">
        <f>+IF(ISBLANK(+VLOOKUP($B$2,TMIN_2019!$A$2:$QD$486,398+M$2,FALSE))=FALSE,VLOOKUP($B$2,TMIN_2019!$A$2:$QD$486,398+M$2,FALSE),NA())</f>
        <v>8.2333333333333361</v>
      </c>
      <c r="N4" s="146">
        <f>+IF(ISBLANK(+VLOOKUP($B$2,TMIN_2019!$A$2:$QD$486,398+N$2,FALSE))=FALSE,VLOOKUP($B$2,TMIN_2019!$A$2:$QD$486,398+N$2,FALSE),NA())</f>
        <v>6.8827586206896543</v>
      </c>
      <c r="O4" s="83"/>
      <c r="P4" s="88">
        <f t="array" ref="P4">+IF(MIN(IF(ISERROR($C$3:$N$4)=FALSE,$C$3:$N$4,""))-(ROUNDDOWN(MIN(IF(ISERROR($C$3:$N$4)=FALSE,$C$3:$N$4,"")),0))&gt;0.5,(ROUNDDOWN(MIN(IF(ISERROR($C$3:$N$4)=FALSE,$C$3:$N$4,"")),0)),(ROUNDDOWN(MIN(IF(ISERROR($C$3:$N$4)=FALSE,$C$3:$N$4,"")),0))-2)</f>
        <v>5</v>
      </c>
      <c r="Q4" s="84"/>
      <c r="R4" s="85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</row>
    <row r="5" spans="1:34" ht="15.75" customHeight="1" x14ac:dyDescent="0.2">
      <c r="A5" s="116">
        <v>12015070</v>
      </c>
      <c r="B5" s="149" t="s">
        <v>408</v>
      </c>
      <c r="C5" s="150">
        <f>+IF(ISBLANK(+VLOOKUP($B$2,TMIN_2019!$A$2:$QD$486,434+C$2,FALSE))=FALSE,VLOOKUP($B$2,TMIN_2019!$A$2:$QD$486,434+C$2,FALSE),NA())</f>
        <v>2.2999999999999998</v>
      </c>
      <c r="D5" s="150">
        <f>+IF(ISBLANK(+VLOOKUP($B$2,TMIN_2019!$A$2:$QD$486,434+D$2,FALSE))=FALSE,VLOOKUP($B$2,TMIN_2019!$A$2:$QD$486,434+D$2,FALSE),NA())</f>
        <v>4.9000000000000004</v>
      </c>
      <c r="E5" s="150">
        <f>+IF(ISBLANK(+VLOOKUP($B$2,TMIN_2019!$A$2:$QD$486,434+E$2,FALSE))=FALSE,VLOOKUP($B$2,TMIN_2019!$A$2:$QD$486,434+E$2,FALSE),NA())</f>
        <v>7.8</v>
      </c>
      <c r="F5" s="150">
        <f>+IF(ISBLANK(+VLOOKUP($B$2,TMIN_2019!$A$2:$QD$486,434+F$2,FALSE))=FALSE,VLOOKUP($B$2,TMIN_2019!$A$2:$QD$486,434+F$2,FALSE),NA())</f>
        <v>8.9</v>
      </c>
      <c r="G5" s="150">
        <f>+IF(ISBLANK(+VLOOKUP($B$2,TMIN_2019!$A$2:$QD$486,434+G$2,FALSE))=FALSE,VLOOKUP($B$2,TMIN_2019!$A$2:$QD$486,434+G$2,FALSE),NA())</f>
        <v>5.4</v>
      </c>
      <c r="H5" s="150">
        <f>+IF(ISBLANK(+VLOOKUP($B$2,TMIN_2019!$A$2:$QD$486,434+H$2,FALSE))=FALSE,VLOOKUP($B$2,TMIN_2019!$A$2:$QD$486,434+H$2,FALSE),NA())</f>
        <v>7.4</v>
      </c>
      <c r="I5" s="150">
        <f>+IF(ISBLANK(+VLOOKUP($B$2,TMIN_2019!$A$2:$QD$486,434+I$2,FALSE))=FALSE,VLOOKUP($B$2,TMIN_2019!$A$2:$QD$486,434+I$2,FALSE),NA())</f>
        <v>5.6</v>
      </c>
      <c r="J5" s="150">
        <f>+IF(ISBLANK(+VLOOKUP($B$2,TMIN_2019!$A$2:$QD$486,434+J$2,FALSE))=FALSE,VLOOKUP($B$2,TMIN_2019!$A$2:$QD$486,434+J$2,FALSE),NA())</f>
        <v>4.5999999999999996</v>
      </c>
      <c r="K5" s="150">
        <f>+IF(ISBLANK(+VLOOKUP($B$2,TMIN_2019!$A$2:$QD$486,434+K$2,FALSE))=FALSE,VLOOKUP($B$2,TMIN_2019!$A$2:$QD$486,434+K$2,FALSE),NA())</f>
        <v>5.4</v>
      </c>
      <c r="L5" s="150">
        <f>+IF(ISBLANK(+VLOOKUP($B$2,TMIN_2019!$A$2:$QD$486,434+L$2,FALSE))=FALSE,VLOOKUP($B$2,TMIN_2019!$A$2:$QD$486,434+L$2,FALSE),NA())</f>
        <v>4.4000000000000004</v>
      </c>
      <c r="M5" s="150">
        <f>+IF(ISBLANK(+VLOOKUP($B$2,TMIN_2019!$A$2:$QD$486,434+M$2,FALSE))=FALSE,VLOOKUP($B$2,TMIN_2019!$A$2:$QD$486,434+M$2,FALSE),NA())</f>
        <v>6</v>
      </c>
      <c r="N5" s="150">
        <f>+IF(ISBLANK(+VLOOKUP($B$2,TMIN_2019!$A$2:$QD$486,434+N$2,FALSE))=FALSE,VLOOKUP($B$2,TMIN_2019!$A$2:$QD$486,434+N$2,FALSE),NA())</f>
        <v>4.8</v>
      </c>
      <c r="O5" s="83"/>
      <c r="P5" s="83"/>
      <c r="Q5" s="84"/>
      <c r="R5" s="86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</row>
    <row r="6" spans="1:34" ht="15.75" customHeight="1" x14ac:dyDescent="0.2">
      <c r="A6" s="116">
        <v>12045010</v>
      </c>
      <c r="B6" s="147" t="s">
        <v>405</v>
      </c>
      <c r="C6" s="148">
        <f>+IF(ISBLANK(+VLOOKUP($B$2,TMIN_2019!$A$2:$QD$486,422+C$2,FALSE))=FALSE,VLOOKUP($B$2,TMIN_2019!$A$2:$QD$486,422+C$2,FALSE),NA())</f>
        <v>-3</v>
      </c>
      <c r="D6" s="148">
        <f>+IF(ISBLANK(+VLOOKUP($B$2,TMIN_2019!$A$2:$QD$486,422+D$2,FALSE))=FALSE,VLOOKUP($B$2,TMIN_2019!$A$2:$QD$486,422+D$2,FALSE),NA())</f>
        <v>-6.4</v>
      </c>
      <c r="E6" s="148">
        <f>+IF(ISBLANK(+VLOOKUP($B$2,TMIN_2019!$A$2:$QD$486,422+E$2,FALSE))=FALSE,VLOOKUP($B$2,TMIN_2019!$A$2:$QD$486,422+E$2,FALSE),NA())</f>
        <v>-3.2</v>
      </c>
      <c r="F6" s="148">
        <f>+IF(ISBLANK(+VLOOKUP($B$2,TMIN_2019!$A$2:$QD$486,422+F$2,FALSE))=FALSE,VLOOKUP($B$2,TMIN_2019!$A$2:$QD$486,422+F$2,FALSE),NA())</f>
        <v>0.2</v>
      </c>
      <c r="G6" s="148">
        <f>+IF(ISBLANK(+VLOOKUP($B$2,TMIN_2019!$A$2:$QD$486,422+G$2,FALSE))=FALSE,VLOOKUP($B$2,TMIN_2019!$A$2:$QD$486,422+G$2,FALSE),NA())</f>
        <v>0.7</v>
      </c>
      <c r="H6" s="148">
        <f>+IF(ISBLANK(+VLOOKUP($B$2,TMIN_2019!$A$2:$QD$486,422+H$2,FALSE))=FALSE,VLOOKUP($B$2,TMIN_2019!$A$2:$QD$486,422+H$2,FALSE),NA())</f>
        <v>1</v>
      </c>
      <c r="I6" s="148">
        <f>+IF(ISBLANK(+VLOOKUP($B$2,TMIN_2019!$A$2:$QD$486,422+I$2,FALSE))=FALSE,VLOOKUP($B$2,TMIN_2019!$A$2:$QD$486,422+I$2,FALSE),NA())</f>
        <v>0.4</v>
      </c>
      <c r="J6" s="148">
        <f>+IF(ISBLANK(+VLOOKUP($B$2,TMIN_2019!$A$2:$QD$486,422+J$2,FALSE))=FALSE,VLOOKUP($B$2,TMIN_2019!$A$2:$QD$486,422+J$2,FALSE),NA())</f>
        <v>-1.5</v>
      </c>
      <c r="K6" s="148">
        <f>+IF(ISBLANK(+VLOOKUP($B$2,TMIN_2019!$A$2:$QD$486,422+K$2,FALSE))=FALSE,VLOOKUP($B$2,TMIN_2019!$A$2:$QD$486,422+K$2,FALSE),NA())</f>
        <v>-0.2</v>
      </c>
      <c r="L6" s="148">
        <f>+IF(ISBLANK(+VLOOKUP($B$2,TMIN_2019!$A$2:$QD$486,422+L$2,FALSE))=FALSE,VLOOKUP($B$2,TMIN_2019!$A$2:$QD$486,422+L$2,FALSE),NA())</f>
        <v>0.5</v>
      </c>
      <c r="M6" s="148">
        <f>+IF(ISBLANK(+VLOOKUP($B$2,TMIN_2019!$A$2:$QD$486,422+M$2,FALSE))=FALSE,VLOOKUP($B$2,TMIN_2019!$A$2:$QD$486,422+M$2,FALSE),NA())</f>
        <v>-3</v>
      </c>
      <c r="N6" s="148">
        <f>+IF(ISBLANK(+VLOOKUP($B$2,TMIN_2019!$A$2:$QD$486,422+N$2,FALSE))=FALSE,VLOOKUP($B$2,TMIN_2019!$A$2:$QD$486,422+N$2,FALSE),NA())</f>
        <v>-6</v>
      </c>
      <c r="O6" s="83"/>
      <c r="P6" s="83"/>
      <c r="Q6" s="84"/>
      <c r="R6" s="86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</row>
    <row r="7" spans="1:34" ht="15.75" customHeight="1" x14ac:dyDescent="0.2">
      <c r="A7" s="116">
        <v>23080640</v>
      </c>
      <c r="B7" s="113" t="s">
        <v>409</v>
      </c>
      <c r="C7" s="118">
        <f>+IF(ISBLANK(+VLOOKUP($B$2,TMIN_2019!$A$2:$QD$486,410+C$2,FALSE))=FALSE,VLOOKUP($B$2,TMIN_2019!$A$2:$QD$486,410+C$2,FALSE),NA())</f>
        <v>1.976640711902113</v>
      </c>
      <c r="D7" s="118">
        <f>+IF(ISBLANK(+VLOOKUP($B$2,TMIN_2019!$A$2:$QD$486,410+D$2,FALSE))=FALSE,VLOOKUP($B$2,TMIN_2019!$A$2:$QD$486,410+D$2,FALSE),NA())</f>
        <v>1.8822660098522164</v>
      </c>
      <c r="E7" s="118">
        <f>+IF(ISBLANK(+VLOOKUP($B$2,TMIN_2019!$A$2:$QD$486,410+E$2,FALSE))=FALSE,VLOOKUP($B$2,TMIN_2019!$A$2:$QD$486,410+E$2,FALSE),NA())</f>
        <v>2.834371523915463</v>
      </c>
      <c r="F7" s="118">
        <f>+IF(ISBLANK(+VLOOKUP($B$2,TMIN_2019!$A$2:$QD$486,410+F$2,FALSE))=FALSE,VLOOKUP($B$2,TMIN_2019!$A$2:$QD$486,410+F$2,FALSE),NA())</f>
        <v>1.8599999999999977</v>
      </c>
      <c r="G7" s="118">
        <f>+IF(ISBLANK(+VLOOKUP($B$2,TMIN_2019!$A$2:$QD$486,410+G$2,FALSE))=FALSE,VLOOKUP($B$2,TMIN_2019!$A$2:$QD$486,410+G$2,FALSE),NA())</f>
        <v>1.313236929922132</v>
      </c>
      <c r="H7" s="118">
        <f>+IF(ISBLANK(+VLOOKUP($B$2,TMIN_2019!$A$2:$QD$486,410+H$2,FALSE))=FALSE,VLOOKUP($B$2,TMIN_2019!$A$2:$QD$486,410+H$2,FALSE),NA())</f>
        <v>1.7955172413793115</v>
      </c>
      <c r="I7" s="118">
        <f>+IF(ISBLANK(+VLOOKUP($B$2,TMIN_2019!$A$2:$QD$486,410+I$2,FALSE))=FALSE,VLOOKUP($B$2,TMIN_2019!$A$2:$QD$486,410+I$2,FALSE),NA())</f>
        <v>1.2803225806451604</v>
      </c>
      <c r="J7" s="118">
        <f>+IF(ISBLANK(+VLOOKUP($B$2,TMIN_2019!$A$2:$QD$486,410+J$2,FALSE))=FALSE,VLOOKUP($B$2,TMIN_2019!$A$2:$QD$486,410+J$2,FALSE),NA())</f>
        <v>1.1582869855394886</v>
      </c>
      <c r="K7" s="118">
        <f>+IF(ISBLANK(+VLOOKUP($B$2,TMIN_2019!$A$2:$QD$486,410+K$2,FALSE))=FALSE,VLOOKUP($B$2,TMIN_2019!$A$2:$QD$486,410+K$2,FALSE),NA())</f>
        <v>1.5899999999999981</v>
      </c>
      <c r="L7" s="118">
        <f>+IF(ISBLANK(+VLOOKUP($B$2,TMIN_2019!$A$2:$QD$486,410+L$2,FALSE))=FALSE,VLOOKUP($B$2,TMIN_2019!$A$2:$QD$486,410+L$2,FALSE),NA())</f>
        <v>0.36290322580645196</v>
      </c>
      <c r="M7" s="118">
        <f>+IF(ISBLANK(+VLOOKUP($B$2,TMIN_2019!$A$2:$QD$486,410+M$2,FALSE))=FALSE,VLOOKUP($B$2,TMIN_2019!$A$2:$QD$486,410+M$2,FALSE),NA())</f>
        <v>1.4566666666666617</v>
      </c>
      <c r="N7" s="118">
        <f>+IF(ISBLANK(+VLOOKUP($B$2,TMIN_2019!$A$2:$QD$486,410+N$2,FALSE))=FALSE,VLOOKUP($B$2,TMIN_2019!$A$2:$QD$486,410+N$2,FALSE),NA())</f>
        <v>2.1624026696329262</v>
      </c>
      <c r="O7" s="83"/>
      <c r="P7" s="83"/>
      <c r="Q7" s="84"/>
      <c r="R7" s="86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</row>
    <row r="8" spans="1:34" ht="15.75" customHeight="1" x14ac:dyDescent="0.2">
      <c r="A8" s="116">
        <v>23085030</v>
      </c>
      <c r="B8" s="119">
        <v>-2</v>
      </c>
      <c r="C8" s="120" t="str">
        <f>+IF(ISERROR(IF(C$7&lt;$B8,C$7,""))=FALSE,IF(C$7&lt;$B8,C$7,""),"")</f>
        <v/>
      </c>
      <c r="D8" s="120" t="str">
        <f t="shared" ref="D8:N8" si="0">+IF(ISERROR(IF(D$7&lt;$B8,D$7,""))=FALSE,IF(D$7&lt;$B8,D$7,""),"")</f>
        <v/>
      </c>
      <c r="E8" s="120" t="str">
        <f t="shared" si="0"/>
        <v/>
      </c>
      <c r="F8" s="120" t="str">
        <f t="shared" si="0"/>
        <v/>
      </c>
      <c r="G8" s="120" t="str">
        <f t="shared" si="0"/>
        <v/>
      </c>
      <c r="H8" s="120" t="str">
        <f t="shared" si="0"/>
        <v/>
      </c>
      <c r="I8" s="120" t="str">
        <f t="shared" si="0"/>
        <v/>
      </c>
      <c r="J8" s="120" t="str">
        <f t="shared" si="0"/>
        <v/>
      </c>
      <c r="K8" s="120" t="str">
        <f t="shared" si="0"/>
        <v/>
      </c>
      <c r="L8" s="120" t="str">
        <f t="shared" si="0"/>
        <v/>
      </c>
      <c r="M8" s="120" t="str">
        <f t="shared" si="0"/>
        <v/>
      </c>
      <c r="N8" s="120" t="str">
        <f t="shared" si="0"/>
        <v/>
      </c>
      <c r="O8" s="83"/>
      <c r="P8" s="83"/>
      <c r="Q8" s="84"/>
      <c r="R8" s="86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</row>
    <row r="9" spans="1:34" ht="15.75" customHeight="1" x14ac:dyDescent="0.2">
      <c r="A9" s="116">
        <v>23085080</v>
      </c>
      <c r="B9" s="119">
        <v>-1.5</v>
      </c>
      <c r="C9" s="120" t="str">
        <f>+IF(ISERROR(IF(AND(C$7&gt;=$B8,C$7&lt;$B9),C$7,""))=FALSE,IF(AND(C$7&gt;=$B8,C$7&lt;$B9),C$7,""),"")</f>
        <v/>
      </c>
      <c r="D9" s="120" t="str">
        <f t="shared" ref="D9:N11" si="1">+IF(ISERROR(IF(AND(D$7&gt;=$B8,D$7&lt;$B9),D$7,""))=FALSE,IF(AND(D$7&gt;=$B8,D$7&lt;$B9),D$7,""),"")</f>
        <v/>
      </c>
      <c r="E9" s="120" t="str">
        <f t="shared" si="1"/>
        <v/>
      </c>
      <c r="F9" s="120" t="str">
        <f t="shared" si="1"/>
        <v/>
      </c>
      <c r="G9" s="120" t="str">
        <f t="shared" si="1"/>
        <v/>
      </c>
      <c r="H9" s="120" t="str">
        <f t="shared" si="1"/>
        <v/>
      </c>
      <c r="I9" s="120" t="str">
        <f t="shared" si="1"/>
        <v/>
      </c>
      <c r="J9" s="120" t="str">
        <f t="shared" si="1"/>
        <v/>
      </c>
      <c r="K9" s="120" t="str">
        <f t="shared" si="1"/>
        <v/>
      </c>
      <c r="L9" s="120" t="str">
        <f t="shared" si="1"/>
        <v/>
      </c>
      <c r="M9" s="120" t="str">
        <f t="shared" si="1"/>
        <v/>
      </c>
      <c r="N9" s="120" t="str">
        <f t="shared" si="1"/>
        <v/>
      </c>
      <c r="O9" s="83"/>
      <c r="P9" s="83"/>
      <c r="Q9" s="84"/>
      <c r="R9" s="86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</row>
    <row r="10" spans="1:34" ht="15.75" customHeight="1" x14ac:dyDescent="0.2">
      <c r="A10" s="116">
        <v>23085110</v>
      </c>
      <c r="B10" s="119">
        <v>-1</v>
      </c>
      <c r="C10" s="120" t="str">
        <f>+IF(ISERROR(IF(AND(C$7&gt;=$B9,C$7&lt;$B10),C$7,""))=FALSE,IF(AND(C$7&gt;=$B9,C$7&lt;$B10),C$7,""),"")</f>
        <v/>
      </c>
      <c r="D10" s="120" t="str">
        <f t="shared" si="1"/>
        <v/>
      </c>
      <c r="E10" s="120" t="str">
        <f t="shared" si="1"/>
        <v/>
      </c>
      <c r="F10" s="120" t="str">
        <f t="shared" si="1"/>
        <v/>
      </c>
      <c r="G10" s="120" t="str">
        <f t="shared" si="1"/>
        <v/>
      </c>
      <c r="H10" s="120" t="str">
        <f t="shared" si="1"/>
        <v/>
      </c>
      <c r="I10" s="120" t="str">
        <f t="shared" si="1"/>
        <v/>
      </c>
      <c r="J10" s="120" t="str">
        <f t="shared" si="1"/>
        <v/>
      </c>
      <c r="K10" s="120" t="str">
        <f t="shared" si="1"/>
        <v/>
      </c>
      <c r="L10" s="120" t="str">
        <f t="shared" si="1"/>
        <v/>
      </c>
      <c r="M10" s="120" t="str">
        <f t="shared" si="1"/>
        <v/>
      </c>
      <c r="N10" s="120" t="str">
        <f t="shared" si="1"/>
        <v/>
      </c>
      <c r="O10" s="83"/>
      <c r="P10" s="83"/>
      <c r="Q10" s="84"/>
      <c r="R10" s="86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</row>
    <row r="11" spans="1:34" ht="15.75" customHeight="1" x14ac:dyDescent="0.2">
      <c r="A11" s="116">
        <v>23085140</v>
      </c>
      <c r="B11" s="119">
        <v>-0.5</v>
      </c>
      <c r="C11" s="120" t="str">
        <f>+IF(ISERROR(IF(AND(C$7&gt;=$B10,C$7&lt;$B11),C$7,""))=FALSE,IF(AND(C$7&gt;=$B10,C$7&lt;$B11),C$7,""),"")</f>
        <v/>
      </c>
      <c r="D11" s="120" t="str">
        <f t="shared" si="1"/>
        <v/>
      </c>
      <c r="E11" s="120" t="str">
        <f t="shared" si="1"/>
        <v/>
      </c>
      <c r="F11" s="120" t="str">
        <f t="shared" si="1"/>
        <v/>
      </c>
      <c r="G11" s="120" t="str">
        <f t="shared" si="1"/>
        <v/>
      </c>
      <c r="H11" s="120" t="str">
        <f t="shared" si="1"/>
        <v/>
      </c>
      <c r="I11" s="120" t="str">
        <f t="shared" si="1"/>
        <v/>
      </c>
      <c r="J11" s="120" t="str">
        <f t="shared" si="1"/>
        <v/>
      </c>
      <c r="K11" s="120" t="str">
        <f t="shared" si="1"/>
        <v/>
      </c>
      <c r="L11" s="120" t="str">
        <f t="shared" si="1"/>
        <v/>
      </c>
      <c r="M11" s="120" t="str">
        <f t="shared" si="1"/>
        <v/>
      </c>
      <c r="N11" s="120" t="str">
        <f t="shared" si="1"/>
        <v/>
      </c>
      <c r="O11" s="83"/>
      <c r="P11" s="83"/>
      <c r="Q11" s="84"/>
      <c r="R11" s="86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</row>
    <row r="12" spans="1:34" ht="15.75" customHeight="1" x14ac:dyDescent="0.2">
      <c r="A12" s="116">
        <v>23085200</v>
      </c>
      <c r="B12" s="119">
        <v>0.5</v>
      </c>
      <c r="C12" s="120" t="str">
        <f>+IF(ISERROR(IF(AND(C$7&gt;=$B11,C$7&lt;=$B12),C$7,""))=FALSE,IF(AND(C$7&gt;=$B11,C$7&lt;=$B12),C$7,""),"")</f>
        <v/>
      </c>
      <c r="D12" s="120" t="str">
        <f t="shared" ref="D12:N12" si="2">+IF(ISERROR(IF(AND(D$7&gt;=$B11,D$7&lt;=$B12),D$7,""))=FALSE,IF(AND(D$7&gt;=$B11,D$7&lt;=$B12),D$7,""),"")</f>
        <v/>
      </c>
      <c r="E12" s="120" t="str">
        <f t="shared" si="2"/>
        <v/>
      </c>
      <c r="F12" s="120" t="str">
        <f t="shared" si="2"/>
        <v/>
      </c>
      <c r="G12" s="120" t="str">
        <f t="shared" si="2"/>
        <v/>
      </c>
      <c r="H12" s="120" t="str">
        <f t="shared" si="2"/>
        <v/>
      </c>
      <c r="I12" s="120" t="str">
        <f t="shared" si="2"/>
        <v/>
      </c>
      <c r="J12" s="120" t="str">
        <f t="shared" si="2"/>
        <v/>
      </c>
      <c r="K12" s="120" t="str">
        <f t="shared" si="2"/>
        <v/>
      </c>
      <c r="L12" s="120">
        <f t="shared" si="2"/>
        <v>0.36290322580645196</v>
      </c>
      <c r="M12" s="120" t="str">
        <f t="shared" si="2"/>
        <v/>
      </c>
      <c r="N12" s="120" t="str">
        <f t="shared" si="2"/>
        <v/>
      </c>
      <c r="O12" s="83"/>
      <c r="P12" s="83"/>
      <c r="Q12" s="84"/>
      <c r="R12" s="86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</row>
    <row r="13" spans="1:34" ht="15.75" customHeight="1" x14ac:dyDescent="0.2">
      <c r="A13" s="116">
        <v>23105030</v>
      </c>
      <c r="B13" s="119">
        <v>1</v>
      </c>
      <c r="C13" s="120" t="str">
        <f>+IF(ISERROR(IF(AND(C$7&gt;$B12,C$7&lt;=$B13),C$7,""))=FALSE,IF(AND(C$7&gt;$B12,C$7&lt;=$B13),C$7,""),"")</f>
        <v/>
      </c>
      <c r="D13" s="120" t="str">
        <f t="shared" ref="D13:N15" si="3">+IF(ISERROR(IF(AND(D$7&gt;$B12,D$7&lt;=$B13),D$7,""))=FALSE,IF(AND(D$7&gt;$B12,D$7&lt;=$B13),D$7,""),"")</f>
        <v/>
      </c>
      <c r="E13" s="120" t="str">
        <f t="shared" si="3"/>
        <v/>
      </c>
      <c r="F13" s="120" t="str">
        <f t="shared" si="3"/>
        <v/>
      </c>
      <c r="G13" s="120" t="str">
        <f t="shared" si="3"/>
        <v/>
      </c>
      <c r="H13" s="120" t="str">
        <f t="shared" si="3"/>
        <v/>
      </c>
      <c r="I13" s="120" t="str">
        <f t="shared" si="3"/>
        <v/>
      </c>
      <c r="J13" s="120" t="str">
        <f t="shared" si="3"/>
        <v/>
      </c>
      <c r="K13" s="120" t="str">
        <f t="shared" si="3"/>
        <v/>
      </c>
      <c r="L13" s="120" t="str">
        <f t="shared" si="3"/>
        <v/>
      </c>
      <c r="M13" s="120" t="str">
        <f t="shared" si="3"/>
        <v/>
      </c>
      <c r="N13" s="120" t="str">
        <f t="shared" si="3"/>
        <v/>
      </c>
      <c r="O13" s="83"/>
      <c r="P13" s="83"/>
      <c r="Q13" s="84"/>
      <c r="R13" s="86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</row>
    <row r="14" spans="1:34" ht="15.75" customHeight="1" x14ac:dyDescent="0.2">
      <c r="A14" s="116">
        <v>26175030</v>
      </c>
      <c r="B14" s="119">
        <v>1.5</v>
      </c>
      <c r="C14" s="120" t="str">
        <f>+IF(ISERROR(IF(AND(C$7&gt;$B13,C$7&lt;=$B14),C$7,""))=FALSE,IF(AND(C$7&gt;$B13,C$7&lt;=$B14),C$7,""),"")</f>
        <v/>
      </c>
      <c r="D14" s="120" t="str">
        <f t="shared" si="3"/>
        <v/>
      </c>
      <c r="E14" s="120" t="str">
        <f t="shared" si="3"/>
        <v/>
      </c>
      <c r="F14" s="120" t="str">
        <f t="shared" si="3"/>
        <v/>
      </c>
      <c r="G14" s="120">
        <f t="shared" si="3"/>
        <v>1.313236929922132</v>
      </c>
      <c r="H14" s="120" t="str">
        <f t="shared" si="3"/>
        <v/>
      </c>
      <c r="I14" s="120">
        <f t="shared" si="3"/>
        <v>1.2803225806451604</v>
      </c>
      <c r="J14" s="120">
        <f t="shared" si="3"/>
        <v>1.1582869855394886</v>
      </c>
      <c r="K14" s="120" t="str">
        <f t="shared" si="3"/>
        <v/>
      </c>
      <c r="L14" s="120" t="str">
        <f t="shared" si="3"/>
        <v/>
      </c>
      <c r="M14" s="120">
        <f t="shared" si="3"/>
        <v>1.4566666666666617</v>
      </c>
      <c r="N14" s="120" t="str">
        <f t="shared" si="3"/>
        <v/>
      </c>
      <c r="O14" s="84"/>
      <c r="P14" s="84"/>
      <c r="Q14" s="84"/>
      <c r="R14" s="86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</row>
    <row r="15" spans="1:34" ht="15.75" customHeight="1" x14ac:dyDescent="0.2">
      <c r="A15" s="116">
        <v>26175040</v>
      </c>
      <c r="B15" s="119">
        <v>2</v>
      </c>
      <c r="C15" s="120">
        <f>+IF(ISERROR(IF(AND(C$7&gt;$B14,C$7&lt;=$B15),C$7,""))=FALSE,IF(AND(C$7&gt;$B14,C$7&lt;=$B15),C$7,""),"")</f>
        <v>1.976640711902113</v>
      </c>
      <c r="D15" s="120">
        <f t="shared" si="3"/>
        <v>1.8822660098522164</v>
      </c>
      <c r="E15" s="120" t="str">
        <f t="shared" si="3"/>
        <v/>
      </c>
      <c r="F15" s="120">
        <f t="shared" si="3"/>
        <v>1.8599999999999977</v>
      </c>
      <c r="G15" s="120" t="str">
        <f t="shared" si="3"/>
        <v/>
      </c>
      <c r="H15" s="120">
        <f t="shared" si="3"/>
        <v>1.7955172413793115</v>
      </c>
      <c r="I15" s="120" t="str">
        <f t="shared" si="3"/>
        <v/>
      </c>
      <c r="J15" s="120" t="str">
        <f t="shared" si="3"/>
        <v/>
      </c>
      <c r="K15" s="120">
        <f t="shared" si="3"/>
        <v>1.5899999999999981</v>
      </c>
      <c r="L15" s="120" t="str">
        <f t="shared" si="3"/>
        <v/>
      </c>
      <c r="M15" s="120" t="str">
        <f t="shared" si="3"/>
        <v/>
      </c>
      <c r="N15" s="120" t="str">
        <f t="shared" si="3"/>
        <v/>
      </c>
      <c r="O15" s="89"/>
      <c r="P15" s="89"/>
      <c r="Q15" s="84"/>
      <c r="R15" s="86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</row>
    <row r="16" spans="1:34" ht="15.75" customHeight="1" x14ac:dyDescent="0.2">
      <c r="A16" s="116">
        <v>26185020</v>
      </c>
      <c r="B16" s="121"/>
      <c r="C16" s="120" t="str">
        <f>+IF(ISERROR(IF(C$7&gt;$B15,C$7,""))=FALSE,IF(C$7&gt;$B15,C$7,""),"")</f>
        <v/>
      </c>
      <c r="D16" s="120" t="str">
        <f t="shared" ref="D16:N16" si="4">+IF(ISERROR(IF(D$7&gt;$B15,D$7,""))=FALSE,IF(D$7&gt;$B15,D$7,""),"")</f>
        <v/>
      </c>
      <c r="E16" s="120">
        <f t="shared" si="4"/>
        <v>2.834371523915463</v>
      </c>
      <c r="F16" s="120" t="str">
        <f t="shared" si="4"/>
        <v/>
      </c>
      <c r="G16" s="120" t="str">
        <f t="shared" si="4"/>
        <v/>
      </c>
      <c r="H16" s="120" t="str">
        <f t="shared" si="4"/>
        <v/>
      </c>
      <c r="I16" s="120" t="str">
        <f t="shared" si="4"/>
        <v/>
      </c>
      <c r="J16" s="120" t="str">
        <f t="shared" si="4"/>
        <v/>
      </c>
      <c r="K16" s="120" t="str">
        <f t="shared" si="4"/>
        <v/>
      </c>
      <c r="L16" s="120" t="str">
        <f t="shared" si="4"/>
        <v/>
      </c>
      <c r="M16" s="120" t="str">
        <f t="shared" si="4"/>
        <v/>
      </c>
      <c r="N16" s="120">
        <f t="shared" si="4"/>
        <v>2.1624026696329262</v>
      </c>
      <c r="O16" s="89"/>
      <c r="P16" s="89"/>
      <c r="Q16" s="84"/>
      <c r="R16" s="86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</row>
    <row r="17" spans="1:34" ht="15.75" customHeight="1" x14ac:dyDescent="0.2">
      <c r="A17" s="116">
        <v>26195020</v>
      </c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9"/>
      <c r="P17" s="89"/>
      <c r="Q17" s="84"/>
      <c r="R17" s="86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/>
      <c r="AE17" s="84"/>
      <c r="AF17" s="84"/>
      <c r="AG17" s="84"/>
      <c r="AH17" s="84"/>
    </row>
    <row r="18" spans="1:34" ht="15.75" customHeight="1" x14ac:dyDescent="0.2">
      <c r="A18" s="116">
        <v>26255020</v>
      </c>
      <c r="B18" s="84"/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9"/>
      <c r="P18" s="89"/>
      <c r="Q18" s="84"/>
      <c r="R18" s="86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84"/>
      <c r="AH18" s="84"/>
    </row>
    <row r="19" spans="1:34" ht="15.75" customHeight="1" x14ac:dyDescent="0.2">
      <c r="A19" s="116">
        <v>26255030</v>
      </c>
      <c r="B19" s="84"/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9"/>
      <c r="P19" s="89"/>
      <c r="Q19" s="84"/>
      <c r="R19" s="86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</row>
    <row r="20" spans="1:34" ht="15.75" customHeight="1" x14ac:dyDescent="0.2">
      <c r="A20" s="116">
        <v>27015070</v>
      </c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9"/>
      <c r="P20" s="89"/>
      <c r="Q20" s="84"/>
      <c r="R20" s="86"/>
      <c r="S20" s="84"/>
      <c r="T20" s="84"/>
      <c r="U20" s="84"/>
      <c r="V20" s="84"/>
      <c r="W20" s="84"/>
      <c r="X20" s="84"/>
      <c r="Y20" s="84"/>
      <c r="Z20" s="84"/>
      <c r="AA20" s="84"/>
      <c r="AB20" s="84"/>
      <c r="AC20" s="84"/>
      <c r="AD20" s="84"/>
      <c r="AE20" s="84"/>
      <c r="AF20" s="84"/>
      <c r="AG20" s="84"/>
      <c r="AH20" s="84"/>
    </row>
    <row r="21" spans="1:34" ht="15.75" customHeight="1" x14ac:dyDescent="0.2">
      <c r="A21" s="116">
        <v>27015090</v>
      </c>
      <c r="B21" s="84"/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9"/>
      <c r="P21" s="89"/>
      <c r="Q21" s="84"/>
      <c r="R21" s="86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84"/>
      <c r="AH21" s="84"/>
    </row>
    <row r="22" spans="1:34" ht="15.75" customHeight="1" thickBot="1" x14ac:dyDescent="0.25">
      <c r="A22" s="116">
        <v>27015150</v>
      </c>
      <c r="B22" s="84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9"/>
      <c r="P22" s="89"/>
      <c r="Q22" s="84"/>
      <c r="R22" s="86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</row>
    <row r="23" spans="1:34" ht="15.75" customHeight="1" x14ac:dyDescent="0.2">
      <c r="A23" s="116">
        <v>27015260</v>
      </c>
      <c r="B23" s="84"/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9"/>
      <c r="P23" s="87">
        <f t="array" ref="P23">+IF((ROUNDUP(MAX(IF(ISERROR($C$5:$N$6)=FALSE,$C$5:$N$6,"")),0))-MAX(IF(ISERROR($C$5:$N$6)=FALSE,$C$5:$N$6,""))&gt;0.5,(ROUNDUP(MAX(IF(ISERROR($C$5:$N$6)=FALSE,$C$5:$N$6,"")),0)),(ROUNDUP(MAX(IF(ISERROR($C$5:$N$6)=FALSE,$C$5:$N$6,"")),0))+1)</f>
        <v>10</v>
      </c>
      <c r="Q23" s="84"/>
      <c r="R23" s="85" t="str">
        <f>+$R$3</f>
        <v>BOGOTÁ - BOGOTÁ D.C.
 [APTO ELDORADO] | 2547 msnm</v>
      </c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84"/>
    </row>
    <row r="24" spans="1:34" ht="15.75" customHeight="1" thickBot="1" x14ac:dyDescent="0.25">
      <c r="A24" s="116">
        <v>36025010</v>
      </c>
      <c r="B24" s="84"/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9"/>
      <c r="P24" s="88">
        <f t="array" ref="P24">+IF(MIN(IF(ISERROR($C$5:$N$6)=FALSE,$C$5:$N$6,""))-(ROUNDDOWN(MIN(IF(ISERROR($C$5:$N$6)=FALSE,$C$5:$N$6,"")),0))&gt;0.5,(ROUNDDOWN(MIN(IF(ISERROR($C$5:$N$6)=FALSE,$C$5:$N$6,"")),0)),(ROUNDDOWN(MIN(IF(ISERROR($C$5:$N$6)=FALSE,$C$5:$N$6,"")),0))-2)</f>
        <v>-8</v>
      </c>
      <c r="Q24" s="84"/>
      <c r="R24" s="85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84"/>
    </row>
    <row r="25" spans="1:34" ht="15.75" customHeight="1" x14ac:dyDescent="0.2">
      <c r="A25" s="116">
        <v>37055010</v>
      </c>
      <c r="B25" s="84"/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9"/>
      <c r="P25" s="83"/>
      <c r="Q25" s="84"/>
      <c r="R25" s="86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</row>
    <row r="26" spans="1:34" ht="15.75" customHeight="1" x14ac:dyDescent="0.2">
      <c r="A26" s="116">
        <v>29035080</v>
      </c>
      <c r="B26" s="84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9"/>
      <c r="P26" s="83"/>
      <c r="Q26" s="84"/>
      <c r="R26" s="86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84"/>
    </row>
    <row r="27" spans="1:34" ht="15.75" customHeight="1" x14ac:dyDescent="0.2">
      <c r="A27" s="116">
        <v>29045020</v>
      </c>
      <c r="B27" s="84"/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3"/>
      <c r="Q27" s="84"/>
      <c r="R27" s="86"/>
      <c r="S27" s="84"/>
      <c r="T27" s="84"/>
      <c r="U27" s="84"/>
      <c r="V27" s="84"/>
      <c r="W27" s="84"/>
      <c r="X27" s="84"/>
      <c r="Y27" s="84"/>
      <c r="Z27" s="84"/>
      <c r="AA27" s="84"/>
      <c r="AB27" s="84"/>
      <c r="AC27" s="84"/>
      <c r="AD27" s="84"/>
      <c r="AE27" s="84"/>
      <c r="AF27" s="84"/>
      <c r="AG27" s="84"/>
      <c r="AH27" s="84"/>
    </row>
    <row r="28" spans="1:34" ht="15.75" customHeight="1" x14ac:dyDescent="0.2">
      <c r="A28" s="116">
        <v>21205580</v>
      </c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9"/>
      <c r="P28" s="83"/>
      <c r="Q28" s="84"/>
      <c r="R28" s="86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</row>
    <row r="29" spans="1:34" ht="15.75" customHeight="1" x14ac:dyDescent="0.2">
      <c r="A29" s="116">
        <v>21205710</v>
      </c>
      <c r="B29" s="84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9"/>
      <c r="P29" s="83"/>
      <c r="Q29" s="84"/>
      <c r="R29" s="86"/>
      <c r="S29" s="84"/>
      <c r="T29" s="84"/>
      <c r="U29" s="84"/>
      <c r="V29" s="84"/>
      <c r="W29" s="84"/>
      <c r="X29" s="84"/>
      <c r="Y29" s="84"/>
      <c r="Z29" s="84"/>
      <c r="AA29" s="84"/>
      <c r="AB29" s="84"/>
      <c r="AC29" s="84"/>
      <c r="AD29" s="84"/>
      <c r="AE29" s="84"/>
      <c r="AF29" s="84"/>
      <c r="AG29" s="84"/>
      <c r="AH29" s="84"/>
    </row>
    <row r="30" spans="1:34" ht="15.75" customHeight="1" x14ac:dyDescent="0.2">
      <c r="A30" s="116">
        <v>21205790</v>
      </c>
      <c r="B30" s="84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9"/>
      <c r="P30" s="83"/>
      <c r="Q30" s="84"/>
      <c r="R30" s="86"/>
      <c r="S30" s="84"/>
      <c r="T30" s="84"/>
      <c r="U30" s="84"/>
      <c r="V30" s="84"/>
      <c r="W30" s="84"/>
      <c r="X30" s="84"/>
      <c r="Y30" s="84"/>
      <c r="Z30" s="84"/>
      <c r="AA30" s="84"/>
      <c r="AB30" s="84"/>
      <c r="AC30" s="84"/>
      <c r="AD30" s="84"/>
      <c r="AE30" s="84"/>
      <c r="AF30" s="84"/>
      <c r="AG30" s="84"/>
      <c r="AH30" s="84"/>
    </row>
    <row r="31" spans="1:34" ht="15.75" customHeight="1" x14ac:dyDescent="0.2">
      <c r="A31" s="116">
        <v>21206220</v>
      </c>
      <c r="B31" s="84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9"/>
      <c r="P31" s="83"/>
      <c r="Q31" s="84"/>
      <c r="R31" s="86"/>
      <c r="S31" s="84"/>
      <c r="T31" s="84"/>
      <c r="U31" s="84"/>
      <c r="V31" s="84"/>
      <c r="W31" s="84"/>
      <c r="X31" s="84"/>
      <c r="Y31" s="84"/>
      <c r="Z31" s="84"/>
      <c r="AA31" s="84"/>
      <c r="AB31" s="84"/>
      <c r="AC31" s="84"/>
      <c r="AD31" s="84"/>
      <c r="AE31" s="84"/>
      <c r="AF31" s="84"/>
      <c r="AG31" s="84"/>
      <c r="AH31" s="84"/>
    </row>
    <row r="32" spans="1:34" ht="15.75" customHeight="1" x14ac:dyDescent="0.2">
      <c r="A32" s="116">
        <v>21206260</v>
      </c>
      <c r="B32" s="84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9"/>
      <c r="P32" s="83"/>
      <c r="Q32" s="84"/>
      <c r="R32" s="86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</row>
    <row r="33" spans="1:34" ht="15.75" customHeight="1" x14ac:dyDescent="0.2">
      <c r="A33" s="116">
        <v>21206560</v>
      </c>
      <c r="B33" s="84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9"/>
      <c r="P33" s="83"/>
      <c r="Q33" s="84"/>
      <c r="R33" s="86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84"/>
      <c r="AH33" s="84"/>
    </row>
    <row r="34" spans="1:34" ht="15.75" customHeight="1" x14ac:dyDescent="0.2">
      <c r="A34" s="116">
        <v>21206570</v>
      </c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9"/>
      <c r="P34" s="84"/>
      <c r="Q34" s="84"/>
      <c r="R34" s="86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</row>
    <row r="35" spans="1:34" ht="15.75" customHeight="1" x14ac:dyDescent="0.2">
      <c r="A35" s="116">
        <v>21206600</v>
      </c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9"/>
      <c r="P35" s="89"/>
      <c r="Q35" s="84"/>
      <c r="R35" s="86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84"/>
      <c r="AH35" s="84"/>
    </row>
    <row r="36" spans="1:34" ht="15.75" customHeight="1" x14ac:dyDescent="0.2">
      <c r="A36" s="116">
        <v>21206630</v>
      </c>
      <c r="B36" s="84"/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9"/>
      <c r="P36" s="89"/>
      <c r="Q36" s="84"/>
      <c r="R36" s="86"/>
      <c r="S36" s="84"/>
      <c r="T36" s="84"/>
      <c r="U36" s="84"/>
      <c r="V36" s="84"/>
      <c r="W36" s="84"/>
      <c r="X36" s="84"/>
      <c r="Y36" s="84"/>
      <c r="Z36" s="84"/>
      <c r="AA36" s="84"/>
      <c r="AB36" s="84"/>
      <c r="AC36" s="84"/>
      <c r="AD36" s="84"/>
      <c r="AE36" s="84"/>
      <c r="AF36" s="84"/>
      <c r="AG36" s="84"/>
      <c r="AH36" s="84"/>
    </row>
    <row r="37" spans="1:34" ht="15.75" customHeight="1" x14ac:dyDescent="0.2">
      <c r="A37" s="116">
        <v>21206650</v>
      </c>
      <c r="B37" s="84"/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9"/>
      <c r="P37" s="89"/>
      <c r="Q37" s="84"/>
      <c r="R37" s="86"/>
      <c r="S37" s="84"/>
      <c r="T37" s="84"/>
      <c r="U37" s="84"/>
      <c r="V37" s="84"/>
      <c r="W37" s="84"/>
      <c r="X37" s="84"/>
      <c r="Y37" s="84"/>
      <c r="Z37" s="84"/>
      <c r="AA37" s="84"/>
      <c r="AB37" s="84"/>
      <c r="AC37" s="84"/>
      <c r="AD37" s="84"/>
      <c r="AE37" s="84"/>
      <c r="AF37" s="84"/>
      <c r="AG37" s="84"/>
      <c r="AH37" s="84"/>
    </row>
    <row r="38" spans="1:34" ht="15.75" customHeight="1" x14ac:dyDescent="0.2">
      <c r="A38" s="116">
        <v>21206660</v>
      </c>
      <c r="B38" s="84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9"/>
      <c r="P38" s="89"/>
      <c r="Q38" s="84"/>
      <c r="R38" s="86"/>
      <c r="S38" s="84"/>
      <c r="T38" s="84"/>
      <c r="U38" s="84"/>
      <c r="V38" s="84"/>
      <c r="W38" s="84"/>
      <c r="X38" s="84"/>
      <c r="Y38" s="84"/>
      <c r="Z38" s="84"/>
      <c r="AA38" s="84"/>
      <c r="AB38" s="84"/>
      <c r="AC38" s="84"/>
      <c r="AD38" s="84"/>
      <c r="AE38" s="84"/>
      <c r="AF38" s="84"/>
      <c r="AG38" s="84"/>
      <c r="AH38" s="84"/>
    </row>
    <row r="39" spans="1:34" ht="15.75" customHeight="1" x14ac:dyDescent="0.2">
      <c r="A39" s="116">
        <v>21206690</v>
      </c>
      <c r="B39" s="84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9"/>
      <c r="P39" s="89"/>
      <c r="Q39" s="84"/>
      <c r="R39" s="86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84"/>
      <c r="AH39" s="84"/>
    </row>
    <row r="40" spans="1:34" ht="15.75" customHeight="1" x14ac:dyDescent="0.2">
      <c r="A40" s="116">
        <v>14015020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9"/>
      <c r="Q40" s="84"/>
      <c r="R40" s="86"/>
      <c r="S40" s="84"/>
      <c r="T40" s="84"/>
      <c r="U40" s="84"/>
      <c r="V40" s="84"/>
      <c r="W40" s="84"/>
      <c r="X40" s="84"/>
      <c r="Y40" s="84"/>
      <c r="Z40" s="84"/>
      <c r="AA40" s="84"/>
      <c r="AB40" s="84"/>
      <c r="AC40" s="84"/>
      <c r="AD40" s="84"/>
      <c r="AE40" s="84"/>
      <c r="AF40" s="84"/>
      <c r="AG40" s="84"/>
      <c r="AH40" s="84"/>
    </row>
    <row r="41" spans="1:34" ht="15.75" customHeight="1" x14ac:dyDescent="0.2">
      <c r="A41" s="116">
        <v>23205050</v>
      </c>
      <c r="B41" s="84"/>
      <c r="C41" s="84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9"/>
      <c r="Q41" s="84"/>
      <c r="R41" s="86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  <c r="AH41" s="84"/>
    </row>
    <row r="42" spans="1:34" ht="15.75" customHeight="1" thickBot="1" x14ac:dyDescent="0.25">
      <c r="A42" s="116">
        <v>25025020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9"/>
      <c r="Q42" s="84"/>
      <c r="R42" s="86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</row>
    <row r="43" spans="1:34" ht="15.75" customHeight="1" x14ac:dyDescent="0.2">
      <c r="A43" s="116">
        <v>25025100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7">
        <f t="array" ref="P43">+IF(ROUNDUP(MAX(IF(ISERROR($C$7:$N$7)=FALSE,$C$7:$N$7,"")),0)&lt;1,1,ROUNDUP(MAX(IF(ISERROR($C$7:$N$7)=FALSE,$C$7:$N$7,"")),0))+0.5</f>
        <v>3.5</v>
      </c>
      <c r="Q43" s="84"/>
      <c r="R43" s="85" t="str">
        <f>+$R$3</f>
        <v>BOGOTÁ - BOGOTÁ D.C.
 [APTO ELDORADO] | 2547 msnm</v>
      </c>
      <c r="S43" s="84"/>
      <c r="T43" s="84"/>
      <c r="U43" s="84"/>
      <c r="V43" s="84"/>
      <c r="W43" s="84"/>
      <c r="X43" s="84"/>
      <c r="Y43" s="84"/>
      <c r="Z43" s="84"/>
      <c r="AA43" s="84"/>
      <c r="AB43" s="84"/>
      <c r="AC43" s="84"/>
      <c r="AD43" s="84"/>
      <c r="AE43" s="84"/>
      <c r="AF43" s="84"/>
      <c r="AG43" s="84"/>
      <c r="AH43" s="84"/>
    </row>
    <row r="44" spans="1:34" ht="15.75" customHeight="1" thickBot="1" x14ac:dyDescent="0.25">
      <c r="A44" s="116">
        <v>25025210</v>
      </c>
      <c r="B44" s="84"/>
      <c r="C44" s="84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8">
        <f t="array" ref="P44">+IF(ROUNDUP(MIN(IF(ISERROR($C$7:$N$7)=FALSE,$C$7:$N$7,"")),0)&gt;-1,-1,ROUNDUP(MIN(IF(ISERROR($C$7:$N$7)=FALSE,$C$7:$N$7,"")),0))-0.5</f>
        <v>-1.5</v>
      </c>
      <c r="Q44" s="84"/>
      <c r="R44" s="85"/>
      <c r="S44" s="84"/>
      <c r="T44" s="84"/>
      <c r="U44" s="84"/>
      <c r="V44" s="84"/>
      <c r="W44" s="84"/>
      <c r="X44" s="84"/>
      <c r="Y44" s="84"/>
      <c r="Z44" s="84"/>
      <c r="AA44" s="84"/>
      <c r="AB44" s="84"/>
      <c r="AC44" s="84"/>
      <c r="AD44" s="84"/>
      <c r="AE44" s="84"/>
      <c r="AF44" s="84"/>
      <c r="AG44" s="84"/>
      <c r="AH44" s="84"/>
    </row>
    <row r="45" spans="1:34" ht="15.75" customHeight="1" x14ac:dyDescent="0.2">
      <c r="A45" s="116">
        <v>29015000</v>
      </c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84"/>
      <c r="P45" s="84"/>
      <c r="Q45" s="84"/>
      <c r="R45" s="86"/>
      <c r="S45" s="84"/>
      <c r="T45" s="84"/>
      <c r="U45" s="84"/>
      <c r="V45" s="84"/>
      <c r="W45" s="84"/>
      <c r="X45" s="84"/>
      <c r="Y45" s="84"/>
      <c r="Z45" s="84"/>
      <c r="AA45" s="84"/>
      <c r="AB45" s="84"/>
      <c r="AC45" s="84"/>
      <c r="AD45" s="84"/>
      <c r="AE45" s="84"/>
      <c r="AF45" s="84"/>
      <c r="AG45" s="84"/>
      <c r="AH45" s="84"/>
    </row>
    <row r="46" spans="1:34" ht="15.75" customHeight="1" x14ac:dyDescent="0.2">
      <c r="A46" s="116">
        <v>29015020</v>
      </c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84"/>
      <c r="Q46" s="84"/>
      <c r="R46" s="86"/>
      <c r="S46" s="84"/>
      <c r="T46" s="84"/>
      <c r="U46" s="84"/>
      <c r="V46" s="84"/>
      <c r="W46" s="84"/>
      <c r="X46" s="84"/>
      <c r="Y46" s="84"/>
      <c r="Z46" s="84"/>
      <c r="AA46" s="84"/>
      <c r="AB46" s="84"/>
      <c r="AC46" s="84"/>
      <c r="AD46" s="84"/>
      <c r="AE46" s="84"/>
      <c r="AF46" s="84"/>
      <c r="AG46" s="84"/>
      <c r="AH46" s="84"/>
    </row>
    <row r="47" spans="1:34" ht="15.75" customHeight="1" x14ac:dyDescent="0.2">
      <c r="A47" s="116">
        <v>29015030</v>
      </c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6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4"/>
      <c r="AG47" s="84"/>
      <c r="AH47" s="84"/>
    </row>
    <row r="48" spans="1:34" ht="15.75" customHeight="1" x14ac:dyDescent="0.2">
      <c r="A48" s="116">
        <v>29035030</v>
      </c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84"/>
      <c r="Q48" s="84"/>
      <c r="R48" s="86"/>
      <c r="S48" s="84"/>
      <c r="T48" s="84"/>
      <c r="U48" s="84"/>
      <c r="V48" s="84"/>
      <c r="W48" s="84"/>
      <c r="X48" s="84"/>
      <c r="Y48" s="84"/>
      <c r="Z48" s="84"/>
      <c r="AA48" s="84"/>
      <c r="AB48" s="84"/>
      <c r="AC48" s="84"/>
      <c r="AD48" s="84"/>
      <c r="AE48" s="84"/>
      <c r="AF48" s="84"/>
      <c r="AG48" s="84"/>
      <c r="AH48" s="84"/>
    </row>
    <row r="49" spans="1:34" ht="15.75" customHeight="1" x14ac:dyDescent="0.2">
      <c r="A49" s="116">
        <v>29035040</v>
      </c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6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</row>
    <row r="50" spans="1:34" ht="15.75" customHeight="1" x14ac:dyDescent="0.2">
      <c r="A50" s="116">
        <v>29035110</v>
      </c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6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</row>
    <row r="51" spans="1:34" ht="15.75" customHeight="1" x14ac:dyDescent="0.2">
      <c r="A51" s="116">
        <v>29035170</v>
      </c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6"/>
      <c r="S51" s="84"/>
      <c r="T51" s="84"/>
      <c r="U51" s="84"/>
      <c r="V51" s="84"/>
      <c r="W51" s="84"/>
      <c r="X51" s="84"/>
      <c r="Y51" s="84"/>
      <c r="Z51" s="84"/>
      <c r="AA51" s="84"/>
      <c r="AB51" s="84"/>
      <c r="AC51" s="84"/>
      <c r="AD51" s="84"/>
      <c r="AE51" s="84"/>
      <c r="AF51" s="84"/>
      <c r="AG51" s="84"/>
      <c r="AH51" s="84"/>
    </row>
    <row r="52" spans="1:34" ht="15.75" customHeight="1" x14ac:dyDescent="0.2">
      <c r="A52" s="116">
        <v>23125100</v>
      </c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6"/>
      <c r="S52" s="84"/>
      <c r="T52" s="84"/>
      <c r="U52" s="84"/>
      <c r="V52" s="84"/>
      <c r="W52" s="84"/>
      <c r="X52" s="84"/>
      <c r="Y52" s="84"/>
      <c r="Z52" s="84"/>
      <c r="AA52" s="84"/>
      <c r="AB52" s="84"/>
      <c r="AC52" s="84"/>
      <c r="AD52" s="84"/>
      <c r="AE52" s="84"/>
      <c r="AF52" s="84"/>
      <c r="AG52" s="84"/>
      <c r="AH52" s="84"/>
    </row>
    <row r="53" spans="1:34" ht="15.75" customHeight="1" x14ac:dyDescent="0.2">
      <c r="A53" s="116">
        <v>23125140</v>
      </c>
      <c r="B53" s="84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6"/>
      <c r="S53" s="84"/>
      <c r="T53" s="84"/>
      <c r="U53" s="84"/>
      <c r="V53" s="84"/>
      <c r="W53" s="84"/>
      <c r="X53" s="84"/>
      <c r="Y53" s="84"/>
      <c r="Z53" s="84"/>
      <c r="AA53" s="84"/>
      <c r="AB53" s="84"/>
      <c r="AC53" s="84"/>
      <c r="AD53" s="84"/>
      <c r="AE53" s="84"/>
      <c r="AF53" s="84"/>
      <c r="AG53" s="84"/>
      <c r="AH53" s="84"/>
    </row>
    <row r="54" spans="1:34" ht="15.75" customHeight="1" x14ac:dyDescent="0.2">
      <c r="A54" s="116">
        <v>24015090</v>
      </c>
      <c r="B54" s="84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6"/>
      <c r="S54" s="84"/>
      <c r="T54" s="82"/>
      <c r="U54" s="84"/>
      <c r="V54" s="84"/>
      <c r="W54" s="84"/>
      <c r="X54" s="84"/>
      <c r="Y54" s="84"/>
      <c r="Z54" s="84"/>
      <c r="AA54" s="84"/>
      <c r="AB54" s="84"/>
      <c r="AC54" s="84"/>
      <c r="AD54" s="84"/>
      <c r="AE54" s="84"/>
      <c r="AF54" s="84"/>
      <c r="AG54" s="84"/>
      <c r="AH54" s="84"/>
    </row>
    <row r="55" spans="1:34" ht="15.75" customHeight="1" x14ac:dyDescent="0.2">
      <c r="A55" s="116">
        <v>24015220</v>
      </c>
      <c r="B55" s="84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6"/>
      <c r="S55" s="84"/>
      <c r="T55" s="84"/>
      <c r="U55" s="84"/>
      <c r="V55" s="84"/>
      <c r="W55" s="84"/>
      <c r="X55" s="84"/>
      <c r="Y55" s="84"/>
      <c r="Z55" s="84"/>
      <c r="AA55" s="84"/>
      <c r="AB55" s="84"/>
      <c r="AC55" s="84"/>
      <c r="AD55" s="84"/>
      <c r="AE55" s="84"/>
      <c r="AF55" s="84"/>
      <c r="AG55" s="84"/>
      <c r="AH55" s="84"/>
    </row>
    <row r="56" spans="1:34" ht="15.75" customHeight="1" x14ac:dyDescent="0.2">
      <c r="A56" s="116">
        <v>24015300</v>
      </c>
      <c r="B56" s="84"/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6"/>
      <c r="S56" s="84"/>
      <c r="T56" s="84"/>
      <c r="U56" s="84"/>
      <c r="V56" s="84"/>
      <c r="W56" s="84"/>
      <c r="X56" s="84"/>
      <c r="Y56" s="84"/>
      <c r="Z56" s="84"/>
      <c r="AA56" s="84"/>
      <c r="AB56" s="84"/>
      <c r="AC56" s="84"/>
      <c r="AD56" s="84"/>
      <c r="AE56" s="84"/>
      <c r="AF56" s="84"/>
      <c r="AG56" s="84"/>
      <c r="AH56" s="84"/>
    </row>
    <row r="57" spans="1:34" ht="15.75" customHeight="1" x14ac:dyDescent="0.2">
      <c r="A57" s="116">
        <v>24015360</v>
      </c>
      <c r="B57" s="84"/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6"/>
      <c r="S57" s="84"/>
      <c r="T57" s="84"/>
      <c r="U57" s="84"/>
      <c r="V57" s="84"/>
      <c r="W57" s="84"/>
      <c r="X57" s="84"/>
      <c r="Y57" s="84"/>
      <c r="Z57" s="84"/>
      <c r="AA57" s="84"/>
      <c r="AB57" s="84"/>
      <c r="AC57" s="84"/>
      <c r="AD57" s="84"/>
      <c r="AE57" s="84"/>
      <c r="AF57" s="84"/>
      <c r="AG57" s="84"/>
      <c r="AH57" s="84"/>
    </row>
    <row r="58" spans="1:34" ht="15.75" customHeight="1" x14ac:dyDescent="0.2">
      <c r="A58" s="116">
        <v>24035020</v>
      </c>
      <c r="B58" s="84"/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6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  <c r="AH58" s="84"/>
    </row>
    <row r="59" spans="1:34" ht="15.75" customHeight="1" x14ac:dyDescent="0.2">
      <c r="A59" s="116">
        <v>24035040</v>
      </c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6"/>
      <c r="S59" s="84"/>
      <c r="T59" s="84"/>
      <c r="U59" s="84"/>
      <c r="V59" s="84"/>
      <c r="W59" s="84"/>
      <c r="X59" s="84"/>
      <c r="Y59" s="84"/>
      <c r="Z59" s="84"/>
      <c r="AA59" s="84"/>
      <c r="AB59" s="84"/>
      <c r="AC59" s="84"/>
      <c r="AD59" s="84"/>
      <c r="AE59" s="84"/>
      <c r="AF59" s="84"/>
      <c r="AG59" s="84"/>
      <c r="AH59" s="84"/>
    </row>
    <row r="60" spans="1:34" ht="15.75" customHeight="1" x14ac:dyDescent="0.2">
      <c r="A60" s="116">
        <v>24035070</v>
      </c>
      <c r="B60" s="84"/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6"/>
      <c r="S60" s="84"/>
      <c r="T60" s="84"/>
      <c r="U60" s="84"/>
      <c r="V60" s="84"/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</row>
    <row r="61" spans="1:34" ht="15.75" customHeight="1" x14ac:dyDescent="0.2">
      <c r="A61" s="116">
        <v>24035120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6"/>
      <c r="S61" s="84"/>
      <c r="T61" s="84"/>
      <c r="U61" s="84"/>
      <c r="V61" s="84"/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</row>
    <row r="62" spans="1:34" ht="15.75" customHeight="1" x14ac:dyDescent="0.2">
      <c r="A62" s="116">
        <v>24035130</v>
      </c>
      <c r="B62" s="84"/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6"/>
      <c r="S62" s="84"/>
      <c r="T62" s="84"/>
      <c r="U62" s="84"/>
      <c r="V62" s="84"/>
      <c r="W62" s="84"/>
      <c r="X62" s="84"/>
      <c r="Y62" s="84"/>
      <c r="Z62" s="84"/>
      <c r="AA62" s="84"/>
      <c r="AB62" s="84"/>
      <c r="AC62" s="84"/>
      <c r="AD62" s="84"/>
      <c r="AE62" s="84"/>
      <c r="AF62" s="84"/>
      <c r="AG62" s="84"/>
      <c r="AH62" s="84"/>
    </row>
    <row r="63" spans="1:34" ht="15.75" customHeight="1" x14ac:dyDescent="0.2">
      <c r="A63" s="116">
        <v>24035170</v>
      </c>
      <c r="B63" s="84"/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6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</row>
    <row r="64" spans="1:34" ht="15.75" customHeight="1" x14ac:dyDescent="0.2">
      <c r="A64" s="13">
        <v>24035250</v>
      </c>
    </row>
    <row r="65" spans="1:1" ht="15.75" customHeight="1" x14ac:dyDescent="0.2">
      <c r="A65" s="13">
        <v>24035310</v>
      </c>
    </row>
    <row r="66" spans="1:1" ht="15.75" customHeight="1" x14ac:dyDescent="0.2">
      <c r="A66" s="13">
        <v>24035330</v>
      </c>
    </row>
    <row r="67" spans="1:1" ht="15.75" customHeight="1" x14ac:dyDescent="0.2">
      <c r="A67" s="13">
        <v>24035340</v>
      </c>
    </row>
    <row r="68" spans="1:1" ht="15.75" customHeight="1" x14ac:dyDescent="0.2">
      <c r="A68" s="13">
        <v>24035350</v>
      </c>
    </row>
    <row r="69" spans="1:1" ht="15.75" customHeight="1" x14ac:dyDescent="0.2">
      <c r="A69" s="13">
        <v>24035420</v>
      </c>
    </row>
    <row r="70" spans="1:1" ht="15.75" customHeight="1" x14ac:dyDescent="0.2">
      <c r="A70" s="13">
        <v>35075010</v>
      </c>
    </row>
    <row r="71" spans="1:1" ht="15.75" customHeight="1" x14ac:dyDescent="0.2">
      <c r="A71" s="13">
        <v>35075020</v>
      </c>
    </row>
    <row r="72" spans="1:1" ht="15.75" customHeight="1" x14ac:dyDescent="0.2">
      <c r="A72" s="13">
        <v>35075030</v>
      </c>
    </row>
    <row r="73" spans="1:1" ht="15.75" customHeight="1" x14ac:dyDescent="0.2">
      <c r="A73" s="13">
        <v>35075040</v>
      </c>
    </row>
    <row r="74" spans="1:1" ht="15.75" customHeight="1" x14ac:dyDescent="0.2">
      <c r="A74" s="13">
        <v>35085020</v>
      </c>
    </row>
    <row r="75" spans="1:1" ht="15.75" customHeight="1" x14ac:dyDescent="0.2">
      <c r="A75" s="13">
        <v>35085040</v>
      </c>
    </row>
    <row r="76" spans="1:1" ht="15.75" customHeight="1" x14ac:dyDescent="0.2">
      <c r="A76" s="13">
        <v>35085050</v>
      </c>
    </row>
    <row r="77" spans="1:1" ht="15.75" customHeight="1" x14ac:dyDescent="0.2">
      <c r="A77" s="13">
        <v>35195050</v>
      </c>
    </row>
    <row r="78" spans="1:1" ht="15.75" customHeight="1" x14ac:dyDescent="0.2">
      <c r="A78" s="13">
        <v>37035010</v>
      </c>
    </row>
    <row r="79" spans="1:1" ht="15.75" customHeight="1" x14ac:dyDescent="0.2">
      <c r="A79" s="13">
        <v>23055040</v>
      </c>
    </row>
    <row r="80" spans="1:1" ht="15.75" customHeight="1" x14ac:dyDescent="0.2">
      <c r="A80" s="13">
        <v>26155110</v>
      </c>
    </row>
    <row r="81" spans="1:1" ht="15.75" customHeight="1" x14ac:dyDescent="0.2">
      <c r="A81" s="13">
        <v>26155170</v>
      </c>
    </row>
    <row r="82" spans="1:1" ht="15.75" customHeight="1" x14ac:dyDescent="0.2">
      <c r="A82" s="13">
        <v>44035020</v>
      </c>
    </row>
    <row r="83" spans="1:1" ht="15.75" customHeight="1" x14ac:dyDescent="0.2">
      <c r="A83" s="13">
        <v>44045010</v>
      </c>
    </row>
    <row r="84" spans="1:1" ht="15.75" customHeight="1" x14ac:dyDescent="0.2">
      <c r="A84" s="13">
        <v>44045020</v>
      </c>
    </row>
    <row r="85" spans="1:1" ht="15.75" customHeight="1" x14ac:dyDescent="0.2">
      <c r="A85" s="13">
        <v>44055010</v>
      </c>
    </row>
    <row r="86" spans="1:1" ht="15.75" customHeight="1" x14ac:dyDescent="0.2">
      <c r="A86" s="13">
        <v>44135010</v>
      </c>
    </row>
    <row r="87" spans="1:1" ht="15.75" customHeight="1" x14ac:dyDescent="0.2">
      <c r="A87" s="13">
        <v>35095110</v>
      </c>
    </row>
    <row r="88" spans="1:1" ht="15.75" customHeight="1" x14ac:dyDescent="0.2">
      <c r="A88" s="13">
        <v>35195020</v>
      </c>
    </row>
    <row r="89" spans="1:1" ht="15.75" customHeight="1" x14ac:dyDescent="0.2">
      <c r="A89" s="13">
        <v>35195030</v>
      </c>
    </row>
    <row r="90" spans="1:1" ht="15.75" customHeight="1" x14ac:dyDescent="0.2">
      <c r="A90" s="13">
        <v>35215010</v>
      </c>
    </row>
    <row r="91" spans="1:1" ht="15.75" customHeight="1" x14ac:dyDescent="0.2">
      <c r="A91" s="13">
        <v>35225020</v>
      </c>
    </row>
    <row r="92" spans="1:1" ht="15.75" customHeight="1" x14ac:dyDescent="0.2">
      <c r="A92" s="13">
        <v>35235020</v>
      </c>
    </row>
    <row r="93" spans="1:1" ht="15.75" customHeight="1" x14ac:dyDescent="0.2">
      <c r="A93" s="13">
        <v>35235030</v>
      </c>
    </row>
    <row r="94" spans="1:1" ht="15.75" customHeight="1" x14ac:dyDescent="0.2">
      <c r="A94" s="13">
        <v>36015010</v>
      </c>
    </row>
    <row r="95" spans="1:1" ht="15.75" customHeight="1" x14ac:dyDescent="0.2">
      <c r="A95" s="13">
        <v>21055030</v>
      </c>
    </row>
    <row r="96" spans="1:1" ht="15.75" customHeight="1" x14ac:dyDescent="0.2">
      <c r="A96" s="13">
        <v>26025070</v>
      </c>
    </row>
    <row r="97" spans="1:1" ht="15.75" customHeight="1" x14ac:dyDescent="0.2">
      <c r="A97" s="13">
        <v>26025090</v>
      </c>
    </row>
    <row r="98" spans="1:1" ht="15.75" customHeight="1" x14ac:dyDescent="0.2">
      <c r="A98" s="13">
        <v>26025100</v>
      </c>
    </row>
    <row r="99" spans="1:1" ht="15.75" customHeight="1" x14ac:dyDescent="0.2">
      <c r="A99" s="13">
        <v>26025110</v>
      </c>
    </row>
    <row r="100" spans="1:1" ht="15.75" customHeight="1" x14ac:dyDescent="0.2">
      <c r="A100" s="13">
        <v>26035030</v>
      </c>
    </row>
    <row r="101" spans="1:1" ht="15.75" customHeight="1" x14ac:dyDescent="0.2">
      <c r="A101" s="13">
        <v>26045010</v>
      </c>
    </row>
    <row r="102" spans="1:1" ht="15.75" customHeight="1" x14ac:dyDescent="0.2">
      <c r="A102" s="13">
        <v>26065020</v>
      </c>
    </row>
    <row r="103" spans="1:1" ht="15.75" customHeight="1" x14ac:dyDescent="0.2">
      <c r="A103" s="13">
        <v>44015030</v>
      </c>
    </row>
    <row r="104" spans="1:1" ht="15.75" customHeight="1" x14ac:dyDescent="0.2">
      <c r="A104" s="13">
        <v>52015010</v>
      </c>
    </row>
    <row r="105" spans="1:1" ht="15.75" customHeight="1" x14ac:dyDescent="0.2">
      <c r="A105" s="13">
        <v>52025020</v>
      </c>
    </row>
    <row r="106" spans="1:1" ht="15.75" customHeight="1" x14ac:dyDescent="0.2">
      <c r="A106" s="13">
        <v>52025050</v>
      </c>
    </row>
    <row r="107" spans="1:1" ht="15.75" customHeight="1" x14ac:dyDescent="0.2">
      <c r="A107" s="13">
        <v>53045030</v>
      </c>
    </row>
    <row r="108" spans="1:1" ht="15.75" customHeight="1" x14ac:dyDescent="0.2">
      <c r="A108" s="13">
        <v>25025250</v>
      </c>
    </row>
    <row r="109" spans="1:1" ht="15.75" customHeight="1" x14ac:dyDescent="0.2">
      <c r="A109" s="13">
        <v>25025330</v>
      </c>
    </row>
    <row r="110" spans="1:1" ht="15.75" customHeight="1" x14ac:dyDescent="0.2">
      <c r="A110" s="13">
        <v>28025070</v>
      </c>
    </row>
    <row r="111" spans="1:1" ht="15.75" customHeight="1" x14ac:dyDescent="0.2">
      <c r="A111" s="13">
        <v>28025090</v>
      </c>
    </row>
    <row r="112" spans="1:1" ht="15.75" customHeight="1" x14ac:dyDescent="0.2">
      <c r="A112" s="13">
        <v>28035010</v>
      </c>
    </row>
    <row r="113" spans="1:1" ht="15.75" customHeight="1" x14ac:dyDescent="0.2">
      <c r="A113" s="13">
        <v>28035020</v>
      </c>
    </row>
    <row r="114" spans="1:1" ht="15.75" customHeight="1" x14ac:dyDescent="0.2">
      <c r="A114" s="13">
        <v>28035030</v>
      </c>
    </row>
    <row r="115" spans="1:1" ht="15.75" customHeight="1" x14ac:dyDescent="0.2">
      <c r="A115" s="13">
        <v>28035040</v>
      </c>
    </row>
    <row r="116" spans="1:1" ht="15.75" customHeight="1" x14ac:dyDescent="0.2">
      <c r="A116" s="13">
        <v>11045010</v>
      </c>
    </row>
    <row r="117" spans="1:1" ht="15.75" customHeight="1" x14ac:dyDescent="0.2">
      <c r="A117" s="13">
        <v>54025010</v>
      </c>
    </row>
    <row r="118" spans="1:1" ht="15.75" customHeight="1" x14ac:dyDescent="0.2">
      <c r="A118" s="13">
        <v>56015010</v>
      </c>
    </row>
    <row r="119" spans="1:1" ht="15.75" customHeight="1" x14ac:dyDescent="0.2">
      <c r="A119" s="13">
        <v>12045020</v>
      </c>
    </row>
    <row r="120" spans="1:1" ht="15.75" customHeight="1" x14ac:dyDescent="0.2">
      <c r="A120" s="13">
        <v>13015030</v>
      </c>
    </row>
    <row r="121" spans="1:1" ht="15.75" customHeight="1" x14ac:dyDescent="0.2">
      <c r="A121" s="13">
        <v>13075010</v>
      </c>
    </row>
    <row r="122" spans="1:1" ht="15.75" customHeight="1" x14ac:dyDescent="0.2">
      <c r="A122" s="13">
        <v>13075020</v>
      </c>
    </row>
    <row r="123" spans="1:1" ht="15.75" customHeight="1" x14ac:dyDescent="0.2">
      <c r="A123" s="13">
        <v>13085010</v>
      </c>
    </row>
    <row r="124" spans="1:1" ht="15.75" customHeight="1" x14ac:dyDescent="0.2">
      <c r="A124" s="13">
        <v>13085030</v>
      </c>
    </row>
    <row r="125" spans="1:1" ht="15.75" customHeight="1" x14ac:dyDescent="0.2">
      <c r="A125" s="13">
        <v>13085040</v>
      </c>
    </row>
    <row r="126" spans="1:1" ht="15.75" customHeight="1" x14ac:dyDescent="0.2">
      <c r="A126" s="13">
        <v>25025150</v>
      </c>
    </row>
    <row r="127" spans="1:1" ht="15.75" customHeight="1" x14ac:dyDescent="0.2">
      <c r="A127" s="13">
        <v>25025160</v>
      </c>
    </row>
    <row r="128" spans="1:1" ht="15.75" customHeight="1" x14ac:dyDescent="0.2">
      <c r="A128" s="13">
        <v>25025170</v>
      </c>
    </row>
    <row r="129" spans="1:1" ht="15.75" customHeight="1" x14ac:dyDescent="0.2">
      <c r="A129" s="13">
        <v>25025190</v>
      </c>
    </row>
    <row r="130" spans="1:1" ht="15.75" customHeight="1" x14ac:dyDescent="0.2">
      <c r="A130" s="13">
        <v>21195070</v>
      </c>
    </row>
    <row r="131" spans="1:1" ht="15.75" customHeight="1" x14ac:dyDescent="0.2">
      <c r="A131" s="13">
        <v>21195120</v>
      </c>
    </row>
    <row r="132" spans="1:1" ht="15.75" customHeight="1" x14ac:dyDescent="0.2">
      <c r="A132" s="13">
        <v>21205420</v>
      </c>
    </row>
    <row r="133" spans="1:1" ht="15.75" customHeight="1" x14ac:dyDescent="0.2">
      <c r="A133" s="13">
        <v>21205660</v>
      </c>
    </row>
    <row r="134" spans="1:1" ht="15.75" customHeight="1" x14ac:dyDescent="0.2">
      <c r="A134" s="13">
        <v>21205670</v>
      </c>
    </row>
    <row r="135" spans="1:1" ht="15.75" customHeight="1" x14ac:dyDescent="0.2">
      <c r="A135" s="13">
        <v>21205700</v>
      </c>
    </row>
    <row r="136" spans="1:1" ht="15.75" customHeight="1" x14ac:dyDescent="0.2">
      <c r="A136" s="13">
        <v>21205720</v>
      </c>
    </row>
    <row r="137" spans="1:1" ht="15.75" customHeight="1" x14ac:dyDescent="0.2">
      <c r="A137" s="13">
        <v>21205740</v>
      </c>
    </row>
    <row r="138" spans="1:1" ht="15.75" customHeight="1" x14ac:dyDescent="0.2">
      <c r="A138" s="13">
        <v>21205890</v>
      </c>
    </row>
    <row r="139" spans="1:1" ht="15.75" customHeight="1" x14ac:dyDescent="0.2">
      <c r="A139" s="13">
        <v>21205910</v>
      </c>
    </row>
    <row r="140" spans="1:1" ht="15.75" customHeight="1" x14ac:dyDescent="0.2">
      <c r="A140" s="13">
        <v>21205920</v>
      </c>
    </row>
    <row r="141" spans="1:1" ht="15.75" customHeight="1" x14ac:dyDescent="0.2">
      <c r="A141" s="13">
        <v>21205940</v>
      </c>
    </row>
    <row r="142" spans="1:1" ht="15.75" customHeight="1" x14ac:dyDescent="0.2">
      <c r="A142" s="13">
        <v>21205960</v>
      </c>
    </row>
    <row r="143" spans="1:1" ht="15.75" customHeight="1" x14ac:dyDescent="0.2">
      <c r="A143" s="13">
        <v>21205980</v>
      </c>
    </row>
    <row r="144" spans="1:1" ht="15.75" customHeight="1" x14ac:dyDescent="0.2">
      <c r="A144" s="13">
        <v>21206020</v>
      </c>
    </row>
    <row r="145" spans="1:1" ht="15.75" customHeight="1" x14ac:dyDescent="0.2">
      <c r="A145" s="13">
        <v>21206060</v>
      </c>
    </row>
    <row r="146" spans="1:1" ht="15.75" customHeight="1" x14ac:dyDescent="0.2">
      <c r="A146" s="13">
        <v>21235010</v>
      </c>
    </row>
    <row r="147" spans="1:1" ht="15.75" customHeight="1" x14ac:dyDescent="0.2">
      <c r="A147" s="13">
        <v>23035020</v>
      </c>
    </row>
    <row r="148" spans="1:1" ht="15.75" customHeight="1" x14ac:dyDescent="0.2">
      <c r="A148" s="13">
        <v>23065110</v>
      </c>
    </row>
    <row r="149" spans="1:1" ht="15.75" customHeight="1" x14ac:dyDescent="0.2">
      <c r="A149" s="13">
        <v>23065120</v>
      </c>
    </row>
    <row r="150" spans="1:1" ht="15.75" customHeight="1" x14ac:dyDescent="0.2">
      <c r="A150" s="13">
        <v>23065180</v>
      </c>
    </row>
    <row r="151" spans="1:1" ht="15.75" customHeight="1" x14ac:dyDescent="0.2">
      <c r="A151" s="13">
        <v>24015120</v>
      </c>
    </row>
    <row r="152" spans="1:1" ht="15.75" customHeight="1" x14ac:dyDescent="0.2">
      <c r="A152" s="13">
        <v>35025060</v>
      </c>
    </row>
    <row r="153" spans="1:1" ht="15.75" customHeight="1" x14ac:dyDescent="0.2">
      <c r="A153" s="13">
        <v>35055010</v>
      </c>
    </row>
    <row r="154" spans="1:1" ht="15.75" customHeight="1" x14ac:dyDescent="0.2">
      <c r="A154" s="13">
        <v>31095010</v>
      </c>
    </row>
    <row r="155" spans="1:1" ht="15.75" customHeight="1" x14ac:dyDescent="0.2">
      <c r="A155" s="13">
        <v>31015010</v>
      </c>
    </row>
    <row r="156" spans="1:1" ht="15.75" customHeight="1" x14ac:dyDescent="0.2">
      <c r="A156" s="13">
        <v>32155010</v>
      </c>
    </row>
    <row r="157" spans="1:1" ht="15.75" customHeight="1" x14ac:dyDescent="0.2">
      <c r="A157" s="13">
        <v>21015030</v>
      </c>
    </row>
    <row r="158" spans="1:1" ht="15.75" customHeight="1" x14ac:dyDescent="0.2">
      <c r="A158" s="13">
        <v>21025020</v>
      </c>
    </row>
    <row r="159" spans="1:1" ht="15.75" customHeight="1" x14ac:dyDescent="0.2">
      <c r="A159" s="13">
        <v>21025030</v>
      </c>
    </row>
    <row r="160" spans="1:1" ht="15.75" customHeight="1" x14ac:dyDescent="0.2">
      <c r="A160" s="13">
        <v>21045010</v>
      </c>
    </row>
    <row r="161" spans="1:1" ht="15.75" customHeight="1" x14ac:dyDescent="0.2">
      <c r="A161" s="13">
        <v>21065040</v>
      </c>
    </row>
    <row r="162" spans="1:1" ht="15.75" customHeight="1" x14ac:dyDescent="0.2">
      <c r="A162" s="13">
        <v>21115020</v>
      </c>
    </row>
    <row r="163" spans="1:1" ht="15.75" customHeight="1" x14ac:dyDescent="0.2">
      <c r="A163" s="13">
        <v>21115100</v>
      </c>
    </row>
    <row r="164" spans="1:1" ht="15.75" customHeight="1" x14ac:dyDescent="0.2">
      <c r="A164" s="13">
        <v>21125010</v>
      </c>
    </row>
    <row r="165" spans="1:1" ht="15.75" customHeight="1" x14ac:dyDescent="0.2">
      <c r="A165" s="13">
        <v>21145040</v>
      </c>
    </row>
    <row r="166" spans="1:1" ht="15.75" customHeight="1" x14ac:dyDescent="0.2">
      <c r="A166" s="13">
        <v>21145080</v>
      </c>
    </row>
    <row r="167" spans="1:1" ht="15.75" customHeight="1" x14ac:dyDescent="0.2">
      <c r="A167" s="13">
        <v>15045010</v>
      </c>
    </row>
    <row r="168" spans="1:1" ht="15.75" customHeight="1" x14ac:dyDescent="0.2">
      <c r="A168" s="13">
        <v>15065010</v>
      </c>
    </row>
    <row r="169" spans="1:1" ht="15.75" customHeight="1" x14ac:dyDescent="0.2">
      <c r="A169" s="13">
        <v>15065130</v>
      </c>
    </row>
    <row r="170" spans="1:1" ht="15.75" customHeight="1" x14ac:dyDescent="0.2">
      <c r="A170" s="13">
        <v>15075030</v>
      </c>
    </row>
    <row r="171" spans="1:1" ht="15.75" customHeight="1" x14ac:dyDescent="0.2">
      <c r="A171" s="13">
        <v>15075060</v>
      </c>
    </row>
    <row r="172" spans="1:1" ht="15.75" customHeight="1" x14ac:dyDescent="0.2">
      <c r="A172" s="13">
        <v>15085030</v>
      </c>
    </row>
    <row r="173" spans="1:1" ht="15.75" customHeight="1" x14ac:dyDescent="0.2">
      <c r="A173" s="13">
        <v>28015070</v>
      </c>
    </row>
    <row r="174" spans="1:1" ht="15.75" customHeight="1" x14ac:dyDescent="0.2">
      <c r="A174" s="13">
        <v>15015050</v>
      </c>
    </row>
    <row r="175" spans="1:1" ht="15.75" customHeight="1" x14ac:dyDescent="0.2">
      <c r="A175" s="13">
        <v>15015060</v>
      </c>
    </row>
    <row r="176" spans="1:1" ht="15.75" customHeight="1" x14ac:dyDescent="0.2">
      <c r="A176" s="13">
        <v>25021500</v>
      </c>
    </row>
    <row r="177" spans="1:1" ht="15.75" customHeight="1" x14ac:dyDescent="0.2">
      <c r="A177" s="13">
        <v>29065080</v>
      </c>
    </row>
    <row r="178" spans="1:1" ht="15.75" customHeight="1" x14ac:dyDescent="0.2">
      <c r="A178" s="13">
        <v>32035010</v>
      </c>
    </row>
    <row r="179" spans="1:1" ht="15.75" customHeight="1" x14ac:dyDescent="0.2">
      <c r="A179" s="13">
        <v>32075050</v>
      </c>
    </row>
    <row r="180" spans="1:1" ht="15.75" customHeight="1" x14ac:dyDescent="0.2">
      <c r="A180" s="13">
        <v>35015050</v>
      </c>
    </row>
    <row r="181" spans="1:1" ht="15.75" customHeight="1" x14ac:dyDescent="0.2">
      <c r="A181" s="13">
        <v>35025020</v>
      </c>
    </row>
    <row r="182" spans="1:1" ht="15.75" customHeight="1" x14ac:dyDescent="0.2">
      <c r="A182" s="13">
        <v>35035020</v>
      </c>
    </row>
    <row r="183" spans="1:1" ht="15.75" customHeight="1" x14ac:dyDescent="0.2">
      <c r="A183" s="13">
        <v>35035070</v>
      </c>
    </row>
    <row r="184" spans="1:1" ht="15.75" customHeight="1" x14ac:dyDescent="0.2">
      <c r="A184" s="13">
        <v>35045020</v>
      </c>
    </row>
    <row r="185" spans="1:1" ht="15.75" customHeight="1" x14ac:dyDescent="0.2">
      <c r="A185" s="13">
        <v>35105050</v>
      </c>
    </row>
    <row r="186" spans="1:1" ht="15.75" customHeight="1" x14ac:dyDescent="0.2">
      <c r="A186" s="13">
        <v>35125010</v>
      </c>
    </row>
    <row r="187" spans="1:1" ht="15.75" customHeight="1" x14ac:dyDescent="0.2">
      <c r="A187" s="13">
        <v>47015080</v>
      </c>
    </row>
    <row r="188" spans="1:1" ht="15.75" customHeight="1" x14ac:dyDescent="0.2">
      <c r="A188" s="13">
        <v>47015100</v>
      </c>
    </row>
    <row r="189" spans="1:1" ht="15.75" customHeight="1" x14ac:dyDescent="0.2">
      <c r="A189" s="13">
        <v>51025010</v>
      </c>
    </row>
    <row r="190" spans="1:1" ht="15.75" customHeight="1" x14ac:dyDescent="0.2">
      <c r="A190" s="13">
        <v>52045010</v>
      </c>
    </row>
    <row r="191" spans="1:1" ht="15.75" customHeight="1" x14ac:dyDescent="0.2">
      <c r="A191" s="13">
        <v>52045020</v>
      </c>
    </row>
    <row r="192" spans="1:1" ht="15.75" customHeight="1" x14ac:dyDescent="0.2">
      <c r="A192" s="13">
        <v>52045030</v>
      </c>
    </row>
    <row r="193" spans="1:1" ht="15.75" customHeight="1" x14ac:dyDescent="0.2">
      <c r="A193" s="13">
        <v>52045040</v>
      </c>
    </row>
    <row r="194" spans="1:1" ht="15.75" customHeight="1" x14ac:dyDescent="0.2">
      <c r="A194" s="13">
        <v>52045090</v>
      </c>
    </row>
    <row r="195" spans="1:1" ht="15.75" customHeight="1" x14ac:dyDescent="0.2">
      <c r="A195" s="13">
        <v>52055010</v>
      </c>
    </row>
    <row r="196" spans="1:1" ht="15.75" customHeight="1" x14ac:dyDescent="0.2">
      <c r="A196" s="13">
        <v>52055020</v>
      </c>
    </row>
    <row r="197" spans="1:1" ht="15.75" customHeight="1" x14ac:dyDescent="0.2">
      <c r="A197" s="13">
        <v>52055030</v>
      </c>
    </row>
    <row r="198" spans="1:1" ht="15.75" customHeight="1" x14ac:dyDescent="0.2">
      <c r="A198" s="13">
        <v>52055040</v>
      </c>
    </row>
    <row r="199" spans="1:1" ht="15.75" customHeight="1" x14ac:dyDescent="0.2">
      <c r="A199" s="13">
        <v>52055060</v>
      </c>
    </row>
    <row r="200" spans="1:1" ht="15.75" customHeight="1" x14ac:dyDescent="0.2">
      <c r="A200" s="13">
        <v>52055090</v>
      </c>
    </row>
    <row r="201" spans="1:1" ht="15.75" customHeight="1" x14ac:dyDescent="0.2">
      <c r="A201" s="13">
        <v>52055200</v>
      </c>
    </row>
    <row r="202" spans="1:1" ht="15.75" customHeight="1" x14ac:dyDescent="0.2">
      <c r="A202" s="13">
        <v>16015010</v>
      </c>
    </row>
    <row r="203" spans="1:1" ht="15.75" customHeight="1" x14ac:dyDescent="0.2">
      <c r="A203" s="13">
        <v>16015020</v>
      </c>
    </row>
    <row r="204" spans="1:1" ht="15.75" customHeight="1" x14ac:dyDescent="0.2">
      <c r="A204" s="13">
        <v>16015100</v>
      </c>
    </row>
    <row r="205" spans="1:1" ht="15.75" customHeight="1" x14ac:dyDescent="0.2">
      <c r="A205" s="13">
        <v>16025010</v>
      </c>
    </row>
    <row r="206" spans="1:1" ht="15.75" customHeight="1" x14ac:dyDescent="0.2">
      <c r="A206" s="13">
        <v>16025030</v>
      </c>
    </row>
    <row r="207" spans="1:1" ht="15.75" customHeight="1" x14ac:dyDescent="0.2">
      <c r="A207" s="13">
        <v>16025040</v>
      </c>
    </row>
    <row r="208" spans="1:1" ht="15.75" customHeight="1" x14ac:dyDescent="0.2">
      <c r="A208" s="13">
        <v>16055010</v>
      </c>
    </row>
    <row r="209" spans="1:1" ht="15.75" customHeight="1" x14ac:dyDescent="0.2">
      <c r="A209" s="13">
        <v>16055040</v>
      </c>
    </row>
    <row r="210" spans="1:1" ht="15.75" customHeight="1" x14ac:dyDescent="0.2">
      <c r="A210" s="13">
        <v>16055060</v>
      </c>
    </row>
    <row r="211" spans="1:1" ht="15.75" customHeight="1" x14ac:dyDescent="0.2">
      <c r="A211" s="13">
        <v>16055100</v>
      </c>
    </row>
    <row r="212" spans="1:1" ht="15.75" customHeight="1" x14ac:dyDescent="0.2">
      <c r="A212" s="13">
        <v>23195180</v>
      </c>
    </row>
    <row r="213" spans="1:1" ht="15.75" customHeight="1" x14ac:dyDescent="0.2">
      <c r="A213" s="13">
        <v>44015010</v>
      </c>
    </row>
    <row r="214" spans="1:1" ht="15.75" customHeight="1" x14ac:dyDescent="0.2">
      <c r="A214" s="13">
        <v>44015040</v>
      </c>
    </row>
    <row r="215" spans="1:1" ht="15.75" customHeight="1" x14ac:dyDescent="0.2">
      <c r="A215" s="13">
        <v>47015040</v>
      </c>
    </row>
    <row r="216" spans="1:1" ht="15.75" customHeight="1" x14ac:dyDescent="0.2">
      <c r="A216" s="13">
        <v>47015070</v>
      </c>
    </row>
    <row r="217" spans="1:1" ht="15.75" customHeight="1" x14ac:dyDescent="0.2">
      <c r="A217" s="13">
        <v>47035020</v>
      </c>
    </row>
    <row r="218" spans="1:1" ht="15.75" customHeight="1" x14ac:dyDescent="0.2">
      <c r="A218" s="13">
        <v>47045010</v>
      </c>
    </row>
    <row r="219" spans="1:1" ht="15.75" customHeight="1" x14ac:dyDescent="0.2">
      <c r="A219" s="13">
        <v>26125060</v>
      </c>
    </row>
    <row r="220" spans="1:1" ht="15.75" customHeight="1" x14ac:dyDescent="0.2">
      <c r="A220" s="13">
        <v>26135040</v>
      </c>
    </row>
    <row r="221" spans="1:1" ht="15.75" customHeight="1" x14ac:dyDescent="0.2">
      <c r="A221" s="13">
        <v>26135100</v>
      </c>
    </row>
    <row r="222" spans="1:1" ht="15.75" customHeight="1" x14ac:dyDescent="0.2">
      <c r="A222" s="13">
        <v>26145030</v>
      </c>
    </row>
    <row r="223" spans="1:1" ht="15.75" customHeight="1" x14ac:dyDescent="0.2">
      <c r="A223" s="13">
        <v>17015010</v>
      </c>
    </row>
    <row r="224" spans="1:1" ht="15.75" customHeight="1" x14ac:dyDescent="0.2">
      <c r="A224" s="13">
        <v>17025020</v>
      </c>
    </row>
    <row r="225" spans="1:1" ht="15.75" customHeight="1" x14ac:dyDescent="0.2">
      <c r="A225" s="13">
        <v>23125050</v>
      </c>
    </row>
    <row r="226" spans="1:1" ht="15.75" customHeight="1" x14ac:dyDescent="0.2">
      <c r="A226" s="13">
        <v>23125060</v>
      </c>
    </row>
    <row r="227" spans="1:1" ht="15.75" customHeight="1" x14ac:dyDescent="0.2">
      <c r="A227" s="13">
        <v>23125120</v>
      </c>
    </row>
    <row r="228" spans="1:1" ht="15.75" customHeight="1" x14ac:dyDescent="0.2">
      <c r="A228" s="13">
        <v>23145020</v>
      </c>
    </row>
    <row r="229" spans="1:1" ht="15.75" customHeight="1" x14ac:dyDescent="0.2">
      <c r="A229" s="13">
        <v>23155030</v>
      </c>
    </row>
    <row r="230" spans="1:1" ht="15.75" customHeight="1" x14ac:dyDescent="0.2">
      <c r="A230" s="13">
        <v>23155040</v>
      </c>
    </row>
    <row r="231" spans="1:1" ht="15.75" customHeight="1" x14ac:dyDescent="0.2">
      <c r="A231" s="13">
        <v>23195090</v>
      </c>
    </row>
    <row r="232" spans="1:1" ht="15.75" customHeight="1" x14ac:dyDescent="0.2">
      <c r="A232" s="13">
        <v>23195110</v>
      </c>
    </row>
    <row r="233" spans="1:1" ht="15.75" customHeight="1" x14ac:dyDescent="0.2">
      <c r="A233" s="13">
        <v>23195130</v>
      </c>
    </row>
    <row r="234" spans="1:1" ht="15.75" customHeight="1" x14ac:dyDescent="0.2">
      <c r="A234" s="13">
        <v>24015250</v>
      </c>
    </row>
    <row r="235" spans="1:1" ht="15.75" customHeight="1" x14ac:dyDescent="0.2">
      <c r="A235" s="13">
        <v>24015260</v>
      </c>
    </row>
    <row r="236" spans="1:1" ht="15.75" customHeight="1" x14ac:dyDescent="0.2">
      <c r="A236" s="13">
        <v>24015280</v>
      </c>
    </row>
    <row r="237" spans="1:1" ht="15.75" customHeight="1" x14ac:dyDescent="0.2">
      <c r="A237" s="13">
        <v>24025050</v>
      </c>
    </row>
    <row r="238" spans="1:1" ht="15.75" customHeight="1" x14ac:dyDescent="0.2">
      <c r="A238" s="13">
        <v>24035260</v>
      </c>
    </row>
    <row r="239" spans="1:1" ht="15.75" customHeight="1" x14ac:dyDescent="0.2">
      <c r="A239" s="13">
        <v>24035400</v>
      </c>
    </row>
    <row r="240" spans="1:1" ht="15.75" customHeight="1" x14ac:dyDescent="0.2">
      <c r="A240" s="13">
        <v>24055030</v>
      </c>
    </row>
    <row r="241" spans="1:1" ht="15.75" customHeight="1" x14ac:dyDescent="0.2">
      <c r="A241" s="13">
        <v>24055040</v>
      </c>
    </row>
    <row r="242" spans="1:1" ht="15.75" customHeight="1" x14ac:dyDescent="0.2">
      <c r="A242" s="13">
        <v>37015020</v>
      </c>
    </row>
    <row r="243" spans="1:1" ht="15.75" customHeight="1" x14ac:dyDescent="0.2">
      <c r="A243" s="13">
        <v>25025080</v>
      </c>
    </row>
    <row r="244" spans="1:1" ht="15.75" customHeight="1" x14ac:dyDescent="0.2">
      <c r="A244" s="13">
        <v>25025180</v>
      </c>
    </row>
    <row r="245" spans="1:1" ht="15.75" customHeight="1" x14ac:dyDescent="0.2">
      <c r="A245" s="13">
        <v>25025270</v>
      </c>
    </row>
    <row r="246" spans="1:1" ht="15.75" customHeight="1" x14ac:dyDescent="0.2">
      <c r="A246" s="13">
        <v>21135020</v>
      </c>
    </row>
    <row r="247" spans="1:1" ht="15.75" customHeight="1" x14ac:dyDescent="0.2">
      <c r="A247" s="13">
        <v>21135030</v>
      </c>
    </row>
    <row r="248" spans="1:1" ht="15.75" customHeight="1" x14ac:dyDescent="0.2">
      <c r="A248" s="13">
        <v>21165010</v>
      </c>
    </row>
    <row r="249" spans="1:1" ht="15.75" customHeight="1" x14ac:dyDescent="0.2">
      <c r="A249" s="13">
        <v>21185030</v>
      </c>
    </row>
    <row r="250" spans="1:1" ht="15.75" customHeight="1" x14ac:dyDescent="0.2">
      <c r="A250" s="13">
        <v>21185040</v>
      </c>
    </row>
    <row r="251" spans="1:1" ht="15.75" customHeight="1" x14ac:dyDescent="0.2">
      <c r="A251" s="13">
        <v>21185080</v>
      </c>
    </row>
    <row r="252" spans="1:1" ht="15.75" customHeight="1" x14ac:dyDescent="0.2">
      <c r="A252" s="13">
        <v>21215080</v>
      </c>
    </row>
    <row r="253" spans="1:1" ht="15.75" customHeight="1" x14ac:dyDescent="0.2">
      <c r="A253" s="13">
        <v>21245010</v>
      </c>
    </row>
    <row r="254" spans="1:1" ht="15.75" customHeight="1" x14ac:dyDescent="0.2">
      <c r="A254" s="13">
        <v>21245040</v>
      </c>
    </row>
    <row r="255" spans="1:1" ht="15.75" customHeight="1" x14ac:dyDescent="0.2">
      <c r="A255" s="13">
        <v>21245140</v>
      </c>
    </row>
    <row r="256" spans="1:1" ht="15.75" customHeight="1" x14ac:dyDescent="0.2">
      <c r="A256" s="13">
        <v>21255080</v>
      </c>
    </row>
    <row r="257" spans="1:1" ht="15.75" customHeight="1" x14ac:dyDescent="0.2">
      <c r="A257" s="13">
        <v>21255090</v>
      </c>
    </row>
    <row r="258" spans="1:1" ht="15.75" customHeight="1" x14ac:dyDescent="0.2">
      <c r="A258" s="13">
        <v>21255120</v>
      </c>
    </row>
    <row r="259" spans="1:1" ht="15.75" customHeight="1" x14ac:dyDescent="0.2">
      <c r="A259" s="13">
        <v>21255140</v>
      </c>
    </row>
    <row r="260" spans="1:1" ht="15.75" customHeight="1" x14ac:dyDescent="0.2">
      <c r="A260" s="13">
        <v>22015020</v>
      </c>
    </row>
    <row r="261" spans="1:1" ht="15.75" customHeight="1" x14ac:dyDescent="0.2">
      <c r="A261" s="13">
        <v>22045010</v>
      </c>
    </row>
    <row r="262" spans="1:1" ht="15.75" customHeight="1" x14ac:dyDescent="0.2">
      <c r="A262" s="13">
        <v>22055020</v>
      </c>
    </row>
    <row r="263" spans="1:1" ht="15.75" customHeight="1" x14ac:dyDescent="0.2">
      <c r="A263" s="13">
        <v>22065040</v>
      </c>
    </row>
    <row r="264" spans="1:1" ht="15.75" customHeight="1" x14ac:dyDescent="0.2">
      <c r="A264" s="13">
        <v>22075030</v>
      </c>
    </row>
    <row r="265" spans="1:1" ht="15.75" customHeight="1" x14ac:dyDescent="0.2">
      <c r="A265" s="13">
        <v>23025040</v>
      </c>
    </row>
    <row r="266" spans="1:1" ht="15.75" customHeight="1" x14ac:dyDescent="0.2">
      <c r="A266" s="13">
        <v>26055070</v>
      </c>
    </row>
    <row r="267" spans="1:1" ht="15.75" customHeight="1" x14ac:dyDescent="0.2">
      <c r="A267" s="13">
        <v>26055110</v>
      </c>
    </row>
    <row r="268" spans="1:1" ht="15.75" customHeight="1" x14ac:dyDescent="0.2">
      <c r="A268" s="13">
        <v>26075010</v>
      </c>
    </row>
    <row r="269" spans="1:1" ht="15.75" customHeight="1" x14ac:dyDescent="0.2">
      <c r="A269" s="13">
        <v>26075040</v>
      </c>
    </row>
    <row r="270" spans="1:1" ht="15.75" customHeight="1" x14ac:dyDescent="0.2">
      <c r="A270" s="13">
        <v>26075080</v>
      </c>
    </row>
    <row r="271" spans="1:1" ht="15.75" customHeight="1" x14ac:dyDescent="0.2">
      <c r="A271" s="13">
        <v>26095230</v>
      </c>
    </row>
    <row r="272" spans="1:1" ht="15.75" customHeight="1" x14ac:dyDescent="0.2">
      <c r="A272" s="13">
        <v>26105110</v>
      </c>
    </row>
    <row r="273" spans="1:1" ht="15.75" customHeight="1" x14ac:dyDescent="0.2">
      <c r="A273" s="13">
        <v>26105140</v>
      </c>
    </row>
    <row r="274" spans="1:1" ht="15.75" customHeight="1" x14ac:dyDescent="0.2">
      <c r="A274" s="13">
        <v>26105150</v>
      </c>
    </row>
    <row r="275" spans="1:1" ht="15.75" customHeight="1" x14ac:dyDescent="0.2">
      <c r="A275" s="13">
        <v>26105230</v>
      </c>
    </row>
    <row r="276" spans="1:1" ht="15.75" customHeight="1" x14ac:dyDescent="0.2">
      <c r="A276" s="13">
        <v>26125130</v>
      </c>
    </row>
    <row r="277" spans="1:1" ht="15.75" customHeight="1" x14ac:dyDescent="0.2">
      <c r="A277" s="13">
        <v>42075010</v>
      </c>
    </row>
    <row r="278" spans="1:1" ht="15.75" customHeight="1" x14ac:dyDescent="0.2">
      <c r="A278" s="13">
        <v>33055010</v>
      </c>
    </row>
    <row r="279" spans="1:1" ht="15.75" customHeight="1" x14ac:dyDescent="0.2">
      <c r="A279" s="13">
        <v>34015010</v>
      </c>
    </row>
    <row r="280" spans="1:1" ht="15.75" customHeight="1" x14ac:dyDescent="0.2">
      <c r="A280" s="13">
        <v>38015030</v>
      </c>
    </row>
  </sheetData>
  <conditionalFormatting sqref="C3:N3 C5:N5">
    <cfRule type="containsErrors" dxfId="12" priority="3">
      <formula>ISERROR(C3)</formula>
    </cfRule>
  </conditionalFormatting>
  <conditionalFormatting sqref="C6:N6">
    <cfRule type="containsErrors" dxfId="11" priority="1">
      <formula>ISERROR(C6)</formula>
    </cfRule>
  </conditionalFormatting>
  <conditionalFormatting sqref="C4:N4">
    <cfRule type="containsErrors" dxfId="10" priority="2">
      <formula>ISERROR(C4)</formula>
    </cfRule>
  </conditionalFormatting>
  <dataValidations count="1">
    <dataValidation type="list" allowBlank="1" showInputMessage="1" showErrorMessage="1" sqref="P2">
      <formula1>$A$1:$A$280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J274"/>
  <sheetViews>
    <sheetView topLeftCell="Q1" zoomScale="85" zoomScaleNormal="85" workbookViewId="0">
      <pane xSplit="1" topLeftCell="R1" activePane="topRight" state="frozen"/>
      <selection activeCell="AI2" sqref="AI2"/>
      <selection pane="topRight" activeCell="AI2" sqref="AI2"/>
    </sheetView>
  </sheetViews>
  <sheetFormatPr baseColWidth="10" defaultColWidth="10.625" defaultRowHeight="15.75" customHeight="1" x14ac:dyDescent="0.2"/>
  <cols>
    <col min="1" max="1" width="10.625" style="13" hidden="1" customWidth="1"/>
    <col min="2" max="2" width="12.625" style="9" customWidth="1"/>
    <col min="3" max="16" width="6.625" style="9" customWidth="1"/>
    <col min="17" max="17" width="2.625" style="66" customWidth="1"/>
    <col min="18" max="18" width="12.625" style="66" customWidth="1"/>
    <col min="19" max="19" width="50.625" style="67" customWidth="1"/>
    <col min="20" max="20" width="2.625" style="66" customWidth="1"/>
    <col min="21" max="21" width="12.625" style="66" customWidth="1"/>
    <col min="22" max="22" width="2.625" style="66" customWidth="1"/>
    <col min="23" max="23" width="147.625" style="68" customWidth="1"/>
    <col min="24" max="24" width="2.625" style="66" customWidth="1"/>
    <col min="25" max="25" width="12.625" style="66" customWidth="1"/>
    <col min="26" max="26" width="2.625" style="66" customWidth="1"/>
    <col min="27" max="27" width="118.125" style="68" customWidth="1"/>
    <col min="28" max="28" width="2.625" style="66" customWidth="1"/>
    <col min="29" max="29" width="12.625" style="66" customWidth="1"/>
    <col min="30" max="30" width="2.625" style="66" customWidth="1"/>
    <col min="31" max="31" width="88.5" style="68" customWidth="1"/>
    <col min="32" max="32" width="2.625" style="66" customWidth="1"/>
    <col min="33" max="33" width="12.625" style="66" customWidth="1"/>
    <col min="34" max="34" width="2.625" style="66" customWidth="1"/>
    <col min="35" max="35" width="59" style="68" customWidth="1"/>
    <col min="36" max="16384" width="10.625" style="66"/>
  </cols>
  <sheetData>
    <row r="1" spans="1:36" ht="15.75" customHeight="1" thickBot="1" x14ac:dyDescent="0.25">
      <c r="A1" s="13">
        <v>47075010</v>
      </c>
      <c r="C1" s="11" t="s">
        <v>407</v>
      </c>
      <c r="D1" s="21" t="s">
        <v>406</v>
      </c>
      <c r="E1" s="19" t="s">
        <v>408</v>
      </c>
      <c r="F1" s="17" t="s">
        <v>405</v>
      </c>
      <c r="G1" s="7" t="s">
        <v>409</v>
      </c>
      <c r="H1" s="23">
        <v>-2</v>
      </c>
      <c r="I1" s="23">
        <v>-1.5</v>
      </c>
      <c r="J1" s="23">
        <v>-1</v>
      </c>
      <c r="K1" s="23">
        <v>-0.5</v>
      </c>
      <c r="L1" s="23">
        <v>0.5</v>
      </c>
      <c r="M1" s="23">
        <v>1</v>
      </c>
      <c r="N1" s="23">
        <v>1.5</v>
      </c>
      <c r="O1" s="23">
        <v>2</v>
      </c>
      <c r="Q1" s="90"/>
      <c r="R1" s="26">
        <v>1</v>
      </c>
      <c r="S1" s="91" t="s">
        <v>412</v>
      </c>
      <c r="T1" s="92"/>
      <c r="U1" s="92"/>
      <c r="V1" s="92"/>
      <c r="W1" s="91" t="s">
        <v>487</v>
      </c>
      <c r="X1" s="92"/>
      <c r="Y1" s="92"/>
      <c r="Z1" s="92"/>
      <c r="AA1" s="91" t="s">
        <v>486</v>
      </c>
      <c r="AB1" s="92"/>
      <c r="AC1" s="92"/>
      <c r="AD1" s="92"/>
      <c r="AE1" s="91" t="s">
        <v>488</v>
      </c>
      <c r="AF1" s="92"/>
      <c r="AG1" s="92"/>
      <c r="AH1" s="92"/>
      <c r="AI1" s="91" t="s">
        <v>489</v>
      </c>
      <c r="AJ1" s="92"/>
    </row>
    <row r="2" spans="1:36" ht="15.75" customHeight="1" thickBot="1" x14ac:dyDescent="0.25">
      <c r="A2" s="13">
        <v>48015010</v>
      </c>
      <c r="B2" s="14">
        <f>+R2</f>
        <v>26185020</v>
      </c>
      <c r="C2" s="12">
        <f>+IF(ISBLANK(+VLOOKUP($B2,TMIN_2019!$A$2:$QD$486,386+R$1,FALSE))=FALSE,VLOOKUP($B2,TMIN_2019!$A$2:$QD$486,386+R$1,FALSE),NA())</f>
        <v>9.242857142857142</v>
      </c>
      <c r="D2" s="22">
        <f>+IF(ISBLANK(+VLOOKUP($B2,TMIN_2019!$A$2:$QD$486,398+R$1,FALSE))=FALSE,VLOOKUP($B2,TMIN_2019!$A$2:$QD$486,398+R$1,FALSE),NA())</f>
        <v>9.9045454545454543</v>
      </c>
      <c r="E2" s="20">
        <f>+IF(ISBLANK(+VLOOKUP($B2,TMIN_2019!$A$2:$QD$486,434+R$1,FALSE))=FALSE,VLOOKUP($B2,TMIN_2019!$A$2:$QD$486,434+R$1,FALSE),NA())</f>
        <v>6</v>
      </c>
      <c r="F2" s="18">
        <f>+IF(ISBLANK(+VLOOKUP($B2,TMIN_2019!$A$2:$QD$486,422+R$1,FALSE))=FALSE,VLOOKUP($B2,TMIN_2019!$A$2:$QD$486,422+R$1,FALSE),NA())</f>
        <v>3.8</v>
      </c>
      <c r="G2" s="10">
        <f>+IF(ISBLANK(+VLOOKUP($B2,TMIN_2019!$A$2:$QD$486,410+R$1,FALSE))=FALSE,VLOOKUP($B2,TMIN_2019!$A$2:$QD$486,410+R$1,FALSE),NA())</f>
        <v>-0.66168831168831233</v>
      </c>
      <c r="H2" s="64" t="str">
        <f>+IF(ISERROR(IF($G2&lt;H$1,$G2,""))=FALSE,IF($G2&lt;H$1,$G2,""),"")</f>
        <v/>
      </c>
      <c r="I2" s="64" t="str">
        <f t="shared" ref="I2:K2" si="0">+IF(ISERROR(IF(AND($G2&gt;=H$1,$G2&lt;I$1),$G2,""))=FALSE,IF(AND($G2&gt;=H$1,$G2&lt;I$1),$G2,""),"")</f>
        <v/>
      </c>
      <c r="J2" s="64" t="str">
        <f t="shared" si="0"/>
        <v/>
      </c>
      <c r="K2" s="64">
        <f t="shared" si="0"/>
        <v>-0.66168831168831233</v>
      </c>
      <c r="L2" s="64" t="str">
        <f>+IF(ISERROR(IF(AND($G2&gt;=K$1,$G2&lt;=L$1),$G2,""))=FALSE,IF(AND($G2&gt;=K$1,$G2&lt;=L$1),$G2,""),"")</f>
        <v/>
      </c>
      <c r="M2" s="64" t="str">
        <f t="shared" ref="M2:O2" si="1">+IF(ISERROR(IF(AND($G2&gt;L$1,$G2&lt;=M$1),$G2,""))=FALSE,IF(AND($G2&gt;L$1,$G2&lt;=M$1),$G2,""),"")</f>
        <v/>
      </c>
      <c r="N2" s="64" t="str">
        <f t="shared" si="1"/>
        <v/>
      </c>
      <c r="O2" s="64" t="str">
        <f t="shared" si="1"/>
        <v/>
      </c>
      <c r="P2" s="64" t="str">
        <f>+IF(ISERROR(IF($G2&gt;O$1,$G2,""))=FALSE,IF($G2&gt;O$1,$G2,""),"")</f>
        <v/>
      </c>
      <c r="Q2" s="90"/>
      <c r="R2" s="25">
        <v>26185020</v>
      </c>
      <c r="S2" s="93" t="str">
        <f>+CONCATENATE(VLOOKUP($R2,TMIN_2019!$A$2:$QD$486,6,FALSE))</f>
        <v>LA UNIÓN</v>
      </c>
      <c r="T2" s="92"/>
      <c r="U2" s="87">
        <f t="array" ref="U2">+IF((ROUNDUP(MAX(IF(ISERROR($C$2:$D$26)=FALSE,$C$2:$D$26,"")),0))-MAX(IF(ISERROR($C$2:$D$26)=FALSE,$C$2:$D$26,""))&gt;0.5,(ROUNDUP(MAX(IF(ISERROR($C$2:$D$26)=FALSE,$C$2:$D$26,"")),0)),(ROUNDUP(MAX(IF(ISERROR($C$2:$D$26)=FALSE,$C$2:$D$26,"")),0))+1)</f>
        <v>15</v>
      </c>
      <c r="V2" s="92"/>
      <c r="W2" s="85" t="str">
        <f>+CONCATENATE(UPPER(TEXT(DATE(2015,$R$1,1),"mmmm"))," DE 2016 | ",$S$1)</f>
        <v>ENERO DE 2016 | DEPARTAMENTO / REGIÓN / ZONA</v>
      </c>
      <c r="X2" s="92"/>
      <c r="Y2" s="87">
        <f t="array" ref="Y2">+IF((ROUNDUP(MAX(IF(ISERROR($C$2:$D$21)=FALSE,$C$2:$D$21,"")),0))-MAX(IF(ISERROR($C$2:$D$21)=FALSE,$C$2:$D$21,""))&gt;0.5,(ROUNDUP(MAX(IF(ISERROR($C$2:$D$21)=FALSE,$C$2:$D$21,"")),0)),(ROUNDUP(MAX(IF(ISERROR($C$2:$D$21)=FALSE,$C$2:$D$21,"")),0))+1)</f>
        <v>15</v>
      </c>
      <c r="Z2" s="92"/>
      <c r="AA2" s="85" t="str">
        <f>+W2</f>
        <v>ENERO DE 2016 | DEPARTAMENTO / REGIÓN / ZONA</v>
      </c>
      <c r="AB2" s="92"/>
      <c r="AC2" s="87">
        <f t="array" ref="AC2">+IF((ROUNDUP(MAX(IF(ISERROR($C$2:$D$16)=FALSE,$C$2:$D$16,"")),0))-MAX(IF(ISERROR($C$2:$D$16)=FALSE,$C$2:$D$16,""))&gt;0.5,(ROUNDUP(MAX(IF(ISERROR($C$2:$D$16)=FALSE,$C$2:$D$16,"")),0)),(ROUNDUP(MAX(IF(ISERROR($C$2:$D$16)=FALSE,$C$2:$D$16,"")),0))+1)</f>
        <v>15</v>
      </c>
      <c r="AD2" s="92"/>
      <c r="AE2" s="85" t="str">
        <f>+W2</f>
        <v>ENERO DE 2016 | DEPARTAMENTO / REGIÓN / ZONA</v>
      </c>
      <c r="AF2" s="92"/>
      <c r="AG2" s="87">
        <f t="array" ref="AG2">+IF((ROUNDUP(MAX(IF(ISERROR($C$2:$D$11)=FALSE,$C$2:$D$11,"")),0))-MAX(IF(ISERROR($C$2:$D$11)=FALSE,$C$2:$D$11,""))&gt;0.5,(ROUNDUP(MAX(IF(ISERROR($C$2:$D$11)=FALSE,$C$2:$D$11,"")),0)),(ROUNDUP(MAX(IF(ISERROR($C$2:$D$11)=FALSE,$C$2:$D$11,"")),0))+1)</f>
        <v>12</v>
      </c>
      <c r="AH2" s="92"/>
      <c r="AI2" s="85" t="str">
        <f>+W2</f>
        <v>ENERO DE 2016 | DEPARTAMENTO / REGIÓN / ZONA</v>
      </c>
      <c r="AJ2" s="92"/>
    </row>
    <row r="3" spans="1:36" ht="15.75" customHeight="1" thickBot="1" x14ac:dyDescent="0.25">
      <c r="A3" s="13">
        <v>11115020</v>
      </c>
      <c r="B3" s="14">
        <f t="shared" ref="B3:B26" si="2">+R3</f>
        <v>21205580</v>
      </c>
      <c r="C3" s="12" t="e">
        <f>+IF(ISBLANK(+VLOOKUP($B3,TMIN_2019!$A$2:$QD$486,386+R$1,FALSE))=FALSE,VLOOKUP($B3,TMIN_2019!$A$2:$QD$486,386+R$1,FALSE),NA())</f>
        <v>#N/A</v>
      </c>
      <c r="D3" s="22">
        <f>+IF(ISBLANK(+VLOOKUP($B3,TMIN_2019!$A$2:$QD$486,398+R$1,FALSE))=FALSE,VLOOKUP($B3,TMIN_2019!$A$2:$QD$486,398+R$1,FALSE),NA())</f>
        <v>7.9249999999999998</v>
      </c>
      <c r="E3" s="20" t="e">
        <f>+IF(ISBLANK(+VLOOKUP($B3,TMIN_2019!$A$2:$QD$486,434+R$1,FALSE))=FALSE,VLOOKUP($B3,TMIN_2019!$A$2:$QD$486,434+R$1,FALSE),NA())</f>
        <v>#N/A</v>
      </c>
      <c r="F3" s="18">
        <f>+IF(ISBLANK(+VLOOKUP($B3,TMIN_2019!$A$2:$QD$486,422+R$1,FALSE))=FALSE,VLOOKUP($B3,TMIN_2019!$A$2:$QD$486,422+R$1,FALSE),NA())</f>
        <v>3</v>
      </c>
      <c r="G3" s="10" t="e">
        <f>+IF(ISBLANK(+VLOOKUP($B3,TMIN_2019!$A$2:$QD$486,410+R$1,FALSE))=FALSE,VLOOKUP($B3,TMIN_2019!$A$2:$QD$486,410+R$1,FALSE),NA())</f>
        <v>#N/A</v>
      </c>
      <c r="H3" s="64" t="str">
        <f t="shared" ref="H3:H26" si="3">+IF(ISERROR(IF($G3&lt;H$1,$G3,""))=FALSE,IF($G3&lt;H$1,$G3,""),"")</f>
        <v/>
      </c>
      <c r="I3" s="64" t="str">
        <f t="shared" ref="I3:I26" si="4">+IF(ISERROR(IF(AND($G3&gt;=H$1,$G3&lt;I$1),$G3,""))=FALSE,IF(AND($G3&gt;=H$1,$G3&lt;I$1),$G3,""),"")</f>
        <v/>
      </c>
      <c r="J3" s="64" t="str">
        <f t="shared" ref="J3:J26" si="5">+IF(ISERROR(IF(AND($G3&gt;=I$1,$G3&lt;J$1),$G3,""))=FALSE,IF(AND($G3&gt;=I$1,$G3&lt;J$1),$G3,""),"")</f>
        <v/>
      </c>
      <c r="K3" s="64" t="str">
        <f t="shared" ref="K3:K26" si="6">+IF(ISERROR(IF(AND($G3&gt;=J$1,$G3&lt;K$1),$G3,""))=FALSE,IF(AND($G3&gt;=J$1,$G3&lt;K$1),$G3,""),"")</f>
        <v/>
      </c>
      <c r="L3" s="64" t="str">
        <f t="shared" ref="L3:L26" si="7">+IF(ISERROR(IF(AND($G3&gt;=K$1,$G3&lt;=L$1),$G3,""))=FALSE,IF(AND($G3&gt;=K$1,$G3&lt;=L$1),$G3,""),"")</f>
        <v/>
      </c>
      <c r="M3" s="64" t="str">
        <f t="shared" ref="M3:M26" si="8">+IF(ISERROR(IF(AND($G3&gt;L$1,$G3&lt;=M$1),$G3,""))=FALSE,IF(AND($G3&gt;L$1,$G3&lt;=M$1),$G3,""),"")</f>
        <v/>
      </c>
      <c r="N3" s="64" t="str">
        <f t="shared" ref="N3:N26" si="9">+IF(ISERROR(IF(AND($G3&gt;M$1,$G3&lt;=N$1),$G3,""))=FALSE,IF(AND($G3&gt;M$1,$G3&lt;=N$1),$G3,""),"")</f>
        <v/>
      </c>
      <c r="O3" s="64" t="str">
        <f t="shared" ref="O3:O26" si="10">+IF(ISERROR(IF(AND($G3&gt;N$1,$G3&lt;=O$1),$G3,""))=FALSE,IF(AND($G3&gt;N$1,$G3&lt;=O$1),$G3,""),"")</f>
        <v/>
      </c>
      <c r="P3" s="64" t="str">
        <f t="shared" ref="P3:P26" si="11">+IF(ISERROR(IF($G3&gt;O$1,$G3,""))=FALSE,IF($G3&gt;O$1,$G3,""),"")</f>
        <v/>
      </c>
      <c r="Q3" s="90"/>
      <c r="R3" s="25">
        <v>21205580</v>
      </c>
      <c r="S3" s="93" t="str">
        <f>+CONCATENATE(VLOOKUP($R3,TMIN_2019!$A$2:$QD$486,6,FALSE))</f>
        <v>SANTAFÉ</v>
      </c>
      <c r="T3" s="94"/>
      <c r="U3" s="88">
        <f t="array" ref="U3">+IF(MIN(IF(ISERROR($C$2:$D$26)=FALSE,$C$2:$D$26,""))-(ROUNDDOWN(MIN(IF(ISERROR($C$2:$D$26)=FALSE,$C$2:$D$26,"")),0))&gt;0.5,(ROUNDDOWN(MIN(IF(ISERROR($C$2:$D$26)=FALSE,$C$2:$D$26,"")),0)),(ROUNDDOWN(MIN(IF(ISERROR($C$2:$D$26)=FALSE,$C$2:$D$26,"")),0))-1)-2</f>
        <v>2</v>
      </c>
      <c r="V3" s="94"/>
      <c r="W3" s="95"/>
      <c r="X3" s="94"/>
      <c r="Y3" s="88">
        <f t="array" ref="Y3">+IF(MIN(IF(ISERROR($C$2:$D$21)=FALSE,$C$2:$D$21,""))-(ROUNDDOWN(MIN(IF(ISERROR($C$2:$D$21)=FALSE,$C$2:$D$21,"")),0))&gt;0.5,(ROUNDDOWN(MIN(IF(ISERROR($C$2:$D$21)=FALSE,$C$2:$D$21,"")),0)),(ROUNDDOWN(MIN(IF(ISERROR($C$2:$D$21)=FALSE,$C$2:$D$21,"")),0))-1)-2</f>
        <v>2</v>
      </c>
      <c r="Z3" s="94"/>
      <c r="AA3" s="95"/>
      <c r="AB3" s="94"/>
      <c r="AC3" s="88">
        <f t="array" ref="AC3">+IF(MIN(IF(ISERROR($C$2:$D$16)=FALSE,$C$2:$D$16,""))-(ROUNDDOWN(MIN(IF(ISERROR($C$2:$D$16)=FALSE,$C$2:$D$16,"")),0))&gt;0.5,(ROUNDDOWN(MIN(IF(ISERROR($C$2:$D$16)=FALSE,$C$2:$D$16,"")),0)),(ROUNDDOWN(MIN(IF(ISERROR($C$2:$D$16)=FALSE,$C$2:$D$16,"")),0))-1)-2</f>
        <v>2</v>
      </c>
      <c r="AD3" s="94"/>
      <c r="AE3" s="95"/>
      <c r="AF3" s="94"/>
      <c r="AG3" s="88">
        <f t="array" ref="AG3">+IF(MIN(IF(ISERROR($C$2:$D$11)=FALSE,$C$2:$D$11,""))-(ROUNDDOWN(MIN(IF(ISERROR($C$2:$D$11)=FALSE,$C$2:$D$11,"")),0))&gt;0.5,(ROUNDDOWN(MIN(IF(ISERROR($C$2:$D$11)=FALSE,$C$2:$D$11,"")),0)),(ROUNDDOWN(MIN(IF(ISERROR($C$2:$D$11)=FALSE,$C$2:$D$11,"")),0))-1)-2</f>
        <v>3</v>
      </c>
      <c r="AH3" s="94"/>
      <c r="AI3" s="95"/>
      <c r="AJ3" s="92"/>
    </row>
    <row r="4" spans="1:36" ht="15.75" customHeight="1" thickBot="1" x14ac:dyDescent="0.25">
      <c r="A4" s="13">
        <v>12015020</v>
      </c>
      <c r="B4" s="14">
        <f t="shared" si="2"/>
        <v>21205710</v>
      </c>
      <c r="C4" s="12" t="e">
        <f>+IF(ISBLANK(+VLOOKUP($B4,TMIN_2019!$A$2:$QD$486,386+R$1,FALSE))=FALSE,VLOOKUP($B4,TMIN_2019!$A$2:$QD$486,386+R$1,FALSE),NA())</f>
        <v>#N/A</v>
      </c>
      <c r="D4" s="22">
        <f>+IF(ISBLANK(+VLOOKUP($B4,TMIN_2019!$A$2:$QD$486,398+R$1,FALSE))=FALSE,VLOOKUP($B4,TMIN_2019!$A$2:$QD$486,398+R$1,FALSE),NA())</f>
        <v>7.5263157894736858</v>
      </c>
      <c r="E4" s="20" t="e">
        <f>+IF(ISBLANK(+VLOOKUP($B4,TMIN_2019!$A$2:$QD$486,434+R$1,FALSE))=FALSE,VLOOKUP($B4,TMIN_2019!$A$2:$QD$486,434+R$1,FALSE),NA())</f>
        <v>#N/A</v>
      </c>
      <c r="F4" s="18">
        <f>+IF(ISBLANK(+VLOOKUP($B4,TMIN_2019!$A$2:$QD$486,422+R$1,FALSE))=FALSE,VLOOKUP($B4,TMIN_2019!$A$2:$QD$486,422+R$1,FALSE),NA())</f>
        <v>0.6</v>
      </c>
      <c r="G4" s="10" t="e">
        <f>+IF(ISBLANK(+VLOOKUP($B4,TMIN_2019!$A$2:$QD$486,410+R$1,FALSE))=FALSE,VLOOKUP($B4,TMIN_2019!$A$2:$QD$486,410+R$1,FALSE),NA())</f>
        <v>#N/A</v>
      </c>
      <c r="H4" s="64" t="str">
        <f t="shared" si="3"/>
        <v/>
      </c>
      <c r="I4" s="64" t="str">
        <f t="shared" si="4"/>
        <v/>
      </c>
      <c r="J4" s="64" t="str">
        <f t="shared" si="5"/>
        <v/>
      </c>
      <c r="K4" s="64" t="str">
        <f t="shared" si="6"/>
        <v/>
      </c>
      <c r="L4" s="64" t="str">
        <f t="shared" si="7"/>
        <v/>
      </c>
      <c r="M4" s="64" t="str">
        <f t="shared" si="8"/>
        <v/>
      </c>
      <c r="N4" s="64" t="str">
        <f t="shared" si="9"/>
        <v/>
      </c>
      <c r="O4" s="64" t="str">
        <f t="shared" si="10"/>
        <v/>
      </c>
      <c r="P4" s="64" t="str">
        <f t="shared" si="11"/>
        <v/>
      </c>
      <c r="Q4" s="90"/>
      <c r="R4" s="25">
        <v>21205710</v>
      </c>
      <c r="S4" s="93" t="str">
        <f>+CONCATENATE(VLOOKUP($R4,TMIN_2019!$A$2:$QD$486,6,FALSE))</f>
        <v>BARRIOS UNIDOS</v>
      </c>
      <c r="T4" s="94"/>
      <c r="U4" s="92"/>
      <c r="V4" s="94"/>
      <c r="W4" s="95"/>
      <c r="X4" s="94"/>
      <c r="Y4" s="92"/>
      <c r="Z4" s="94"/>
      <c r="AA4" s="95"/>
      <c r="AB4" s="94"/>
      <c r="AC4" s="92"/>
      <c r="AD4" s="94"/>
      <c r="AE4" s="95"/>
      <c r="AF4" s="94"/>
      <c r="AG4" s="92"/>
      <c r="AH4" s="94"/>
      <c r="AI4" s="95"/>
      <c r="AJ4" s="92"/>
    </row>
    <row r="5" spans="1:36" ht="15.75" customHeight="1" thickBot="1" x14ac:dyDescent="0.25">
      <c r="A5" s="13">
        <v>12015070</v>
      </c>
      <c r="B5" s="14">
        <f t="shared" si="2"/>
        <v>21205790</v>
      </c>
      <c r="C5" s="12">
        <f>+IF(ISBLANK(+VLOOKUP($B5,TMIN_2019!$A$2:$QD$486,386+R$1,FALSE))=FALSE,VLOOKUP($B5,TMIN_2019!$A$2:$QD$486,386+R$1,FALSE),NA())</f>
        <v>7.9387096774193555</v>
      </c>
      <c r="D5" s="22">
        <f>+IF(ISBLANK(+VLOOKUP($B5,TMIN_2019!$A$2:$QD$486,398+R$1,FALSE))=FALSE,VLOOKUP($B5,TMIN_2019!$A$2:$QD$486,398+R$1,FALSE),NA())</f>
        <v>5.9620689655172425</v>
      </c>
      <c r="E5" s="20">
        <f>+IF(ISBLANK(+VLOOKUP($B5,TMIN_2019!$A$2:$QD$486,434+R$1,FALSE))=FALSE,VLOOKUP($B5,TMIN_2019!$A$2:$QD$486,434+R$1,FALSE),NA())</f>
        <v>2.2999999999999998</v>
      </c>
      <c r="F5" s="18">
        <f>+IF(ISBLANK(+VLOOKUP($B5,TMIN_2019!$A$2:$QD$486,422+R$1,FALSE))=FALSE,VLOOKUP($B5,TMIN_2019!$A$2:$QD$486,422+R$1,FALSE),NA())</f>
        <v>-3</v>
      </c>
      <c r="G5" s="10">
        <f>+IF(ISBLANK(+VLOOKUP($B5,TMIN_2019!$A$2:$QD$486,410+R$1,FALSE))=FALSE,VLOOKUP($B5,TMIN_2019!$A$2:$QD$486,410+R$1,FALSE),NA())</f>
        <v>1.976640711902113</v>
      </c>
      <c r="H5" s="64" t="str">
        <f t="shared" si="3"/>
        <v/>
      </c>
      <c r="I5" s="64" t="str">
        <f t="shared" si="4"/>
        <v/>
      </c>
      <c r="J5" s="64" t="str">
        <f t="shared" si="5"/>
        <v/>
      </c>
      <c r="K5" s="64" t="str">
        <f t="shared" si="6"/>
        <v/>
      </c>
      <c r="L5" s="64" t="str">
        <f t="shared" si="7"/>
        <v/>
      </c>
      <c r="M5" s="64" t="str">
        <f t="shared" si="8"/>
        <v/>
      </c>
      <c r="N5" s="64" t="str">
        <f t="shared" si="9"/>
        <v/>
      </c>
      <c r="O5" s="64">
        <f t="shared" si="10"/>
        <v>1.976640711902113</v>
      </c>
      <c r="P5" s="64" t="str">
        <f t="shared" si="11"/>
        <v/>
      </c>
      <c r="Q5" s="90"/>
      <c r="R5" s="25">
        <v>21205790</v>
      </c>
      <c r="S5" s="93" t="str">
        <f>+CONCATENATE(VLOOKUP($R5,TMIN_2019!$A$2:$QD$486,6,FALSE))</f>
        <v>BOGOTÁ</v>
      </c>
      <c r="T5" s="94"/>
      <c r="U5" s="94"/>
      <c r="V5" s="94"/>
      <c r="W5" s="95"/>
      <c r="X5" s="94"/>
      <c r="Y5" s="94"/>
      <c r="Z5" s="94"/>
      <c r="AA5" s="95"/>
      <c r="AB5" s="94"/>
      <c r="AC5" s="94"/>
      <c r="AD5" s="94"/>
      <c r="AE5" s="95"/>
      <c r="AF5" s="94"/>
      <c r="AG5" s="94"/>
      <c r="AH5" s="94"/>
      <c r="AI5" s="95"/>
      <c r="AJ5" s="92"/>
    </row>
    <row r="6" spans="1:36" ht="15.75" customHeight="1" thickBot="1" x14ac:dyDescent="0.25">
      <c r="A6" s="13">
        <v>12045010</v>
      </c>
      <c r="B6" s="14">
        <f t="shared" si="2"/>
        <v>21206220</v>
      </c>
      <c r="C6" s="12" t="e">
        <f>+IF(ISBLANK(+VLOOKUP($B6,TMIN_2019!$A$2:$QD$486,386+R$1,FALSE))=FALSE,VLOOKUP($B6,TMIN_2019!$A$2:$QD$486,386+R$1,FALSE),NA())</f>
        <v>#N/A</v>
      </c>
      <c r="D6" s="22">
        <f>+IF(ISBLANK(+VLOOKUP($B6,TMIN_2019!$A$2:$QD$486,398+R$1,FALSE))=FALSE,VLOOKUP($B6,TMIN_2019!$A$2:$QD$486,398+R$1,FALSE),NA())</f>
        <v>7.8428571428571425</v>
      </c>
      <c r="E6" s="20" t="e">
        <f>+IF(ISBLANK(+VLOOKUP($B6,TMIN_2019!$A$2:$QD$486,434+R$1,FALSE))=FALSE,VLOOKUP($B6,TMIN_2019!$A$2:$QD$486,434+R$1,FALSE),NA())</f>
        <v>#N/A</v>
      </c>
      <c r="F6" s="18">
        <f>+IF(ISBLANK(+VLOOKUP($B6,TMIN_2019!$A$2:$QD$486,422+R$1,FALSE))=FALSE,VLOOKUP($B6,TMIN_2019!$A$2:$QD$486,422+R$1,FALSE),NA())</f>
        <v>0.8</v>
      </c>
      <c r="G6" s="10" t="e">
        <f>+IF(ISBLANK(+VLOOKUP($B6,TMIN_2019!$A$2:$QD$486,410+R$1,FALSE))=FALSE,VLOOKUP($B6,TMIN_2019!$A$2:$QD$486,410+R$1,FALSE),NA())</f>
        <v>#N/A</v>
      </c>
      <c r="H6" s="64" t="str">
        <f t="shared" si="3"/>
        <v/>
      </c>
      <c r="I6" s="64" t="str">
        <f t="shared" si="4"/>
        <v/>
      </c>
      <c r="J6" s="64" t="str">
        <f t="shared" si="5"/>
        <v/>
      </c>
      <c r="K6" s="64" t="str">
        <f t="shared" si="6"/>
        <v/>
      </c>
      <c r="L6" s="64" t="str">
        <f t="shared" si="7"/>
        <v/>
      </c>
      <c r="M6" s="64" t="str">
        <f t="shared" si="8"/>
        <v/>
      </c>
      <c r="N6" s="64" t="str">
        <f t="shared" si="9"/>
        <v/>
      </c>
      <c r="O6" s="64" t="str">
        <f t="shared" si="10"/>
        <v/>
      </c>
      <c r="P6" s="64" t="str">
        <f t="shared" si="11"/>
        <v/>
      </c>
      <c r="Q6" s="90"/>
      <c r="R6" s="25">
        <v>21206220</v>
      </c>
      <c r="S6" s="93" t="str">
        <f>+CONCATENATE(VLOOKUP($R6,TMIN_2019!$A$2:$QD$486,6,FALSE))</f>
        <v>TEUSAQUILLO</v>
      </c>
      <c r="T6" s="94"/>
      <c r="U6" s="94"/>
      <c r="V6" s="94"/>
      <c r="W6" s="95"/>
      <c r="X6" s="94"/>
      <c r="Y6" s="94"/>
      <c r="Z6" s="94"/>
      <c r="AA6" s="95"/>
      <c r="AB6" s="94"/>
      <c r="AC6" s="94"/>
      <c r="AD6" s="94"/>
      <c r="AE6" s="95"/>
      <c r="AF6" s="94"/>
      <c r="AG6" s="94"/>
      <c r="AH6" s="94"/>
      <c r="AI6" s="95"/>
      <c r="AJ6" s="92"/>
    </row>
    <row r="7" spans="1:36" ht="15.75" customHeight="1" thickBot="1" x14ac:dyDescent="0.25">
      <c r="A7" s="13">
        <v>23085030</v>
      </c>
      <c r="B7" s="14">
        <f t="shared" si="2"/>
        <v>21206260</v>
      </c>
      <c r="C7" s="12" t="e">
        <f>+IF(ISBLANK(+VLOOKUP($B7,TMIN_2019!$A$2:$QD$486,386+R$1,FALSE))=FALSE,VLOOKUP($B7,TMIN_2019!$A$2:$QD$486,386+R$1,FALSE),NA())</f>
        <v>#N/A</v>
      </c>
      <c r="D7" s="22">
        <f>+IF(ISBLANK(+VLOOKUP($B7,TMIN_2019!$A$2:$QD$486,398+R$1,FALSE))=FALSE,VLOOKUP($B7,TMIN_2019!$A$2:$QD$486,398+R$1,FALSE),NA())</f>
        <v>5.7529411764705882</v>
      </c>
      <c r="E7" s="20" t="e">
        <f>+IF(ISBLANK(+VLOOKUP($B7,TMIN_2019!$A$2:$QD$486,434+R$1,FALSE))=FALSE,VLOOKUP($B7,TMIN_2019!$A$2:$QD$486,434+R$1,FALSE),NA())</f>
        <v>#N/A</v>
      </c>
      <c r="F7" s="18">
        <f>+IF(ISBLANK(+VLOOKUP($B7,TMIN_2019!$A$2:$QD$486,422+R$1,FALSE))=FALSE,VLOOKUP($B7,TMIN_2019!$A$2:$QD$486,422+R$1,FALSE),NA())</f>
        <v>-0.4</v>
      </c>
      <c r="G7" s="10" t="e">
        <f>+IF(ISBLANK(+VLOOKUP($B7,TMIN_2019!$A$2:$QD$486,410+R$1,FALSE))=FALSE,VLOOKUP($B7,TMIN_2019!$A$2:$QD$486,410+R$1,FALSE),NA())</f>
        <v>#N/A</v>
      </c>
      <c r="H7" s="64" t="str">
        <f t="shared" si="3"/>
        <v/>
      </c>
      <c r="I7" s="64" t="str">
        <f t="shared" si="4"/>
        <v/>
      </c>
      <c r="J7" s="64" t="str">
        <f t="shared" si="5"/>
        <v/>
      </c>
      <c r="K7" s="64" t="str">
        <f t="shared" si="6"/>
        <v/>
      </c>
      <c r="L7" s="64" t="str">
        <f t="shared" si="7"/>
        <v/>
      </c>
      <c r="M7" s="64" t="str">
        <f t="shared" si="8"/>
        <v/>
      </c>
      <c r="N7" s="64" t="str">
        <f t="shared" si="9"/>
        <v/>
      </c>
      <c r="O7" s="64" t="str">
        <f t="shared" si="10"/>
        <v/>
      </c>
      <c r="P7" s="64" t="str">
        <f t="shared" si="11"/>
        <v/>
      </c>
      <c r="Q7" s="90"/>
      <c r="R7" s="25">
        <v>21206260</v>
      </c>
      <c r="S7" s="93" t="str">
        <f>+CONCATENATE(VLOOKUP($R7,TMIN_2019!$A$2:$QD$486,6,FALSE))</f>
        <v>SUBA</v>
      </c>
      <c r="T7" s="94"/>
      <c r="U7" s="94"/>
      <c r="V7" s="94"/>
      <c r="W7" s="95"/>
      <c r="X7" s="94"/>
      <c r="Y7" s="94"/>
      <c r="Z7" s="94"/>
      <c r="AA7" s="95"/>
      <c r="AB7" s="94"/>
      <c r="AC7" s="94"/>
      <c r="AD7" s="94"/>
      <c r="AE7" s="95"/>
      <c r="AF7" s="94"/>
      <c r="AG7" s="94"/>
      <c r="AH7" s="94"/>
      <c r="AI7" s="95"/>
      <c r="AJ7" s="92"/>
    </row>
    <row r="8" spans="1:36" ht="15.75" customHeight="1" thickBot="1" x14ac:dyDescent="0.25">
      <c r="A8" s="13">
        <v>23085080</v>
      </c>
      <c r="B8" s="14">
        <f t="shared" si="2"/>
        <v>23125100</v>
      </c>
      <c r="C8" s="12">
        <f>+IF(ISBLANK(+VLOOKUP($B8,TMIN_2019!$A$2:$QD$486,386+R$1,FALSE))=FALSE,VLOOKUP($B8,TMIN_2019!$A$2:$QD$486,386+R$1,FALSE),NA())</f>
        <v>10.774193548387098</v>
      </c>
      <c r="D8" s="22">
        <f>+IF(ISBLANK(+VLOOKUP($B8,TMIN_2019!$A$2:$QD$486,398+R$1,FALSE))=FALSE,VLOOKUP($B8,TMIN_2019!$A$2:$QD$486,398+R$1,FALSE),NA())</f>
        <v>9.3857142857142861</v>
      </c>
      <c r="E8" s="20">
        <f>+IF(ISBLANK(+VLOOKUP($B8,TMIN_2019!$A$2:$QD$486,434+R$1,FALSE))=FALSE,VLOOKUP($B8,TMIN_2019!$A$2:$QD$486,434+R$1,FALSE),NA())</f>
        <v>8.4</v>
      </c>
      <c r="F8" s="18">
        <f>+IF(ISBLANK(+VLOOKUP($B8,TMIN_2019!$A$2:$QD$486,422+R$1,FALSE))=FALSE,VLOOKUP($B8,TMIN_2019!$A$2:$QD$486,422+R$1,FALSE),NA())</f>
        <v>4.8</v>
      </c>
      <c r="G8" s="10">
        <f>+IF(ISBLANK(+VLOOKUP($B8,TMIN_2019!$A$2:$QD$486,410+R$1,FALSE))=FALSE,VLOOKUP($B8,TMIN_2019!$A$2:$QD$486,410+R$1,FALSE),NA())</f>
        <v>1.3884792626728117</v>
      </c>
      <c r="H8" s="64" t="str">
        <f t="shared" si="3"/>
        <v/>
      </c>
      <c r="I8" s="64" t="str">
        <f t="shared" si="4"/>
        <v/>
      </c>
      <c r="J8" s="64" t="str">
        <f t="shared" si="5"/>
        <v/>
      </c>
      <c r="K8" s="64" t="str">
        <f t="shared" si="6"/>
        <v/>
      </c>
      <c r="L8" s="64" t="str">
        <f t="shared" si="7"/>
        <v/>
      </c>
      <c r="M8" s="64" t="str">
        <f t="shared" si="8"/>
        <v/>
      </c>
      <c r="N8" s="64">
        <f t="shared" si="9"/>
        <v>1.3884792626728117</v>
      </c>
      <c r="O8" s="64" t="str">
        <f t="shared" si="10"/>
        <v/>
      </c>
      <c r="P8" s="64" t="str">
        <f t="shared" si="11"/>
        <v/>
      </c>
      <c r="Q8" s="90"/>
      <c r="R8" s="25">
        <v>23125100</v>
      </c>
      <c r="S8" s="93" t="str">
        <f>+CONCATENATE(VLOOKUP($R8,TMIN_2019!$A$2:$QD$486,6,FALSE))</f>
        <v>BUENAVISTA</v>
      </c>
      <c r="T8" s="94"/>
      <c r="U8" s="94"/>
      <c r="V8" s="94"/>
      <c r="W8" s="95"/>
      <c r="X8" s="94"/>
      <c r="Y8" s="94"/>
      <c r="Z8" s="94"/>
      <c r="AA8" s="95"/>
      <c r="AB8" s="94"/>
      <c r="AC8" s="94"/>
      <c r="AD8" s="94"/>
      <c r="AE8" s="95"/>
      <c r="AF8" s="94"/>
      <c r="AG8" s="94"/>
      <c r="AH8" s="94"/>
      <c r="AI8" s="95"/>
      <c r="AJ8" s="92"/>
    </row>
    <row r="9" spans="1:36" ht="15.75" customHeight="1" thickBot="1" x14ac:dyDescent="0.25">
      <c r="A9" s="13">
        <v>23085110</v>
      </c>
      <c r="B9" s="14">
        <f t="shared" si="2"/>
        <v>24015220</v>
      </c>
      <c r="C9" s="12">
        <f>+IF(ISBLANK(+VLOOKUP($B9,TMIN_2019!$A$2:$QD$486,386+R$1,FALSE))=FALSE,VLOOKUP($B9,TMIN_2019!$A$2:$QD$486,386+R$1,FALSE),NA())</f>
        <v>9.193548387096774</v>
      </c>
      <c r="D9" s="22">
        <f>+IF(ISBLANK(+VLOOKUP($B9,TMIN_2019!$A$2:$QD$486,398+R$1,FALSE))=FALSE,VLOOKUP($B9,TMIN_2019!$A$2:$QD$486,398+R$1,FALSE),NA())</f>
        <v>7.4111111111111105</v>
      </c>
      <c r="E9" s="20">
        <f>+IF(ISBLANK(+VLOOKUP($B9,TMIN_2019!$A$2:$QD$486,434+R$1,FALSE))=FALSE,VLOOKUP($B9,TMIN_2019!$A$2:$QD$486,434+R$1,FALSE),NA())</f>
        <v>4.2</v>
      </c>
      <c r="F9" s="18">
        <f>+IF(ISBLANK(+VLOOKUP($B9,TMIN_2019!$A$2:$QD$486,422+R$1,FALSE))=FALSE,VLOOKUP($B9,TMIN_2019!$A$2:$QD$486,422+R$1,FALSE),NA())</f>
        <v>-2</v>
      </c>
      <c r="G9" s="10">
        <f>+IF(ISBLANK(+VLOOKUP($B9,TMIN_2019!$A$2:$QD$486,410+R$1,FALSE))=FALSE,VLOOKUP($B9,TMIN_2019!$A$2:$QD$486,410+R$1,FALSE),NA())</f>
        <v>1.7824372759856635</v>
      </c>
      <c r="H9" s="64" t="str">
        <f t="shared" si="3"/>
        <v/>
      </c>
      <c r="I9" s="64" t="str">
        <f t="shared" si="4"/>
        <v/>
      </c>
      <c r="J9" s="64" t="str">
        <f t="shared" si="5"/>
        <v/>
      </c>
      <c r="K9" s="64" t="str">
        <f t="shared" si="6"/>
        <v/>
      </c>
      <c r="L9" s="64" t="str">
        <f t="shared" si="7"/>
        <v/>
      </c>
      <c r="M9" s="64" t="str">
        <f t="shared" si="8"/>
        <v/>
      </c>
      <c r="N9" s="64" t="str">
        <f t="shared" si="9"/>
        <v/>
      </c>
      <c r="O9" s="64">
        <f t="shared" si="10"/>
        <v>1.7824372759856635</v>
      </c>
      <c r="P9" s="64" t="str">
        <f t="shared" si="11"/>
        <v/>
      </c>
      <c r="Q9" s="90"/>
      <c r="R9" s="25">
        <v>24015220</v>
      </c>
      <c r="S9" s="93" t="str">
        <f>+CONCATENATE(VLOOKUP($R9,TMIN_2019!$A$2:$QD$486,6,FALSE))</f>
        <v>SAMACÁ</v>
      </c>
      <c r="T9" s="94"/>
      <c r="U9" s="94"/>
      <c r="V9" s="94"/>
      <c r="W9" s="95"/>
      <c r="X9" s="94"/>
      <c r="Y9" s="94"/>
      <c r="Z9" s="94"/>
      <c r="AA9" s="95"/>
      <c r="AB9" s="94"/>
      <c r="AC9" s="94"/>
      <c r="AD9" s="94"/>
      <c r="AE9" s="95"/>
      <c r="AF9" s="94"/>
      <c r="AG9" s="94"/>
      <c r="AH9" s="94"/>
      <c r="AI9" s="95"/>
      <c r="AJ9" s="92"/>
    </row>
    <row r="10" spans="1:36" ht="15.75" customHeight="1" thickBot="1" x14ac:dyDescent="0.25">
      <c r="A10" s="13">
        <v>23085140</v>
      </c>
      <c r="B10" s="14">
        <f t="shared" si="2"/>
        <v>24035040</v>
      </c>
      <c r="C10" s="12">
        <f>+IF(ISBLANK(+VLOOKUP($B10,TMIN_2019!$A$2:$QD$486,386+R$1,FALSE))=FALSE,VLOOKUP($B10,TMIN_2019!$A$2:$QD$486,386+R$1,FALSE),NA())</f>
        <v>6.5600000000000005</v>
      </c>
      <c r="D10" s="22">
        <f>+IF(ISBLANK(+VLOOKUP($B10,TMIN_2019!$A$2:$QD$486,398+R$1,FALSE))=FALSE,VLOOKUP($B10,TMIN_2019!$A$2:$QD$486,398+R$1,FALSE),NA())</f>
        <v>5.5352941176470596</v>
      </c>
      <c r="E10" s="20">
        <f>+IF(ISBLANK(+VLOOKUP($B10,TMIN_2019!$A$2:$QD$486,434+R$1,FALSE))=FALSE,VLOOKUP($B10,TMIN_2019!$A$2:$QD$486,434+R$1,FALSE),NA())</f>
        <v>0.4</v>
      </c>
      <c r="F10" s="18">
        <f>+IF(ISBLANK(+VLOOKUP($B10,TMIN_2019!$A$2:$QD$486,422+R$1,FALSE))=FALSE,VLOOKUP($B10,TMIN_2019!$A$2:$QD$486,422+R$1,FALSE),NA())</f>
        <v>-4.8</v>
      </c>
      <c r="G10" s="10">
        <f>+IF(ISBLANK(+VLOOKUP($B10,TMIN_2019!$A$2:$QD$486,410+R$1,FALSE))=FALSE,VLOOKUP($B10,TMIN_2019!$A$2:$QD$486,410+R$1,FALSE),NA())</f>
        <v>1.0247058823529409</v>
      </c>
      <c r="H10" s="64" t="str">
        <f t="shared" si="3"/>
        <v/>
      </c>
      <c r="I10" s="64" t="str">
        <f t="shared" si="4"/>
        <v/>
      </c>
      <c r="J10" s="64" t="str">
        <f t="shared" si="5"/>
        <v/>
      </c>
      <c r="K10" s="64" t="str">
        <f t="shared" si="6"/>
        <v/>
      </c>
      <c r="L10" s="64" t="str">
        <f t="shared" si="7"/>
        <v/>
      </c>
      <c r="M10" s="64" t="str">
        <f t="shared" si="8"/>
        <v/>
      </c>
      <c r="N10" s="64">
        <f t="shared" si="9"/>
        <v>1.0247058823529409</v>
      </c>
      <c r="O10" s="64" t="str">
        <f t="shared" si="10"/>
        <v/>
      </c>
      <c r="P10" s="64" t="str">
        <f t="shared" si="11"/>
        <v/>
      </c>
      <c r="Q10" s="90"/>
      <c r="R10" s="25">
        <v>24035040</v>
      </c>
      <c r="S10" s="93" t="str">
        <f>+CONCATENATE(VLOOKUP($R10,TMIN_2019!$A$2:$QD$486,6,FALSE))</f>
        <v>TOCA</v>
      </c>
      <c r="T10" s="94"/>
      <c r="U10" s="94"/>
      <c r="V10" s="94"/>
      <c r="W10" s="95"/>
      <c r="X10" s="94"/>
      <c r="Y10" s="94"/>
      <c r="Z10" s="94"/>
      <c r="AA10" s="95"/>
      <c r="AB10" s="94"/>
      <c r="AC10" s="94"/>
      <c r="AD10" s="94"/>
      <c r="AE10" s="95"/>
      <c r="AF10" s="94"/>
      <c r="AG10" s="94"/>
      <c r="AH10" s="94"/>
      <c r="AI10" s="95"/>
      <c r="AJ10" s="92"/>
    </row>
    <row r="11" spans="1:36" ht="15.75" customHeight="1" thickBot="1" x14ac:dyDescent="0.25">
      <c r="A11" s="13">
        <v>23085200</v>
      </c>
      <c r="B11" s="14">
        <f t="shared" si="2"/>
        <v>24035070</v>
      </c>
      <c r="C11" s="12">
        <f>+IF(ISBLANK(+VLOOKUP($B11,TMIN_2019!$A$2:$QD$486,386+R$1,FALSE))=FALSE,VLOOKUP($B11,TMIN_2019!$A$2:$QD$486,386+R$1,FALSE),NA())</f>
        <v>7.6206896551724146</v>
      </c>
      <c r="D11" s="22">
        <f>+IF(ISBLANK(+VLOOKUP($B11,TMIN_2019!$A$2:$QD$486,398+R$1,FALSE))=FALSE,VLOOKUP($B11,TMIN_2019!$A$2:$QD$486,398+R$1,FALSE),NA())</f>
        <v>7.3352941176470585</v>
      </c>
      <c r="E11" s="20">
        <f>+IF(ISBLANK(+VLOOKUP($B11,TMIN_2019!$A$2:$QD$486,434+R$1,FALSE))=FALSE,VLOOKUP($B11,TMIN_2019!$A$2:$QD$486,434+R$1,FALSE),NA())</f>
        <v>6</v>
      </c>
      <c r="F11" s="18">
        <f>+IF(ISBLANK(+VLOOKUP($B11,TMIN_2019!$A$2:$QD$486,422+R$1,FALSE))=FALSE,VLOOKUP($B11,TMIN_2019!$A$2:$QD$486,422+R$1,FALSE),NA())</f>
        <v>2.4</v>
      </c>
      <c r="G11" s="10">
        <f>+IF(ISBLANK(+VLOOKUP($B11,TMIN_2019!$A$2:$QD$486,410+R$1,FALSE))=FALSE,VLOOKUP($B11,TMIN_2019!$A$2:$QD$486,410+R$1,FALSE),NA())</f>
        <v>0.28539553752535607</v>
      </c>
      <c r="H11" s="64" t="str">
        <f t="shared" si="3"/>
        <v/>
      </c>
      <c r="I11" s="64" t="str">
        <f t="shared" si="4"/>
        <v/>
      </c>
      <c r="J11" s="64" t="str">
        <f t="shared" si="5"/>
        <v/>
      </c>
      <c r="K11" s="64" t="str">
        <f t="shared" si="6"/>
        <v/>
      </c>
      <c r="L11" s="64">
        <f t="shared" si="7"/>
        <v>0.28539553752535607</v>
      </c>
      <c r="M11" s="64" t="str">
        <f t="shared" si="8"/>
        <v/>
      </c>
      <c r="N11" s="64" t="str">
        <f t="shared" si="9"/>
        <v/>
      </c>
      <c r="O11" s="64" t="str">
        <f t="shared" si="10"/>
        <v/>
      </c>
      <c r="P11" s="64" t="str">
        <f t="shared" si="11"/>
        <v/>
      </c>
      <c r="Q11" s="90"/>
      <c r="R11" s="15">
        <v>24035070</v>
      </c>
      <c r="S11" s="93" t="str">
        <f>+CONCATENATE(VLOOKUP($R11,TMIN_2019!$A$2:$QD$486,6,FALSE))</f>
        <v>GUICÁN</v>
      </c>
      <c r="T11" s="94"/>
      <c r="U11" s="94"/>
      <c r="V11" s="94"/>
      <c r="W11" s="95"/>
      <c r="X11" s="94"/>
      <c r="Y11" s="94"/>
      <c r="Z11" s="94"/>
      <c r="AA11" s="95"/>
      <c r="AB11" s="94"/>
      <c r="AC11" s="94"/>
      <c r="AD11" s="94"/>
      <c r="AE11" s="95"/>
      <c r="AF11" s="94"/>
      <c r="AG11" s="94"/>
      <c r="AH11" s="94"/>
      <c r="AI11" s="95"/>
      <c r="AJ11" s="92"/>
    </row>
    <row r="12" spans="1:36" ht="15.75" customHeight="1" thickBot="1" x14ac:dyDescent="0.25">
      <c r="A12" s="13">
        <v>23105030</v>
      </c>
      <c r="B12" s="14">
        <f t="shared" si="2"/>
        <v>24035130</v>
      </c>
      <c r="C12" s="12">
        <f>+IF(ISBLANK(+VLOOKUP($B12,TMIN_2019!$A$2:$QD$486,386+R$1,FALSE))=FALSE,VLOOKUP($B12,TMIN_2019!$A$2:$QD$486,386+R$1,FALSE),NA())</f>
        <v>8.109677419354842</v>
      </c>
      <c r="D12" s="22">
        <f>+IF(ISBLANK(+VLOOKUP($B12,TMIN_2019!$A$2:$QD$486,398+R$1,FALSE))=FALSE,VLOOKUP($B12,TMIN_2019!$A$2:$QD$486,398+R$1,FALSE),NA())</f>
        <v>7.3413793103448279</v>
      </c>
      <c r="E12" s="20">
        <f>+IF(ISBLANK(+VLOOKUP($B12,TMIN_2019!$A$2:$QD$486,434+R$1,FALSE))=FALSE,VLOOKUP($B12,TMIN_2019!$A$2:$QD$486,434+R$1,FALSE),NA())</f>
        <v>4</v>
      </c>
      <c r="F12" s="18">
        <f>+IF(ISBLANK(+VLOOKUP($B12,TMIN_2019!$A$2:$QD$486,422+R$1,FALSE))=FALSE,VLOOKUP($B12,TMIN_2019!$A$2:$QD$486,422+R$1,FALSE),NA())</f>
        <v>-0.6</v>
      </c>
      <c r="G12" s="10">
        <f>+IF(ISBLANK(+VLOOKUP($B12,TMIN_2019!$A$2:$QD$486,410+R$1,FALSE))=FALSE,VLOOKUP($B12,TMIN_2019!$A$2:$QD$486,410+R$1,FALSE),NA())</f>
        <v>0.76829810901001405</v>
      </c>
      <c r="H12" s="64" t="str">
        <f t="shared" si="3"/>
        <v/>
      </c>
      <c r="I12" s="64" t="str">
        <f t="shared" si="4"/>
        <v/>
      </c>
      <c r="J12" s="64" t="str">
        <f t="shared" si="5"/>
        <v/>
      </c>
      <c r="K12" s="64" t="str">
        <f t="shared" si="6"/>
        <v/>
      </c>
      <c r="L12" s="64" t="str">
        <f t="shared" si="7"/>
        <v/>
      </c>
      <c r="M12" s="64">
        <f t="shared" si="8"/>
        <v>0.76829810901001405</v>
      </c>
      <c r="N12" s="64" t="str">
        <f t="shared" si="9"/>
        <v/>
      </c>
      <c r="O12" s="64" t="str">
        <f t="shared" si="10"/>
        <v/>
      </c>
      <c r="P12" s="64" t="str">
        <f t="shared" si="11"/>
        <v/>
      </c>
      <c r="Q12" s="90"/>
      <c r="R12" s="25">
        <v>24035130</v>
      </c>
      <c r="S12" s="93" t="str">
        <f>+CONCATENATE(VLOOKUP($R12,TMIN_2019!$A$2:$QD$486,6,FALSE))</f>
        <v>TUNJA</v>
      </c>
      <c r="T12" s="94"/>
      <c r="U12" s="94"/>
      <c r="V12" s="94"/>
      <c r="W12" s="95"/>
      <c r="X12" s="94"/>
      <c r="Y12" s="94"/>
      <c r="Z12" s="94"/>
      <c r="AA12" s="95"/>
      <c r="AB12" s="94"/>
      <c r="AC12" s="94"/>
      <c r="AD12" s="94"/>
      <c r="AE12" s="95"/>
      <c r="AF12" s="94"/>
      <c r="AG12" s="94"/>
      <c r="AH12" s="94"/>
      <c r="AI12" s="95"/>
      <c r="AJ12" s="92"/>
    </row>
    <row r="13" spans="1:36" ht="15.75" customHeight="1" thickBot="1" x14ac:dyDescent="0.25">
      <c r="A13" s="13">
        <v>26175030</v>
      </c>
      <c r="B13" s="14">
        <f t="shared" si="2"/>
        <v>24035250</v>
      </c>
      <c r="C13" s="12">
        <f>+IF(ISBLANK(+VLOOKUP($B13,TMIN_2019!$A$2:$QD$486,386+R$1,FALSE))=FALSE,VLOOKUP($B13,TMIN_2019!$A$2:$QD$486,386+R$1,FALSE),NA())</f>
        <v>5.9333333333333336</v>
      </c>
      <c r="D13" s="22">
        <f>+IF(ISBLANK(+VLOOKUP($B13,TMIN_2019!$A$2:$QD$486,398+R$1,FALSE))=FALSE,VLOOKUP($B13,TMIN_2019!$A$2:$QD$486,398+R$1,FALSE),NA())</f>
        <v>5.2320000000000002</v>
      </c>
      <c r="E13" s="20">
        <f>+IF(ISBLANK(+VLOOKUP($B13,TMIN_2019!$A$2:$QD$486,434+R$1,FALSE))=FALSE,VLOOKUP($B13,TMIN_2019!$A$2:$QD$486,434+R$1,FALSE),NA())</f>
        <v>4.2</v>
      </c>
      <c r="F13" s="18">
        <f>+IF(ISBLANK(+VLOOKUP($B13,TMIN_2019!$A$2:$QD$486,422+R$1,FALSE))=FALSE,VLOOKUP($B13,TMIN_2019!$A$2:$QD$486,422+R$1,FALSE),NA())</f>
        <v>0</v>
      </c>
      <c r="G13" s="10">
        <f>+IF(ISBLANK(+VLOOKUP($B13,TMIN_2019!$A$2:$QD$486,410+R$1,FALSE))=FALSE,VLOOKUP($B13,TMIN_2019!$A$2:$QD$486,410+R$1,FALSE),NA())</f>
        <v>0.70133333333333336</v>
      </c>
      <c r="H13" s="64" t="str">
        <f t="shared" si="3"/>
        <v/>
      </c>
      <c r="I13" s="64" t="str">
        <f t="shared" si="4"/>
        <v/>
      </c>
      <c r="J13" s="64" t="str">
        <f t="shared" si="5"/>
        <v/>
      </c>
      <c r="K13" s="64" t="str">
        <f t="shared" si="6"/>
        <v/>
      </c>
      <c r="L13" s="64" t="str">
        <f t="shared" si="7"/>
        <v/>
      </c>
      <c r="M13" s="64">
        <f t="shared" si="8"/>
        <v>0.70133333333333336</v>
      </c>
      <c r="N13" s="64" t="str">
        <f t="shared" si="9"/>
        <v/>
      </c>
      <c r="O13" s="64" t="str">
        <f t="shared" si="10"/>
        <v/>
      </c>
      <c r="P13" s="64" t="str">
        <f t="shared" si="11"/>
        <v/>
      </c>
      <c r="Q13" s="92"/>
      <c r="R13" s="25">
        <v>24035250</v>
      </c>
      <c r="S13" s="93" t="str">
        <f>+CONCATENATE(VLOOKUP($R13,TMIN_2019!$A$2:$QD$486,6,FALSE))</f>
        <v>CHITA</v>
      </c>
      <c r="T13" s="92"/>
      <c r="U13" s="92"/>
      <c r="V13" s="92"/>
      <c r="W13" s="95"/>
      <c r="X13" s="92"/>
      <c r="Y13" s="92"/>
      <c r="Z13" s="92"/>
      <c r="AA13" s="95"/>
      <c r="AB13" s="92"/>
      <c r="AC13" s="92"/>
      <c r="AD13" s="92"/>
      <c r="AE13" s="95"/>
      <c r="AF13" s="92"/>
      <c r="AG13" s="92"/>
      <c r="AH13" s="92"/>
      <c r="AI13" s="95"/>
      <c r="AJ13" s="92"/>
    </row>
    <row r="14" spans="1:36" ht="15.75" customHeight="1" thickBot="1" x14ac:dyDescent="0.25">
      <c r="A14" s="13">
        <v>26175040</v>
      </c>
      <c r="B14" s="14">
        <f t="shared" si="2"/>
        <v>26155170</v>
      </c>
      <c r="C14" s="12">
        <f>+IF(ISBLANK(+VLOOKUP($B14,TMIN_2019!$A$2:$QD$486,386+R$1,FALSE))=FALSE,VLOOKUP($B14,TMIN_2019!$A$2:$QD$486,386+R$1,FALSE),NA())</f>
        <v>11.429032258064517</v>
      </c>
      <c r="D14" s="22" t="e">
        <f>+IF(ISBLANK(+VLOOKUP($B14,TMIN_2019!$A$2:$QD$486,398+R$1,FALSE))=FALSE,VLOOKUP($B14,TMIN_2019!$A$2:$QD$486,398+R$1,FALSE),NA())</f>
        <v>#N/A</v>
      </c>
      <c r="E14" s="20">
        <f>+IF(ISBLANK(+VLOOKUP($B14,TMIN_2019!$A$2:$QD$486,434+R$1,FALSE))=FALSE,VLOOKUP($B14,TMIN_2019!$A$2:$QD$486,434+R$1,FALSE),NA())</f>
        <v>10.3</v>
      </c>
      <c r="F14" s="18">
        <f>+IF(ISBLANK(+VLOOKUP($B14,TMIN_2019!$A$2:$QD$486,422+R$1,FALSE))=FALSE,VLOOKUP($B14,TMIN_2019!$A$2:$QD$486,422+R$1,FALSE),NA())</f>
        <v>9</v>
      </c>
      <c r="G14" s="10" t="e">
        <f>+IF(ISBLANK(+VLOOKUP($B14,TMIN_2019!$A$2:$QD$486,410+R$1,FALSE))=FALSE,VLOOKUP($B14,TMIN_2019!$A$2:$QD$486,410+R$1,FALSE),NA())</f>
        <v>#N/A</v>
      </c>
      <c r="H14" s="64" t="str">
        <f t="shared" si="3"/>
        <v/>
      </c>
      <c r="I14" s="64" t="str">
        <f t="shared" si="4"/>
        <v/>
      </c>
      <c r="J14" s="64" t="str">
        <f t="shared" si="5"/>
        <v/>
      </c>
      <c r="K14" s="64" t="str">
        <f t="shared" si="6"/>
        <v/>
      </c>
      <c r="L14" s="64" t="str">
        <f t="shared" si="7"/>
        <v/>
      </c>
      <c r="M14" s="64" t="str">
        <f t="shared" si="8"/>
        <v/>
      </c>
      <c r="N14" s="64" t="str">
        <f t="shared" si="9"/>
        <v/>
      </c>
      <c r="O14" s="64" t="str">
        <f t="shared" si="10"/>
        <v/>
      </c>
      <c r="P14" s="64" t="str">
        <f t="shared" si="11"/>
        <v/>
      </c>
      <c r="Q14" s="96"/>
      <c r="R14" s="25">
        <v>26155170</v>
      </c>
      <c r="S14" s="93" t="str">
        <f>+CONCATENATE(VLOOKUP($R14,TMIN_2019!$A$2:$QD$486,6,FALSE))</f>
        <v>MANIZALES (TESORITO)</v>
      </c>
      <c r="T14" s="92"/>
      <c r="U14" s="92"/>
      <c r="V14" s="92"/>
      <c r="W14" s="95"/>
      <c r="X14" s="92"/>
      <c r="Y14" s="92"/>
      <c r="Z14" s="92"/>
      <c r="AA14" s="95"/>
      <c r="AB14" s="92"/>
      <c r="AC14" s="92"/>
      <c r="AD14" s="92"/>
      <c r="AE14" s="95"/>
      <c r="AF14" s="92"/>
      <c r="AG14" s="92"/>
      <c r="AH14" s="92"/>
      <c r="AI14" s="95"/>
      <c r="AJ14" s="92"/>
    </row>
    <row r="15" spans="1:36" ht="15.75" customHeight="1" thickBot="1" x14ac:dyDescent="0.25">
      <c r="A15" s="13">
        <v>26185020</v>
      </c>
      <c r="B15" s="14">
        <f t="shared" si="2"/>
        <v>21055030</v>
      </c>
      <c r="C15" s="12">
        <f>+IF(ISBLANK(+VLOOKUP($B15,TMIN_2019!$A$2:$QD$486,386+R$1,FALSE))=FALSE,VLOOKUP($B15,TMIN_2019!$A$2:$QD$486,386+R$1,FALSE),NA())</f>
        <v>12.027586206896553</v>
      </c>
      <c r="D15" s="22">
        <f>+IF(ISBLANK(+VLOOKUP($B15,TMIN_2019!$A$2:$QD$486,398+R$1,FALSE))=FALSE,VLOOKUP($B15,TMIN_2019!$A$2:$QD$486,398+R$1,FALSE),NA())</f>
        <v>11.600000000000003</v>
      </c>
      <c r="E15" s="20">
        <f>+IF(ISBLANK(+VLOOKUP($B15,TMIN_2019!$A$2:$QD$486,434+R$1,FALSE))=FALSE,VLOOKUP($B15,TMIN_2019!$A$2:$QD$486,434+R$1,FALSE),NA())</f>
        <v>10</v>
      </c>
      <c r="F15" s="18">
        <f>+IF(ISBLANK(+VLOOKUP($B15,TMIN_2019!$A$2:$QD$486,422+R$1,FALSE))=FALSE,VLOOKUP($B15,TMIN_2019!$A$2:$QD$486,422+R$1,FALSE),NA())</f>
        <v>8</v>
      </c>
      <c r="G15" s="10">
        <f>+IF(ISBLANK(+VLOOKUP($B15,TMIN_2019!$A$2:$QD$486,410+R$1,FALSE))=FALSE,VLOOKUP($B15,TMIN_2019!$A$2:$QD$486,410+R$1,FALSE),NA())</f>
        <v>0.42758620689654947</v>
      </c>
      <c r="H15" s="64" t="str">
        <f t="shared" si="3"/>
        <v/>
      </c>
      <c r="I15" s="64" t="str">
        <f t="shared" si="4"/>
        <v/>
      </c>
      <c r="J15" s="64" t="str">
        <f t="shared" si="5"/>
        <v/>
      </c>
      <c r="K15" s="64" t="str">
        <f t="shared" si="6"/>
        <v/>
      </c>
      <c r="L15" s="64">
        <f t="shared" si="7"/>
        <v>0.42758620689654947</v>
      </c>
      <c r="M15" s="64" t="str">
        <f t="shared" si="8"/>
        <v/>
      </c>
      <c r="N15" s="64" t="str">
        <f t="shared" si="9"/>
        <v/>
      </c>
      <c r="O15" s="64" t="str">
        <f t="shared" si="10"/>
        <v/>
      </c>
      <c r="P15" s="64" t="str">
        <f t="shared" si="11"/>
        <v/>
      </c>
      <c r="Q15" s="96"/>
      <c r="R15" s="25">
        <v>21055030</v>
      </c>
      <c r="S15" s="93" t="str">
        <f>+CONCATENATE(VLOOKUP($R15,TMIN_2019!$A$2:$QD$486,6,FALSE))</f>
        <v>PURACÉ (SANTA LETICIA)</v>
      </c>
      <c r="T15" s="92"/>
      <c r="U15" s="92"/>
      <c r="V15" s="92"/>
      <c r="W15" s="95"/>
      <c r="X15" s="92"/>
      <c r="Y15" s="92"/>
      <c r="Z15" s="92"/>
      <c r="AA15" s="95"/>
      <c r="AB15" s="92"/>
      <c r="AC15" s="92"/>
      <c r="AD15" s="92"/>
      <c r="AE15" s="95"/>
      <c r="AF15" s="92"/>
      <c r="AG15" s="92"/>
      <c r="AH15" s="92"/>
      <c r="AI15" s="95"/>
      <c r="AJ15" s="92"/>
    </row>
    <row r="16" spans="1:36" ht="15.75" customHeight="1" thickBot="1" x14ac:dyDescent="0.25">
      <c r="A16" s="13">
        <v>26195020</v>
      </c>
      <c r="B16" s="14">
        <f t="shared" si="2"/>
        <v>52025020</v>
      </c>
      <c r="C16" s="12">
        <f>+IF(ISBLANK(+VLOOKUP($B16,TMIN_2019!$A$2:$QD$486,386+R$1,FALSE))=FALSE,VLOOKUP($B16,TMIN_2019!$A$2:$QD$486,386+R$1,FALSE),NA())</f>
        <v>13.692857142857147</v>
      </c>
      <c r="D16" s="22">
        <f>+IF(ISBLANK(+VLOOKUP($B16,TMIN_2019!$A$2:$QD$486,398+R$1,FALSE))=FALSE,VLOOKUP($B16,TMIN_2019!$A$2:$QD$486,398+R$1,FALSE),NA())</f>
        <v>12.751999999999999</v>
      </c>
      <c r="E16" s="20">
        <f>+IF(ISBLANK(+VLOOKUP($B16,TMIN_2019!$A$2:$QD$486,434+R$1,FALSE))=FALSE,VLOOKUP($B16,TMIN_2019!$A$2:$QD$486,434+R$1,FALSE),NA())</f>
        <v>12</v>
      </c>
      <c r="F16" s="18">
        <f>+IF(ISBLANK(+VLOOKUP($B16,TMIN_2019!$A$2:$QD$486,422+R$1,FALSE))=FALSE,VLOOKUP($B16,TMIN_2019!$A$2:$QD$486,422+R$1,FALSE),NA())</f>
        <v>8.1999999999999993</v>
      </c>
      <c r="G16" s="10">
        <f>+IF(ISBLANK(+VLOOKUP($B16,TMIN_2019!$A$2:$QD$486,410+R$1,FALSE))=FALSE,VLOOKUP($B16,TMIN_2019!$A$2:$QD$486,410+R$1,FALSE),NA())</f>
        <v>0.94085714285714772</v>
      </c>
      <c r="H16" s="64" t="str">
        <f t="shared" si="3"/>
        <v/>
      </c>
      <c r="I16" s="64" t="str">
        <f t="shared" si="4"/>
        <v/>
      </c>
      <c r="J16" s="64" t="str">
        <f t="shared" si="5"/>
        <v/>
      </c>
      <c r="K16" s="64" t="str">
        <f t="shared" si="6"/>
        <v/>
      </c>
      <c r="L16" s="64" t="str">
        <f t="shared" si="7"/>
        <v/>
      </c>
      <c r="M16" s="64">
        <f t="shared" si="8"/>
        <v>0.94085714285714772</v>
      </c>
      <c r="N16" s="64" t="str">
        <f t="shared" si="9"/>
        <v/>
      </c>
      <c r="O16" s="64" t="str">
        <f t="shared" si="10"/>
        <v/>
      </c>
      <c r="P16" s="64" t="str">
        <f t="shared" si="11"/>
        <v/>
      </c>
      <c r="Q16" s="96"/>
      <c r="R16" s="25">
        <v>52025020</v>
      </c>
      <c r="S16" s="93" t="str">
        <f>+CONCATENATE(VLOOKUP($R16,TMIN_2019!$A$2:$QD$486,6,FALSE))</f>
        <v>BOLÍVAR</v>
      </c>
      <c r="T16" s="92"/>
      <c r="U16" s="92"/>
      <c r="V16" s="92"/>
      <c r="W16" s="95"/>
      <c r="X16" s="92"/>
      <c r="Y16" s="92"/>
      <c r="Z16" s="92"/>
      <c r="AA16" s="95"/>
      <c r="AB16" s="92"/>
      <c r="AC16" s="92"/>
      <c r="AD16" s="92"/>
      <c r="AE16" s="95"/>
      <c r="AF16" s="92"/>
      <c r="AG16" s="92"/>
      <c r="AH16" s="92"/>
      <c r="AI16" s="95"/>
      <c r="AJ16" s="92"/>
    </row>
    <row r="17" spans="1:36" ht="15.75" customHeight="1" thickBot="1" x14ac:dyDescent="0.25">
      <c r="A17" s="13">
        <v>26255030</v>
      </c>
      <c r="B17" s="14">
        <f t="shared" si="2"/>
        <v>21195070</v>
      </c>
      <c r="C17" s="12">
        <f>+IF(ISBLANK(+VLOOKUP($B17,TMIN_2019!$A$2:$QD$486,386+R$1,FALSE))=FALSE,VLOOKUP($B17,TMIN_2019!$A$2:$QD$486,386+R$1,FALSE),NA())</f>
        <v>11.904347826086955</v>
      </c>
      <c r="D17" s="22">
        <f>+IF(ISBLANK(+VLOOKUP($B17,TMIN_2019!$A$2:$QD$486,398+R$1,FALSE))=FALSE,VLOOKUP($B17,TMIN_2019!$A$2:$QD$486,398+R$1,FALSE),NA())</f>
        <v>10.3</v>
      </c>
      <c r="E17" s="20">
        <f>+IF(ISBLANK(+VLOOKUP($B17,TMIN_2019!$A$2:$QD$486,434+R$1,FALSE))=FALSE,VLOOKUP($B17,TMIN_2019!$A$2:$QD$486,434+R$1,FALSE),NA())</f>
        <v>9.8000000000000007</v>
      </c>
      <c r="F17" s="18">
        <f>+IF(ISBLANK(+VLOOKUP($B17,TMIN_2019!$A$2:$QD$486,422+R$1,FALSE))=FALSE,VLOOKUP($B17,TMIN_2019!$A$2:$QD$486,422+R$1,FALSE),NA())</f>
        <v>2.6</v>
      </c>
      <c r="G17" s="10">
        <f>+IF(ISBLANK(+VLOOKUP($B17,TMIN_2019!$A$2:$QD$486,410+R$1,FALSE))=FALSE,VLOOKUP($B17,TMIN_2019!$A$2:$QD$486,410+R$1,FALSE),NA())</f>
        <v>1.6043478260869541</v>
      </c>
      <c r="H17" s="64" t="str">
        <f t="shared" si="3"/>
        <v/>
      </c>
      <c r="I17" s="64" t="str">
        <f t="shared" si="4"/>
        <v/>
      </c>
      <c r="J17" s="64" t="str">
        <f t="shared" si="5"/>
        <v/>
      </c>
      <c r="K17" s="64" t="str">
        <f t="shared" si="6"/>
        <v/>
      </c>
      <c r="L17" s="64" t="str">
        <f t="shared" si="7"/>
        <v/>
      </c>
      <c r="M17" s="64" t="str">
        <f t="shared" si="8"/>
        <v/>
      </c>
      <c r="N17" s="64" t="str">
        <f t="shared" si="9"/>
        <v/>
      </c>
      <c r="O17" s="64">
        <f t="shared" si="10"/>
        <v>1.6043478260869541</v>
      </c>
      <c r="P17" s="64" t="str">
        <f t="shared" si="11"/>
        <v/>
      </c>
      <c r="Q17" s="96"/>
      <c r="R17" s="25">
        <v>21195070</v>
      </c>
      <c r="S17" s="93" t="str">
        <f>+CONCATENATE(VLOOKUP($R17,TMIN_2019!$A$2:$QD$486,6,FALSE))</f>
        <v>PASCA</v>
      </c>
      <c r="T17" s="92"/>
      <c r="U17" s="92"/>
      <c r="V17" s="92"/>
      <c r="W17" s="95"/>
      <c r="X17" s="92"/>
      <c r="Y17" s="92"/>
      <c r="Z17" s="92"/>
      <c r="AA17" s="95"/>
      <c r="AB17" s="92"/>
      <c r="AC17" s="92"/>
      <c r="AD17" s="92"/>
      <c r="AE17" s="95"/>
      <c r="AF17" s="92"/>
      <c r="AG17" s="92"/>
      <c r="AH17" s="92"/>
      <c r="AI17" s="95"/>
      <c r="AJ17" s="92"/>
    </row>
    <row r="18" spans="1:36" ht="15.75" customHeight="1" thickBot="1" x14ac:dyDescent="0.25">
      <c r="A18" s="13">
        <v>27015070</v>
      </c>
      <c r="B18" s="14">
        <f t="shared" si="2"/>
        <v>21205420</v>
      </c>
      <c r="C18" s="12">
        <f>+IF(ISBLANK(+VLOOKUP($B18,TMIN_2019!$A$2:$QD$486,386+R$1,FALSE))=FALSE,VLOOKUP($B18,TMIN_2019!$A$2:$QD$486,386+R$1,FALSE),NA())</f>
        <v>5.6580645161290306</v>
      </c>
      <c r="D18" s="22">
        <f>+IF(ISBLANK(+VLOOKUP($B18,TMIN_2019!$A$2:$QD$486,398+R$1,FALSE))=FALSE,VLOOKUP($B18,TMIN_2019!$A$2:$QD$486,398+R$1,FALSE),NA())</f>
        <v>4.9433333333333334</v>
      </c>
      <c r="E18" s="20">
        <f>+IF(ISBLANK(+VLOOKUP($B18,TMIN_2019!$A$2:$QD$486,434+R$1,FALSE))=FALSE,VLOOKUP($B18,TMIN_2019!$A$2:$QD$486,434+R$1,FALSE),NA())</f>
        <v>0.8</v>
      </c>
      <c r="F18" s="18">
        <f>+IF(ISBLANK(+VLOOKUP($B18,TMIN_2019!$A$2:$QD$486,422+R$1,FALSE))=FALSE,VLOOKUP($B18,TMIN_2019!$A$2:$QD$486,422+R$1,FALSE),NA())</f>
        <v>-4.2</v>
      </c>
      <c r="G18" s="10">
        <f>+IF(ISBLANK(+VLOOKUP($B18,TMIN_2019!$A$2:$QD$486,410+R$1,FALSE))=FALSE,VLOOKUP($B18,TMIN_2019!$A$2:$QD$486,410+R$1,FALSE),NA())</f>
        <v>0.71473118279569725</v>
      </c>
      <c r="H18" s="64" t="str">
        <f t="shared" si="3"/>
        <v/>
      </c>
      <c r="I18" s="64" t="str">
        <f t="shared" si="4"/>
        <v/>
      </c>
      <c r="J18" s="64" t="str">
        <f t="shared" si="5"/>
        <v/>
      </c>
      <c r="K18" s="64" t="str">
        <f t="shared" si="6"/>
        <v/>
      </c>
      <c r="L18" s="64" t="str">
        <f t="shared" si="7"/>
        <v/>
      </c>
      <c r="M18" s="64">
        <f t="shared" si="8"/>
        <v>0.71473118279569725</v>
      </c>
      <c r="N18" s="64" t="str">
        <f t="shared" si="9"/>
        <v/>
      </c>
      <c r="O18" s="64" t="str">
        <f t="shared" si="10"/>
        <v/>
      </c>
      <c r="P18" s="64" t="str">
        <f t="shared" si="11"/>
        <v/>
      </c>
      <c r="Q18" s="96"/>
      <c r="R18" s="25">
        <v>21205420</v>
      </c>
      <c r="S18" s="93" t="str">
        <f>+CONCATENATE(VLOOKUP($R18,TMIN_2019!$A$2:$QD$486,6,FALSE))</f>
        <v>MOSQUERA</v>
      </c>
      <c r="T18" s="92"/>
      <c r="U18" s="92"/>
      <c r="V18" s="92"/>
      <c r="W18" s="95"/>
      <c r="X18" s="92"/>
      <c r="Y18" s="92"/>
      <c r="Z18" s="92"/>
      <c r="AA18" s="95"/>
      <c r="AB18" s="92"/>
      <c r="AC18" s="92"/>
      <c r="AD18" s="92"/>
      <c r="AE18" s="95"/>
      <c r="AF18" s="92"/>
      <c r="AG18" s="92"/>
      <c r="AH18" s="92"/>
      <c r="AI18" s="95"/>
      <c r="AJ18" s="92"/>
    </row>
    <row r="19" spans="1:36" ht="15.75" customHeight="1" thickBot="1" x14ac:dyDescent="0.25">
      <c r="A19" s="13">
        <v>27015090</v>
      </c>
      <c r="B19" s="14">
        <f t="shared" si="2"/>
        <v>21205670</v>
      </c>
      <c r="C19" s="12" t="e">
        <f>+IF(ISBLANK(+VLOOKUP($B19,TMIN_2019!$A$2:$QD$486,386+R$1,FALSE))=FALSE,VLOOKUP($B19,TMIN_2019!$A$2:$QD$486,386+R$1,FALSE),NA())</f>
        <v>#N/A</v>
      </c>
      <c r="D19" s="22">
        <f>+IF(ISBLANK(+VLOOKUP($B19,TMIN_2019!$A$2:$QD$486,398+R$1,FALSE))=FALSE,VLOOKUP($B19,TMIN_2019!$A$2:$QD$486,398+R$1,FALSE),NA())</f>
        <v>13.091666666666667</v>
      </c>
      <c r="E19" s="20" t="e">
        <f>+IF(ISBLANK(+VLOOKUP($B19,TMIN_2019!$A$2:$QD$486,434+R$1,FALSE))=FALSE,VLOOKUP($B19,TMIN_2019!$A$2:$QD$486,434+R$1,FALSE),NA())</f>
        <v>#N/A</v>
      </c>
      <c r="F19" s="18">
        <f>+IF(ISBLANK(+VLOOKUP($B19,TMIN_2019!$A$2:$QD$486,422+R$1,FALSE))=FALSE,VLOOKUP($B19,TMIN_2019!$A$2:$QD$486,422+R$1,FALSE),NA())</f>
        <v>9</v>
      </c>
      <c r="G19" s="10" t="e">
        <f>+IF(ISBLANK(+VLOOKUP($B19,TMIN_2019!$A$2:$QD$486,410+R$1,FALSE))=FALSE,VLOOKUP($B19,TMIN_2019!$A$2:$QD$486,410+R$1,FALSE),NA())</f>
        <v>#N/A</v>
      </c>
      <c r="H19" s="64" t="str">
        <f t="shared" si="3"/>
        <v/>
      </c>
      <c r="I19" s="64" t="str">
        <f t="shared" si="4"/>
        <v/>
      </c>
      <c r="J19" s="64" t="str">
        <f t="shared" si="5"/>
        <v/>
      </c>
      <c r="K19" s="64" t="str">
        <f t="shared" si="6"/>
        <v/>
      </c>
      <c r="L19" s="64" t="str">
        <f t="shared" si="7"/>
        <v/>
      </c>
      <c r="M19" s="64" t="str">
        <f t="shared" si="8"/>
        <v/>
      </c>
      <c r="N19" s="64" t="str">
        <f t="shared" si="9"/>
        <v/>
      </c>
      <c r="O19" s="64" t="str">
        <f t="shared" si="10"/>
        <v/>
      </c>
      <c r="P19" s="64" t="str">
        <f t="shared" si="11"/>
        <v/>
      </c>
      <c r="Q19" s="96"/>
      <c r="R19" s="25">
        <v>21205670</v>
      </c>
      <c r="S19" s="93" t="str">
        <f>+CONCATENATE(VLOOKUP($R19,TMIN_2019!$A$2:$QD$486,6,FALSE))</f>
        <v>ANOLAIMA</v>
      </c>
      <c r="T19" s="92"/>
      <c r="U19" s="92"/>
      <c r="V19" s="92"/>
      <c r="W19" s="95"/>
      <c r="X19" s="92"/>
      <c r="Y19" s="92"/>
      <c r="Z19" s="92"/>
      <c r="AA19" s="95"/>
      <c r="AB19" s="92"/>
      <c r="AC19" s="92"/>
      <c r="AD19" s="92"/>
      <c r="AE19" s="95"/>
      <c r="AF19" s="92"/>
      <c r="AG19" s="92"/>
      <c r="AH19" s="92"/>
      <c r="AI19" s="95"/>
      <c r="AJ19" s="92"/>
    </row>
    <row r="20" spans="1:36" ht="15.75" customHeight="1" thickBot="1" x14ac:dyDescent="0.25">
      <c r="A20" s="13">
        <v>27015150</v>
      </c>
      <c r="B20" s="14">
        <f t="shared" si="2"/>
        <v>21205700</v>
      </c>
      <c r="C20" s="12" t="e">
        <f>+IF(ISBLANK(+VLOOKUP($B20,TMIN_2019!$A$2:$QD$486,386+R$1,FALSE))=FALSE,VLOOKUP($B20,TMIN_2019!$A$2:$QD$486,386+R$1,FALSE),NA())</f>
        <v>#N/A</v>
      </c>
      <c r="D20" s="22">
        <f>+IF(ISBLANK(+VLOOKUP($B20,TMIN_2019!$A$2:$QD$486,398+R$1,FALSE))=FALSE,VLOOKUP($B20,TMIN_2019!$A$2:$QD$486,398+R$1,FALSE),NA())</f>
        <v>5.92</v>
      </c>
      <c r="E20" s="20" t="e">
        <f>+IF(ISBLANK(+VLOOKUP($B20,TMIN_2019!$A$2:$QD$486,434+R$1,FALSE))=FALSE,VLOOKUP($B20,TMIN_2019!$A$2:$QD$486,434+R$1,FALSE),NA())</f>
        <v>#N/A</v>
      </c>
      <c r="F20" s="18">
        <f>+IF(ISBLANK(+VLOOKUP($B20,TMIN_2019!$A$2:$QD$486,422+R$1,FALSE))=FALSE,VLOOKUP($B20,TMIN_2019!$A$2:$QD$486,422+R$1,FALSE),NA())</f>
        <v>0</v>
      </c>
      <c r="G20" s="10" t="e">
        <f>+IF(ISBLANK(+VLOOKUP($B20,TMIN_2019!$A$2:$QD$486,410+R$1,FALSE))=FALSE,VLOOKUP($B20,TMIN_2019!$A$2:$QD$486,410+R$1,FALSE),NA())</f>
        <v>#N/A</v>
      </c>
      <c r="H20" s="64" t="str">
        <f t="shared" si="3"/>
        <v/>
      </c>
      <c r="I20" s="64" t="str">
        <f t="shared" si="4"/>
        <v/>
      </c>
      <c r="J20" s="64" t="str">
        <f t="shared" si="5"/>
        <v/>
      </c>
      <c r="K20" s="64" t="str">
        <f t="shared" si="6"/>
        <v/>
      </c>
      <c r="L20" s="64" t="str">
        <f t="shared" si="7"/>
        <v/>
      </c>
      <c r="M20" s="64" t="str">
        <f t="shared" si="8"/>
        <v/>
      </c>
      <c r="N20" s="64" t="str">
        <f t="shared" si="9"/>
        <v/>
      </c>
      <c r="O20" s="64" t="str">
        <f t="shared" si="10"/>
        <v/>
      </c>
      <c r="P20" s="64" t="str">
        <f t="shared" si="11"/>
        <v/>
      </c>
      <c r="Q20" s="96"/>
      <c r="R20" s="25">
        <v>21205700</v>
      </c>
      <c r="S20" s="93" t="str">
        <f>+CONCATENATE(VLOOKUP($R20,TMIN_2019!$A$2:$QD$486,6,FALSE))</f>
        <v>GUASCA</v>
      </c>
      <c r="T20" s="92"/>
      <c r="U20" s="92"/>
      <c r="V20" s="92"/>
      <c r="W20" s="95"/>
      <c r="X20" s="92"/>
      <c r="Y20" s="92"/>
      <c r="Z20" s="92"/>
      <c r="AA20" s="95"/>
      <c r="AB20" s="92"/>
      <c r="AC20" s="92"/>
      <c r="AD20" s="92"/>
      <c r="AE20" s="95"/>
      <c r="AF20" s="92"/>
      <c r="AG20" s="92"/>
      <c r="AH20" s="92"/>
      <c r="AI20" s="95"/>
      <c r="AJ20" s="92"/>
    </row>
    <row r="21" spans="1:36" ht="15.75" customHeight="1" thickBot="1" x14ac:dyDescent="0.25">
      <c r="A21" s="13">
        <v>27015260</v>
      </c>
      <c r="B21" s="14">
        <f t="shared" si="2"/>
        <v>21205740</v>
      </c>
      <c r="C21" s="12">
        <f>+IF(ISBLANK(+VLOOKUP($B21,TMIN_2019!$A$2:$QD$486,386+R$1,FALSE))=FALSE,VLOOKUP($B21,TMIN_2019!$A$2:$QD$486,386+R$1,FALSE),NA())</f>
        <v>9.4533333333333314</v>
      </c>
      <c r="D21" s="22">
        <f>+IF(ISBLANK(+VLOOKUP($B21,TMIN_2019!$A$2:$QD$486,398+R$1,FALSE))=FALSE,VLOOKUP($B21,TMIN_2019!$A$2:$QD$486,398+R$1,FALSE),NA())</f>
        <v>6.6000000000000014</v>
      </c>
      <c r="E21" s="20">
        <f>+IF(ISBLANK(+VLOOKUP($B21,TMIN_2019!$A$2:$QD$486,434+R$1,FALSE))=FALSE,VLOOKUP($B21,TMIN_2019!$A$2:$QD$486,434+R$1,FALSE),NA())</f>
        <v>3.8</v>
      </c>
      <c r="F21" s="18">
        <f>+IF(ISBLANK(+VLOOKUP($B21,TMIN_2019!$A$2:$QD$486,422+R$1,FALSE))=FALSE,VLOOKUP($B21,TMIN_2019!$A$2:$QD$486,422+R$1,FALSE),NA())</f>
        <v>-4.2</v>
      </c>
      <c r="G21" s="10">
        <f>+IF(ISBLANK(+VLOOKUP($B21,TMIN_2019!$A$2:$QD$486,410+R$1,FALSE))=FALSE,VLOOKUP($B21,TMIN_2019!$A$2:$QD$486,410+R$1,FALSE),NA())</f>
        <v>2.8533333333333299</v>
      </c>
      <c r="H21" s="64" t="str">
        <f t="shared" si="3"/>
        <v/>
      </c>
      <c r="I21" s="64" t="str">
        <f t="shared" si="4"/>
        <v/>
      </c>
      <c r="J21" s="64" t="str">
        <f t="shared" si="5"/>
        <v/>
      </c>
      <c r="K21" s="64" t="str">
        <f t="shared" si="6"/>
        <v/>
      </c>
      <c r="L21" s="64" t="str">
        <f t="shared" si="7"/>
        <v/>
      </c>
      <c r="M21" s="64" t="str">
        <f t="shared" si="8"/>
        <v/>
      </c>
      <c r="N21" s="64" t="str">
        <f t="shared" si="9"/>
        <v/>
      </c>
      <c r="O21" s="64" t="str">
        <f t="shared" si="10"/>
        <v/>
      </c>
      <c r="P21" s="64">
        <f t="shared" si="11"/>
        <v>2.8533333333333299</v>
      </c>
      <c r="Q21" s="96"/>
      <c r="R21" s="25">
        <v>21205740</v>
      </c>
      <c r="S21" s="93" t="str">
        <f>+CONCATENATE(VLOOKUP($R21,TMIN_2019!$A$2:$QD$486,6,FALSE))</f>
        <v>CHOCONTÁ</v>
      </c>
      <c r="T21" s="92"/>
      <c r="U21" s="92"/>
      <c r="V21" s="92"/>
      <c r="W21" s="95"/>
      <c r="X21" s="92"/>
      <c r="Y21" s="92"/>
      <c r="Z21" s="92"/>
      <c r="AA21" s="95"/>
      <c r="AB21" s="92"/>
      <c r="AC21" s="92"/>
      <c r="AD21" s="92"/>
      <c r="AE21" s="95"/>
      <c r="AF21" s="92"/>
      <c r="AG21" s="92"/>
      <c r="AH21" s="92"/>
      <c r="AI21" s="95"/>
      <c r="AJ21" s="92"/>
    </row>
    <row r="22" spans="1:36" ht="15.75" customHeight="1" thickBot="1" x14ac:dyDescent="0.25">
      <c r="A22" s="13">
        <v>36025010</v>
      </c>
      <c r="B22" s="14">
        <f t="shared" si="2"/>
        <v>21205980</v>
      </c>
      <c r="C22" s="12">
        <f>+IF(ISBLANK(+VLOOKUP($B22,TMIN_2019!$A$2:$QD$486,386+R$1,FALSE))=FALSE,VLOOKUP($B22,TMIN_2019!$A$2:$QD$486,386+R$1,FALSE),NA())</f>
        <v>7.0434782608695636</v>
      </c>
      <c r="D22" s="22">
        <f>+IF(ISBLANK(+VLOOKUP($B22,TMIN_2019!$A$2:$QD$486,398+R$1,FALSE))=FALSE,VLOOKUP($B22,TMIN_2019!$A$2:$QD$486,398+R$1,FALSE),NA())</f>
        <v>4.5533333333333328</v>
      </c>
      <c r="E22" s="20">
        <f>+IF(ISBLANK(+VLOOKUP($B22,TMIN_2019!$A$2:$QD$486,434+R$1,FALSE))=FALSE,VLOOKUP($B22,TMIN_2019!$A$2:$QD$486,434+R$1,FALSE),NA())</f>
        <v>2</v>
      </c>
      <c r="F22" s="18">
        <f>+IF(ISBLANK(+VLOOKUP($B22,TMIN_2019!$A$2:$QD$486,422+R$1,FALSE))=FALSE,VLOOKUP($B22,TMIN_2019!$A$2:$QD$486,422+R$1,FALSE),NA())</f>
        <v>-5.5</v>
      </c>
      <c r="G22" s="10">
        <f>+IF(ISBLANK(+VLOOKUP($B22,TMIN_2019!$A$2:$QD$486,410+R$1,FALSE))=FALSE,VLOOKUP($B22,TMIN_2019!$A$2:$QD$486,410+R$1,FALSE),NA())</f>
        <v>2.4901449275362308</v>
      </c>
      <c r="H22" s="64" t="str">
        <f t="shared" si="3"/>
        <v/>
      </c>
      <c r="I22" s="64" t="str">
        <f t="shared" si="4"/>
        <v/>
      </c>
      <c r="J22" s="64" t="str">
        <f t="shared" si="5"/>
        <v/>
      </c>
      <c r="K22" s="64" t="str">
        <f t="shared" si="6"/>
        <v/>
      </c>
      <c r="L22" s="64" t="str">
        <f t="shared" si="7"/>
        <v/>
      </c>
      <c r="M22" s="64" t="str">
        <f t="shared" si="8"/>
        <v/>
      </c>
      <c r="N22" s="64" t="str">
        <f t="shared" si="9"/>
        <v/>
      </c>
      <c r="O22" s="64" t="str">
        <f t="shared" si="10"/>
        <v/>
      </c>
      <c r="P22" s="64">
        <f t="shared" si="11"/>
        <v>2.4901449275362308</v>
      </c>
      <c r="Q22" s="96"/>
      <c r="R22" s="25">
        <v>21205980</v>
      </c>
      <c r="S22" s="93" t="str">
        <f>+CONCATENATE(VLOOKUP($R22,TMIN_2019!$A$2:$QD$486,6,FALSE))</f>
        <v>TENJO</v>
      </c>
      <c r="T22" s="92"/>
      <c r="U22" s="92"/>
      <c r="V22" s="92"/>
      <c r="W22" s="95"/>
      <c r="X22" s="92"/>
      <c r="Y22" s="92"/>
      <c r="Z22" s="92"/>
      <c r="AA22" s="95"/>
      <c r="AB22" s="92"/>
      <c r="AC22" s="92"/>
      <c r="AD22" s="92"/>
      <c r="AE22" s="95"/>
      <c r="AF22" s="92"/>
      <c r="AG22" s="92"/>
      <c r="AH22" s="92"/>
      <c r="AI22" s="95"/>
      <c r="AJ22" s="92"/>
    </row>
    <row r="23" spans="1:36" ht="15.75" customHeight="1" thickBot="1" x14ac:dyDescent="0.25">
      <c r="A23" s="13">
        <v>37055010</v>
      </c>
      <c r="B23" s="14">
        <f t="shared" si="2"/>
        <v>23065120</v>
      </c>
      <c r="C23" s="12">
        <f>+IF(ISBLANK(+VLOOKUP($B23,TMIN_2019!$A$2:$QD$486,386+R$1,FALSE))=FALSE,VLOOKUP($B23,TMIN_2019!$A$2:$QD$486,386+R$1,FALSE),NA())</f>
        <v>13.735483870967744</v>
      </c>
      <c r="D23" s="22">
        <f>+IF(ISBLANK(+VLOOKUP($B23,TMIN_2019!$A$2:$QD$486,398+R$1,FALSE))=FALSE,VLOOKUP($B23,TMIN_2019!$A$2:$QD$486,398+R$1,FALSE),NA())</f>
        <v>12.240740740740742</v>
      </c>
      <c r="E23" s="20">
        <f>+IF(ISBLANK(+VLOOKUP($B23,TMIN_2019!$A$2:$QD$486,434+R$1,FALSE))=FALSE,VLOOKUP($B23,TMIN_2019!$A$2:$QD$486,434+R$1,FALSE),NA())</f>
        <v>12</v>
      </c>
      <c r="F23" s="18">
        <f>+IF(ISBLANK(+VLOOKUP($B23,TMIN_2019!$A$2:$QD$486,422+R$1,FALSE))=FALSE,VLOOKUP($B23,TMIN_2019!$A$2:$QD$486,422+R$1,FALSE),NA())</f>
        <v>8.1999999999999993</v>
      </c>
      <c r="G23" s="10">
        <f>+IF(ISBLANK(+VLOOKUP($B23,TMIN_2019!$A$2:$QD$486,410+R$1,FALSE))=FALSE,VLOOKUP($B23,TMIN_2019!$A$2:$QD$486,410+R$1,FALSE),NA())</f>
        <v>1.4947431302270022</v>
      </c>
      <c r="H23" s="64" t="str">
        <f t="shared" si="3"/>
        <v/>
      </c>
      <c r="I23" s="64" t="str">
        <f t="shared" si="4"/>
        <v/>
      </c>
      <c r="J23" s="64" t="str">
        <f t="shared" si="5"/>
        <v/>
      </c>
      <c r="K23" s="64" t="str">
        <f t="shared" si="6"/>
        <v/>
      </c>
      <c r="L23" s="64" t="str">
        <f t="shared" si="7"/>
        <v/>
      </c>
      <c r="M23" s="64" t="str">
        <f t="shared" si="8"/>
        <v/>
      </c>
      <c r="N23" s="64">
        <f t="shared" si="9"/>
        <v>1.4947431302270022</v>
      </c>
      <c r="O23" s="64" t="str">
        <f t="shared" si="10"/>
        <v/>
      </c>
      <c r="P23" s="64" t="str">
        <f t="shared" si="11"/>
        <v/>
      </c>
      <c r="Q23" s="96"/>
      <c r="R23" s="25">
        <v>23065120</v>
      </c>
      <c r="S23" s="93" t="str">
        <f>+CONCATENATE(VLOOKUP($R23,TMIN_2019!$A$2:$QD$486,6,FALSE))</f>
        <v>PACHO</v>
      </c>
      <c r="T23" s="92"/>
      <c r="U23" s="92"/>
      <c r="V23" s="92"/>
      <c r="W23" s="95"/>
      <c r="X23" s="92"/>
      <c r="Y23" s="92"/>
      <c r="Z23" s="92"/>
      <c r="AA23" s="95"/>
      <c r="AB23" s="92"/>
      <c r="AC23" s="92"/>
      <c r="AD23" s="92"/>
      <c r="AE23" s="95"/>
      <c r="AF23" s="92"/>
      <c r="AG23" s="92"/>
      <c r="AH23" s="92"/>
      <c r="AI23" s="95"/>
      <c r="AJ23" s="92"/>
    </row>
    <row r="24" spans="1:36" ht="15.75" customHeight="1" thickBot="1" x14ac:dyDescent="0.25">
      <c r="A24" s="13">
        <v>29035080</v>
      </c>
      <c r="B24" s="14">
        <f t="shared" si="2"/>
        <v>47015080</v>
      </c>
      <c r="C24" s="12">
        <f>+IF(ISBLANK(+VLOOKUP($B24,TMIN_2019!$A$2:$QD$486,386+R$1,FALSE))=FALSE,VLOOKUP($B24,TMIN_2019!$A$2:$QD$486,386+R$1,FALSE),NA())</f>
        <v>13.603571428571426</v>
      </c>
      <c r="D24" s="22">
        <f>+IF(ISBLANK(+VLOOKUP($B24,TMIN_2019!$A$2:$QD$486,398+R$1,FALSE))=FALSE,VLOOKUP($B24,TMIN_2019!$A$2:$QD$486,398+R$1,FALSE),NA())</f>
        <v>13.515999999999998</v>
      </c>
      <c r="E24" s="20">
        <f>+IF(ISBLANK(+VLOOKUP($B24,TMIN_2019!$A$2:$QD$486,434+R$1,FALSE))=FALSE,VLOOKUP($B24,TMIN_2019!$A$2:$QD$486,434+R$1,FALSE),NA())</f>
        <v>10.199999999999999</v>
      </c>
      <c r="F24" s="18">
        <f>+IF(ISBLANK(+VLOOKUP($B24,TMIN_2019!$A$2:$QD$486,422+R$1,FALSE))=FALSE,VLOOKUP($B24,TMIN_2019!$A$2:$QD$486,422+R$1,FALSE),NA())</f>
        <v>9</v>
      </c>
      <c r="G24" s="10">
        <f>+IF(ISBLANK(+VLOOKUP($B24,TMIN_2019!$A$2:$QD$486,410+R$1,FALSE))=FALSE,VLOOKUP($B24,TMIN_2019!$A$2:$QD$486,410+R$1,FALSE),NA())</f>
        <v>8.7571428571427745E-2</v>
      </c>
      <c r="H24" s="64" t="str">
        <f t="shared" si="3"/>
        <v/>
      </c>
      <c r="I24" s="64" t="str">
        <f t="shared" si="4"/>
        <v/>
      </c>
      <c r="J24" s="64" t="str">
        <f t="shared" si="5"/>
        <v/>
      </c>
      <c r="K24" s="64" t="str">
        <f t="shared" si="6"/>
        <v/>
      </c>
      <c r="L24" s="64">
        <f t="shared" si="7"/>
        <v>8.7571428571427745E-2</v>
      </c>
      <c r="M24" s="64" t="str">
        <f t="shared" si="8"/>
        <v/>
      </c>
      <c r="N24" s="64" t="str">
        <f t="shared" si="9"/>
        <v/>
      </c>
      <c r="O24" s="64" t="str">
        <f t="shared" si="10"/>
        <v/>
      </c>
      <c r="P24" s="64" t="str">
        <f t="shared" si="11"/>
        <v/>
      </c>
      <c r="Q24" s="96"/>
      <c r="R24" s="25">
        <v>47015080</v>
      </c>
      <c r="S24" s="93" t="str">
        <f>+CONCATENATE(VLOOKUP($R24,TMIN_2019!$A$2:$QD$486,6,FALSE))</f>
        <v>PUERRES (MONOPAMBA)</v>
      </c>
      <c r="T24" s="92"/>
      <c r="U24" s="92"/>
      <c r="V24" s="92"/>
      <c r="W24" s="95"/>
      <c r="X24" s="92"/>
      <c r="Y24" s="92"/>
      <c r="Z24" s="92"/>
      <c r="AA24" s="95"/>
      <c r="AB24" s="92"/>
      <c r="AC24" s="92"/>
      <c r="AD24" s="92"/>
      <c r="AE24" s="95"/>
      <c r="AF24" s="92"/>
      <c r="AG24" s="92"/>
      <c r="AH24" s="92"/>
      <c r="AI24" s="95"/>
      <c r="AJ24" s="92"/>
    </row>
    <row r="25" spans="1:36" ht="15.75" customHeight="1" thickBot="1" x14ac:dyDescent="0.25">
      <c r="A25" s="13">
        <v>29045020</v>
      </c>
      <c r="B25" s="14">
        <f t="shared" si="2"/>
        <v>16015020</v>
      </c>
      <c r="C25" s="12">
        <f>+IF(ISBLANK(+VLOOKUP($B25,TMIN_2019!$A$2:$QD$486,386+R$1,FALSE))=FALSE,VLOOKUP($B25,TMIN_2019!$A$2:$QD$486,386+R$1,FALSE),NA())</f>
        <v>9.2285714285714295</v>
      </c>
      <c r="D25" s="22">
        <f>+IF(ISBLANK(+VLOOKUP($B25,TMIN_2019!$A$2:$QD$486,398+R$1,FALSE))=FALSE,VLOOKUP($B25,TMIN_2019!$A$2:$QD$486,398+R$1,FALSE),NA())</f>
        <v>7.8551724137931043</v>
      </c>
      <c r="E25" s="20">
        <f>+IF(ISBLANK(+VLOOKUP($B25,TMIN_2019!$A$2:$QD$486,434+R$1,FALSE))=FALSE,VLOOKUP($B25,TMIN_2019!$A$2:$QD$486,434+R$1,FALSE),NA())</f>
        <v>5.2</v>
      </c>
      <c r="F25" s="18">
        <f>+IF(ISBLANK(+VLOOKUP($B25,TMIN_2019!$A$2:$QD$486,422+R$1,FALSE))=FALSE,VLOOKUP($B25,TMIN_2019!$A$2:$QD$486,422+R$1,FALSE),NA())</f>
        <v>-1</v>
      </c>
      <c r="G25" s="10">
        <f>+IF(ISBLANK(+VLOOKUP($B25,TMIN_2019!$A$2:$QD$486,410+R$1,FALSE))=FALSE,VLOOKUP($B25,TMIN_2019!$A$2:$QD$486,410+R$1,FALSE),NA())</f>
        <v>1.3733990147783253</v>
      </c>
      <c r="H25" s="64" t="str">
        <f t="shared" si="3"/>
        <v/>
      </c>
      <c r="I25" s="64" t="str">
        <f t="shared" si="4"/>
        <v/>
      </c>
      <c r="J25" s="64" t="str">
        <f t="shared" si="5"/>
        <v/>
      </c>
      <c r="K25" s="64" t="str">
        <f t="shared" si="6"/>
        <v/>
      </c>
      <c r="L25" s="64" t="str">
        <f t="shared" si="7"/>
        <v/>
      </c>
      <c r="M25" s="64" t="str">
        <f t="shared" si="8"/>
        <v/>
      </c>
      <c r="N25" s="64">
        <f t="shared" si="9"/>
        <v>1.3733990147783253</v>
      </c>
      <c r="O25" s="64" t="str">
        <f t="shared" si="10"/>
        <v/>
      </c>
      <c r="P25" s="64" t="str">
        <f t="shared" si="11"/>
        <v/>
      </c>
      <c r="Q25" s="96"/>
      <c r="R25" s="25">
        <v>16015020</v>
      </c>
      <c r="S25" s="93" t="str">
        <f>+CONCATENATE(VLOOKUP($R25,TMIN_2019!$A$2:$QD$486,6,FALSE))</f>
        <v>PAMPLONA</v>
      </c>
      <c r="T25" s="92"/>
      <c r="U25" s="92"/>
      <c r="V25" s="92"/>
      <c r="W25" s="95"/>
      <c r="X25" s="92"/>
      <c r="Y25" s="92"/>
      <c r="Z25" s="92"/>
      <c r="AA25" s="95"/>
      <c r="AB25" s="92"/>
      <c r="AC25" s="92"/>
      <c r="AD25" s="92"/>
      <c r="AE25" s="95"/>
      <c r="AF25" s="92"/>
      <c r="AG25" s="92"/>
      <c r="AH25" s="92"/>
      <c r="AI25" s="95"/>
      <c r="AJ25" s="92"/>
    </row>
    <row r="26" spans="1:36" ht="15.75" customHeight="1" thickBot="1" x14ac:dyDescent="0.25">
      <c r="A26" s="13">
        <v>21205580</v>
      </c>
      <c r="B26" s="14">
        <f t="shared" si="2"/>
        <v>21255120</v>
      </c>
      <c r="C26" s="12">
        <f>+IF(ISBLANK(+VLOOKUP($B26,TMIN_2019!$A$2:$QD$486,386+R$1,FALSE))=FALSE,VLOOKUP($B26,TMIN_2019!$A$2:$QD$486,386+R$1,FALSE),NA())</f>
        <v>14.153333333333332</v>
      </c>
      <c r="D26" s="22">
        <f>+IF(ISBLANK(+VLOOKUP($B26,TMIN_2019!$A$2:$QD$486,398+R$1,FALSE))=FALSE,VLOOKUP($B26,TMIN_2019!$A$2:$QD$486,398+R$1,FALSE),NA())</f>
        <v>13.61</v>
      </c>
      <c r="E26" s="20">
        <f>+IF(ISBLANK(+VLOOKUP($B26,TMIN_2019!$A$2:$QD$486,434+R$1,FALSE))=FALSE,VLOOKUP($B26,TMIN_2019!$A$2:$QD$486,434+R$1,FALSE),NA())</f>
        <v>12.6</v>
      </c>
      <c r="F26" s="18">
        <f>+IF(ISBLANK(+VLOOKUP($B26,TMIN_2019!$A$2:$QD$486,422+R$1,FALSE))=FALSE,VLOOKUP($B26,TMIN_2019!$A$2:$QD$486,422+R$1,FALSE),NA())</f>
        <v>8.4</v>
      </c>
      <c r="G26" s="10">
        <f>+IF(ISBLANK(+VLOOKUP($B26,TMIN_2019!$A$2:$QD$486,410+R$1,FALSE))=FALSE,VLOOKUP($B26,TMIN_2019!$A$2:$QD$486,410+R$1,FALSE),NA())</f>
        <v>0.543333333333333</v>
      </c>
      <c r="H26" s="64" t="str">
        <f t="shared" si="3"/>
        <v/>
      </c>
      <c r="I26" s="64" t="str">
        <f t="shared" si="4"/>
        <v/>
      </c>
      <c r="J26" s="64" t="str">
        <f t="shared" si="5"/>
        <v/>
      </c>
      <c r="K26" s="64" t="str">
        <f t="shared" si="6"/>
        <v/>
      </c>
      <c r="L26" s="64" t="str">
        <f t="shared" si="7"/>
        <v/>
      </c>
      <c r="M26" s="64">
        <f t="shared" si="8"/>
        <v>0.543333333333333</v>
      </c>
      <c r="N26" s="64" t="str">
        <f t="shared" si="9"/>
        <v/>
      </c>
      <c r="O26" s="64" t="str">
        <f t="shared" si="10"/>
        <v/>
      </c>
      <c r="P26" s="64" t="str">
        <f t="shared" si="11"/>
        <v/>
      </c>
      <c r="Q26" s="92"/>
      <c r="R26" s="15">
        <v>21255120</v>
      </c>
      <c r="S26" s="93" t="str">
        <f>+CONCATENATE(VLOOKUP($R26,TMIN_2019!$A$2:$QD$486,6,FALSE))</f>
        <v>VILLAHERMOSA</v>
      </c>
      <c r="T26" s="92"/>
      <c r="U26" s="92"/>
      <c r="V26" s="92"/>
      <c r="W26" s="95"/>
      <c r="X26" s="92"/>
      <c r="Y26" s="92"/>
      <c r="Z26" s="92"/>
      <c r="AA26" s="95"/>
      <c r="AB26" s="92"/>
      <c r="AC26" s="92"/>
      <c r="AD26" s="92"/>
      <c r="AE26" s="95"/>
      <c r="AF26" s="92"/>
      <c r="AG26" s="92"/>
      <c r="AH26" s="92"/>
      <c r="AI26" s="95"/>
      <c r="AJ26" s="92"/>
    </row>
    <row r="27" spans="1:36" ht="15.75" customHeight="1" x14ac:dyDescent="0.2">
      <c r="A27" s="13">
        <v>21205710</v>
      </c>
      <c r="Q27" s="96"/>
      <c r="R27" s="92"/>
      <c r="S27" s="93"/>
      <c r="T27" s="92"/>
      <c r="U27" s="92"/>
      <c r="V27" s="92"/>
      <c r="W27" s="95"/>
      <c r="X27" s="92"/>
      <c r="Y27" s="92"/>
      <c r="Z27" s="92"/>
      <c r="AA27" s="95"/>
      <c r="AB27" s="92"/>
      <c r="AC27" s="92"/>
      <c r="AD27" s="92"/>
      <c r="AE27" s="95"/>
      <c r="AF27" s="92"/>
      <c r="AG27" s="92"/>
      <c r="AH27" s="92"/>
      <c r="AI27" s="95"/>
      <c r="AJ27" s="92"/>
    </row>
    <row r="28" spans="1:36" ht="15.75" customHeight="1" x14ac:dyDescent="0.2">
      <c r="A28" s="13">
        <v>21205790</v>
      </c>
      <c r="Q28" s="96"/>
      <c r="R28" s="92"/>
      <c r="S28" s="93"/>
      <c r="T28" s="92"/>
      <c r="U28" s="92"/>
      <c r="V28" s="92"/>
      <c r="W28" s="95"/>
      <c r="X28" s="92"/>
      <c r="Y28" s="92"/>
      <c r="Z28" s="92"/>
      <c r="AA28" s="95"/>
      <c r="AB28" s="92"/>
      <c r="AC28" s="92"/>
      <c r="AD28" s="92"/>
      <c r="AE28" s="95"/>
      <c r="AF28" s="92"/>
      <c r="AG28" s="92"/>
      <c r="AH28" s="92"/>
      <c r="AI28" s="95"/>
      <c r="AJ28" s="92"/>
    </row>
    <row r="29" spans="1:36" ht="15.75" customHeight="1" thickBot="1" x14ac:dyDescent="0.25">
      <c r="A29" s="13">
        <v>21206220</v>
      </c>
      <c r="Q29" s="96"/>
      <c r="R29" s="92"/>
      <c r="S29" s="93"/>
      <c r="T29" s="92"/>
      <c r="U29" s="92"/>
      <c r="V29" s="92"/>
      <c r="W29" s="95"/>
      <c r="X29" s="92"/>
      <c r="Y29" s="92"/>
      <c r="Z29" s="92"/>
      <c r="AA29" s="95"/>
      <c r="AB29" s="92"/>
      <c r="AC29" s="92"/>
      <c r="AD29" s="92"/>
      <c r="AE29" s="95"/>
      <c r="AF29" s="92"/>
      <c r="AG29" s="92"/>
      <c r="AH29" s="92"/>
      <c r="AI29" s="95"/>
      <c r="AJ29" s="92"/>
    </row>
    <row r="30" spans="1:36" ht="15.75" customHeight="1" x14ac:dyDescent="0.2">
      <c r="A30" s="13">
        <v>21206260</v>
      </c>
      <c r="Q30" s="96"/>
      <c r="R30" s="92"/>
      <c r="S30" s="93"/>
      <c r="T30" s="92"/>
      <c r="U30" s="87">
        <f t="array" ref="U30">+IF((ROUNDUP(MAX(IF(ISERROR($E$2:$F$26)=FALSE,$E$2:$F$26,"")),0))-MAX(IF(ISERROR($E$2:$F$26)=FALSE,$E$2:$F$26,""))&gt;0.5,(ROUNDUP(MAX(IF(ISERROR($E$2:$F$26)=FALSE,$E$2:$F$26,"")),0)),(ROUNDUP(MAX(IF(ISERROR($E$2:$F$26)=FALSE,$E$2:$F$26,"")),0))+1)</f>
        <v>14</v>
      </c>
      <c r="V30" s="92"/>
      <c r="W30" s="85" t="str">
        <f>+W2</f>
        <v>ENERO DE 2016 | DEPARTAMENTO / REGIÓN / ZONA</v>
      </c>
      <c r="X30" s="92"/>
      <c r="Y30" s="87">
        <f t="array" ref="Y30">+IF((ROUNDUP(MAX(IF(ISERROR($E$2:$F$21)=FALSE,$E$2:$F$21,"")),0))-MAX(IF(ISERROR($E$2:$F$21)=FALSE,$E$2:$F$21,""))&gt;0.5,(ROUNDUP(MAX(IF(ISERROR($E$2:$F$21)=FALSE,$E$2:$F$21,"")),0)),(ROUNDUP(MAX(IF(ISERROR($E$2:$F$21)=FALSE,$E$2:$F$21,"")),0))+1)</f>
        <v>13</v>
      </c>
      <c r="Z30" s="92"/>
      <c r="AA30" s="85" t="str">
        <f>+W2</f>
        <v>ENERO DE 2016 | DEPARTAMENTO / REGIÓN / ZONA</v>
      </c>
      <c r="AB30" s="92"/>
      <c r="AC30" s="87">
        <f t="array" ref="AC30">+IF((ROUNDUP(MAX(IF(ISERROR($E$2:$F$16)=FALSE,$E$2:$F$16,"")),0))-MAX(IF(ISERROR($E$2:$F$16)=FALSE,$E$2:$F$16,""))&gt;0.5,(ROUNDUP(MAX(IF(ISERROR($E$2:$F$16)=FALSE,$E$2:$F$16,"")),0)),(ROUNDUP(MAX(IF(ISERROR($E$2:$F$16)=FALSE,$E$2:$F$16,"")),0))+1)</f>
        <v>13</v>
      </c>
      <c r="AD30" s="92"/>
      <c r="AE30" s="85" t="str">
        <f>+W2</f>
        <v>ENERO DE 2016 | DEPARTAMENTO / REGIÓN / ZONA</v>
      </c>
      <c r="AF30" s="92"/>
      <c r="AG30" s="87">
        <f t="array" ref="AG30">+IF((ROUNDUP(MAX(IF(ISERROR($E$2:$F$11)=FALSE,$E$2:$F$11,"")),0))-MAX(IF(ISERROR($E$2:$F$11)=FALSE,$E$2:$F$11,""))&gt;0.5,(ROUNDUP(MAX(IF(ISERROR($E$2:$F$11)=FALSE,$E$2:$F$11,"")),0)),(ROUNDUP(MAX(IF(ISERROR($E$2:$F$11)=FALSE,$E$2:$F$11,"")),0))+1)</f>
        <v>9</v>
      </c>
      <c r="AH30" s="92"/>
      <c r="AI30" s="85" t="str">
        <f>+W2</f>
        <v>ENERO DE 2016 | DEPARTAMENTO / REGIÓN / ZONA</v>
      </c>
      <c r="AJ30" s="92"/>
    </row>
    <row r="31" spans="1:36" ht="15.75" customHeight="1" thickBot="1" x14ac:dyDescent="0.25">
      <c r="A31" s="13">
        <v>21206560</v>
      </c>
      <c r="Q31" s="96"/>
      <c r="R31" s="92"/>
      <c r="S31" s="93"/>
      <c r="T31" s="92"/>
      <c r="U31" s="88">
        <f t="array" ref="U31">+IF(MIN(IF(ISERROR($E$2:$F$26)=FALSE,$E$2:$F$26,""))-(ROUNDDOWN(MIN(IF(ISERROR($E$2:$F$26)=FALSE,$E$2:$F$26,"")),0))&gt;0.5,(ROUNDDOWN(MIN(IF(ISERROR($E$2:$F$26)=FALSE,$E$2:$F$26,"")),0)),(ROUNDDOWN(MIN(IF(ISERROR($E$2:$F$26)=FALSE,$E$2:$F$26,"")),0))-1)-2</f>
        <v>-8</v>
      </c>
      <c r="V31" s="92"/>
      <c r="W31" s="95"/>
      <c r="X31" s="92"/>
      <c r="Y31" s="88">
        <f t="array" ref="Y31">+IF(MIN(IF(ISERROR($E$2:$F$21)=FALSE,$E$2:$F$21,""))-(ROUNDDOWN(MIN(IF(ISERROR($E$2:$F$21)=FALSE,$E$2:$F$21,"")),0))&gt;0.5,(ROUNDDOWN(MIN(IF(ISERROR($E$2:$F$21)=FALSE,$E$2:$F$21,"")),0)),(ROUNDDOWN(MIN(IF(ISERROR($E$2:$F$21)=FALSE,$E$2:$F$21,"")),0))-1)-2</f>
        <v>-7</v>
      </c>
      <c r="Z31" s="92"/>
      <c r="AA31" s="95"/>
      <c r="AB31" s="92"/>
      <c r="AC31" s="88">
        <f t="array" ref="AC31">+IF(MIN(IF(ISERROR($E$2:$F$16)=FALSE,$E$2:$F$16,""))-(ROUNDDOWN(MIN(IF(ISERROR($E$2:$F$16)=FALSE,$E$2:$F$16,"")),0))&gt;0.5,(ROUNDDOWN(MIN(IF(ISERROR($E$2:$F$16)=FALSE,$E$2:$F$16,"")),0)),(ROUNDDOWN(MIN(IF(ISERROR($E$2:$F$16)=FALSE,$E$2:$F$16,"")),0))-1)-2</f>
        <v>-7</v>
      </c>
      <c r="AD31" s="92"/>
      <c r="AE31" s="95"/>
      <c r="AF31" s="92"/>
      <c r="AG31" s="88">
        <f t="array" ref="AG31">+IF(MIN(IF(ISERROR($E$2:$F$11)=FALSE,$E$2:$F$11,""))-(ROUNDDOWN(MIN(IF(ISERROR($E$2:$F$11)=FALSE,$E$2:$F$11,"")),0))&gt;0.5,(ROUNDDOWN(MIN(IF(ISERROR($E$2:$F$11)=FALSE,$E$2:$F$11,"")),0)),(ROUNDDOWN(MIN(IF(ISERROR($E$2:$F$11)=FALSE,$E$2:$F$11,"")),0))-1)-2</f>
        <v>-7</v>
      </c>
      <c r="AH31" s="92"/>
      <c r="AI31" s="95"/>
      <c r="AJ31" s="92"/>
    </row>
    <row r="32" spans="1:36" ht="15.75" customHeight="1" x14ac:dyDescent="0.2">
      <c r="A32" s="13">
        <v>21206600</v>
      </c>
      <c r="Q32" s="96"/>
      <c r="R32" s="92"/>
      <c r="S32" s="93"/>
      <c r="T32" s="92"/>
      <c r="U32" s="92"/>
      <c r="V32" s="92"/>
      <c r="W32" s="95"/>
      <c r="X32" s="92"/>
      <c r="Y32" s="92"/>
      <c r="Z32" s="92"/>
      <c r="AA32" s="95"/>
      <c r="AB32" s="92"/>
      <c r="AC32" s="92"/>
      <c r="AD32" s="92"/>
      <c r="AE32" s="95"/>
      <c r="AF32" s="92"/>
      <c r="AG32" s="92"/>
      <c r="AH32" s="92"/>
      <c r="AI32" s="95"/>
      <c r="AJ32" s="92"/>
    </row>
    <row r="33" spans="1:36" ht="15.75" customHeight="1" x14ac:dyDescent="0.2">
      <c r="A33" s="13">
        <v>21206620</v>
      </c>
      <c r="Q33" s="96"/>
      <c r="R33" s="92"/>
      <c r="S33" s="93"/>
      <c r="T33" s="92"/>
      <c r="U33" s="92"/>
      <c r="V33" s="92"/>
      <c r="W33" s="95"/>
      <c r="X33" s="92"/>
      <c r="Y33" s="92"/>
      <c r="Z33" s="92"/>
      <c r="AA33" s="95"/>
      <c r="AB33" s="92"/>
      <c r="AC33" s="92"/>
      <c r="AD33" s="92"/>
      <c r="AE33" s="95"/>
      <c r="AF33" s="92"/>
      <c r="AG33" s="92"/>
      <c r="AH33" s="92"/>
      <c r="AI33" s="95"/>
      <c r="AJ33" s="92"/>
    </row>
    <row r="34" spans="1:36" ht="15.75" customHeight="1" x14ac:dyDescent="0.2">
      <c r="A34" s="13">
        <v>21206650</v>
      </c>
      <c r="Q34" s="96"/>
      <c r="R34" s="92"/>
      <c r="S34" s="93"/>
      <c r="T34" s="92"/>
      <c r="U34" s="92"/>
      <c r="V34" s="92"/>
      <c r="W34" s="95"/>
      <c r="X34" s="92"/>
      <c r="Y34" s="92"/>
      <c r="Z34" s="92"/>
      <c r="AA34" s="95"/>
      <c r="AB34" s="92"/>
      <c r="AC34" s="92"/>
      <c r="AD34" s="92"/>
      <c r="AE34" s="95"/>
      <c r="AF34" s="92"/>
      <c r="AG34" s="92"/>
      <c r="AH34" s="92"/>
      <c r="AI34" s="95"/>
      <c r="AJ34" s="92"/>
    </row>
    <row r="35" spans="1:36" ht="15.75" customHeight="1" x14ac:dyDescent="0.2">
      <c r="A35" s="13">
        <v>21206690</v>
      </c>
      <c r="Q35" s="96"/>
      <c r="R35" s="92"/>
      <c r="S35" s="93"/>
      <c r="T35" s="92"/>
      <c r="U35" s="92"/>
      <c r="V35" s="92"/>
      <c r="W35" s="95"/>
      <c r="X35" s="92"/>
      <c r="Y35" s="92"/>
      <c r="Z35" s="92"/>
      <c r="AA35" s="95"/>
      <c r="AB35" s="92"/>
      <c r="AC35" s="92"/>
      <c r="AD35" s="92"/>
      <c r="AE35" s="95"/>
      <c r="AF35" s="92"/>
      <c r="AG35" s="92"/>
      <c r="AH35" s="92"/>
      <c r="AI35" s="95"/>
      <c r="AJ35" s="92"/>
    </row>
    <row r="36" spans="1:36" ht="15.75" customHeight="1" x14ac:dyDescent="0.2">
      <c r="A36" s="13">
        <v>14015020</v>
      </c>
      <c r="Q36" s="96"/>
      <c r="R36" s="92"/>
      <c r="S36" s="93"/>
      <c r="T36" s="92"/>
      <c r="U36" s="92"/>
      <c r="V36" s="92"/>
      <c r="W36" s="95"/>
      <c r="X36" s="92"/>
      <c r="Y36" s="92"/>
      <c r="Z36" s="92"/>
      <c r="AA36" s="95"/>
      <c r="AB36" s="92"/>
      <c r="AC36" s="92"/>
      <c r="AD36" s="92"/>
      <c r="AE36" s="95"/>
      <c r="AF36" s="92"/>
      <c r="AG36" s="92"/>
      <c r="AH36" s="92"/>
      <c r="AI36" s="95"/>
      <c r="AJ36" s="92"/>
    </row>
    <row r="37" spans="1:36" ht="15.75" customHeight="1" x14ac:dyDescent="0.2">
      <c r="A37" s="13">
        <v>23205020</v>
      </c>
      <c r="Q37" s="96"/>
      <c r="R37" s="92"/>
      <c r="S37" s="93"/>
      <c r="T37" s="92"/>
      <c r="U37" s="92"/>
      <c r="V37" s="92"/>
      <c r="W37" s="95"/>
      <c r="X37" s="92"/>
      <c r="Y37" s="92"/>
      <c r="Z37" s="92"/>
      <c r="AA37" s="95"/>
      <c r="AB37" s="92"/>
      <c r="AC37" s="92"/>
      <c r="AD37" s="92"/>
      <c r="AE37" s="95"/>
      <c r="AF37" s="92"/>
      <c r="AG37" s="92"/>
      <c r="AH37" s="92"/>
      <c r="AI37" s="95"/>
      <c r="AJ37" s="92"/>
    </row>
    <row r="38" spans="1:36" ht="15.75" customHeight="1" x14ac:dyDescent="0.2">
      <c r="A38" s="13">
        <v>23205030</v>
      </c>
      <c r="Q38" s="96"/>
      <c r="R38" s="92"/>
      <c r="S38" s="93"/>
      <c r="T38" s="92"/>
      <c r="U38" s="92"/>
      <c r="V38" s="92"/>
      <c r="W38" s="95"/>
      <c r="X38" s="92"/>
      <c r="Y38" s="92"/>
      <c r="Z38" s="92"/>
      <c r="AA38" s="95"/>
      <c r="AB38" s="92"/>
      <c r="AC38" s="92"/>
      <c r="AD38" s="92"/>
      <c r="AE38" s="95"/>
      <c r="AF38" s="92"/>
      <c r="AG38" s="92"/>
      <c r="AH38" s="92"/>
      <c r="AI38" s="95"/>
      <c r="AJ38" s="92"/>
    </row>
    <row r="39" spans="1:36" ht="15.75" customHeight="1" x14ac:dyDescent="0.2">
      <c r="A39" s="13">
        <v>25025020</v>
      </c>
      <c r="Q39" s="92"/>
      <c r="R39" s="92"/>
      <c r="S39" s="93"/>
      <c r="T39" s="92"/>
      <c r="U39" s="92"/>
      <c r="V39" s="92"/>
      <c r="W39" s="95"/>
      <c r="X39" s="92"/>
      <c r="Y39" s="92"/>
      <c r="Z39" s="92"/>
      <c r="AA39" s="95"/>
      <c r="AB39" s="92"/>
      <c r="AC39" s="92"/>
      <c r="AD39" s="92"/>
      <c r="AE39" s="95"/>
      <c r="AF39" s="92"/>
      <c r="AG39" s="92"/>
      <c r="AH39" s="92"/>
      <c r="AI39" s="95"/>
      <c r="AJ39" s="92"/>
    </row>
    <row r="40" spans="1:36" ht="15.75" customHeight="1" x14ac:dyDescent="0.2">
      <c r="A40" s="13">
        <v>25025100</v>
      </c>
      <c r="Q40" s="92"/>
      <c r="R40" s="92"/>
      <c r="S40" s="93"/>
      <c r="T40" s="92"/>
      <c r="U40" s="92"/>
      <c r="V40" s="92"/>
      <c r="W40" s="95"/>
      <c r="X40" s="92"/>
      <c r="Y40" s="92"/>
      <c r="Z40" s="92"/>
      <c r="AA40" s="95"/>
      <c r="AB40" s="92"/>
      <c r="AC40" s="92"/>
      <c r="AD40" s="92"/>
      <c r="AE40" s="95"/>
      <c r="AF40" s="92"/>
      <c r="AG40" s="92"/>
      <c r="AH40" s="92"/>
      <c r="AI40" s="95"/>
      <c r="AJ40" s="92"/>
    </row>
    <row r="41" spans="1:36" ht="15.75" customHeight="1" x14ac:dyDescent="0.2">
      <c r="A41" s="13">
        <v>25025210</v>
      </c>
      <c r="Q41" s="92"/>
      <c r="R41" s="92"/>
      <c r="S41" s="93"/>
      <c r="T41" s="92"/>
      <c r="U41" s="92"/>
      <c r="V41" s="92"/>
      <c r="W41" s="95"/>
      <c r="X41" s="92"/>
      <c r="Y41" s="92"/>
      <c r="Z41" s="92"/>
      <c r="AA41" s="95"/>
      <c r="AB41" s="92"/>
      <c r="AC41" s="92"/>
      <c r="AD41" s="92"/>
      <c r="AE41" s="95"/>
      <c r="AF41" s="92"/>
      <c r="AG41" s="92"/>
      <c r="AH41" s="92"/>
      <c r="AI41" s="95"/>
      <c r="AJ41" s="92"/>
    </row>
    <row r="42" spans="1:36" ht="15.75" customHeight="1" x14ac:dyDescent="0.2">
      <c r="A42" s="13">
        <v>29015000</v>
      </c>
      <c r="Q42" s="92"/>
      <c r="R42" s="92"/>
      <c r="S42" s="93"/>
      <c r="T42" s="92"/>
      <c r="U42" s="92"/>
      <c r="V42" s="92"/>
      <c r="W42" s="95"/>
      <c r="X42" s="92"/>
      <c r="Y42" s="92"/>
      <c r="Z42" s="92"/>
      <c r="AA42" s="95"/>
      <c r="AB42" s="92"/>
      <c r="AC42" s="92"/>
      <c r="AD42" s="92"/>
      <c r="AE42" s="95"/>
      <c r="AF42" s="92"/>
      <c r="AG42" s="92"/>
      <c r="AH42" s="92"/>
      <c r="AI42" s="95"/>
      <c r="AJ42" s="92"/>
    </row>
    <row r="43" spans="1:36" ht="15.75" customHeight="1" x14ac:dyDescent="0.2">
      <c r="A43" s="13">
        <v>29015020</v>
      </c>
      <c r="Q43" s="92"/>
      <c r="R43" s="92"/>
      <c r="S43" s="93"/>
      <c r="T43" s="92"/>
      <c r="U43" s="92"/>
      <c r="V43" s="92"/>
      <c r="W43" s="95"/>
      <c r="X43" s="92"/>
      <c r="Y43" s="92"/>
      <c r="Z43" s="92"/>
      <c r="AA43" s="95"/>
      <c r="AB43" s="92"/>
      <c r="AC43" s="92"/>
      <c r="AD43" s="92"/>
      <c r="AE43" s="95"/>
      <c r="AF43" s="92"/>
      <c r="AG43" s="92"/>
      <c r="AH43" s="92"/>
      <c r="AI43" s="95"/>
      <c r="AJ43" s="92"/>
    </row>
    <row r="44" spans="1:36" ht="15.75" customHeight="1" x14ac:dyDescent="0.2">
      <c r="A44" s="13">
        <v>29015030</v>
      </c>
      <c r="Q44" s="92"/>
      <c r="R44" s="92"/>
      <c r="S44" s="93"/>
      <c r="T44" s="92"/>
      <c r="U44" s="92"/>
      <c r="V44" s="92"/>
      <c r="W44" s="95"/>
      <c r="X44" s="92"/>
      <c r="Y44" s="92"/>
      <c r="Z44" s="92"/>
      <c r="AA44" s="95"/>
      <c r="AB44" s="92"/>
      <c r="AC44" s="92"/>
      <c r="AD44" s="92"/>
      <c r="AE44" s="95"/>
      <c r="AF44" s="92"/>
      <c r="AG44" s="92"/>
      <c r="AH44" s="92"/>
      <c r="AI44" s="95"/>
      <c r="AJ44" s="92"/>
    </row>
    <row r="45" spans="1:36" ht="15.75" customHeight="1" x14ac:dyDescent="0.2">
      <c r="A45" s="13">
        <v>29035030</v>
      </c>
      <c r="Q45" s="92"/>
      <c r="R45" s="92"/>
      <c r="S45" s="93"/>
      <c r="T45" s="92"/>
      <c r="U45" s="92"/>
      <c r="V45" s="92"/>
      <c r="W45" s="95"/>
      <c r="X45" s="92"/>
      <c r="Y45" s="92"/>
      <c r="Z45" s="92"/>
      <c r="AA45" s="95"/>
      <c r="AB45" s="92"/>
      <c r="AC45" s="92"/>
      <c r="AD45" s="92"/>
      <c r="AE45" s="95"/>
      <c r="AF45" s="92"/>
      <c r="AG45" s="92"/>
      <c r="AH45" s="92"/>
      <c r="AI45" s="95"/>
      <c r="AJ45" s="92"/>
    </row>
    <row r="46" spans="1:36" ht="15.75" customHeight="1" x14ac:dyDescent="0.2">
      <c r="A46" s="13">
        <v>29035040</v>
      </c>
      <c r="Q46" s="92"/>
      <c r="R46" s="92"/>
      <c r="S46" s="93"/>
      <c r="T46" s="92"/>
      <c r="U46" s="92"/>
      <c r="V46" s="92"/>
      <c r="W46" s="95"/>
      <c r="X46" s="92"/>
      <c r="Y46" s="92"/>
      <c r="Z46" s="92"/>
      <c r="AA46" s="95"/>
      <c r="AB46" s="92"/>
      <c r="AC46" s="92"/>
      <c r="AD46" s="92"/>
      <c r="AE46" s="95"/>
      <c r="AF46" s="92"/>
      <c r="AG46" s="92"/>
      <c r="AH46" s="92"/>
      <c r="AI46" s="95"/>
      <c r="AJ46" s="92"/>
    </row>
    <row r="47" spans="1:36" ht="15.75" customHeight="1" x14ac:dyDescent="0.2">
      <c r="A47" s="13">
        <v>29035110</v>
      </c>
      <c r="Q47" s="92"/>
      <c r="R47" s="92"/>
      <c r="S47" s="93"/>
      <c r="T47" s="92"/>
      <c r="U47" s="92"/>
      <c r="V47" s="92"/>
      <c r="W47" s="95"/>
      <c r="X47" s="92"/>
      <c r="Y47" s="92"/>
      <c r="Z47" s="92"/>
      <c r="AA47" s="95"/>
      <c r="AB47" s="92"/>
      <c r="AC47" s="92"/>
      <c r="AD47" s="92"/>
      <c r="AE47" s="95"/>
      <c r="AF47" s="92"/>
      <c r="AG47" s="92"/>
      <c r="AH47" s="92"/>
      <c r="AI47" s="95"/>
      <c r="AJ47" s="92"/>
    </row>
    <row r="48" spans="1:36" ht="15.75" customHeight="1" x14ac:dyDescent="0.2">
      <c r="A48" s="13">
        <v>29035170</v>
      </c>
      <c r="Q48" s="92"/>
      <c r="R48" s="92"/>
      <c r="S48" s="93"/>
      <c r="T48" s="92"/>
      <c r="U48" s="92"/>
      <c r="V48" s="92"/>
      <c r="W48" s="95"/>
      <c r="X48" s="92"/>
      <c r="Y48" s="92"/>
      <c r="Z48" s="92"/>
      <c r="AA48" s="95"/>
      <c r="AB48" s="92"/>
      <c r="AC48" s="92"/>
      <c r="AD48" s="92"/>
      <c r="AE48" s="95"/>
      <c r="AF48" s="92"/>
      <c r="AG48" s="92"/>
      <c r="AH48" s="92"/>
      <c r="AI48" s="95"/>
      <c r="AJ48" s="92"/>
    </row>
    <row r="49" spans="1:36" ht="15.75" customHeight="1" x14ac:dyDescent="0.2">
      <c r="A49" s="13">
        <v>23125100</v>
      </c>
      <c r="Q49" s="92"/>
      <c r="R49" s="92"/>
      <c r="S49" s="93"/>
      <c r="T49" s="92"/>
      <c r="U49" s="92"/>
      <c r="V49" s="92"/>
      <c r="W49" s="95"/>
      <c r="X49" s="92"/>
      <c r="Y49" s="92"/>
      <c r="Z49" s="92"/>
      <c r="AA49" s="95"/>
      <c r="AB49" s="92"/>
      <c r="AC49" s="92"/>
      <c r="AD49" s="92"/>
      <c r="AE49" s="95"/>
      <c r="AF49" s="92"/>
      <c r="AG49" s="92"/>
      <c r="AH49" s="92"/>
      <c r="AI49" s="95"/>
      <c r="AJ49" s="92"/>
    </row>
    <row r="50" spans="1:36" ht="15.75" customHeight="1" x14ac:dyDescent="0.2">
      <c r="A50" s="13">
        <v>23125140</v>
      </c>
      <c r="Q50" s="92"/>
      <c r="R50" s="92"/>
      <c r="S50" s="93"/>
      <c r="T50" s="92"/>
      <c r="U50" s="92"/>
      <c r="V50" s="92"/>
      <c r="W50" s="95"/>
      <c r="X50" s="92"/>
      <c r="Y50" s="92"/>
      <c r="Z50" s="92"/>
      <c r="AA50" s="95"/>
      <c r="AB50" s="92"/>
      <c r="AC50" s="92"/>
      <c r="AD50" s="92"/>
      <c r="AE50" s="95"/>
      <c r="AF50" s="92"/>
      <c r="AG50" s="92"/>
      <c r="AH50" s="92"/>
      <c r="AI50" s="95"/>
      <c r="AJ50" s="92"/>
    </row>
    <row r="51" spans="1:36" ht="15.75" customHeight="1" x14ac:dyDescent="0.2">
      <c r="A51" s="13">
        <v>24015090</v>
      </c>
      <c r="Q51" s="92"/>
      <c r="R51" s="92"/>
      <c r="S51" s="93"/>
      <c r="T51" s="92"/>
      <c r="U51" s="92"/>
      <c r="V51" s="92"/>
      <c r="W51" s="95"/>
      <c r="X51" s="92"/>
      <c r="Y51" s="92"/>
      <c r="Z51" s="92"/>
      <c r="AA51" s="95"/>
      <c r="AB51" s="92"/>
      <c r="AC51" s="92"/>
      <c r="AD51" s="92"/>
      <c r="AE51" s="95"/>
      <c r="AF51" s="92"/>
      <c r="AG51" s="92"/>
      <c r="AH51" s="92"/>
      <c r="AI51" s="95"/>
      <c r="AJ51" s="92"/>
    </row>
    <row r="52" spans="1:36" ht="15.75" customHeight="1" x14ac:dyDescent="0.2">
      <c r="A52" s="13">
        <v>24015220</v>
      </c>
      <c r="Q52" s="92"/>
      <c r="R52" s="92"/>
      <c r="S52" s="93"/>
      <c r="T52" s="92"/>
      <c r="U52" s="92"/>
      <c r="V52" s="92"/>
      <c r="W52" s="95"/>
      <c r="X52" s="92"/>
      <c r="Y52" s="92"/>
      <c r="Z52" s="92"/>
      <c r="AA52" s="95"/>
      <c r="AB52" s="92"/>
      <c r="AC52" s="92"/>
      <c r="AD52" s="92"/>
      <c r="AE52" s="95"/>
      <c r="AF52" s="92"/>
      <c r="AG52" s="92"/>
      <c r="AH52" s="92"/>
      <c r="AI52" s="95"/>
      <c r="AJ52" s="92"/>
    </row>
    <row r="53" spans="1:36" ht="15.75" customHeight="1" x14ac:dyDescent="0.2">
      <c r="A53" s="13">
        <v>24015300</v>
      </c>
      <c r="Q53" s="92"/>
      <c r="R53" s="92"/>
      <c r="S53" s="93"/>
      <c r="T53" s="92"/>
      <c r="U53" s="92"/>
      <c r="V53" s="92"/>
      <c r="W53" s="95"/>
      <c r="X53" s="92"/>
      <c r="Y53" s="92"/>
      <c r="Z53" s="92"/>
      <c r="AA53" s="95"/>
      <c r="AB53" s="92"/>
      <c r="AC53" s="92"/>
      <c r="AD53" s="92"/>
      <c r="AE53" s="95"/>
      <c r="AF53" s="92"/>
      <c r="AG53" s="92"/>
      <c r="AH53" s="92"/>
      <c r="AI53" s="95"/>
      <c r="AJ53" s="92"/>
    </row>
    <row r="54" spans="1:36" ht="15.75" customHeight="1" x14ac:dyDescent="0.2">
      <c r="A54" s="13">
        <v>24015360</v>
      </c>
      <c r="Q54" s="92"/>
      <c r="R54" s="92"/>
      <c r="S54" s="93"/>
      <c r="T54" s="92"/>
      <c r="U54" s="92"/>
      <c r="V54" s="92"/>
      <c r="W54" s="95"/>
      <c r="X54" s="92"/>
      <c r="Y54" s="92"/>
      <c r="Z54" s="92"/>
      <c r="AA54" s="95"/>
      <c r="AB54" s="92"/>
      <c r="AC54" s="92"/>
      <c r="AD54" s="92"/>
      <c r="AE54" s="95"/>
      <c r="AF54" s="92"/>
      <c r="AG54" s="92"/>
      <c r="AH54" s="92"/>
      <c r="AI54" s="95"/>
      <c r="AJ54" s="92"/>
    </row>
    <row r="55" spans="1:36" ht="15.75" customHeight="1" x14ac:dyDescent="0.2">
      <c r="A55" s="13">
        <v>24035040</v>
      </c>
      <c r="Q55" s="92"/>
      <c r="R55" s="92"/>
      <c r="S55" s="93"/>
      <c r="T55" s="92"/>
      <c r="U55" s="92"/>
      <c r="V55" s="92"/>
      <c r="W55" s="95"/>
      <c r="X55" s="92"/>
      <c r="Y55" s="92"/>
      <c r="Z55" s="92"/>
      <c r="AA55" s="95"/>
      <c r="AB55" s="92"/>
      <c r="AC55" s="92"/>
      <c r="AD55" s="92"/>
      <c r="AE55" s="95"/>
      <c r="AF55" s="92"/>
      <c r="AG55" s="92"/>
      <c r="AH55" s="92"/>
      <c r="AI55" s="95"/>
      <c r="AJ55" s="92"/>
    </row>
    <row r="56" spans="1:36" ht="15.75" customHeight="1" x14ac:dyDescent="0.2">
      <c r="A56" s="13">
        <v>24035070</v>
      </c>
      <c r="Q56" s="92"/>
      <c r="R56" s="92"/>
      <c r="S56" s="93"/>
      <c r="T56" s="92"/>
      <c r="U56" s="92"/>
      <c r="V56" s="92"/>
      <c r="W56" s="95"/>
      <c r="X56" s="92"/>
      <c r="Y56" s="92"/>
      <c r="Z56" s="92"/>
      <c r="AA56" s="95"/>
      <c r="AB56" s="92"/>
      <c r="AC56" s="92"/>
      <c r="AD56" s="92"/>
      <c r="AE56" s="95"/>
      <c r="AF56" s="92"/>
      <c r="AG56" s="92"/>
      <c r="AH56" s="92"/>
      <c r="AI56" s="95"/>
      <c r="AJ56" s="92"/>
    </row>
    <row r="57" spans="1:36" ht="15.75" customHeight="1" thickBot="1" x14ac:dyDescent="0.25">
      <c r="A57" s="13">
        <v>24035120</v>
      </c>
      <c r="Q57" s="92"/>
      <c r="R57" s="92"/>
      <c r="S57" s="93"/>
      <c r="T57" s="92"/>
      <c r="U57" s="92"/>
      <c r="V57" s="92"/>
      <c r="W57" s="95"/>
      <c r="X57" s="92"/>
      <c r="Y57" s="92"/>
      <c r="Z57" s="92"/>
      <c r="AA57" s="95"/>
      <c r="AB57" s="92"/>
      <c r="AC57" s="92"/>
      <c r="AD57" s="92"/>
      <c r="AE57" s="95"/>
      <c r="AF57" s="92"/>
      <c r="AG57" s="92"/>
      <c r="AH57" s="92"/>
      <c r="AI57" s="95"/>
      <c r="AJ57" s="92"/>
    </row>
    <row r="58" spans="1:36" ht="15.75" customHeight="1" x14ac:dyDescent="0.2">
      <c r="A58" s="13">
        <v>24035130</v>
      </c>
      <c r="Q58" s="92"/>
      <c r="R58" s="92"/>
      <c r="S58" s="93"/>
      <c r="T58" s="92"/>
      <c r="U58" s="87">
        <f t="array" ref="U58">+IF(ROUNDUP(MAX(IF(ISERROR($G$2:$G$26)=FALSE,$G$2:$G$26,"")),0)&lt;1,1,ROUNDUP(MAX(IF(ISERROR($G$2:$G$26)=FALSE,$G$2:$G$26,"")),0))+0.5</f>
        <v>3.5</v>
      </c>
      <c r="V58" s="92"/>
      <c r="W58" s="85" t="str">
        <f>+W2</f>
        <v>ENERO DE 2016 | DEPARTAMENTO / REGIÓN / ZONA</v>
      </c>
      <c r="X58" s="92"/>
      <c r="Y58" s="87">
        <f t="array" ref="Y58">+IF(ROUNDUP(MAX(IF(ISERROR($G$2:$G$21)=FALSE,$G$2:$G$21,"")),0)&lt;1,1,ROUNDUP(MAX(IF(ISERROR($G$2:$G$21)=FALSE,$G$2:$G$21,"")),0))+0.5</f>
        <v>3.5</v>
      </c>
      <c r="Z58" s="92"/>
      <c r="AA58" s="85" t="str">
        <f>+W2</f>
        <v>ENERO DE 2016 | DEPARTAMENTO / REGIÓN / ZONA</v>
      </c>
      <c r="AB58" s="92"/>
      <c r="AC58" s="87">
        <f t="array" ref="AC58">+IF(ROUNDUP(MAX(IF(ISERROR($G$2:$G$16)=FALSE,$G$2:$G$16,"")),0)&lt;1,1,ROUNDUP(MAX(IF(ISERROR($G$2:$G$16)=FALSE,$G$2:$G$16,"")),0))+0.5</f>
        <v>2.5</v>
      </c>
      <c r="AD58" s="92"/>
      <c r="AE58" s="85" t="str">
        <f>+W2</f>
        <v>ENERO DE 2016 | DEPARTAMENTO / REGIÓN / ZONA</v>
      </c>
      <c r="AF58" s="92"/>
      <c r="AG58" s="87">
        <f t="array" ref="AG58">+IF(ROUNDUP(MAX(IF(ISERROR($G$2:$G$11)=FALSE,$G$2:$G$11,"")),0)&lt;1,1,ROUNDUP(MAX(IF(ISERROR($G$2:$G$11)=FALSE,$G$2:$G$11,"")),0))+0.5</f>
        <v>2.5</v>
      </c>
      <c r="AH58" s="92"/>
      <c r="AI58" s="85" t="str">
        <f>+W2</f>
        <v>ENERO DE 2016 | DEPARTAMENTO / REGIÓN / ZONA</v>
      </c>
      <c r="AJ58" s="92"/>
    </row>
    <row r="59" spans="1:36" ht="15.75" customHeight="1" thickBot="1" x14ac:dyDescent="0.25">
      <c r="A59" s="13">
        <v>24035170</v>
      </c>
      <c r="Q59" s="92"/>
      <c r="R59" s="92"/>
      <c r="S59" s="93"/>
      <c r="T59" s="92"/>
      <c r="U59" s="88">
        <f t="array" ref="U59">+IF(ROUNDUP(MIN(IF(ISERROR($G$2:$G$26)=FALSE,$G$2:$G$26,"")),0)&gt;-1,-1,ROUNDUP(MIN(IF(ISERROR($G$2:$G$26)=FALSE,$G$2:$G$26,"")),0))-0.5</f>
        <v>-1.5</v>
      </c>
      <c r="V59" s="92"/>
      <c r="W59" s="95"/>
      <c r="X59" s="92"/>
      <c r="Y59" s="88">
        <f t="array" ref="Y59">+IF(ROUNDUP(MIN(IF(ISERROR($G$2:$G$21)=FALSE,$G$2:$G$21,"")),0)&gt;-1,-1,ROUNDUP(MIN(IF(ISERROR($G$2:$G$21)=FALSE,$G$2:$G$21,"")),0))-0.5</f>
        <v>-1.5</v>
      </c>
      <c r="Z59" s="92"/>
      <c r="AA59" s="95"/>
      <c r="AB59" s="92"/>
      <c r="AC59" s="88">
        <f t="array" ref="AC59">+IF(ROUNDUP(MIN(IF(ISERROR($G$2:$G$16)=FALSE,$G$2:$G$16,"")),0)&gt;-1,-1,ROUNDUP(MIN(IF(ISERROR($G$2:$G$16)=FALSE,$G$2:$G$16,"")),0))-0.5</f>
        <v>-1.5</v>
      </c>
      <c r="AD59" s="92"/>
      <c r="AE59" s="95"/>
      <c r="AF59" s="92"/>
      <c r="AG59" s="88">
        <f t="array" ref="AG59">+IF(ROUNDUP(MIN(IF(ISERROR($G$2:$G$11)=FALSE,$G$2:$G$11,"")),0)&gt;-1,-1,ROUNDUP(MIN(IF(ISERROR($G$2:$G$11)=FALSE,$G$2:$G$11,"")),0))-0.5</f>
        <v>-1.5</v>
      </c>
      <c r="AH59" s="92"/>
      <c r="AI59" s="95"/>
      <c r="AJ59" s="92"/>
    </row>
    <row r="60" spans="1:36" ht="15.75" customHeight="1" x14ac:dyDescent="0.2">
      <c r="A60" s="13">
        <v>24035250</v>
      </c>
      <c r="Q60" s="92"/>
      <c r="R60" s="92"/>
      <c r="S60" s="93"/>
      <c r="T60" s="92"/>
      <c r="U60" s="92"/>
      <c r="V60" s="92"/>
      <c r="W60" s="95"/>
      <c r="X60" s="92"/>
      <c r="Y60" s="92"/>
      <c r="Z60" s="92"/>
      <c r="AA60" s="95"/>
      <c r="AB60" s="92"/>
      <c r="AC60" s="92"/>
      <c r="AD60" s="92"/>
      <c r="AE60" s="95"/>
      <c r="AF60" s="92"/>
      <c r="AG60" s="92"/>
      <c r="AH60" s="92"/>
      <c r="AI60" s="95"/>
      <c r="AJ60" s="92"/>
    </row>
    <row r="61" spans="1:36" ht="15.75" customHeight="1" x14ac:dyDescent="0.2">
      <c r="A61" s="13">
        <v>24035310</v>
      </c>
      <c r="Q61" s="92"/>
      <c r="R61" s="92"/>
      <c r="S61" s="93"/>
      <c r="T61" s="92"/>
      <c r="U61" s="92"/>
      <c r="V61" s="92"/>
      <c r="W61" s="95"/>
      <c r="X61" s="92"/>
      <c r="Y61" s="92"/>
      <c r="Z61" s="92"/>
      <c r="AA61" s="95"/>
      <c r="AB61" s="92"/>
      <c r="AC61" s="92"/>
      <c r="AD61" s="92"/>
      <c r="AE61" s="95"/>
      <c r="AF61" s="92"/>
      <c r="AG61" s="92"/>
      <c r="AH61" s="92"/>
      <c r="AI61" s="95"/>
      <c r="AJ61" s="92"/>
    </row>
    <row r="62" spans="1:36" ht="15.75" customHeight="1" x14ac:dyDescent="0.2">
      <c r="A62" s="13">
        <v>24035330</v>
      </c>
      <c r="Q62" s="92"/>
      <c r="R62" s="92"/>
      <c r="S62" s="93"/>
      <c r="T62" s="92"/>
      <c r="U62" s="92"/>
      <c r="V62" s="92"/>
      <c r="W62" s="95"/>
      <c r="X62" s="92"/>
      <c r="Y62" s="92"/>
      <c r="Z62" s="92"/>
      <c r="AA62" s="95"/>
      <c r="AB62" s="92"/>
      <c r="AC62" s="92"/>
      <c r="AD62" s="92"/>
      <c r="AE62" s="95"/>
      <c r="AF62" s="92"/>
      <c r="AG62" s="92"/>
      <c r="AH62" s="92"/>
      <c r="AI62" s="95"/>
      <c r="AJ62" s="92"/>
    </row>
    <row r="63" spans="1:36" ht="15.75" customHeight="1" x14ac:dyDescent="0.2">
      <c r="A63" s="13">
        <v>24035340</v>
      </c>
      <c r="Q63" s="92"/>
      <c r="R63" s="92"/>
      <c r="S63" s="93"/>
      <c r="T63" s="92"/>
      <c r="U63" s="92"/>
      <c r="V63" s="92"/>
      <c r="W63" s="95"/>
      <c r="X63" s="92"/>
      <c r="Y63" s="92"/>
      <c r="Z63" s="92"/>
      <c r="AA63" s="95"/>
      <c r="AB63" s="92"/>
      <c r="AC63" s="92"/>
      <c r="AD63" s="92"/>
      <c r="AE63" s="95"/>
      <c r="AF63" s="92"/>
      <c r="AG63" s="92"/>
      <c r="AH63" s="92"/>
      <c r="AI63" s="95"/>
      <c r="AJ63" s="92"/>
    </row>
    <row r="64" spans="1:36" ht="15.75" customHeight="1" x14ac:dyDescent="0.2">
      <c r="A64" s="13">
        <v>24035350</v>
      </c>
      <c r="Q64" s="92"/>
      <c r="R64" s="92"/>
      <c r="S64" s="93"/>
      <c r="T64" s="92"/>
      <c r="U64" s="92"/>
      <c r="V64" s="92"/>
      <c r="W64" s="95"/>
      <c r="X64" s="92"/>
      <c r="Y64" s="92"/>
      <c r="Z64" s="92"/>
      <c r="AA64" s="95"/>
      <c r="AB64" s="92"/>
      <c r="AC64" s="92"/>
      <c r="AD64" s="92"/>
      <c r="AE64" s="95"/>
      <c r="AF64" s="92"/>
      <c r="AG64" s="92"/>
      <c r="AH64" s="92"/>
      <c r="AI64" s="95"/>
      <c r="AJ64" s="92"/>
    </row>
    <row r="65" spans="1:36" ht="15.75" customHeight="1" x14ac:dyDescent="0.2">
      <c r="A65" s="13">
        <v>24035420</v>
      </c>
      <c r="Q65" s="92"/>
      <c r="R65" s="92"/>
      <c r="S65" s="93"/>
      <c r="T65" s="92"/>
      <c r="U65" s="92"/>
      <c r="V65" s="92"/>
      <c r="W65" s="95"/>
      <c r="X65" s="92"/>
      <c r="Y65" s="92"/>
      <c r="Z65" s="92"/>
      <c r="AA65" s="95"/>
      <c r="AB65" s="92"/>
      <c r="AC65" s="92"/>
      <c r="AD65" s="92"/>
      <c r="AE65" s="95"/>
      <c r="AF65" s="92"/>
      <c r="AG65" s="92"/>
      <c r="AH65" s="92"/>
      <c r="AI65" s="95"/>
      <c r="AJ65" s="92"/>
    </row>
    <row r="66" spans="1:36" ht="15.75" customHeight="1" x14ac:dyDescent="0.2">
      <c r="A66" s="13">
        <v>35075010</v>
      </c>
      <c r="Q66" s="92"/>
      <c r="R66" s="92"/>
      <c r="S66" s="93"/>
      <c r="T66" s="92"/>
      <c r="U66" s="92"/>
      <c r="V66" s="92"/>
      <c r="W66" s="95"/>
      <c r="X66" s="92"/>
      <c r="Y66" s="92"/>
      <c r="Z66" s="92"/>
      <c r="AA66" s="95"/>
      <c r="AB66" s="92"/>
      <c r="AC66" s="92"/>
      <c r="AD66" s="92"/>
      <c r="AE66" s="95"/>
      <c r="AF66" s="92"/>
      <c r="AG66" s="92"/>
      <c r="AH66" s="92"/>
      <c r="AI66" s="95"/>
      <c r="AJ66" s="92"/>
    </row>
    <row r="67" spans="1:36" ht="15.75" customHeight="1" x14ac:dyDescent="0.2">
      <c r="A67" s="13">
        <v>35075020</v>
      </c>
      <c r="Q67" s="92"/>
      <c r="R67" s="92"/>
      <c r="S67" s="93"/>
      <c r="T67" s="92"/>
      <c r="U67" s="92"/>
      <c r="V67" s="92"/>
      <c r="W67" s="95"/>
      <c r="X67" s="92"/>
      <c r="Y67" s="92"/>
      <c r="Z67" s="92"/>
      <c r="AA67" s="95"/>
      <c r="AB67" s="92"/>
      <c r="AC67" s="92"/>
      <c r="AD67" s="92"/>
      <c r="AE67" s="95"/>
      <c r="AF67" s="92"/>
      <c r="AG67" s="92"/>
      <c r="AH67" s="92"/>
      <c r="AI67" s="95"/>
      <c r="AJ67" s="92"/>
    </row>
    <row r="68" spans="1:36" ht="15.75" customHeight="1" x14ac:dyDescent="0.2">
      <c r="A68" s="13">
        <v>35075040</v>
      </c>
      <c r="Q68" s="92"/>
      <c r="R68" s="92"/>
      <c r="S68" s="93"/>
      <c r="T68" s="92"/>
      <c r="U68" s="92"/>
      <c r="V68" s="92"/>
      <c r="W68" s="95"/>
      <c r="X68" s="92"/>
      <c r="Y68" s="92"/>
      <c r="Z68" s="92"/>
      <c r="AA68" s="95"/>
      <c r="AB68" s="92"/>
      <c r="AC68" s="92"/>
      <c r="AD68" s="92"/>
      <c r="AE68" s="95"/>
      <c r="AF68" s="92"/>
      <c r="AG68" s="92"/>
      <c r="AH68" s="92"/>
      <c r="AI68" s="95"/>
      <c r="AJ68" s="92"/>
    </row>
    <row r="69" spans="1:36" ht="15.75" customHeight="1" x14ac:dyDescent="0.2">
      <c r="A69" s="13">
        <v>35085020</v>
      </c>
      <c r="Q69" s="92"/>
      <c r="R69" s="92"/>
      <c r="S69" s="93"/>
      <c r="T69" s="92"/>
      <c r="U69" s="92"/>
      <c r="V69" s="92"/>
      <c r="W69" s="95"/>
      <c r="X69" s="92"/>
      <c r="Y69" s="92"/>
      <c r="Z69" s="92"/>
      <c r="AA69" s="95"/>
      <c r="AB69" s="92"/>
      <c r="AC69" s="92"/>
      <c r="AD69" s="92"/>
      <c r="AE69" s="95"/>
      <c r="AF69" s="92"/>
      <c r="AG69" s="92"/>
      <c r="AH69" s="92"/>
      <c r="AI69" s="95"/>
      <c r="AJ69" s="92"/>
    </row>
    <row r="70" spans="1:36" ht="15.75" customHeight="1" x14ac:dyDescent="0.2">
      <c r="A70" s="13">
        <v>35085040</v>
      </c>
      <c r="Q70" s="92"/>
      <c r="R70" s="92"/>
      <c r="S70" s="93"/>
      <c r="T70" s="92"/>
      <c r="U70" s="92"/>
      <c r="V70" s="92"/>
      <c r="W70" s="95"/>
      <c r="X70" s="92"/>
      <c r="Y70" s="92"/>
      <c r="Z70" s="92"/>
      <c r="AA70" s="95"/>
      <c r="AB70" s="92"/>
      <c r="AC70" s="92"/>
      <c r="AD70" s="92"/>
      <c r="AE70" s="95"/>
      <c r="AF70" s="92"/>
      <c r="AG70" s="92"/>
      <c r="AH70" s="92"/>
      <c r="AI70" s="95"/>
      <c r="AJ70" s="92"/>
    </row>
    <row r="71" spans="1:36" ht="15.75" customHeight="1" x14ac:dyDescent="0.2">
      <c r="A71" s="13">
        <v>35085050</v>
      </c>
      <c r="Q71" s="92"/>
      <c r="R71" s="92"/>
      <c r="S71" s="93"/>
      <c r="T71" s="92"/>
      <c r="U71" s="92"/>
      <c r="V71" s="92"/>
      <c r="W71" s="95"/>
      <c r="X71" s="92"/>
      <c r="Y71" s="92"/>
      <c r="Z71" s="92"/>
      <c r="AA71" s="95"/>
      <c r="AB71" s="92"/>
      <c r="AC71" s="92"/>
      <c r="AD71" s="92"/>
      <c r="AE71" s="95"/>
      <c r="AF71" s="92"/>
      <c r="AG71" s="92"/>
      <c r="AH71" s="92"/>
      <c r="AI71" s="95"/>
      <c r="AJ71" s="92"/>
    </row>
    <row r="72" spans="1:36" ht="15.75" customHeight="1" x14ac:dyDescent="0.2">
      <c r="A72" s="13">
        <v>35195050</v>
      </c>
      <c r="Q72" s="92"/>
      <c r="R72" s="92"/>
      <c r="S72" s="93"/>
      <c r="T72" s="92"/>
      <c r="U72" s="92"/>
      <c r="V72" s="92"/>
      <c r="W72" s="95"/>
      <c r="X72" s="92"/>
      <c r="Y72" s="92"/>
      <c r="Z72" s="92"/>
      <c r="AA72" s="95"/>
      <c r="AB72" s="92"/>
      <c r="AC72" s="92"/>
      <c r="AD72" s="92"/>
      <c r="AE72" s="95"/>
      <c r="AF72" s="92"/>
      <c r="AG72" s="92"/>
      <c r="AH72" s="92"/>
      <c r="AI72" s="95"/>
      <c r="AJ72" s="92"/>
    </row>
    <row r="73" spans="1:36" ht="15.75" customHeight="1" x14ac:dyDescent="0.2">
      <c r="A73" s="13">
        <v>37035010</v>
      </c>
      <c r="Q73" s="92"/>
      <c r="R73" s="92"/>
      <c r="S73" s="93"/>
      <c r="T73" s="92"/>
      <c r="U73" s="92"/>
      <c r="V73" s="92"/>
      <c r="W73" s="95"/>
      <c r="X73" s="92"/>
      <c r="Y73" s="92"/>
      <c r="Z73" s="92"/>
      <c r="AA73" s="95"/>
      <c r="AB73" s="92"/>
      <c r="AC73" s="92"/>
      <c r="AD73" s="92"/>
      <c r="AE73" s="95"/>
      <c r="AF73" s="92"/>
      <c r="AG73" s="92"/>
      <c r="AH73" s="92"/>
      <c r="AI73" s="95"/>
      <c r="AJ73" s="92"/>
    </row>
    <row r="74" spans="1:36" ht="15.75" customHeight="1" x14ac:dyDescent="0.2">
      <c r="A74" s="13">
        <v>23055040</v>
      </c>
      <c r="Q74" s="92"/>
      <c r="R74" s="92"/>
      <c r="S74" s="93"/>
      <c r="T74" s="92"/>
      <c r="U74" s="92"/>
      <c r="V74" s="92"/>
      <c r="W74" s="95"/>
      <c r="X74" s="92"/>
      <c r="Y74" s="92"/>
      <c r="Z74" s="92"/>
      <c r="AA74" s="95"/>
      <c r="AB74" s="92"/>
      <c r="AC74" s="92"/>
      <c r="AD74" s="92"/>
      <c r="AE74" s="95"/>
      <c r="AF74" s="92"/>
      <c r="AG74" s="92"/>
      <c r="AH74" s="92"/>
      <c r="AI74" s="95"/>
      <c r="AJ74" s="92"/>
    </row>
    <row r="75" spans="1:36" ht="15.75" customHeight="1" x14ac:dyDescent="0.2">
      <c r="A75" s="13">
        <v>26155110</v>
      </c>
      <c r="Q75" s="92"/>
      <c r="R75" s="92"/>
      <c r="S75" s="93"/>
      <c r="T75" s="92"/>
      <c r="U75" s="92"/>
      <c r="V75" s="92"/>
      <c r="W75" s="95"/>
      <c r="X75" s="92"/>
      <c r="Y75" s="92"/>
      <c r="Z75" s="92"/>
      <c r="AA75" s="95"/>
      <c r="AB75" s="92"/>
      <c r="AC75" s="92"/>
      <c r="AD75" s="92"/>
      <c r="AE75" s="95"/>
      <c r="AF75" s="92"/>
      <c r="AG75" s="92"/>
      <c r="AH75" s="92"/>
      <c r="AI75" s="95"/>
      <c r="AJ75" s="92"/>
    </row>
    <row r="76" spans="1:36" ht="15.75" customHeight="1" x14ac:dyDescent="0.2">
      <c r="A76" s="13">
        <v>26155170</v>
      </c>
      <c r="Q76" s="92"/>
      <c r="R76" s="92"/>
      <c r="S76" s="93"/>
      <c r="T76" s="92"/>
      <c r="U76" s="92"/>
      <c r="V76" s="92"/>
      <c r="W76" s="95"/>
      <c r="X76" s="92"/>
      <c r="Y76" s="92"/>
      <c r="Z76" s="92"/>
      <c r="AA76" s="95"/>
      <c r="AB76" s="92"/>
      <c r="AC76" s="92"/>
      <c r="AD76" s="92"/>
      <c r="AE76" s="95"/>
      <c r="AF76" s="92"/>
      <c r="AG76" s="92"/>
      <c r="AH76" s="92"/>
      <c r="AI76" s="95"/>
      <c r="AJ76" s="92"/>
    </row>
    <row r="77" spans="1:36" ht="15.75" customHeight="1" x14ac:dyDescent="0.2">
      <c r="A77" s="13">
        <v>44035020</v>
      </c>
      <c r="Q77" s="92"/>
      <c r="R77" s="92"/>
      <c r="S77" s="93"/>
      <c r="T77" s="92"/>
      <c r="U77" s="92"/>
      <c r="V77" s="92"/>
      <c r="W77" s="95"/>
      <c r="X77" s="92"/>
      <c r="Y77" s="92"/>
      <c r="Z77" s="92"/>
      <c r="AA77" s="95"/>
      <c r="AB77" s="92"/>
      <c r="AC77" s="92"/>
      <c r="AD77" s="92"/>
      <c r="AE77" s="95"/>
      <c r="AF77" s="92"/>
      <c r="AG77" s="92"/>
      <c r="AH77" s="92"/>
      <c r="AI77" s="95"/>
      <c r="AJ77" s="92"/>
    </row>
    <row r="78" spans="1:36" ht="15.75" customHeight="1" x14ac:dyDescent="0.2">
      <c r="A78" s="13">
        <v>44045010</v>
      </c>
      <c r="Q78" s="92"/>
      <c r="R78" s="92"/>
      <c r="S78" s="93"/>
      <c r="T78" s="92"/>
      <c r="U78" s="92"/>
      <c r="V78" s="92"/>
      <c r="W78" s="95"/>
      <c r="X78" s="92"/>
      <c r="Y78" s="92"/>
      <c r="Z78" s="92"/>
      <c r="AA78" s="95"/>
      <c r="AB78" s="92"/>
      <c r="AC78" s="92"/>
      <c r="AD78" s="92"/>
      <c r="AE78" s="95"/>
      <c r="AF78" s="92"/>
      <c r="AG78" s="92"/>
      <c r="AH78" s="92"/>
      <c r="AI78" s="95"/>
      <c r="AJ78" s="92"/>
    </row>
    <row r="79" spans="1:36" ht="15.75" customHeight="1" x14ac:dyDescent="0.2">
      <c r="A79" s="13">
        <v>44045020</v>
      </c>
      <c r="Q79" s="92"/>
      <c r="R79" s="92"/>
      <c r="S79" s="93"/>
      <c r="T79" s="92"/>
      <c r="U79" s="92"/>
      <c r="V79" s="92"/>
      <c r="W79" s="95"/>
      <c r="X79" s="92"/>
      <c r="Y79" s="92"/>
      <c r="Z79" s="92"/>
      <c r="AA79" s="95"/>
      <c r="AB79" s="92"/>
      <c r="AC79" s="92"/>
      <c r="AD79" s="92"/>
      <c r="AE79" s="95"/>
      <c r="AF79" s="92"/>
      <c r="AG79" s="92"/>
      <c r="AH79" s="92"/>
      <c r="AI79" s="95"/>
      <c r="AJ79" s="92"/>
    </row>
    <row r="80" spans="1:36" ht="15.75" customHeight="1" x14ac:dyDescent="0.2">
      <c r="A80" s="13">
        <v>44055010</v>
      </c>
      <c r="Q80" s="92"/>
      <c r="R80" s="92"/>
      <c r="S80" s="93"/>
      <c r="T80" s="92"/>
      <c r="U80" s="92"/>
      <c r="V80" s="92"/>
      <c r="W80" s="95"/>
      <c r="X80" s="92"/>
      <c r="Y80" s="92"/>
      <c r="Z80" s="92"/>
      <c r="AA80" s="95"/>
      <c r="AB80" s="92"/>
      <c r="AC80" s="92"/>
      <c r="AD80" s="92"/>
      <c r="AE80" s="95"/>
      <c r="AF80" s="92"/>
      <c r="AG80" s="92"/>
      <c r="AH80" s="92"/>
      <c r="AI80" s="95"/>
      <c r="AJ80" s="92"/>
    </row>
    <row r="81" spans="1:36" ht="15.75" customHeight="1" x14ac:dyDescent="0.2">
      <c r="A81" s="13">
        <v>44135010</v>
      </c>
      <c r="Q81" s="92"/>
      <c r="R81" s="92"/>
      <c r="S81" s="93"/>
      <c r="T81" s="92"/>
      <c r="U81" s="92"/>
      <c r="V81" s="92"/>
      <c r="W81" s="95"/>
      <c r="X81" s="92"/>
      <c r="Y81" s="92"/>
      <c r="Z81" s="92"/>
      <c r="AA81" s="95"/>
      <c r="AB81" s="92"/>
      <c r="AC81" s="92"/>
      <c r="AD81" s="92"/>
      <c r="AE81" s="95"/>
      <c r="AF81" s="92"/>
      <c r="AG81" s="92"/>
      <c r="AH81" s="92"/>
      <c r="AI81" s="95"/>
      <c r="AJ81" s="92"/>
    </row>
    <row r="82" spans="1:36" ht="15.75" customHeight="1" x14ac:dyDescent="0.2">
      <c r="A82" s="13">
        <v>35095110</v>
      </c>
      <c r="Q82" s="92"/>
      <c r="R82" s="92"/>
      <c r="S82" s="93"/>
      <c r="T82" s="92"/>
      <c r="U82" s="92"/>
      <c r="V82" s="92"/>
      <c r="W82" s="95"/>
      <c r="X82" s="92"/>
      <c r="Y82" s="92"/>
      <c r="Z82" s="92"/>
      <c r="AA82" s="95"/>
      <c r="AB82" s="92"/>
      <c r="AC82" s="92"/>
      <c r="AD82" s="92"/>
      <c r="AE82" s="95"/>
      <c r="AF82" s="92"/>
      <c r="AG82" s="92"/>
      <c r="AH82" s="92"/>
      <c r="AI82" s="95"/>
      <c r="AJ82" s="92"/>
    </row>
    <row r="83" spans="1:36" ht="15.75" customHeight="1" x14ac:dyDescent="0.2">
      <c r="A83" s="13">
        <v>35195020</v>
      </c>
      <c r="Q83" s="92"/>
      <c r="R83" s="92"/>
      <c r="S83" s="93"/>
      <c r="T83" s="92"/>
      <c r="U83" s="92"/>
      <c r="V83" s="92"/>
      <c r="W83" s="95"/>
      <c r="X83" s="92"/>
      <c r="Y83" s="92"/>
      <c r="Z83" s="92"/>
      <c r="AA83" s="95"/>
      <c r="AB83" s="92"/>
      <c r="AC83" s="92"/>
      <c r="AD83" s="92"/>
      <c r="AE83" s="95"/>
      <c r="AF83" s="92"/>
      <c r="AG83" s="92"/>
      <c r="AH83" s="92"/>
      <c r="AI83" s="95"/>
      <c r="AJ83" s="92"/>
    </row>
    <row r="84" spans="1:36" ht="15.75" customHeight="1" x14ac:dyDescent="0.2">
      <c r="A84" s="13">
        <v>35195030</v>
      </c>
      <c r="Q84" s="92"/>
      <c r="R84" s="92"/>
      <c r="S84" s="93"/>
      <c r="T84" s="92"/>
      <c r="U84" s="92"/>
      <c r="V84" s="92"/>
      <c r="W84" s="95"/>
      <c r="X84" s="92"/>
      <c r="Y84" s="92"/>
      <c r="Z84" s="92"/>
      <c r="AA84" s="95"/>
      <c r="AB84" s="92"/>
      <c r="AC84" s="92"/>
      <c r="AD84" s="92"/>
      <c r="AE84" s="95"/>
      <c r="AF84" s="92"/>
      <c r="AG84" s="92"/>
      <c r="AH84" s="92"/>
      <c r="AI84" s="95"/>
      <c r="AJ84" s="92"/>
    </row>
    <row r="85" spans="1:36" ht="15.75" customHeight="1" x14ac:dyDescent="0.2">
      <c r="A85" s="13">
        <v>35215010</v>
      </c>
      <c r="Q85" s="92"/>
      <c r="R85" s="92"/>
      <c r="S85" s="93"/>
      <c r="T85" s="92"/>
      <c r="U85" s="92"/>
      <c r="V85" s="92"/>
      <c r="W85" s="95"/>
      <c r="X85" s="92"/>
      <c r="Y85" s="92"/>
      <c r="Z85" s="92"/>
      <c r="AA85" s="95"/>
      <c r="AB85" s="92"/>
      <c r="AC85" s="92"/>
      <c r="AD85" s="92"/>
      <c r="AE85" s="95"/>
      <c r="AF85" s="92"/>
      <c r="AG85" s="92"/>
      <c r="AH85" s="92"/>
      <c r="AI85" s="95"/>
      <c r="AJ85" s="92"/>
    </row>
    <row r="86" spans="1:36" ht="15.75" customHeight="1" x14ac:dyDescent="0.2">
      <c r="A86" s="13">
        <v>35225020</v>
      </c>
    </row>
    <row r="87" spans="1:36" ht="15.75" customHeight="1" x14ac:dyDescent="0.2">
      <c r="A87" s="13">
        <v>35235020</v>
      </c>
    </row>
    <row r="88" spans="1:36" ht="15.75" customHeight="1" x14ac:dyDescent="0.2">
      <c r="A88" s="13">
        <v>35235030</v>
      </c>
    </row>
    <row r="89" spans="1:36" ht="15.75" customHeight="1" x14ac:dyDescent="0.2">
      <c r="A89" s="13">
        <v>36015010</v>
      </c>
    </row>
    <row r="90" spans="1:36" ht="15.75" customHeight="1" x14ac:dyDescent="0.2">
      <c r="A90" s="13">
        <v>21055030</v>
      </c>
    </row>
    <row r="91" spans="1:36" ht="15.75" customHeight="1" x14ac:dyDescent="0.2">
      <c r="A91" s="13">
        <v>26025070</v>
      </c>
    </row>
    <row r="92" spans="1:36" ht="15.75" customHeight="1" x14ac:dyDescent="0.2">
      <c r="A92" s="13">
        <v>26025090</v>
      </c>
    </row>
    <row r="93" spans="1:36" ht="15.75" customHeight="1" x14ac:dyDescent="0.2">
      <c r="A93" s="13">
        <v>26025100</v>
      </c>
    </row>
    <row r="94" spans="1:36" ht="15.75" customHeight="1" x14ac:dyDescent="0.2">
      <c r="A94" s="13">
        <v>26025110</v>
      </c>
    </row>
    <row r="95" spans="1:36" ht="15.75" customHeight="1" x14ac:dyDescent="0.2">
      <c r="A95" s="13">
        <v>26035030</v>
      </c>
    </row>
    <row r="96" spans="1:36" ht="15.75" customHeight="1" x14ac:dyDescent="0.2">
      <c r="A96" s="13">
        <v>26045010</v>
      </c>
    </row>
    <row r="97" spans="1:1" ht="15.75" customHeight="1" x14ac:dyDescent="0.2">
      <c r="A97" s="13">
        <v>26065020</v>
      </c>
    </row>
    <row r="98" spans="1:1" ht="15.75" customHeight="1" x14ac:dyDescent="0.2">
      <c r="A98" s="13">
        <v>44015030</v>
      </c>
    </row>
    <row r="99" spans="1:1" ht="15.75" customHeight="1" x14ac:dyDescent="0.2">
      <c r="A99" s="13">
        <v>52015010</v>
      </c>
    </row>
    <row r="100" spans="1:1" ht="15.75" customHeight="1" x14ac:dyDescent="0.2">
      <c r="A100" s="13">
        <v>52025020</v>
      </c>
    </row>
    <row r="101" spans="1:1" ht="15.75" customHeight="1" x14ac:dyDescent="0.2">
      <c r="A101" s="13">
        <v>52025050</v>
      </c>
    </row>
    <row r="102" spans="1:1" ht="15.75" customHeight="1" x14ac:dyDescent="0.2">
      <c r="A102" s="13">
        <v>52025060</v>
      </c>
    </row>
    <row r="103" spans="1:1" ht="15.75" customHeight="1" x14ac:dyDescent="0.2">
      <c r="A103" s="13">
        <v>53045030</v>
      </c>
    </row>
    <row r="104" spans="1:1" ht="15.75" customHeight="1" x14ac:dyDescent="0.2">
      <c r="A104" s="13">
        <v>25025250</v>
      </c>
    </row>
    <row r="105" spans="1:1" ht="15.75" customHeight="1" x14ac:dyDescent="0.2">
      <c r="A105" s="13">
        <v>25025330</v>
      </c>
    </row>
    <row r="106" spans="1:1" ht="15.75" customHeight="1" x14ac:dyDescent="0.2">
      <c r="A106" s="13">
        <v>28025070</v>
      </c>
    </row>
    <row r="107" spans="1:1" ht="15.75" customHeight="1" x14ac:dyDescent="0.2">
      <c r="A107" s="13">
        <v>28025090</v>
      </c>
    </row>
    <row r="108" spans="1:1" ht="15.75" customHeight="1" x14ac:dyDescent="0.2">
      <c r="A108" s="13">
        <v>28035010</v>
      </c>
    </row>
    <row r="109" spans="1:1" ht="15.75" customHeight="1" x14ac:dyDescent="0.2">
      <c r="A109" s="13">
        <v>28035020</v>
      </c>
    </row>
    <row r="110" spans="1:1" ht="15.75" customHeight="1" x14ac:dyDescent="0.2">
      <c r="A110" s="13">
        <v>28035030</v>
      </c>
    </row>
    <row r="111" spans="1:1" ht="15.75" customHeight="1" x14ac:dyDescent="0.2">
      <c r="A111" s="13">
        <v>28035040</v>
      </c>
    </row>
    <row r="112" spans="1:1" ht="15.75" customHeight="1" x14ac:dyDescent="0.2">
      <c r="A112" s="13">
        <v>11045010</v>
      </c>
    </row>
    <row r="113" spans="1:1" ht="15.75" customHeight="1" x14ac:dyDescent="0.2">
      <c r="A113" s="13">
        <v>54025010</v>
      </c>
    </row>
    <row r="114" spans="1:1" ht="15.75" customHeight="1" x14ac:dyDescent="0.2">
      <c r="A114" s="13">
        <v>56015010</v>
      </c>
    </row>
    <row r="115" spans="1:1" ht="15.75" customHeight="1" x14ac:dyDescent="0.2">
      <c r="A115" s="13">
        <v>12045020</v>
      </c>
    </row>
    <row r="116" spans="1:1" ht="15.75" customHeight="1" x14ac:dyDescent="0.2">
      <c r="A116" s="13">
        <v>13015030</v>
      </c>
    </row>
    <row r="117" spans="1:1" ht="15.75" customHeight="1" x14ac:dyDescent="0.2">
      <c r="A117" s="13">
        <v>13075010</v>
      </c>
    </row>
    <row r="118" spans="1:1" ht="15.75" customHeight="1" x14ac:dyDescent="0.2">
      <c r="A118" s="13">
        <v>13075020</v>
      </c>
    </row>
    <row r="119" spans="1:1" ht="15.75" customHeight="1" x14ac:dyDescent="0.2">
      <c r="A119" s="13">
        <v>13085010</v>
      </c>
    </row>
    <row r="120" spans="1:1" ht="15.75" customHeight="1" x14ac:dyDescent="0.2">
      <c r="A120" s="13">
        <v>13085030</v>
      </c>
    </row>
    <row r="121" spans="1:1" ht="15.75" customHeight="1" x14ac:dyDescent="0.2">
      <c r="A121" s="13">
        <v>13085040</v>
      </c>
    </row>
    <row r="122" spans="1:1" ht="15.75" customHeight="1" x14ac:dyDescent="0.2">
      <c r="A122" s="13">
        <v>25025150</v>
      </c>
    </row>
    <row r="123" spans="1:1" ht="15.75" customHeight="1" x14ac:dyDescent="0.2">
      <c r="A123" s="13">
        <v>25025160</v>
      </c>
    </row>
    <row r="124" spans="1:1" ht="15.75" customHeight="1" x14ac:dyDescent="0.2">
      <c r="A124" s="13">
        <v>25025170</v>
      </c>
    </row>
    <row r="125" spans="1:1" ht="15.75" customHeight="1" x14ac:dyDescent="0.2">
      <c r="A125" s="13">
        <v>25025190</v>
      </c>
    </row>
    <row r="126" spans="1:1" ht="15.75" customHeight="1" x14ac:dyDescent="0.2">
      <c r="A126" s="13">
        <v>21195060</v>
      </c>
    </row>
    <row r="127" spans="1:1" ht="15.75" customHeight="1" x14ac:dyDescent="0.2">
      <c r="A127" s="13">
        <v>21195070</v>
      </c>
    </row>
    <row r="128" spans="1:1" ht="15.75" customHeight="1" x14ac:dyDescent="0.2">
      <c r="A128" s="13">
        <v>21195120</v>
      </c>
    </row>
    <row r="129" spans="1:1" ht="15.75" customHeight="1" x14ac:dyDescent="0.2">
      <c r="A129" s="13">
        <v>21205420</v>
      </c>
    </row>
    <row r="130" spans="1:1" ht="15.75" customHeight="1" x14ac:dyDescent="0.2">
      <c r="A130" s="13">
        <v>21205660</v>
      </c>
    </row>
    <row r="131" spans="1:1" ht="15.75" customHeight="1" x14ac:dyDescent="0.2">
      <c r="A131" s="13">
        <v>21205670</v>
      </c>
    </row>
    <row r="132" spans="1:1" ht="15.75" customHeight="1" x14ac:dyDescent="0.2">
      <c r="A132" s="13">
        <v>21205700</v>
      </c>
    </row>
    <row r="133" spans="1:1" ht="15.75" customHeight="1" x14ac:dyDescent="0.2">
      <c r="A133" s="13">
        <v>21205720</v>
      </c>
    </row>
    <row r="134" spans="1:1" ht="15.75" customHeight="1" x14ac:dyDescent="0.2">
      <c r="A134" s="13">
        <v>21205740</v>
      </c>
    </row>
    <row r="135" spans="1:1" ht="15.75" customHeight="1" x14ac:dyDescent="0.2">
      <c r="A135" s="13">
        <v>21205920</v>
      </c>
    </row>
    <row r="136" spans="1:1" ht="15.75" customHeight="1" x14ac:dyDescent="0.2">
      <c r="A136" s="13">
        <v>21205940</v>
      </c>
    </row>
    <row r="137" spans="1:1" ht="15.75" customHeight="1" x14ac:dyDescent="0.2">
      <c r="A137" s="13">
        <v>21205960</v>
      </c>
    </row>
    <row r="138" spans="1:1" ht="15.75" customHeight="1" x14ac:dyDescent="0.2">
      <c r="A138" s="13">
        <v>21205980</v>
      </c>
    </row>
    <row r="139" spans="1:1" ht="15.75" customHeight="1" x14ac:dyDescent="0.2">
      <c r="A139" s="13">
        <v>21206280</v>
      </c>
    </row>
    <row r="140" spans="1:1" ht="15.75" customHeight="1" x14ac:dyDescent="0.2">
      <c r="A140" s="13">
        <v>21235010</v>
      </c>
    </row>
    <row r="141" spans="1:1" ht="15.75" customHeight="1" x14ac:dyDescent="0.2">
      <c r="A141" s="13">
        <v>23035020</v>
      </c>
    </row>
    <row r="142" spans="1:1" ht="15.75" customHeight="1" x14ac:dyDescent="0.2">
      <c r="A142" s="13">
        <v>23065110</v>
      </c>
    </row>
    <row r="143" spans="1:1" ht="15.75" customHeight="1" x14ac:dyDescent="0.2">
      <c r="A143" s="13">
        <v>23065120</v>
      </c>
    </row>
    <row r="144" spans="1:1" ht="15.75" customHeight="1" x14ac:dyDescent="0.2">
      <c r="A144" s="13">
        <v>23065180</v>
      </c>
    </row>
    <row r="145" spans="1:1" ht="15.75" customHeight="1" x14ac:dyDescent="0.2">
      <c r="A145" s="13">
        <v>24015120</v>
      </c>
    </row>
    <row r="146" spans="1:1" ht="15.75" customHeight="1" x14ac:dyDescent="0.2">
      <c r="A146" s="13">
        <v>35025060</v>
      </c>
    </row>
    <row r="147" spans="1:1" ht="15.75" customHeight="1" x14ac:dyDescent="0.2">
      <c r="A147" s="13">
        <v>35055010</v>
      </c>
    </row>
    <row r="148" spans="1:1" ht="15.75" customHeight="1" x14ac:dyDescent="0.2">
      <c r="A148" s="13">
        <v>35065010</v>
      </c>
    </row>
    <row r="149" spans="1:1" ht="15.75" customHeight="1" x14ac:dyDescent="0.2">
      <c r="A149" s="13">
        <v>31095010</v>
      </c>
    </row>
    <row r="150" spans="1:1" ht="15.75" customHeight="1" x14ac:dyDescent="0.2">
      <c r="A150" s="13">
        <v>31015010</v>
      </c>
    </row>
    <row r="151" spans="1:1" ht="15.75" customHeight="1" x14ac:dyDescent="0.2">
      <c r="A151" s="13">
        <v>32105070</v>
      </c>
    </row>
    <row r="152" spans="1:1" ht="15.75" customHeight="1" x14ac:dyDescent="0.2">
      <c r="A152" s="13">
        <v>32155010</v>
      </c>
    </row>
    <row r="153" spans="1:1" ht="15.75" customHeight="1" x14ac:dyDescent="0.2">
      <c r="A153" s="13">
        <v>21015030</v>
      </c>
    </row>
    <row r="154" spans="1:1" ht="15.75" customHeight="1" x14ac:dyDescent="0.2">
      <c r="A154" s="13">
        <v>21025030</v>
      </c>
    </row>
    <row r="155" spans="1:1" ht="15.75" customHeight="1" x14ac:dyDescent="0.2">
      <c r="A155" s="13">
        <v>21045010</v>
      </c>
    </row>
    <row r="156" spans="1:1" ht="15.75" customHeight="1" x14ac:dyDescent="0.2">
      <c r="A156" s="13">
        <v>21065040</v>
      </c>
    </row>
    <row r="157" spans="1:1" ht="15.75" customHeight="1" x14ac:dyDescent="0.2">
      <c r="A157" s="13">
        <v>21115020</v>
      </c>
    </row>
    <row r="158" spans="1:1" ht="15.75" customHeight="1" x14ac:dyDescent="0.2">
      <c r="A158" s="13">
        <v>21115100</v>
      </c>
    </row>
    <row r="159" spans="1:1" ht="15.75" customHeight="1" x14ac:dyDescent="0.2">
      <c r="A159" s="13">
        <v>21125010</v>
      </c>
    </row>
    <row r="160" spans="1:1" ht="15.75" customHeight="1" x14ac:dyDescent="0.2">
      <c r="A160" s="13">
        <v>21145040</v>
      </c>
    </row>
    <row r="161" spans="1:1" ht="15.75" customHeight="1" x14ac:dyDescent="0.2">
      <c r="A161" s="13">
        <v>21145080</v>
      </c>
    </row>
    <row r="162" spans="1:1" ht="15.75" customHeight="1" x14ac:dyDescent="0.2">
      <c r="A162" s="13">
        <v>15045010</v>
      </c>
    </row>
    <row r="163" spans="1:1" ht="15.75" customHeight="1" x14ac:dyDescent="0.2">
      <c r="A163" s="13">
        <v>15065010</v>
      </c>
    </row>
    <row r="164" spans="1:1" ht="15.75" customHeight="1" x14ac:dyDescent="0.2">
      <c r="A164" s="13">
        <v>15065130</v>
      </c>
    </row>
    <row r="165" spans="1:1" ht="15.75" customHeight="1" x14ac:dyDescent="0.2">
      <c r="A165" s="13">
        <v>15075030</v>
      </c>
    </row>
    <row r="166" spans="1:1" ht="15.75" customHeight="1" x14ac:dyDescent="0.2">
      <c r="A166" s="13">
        <v>15075060</v>
      </c>
    </row>
    <row r="167" spans="1:1" ht="15.75" customHeight="1" x14ac:dyDescent="0.2">
      <c r="A167" s="13">
        <v>15085030</v>
      </c>
    </row>
    <row r="168" spans="1:1" ht="15.75" customHeight="1" x14ac:dyDescent="0.2">
      <c r="A168" s="13">
        <v>28015070</v>
      </c>
    </row>
    <row r="169" spans="1:1" ht="15.75" customHeight="1" x14ac:dyDescent="0.2">
      <c r="A169" s="13">
        <v>15015050</v>
      </c>
    </row>
    <row r="170" spans="1:1" ht="15.75" customHeight="1" x14ac:dyDescent="0.2">
      <c r="A170" s="13">
        <v>15015060</v>
      </c>
    </row>
    <row r="171" spans="1:1" ht="15.75" customHeight="1" x14ac:dyDescent="0.2">
      <c r="A171" s="13">
        <v>29065080</v>
      </c>
    </row>
    <row r="172" spans="1:1" ht="15.75" customHeight="1" x14ac:dyDescent="0.2">
      <c r="A172" s="13">
        <v>32035010</v>
      </c>
    </row>
    <row r="173" spans="1:1" ht="15.75" customHeight="1" x14ac:dyDescent="0.2">
      <c r="A173" s="13">
        <v>32075050</v>
      </c>
    </row>
    <row r="174" spans="1:1" ht="15.75" customHeight="1" x14ac:dyDescent="0.2">
      <c r="A174" s="13">
        <v>35015050</v>
      </c>
    </row>
    <row r="175" spans="1:1" ht="15.75" customHeight="1" x14ac:dyDescent="0.2">
      <c r="A175" s="13">
        <v>35025020</v>
      </c>
    </row>
    <row r="176" spans="1:1" ht="15.75" customHeight="1" x14ac:dyDescent="0.2">
      <c r="A176" s="13">
        <v>35035020</v>
      </c>
    </row>
    <row r="177" spans="1:1" ht="15.75" customHeight="1" x14ac:dyDescent="0.2">
      <c r="A177" s="13">
        <v>35035070</v>
      </c>
    </row>
    <row r="178" spans="1:1" ht="15.75" customHeight="1" x14ac:dyDescent="0.2">
      <c r="A178" s="13">
        <v>35045020</v>
      </c>
    </row>
    <row r="179" spans="1:1" ht="15.75" customHeight="1" x14ac:dyDescent="0.2">
      <c r="A179" s="13">
        <v>35105050</v>
      </c>
    </row>
    <row r="180" spans="1:1" ht="15.75" customHeight="1" x14ac:dyDescent="0.2">
      <c r="A180" s="13">
        <v>35125010</v>
      </c>
    </row>
    <row r="181" spans="1:1" ht="15.75" customHeight="1" x14ac:dyDescent="0.2">
      <c r="A181" s="13">
        <v>47015080</v>
      </c>
    </row>
    <row r="182" spans="1:1" ht="15.75" customHeight="1" x14ac:dyDescent="0.2">
      <c r="A182" s="13">
        <v>47015100</v>
      </c>
    </row>
    <row r="183" spans="1:1" ht="15.75" customHeight="1" x14ac:dyDescent="0.2">
      <c r="A183" s="13">
        <v>51025010</v>
      </c>
    </row>
    <row r="184" spans="1:1" ht="15.75" customHeight="1" x14ac:dyDescent="0.2">
      <c r="A184" s="13">
        <v>52045020</v>
      </c>
    </row>
    <row r="185" spans="1:1" ht="15.75" customHeight="1" x14ac:dyDescent="0.2">
      <c r="A185" s="13">
        <v>52045030</v>
      </c>
    </row>
    <row r="186" spans="1:1" ht="15.75" customHeight="1" x14ac:dyDescent="0.2">
      <c r="A186" s="13">
        <v>52045040</v>
      </c>
    </row>
    <row r="187" spans="1:1" ht="15.75" customHeight="1" x14ac:dyDescent="0.2">
      <c r="A187" s="13">
        <v>52045090</v>
      </c>
    </row>
    <row r="188" spans="1:1" ht="15.75" customHeight="1" x14ac:dyDescent="0.2">
      <c r="A188" s="13">
        <v>52055010</v>
      </c>
    </row>
    <row r="189" spans="1:1" ht="15.75" customHeight="1" x14ac:dyDescent="0.2">
      <c r="A189" s="13">
        <v>52055020</v>
      </c>
    </row>
    <row r="190" spans="1:1" ht="15.75" customHeight="1" x14ac:dyDescent="0.2">
      <c r="A190" s="13">
        <v>52055030</v>
      </c>
    </row>
    <row r="191" spans="1:1" ht="15.75" customHeight="1" x14ac:dyDescent="0.2">
      <c r="A191" s="13">
        <v>52055040</v>
      </c>
    </row>
    <row r="192" spans="1:1" ht="15.75" customHeight="1" x14ac:dyDescent="0.2">
      <c r="A192" s="13">
        <v>52055060</v>
      </c>
    </row>
    <row r="193" spans="1:1" ht="15.75" customHeight="1" x14ac:dyDescent="0.2">
      <c r="A193" s="13">
        <v>52055090</v>
      </c>
    </row>
    <row r="194" spans="1:1" ht="15.75" customHeight="1" x14ac:dyDescent="0.2">
      <c r="A194" s="13">
        <v>52055200</v>
      </c>
    </row>
    <row r="195" spans="1:1" ht="15.75" customHeight="1" x14ac:dyDescent="0.2">
      <c r="A195" s="13">
        <v>16015010</v>
      </c>
    </row>
    <row r="196" spans="1:1" ht="15.75" customHeight="1" x14ac:dyDescent="0.2">
      <c r="A196" s="13">
        <v>16015020</v>
      </c>
    </row>
    <row r="197" spans="1:1" ht="15.75" customHeight="1" x14ac:dyDescent="0.2">
      <c r="A197" s="13">
        <v>16015100</v>
      </c>
    </row>
    <row r="198" spans="1:1" ht="15.75" customHeight="1" x14ac:dyDescent="0.2">
      <c r="A198" s="13">
        <v>16015140</v>
      </c>
    </row>
    <row r="199" spans="1:1" ht="15.75" customHeight="1" x14ac:dyDescent="0.2">
      <c r="A199" s="13">
        <v>16025010</v>
      </c>
    </row>
    <row r="200" spans="1:1" ht="15.75" customHeight="1" x14ac:dyDescent="0.2">
      <c r="A200" s="13">
        <v>16025030</v>
      </c>
    </row>
    <row r="201" spans="1:1" ht="15.75" customHeight="1" x14ac:dyDescent="0.2">
      <c r="A201" s="13">
        <v>16025040</v>
      </c>
    </row>
    <row r="202" spans="1:1" ht="15.75" customHeight="1" x14ac:dyDescent="0.2">
      <c r="A202" s="13">
        <v>16055010</v>
      </c>
    </row>
    <row r="203" spans="1:1" ht="15.75" customHeight="1" x14ac:dyDescent="0.2">
      <c r="A203" s="13">
        <v>16055040</v>
      </c>
    </row>
    <row r="204" spans="1:1" ht="15.75" customHeight="1" x14ac:dyDescent="0.2">
      <c r="A204" s="13">
        <v>16055060</v>
      </c>
    </row>
    <row r="205" spans="1:1" ht="15.75" customHeight="1" x14ac:dyDescent="0.2">
      <c r="A205" s="13">
        <v>16055100</v>
      </c>
    </row>
    <row r="206" spans="1:1" ht="15.75" customHeight="1" x14ac:dyDescent="0.2">
      <c r="A206" s="13">
        <v>23195180</v>
      </c>
    </row>
    <row r="207" spans="1:1" ht="15.75" customHeight="1" x14ac:dyDescent="0.2">
      <c r="A207" s="13">
        <v>44015010</v>
      </c>
    </row>
    <row r="208" spans="1:1" ht="15.75" customHeight="1" x14ac:dyDescent="0.2">
      <c r="A208" s="13">
        <v>44015040</v>
      </c>
    </row>
    <row r="209" spans="1:1" ht="15.75" customHeight="1" x14ac:dyDescent="0.2">
      <c r="A209" s="13">
        <v>47015040</v>
      </c>
    </row>
    <row r="210" spans="1:1" ht="15.75" customHeight="1" x14ac:dyDescent="0.2">
      <c r="A210" s="13">
        <v>47035020</v>
      </c>
    </row>
    <row r="211" spans="1:1" ht="15.75" customHeight="1" x14ac:dyDescent="0.2">
      <c r="A211" s="13">
        <v>47045010</v>
      </c>
    </row>
    <row r="212" spans="1:1" ht="15.75" customHeight="1" x14ac:dyDescent="0.2">
      <c r="A212" s="13">
        <v>26125060</v>
      </c>
    </row>
    <row r="213" spans="1:1" ht="15.75" customHeight="1" x14ac:dyDescent="0.2">
      <c r="A213" s="13">
        <v>26135040</v>
      </c>
    </row>
    <row r="214" spans="1:1" ht="15.75" customHeight="1" x14ac:dyDescent="0.2">
      <c r="A214" s="13">
        <v>26135100</v>
      </c>
    </row>
    <row r="215" spans="1:1" ht="15.75" customHeight="1" x14ac:dyDescent="0.2">
      <c r="A215" s="13">
        <v>17015010</v>
      </c>
    </row>
    <row r="216" spans="1:1" ht="15.75" customHeight="1" x14ac:dyDescent="0.2">
      <c r="A216" s="13">
        <v>17025020</v>
      </c>
    </row>
    <row r="217" spans="1:1" ht="15.75" customHeight="1" x14ac:dyDescent="0.2">
      <c r="A217" s="13">
        <v>23125050</v>
      </c>
    </row>
    <row r="218" spans="1:1" ht="15.75" customHeight="1" x14ac:dyDescent="0.2">
      <c r="A218" s="13">
        <v>23125060</v>
      </c>
    </row>
    <row r="219" spans="1:1" ht="15.75" customHeight="1" x14ac:dyDescent="0.2">
      <c r="A219" s="13">
        <v>23125120</v>
      </c>
    </row>
    <row r="220" spans="1:1" ht="15.75" customHeight="1" x14ac:dyDescent="0.2">
      <c r="A220" s="13">
        <v>23145020</v>
      </c>
    </row>
    <row r="221" spans="1:1" ht="15.75" customHeight="1" x14ac:dyDescent="0.2">
      <c r="A221" s="13">
        <v>23155030</v>
      </c>
    </row>
    <row r="222" spans="1:1" ht="15.75" customHeight="1" x14ac:dyDescent="0.2">
      <c r="A222" s="13">
        <v>23155040</v>
      </c>
    </row>
    <row r="223" spans="1:1" ht="15.75" customHeight="1" x14ac:dyDescent="0.2">
      <c r="A223" s="13">
        <v>23195090</v>
      </c>
    </row>
    <row r="224" spans="1:1" ht="15.75" customHeight="1" x14ac:dyDescent="0.2">
      <c r="A224" s="13">
        <v>23195110</v>
      </c>
    </row>
    <row r="225" spans="1:1" ht="15.75" customHeight="1" x14ac:dyDescent="0.2">
      <c r="A225" s="13">
        <v>23195130</v>
      </c>
    </row>
    <row r="226" spans="1:1" ht="15.75" customHeight="1" x14ac:dyDescent="0.2">
      <c r="A226" s="13">
        <v>24015250</v>
      </c>
    </row>
    <row r="227" spans="1:1" ht="15.75" customHeight="1" x14ac:dyDescent="0.2">
      <c r="A227" s="13">
        <v>24015260</v>
      </c>
    </row>
    <row r="228" spans="1:1" ht="15.75" customHeight="1" x14ac:dyDescent="0.2">
      <c r="A228" s="13">
        <v>24015280</v>
      </c>
    </row>
    <row r="229" spans="1:1" ht="15.75" customHeight="1" x14ac:dyDescent="0.2">
      <c r="A229" s="13">
        <v>24025040</v>
      </c>
    </row>
    <row r="230" spans="1:1" ht="15.75" customHeight="1" x14ac:dyDescent="0.2">
      <c r="A230" s="13">
        <v>24025050</v>
      </c>
    </row>
    <row r="231" spans="1:1" ht="15.75" customHeight="1" x14ac:dyDescent="0.2">
      <c r="A231" s="13">
        <v>24035260</v>
      </c>
    </row>
    <row r="232" spans="1:1" ht="15.75" customHeight="1" x14ac:dyDescent="0.2">
      <c r="A232" s="13">
        <v>24035400</v>
      </c>
    </row>
    <row r="233" spans="1:1" ht="15.75" customHeight="1" x14ac:dyDescent="0.2">
      <c r="A233" s="13">
        <v>24055030</v>
      </c>
    </row>
    <row r="234" spans="1:1" ht="15.75" customHeight="1" x14ac:dyDescent="0.2">
      <c r="A234" s="13">
        <v>24055040</v>
      </c>
    </row>
    <row r="235" spans="1:1" ht="15.75" customHeight="1" x14ac:dyDescent="0.2">
      <c r="A235" s="13">
        <v>37015020</v>
      </c>
    </row>
    <row r="236" spans="1:1" ht="15.75" customHeight="1" x14ac:dyDescent="0.2">
      <c r="A236" s="13">
        <v>25025080</v>
      </c>
    </row>
    <row r="237" spans="1:1" ht="15.75" customHeight="1" x14ac:dyDescent="0.2">
      <c r="A237" s="13">
        <v>25025180</v>
      </c>
    </row>
    <row r="238" spans="1:1" ht="15.75" customHeight="1" x14ac:dyDescent="0.2">
      <c r="A238" s="13">
        <v>25025270</v>
      </c>
    </row>
    <row r="239" spans="1:1" ht="15.75" customHeight="1" x14ac:dyDescent="0.2">
      <c r="A239" s="13">
        <v>21135020</v>
      </c>
    </row>
    <row r="240" spans="1:1" ht="15.75" customHeight="1" x14ac:dyDescent="0.2">
      <c r="A240" s="13">
        <v>21135030</v>
      </c>
    </row>
    <row r="241" spans="1:1" ht="15.75" customHeight="1" x14ac:dyDescent="0.2">
      <c r="A241" s="13">
        <v>21165010</v>
      </c>
    </row>
    <row r="242" spans="1:1" ht="15.75" customHeight="1" x14ac:dyDescent="0.2">
      <c r="A242" s="13">
        <v>21185030</v>
      </c>
    </row>
    <row r="243" spans="1:1" ht="15.75" customHeight="1" x14ac:dyDescent="0.2">
      <c r="A243" s="13">
        <v>21185040</v>
      </c>
    </row>
    <row r="244" spans="1:1" ht="15.75" customHeight="1" x14ac:dyDescent="0.2">
      <c r="A244" s="13">
        <v>21185080</v>
      </c>
    </row>
    <row r="245" spans="1:1" ht="15.75" customHeight="1" x14ac:dyDescent="0.2">
      <c r="A245" s="13">
        <v>21215080</v>
      </c>
    </row>
    <row r="246" spans="1:1" ht="15.75" customHeight="1" x14ac:dyDescent="0.2">
      <c r="A246" s="13">
        <v>21245010</v>
      </c>
    </row>
    <row r="247" spans="1:1" ht="15.75" customHeight="1" x14ac:dyDescent="0.2">
      <c r="A247" s="13">
        <v>21245040</v>
      </c>
    </row>
    <row r="248" spans="1:1" ht="15.75" customHeight="1" x14ac:dyDescent="0.2">
      <c r="A248" s="13">
        <v>21245140</v>
      </c>
    </row>
    <row r="249" spans="1:1" ht="15.75" customHeight="1" x14ac:dyDescent="0.2">
      <c r="A249" s="13">
        <v>21255080</v>
      </c>
    </row>
    <row r="250" spans="1:1" ht="15.75" customHeight="1" x14ac:dyDescent="0.2">
      <c r="A250" s="13">
        <v>21255090</v>
      </c>
    </row>
    <row r="251" spans="1:1" ht="15.75" customHeight="1" x14ac:dyDescent="0.2">
      <c r="A251" s="13">
        <v>21255120</v>
      </c>
    </row>
    <row r="252" spans="1:1" ht="15.75" customHeight="1" x14ac:dyDescent="0.2">
      <c r="A252" s="13">
        <v>21255140</v>
      </c>
    </row>
    <row r="253" spans="1:1" ht="15.75" customHeight="1" x14ac:dyDescent="0.2">
      <c r="A253" s="13">
        <v>22015020</v>
      </c>
    </row>
    <row r="254" spans="1:1" ht="15.75" customHeight="1" x14ac:dyDescent="0.2">
      <c r="A254" s="13">
        <v>22045010</v>
      </c>
    </row>
    <row r="255" spans="1:1" ht="15.75" customHeight="1" x14ac:dyDescent="0.2">
      <c r="A255" s="13">
        <v>22055020</v>
      </c>
    </row>
    <row r="256" spans="1:1" ht="15.75" customHeight="1" x14ac:dyDescent="0.2">
      <c r="A256" s="13">
        <v>22065040</v>
      </c>
    </row>
    <row r="257" spans="1:1" ht="15.75" customHeight="1" x14ac:dyDescent="0.2">
      <c r="A257" s="13">
        <v>22075030</v>
      </c>
    </row>
    <row r="258" spans="1:1" ht="15.75" customHeight="1" x14ac:dyDescent="0.2">
      <c r="A258" s="13">
        <v>23025040</v>
      </c>
    </row>
    <row r="259" spans="1:1" ht="15.75" customHeight="1" x14ac:dyDescent="0.2">
      <c r="A259" s="13">
        <v>26055070</v>
      </c>
    </row>
    <row r="260" spans="1:1" ht="15.75" customHeight="1" x14ac:dyDescent="0.2">
      <c r="A260" s="13">
        <v>26055110</v>
      </c>
    </row>
    <row r="261" spans="1:1" ht="15.75" customHeight="1" x14ac:dyDescent="0.2">
      <c r="A261" s="13">
        <v>26075010</v>
      </c>
    </row>
    <row r="262" spans="1:1" ht="15.75" customHeight="1" x14ac:dyDescent="0.2">
      <c r="A262" s="13">
        <v>26075040</v>
      </c>
    </row>
    <row r="263" spans="1:1" ht="15.75" customHeight="1" x14ac:dyDescent="0.2">
      <c r="A263" s="13">
        <v>26075080</v>
      </c>
    </row>
    <row r="264" spans="1:1" ht="15.75" customHeight="1" x14ac:dyDescent="0.2">
      <c r="A264" s="13">
        <v>26095230</v>
      </c>
    </row>
    <row r="265" spans="1:1" ht="15.75" customHeight="1" x14ac:dyDescent="0.2">
      <c r="A265" s="13">
        <v>26105110</v>
      </c>
    </row>
    <row r="266" spans="1:1" ht="15.75" customHeight="1" x14ac:dyDescent="0.2">
      <c r="A266" s="13">
        <v>26105140</v>
      </c>
    </row>
    <row r="267" spans="1:1" ht="15.75" customHeight="1" x14ac:dyDescent="0.2">
      <c r="A267" s="13">
        <v>26105150</v>
      </c>
    </row>
    <row r="268" spans="1:1" ht="15.75" customHeight="1" x14ac:dyDescent="0.2">
      <c r="A268" s="13">
        <v>26105160</v>
      </c>
    </row>
    <row r="269" spans="1:1" ht="15.75" customHeight="1" x14ac:dyDescent="0.2">
      <c r="A269" s="13">
        <v>26105230</v>
      </c>
    </row>
    <row r="270" spans="1:1" ht="15.75" customHeight="1" x14ac:dyDescent="0.2">
      <c r="A270" s="13">
        <v>26125130</v>
      </c>
    </row>
    <row r="271" spans="1:1" ht="15.75" customHeight="1" x14ac:dyDescent="0.2">
      <c r="A271" s="13">
        <v>42075010</v>
      </c>
    </row>
    <row r="272" spans="1:1" ht="15.75" customHeight="1" x14ac:dyDescent="0.2">
      <c r="A272" s="13">
        <v>33055010</v>
      </c>
    </row>
    <row r="273" spans="1:1" ht="15.75" customHeight="1" x14ac:dyDescent="0.2">
      <c r="A273" s="13">
        <v>34015010</v>
      </c>
    </row>
    <row r="274" spans="1:1" ht="15.75" customHeight="1" x14ac:dyDescent="0.2">
      <c r="A274" s="13">
        <v>38015030</v>
      </c>
    </row>
  </sheetData>
  <conditionalFormatting sqref="C2:C26 E2:E26">
    <cfRule type="containsErrors" dxfId="9" priority="3">
      <formula>ISERROR(C2)</formula>
    </cfRule>
  </conditionalFormatting>
  <conditionalFormatting sqref="F2:F26">
    <cfRule type="containsErrors" dxfId="8" priority="1">
      <formula>ISERROR(F2)</formula>
    </cfRule>
  </conditionalFormatting>
  <conditionalFormatting sqref="D2:D26">
    <cfRule type="containsErrors" dxfId="7" priority="2">
      <formula>ISERROR(D2)</formula>
    </cfRule>
  </conditionalFormatting>
  <dataValidations count="2">
    <dataValidation type="whole" allowBlank="1" showInputMessage="1" showErrorMessage="1" errorTitle="MES" error="Solo pueden ingresarse números enteros entre 1 y 12." sqref="R1">
      <formula1>1</formula1>
      <formula2>12</formula2>
    </dataValidation>
    <dataValidation type="list" allowBlank="1" showInputMessage="1" showErrorMessage="1" sqref="R2:R26">
      <formula1>$A$1:$A$274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K95"/>
  <sheetViews>
    <sheetView topLeftCell="A31" zoomScale="85" zoomScaleNormal="85" workbookViewId="0">
      <pane xSplit="1" ySplit="1" topLeftCell="B32" activePane="bottomRight" state="frozen"/>
      <selection activeCell="A31" sqref="A31"/>
      <selection pane="topRight" activeCell="B31" sqref="B31"/>
      <selection pane="bottomLeft" activeCell="A32" sqref="A32"/>
      <selection pane="bottomRight" activeCell="B32" sqref="B32"/>
    </sheetView>
  </sheetViews>
  <sheetFormatPr baseColWidth="10" defaultColWidth="10.625" defaultRowHeight="15" customHeight="1" x14ac:dyDescent="0.2"/>
  <cols>
    <col min="1" max="1" width="22.625" style="36" customWidth="1"/>
    <col min="2" max="37" width="6.125" style="36" customWidth="1"/>
    <col min="38" max="16384" width="10.625" style="36"/>
  </cols>
  <sheetData>
    <row r="1" spans="1:37" ht="15" customHeight="1" x14ac:dyDescent="0.2">
      <c r="A1" s="165" t="s">
        <v>229</v>
      </c>
      <c r="B1" s="166" t="s">
        <v>859</v>
      </c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7"/>
      <c r="N1" s="170" t="s">
        <v>427</v>
      </c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2"/>
      <c r="Z1" s="165" t="s">
        <v>425</v>
      </c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7"/>
    </row>
    <row r="2" spans="1:37" ht="15" customHeight="1" thickBot="1" x14ac:dyDescent="0.25">
      <c r="A2" s="169"/>
      <c r="B2" s="28" t="s">
        <v>293</v>
      </c>
      <c r="C2" s="28" t="s">
        <v>294</v>
      </c>
      <c r="D2" s="28" t="s">
        <v>295</v>
      </c>
      <c r="E2" s="28" t="s">
        <v>296</v>
      </c>
      <c r="F2" s="28" t="s">
        <v>297</v>
      </c>
      <c r="G2" s="28" t="s">
        <v>298</v>
      </c>
      <c r="H2" s="28" t="s">
        <v>299</v>
      </c>
      <c r="I2" s="28" t="s">
        <v>300</v>
      </c>
      <c r="J2" s="28" t="s">
        <v>301</v>
      </c>
      <c r="K2" s="28" t="s">
        <v>302</v>
      </c>
      <c r="L2" s="28" t="s">
        <v>303</v>
      </c>
      <c r="M2" s="29" t="s">
        <v>304</v>
      </c>
      <c r="N2" s="56" t="s">
        <v>293</v>
      </c>
      <c r="O2" s="57" t="s">
        <v>294</v>
      </c>
      <c r="P2" s="57" t="s">
        <v>295</v>
      </c>
      <c r="Q2" s="57" t="s">
        <v>296</v>
      </c>
      <c r="R2" s="57" t="s">
        <v>297</v>
      </c>
      <c r="S2" s="57" t="s">
        <v>298</v>
      </c>
      <c r="T2" s="57" t="s">
        <v>299</v>
      </c>
      <c r="U2" s="57" t="s">
        <v>300</v>
      </c>
      <c r="V2" s="57" t="s">
        <v>301</v>
      </c>
      <c r="W2" s="57" t="s">
        <v>302</v>
      </c>
      <c r="X2" s="57" t="s">
        <v>303</v>
      </c>
      <c r="Y2" s="58" t="s">
        <v>304</v>
      </c>
      <c r="Z2" s="27" t="s">
        <v>293</v>
      </c>
      <c r="AA2" s="28" t="s">
        <v>294</v>
      </c>
      <c r="AB2" s="28" t="s">
        <v>295</v>
      </c>
      <c r="AC2" s="28" t="s">
        <v>296</v>
      </c>
      <c r="AD2" s="28" t="s">
        <v>297</v>
      </c>
      <c r="AE2" s="28" t="s">
        <v>298</v>
      </c>
      <c r="AF2" s="28" t="s">
        <v>299</v>
      </c>
      <c r="AG2" s="28" t="s">
        <v>300</v>
      </c>
      <c r="AH2" s="28" t="s">
        <v>301</v>
      </c>
      <c r="AI2" s="28" t="s">
        <v>302</v>
      </c>
      <c r="AJ2" s="28" t="s">
        <v>303</v>
      </c>
      <c r="AK2" s="29" t="s">
        <v>304</v>
      </c>
    </row>
    <row r="3" spans="1:37" ht="15" customHeight="1" x14ac:dyDescent="0.2">
      <c r="A3" s="159" t="s">
        <v>860</v>
      </c>
      <c r="B3" s="98">
        <f>+IF(ISERROR(TMIN_2019!NW$31)=FALSE,TMIN_2019!NW$31,NA())</f>
        <v>7.9387096774193555</v>
      </c>
      <c r="C3" s="30">
        <f>+IF(ISERROR(TMIN_2019!NX$31)=FALSE,TMIN_2019!NX$31,NA())</f>
        <v>8.9857142857142858</v>
      </c>
      <c r="D3" s="30">
        <f>+IF(ISERROR(TMIN_2019!NY$31)=FALSE,TMIN_2019!NY$31,NA())</f>
        <v>10.751612903225807</v>
      </c>
      <c r="E3" s="30">
        <f>+IF(ISERROR(TMIN_2019!NZ$31)=FALSE,TMIN_2019!NZ$31,NA())</f>
        <v>10.936666666666664</v>
      </c>
      <c r="F3" s="30">
        <f>+IF(ISERROR(TMIN_2019!OA$31)=FALSE,TMIN_2019!OA$31,NA())</f>
        <v>10.45806451612903</v>
      </c>
      <c r="G3" s="30">
        <f>+IF(ISERROR(TMIN_2019!OB$31)=FALSE,TMIN_2019!OB$31,NA())</f>
        <v>10.430000000000001</v>
      </c>
      <c r="H3" s="30">
        <f>+IF(ISERROR(TMIN_2019!OC$31)=FALSE,TMIN_2019!OC$31,NA())</f>
        <v>9.3903225806451598</v>
      </c>
      <c r="I3" s="30">
        <f>+IF(ISERROR(TMIN_2019!OD$31)=FALSE,TMIN_2019!OD$31,NA())</f>
        <v>9.054838709677421</v>
      </c>
      <c r="J3" s="30">
        <f>+IF(ISERROR(TMIN_2019!OE$31)=FALSE,TMIN_2019!OE$31,NA())</f>
        <v>9.009999999999998</v>
      </c>
      <c r="K3" s="30">
        <f>+IF(ISERROR(TMIN_2019!OF$31)=FALSE,TMIN_2019!OF$31,NA())</f>
        <v>8.4129032258064527</v>
      </c>
      <c r="L3" s="30">
        <f>+IF(ISERROR(TMIN_2019!OG$31)=FALSE,TMIN_2019!OG$31,NA())</f>
        <v>9.6899999999999977</v>
      </c>
      <c r="M3" s="31">
        <f>+IF(ISERROR(TMIN_2019!OH$31)=FALSE,TMIN_2019!OH$31,NA())</f>
        <v>9.0451612903225804</v>
      </c>
      <c r="N3" s="50">
        <f>+IF(ISERROR(TMIN_2019!OI$31)=FALSE,TMIN_2019!OI$31,NA())</f>
        <v>5.9620689655172425</v>
      </c>
      <c r="O3" s="51">
        <f>+IF(ISERROR(TMIN_2019!OJ$31)=FALSE,TMIN_2019!OJ$31,NA())</f>
        <v>7.1034482758620694</v>
      </c>
      <c r="P3" s="51">
        <f>+IF(ISERROR(TMIN_2019!OK$31)=FALSE,TMIN_2019!OK$31,NA())</f>
        <v>7.9172413793103438</v>
      </c>
      <c r="Q3" s="51">
        <f>+IF(ISERROR(TMIN_2019!OL$31)=FALSE,TMIN_2019!OL$31,NA())</f>
        <v>9.0766666666666662</v>
      </c>
      <c r="R3" s="51">
        <f>+IF(ISERROR(TMIN_2019!OM$31)=FALSE,TMIN_2019!OM$31,NA())</f>
        <v>9.1448275862068975</v>
      </c>
      <c r="S3" s="51">
        <f>+IF(ISERROR(TMIN_2019!ON$31)=FALSE,TMIN_2019!ON$31,NA())</f>
        <v>8.63448275862069</v>
      </c>
      <c r="T3" s="51">
        <f>+IF(ISERROR(TMIN_2019!OO$31)=FALSE,TMIN_2019!OO$31,NA())</f>
        <v>8.11</v>
      </c>
      <c r="U3" s="51">
        <f>+IF(ISERROR(TMIN_2019!OP$31)=FALSE,TMIN_2019!OP$31,NA())</f>
        <v>7.8965517241379324</v>
      </c>
      <c r="V3" s="51">
        <f>+IF(ISERROR(TMIN_2019!OQ$31)=FALSE,TMIN_2019!OQ$31,NA())</f>
        <v>7.42</v>
      </c>
      <c r="W3" s="51">
        <f>+IF(ISERROR(TMIN_2019!OR$31)=FALSE,TMIN_2019!OR$31,NA())</f>
        <v>8.0500000000000007</v>
      </c>
      <c r="X3" s="51">
        <f>+IF(ISERROR(TMIN_2019!OS$31)=FALSE,TMIN_2019!OS$31,NA())</f>
        <v>8.2333333333333361</v>
      </c>
      <c r="Y3" s="52">
        <f>+IF(ISERROR(TMIN_2019!OT$31)=FALSE,TMIN_2019!OT$31,NA())</f>
        <v>6.8827586206896543</v>
      </c>
      <c r="Z3" s="53">
        <f>+IF(ISERROR(B3)=FALSE,B3-N3,NA())</f>
        <v>1.976640711902113</v>
      </c>
      <c r="AA3" s="54">
        <f t="shared" ref="AA3:AK3" si="0">+IF(ISERROR(C3)=FALSE,C3-O3,NA())</f>
        <v>1.8822660098522164</v>
      </c>
      <c r="AB3" s="54">
        <f t="shared" si="0"/>
        <v>2.834371523915463</v>
      </c>
      <c r="AC3" s="54">
        <f t="shared" si="0"/>
        <v>1.8599999999999977</v>
      </c>
      <c r="AD3" s="54">
        <f t="shared" si="0"/>
        <v>1.313236929922132</v>
      </c>
      <c r="AE3" s="54">
        <f t="shared" si="0"/>
        <v>1.7955172413793115</v>
      </c>
      <c r="AF3" s="54">
        <f t="shared" si="0"/>
        <v>1.2803225806451604</v>
      </c>
      <c r="AG3" s="54">
        <f t="shared" si="0"/>
        <v>1.1582869855394886</v>
      </c>
      <c r="AH3" s="54">
        <f t="shared" si="0"/>
        <v>1.5899999999999981</v>
      </c>
      <c r="AI3" s="54">
        <f t="shared" si="0"/>
        <v>0.36290322580645196</v>
      </c>
      <c r="AJ3" s="54">
        <f t="shared" si="0"/>
        <v>1.4566666666666617</v>
      </c>
      <c r="AK3" s="55">
        <f t="shared" si="0"/>
        <v>2.1624026696329262</v>
      </c>
    </row>
    <row r="4" spans="1:37" ht="15" customHeight="1" x14ac:dyDescent="0.2">
      <c r="A4" s="160" t="s">
        <v>861</v>
      </c>
      <c r="B4" s="99">
        <f>+IF(ISERROR(TMIN_2019!NW$139)=FALSE,TMIN_2019!NW$139,NA())</f>
        <v>7.3935483870967742</v>
      </c>
      <c r="C4" s="32">
        <f>+IF(ISERROR(TMIN_2019!NX$139)=FALSE,TMIN_2019!NX$139,NA())</f>
        <v>8.6214285714285719</v>
      </c>
      <c r="D4" s="32">
        <f>+IF(ISERROR(TMIN_2019!NY$139)=FALSE,TMIN_2019!NY$139,NA())</f>
        <v>10.406451612903227</v>
      </c>
      <c r="E4" s="32">
        <f>+IF(ISERROR(TMIN_2019!NZ$139)=FALSE,TMIN_2019!NZ$139,NA())</f>
        <v>10.970999999999998</v>
      </c>
      <c r="F4" s="32">
        <f>+IF(ISERROR(TMIN_2019!OA$139)=FALSE,TMIN_2019!OA$139,NA())</f>
        <v>10.135483870967741</v>
      </c>
      <c r="G4" s="32">
        <f>+IF(ISERROR(TMIN_2019!OB$139)=FALSE,TMIN_2019!OB$139,NA())</f>
        <v>10.435714285714283</v>
      </c>
      <c r="H4" s="32">
        <f>+IF(ISERROR(TMIN_2019!OC$139)=FALSE,TMIN_2019!OC$139,NA())</f>
        <v>9.0785714285714292</v>
      </c>
      <c r="I4" s="32">
        <f>+IF(ISERROR(TMIN_2019!OD$139)=FALSE,TMIN_2019!OD$139,NA())</f>
        <v>8.7290322580645139</v>
      </c>
      <c r="J4" s="32">
        <f>+IF(ISERROR(TMIN_2019!OE$139)=FALSE,TMIN_2019!OE$139,NA())</f>
        <v>8.8153846153846143</v>
      </c>
      <c r="K4" s="32">
        <f>+IF(ISERROR(TMIN_2019!OF$139)=FALSE,TMIN_2019!OF$139,NA())</f>
        <v>8.5448275862068961</v>
      </c>
      <c r="L4" s="32">
        <f>+IF(ISERROR(TMIN_2019!OG$139)=FALSE,TMIN_2019!OG$139,NA())</f>
        <v>9.0357142857142865</v>
      </c>
      <c r="M4" s="33">
        <f>+IF(ISERROR(TMIN_2019!OH$139)=FALSE,TMIN_2019!OH$139,NA())</f>
        <v>8.8451612903225811</v>
      </c>
      <c r="N4" s="45">
        <f>+IF(ISERROR(TMIN_2019!OI$139)=FALSE,TMIN_2019!OI$139,NA())</f>
        <v>5.9357142857142859</v>
      </c>
      <c r="O4" s="44">
        <f>+IF(ISERROR(TMIN_2019!OJ$139)=FALSE,TMIN_2019!OJ$139,NA())</f>
        <v>6.8758620689655174</v>
      </c>
      <c r="P4" s="44">
        <f>+IF(ISERROR(TMIN_2019!OK$139)=FALSE,TMIN_2019!OK$139,NA())</f>
        <v>7.7035714285714274</v>
      </c>
      <c r="Q4" s="44">
        <f>+IF(ISERROR(TMIN_2019!OL$139)=FALSE,TMIN_2019!OL$139,NA())</f>
        <v>8.7749999999999986</v>
      </c>
      <c r="R4" s="44">
        <f>+IF(ISERROR(TMIN_2019!OM$139)=FALSE,TMIN_2019!OM$139,NA())</f>
        <v>8.9310344827586228</v>
      </c>
      <c r="S4" s="44">
        <f>+IF(ISERROR(TMIN_2019!ON$139)=FALSE,TMIN_2019!ON$139,NA())</f>
        <v>8.3629629629629623</v>
      </c>
      <c r="T4" s="44">
        <f>+IF(ISERROR(TMIN_2019!OO$139)=FALSE,TMIN_2019!OO$139,NA())</f>
        <v>7.9740740740740739</v>
      </c>
      <c r="U4" s="44">
        <f>+IF(ISERROR(TMIN_2019!OP$139)=FALSE,TMIN_2019!OP$139,NA())</f>
        <v>7.6068965517241365</v>
      </c>
      <c r="V4" s="44">
        <f>+IF(ISERROR(TMIN_2019!OQ$139)=FALSE,TMIN_2019!OQ$139,NA())</f>
        <v>7.1535714285714294</v>
      </c>
      <c r="W4" s="44">
        <f>+IF(ISERROR(TMIN_2019!OR$139)=FALSE,TMIN_2019!OR$139,NA())</f>
        <v>7.8538461538461526</v>
      </c>
      <c r="X4" s="44">
        <f>+IF(ISERROR(TMIN_2019!OS$139)=FALSE,TMIN_2019!OS$139,NA())</f>
        <v>8.0499999999999989</v>
      </c>
      <c r="Y4" s="46">
        <f>+IF(ISERROR(TMIN_2019!OT$139)=FALSE,TMIN_2019!OT$139,NA())</f>
        <v>6.7807692307692315</v>
      </c>
      <c r="Z4" s="39">
        <f t="shared" ref="Z4:Z30" si="1">+IF(ISERROR(B4)=FALSE,B4-N4,NA())</f>
        <v>1.4578341013824883</v>
      </c>
      <c r="AA4" s="38">
        <f t="shared" ref="AA4:AA30" si="2">+IF(ISERROR(C4)=FALSE,C4-O4,NA())</f>
        <v>1.7455665024630544</v>
      </c>
      <c r="AB4" s="38">
        <f t="shared" ref="AB4:AB30" si="3">+IF(ISERROR(D4)=FALSE,D4-P4,NA())</f>
        <v>2.7028801843318</v>
      </c>
      <c r="AC4" s="38">
        <f t="shared" ref="AC4:AC30" si="4">+IF(ISERROR(E4)=FALSE,E4-Q4,NA())</f>
        <v>2.1959999999999997</v>
      </c>
      <c r="AD4" s="38">
        <f t="shared" ref="AD4:AD30" si="5">+IF(ISERROR(F4)=FALSE,F4-R4,NA())</f>
        <v>1.2044493882091185</v>
      </c>
      <c r="AE4" s="38">
        <f t="shared" ref="AE4:AE30" si="6">+IF(ISERROR(G4)=FALSE,G4-S4,NA())</f>
        <v>2.072751322751321</v>
      </c>
      <c r="AF4" s="38">
        <f t="shared" ref="AF4:AF30" si="7">+IF(ISERROR(H4)=FALSE,H4-T4,NA())</f>
        <v>1.1044973544973553</v>
      </c>
      <c r="AG4" s="38">
        <f t="shared" ref="AG4:AG30" si="8">+IF(ISERROR(I4)=FALSE,I4-U4,NA())</f>
        <v>1.1221357063403774</v>
      </c>
      <c r="AH4" s="38">
        <f t="shared" ref="AH4:AH30" si="9">+IF(ISERROR(J4)=FALSE,J4-V4,NA())</f>
        <v>1.6618131868131849</v>
      </c>
      <c r="AI4" s="38">
        <f t="shared" ref="AI4:AI30" si="10">+IF(ISERROR(K4)=FALSE,K4-W4,NA())</f>
        <v>0.6909814323607435</v>
      </c>
      <c r="AJ4" s="38">
        <f t="shared" ref="AJ4:AJ30" si="11">+IF(ISERROR(L4)=FALSE,L4-X4,NA())</f>
        <v>0.98571428571428754</v>
      </c>
      <c r="AK4" s="40">
        <f t="shared" ref="AK4:AK30" si="12">+IF(ISERROR(M4)=FALSE,M4-Y4,NA())</f>
        <v>2.0643920595533496</v>
      </c>
    </row>
    <row r="5" spans="1:37" ht="15" customHeight="1" x14ac:dyDescent="0.2">
      <c r="A5" s="160" t="s">
        <v>862</v>
      </c>
      <c r="B5" s="99">
        <f>+IF(ISERROR(TMIN_2019!NW$153)=FALSE,TMIN_2019!NW$153,NA())</f>
        <v>5.1636363636363631</v>
      </c>
      <c r="C5" s="32">
        <f>+IF(ISERROR(TMIN_2019!NX$153)=FALSE,TMIN_2019!NX$153,NA())</f>
        <v>5.2879999999999994</v>
      </c>
      <c r="D5" s="32">
        <f>+IF(ISERROR(TMIN_2019!NY$153)=FALSE,TMIN_2019!NY$153,NA())</f>
        <v>6.272000000000002</v>
      </c>
      <c r="E5" s="32">
        <f>+IF(ISERROR(TMIN_2019!NZ$153)=FALSE,TMIN_2019!NZ$153,NA())</f>
        <v>6.3499999999999988</v>
      </c>
      <c r="F5" s="32">
        <f>+IF(ISERROR(TMIN_2019!OA$153)=FALSE,TMIN_2019!OA$153,NA())</f>
        <v>6.0879999999999992</v>
      </c>
      <c r="G5" s="32">
        <f>+IF(ISERROR(TMIN_2019!OB$153)=FALSE,TMIN_2019!OB$153,NA())</f>
        <v>6.0608695652173914</v>
      </c>
      <c r="H5" s="32">
        <f>+IF(ISERROR(TMIN_2019!OC$153)=FALSE,TMIN_2019!OC$153,NA())</f>
        <v>5.315384615384616</v>
      </c>
      <c r="I5" s="32">
        <f>+IF(ISERROR(TMIN_2019!OD$153)=FALSE,TMIN_2019!OD$153,NA())</f>
        <v>5.2079999999999993</v>
      </c>
      <c r="J5" s="32">
        <f>+IF(ISERROR(TMIN_2019!OE$153)=FALSE,TMIN_2019!OE$153,NA())</f>
        <v>5.1826086956521742</v>
      </c>
      <c r="K5" s="32">
        <f>+IF(ISERROR(TMIN_2019!OF$153)=FALSE,TMIN_2019!OF$153,NA())</f>
        <v>4.7857142857142847</v>
      </c>
      <c r="L5" s="32">
        <f>+IF(ISERROR(TMIN_2019!OG$153)=FALSE,TMIN_2019!OG$153,NA())</f>
        <v>5.8320000000000007</v>
      </c>
      <c r="M5" s="33">
        <f>+IF(ISERROR(TMIN_2019!OH$153)=FALSE,TMIN_2019!OH$153,NA())</f>
        <v>5.0666666666666655</v>
      </c>
      <c r="N5" s="45">
        <f>+IF(ISERROR(TMIN_2019!OI$153)=FALSE,TMIN_2019!OI$153,NA())</f>
        <v>3.9249999999999998</v>
      </c>
      <c r="O5" s="44">
        <f>+IF(ISERROR(TMIN_2019!OJ$153)=FALSE,TMIN_2019!OJ$153,NA())</f>
        <v>4.3882352941176466</v>
      </c>
      <c r="P5" s="44">
        <f>+IF(ISERROR(TMIN_2019!OK$153)=FALSE,TMIN_2019!OK$153,NA())</f>
        <v>4.7549999999999999</v>
      </c>
      <c r="Q5" s="44">
        <f>+IF(ISERROR(TMIN_2019!OL$153)=FALSE,TMIN_2019!OL$153,NA())</f>
        <v>5.0842105263157888</v>
      </c>
      <c r="R5" s="44">
        <f>+IF(ISERROR(TMIN_2019!OM$153)=FALSE,TMIN_2019!OM$153,NA())</f>
        <v>5.371428571428571</v>
      </c>
      <c r="S5" s="44">
        <f>+IF(ISERROR(TMIN_2019!ON$153)=FALSE,TMIN_2019!ON$153,NA())</f>
        <v>5.3285714285714292</v>
      </c>
      <c r="T5" s="44">
        <f>+IF(ISERROR(TMIN_2019!OO$153)=FALSE,TMIN_2019!OO$153,NA())</f>
        <v>5.0200000000000005</v>
      </c>
      <c r="U5" s="44">
        <f>+IF(ISERROR(TMIN_2019!OP$153)=FALSE,TMIN_2019!OP$153,NA())</f>
        <v>4.9523809523809534</v>
      </c>
      <c r="V5" s="44">
        <f>+IF(ISERROR(TMIN_2019!OQ$153)=FALSE,TMIN_2019!OQ$153,NA())</f>
        <v>4.7849999999999993</v>
      </c>
      <c r="W5" s="44">
        <f>+IF(ISERROR(TMIN_2019!OR$153)=FALSE,TMIN_2019!OR$153,NA())</f>
        <v>4.8761904761904766</v>
      </c>
      <c r="X5" s="44">
        <f>+IF(ISERROR(TMIN_2019!OS$153)=FALSE,TMIN_2019!OS$153,NA())</f>
        <v>4.9761904761904763</v>
      </c>
      <c r="Y5" s="46">
        <f>+IF(ISERROR(TMIN_2019!OT$153)=FALSE,TMIN_2019!OT$153,NA())</f>
        <v>4.2095238095238097</v>
      </c>
      <c r="Z5" s="39">
        <f t="shared" si="1"/>
        <v>1.2386363636363633</v>
      </c>
      <c r="AA5" s="38">
        <f t="shared" si="2"/>
        <v>0.8997647058823528</v>
      </c>
      <c r="AB5" s="38">
        <f t="shared" si="3"/>
        <v>1.5170000000000021</v>
      </c>
      <c r="AC5" s="38">
        <f t="shared" si="4"/>
        <v>1.2657894736842099</v>
      </c>
      <c r="AD5" s="38">
        <f t="shared" si="5"/>
        <v>0.71657142857142819</v>
      </c>
      <c r="AE5" s="38">
        <f t="shared" si="6"/>
        <v>0.73229813664596222</v>
      </c>
      <c r="AF5" s="38">
        <f t="shared" si="7"/>
        <v>0.29538461538461558</v>
      </c>
      <c r="AG5" s="38">
        <f t="shared" si="8"/>
        <v>0.25561904761904586</v>
      </c>
      <c r="AH5" s="38">
        <f t="shared" si="9"/>
        <v>0.39760869565217494</v>
      </c>
      <c r="AI5" s="38">
        <f t="shared" si="10"/>
        <v>-9.0476190476191931E-2</v>
      </c>
      <c r="AJ5" s="38">
        <f t="shared" si="11"/>
        <v>0.85580952380952446</v>
      </c>
      <c r="AK5" s="40">
        <f t="shared" si="12"/>
        <v>0.85714285714285587</v>
      </c>
    </row>
    <row r="6" spans="1:37" ht="15" customHeight="1" x14ac:dyDescent="0.2">
      <c r="A6" s="160" t="s">
        <v>863</v>
      </c>
      <c r="B6" s="99">
        <f>+IF(ISERROR(TMIN_2019!NW$138)=FALSE,TMIN_2019!NW$138,NA())</f>
        <v>9.4533333333333314</v>
      </c>
      <c r="C6" s="32">
        <f>+IF(ISERROR(TMIN_2019!NX$138)=FALSE,TMIN_2019!NX$138,NA())</f>
        <v>9.4538461538461558</v>
      </c>
      <c r="D6" s="32">
        <f>+IF(ISERROR(TMIN_2019!NY$138)=FALSE,TMIN_2019!NY$138,NA())</f>
        <v>10.653333333333334</v>
      </c>
      <c r="E6" s="32">
        <f>+IF(ISERROR(TMIN_2019!NZ$138)=FALSE,TMIN_2019!NZ$138,NA())</f>
        <v>10.892307692307693</v>
      </c>
      <c r="F6" s="32">
        <f>+IF(ISERROR(TMIN_2019!OA$138)=FALSE,TMIN_2019!OA$138,NA())</f>
        <v>9.7391304347826093</v>
      </c>
      <c r="G6" s="32">
        <f>+IF(ISERROR(TMIN_2019!OB$138)=FALSE,TMIN_2019!OB$138,NA())</f>
        <v>10.133333333333333</v>
      </c>
      <c r="H6" s="32">
        <f>+IF(ISERROR(TMIN_2019!OC$138)=FALSE,TMIN_2019!OC$138,NA())</f>
        <v>9.1818181818181834</v>
      </c>
      <c r="I6" s="32">
        <f>+IF(ISERROR(TMIN_2019!OD$138)=FALSE,TMIN_2019!OD$138,NA())</f>
        <v>9.0133333333333301</v>
      </c>
      <c r="J6" s="32">
        <f>+IF(ISERROR(TMIN_2019!OE$138)=FALSE,TMIN_2019!OE$138,NA())</f>
        <v>8.6444444444444457</v>
      </c>
      <c r="K6" s="32">
        <f>+IF(ISERROR(TMIN_2019!OF$138)=FALSE,TMIN_2019!OF$138,NA())</f>
        <v>8.9217391304347835</v>
      </c>
      <c r="L6" s="32">
        <f>+IF(ISERROR(TMIN_2019!OG$138)=FALSE,TMIN_2019!OG$138,NA())</f>
        <v>9.0750000000000011</v>
      </c>
      <c r="M6" s="33">
        <f>+IF(ISERROR(TMIN_2019!OH$138)=FALSE,TMIN_2019!OH$138,NA())</f>
        <v>8.3310344827586214</v>
      </c>
      <c r="N6" s="45">
        <f>+IF(ISERROR(TMIN_2019!OI$138)=FALSE,TMIN_2019!OI$138,NA())</f>
        <v>6.6000000000000014</v>
      </c>
      <c r="O6" s="44">
        <f>+IF(ISERROR(TMIN_2019!OJ$138)=FALSE,TMIN_2019!OJ$138,NA())</f>
        <v>7.6079999999999997</v>
      </c>
      <c r="P6" s="44">
        <f>+IF(ISERROR(TMIN_2019!OK$138)=FALSE,TMIN_2019!OK$138,NA())</f>
        <v>8.1961538461538463</v>
      </c>
      <c r="Q6" s="44">
        <f>+IF(ISERROR(TMIN_2019!OL$138)=FALSE,TMIN_2019!OL$138,NA())</f>
        <v>9.0230769230769248</v>
      </c>
      <c r="R6" s="44">
        <f>+IF(ISERROR(TMIN_2019!OM$138)=FALSE,TMIN_2019!OM$138,NA())</f>
        <v>9.0821428571428573</v>
      </c>
      <c r="S6" s="44">
        <f>+IF(ISERROR(TMIN_2019!ON$138)=FALSE,TMIN_2019!ON$138,NA())</f>
        <v>8.8607142857142858</v>
      </c>
      <c r="T6" s="44">
        <f>+IF(ISERROR(TMIN_2019!OO$138)=FALSE,TMIN_2019!OO$138,NA())</f>
        <v>8.5178571428571423</v>
      </c>
      <c r="U6" s="44">
        <f>+IF(ISERROR(TMIN_2019!OP$138)=FALSE,TMIN_2019!OP$138,NA())</f>
        <v>8.4653846153846146</v>
      </c>
      <c r="V6" s="44">
        <f>+IF(ISERROR(TMIN_2019!OQ$138)=FALSE,TMIN_2019!OQ$138,NA())</f>
        <v>7.9464285714285712</v>
      </c>
      <c r="W6" s="44">
        <f>+IF(ISERROR(TMIN_2019!OR$138)=FALSE,TMIN_2019!OR$138,NA())</f>
        <v>8.2185185185185183</v>
      </c>
      <c r="X6" s="44">
        <f>+IF(ISERROR(TMIN_2019!OS$138)=FALSE,TMIN_2019!OS$138,NA())</f>
        <v>8.3538461538461544</v>
      </c>
      <c r="Y6" s="46">
        <f>+IF(ISERROR(TMIN_2019!OT$138)=FALSE,TMIN_2019!OT$138,NA())</f>
        <v>7.2869565217391301</v>
      </c>
      <c r="Z6" s="39">
        <f t="shared" si="1"/>
        <v>2.8533333333333299</v>
      </c>
      <c r="AA6" s="38">
        <f t="shared" si="2"/>
        <v>1.8458461538461561</v>
      </c>
      <c r="AB6" s="38">
        <f t="shared" si="3"/>
        <v>2.4571794871794879</v>
      </c>
      <c r="AC6" s="38">
        <f t="shared" si="4"/>
        <v>1.8692307692307679</v>
      </c>
      <c r="AD6" s="38">
        <f t="shared" si="5"/>
        <v>0.65698757763975202</v>
      </c>
      <c r="AE6" s="38">
        <f t="shared" si="6"/>
        <v>1.2726190476190471</v>
      </c>
      <c r="AF6" s="38">
        <f t="shared" si="7"/>
        <v>0.66396103896104108</v>
      </c>
      <c r="AG6" s="38">
        <f t="shared" si="8"/>
        <v>0.54794871794871547</v>
      </c>
      <c r="AH6" s="38">
        <f t="shared" si="9"/>
        <v>0.69801587301587453</v>
      </c>
      <c r="AI6" s="38">
        <f t="shared" si="10"/>
        <v>0.70322061191626517</v>
      </c>
      <c r="AJ6" s="38">
        <f t="shared" si="11"/>
        <v>0.7211538461538467</v>
      </c>
      <c r="AK6" s="40">
        <f t="shared" si="12"/>
        <v>1.0440779610194912</v>
      </c>
    </row>
    <row r="7" spans="1:37" ht="15" customHeight="1" x14ac:dyDescent="0.2">
      <c r="A7" s="160" t="s">
        <v>864</v>
      </c>
      <c r="B7" s="99">
        <f>+IF(ISERROR(TMIN_2019!NW$142)=FALSE,TMIN_2019!NW$142,NA())</f>
        <v>5.8206896551724139</v>
      </c>
      <c r="C7" s="32">
        <f>+IF(ISERROR(TMIN_2019!NX$142)=FALSE,TMIN_2019!NX$142,NA())</f>
        <v>7.2285714285714286</v>
      </c>
      <c r="D7" s="32">
        <f>+IF(ISERROR(TMIN_2019!NY$142)=FALSE,TMIN_2019!NY$142,NA())</f>
        <v>8.8758620689655192</v>
      </c>
      <c r="E7" s="32">
        <f>+IF(ISERROR(TMIN_2019!NZ$142)=FALSE,TMIN_2019!NZ$142,NA())</f>
        <v>9.318518518518518</v>
      </c>
      <c r="F7" s="32">
        <f>+IF(ISERROR(TMIN_2019!OA$142)=FALSE,TMIN_2019!OA$142,NA())</f>
        <v>9.1555555555555532</v>
      </c>
      <c r="G7" s="32">
        <f>+IF(ISERROR(TMIN_2019!OB$142)=FALSE,TMIN_2019!OB$142,NA())</f>
        <v>8.32</v>
      </c>
      <c r="H7" s="32">
        <f>+IF(ISERROR(TMIN_2019!OC$142)=FALSE,TMIN_2019!OC$142,NA())</f>
        <v>7.1733333333333338</v>
      </c>
      <c r="I7" s="32">
        <f>+IF(ISERROR(TMIN_2019!OD$142)=FALSE,TMIN_2019!OD$142,NA())</f>
        <v>6.8774193548387101</v>
      </c>
      <c r="J7" s="32">
        <f>+IF(ISERROR(TMIN_2019!OE$142)=FALSE,TMIN_2019!OE$142,NA())</f>
        <v>6.9133333333333322</v>
      </c>
      <c r="K7" s="32">
        <f>+IF(ISERROR(TMIN_2019!OF$142)=FALSE,TMIN_2019!OF$142,NA())</f>
        <v>6.9399999999999986</v>
      </c>
      <c r="L7" s="32">
        <f>+IF(ISERROR(TMIN_2019!OG$142)=FALSE,TMIN_2019!OG$142,NA())</f>
        <v>8.4965517241379303</v>
      </c>
      <c r="M7" s="33">
        <f>+IF(ISERROR(TMIN_2019!OH$142)=FALSE,TMIN_2019!OH$142,NA())</f>
        <v>6.8516129032258073</v>
      </c>
      <c r="N7" s="45" t="e">
        <f>+IF(ISERROR(TMIN_2019!OI$142)=FALSE,TMIN_2019!OI$142,NA())</f>
        <v>#N/A</v>
      </c>
      <c r="O7" s="44" t="e">
        <f>+IF(ISERROR(TMIN_2019!OJ$142)=FALSE,TMIN_2019!OJ$142,NA())</f>
        <v>#N/A</v>
      </c>
      <c r="P7" s="44" t="e">
        <f>+IF(ISERROR(TMIN_2019!OK$142)=FALSE,TMIN_2019!OK$142,NA())</f>
        <v>#N/A</v>
      </c>
      <c r="Q7" s="44" t="e">
        <f>+IF(ISERROR(TMIN_2019!OL$142)=FALSE,TMIN_2019!OL$142,NA())</f>
        <v>#N/A</v>
      </c>
      <c r="R7" s="44" t="e">
        <f>+IF(ISERROR(TMIN_2019!OM$142)=FALSE,TMIN_2019!OM$142,NA())</f>
        <v>#N/A</v>
      </c>
      <c r="S7" s="44" t="e">
        <f>+IF(ISERROR(TMIN_2019!ON$142)=FALSE,TMIN_2019!ON$142,NA())</f>
        <v>#N/A</v>
      </c>
      <c r="T7" s="44" t="e">
        <f>+IF(ISERROR(TMIN_2019!OO$142)=FALSE,TMIN_2019!OO$142,NA())</f>
        <v>#N/A</v>
      </c>
      <c r="U7" s="44" t="e">
        <f>+IF(ISERROR(TMIN_2019!OP$142)=FALSE,TMIN_2019!OP$142,NA())</f>
        <v>#N/A</v>
      </c>
      <c r="V7" s="44" t="e">
        <f>+IF(ISERROR(TMIN_2019!OQ$142)=FALSE,TMIN_2019!OQ$142,NA())</f>
        <v>#N/A</v>
      </c>
      <c r="W7" s="44" t="e">
        <f>+IF(ISERROR(TMIN_2019!OR$142)=FALSE,TMIN_2019!OR$142,NA())</f>
        <v>#N/A</v>
      </c>
      <c r="X7" s="44" t="e">
        <f>+IF(ISERROR(TMIN_2019!OS$142)=FALSE,TMIN_2019!OS$142,NA())</f>
        <v>#N/A</v>
      </c>
      <c r="Y7" s="46" t="e">
        <f>+IF(ISERROR(TMIN_2019!OT$142)=FALSE,TMIN_2019!OT$142,NA())</f>
        <v>#N/A</v>
      </c>
      <c r="Z7" s="39" t="e">
        <f t="shared" si="1"/>
        <v>#N/A</v>
      </c>
      <c r="AA7" s="38" t="e">
        <f t="shared" si="2"/>
        <v>#N/A</v>
      </c>
      <c r="AB7" s="38" t="e">
        <f t="shared" si="3"/>
        <v>#N/A</v>
      </c>
      <c r="AC7" s="38" t="e">
        <f t="shared" si="4"/>
        <v>#N/A</v>
      </c>
      <c r="AD7" s="38" t="e">
        <f t="shared" si="5"/>
        <v>#N/A</v>
      </c>
      <c r="AE7" s="38" t="e">
        <f t="shared" si="6"/>
        <v>#N/A</v>
      </c>
      <c r="AF7" s="38" t="e">
        <f t="shared" si="7"/>
        <v>#N/A</v>
      </c>
      <c r="AG7" s="38" t="e">
        <f t="shared" si="8"/>
        <v>#N/A</v>
      </c>
      <c r="AH7" s="38" t="e">
        <f t="shared" si="9"/>
        <v>#N/A</v>
      </c>
      <c r="AI7" s="38" t="e">
        <f t="shared" si="10"/>
        <v>#N/A</v>
      </c>
      <c r="AJ7" s="38" t="e">
        <f t="shared" si="11"/>
        <v>#N/A</v>
      </c>
      <c r="AK7" s="40" t="e">
        <f t="shared" si="12"/>
        <v>#N/A</v>
      </c>
    </row>
    <row r="8" spans="1:37" ht="15" customHeight="1" x14ac:dyDescent="0.2">
      <c r="A8" s="160" t="s">
        <v>865</v>
      </c>
      <c r="B8" s="100">
        <f>+IF(ISERROR(TMIN_2019!NW$146)=FALSE,TMIN_2019!NW$146,NA())</f>
        <v>7.9749999999999988</v>
      </c>
      <c r="C8" s="32">
        <f>+IF(ISERROR(TMIN_2019!NX$146)=FALSE,TMIN_2019!NX$146,NA())</f>
        <v>9.0350000000000001</v>
      </c>
      <c r="D8" s="32">
        <f>+IF(ISERROR(TMIN_2019!NY$146)=FALSE,TMIN_2019!NY$146,NA())</f>
        <v>9.1523809523809518</v>
      </c>
      <c r="E8" s="32">
        <f>+IF(ISERROR(TMIN_2019!NZ$146)=FALSE,TMIN_2019!NZ$146,NA())</f>
        <v>9.014999999999997</v>
      </c>
      <c r="F8" s="32">
        <f>+IF(ISERROR(TMIN_2019!OA$146)=FALSE,TMIN_2019!OA$146,NA())</f>
        <v>9.413636363636364</v>
      </c>
      <c r="G8" s="32">
        <f>+IF(ISERROR(TMIN_2019!OB$146)=FALSE,TMIN_2019!OB$146,NA())</f>
        <v>9.8555555555555578</v>
      </c>
      <c r="H8" s="32">
        <f>+IF(ISERROR(TMIN_2019!OC$146)=FALSE,TMIN_2019!OC$146,NA())</f>
        <v>9.620000000000001</v>
      </c>
      <c r="I8" s="32">
        <f>+IF(ISERROR(TMIN_2019!OD$146)=FALSE,TMIN_2019!OD$146,NA())</f>
        <v>9.5142857142857142</v>
      </c>
      <c r="J8" s="32">
        <f>+IF(ISERROR(TMIN_2019!OE$146)=FALSE,TMIN_2019!OE$146,NA())</f>
        <v>8.0440000000000005</v>
      </c>
      <c r="K8" s="32">
        <f>+IF(ISERROR(TMIN_2019!OF$146)=FALSE,TMIN_2019!OF$146,NA())</f>
        <v>7.3833333333333329</v>
      </c>
      <c r="L8" s="32">
        <f>+IF(ISERROR(TMIN_2019!OG$146)=FALSE,TMIN_2019!OG$146,NA())</f>
        <v>7.9545454545454533</v>
      </c>
      <c r="M8" s="33">
        <f>+IF(ISERROR(TMIN_2019!OH$146)=FALSE,TMIN_2019!OH$146,NA())</f>
        <v>5.9550000000000001</v>
      </c>
      <c r="N8" s="45">
        <f>+IF(ISERROR(TMIN_2019!OI$146)=FALSE,TMIN_2019!OI$146,NA())</f>
        <v>4.6000000000000014</v>
      </c>
      <c r="O8" s="44">
        <f>+IF(ISERROR(TMIN_2019!OJ$146)=FALSE,TMIN_2019!OJ$146,NA())</f>
        <v>5.674074074074074</v>
      </c>
      <c r="P8" s="44">
        <f>+IF(ISERROR(TMIN_2019!OK$146)=FALSE,TMIN_2019!OK$146,NA())</f>
        <v>6.7892857142857119</v>
      </c>
      <c r="Q8" s="44">
        <f>+IF(ISERROR(TMIN_2019!OL$146)=FALSE,TMIN_2019!OL$146,NA())</f>
        <v>7.9814814814814827</v>
      </c>
      <c r="R8" s="44">
        <f>+IF(ISERROR(TMIN_2019!OM$146)=FALSE,TMIN_2019!OM$146,NA())</f>
        <v>7.72</v>
      </c>
      <c r="S8" s="44">
        <f>+IF(ISERROR(TMIN_2019!ON$146)=FALSE,TMIN_2019!ON$146,NA())</f>
        <v>6.8962962962962955</v>
      </c>
      <c r="T8" s="44">
        <f>+IF(ISERROR(TMIN_2019!OO$146)=FALSE,TMIN_2019!OO$146,NA())</f>
        <v>6.2666666666666666</v>
      </c>
      <c r="U8" s="44">
        <f>+IF(ISERROR(TMIN_2019!OP$146)=FALSE,TMIN_2019!OP$146,NA())</f>
        <v>6.4807692307692308</v>
      </c>
      <c r="V8" s="44">
        <f>+IF(ISERROR(TMIN_2019!OQ$146)=FALSE,TMIN_2019!OQ$146,NA())</f>
        <v>6.1749999999999989</v>
      </c>
      <c r="W8" s="44">
        <f>+IF(ISERROR(TMIN_2019!OR$146)=FALSE,TMIN_2019!OR$146,NA())</f>
        <v>6.841379310344827</v>
      </c>
      <c r="X8" s="44">
        <f>+IF(ISERROR(TMIN_2019!OS$146)=FALSE,TMIN_2019!OS$146,NA())</f>
        <v>7.315384615384616</v>
      </c>
      <c r="Y8" s="46">
        <f>+IF(ISERROR(TMIN_2019!OT$146)=FALSE,TMIN_2019!OT$146,NA())</f>
        <v>5.7679999999999998</v>
      </c>
      <c r="Z8" s="39">
        <f t="shared" si="1"/>
        <v>3.3749999999999973</v>
      </c>
      <c r="AA8" s="38">
        <f t="shared" si="2"/>
        <v>3.3609259259259261</v>
      </c>
      <c r="AB8" s="38">
        <f t="shared" si="3"/>
        <v>2.3630952380952399</v>
      </c>
      <c r="AC8" s="38">
        <f t="shared" si="4"/>
        <v>1.0335185185185143</v>
      </c>
      <c r="AD8" s="38">
        <f t="shared" si="5"/>
        <v>1.6936363636363643</v>
      </c>
      <c r="AE8" s="38">
        <f t="shared" si="6"/>
        <v>2.9592592592592624</v>
      </c>
      <c r="AF8" s="38">
        <f t="shared" si="7"/>
        <v>3.3533333333333344</v>
      </c>
      <c r="AG8" s="38">
        <f t="shared" si="8"/>
        <v>3.0335164835164834</v>
      </c>
      <c r="AH8" s="38">
        <f t="shared" si="9"/>
        <v>1.8690000000000015</v>
      </c>
      <c r="AI8" s="38">
        <f t="shared" si="10"/>
        <v>0.54195402298850581</v>
      </c>
      <c r="AJ8" s="38">
        <f t="shared" si="11"/>
        <v>0.63916083916083721</v>
      </c>
      <c r="AK8" s="40">
        <f t="shared" si="12"/>
        <v>0.18700000000000028</v>
      </c>
    </row>
    <row r="9" spans="1:37" ht="15" customHeight="1" x14ac:dyDescent="0.2">
      <c r="A9" s="160" t="s">
        <v>866</v>
      </c>
      <c r="B9" s="100">
        <f>+IF(ISERROR(TMIN_2019!NW$133)=FALSE,TMIN_2019!NW$133,NA())</f>
        <v>5.6580645161290306</v>
      </c>
      <c r="C9" s="32">
        <f>+IF(ISERROR(TMIN_2019!NX$133)=FALSE,TMIN_2019!NX$133,NA())</f>
        <v>7.7119999999999997</v>
      </c>
      <c r="D9" s="32">
        <f>+IF(ISERROR(TMIN_2019!NY$133)=FALSE,TMIN_2019!NY$133,NA())</f>
        <v>8.8516129032258082</v>
      </c>
      <c r="E9" s="32">
        <f>+IF(ISERROR(TMIN_2019!NZ$133)=FALSE,TMIN_2019!NZ$133,NA())</f>
        <v>9.793333333333333</v>
      </c>
      <c r="F9" s="32">
        <f>+IF(ISERROR(TMIN_2019!OA$133)=FALSE,TMIN_2019!OA$133,NA())</f>
        <v>8.877419354838711</v>
      </c>
      <c r="G9" s="32">
        <f>+IF(ISERROR(TMIN_2019!OB$133)=FALSE,TMIN_2019!OB$133,NA())</f>
        <v>8.860000000000003</v>
      </c>
      <c r="H9" s="32">
        <f>+IF(ISERROR(TMIN_2019!OC$133)=FALSE,TMIN_2019!OC$133,NA())</f>
        <v>7.3032258064516133</v>
      </c>
      <c r="I9" s="32">
        <f>+IF(ISERROR(TMIN_2019!OD$133)=FALSE,TMIN_2019!OD$133,NA())</f>
        <v>6.8551724137931043</v>
      </c>
      <c r="J9" s="32">
        <f>+IF(ISERROR(TMIN_2019!OE$133)=FALSE,TMIN_2019!OE$133,NA())</f>
        <v>7.0206896551724123</v>
      </c>
      <c r="K9" s="32">
        <f>+IF(ISERROR(TMIN_2019!OF$133)=FALSE,TMIN_2019!OF$133,NA())</f>
        <v>6.3241379310344819</v>
      </c>
      <c r="L9" s="32">
        <f>+IF(ISERROR(TMIN_2019!OG$133)=FALSE,TMIN_2019!OG$133,NA())</f>
        <v>7.5799999999999992</v>
      </c>
      <c r="M9" s="33">
        <f>+IF(ISERROR(TMIN_2019!OH$133)=FALSE,TMIN_2019!OH$133,NA())</f>
        <v>6.2580645161290329</v>
      </c>
      <c r="N9" s="45">
        <f>+IF(ISERROR(TMIN_2019!OI$133)=FALSE,TMIN_2019!OI$133,NA())</f>
        <v>4.9433333333333334</v>
      </c>
      <c r="O9" s="44">
        <f>+IF(ISERROR(TMIN_2019!OJ$133)=FALSE,TMIN_2019!OJ$133,NA())</f>
        <v>5.9333333333333336</v>
      </c>
      <c r="P9" s="44">
        <f>+IF(ISERROR(TMIN_2019!OK$133)=FALSE,TMIN_2019!OK$133,NA())</f>
        <v>6.9633333333333347</v>
      </c>
      <c r="Q9" s="44">
        <f>+IF(ISERROR(TMIN_2019!OL$133)=FALSE,TMIN_2019!OL$133,NA())</f>
        <v>8.1866666666666656</v>
      </c>
      <c r="R9" s="44">
        <f>+IF(ISERROR(TMIN_2019!OM$133)=FALSE,TMIN_2019!OM$133,NA())</f>
        <v>8.3266666666666662</v>
      </c>
      <c r="S9" s="44">
        <f>+IF(ISERROR(TMIN_2019!ON$133)=FALSE,TMIN_2019!ON$133,NA())</f>
        <v>7.5133333333333354</v>
      </c>
      <c r="T9" s="44">
        <f>+IF(ISERROR(TMIN_2019!OO$133)=FALSE,TMIN_2019!OO$133,NA())</f>
        <v>6.9</v>
      </c>
      <c r="U9" s="44">
        <f>+IF(ISERROR(TMIN_2019!OP$133)=FALSE,TMIN_2019!OP$133,NA())</f>
        <v>6.7299999999999995</v>
      </c>
      <c r="V9" s="44">
        <f>+IF(ISERROR(TMIN_2019!OQ$133)=FALSE,TMIN_2019!OQ$133,NA())</f>
        <v>6.2633333333333336</v>
      </c>
      <c r="W9" s="44">
        <f>+IF(ISERROR(TMIN_2019!OR$133)=FALSE,TMIN_2019!OR$133,NA())</f>
        <v>7.1266666666666669</v>
      </c>
      <c r="X9" s="44">
        <f>+IF(ISERROR(TMIN_2019!OS$133)=FALSE,TMIN_2019!OS$133,NA())</f>
        <v>7.3033333333333337</v>
      </c>
      <c r="Y9" s="46">
        <f>+IF(ISERROR(TMIN_2019!OT$133)=FALSE,TMIN_2019!OT$133,NA())</f>
        <v>5.8965517241379306</v>
      </c>
      <c r="Z9" s="39">
        <f t="shared" si="1"/>
        <v>0.71473118279569725</v>
      </c>
      <c r="AA9" s="38">
        <f t="shared" si="2"/>
        <v>1.7786666666666662</v>
      </c>
      <c r="AB9" s="38">
        <f t="shared" si="3"/>
        <v>1.8882795698924735</v>
      </c>
      <c r="AC9" s="38">
        <f t="shared" si="4"/>
        <v>1.6066666666666674</v>
      </c>
      <c r="AD9" s="38">
        <f t="shared" si="5"/>
        <v>0.55075268817204481</v>
      </c>
      <c r="AE9" s="38">
        <f t="shared" si="6"/>
        <v>1.3466666666666676</v>
      </c>
      <c r="AF9" s="38">
        <f t="shared" si="7"/>
        <v>0.40322580645161299</v>
      </c>
      <c r="AG9" s="38">
        <f t="shared" si="8"/>
        <v>0.12517241379310473</v>
      </c>
      <c r="AH9" s="38">
        <f t="shared" si="9"/>
        <v>0.75735632183907864</v>
      </c>
      <c r="AI9" s="38">
        <f t="shared" si="10"/>
        <v>-0.80252873563218508</v>
      </c>
      <c r="AJ9" s="38">
        <f t="shared" si="11"/>
        <v>0.27666666666666551</v>
      </c>
      <c r="AK9" s="40">
        <f t="shared" si="12"/>
        <v>0.36151279199110231</v>
      </c>
    </row>
    <row r="10" spans="1:37" ht="15" customHeight="1" x14ac:dyDescent="0.2">
      <c r="A10" s="160" t="s">
        <v>867</v>
      </c>
      <c r="B10" s="100">
        <f>+IF(ISERROR(TMIN_2019!NW$141)=FALSE,TMIN_2019!NW$141,NA())</f>
        <v>5.1249999999999991</v>
      </c>
      <c r="C10" s="32">
        <f>+IF(ISERROR(TMIN_2019!NX$141)=FALSE,TMIN_2019!NX$141,NA())</f>
        <v>6.4190476190476193</v>
      </c>
      <c r="D10" s="32">
        <f>+IF(ISERROR(TMIN_2019!NY$141)=FALSE,TMIN_2019!NY$141,NA())</f>
        <v>8.1545454545454561</v>
      </c>
      <c r="E10" s="32">
        <f>+IF(ISERROR(TMIN_2019!NZ$141)=FALSE,TMIN_2019!NZ$141,NA())</f>
        <v>10.012499999999999</v>
      </c>
      <c r="F10" s="32">
        <f>+IF(ISERROR(TMIN_2019!OA$141)=FALSE,TMIN_2019!OA$141,NA())</f>
        <v>9.4454545454545453</v>
      </c>
      <c r="G10" s="32">
        <f>+IF(ISERROR(TMIN_2019!OB$141)=FALSE,TMIN_2019!OB$141,NA())</f>
        <v>9.6818181818181817</v>
      </c>
      <c r="H10" s="32">
        <f>+IF(ISERROR(TMIN_2019!OC$141)=FALSE,TMIN_2019!OC$141,NA())</f>
        <v>8.1181818181818173</v>
      </c>
      <c r="I10" s="32">
        <f>+IF(ISERROR(TMIN_2019!OD$141)=FALSE,TMIN_2019!OD$141,NA())</f>
        <v>7.5040000000000013</v>
      </c>
      <c r="J10" s="32">
        <f>+IF(ISERROR(TMIN_2019!OE$141)=FALSE,TMIN_2019!OE$141,NA())</f>
        <v>7.5181818181818167</v>
      </c>
      <c r="K10" s="32">
        <f>+IF(ISERROR(TMIN_2019!OF$141)=FALSE,TMIN_2019!OF$141,NA())</f>
        <v>7.1840000000000019</v>
      </c>
      <c r="L10" s="32">
        <f>+IF(ISERROR(TMIN_2019!OG$141)=FALSE,TMIN_2019!OG$141,NA())</f>
        <v>8.8000000000000007</v>
      </c>
      <c r="M10" s="33">
        <f>+IF(ISERROR(TMIN_2019!OH$141)=FALSE,TMIN_2019!OH$141,NA())</f>
        <v>5.5157894736842108</v>
      </c>
      <c r="N10" s="45">
        <f>+IF(ISERROR(TMIN_2019!OI$141)=FALSE,TMIN_2019!OI$141,NA())</f>
        <v>4.6034482758620694</v>
      </c>
      <c r="O10" s="44">
        <f>+IF(ISERROR(TMIN_2019!OJ$141)=FALSE,TMIN_2019!OJ$141,NA())</f>
        <v>5.5379310344827593</v>
      </c>
      <c r="P10" s="44">
        <f>+IF(ISERROR(TMIN_2019!OK$141)=FALSE,TMIN_2019!OK$141,NA())</f>
        <v>6.6642857142857137</v>
      </c>
      <c r="Q10" s="44">
        <f>+IF(ISERROR(TMIN_2019!OL$141)=FALSE,TMIN_2019!OL$141,NA())</f>
        <v>7.9642857142857144</v>
      </c>
      <c r="R10" s="44">
        <f>+IF(ISERROR(TMIN_2019!OM$141)=FALSE,TMIN_2019!OM$141,NA())</f>
        <v>8.2499999999999982</v>
      </c>
      <c r="S10" s="44">
        <f>+IF(ISERROR(TMIN_2019!ON$141)=FALSE,TMIN_2019!ON$141,NA())</f>
        <v>7.9517241379310342</v>
      </c>
      <c r="T10" s="44">
        <f>+IF(ISERROR(TMIN_2019!OO$141)=FALSE,TMIN_2019!OO$141,NA())</f>
        <v>7.5206896551724149</v>
      </c>
      <c r="U10" s="44">
        <f>+IF(ISERROR(TMIN_2019!OP$141)=FALSE,TMIN_2019!OP$141,NA())</f>
        <v>7.2379310344827585</v>
      </c>
      <c r="V10" s="44">
        <f>+IF(ISERROR(TMIN_2019!OQ$141)=FALSE,TMIN_2019!OQ$141,NA())</f>
        <v>6.6444444444444448</v>
      </c>
      <c r="W10" s="44">
        <f>+IF(ISERROR(TMIN_2019!OR$141)=FALSE,TMIN_2019!OR$141,NA())</f>
        <v>7.1571428571428566</v>
      </c>
      <c r="X10" s="44">
        <f>+IF(ISERROR(TMIN_2019!OS$141)=FALSE,TMIN_2019!OS$141,NA())</f>
        <v>7.0821428571428573</v>
      </c>
      <c r="Y10" s="46">
        <f>+IF(ISERROR(TMIN_2019!OT$141)=FALSE,TMIN_2019!OT$141,NA())</f>
        <v>5.6185185185185196</v>
      </c>
      <c r="Z10" s="39">
        <f t="shared" si="1"/>
        <v>0.52155172413792972</v>
      </c>
      <c r="AA10" s="38">
        <f t="shared" si="2"/>
        <v>0.88111658456486008</v>
      </c>
      <c r="AB10" s="38">
        <f t="shared" si="3"/>
        <v>1.4902597402597424</v>
      </c>
      <c r="AC10" s="38">
        <f t="shared" si="4"/>
        <v>2.0482142857142849</v>
      </c>
      <c r="AD10" s="38">
        <f t="shared" si="5"/>
        <v>1.1954545454545471</v>
      </c>
      <c r="AE10" s="38">
        <f t="shared" si="6"/>
        <v>1.7300940438871475</v>
      </c>
      <c r="AF10" s="38">
        <f t="shared" si="7"/>
        <v>0.59749216300940233</v>
      </c>
      <c r="AG10" s="38">
        <f t="shared" si="8"/>
        <v>0.26606896551724279</v>
      </c>
      <c r="AH10" s="38">
        <f t="shared" si="9"/>
        <v>0.87373737373737193</v>
      </c>
      <c r="AI10" s="38">
        <f t="shared" si="10"/>
        <v>2.6857142857145355E-2</v>
      </c>
      <c r="AJ10" s="38">
        <f t="shared" si="11"/>
        <v>1.7178571428571434</v>
      </c>
      <c r="AK10" s="40">
        <f t="shared" si="12"/>
        <v>-0.10272904483430878</v>
      </c>
    </row>
    <row r="11" spans="1:37" ht="15" customHeight="1" x14ac:dyDescent="0.2">
      <c r="A11" s="160" t="s">
        <v>868</v>
      </c>
      <c r="B11" s="100">
        <f>+IF(ISERROR(TMIN_2019!NW$143)=FALSE,TMIN_2019!NW$143,NA())</f>
        <v>5.7931034482758621</v>
      </c>
      <c r="C11" s="32">
        <f>+IF(ISERROR(TMIN_2019!NX$143)=FALSE,TMIN_2019!NX$143,NA())</f>
        <v>5.36</v>
      </c>
      <c r="D11" s="32">
        <f>+IF(ISERROR(TMIN_2019!NY$143)=FALSE,TMIN_2019!NY$143,NA())</f>
        <v>5.7481481481481502</v>
      </c>
      <c r="E11" s="32">
        <f>+IF(ISERROR(TMIN_2019!NZ$143)=FALSE,TMIN_2019!NZ$143,NA())</f>
        <v>6.7428571428571447</v>
      </c>
      <c r="F11" s="32">
        <f>+IF(ISERROR(TMIN_2019!OA$143)=FALSE,TMIN_2019!OA$143,NA())</f>
        <v>7.7999999999999989</v>
      </c>
      <c r="G11" s="32">
        <f>+IF(ISERROR(TMIN_2019!OB$143)=FALSE,TMIN_2019!OB$143,NA())</f>
        <v>7.8761904761904766</v>
      </c>
      <c r="H11" s="32">
        <f>+IF(ISERROR(TMIN_2019!OC$143)=FALSE,TMIN_2019!OC$143,NA())</f>
        <v>7.6166666666666645</v>
      </c>
      <c r="I11" s="32">
        <f>+IF(ISERROR(TMIN_2019!OD$143)=FALSE,TMIN_2019!OD$143,NA())</f>
        <v>7.8428571428571425</v>
      </c>
      <c r="J11" s="32">
        <f>+IF(ISERROR(TMIN_2019!OE$143)=FALSE,TMIN_2019!OE$143,NA())</f>
        <v>7.5700000000000029</v>
      </c>
      <c r="K11" s="32">
        <f>+IF(ISERROR(TMIN_2019!OF$143)=FALSE,TMIN_2019!OF$143,NA())</f>
        <v>7.476923076923077</v>
      </c>
      <c r="L11" s="32">
        <f>+IF(ISERROR(TMIN_2019!OG$143)=FALSE,TMIN_2019!OG$143,NA())</f>
        <v>7.9230769230769242</v>
      </c>
      <c r="M11" s="33">
        <f>+IF(ISERROR(TMIN_2019!OH$143)=FALSE,TMIN_2019!OH$143,NA())</f>
        <v>6.5448275862068979</v>
      </c>
      <c r="N11" s="45" t="e">
        <f>+IF(ISERROR(TMIN_2019!OI$143)=FALSE,TMIN_2019!OI$143,NA())</f>
        <v>#N/A</v>
      </c>
      <c r="O11" s="44" t="e">
        <f>+IF(ISERROR(TMIN_2019!OJ$143)=FALSE,TMIN_2019!OJ$143,NA())</f>
        <v>#N/A</v>
      </c>
      <c r="P11" s="44" t="e">
        <f>+IF(ISERROR(TMIN_2019!OK$143)=FALSE,TMIN_2019!OK$143,NA())</f>
        <v>#N/A</v>
      </c>
      <c r="Q11" s="44" t="e">
        <f>+IF(ISERROR(TMIN_2019!OL$143)=FALSE,TMIN_2019!OL$143,NA())</f>
        <v>#N/A</v>
      </c>
      <c r="R11" s="44" t="e">
        <f>+IF(ISERROR(TMIN_2019!OM$143)=FALSE,TMIN_2019!OM$143,NA())</f>
        <v>#N/A</v>
      </c>
      <c r="S11" s="44" t="e">
        <f>+IF(ISERROR(TMIN_2019!ON$143)=FALSE,TMIN_2019!ON$143,NA())</f>
        <v>#N/A</v>
      </c>
      <c r="T11" s="44" t="e">
        <f>+IF(ISERROR(TMIN_2019!OO$143)=FALSE,TMIN_2019!OO$143,NA())</f>
        <v>#N/A</v>
      </c>
      <c r="U11" s="44" t="e">
        <f>+IF(ISERROR(TMIN_2019!OP$143)=FALSE,TMIN_2019!OP$143,NA())</f>
        <v>#N/A</v>
      </c>
      <c r="V11" s="44" t="e">
        <f>+IF(ISERROR(TMIN_2019!OQ$143)=FALSE,TMIN_2019!OQ$143,NA())</f>
        <v>#N/A</v>
      </c>
      <c r="W11" s="44" t="e">
        <f>+IF(ISERROR(TMIN_2019!OR$143)=FALSE,TMIN_2019!OR$143,NA())</f>
        <v>#N/A</v>
      </c>
      <c r="X11" s="44" t="e">
        <f>+IF(ISERROR(TMIN_2019!OS$143)=FALSE,TMIN_2019!OS$143,NA())</f>
        <v>#N/A</v>
      </c>
      <c r="Y11" s="46" t="e">
        <f>+IF(ISERROR(TMIN_2019!OT$143)=FALSE,TMIN_2019!OT$143,NA())</f>
        <v>#N/A</v>
      </c>
      <c r="Z11" s="39" t="e">
        <f t="shared" si="1"/>
        <v>#N/A</v>
      </c>
      <c r="AA11" s="38" t="e">
        <f t="shared" si="2"/>
        <v>#N/A</v>
      </c>
      <c r="AB11" s="38" t="e">
        <f t="shared" si="3"/>
        <v>#N/A</v>
      </c>
      <c r="AC11" s="38" t="e">
        <f t="shared" si="4"/>
        <v>#N/A</v>
      </c>
      <c r="AD11" s="38" t="e">
        <f t="shared" si="5"/>
        <v>#N/A</v>
      </c>
      <c r="AE11" s="38" t="e">
        <f t="shared" si="6"/>
        <v>#N/A</v>
      </c>
      <c r="AF11" s="38" t="e">
        <f t="shared" si="7"/>
        <v>#N/A</v>
      </c>
      <c r="AG11" s="38" t="e">
        <f t="shared" si="8"/>
        <v>#N/A</v>
      </c>
      <c r="AH11" s="38" t="e">
        <f t="shared" si="9"/>
        <v>#N/A</v>
      </c>
      <c r="AI11" s="38" t="e">
        <f t="shared" si="10"/>
        <v>#N/A</v>
      </c>
      <c r="AJ11" s="38" t="e">
        <f t="shared" si="11"/>
        <v>#N/A</v>
      </c>
      <c r="AK11" s="40" t="e">
        <f t="shared" si="12"/>
        <v>#N/A</v>
      </c>
    </row>
    <row r="12" spans="1:37" ht="15" customHeight="1" x14ac:dyDescent="0.2">
      <c r="A12" s="160" t="s">
        <v>869</v>
      </c>
      <c r="B12" s="100">
        <f>+IF(ISERROR(TMIN_2019!NW$145)=FALSE,TMIN_2019!NW$145,NA())</f>
        <v>7.1960000000000015</v>
      </c>
      <c r="C12" s="32">
        <f>+IF(ISERROR(TMIN_2019!NX$145)=FALSE,TMIN_2019!NX$145,NA())</f>
        <v>7.1923076923076925</v>
      </c>
      <c r="D12" s="32">
        <f>+IF(ISERROR(TMIN_2019!NY$145)=FALSE,TMIN_2019!NY$145,NA())</f>
        <v>8.5555555555555571</v>
      </c>
      <c r="E12" s="32">
        <f>+IF(ISERROR(TMIN_2019!NZ$145)=FALSE,TMIN_2019!NZ$145,NA())</f>
        <v>10.187999999999999</v>
      </c>
      <c r="F12" s="32">
        <f>+IF(ISERROR(TMIN_2019!OA$145)=FALSE,TMIN_2019!OA$145,NA())</f>
        <v>9.5399999999999991</v>
      </c>
      <c r="G12" s="32">
        <f>+IF(ISERROR(TMIN_2019!OB$145)=FALSE,TMIN_2019!OB$145,NA())</f>
        <v>9.5360000000000014</v>
      </c>
      <c r="H12" s="32">
        <f>+IF(ISERROR(TMIN_2019!OC$145)=FALSE,TMIN_2019!OC$145,NA())</f>
        <v>8.4956521739130437</v>
      </c>
      <c r="I12" s="32">
        <f>+IF(ISERROR(TMIN_2019!OD$145)=FALSE,TMIN_2019!OD$145,NA())</f>
        <v>8.2476190476190467</v>
      </c>
      <c r="J12" s="32">
        <f>+IF(ISERROR(TMIN_2019!OE$145)=FALSE,TMIN_2019!OE$145,NA())</f>
        <v>7.6850000000000005</v>
      </c>
      <c r="K12" s="32">
        <f>+IF(ISERROR(TMIN_2019!OF$145)=FALSE,TMIN_2019!OF$145,NA())</f>
        <v>7.7375000000000007</v>
      </c>
      <c r="L12" s="32">
        <f>+IF(ISERROR(TMIN_2019!OG$145)=FALSE,TMIN_2019!OG$145,NA())</f>
        <v>8.4749999999999979</v>
      </c>
      <c r="M12" s="33">
        <f>+IF(ISERROR(TMIN_2019!OH$145)=FALSE,TMIN_2019!OH$145,NA())</f>
        <v>8.2666666666666675</v>
      </c>
      <c r="N12" s="45">
        <f>+IF(ISERROR(TMIN_2019!OI$145)=FALSE,TMIN_2019!OI$145,NA())</f>
        <v>5.4680000000000009</v>
      </c>
      <c r="O12" s="44">
        <f>+IF(ISERROR(TMIN_2019!OJ$145)=FALSE,TMIN_2019!OJ$145,NA())</f>
        <v>6.3559999999999999</v>
      </c>
      <c r="P12" s="44">
        <f>+IF(ISERROR(TMIN_2019!OK$145)=FALSE,TMIN_2019!OK$145,NA())</f>
        <v>7.2692307692307692</v>
      </c>
      <c r="Q12" s="44">
        <f>+IF(ISERROR(TMIN_2019!OL$145)=FALSE,TMIN_2019!OL$145,NA())</f>
        <v>8.092307692307692</v>
      </c>
      <c r="R12" s="44">
        <f>+IF(ISERROR(TMIN_2019!OM$145)=FALSE,TMIN_2019!OM$145,NA())</f>
        <v>8.3576923076923073</v>
      </c>
      <c r="S12" s="44">
        <f>+IF(ISERROR(TMIN_2019!ON$145)=FALSE,TMIN_2019!ON$145,NA())</f>
        <v>7.7666666666666684</v>
      </c>
      <c r="T12" s="44">
        <f>+IF(ISERROR(TMIN_2019!OO$145)=FALSE,TMIN_2019!OO$145,NA())</f>
        <v>7.3040000000000012</v>
      </c>
      <c r="U12" s="44">
        <f>+IF(ISERROR(TMIN_2019!OP$145)=FALSE,TMIN_2019!OP$145,NA())</f>
        <v>6.9320000000000013</v>
      </c>
      <c r="V12" s="44">
        <f>+IF(ISERROR(TMIN_2019!OQ$145)=FALSE,TMIN_2019!OQ$145,NA())</f>
        <v>6.6624999999999979</v>
      </c>
      <c r="W12" s="44">
        <f>+IF(ISERROR(TMIN_2019!OR$145)=FALSE,TMIN_2019!OR$145,NA())</f>
        <v>7.3347826086956518</v>
      </c>
      <c r="X12" s="44">
        <f>+IF(ISERROR(TMIN_2019!OS$145)=FALSE,TMIN_2019!OS$145,NA())</f>
        <v>7.1869565217391296</v>
      </c>
      <c r="Y12" s="46">
        <f>+IF(ISERROR(TMIN_2019!OT$145)=FALSE,TMIN_2019!OT$145,NA())</f>
        <v>5.8565217391304341</v>
      </c>
      <c r="Z12" s="39">
        <f t="shared" ref="Z12" si="13">+IF(ISERROR(B12)=FALSE,B12-N12,NA())</f>
        <v>1.7280000000000006</v>
      </c>
      <c r="AA12" s="38">
        <f t="shared" ref="AA12" si="14">+IF(ISERROR(C12)=FALSE,C12-O12,NA())</f>
        <v>0.83630769230769264</v>
      </c>
      <c r="AB12" s="38">
        <f t="shared" ref="AB12" si="15">+IF(ISERROR(D12)=FALSE,D12-P12,NA())</f>
        <v>1.286324786324788</v>
      </c>
      <c r="AC12" s="38">
        <f t="shared" ref="AC12" si="16">+IF(ISERROR(E12)=FALSE,E12-Q12,NA())</f>
        <v>2.0956923076923069</v>
      </c>
      <c r="AD12" s="38">
        <f t="shared" ref="AD12" si="17">+IF(ISERROR(F12)=FALSE,F12-R12,NA())</f>
        <v>1.1823076923076918</v>
      </c>
      <c r="AE12" s="38">
        <f t="shared" ref="AE12" si="18">+IF(ISERROR(G12)=FALSE,G12-S12,NA())</f>
        <v>1.769333333333333</v>
      </c>
      <c r="AF12" s="38">
        <f t="shared" ref="AF12" si="19">+IF(ISERROR(H12)=FALSE,H12-T12,NA())</f>
        <v>1.1916521739130426</v>
      </c>
      <c r="AG12" s="38">
        <f t="shared" ref="AG12" si="20">+IF(ISERROR(I12)=FALSE,I12-U12,NA())</f>
        <v>1.3156190476190455</v>
      </c>
      <c r="AH12" s="38">
        <f t="shared" ref="AH12" si="21">+IF(ISERROR(J12)=FALSE,J12-V12,NA())</f>
        <v>1.0225000000000026</v>
      </c>
      <c r="AI12" s="38">
        <f t="shared" ref="AI12" si="22">+IF(ISERROR(K12)=FALSE,K12-W12,NA())</f>
        <v>0.40271739130434892</v>
      </c>
      <c r="AJ12" s="38">
        <f t="shared" ref="AJ12" si="23">+IF(ISERROR(L12)=FALSE,L12-X12,NA())</f>
        <v>1.2880434782608683</v>
      </c>
      <c r="AK12" s="40">
        <f t="shared" ref="AK12" si="24">+IF(ISERROR(M12)=FALSE,M12-Y12,NA())</f>
        <v>2.4101449275362334</v>
      </c>
    </row>
    <row r="13" spans="1:37" ht="15" customHeight="1" x14ac:dyDescent="0.2">
      <c r="A13" s="160" t="s">
        <v>870</v>
      </c>
      <c r="B13" s="100">
        <f>+IF(ISERROR(TMIN_2019!NW$144)=FALSE,TMIN_2019!NW$144,NA())</f>
        <v>7.0434782608695636</v>
      </c>
      <c r="C13" s="32">
        <f>+IF(ISERROR(TMIN_2019!NX$144)=FALSE,TMIN_2019!NX$144,NA())</f>
        <v>8.7210526315789476</v>
      </c>
      <c r="D13" s="32">
        <f>+IF(ISERROR(TMIN_2019!NY$144)=FALSE,TMIN_2019!NY$144,NA())</f>
        <v>10.164705882352942</v>
      </c>
      <c r="E13" s="32" t="e">
        <f>+IF(ISERROR(TMIN_2019!NZ$144)=FALSE,TMIN_2019!NZ$144,NA())</f>
        <v>#N/A</v>
      </c>
      <c r="F13" s="32">
        <f>+IF(ISERROR(TMIN_2019!OA$144)=FALSE,TMIN_2019!OA$144,NA())</f>
        <v>9.5500000000000007</v>
      </c>
      <c r="G13" s="32">
        <f>+IF(ISERROR(TMIN_2019!OB$144)=FALSE,TMIN_2019!OB$144,NA())</f>
        <v>9.4124999999999996</v>
      </c>
      <c r="H13" s="32">
        <f>+IF(ISERROR(TMIN_2019!OC$144)=FALSE,TMIN_2019!OC$144,NA())</f>
        <v>8.1181818181818173</v>
      </c>
      <c r="I13" s="32">
        <f>+IF(ISERROR(TMIN_2019!OD$144)=FALSE,TMIN_2019!OD$144,NA())</f>
        <v>8.452</v>
      </c>
      <c r="J13" s="32">
        <f>+IF(ISERROR(TMIN_2019!OE$144)=FALSE,TMIN_2019!OE$144,NA())</f>
        <v>8.39</v>
      </c>
      <c r="K13" s="32">
        <f>+IF(ISERROR(TMIN_2019!OF$144)=FALSE,TMIN_2019!OF$144,NA())</f>
        <v>7.089999999999999</v>
      </c>
      <c r="L13" s="32">
        <f>+IF(ISERROR(TMIN_2019!OG$144)=FALSE,TMIN_2019!OG$144,NA())</f>
        <v>9.0833333333333357</v>
      </c>
      <c r="M13" s="33">
        <f>+IF(ISERROR(TMIN_2019!OH$144)=FALSE,TMIN_2019!OH$144,NA())</f>
        <v>7.8363636363636342</v>
      </c>
      <c r="N13" s="45">
        <f>+IF(ISERROR(TMIN_2019!OI$144)=FALSE,TMIN_2019!OI$144,NA())</f>
        <v>4.5533333333333328</v>
      </c>
      <c r="O13" s="44">
        <f>+IF(ISERROR(TMIN_2019!OJ$144)=FALSE,TMIN_2019!OJ$144,NA())</f>
        <v>5.6833333333333336</v>
      </c>
      <c r="P13" s="44">
        <f>+IF(ISERROR(TMIN_2019!OK$144)=FALSE,TMIN_2019!OK$144,NA())</f>
        <v>6.7399999999999984</v>
      </c>
      <c r="Q13" s="44">
        <f>+IF(ISERROR(TMIN_2019!OL$144)=FALSE,TMIN_2019!OL$144,NA())</f>
        <v>8.086666666666666</v>
      </c>
      <c r="R13" s="44">
        <f>+IF(ISERROR(TMIN_2019!OM$144)=FALSE,TMIN_2019!OM$144,NA())</f>
        <v>8.2333333333333325</v>
      </c>
      <c r="S13" s="44">
        <f>+IF(ISERROR(TMIN_2019!ON$144)=FALSE,TMIN_2019!ON$144,NA())</f>
        <v>7.6099999999999985</v>
      </c>
      <c r="T13" s="44">
        <f>+IF(ISERROR(TMIN_2019!OO$144)=FALSE,TMIN_2019!OO$144,NA())</f>
        <v>6.9033333333333333</v>
      </c>
      <c r="U13" s="44">
        <f>+IF(ISERROR(TMIN_2019!OP$144)=FALSE,TMIN_2019!OP$144,NA())</f>
        <v>6.6933333333333325</v>
      </c>
      <c r="V13" s="44">
        <f>+IF(ISERROR(TMIN_2019!OQ$144)=FALSE,TMIN_2019!OQ$144,NA())</f>
        <v>6.2266666666666657</v>
      </c>
      <c r="W13" s="44">
        <f>+IF(ISERROR(TMIN_2019!OR$144)=FALSE,TMIN_2019!OR$144,NA())</f>
        <v>6.9866666666666646</v>
      </c>
      <c r="X13" s="44">
        <f>+IF(ISERROR(TMIN_2019!OS$144)=FALSE,TMIN_2019!OS$144,NA())</f>
        <v>7.0866666666666669</v>
      </c>
      <c r="Y13" s="46">
        <f>+IF(ISERROR(TMIN_2019!OT$144)=FALSE,TMIN_2019!OT$144,NA())</f>
        <v>5.7133333333333338</v>
      </c>
      <c r="Z13" s="39">
        <f t="shared" si="1"/>
        <v>2.4901449275362308</v>
      </c>
      <c r="AA13" s="38">
        <f t="shared" si="2"/>
        <v>3.037719298245614</v>
      </c>
      <c r="AB13" s="38">
        <f t="shared" si="3"/>
        <v>3.4247058823529439</v>
      </c>
      <c r="AC13" s="38" t="e">
        <f t="shared" si="4"/>
        <v>#N/A</v>
      </c>
      <c r="AD13" s="38">
        <f t="shared" si="5"/>
        <v>1.3166666666666682</v>
      </c>
      <c r="AE13" s="38">
        <f t="shared" si="6"/>
        <v>1.8025000000000011</v>
      </c>
      <c r="AF13" s="38">
        <f t="shared" si="7"/>
        <v>1.214848484848484</v>
      </c>
      <c r="AG13" s="38">
        <f t="shared" si="8"/>
        <v>1.7586666666666675</v>
      </c>
      <c r="AH13" s="38">
        <f t="shared" si="9"/>
        <v>2.1633333333333349</v>
      </c>
      <c r="AI13" s="38">
        <f t="shared" si="10"/>
        <v>0.10333333333333439</v>
      </c>
      <c r="AJ13" s="38">
        <f t="shared" si="11"/>
        <v>1.9966666666666688</v>
      </c>
      <c r="AK13" s="40">
        <f t="shared" si="12"/>
        <v>2.1230303030303004</v>
      </c>
    </row>
    <row r="14" spans="1:37" ht="15" customHeight="1" x14ac:dyDescent="0.2">
      <c r="A14" s="160" t="s">
        <v>871</v>
      </c>
      <c r="B14" s="100">
        <f>+IF(ISERROR(TMIN_2019!NW$140)=FALSE,TMIN_2019!NW$140,NA())</f>
        <v>6.7870967741935457</v>
      </c>
      <c r="C14" s="32">
        <f>+IF(ISERROR(TMIN_2019!NX$140)=FALSE,TMIN_2019!NX$140,NA())</f>
        <v>6.9357142857142851</v>
      </c>
      <c r="D14" s="32">
        <f>+IF(ISERROR(TMIN_2019!NY$140)=FALSE,TMIN_2019!NY$140,NA())</f>
        <v>10.199999999999998</v>
      </c>
      <c r="E14" s="32" t="e">
        <f>+IF(ISERROR(TMIN_2019!NZ$140)=FALSE,TMIN_2019!NZ$140,NA())</f>
        <v>#N/A</v>
      </c>
      <c r="F14" s="32" t="e">
        <f>+IF(ISERROR(TMIN_2019!OA$140)=FALSE,TMIN_2019!OA$140,NA())</f>
        <v>#N/A</v>
      </c>
      <c r="G14" s="32" t="e">
        <f>+IF(ISERROR(TMIN_2019!OB$140)=FALSE,TMIN_2019!OB$140,NA())</f>
        <v>#N/A</v>
      </c>
      <c r="H14" s="32" t="e">
        <f>+IF(ISERROR(TMIN_2019!OC$140)=FALSE,TMIN_2019!OC$140,NA())</f>
        <v>#N/A</v>
      </c>
      <c r="I14" s="32" t="e">
        <f>+IF(ISERROR(TMIN_2019!OD$140)=FALSE,TMIN_2019!OD$140,NA())</f>
        <v>#N/A</v>
      </c>
      <c r="J14" s="32" t="e">
        <f>+IF(ISERROR(TMIN_2019!OE$140)=FALSE,TMIN_2019!OE$140,NA())</f>
        <v>#N/A</v>
      </c>
      <c r="K14" s="32" t="e">
        <f>+IF(ISERROR(TMIN_2019!OF$140)=FALSE,TMIN_2019!OF$140,NA())</f>
        <v>#N/A</v>
      </c>
      <c r="L14" s="32" t="e">
        <f>+IF(ISERROR(TMIN_2019!OG$140)=FALSE,TMIN_2019!OG$140,NA())</f>
        <v>#N/A</v>
      </c>
      <c r="M14" s="33" t="e">
        <f>+IF(ISERROR(TMIN_2019!OH$140)=FALSE,TMIN_2019!OH$140,NA())</f>
        <v>#N/A</v>
      </c>
      <c r="N14" s="45">
        <f>+IF(ISERROR(TMIN_2019!OI$140)=FALSE,TMIN_2019!OI$140,NA())</f>
        <v>4.8750000000000009</v>
      </c>
      <c r="O14" s="44">
        <f>+IF(ISERROR(TMIN_2019!OJ$140)=FALSE,TMIN_2019!OJ$140,NA())</f>
        <v>5.7259259259259281</v>
      </c>
      <c r="P14" s="44">
        <f>+IF(ISERROR(TMIN_2019!OK$140)=FALSE,TMIN_2019!OK$140,NA())</f>
        <v>6.6464285714285722</v>
      </c>
      <c r="Q14" s="44">
        <f>+IF(ISERROR(TMIN_2019!OL$140)=FALSE,TMIN_2019!OL$140,NA())</f>
        <v>7.6758620689655173</v>
      </c>
      <c r="R14" s="44">
        <f>+IF(ISERROR(TMIN_2019!OM$140)=FALSE,TMIN_2019!OM$140,NA())</f>
        <v>7.9099999999999993</v>
      </c>
      <c r="S14" s="44">
        <f>+IF(ISERROR(TMIN_2019!ON$140)=FALSE,TMIN_2019!ON$140,NA())</f>
        <v>7.56</v>
      </c>
      <c r="T14" s="44">
        <f>+IF(ISERROR(TMIN_2019!OO$140)=FALSE,TMIN_2019!OO$140,NA())</f>
        <v>7.0344827586206895</v>
      </c>
      <c r="U14" s="44">
        <f>+IF(ISERROR(TMIN_2019!OP$140)=FALSE,TMIN_2019!OP$140,NA())</f>
        <v>6.8866666666666667</v>
      </c>
      <c r="V14" s="44">
        <f>+IF(ISERROR(TMIN_2019!OQ$140)=FALSE,TMIN_2019!OQ$140,NA())</f>
        <v>6.5758620689655167</v>
      </c>
      <c r="W14" s="44">
        <f>+IF(ISERROR(TMIN_2019!OR$140)=FALSE,TMIN_2019!OR$140,NA())</f>
        <v>6.9172413793103447</v>
      </c>
      <c r="X14" s="44">
        <f>+IF(ISERROR(TMIN_2019!OS$140)=FALSE,TMIN_2019!OS$140,NA())</f>
        <v>6.9965517241379294</v>
      </c>
      <c r="Y14" s="46">
        <f>+IF(ISERROR(TMIN_2019!OT$140)=FALSE,TMIN_2019!OT$140,NA())</f>
        <v>6.0428571428571436</v>
      </c>
      <c r="Z14" s="39">
        <f t="shared" si="1"/>
        <v>1.9120967741935448</v>
      </c>
      <c r="AA14" s="38">
        <f t="shared" si="2"/>
        <v>1.209788359788357</v>
      </c>
      <c r="AB14" s="38">
        <f t="shared" si="3"/>
        <v>3.5535714285714253</v>
      </c>
      <c r="AC14" s="38" t="e">
        <f t="shared" si="4"/>
        <v>#N/A</v>
      </c>
      <c r="AD14" s="38" t="e">
        <f t="shared" si="5"/>
        <v>#N/A</v>
      </c>
      <c r="AE14" s="38" t="e">
        <f t="shared" si="6"/>
        <v>#N/A</v>
      </c>
      <c r="AF14" s="38" t="e">
        <f t="shared" si="7"/>
        <v>#N/A</v>
      </c>
      <c r="AG14" s="38" t="e">
        <f t="shared" si="8"/>
        <v>#N/A</v>
      </c>
      <c r="AH14" s="38" t="e">
        <f t="shared" si="9"/>
        <v>#N/A</v>
      </c>
      <c r="AI14" s="38" t="e">
        <f t="shared" si="10"/>
        <v>#N/A</v>
      </c>
      <c r="AJ14" s="38" t="e">
        <f t="shared" si="11"/>
        <v>#N/A</v>
      </c>
      <c r="AK14" s="40" t="e">
        <f t="shared" si="12"/>
        <v>#N/A</v>
      </c>
    </row>
    <row r="15" spans="1:37" ht="15" customHeight="1" x14ac:dyDescent="0.2">
      <c r="A15" s="160" t="s">
        <v>872</v>
      </c>
      <c r="B15" s="100">
        <f>+IF(ISERROR(TMIN_2019!NW$70)=FALSE,TMIN_2019!NW$70,NA())</f>
        <v>4.4000000000000004</v>
      </c>
      <c r="C15" s="32">
        <f>+IF(ISERROR(TMIN_2019!NX$70)=FALSE,TMIN_2019!NX$70,NA())</f>
        <v>6.8607142857142875</v>
      </c>
      <c r="D15" s="32">
        <f>+IF(ISERROR(TMIN_2019!NY$70)=FALSE,TMIN_2019!NY$70,NA())</f>
        <v>8.4206896551724117</v>
      </c>
      <c r="E15" s="32">
        <f>+IF(ISERROR(TMIN_2019!NZ$70)=FALSE,TMIN_2019!NZ$70,NA())</f>
        <v>9.1034482758620676</v>
      </c>
      <c r="F15" s="32">
        <f>+IF(ISERROR(TMIN_2019!OA$70)=FALSE,TMIN_2019!OA$70,NA())</f>
        <v>8.2551724137931046</v>
      </c>
      <c r="G15" s="32">
        <f>+IF(ISERROR(TMIN_2019!OB$70)=FALSE,TMIN_2019!OB$70,NA())</f>
        <v>7.4846153846153829</v>
      </c>
      <c r="H15" s="32">
        <f>+IF(ISERROR(TMIN_2019!OC$70)=FALSE,TMIN_2019!OC$70,NA())</f>
        <v>6</v>
      </c>
      <c r="I15" s="32">
        <f>+IF(ISERROR(TMIN_2019!OD$70)=FALSE,TMIN_2019!OD$70,NA())</f>
        <v>6.2129032258064507</v>
      </c>
      <c r="J15" s="32">
        <f>+IF(ISERROR(TMIN_2019!OE$70)=FALSE,TMIN_2019!OE$70,NA())</f>
        <v>5.9</v>
      </c>
      <c r="K15" s="32">
        <f>+IF(ISERROR(TMIN_2019!OF$70)=FALSE,TMIN_2019!OF$70,NA())</f>
        <v>6.0199999999999987</v>
      </c>
      <c r="L15" s="32">
        <f>+IF(ISERROR(TMIN_2019!OG$70)=FALSE,TMIN_2019!OG$70,NA())</f>
        <v>8.0571428571428569</v>
      </c>
      <c r="M15" s="33">
        <f>+IF(ISERROR(TMIN_2019!OH$70)=FALSE,TMIN_2019!OH$70,NA())</f>
        <v>5.845161290322582</v>
      </c>
      <c r="N15" s="45" t="e">
        <f>+IF(ISERROR(TMIN_2019!OI$70)=FALSE,TMIN_2019!OI$70,NA())</f>
        <v>#N/A</v>
      </c>
      <c r="O15" s="44" t="e">
        <f>+IF(ISERROR(TMIN_2019!OJ$70)=FALSE,TMIN_2019!OJ$70,NA())</f>
        <v>#N/A</v>
      </c>
      <c r="P15" s="44" t="e">
        <f>+IF(ISERROR(TMIN_2019!OK$70)=FALSE,TMIN_2019!OK$70,NA())</f>
        <v>#N/A</v>
      </c>
      <c r="Q15" s="44" t="e">
        <f>+IF(ISERROR(TMIN_2019!OL$70)=FALSE,TMIN_2019!OL$70,NA())</f>
        <v>#N/A</v>
      </c>
      <c r="R15" s="44" t="e">
        <f>+IF(ISERROR(TMIN_2019!OM$70)=FALSE,TMIN_2019!OM$70,NA())</f>
        <v>#N/A</v>
      </c>
      <c r="S15" s="44" t="e">
        <f>+IF(ISERROR(TMIN_2019!ON$70)=FALSE,TMIN_2019!ON$70,NA())</f>
        <v>#N/A</v>
      </c>
      <c r="T15" s="44" t="e">
        <f>+IF(ISERROR(TMIN_2019!OO$70)=FALSE,TMIN_2019!OO$70,NA())</f>
        <v>#N/A</v>
      </c>
      <c r="U15" s="44" t="e">
        <f>+IF(ISERROR(TMIN_2019!OP$70)=FALSE,TMIN_2019!OP$70,NA())</f>
        <v>#N/A</v>
      </c>
      <c r="V15" s="44" t="e">
        <f>+IF(ISERROR(TMIN_2019!OQ$70)=FALSE,TMIN_2019!OQ$70,NA())</f>
        <v>#N/A</v>
      </c>
      <c r="W15" s="44" t="e">
        <f>+IF(ISERROR(TMIN_2019!OR$70)=FALSE,TMIN_2019!OR$70,NA())</f>
        <v>#N/A</v>
      </c>
      <c r="X15" s="44" t="e">
        <f>+IF(ISERROR(TMIN_2019!OS$70)=FALSE,TMIN_2019!OS$70,NA())</f>
        <v>#N/A</v>
      </c>
      <c r="Y15" s="46" t="e">
        <f>+IF(ISERROR(TMIN_2019!OT$70)=FALSE,TMIN_2019!OT$70,NA())</f>
        <v>#N/A</v>
      </c>
      <c r="Z15" s="39" t="e">
        <f t="shared" si="1"/>
        <v>#N/A</v>
      </c>
      <c r="AA15" s="38" t="e">
        <f t="shared" si="2"/>
        <v>#N/A</v>
      </c>
      <c r="AB15" s="38" t="e">
        <f t="shared" si="3"/>
        <v>#N/A</v>
      </c>
      <c r="AC15" s="38" t="e">
        <f t="shared" si="4"/>
        <v>#N/A</v>
      </c>
      <c r="AD15" s="38" t="e">
        <f t="shared" si="5"/>
        <v>#N/A</v>
      </c>
      <c r="AE15" s="38" t="e">
        <f t="shared" si="6"/>
        <v>#N/A</v>
      </c>
      <c r="AF15" s="38" t="e">
        <f t="shared" si="7"/>
        <v>#N/A</v>
      </c>
      <c r="AG15" s="38" t="e">
        <f t="shared" si="8"/>
        <v>#N/A</v>
      </c>
      <c r="AH15" s="38" t="e">
        <f t="shared" si="9"/>
        <v>#N/A</v>
      </c>
      <c r="AI15" s="38" t="e">
        <f t="shared" si="10"/>
        <v>#N/A</v>
      </c>
      <c r="AJ15" s="38" t="e">
        <f t="shared" si="11"/>
        <v>#N/A</v>
      </c>
      <c r="AK15" s="40" t="e">
        <f t="shared" si="12"/>
        <v>#N/A</v>
      </c>
    </row>
    <row r="16" spans="1:37" ht="15" customHeight="1" x14ac:dyDescent="0.2">
      <c r="A16" s="160" t="s">
        <v>873</v>
      </c>
      <c r="B16" s="100">
        <f>+IF(ISERROR(TMIN_2019!NW$65)=FALSE,TMIN_2019!NW$65,NA())</f>
        <v>5.9333333333333336</v>
      </c>
      <c r="C16" s="32">
        <f>+IF(ISERROR(TMIN_2019!NX$65)=FALSE,TMIN_2019!NX$65,NA())</f>
        <v>5.7214285714285706</v>
      </c>
      <c r="D16" s="32">
        <f>+IF(ISERROR(TMIN_2019!NY$65)=FALSE,TMIN_2019!NY$65,NA())</f>
        <v>7.5483870967741948</v>
      </c>
      <c r="E16" s="32">
        <f>+IF(ISERROR(TMIN_2019!NZ$65)=FALSE,TMIN_2019!NZ$65,NA())</f>
        <v>7.6066666666666674</v>
      </c>
      <c r="F16" s="32">
        <f>+IF(ISERROR(TMIN_2019!OA$65)=FALSE,TMIN_2019!OA$65,NA())</f>
        <v>8.14</v>
      </c>
      <c r="G16" s="32">
        <f>+IF(ISERROR(TMIN_2019!OB$65)=FALSE,TMIN_2019!OB$65,NA())</f>
        <v>7.5466666666666669</v>
      </c>
      <c r="H16" s="32">
        <f>+IF(ISERROR(TMIN_2019!OC$65)=FALSE,TMIN_2019!OC$65,NA())</f>
        <v>7.5533333333333363</v>
      </c>
      <c r="I16" s="32">
        <f>+IF(ISERROR(TMIN_2019!OD$65)=FALSE,TMIN_2019!OD$65,NA())</f>
        <v>6.8645161290322578</v>
      </c>
      <c r="J16" s="32">
        <f>+IF(ISERROR(TMIN_2019!OE$65)=FALSE,TMIN_2019!OE$65,NA())</f>
        <v>6.2533333333333321</v>
      </c>
      <c r="K16" s="32">
        <f>+IF(ISERROR(TMIN_2019!OF$65)=FALSE,TMIN_2019!OF$65,NA())</f>
        <v>6.5290322580645181</v>
      </c>
      <c r="L16" s="32">
        <f>+IF(ISERROR(TMIN_2019!OG$65)=FALSE,TMIN_2019!OG$65,NA())</f>
        <v>6.6800000000000015</v>
      </c>
      <c r="M16" s="33">
        <f>+IF(ISERROR(TMIN_2019!OH$65)=FALSE,TMIN_2019!OH$65,NA())</f>
        <v>6.1419354838709674</v>
      </c>
      <c r="N16" s="45">
        <f>+IF(ISERROR(TMIN_2019!OI$65)=FALSE,TMIN_2019!OI$65,NA())</f>
        <v>5.2320000000000002</v>
      </c>
      <c r="O16" s="44">
        <f>+IF(ISERROR(TMIN_2019!OJ$65)=FALSE,TMIN_2019!OJ$65,NA())</f>
        <v>5.7999999999999989</v>
      </c>
      <c r="P16" s="44">
        <f>+IF(ISERROR(TMIN_2019!OK$65)=FALSE,TMIN_2019!OK$65,NA())</f>
        <v>6.65</v>
      </c>
      <c r="Q16" s="44">
        <f>+IF(ISERROR(TMIN_2019!OL$65)=FALSE,TMIN_2019!OL$65,NA())</f>
        <v>7.5269230769230751</v>
      </c>
      <c r="R16" s="44">
        <f>+IF(ISERROR(TMIN_2019!OM$65)=FALSE,TMIN_2019!OM$65,NA())</f>
        <v>7.7814814814814817</v>
      </c>
      <c r="S16" s="44">
        <f>+IF(ISERROR(TMIN_2019!ON$65)=FALSE,TMIN_2019!ON$65,NA())</f>
        <v>7.5071428571428571</v>
      </c>
      <c r="T16" s="44">
        <f>+IF(ISERROR(TMIN_2019!OO$65)=FALSE,TMIN_2019!OO$65,NA())</f>
        <v>7.05</v>
      </c>
      <c r="U16" s="44">
        <f>+IF(ISERROR(TMIN_2019!OP$65)=FALSE,TMIN_2019!OP$65,NA())</f>
        <v>7.0285714285714311</v>
      </c>
      <c r="V16" s="44">
        <f>+IF(ISERROR(TMIN_2019!OQ$65)=FALSE,TMIN_2019!OQ$65,NA())</f>
        <v>6.6962962962962944</v>
      </c>
      <c r="W16" s="44">
        <f>+IF(ISERROR(TMIN_2019!OR$65)=FALSE,TMIN_2019!OR$65,NA())</f>
        <v>6.7888888888888896</v>
      </c>
      <c r="X16" s="44">
        <f>+IF(ISERROR(TMIN_2019!OS$65)=FALSE,TMIN_2019!OS$65,NA())</f>
        <v>6.6851851851851851</v>
      </c>
      <c r="Y16" s="46">
        <f>+IF(ISERROR(TMIN_2019!OT$65)=FALSE,TMIN_2019!OT$65,NA())</f>
        <v>5.6740740740740749</v>
      </c>
      <c r="Z16" s="39">
        <f t="shared" si="1"/>
        <v>0.70133333333333336</v>
      </c>
      <c r="AA16" s="38">
        <f t="shared" si="2"/>
        <v>-7.8571428571428292E-2</v>
      </c>
      <c r="AB16" s="38">
        <f t="shared" si="3"/>
        <v>0.89838709677419448</v>
      </c>
      <c r="AC16" s="38">
        <f t="shared" si="4"/>
        <v>7.9743589743592302E-2</v>
      </c>
      <c r="AD16" s="38">
        <f t="shared" si="5"/>
        <v>0.3585185185185189</v>
      </c>
      <c r="AE16" s="38">
        <f t="shared" si="6"/>
        <v>3.9523809523809739E-2</v>
      </c>
      <c r="AF16" s="38">
        <f t="shared" si="7"/>
        <v>0.50333333333333652</v>
      </c>
      <c r="AG16" s="38">
        <f t="shared" si="8"/>
        <v>-0.1640552995391733</v>
      </c>
      <c r="AH16" s="38">
        <f t="shared" si="9"/>
        <v>-0.44296296296296234</v>
      </c>
      <c r="AI16" s="38">
        <f t="shared" si="10"/>
        <v>-0.25985663082437149</v>
      </c>
      <c r="AJ16" s="38">
        <f t="shared" si="11"/>
        <v>-5.1851851851836273E-3</v>
      </c>
      <c r="AK16" s="40">
        <f t="shared" si="12"/>
        <v>0.4678614097968925</v>
      </c>
    </row>
    <row r="17" spans="1:37" ht="15" customHeight="1" x14ac:dyDescent="0.2">
      <c r="A17" s="160" t="s">
        <v>874</v>
      </c>
      <c r="B17" s="100" t="e">
        <f>+IF(ISERROR(TMIN_2019!NW$69)=FALSE,TMIN_2019!NW$69,NA())</f>
        <v>#N/A</v>
      </c>
      <c r="C17" s="32" t="e">
        <f>+IF(ISERROR(TMIN_2019!NX$69)=FALSE,TMIN_2019!NX$69,NA())</f>
        <v>#N/A</v>
      </c>
      <c r="D17" s="32" t="e">
        <f>+IF(ISERROR(TMIN_2019!NY$69)=FALSE,TMIN_2019!NY$69,NA())</f>
        <v>#N/A</v>
      </c>
      <c r="E17" s="32" t="e">
        <f>+IF(ISERROR(TMIN_2019!NZ$69)=FALSE,TMIN_2019!NZ$69,NA())</f>
        <v>#N/A</v>
      </c>
      <c r="F17" s="32" t="e">
        <f>+IF(ISERROR(TMIN_2019!OA$69)=FALSE,TMIN_2019!OA$69,NA())</f>
        <v>#N/A</v>
      </c>
      <c r="G17" s="32" t="e">
        <f>+IF(ISERROR(TMIN_2019!OB$69)=FALSE,TMIN_2019!OB$69,NA())</f>
        <v>#N/A</v>
      </c>
      <c r="H17" s="32" t="e">
        <f>+IF(ISERROR(TMIN_2019!OC$69)=FALSE,TMIN_2019!OC$69,NA())</f>
        <v>#N/A</v>
      </c>
      <c r="I17" s="32" t="e">
        <f>+IF(ISERROR(TMIN_2019!OD$69)=FALSE,TMIN_2019!OD$69,NA())</f>
        <v>#N/A</v>
      </c>
      <c r="J17" s="32" t="e">
        <f>+IF(ISERROR(TMIN_2019!OE$69)=FALSE,TMIN_2019!OE$69,NA())</f>
        <v>#N/A</v>
      </c>
      <c r="K17" s="32" t="e">
        <f>+IF(ISERROR(TMIN_2019!OF$69)=FALSE,TMIN_2019!OF$69,NA())</f>
        <v>#N/A</v>
      </c>
      <c r="L17" s="32" t="e">
        <f>+IF(ISERROR(TMIN_2019!OG$69)=FALSE,TMIN_2019!OG$69,NA())</f>
        <v>#N/A</v>
      </c>
      <c r="M17" s="33" t="e">
        <f>+IF(ISERROR(TMIN_2019!OH$69)=FALSE,TMIN_2019!OH$69,NA())</f>
        <v>#N/A</v>
      </c>
      <c r="N17" s="45" t="e">
        <f>+IF(ISERROR(TMIN_2019!OI$69)=FALSE,TMIN_2019!OI$69,NA())</f>
        <v>#N/A</v>
      </c>
      <c r="O17" s="44" t="e">
        <f>+IF(ISERROR(TMIN_2019!OJ$69)=FALSE,TMIN_2019!OJ$69,NA())</f>
        <v>#N/A</v>
      </c>
      <c r="P17" s="44" t="e">
        <f>+IF(ISERROR(TMIN_2019!OK$69)=FALSE,TMIN_2019!OK$69,NA())</f>
        <v>#N/A</v>
      </c>
      <c r="Q17" s="44" t="e">
        <f>+IF(ISERROR(TMIN_2019!OL$69)=FALSE,TMIN_2019!OL$69,NA())</f>
        <v>#N/A</v>
      </c>
      <c r="R17" s="44" t="e">
        <f>+IF(ISERROR(TMIN_2019!OM$69)=FALSE,TMIN_2019!OM$69,NA())</f>
        <v>#N/A</v>
      </c>
      <c r="S17" s="44" t="e">
        <f>+IF(ISERROR(TMIN_2019!ON$69)=FALSE,TMIN_2019!ON$69,NA())</f>
        <v>#N/A</v>
      </c>
      <c r="T17" s="44" t="e">
        <f>+IF(ISERROR(TMIN_2019!OO$69)=FALSE,TMIN_2019!OO$69,NA())</f>
        <v>#N/A</v>
      </c>
      <c r="U17" s="44" t="e">
        <f>+IF(ISERROR(TMIN_2019!OP$69)=FALSE,TMIN_2019!OP$69,NA())</f>
        <v>#N/A</v>
      </c>
      <c r="V17" s="44" t="e">
        <f>+IF(ISERROR(TMIN_2019!OQ$69)=FALSE,TMIN_2019!OQ$69,NA())</f>
        <v>#N/A</v>
      </c>
      <c r="W17" s="44" t="e">
        <f>+IF(ISERROR(TMIN_2019!OR$69)=FALSE,TMIN_2019!OR$69,NA())</f>
        <v>#N/A</v>
      </c>
      <c r="X17" s="44" t="e">
        <f>+IF(ISERROR(TMIN_2019!OS$69)=FALSE,TMIN_2019!OS$69,NA())</f>
        <v>#N/A</v>
      </c>
      <c r="Y17" s="46" t="e">
        <f>+IF(ISERROR(TMIN_2019!OT$69)=FALSE,TMIN_2019!OT$69,NA())</f>
        <v>#N/A</v>
      </c>
      <c r="Z17" s="39" t="e">
        <f t="shared" si="1"/>
        <v>#N/A</v>
      </c>
      <c r="AA17" s="38" t="e">
        <f t="shared" si="2"/>
        <v>#N/A</v>
      </c>
      <c r="AB17" s="38" t="e">
        <f t="shared" si="3"/>
        <v>#N/A</v>
      </c>
      <c r="AC17" s="38" t="e">
        <f t="shared" si="4"/>
        <v>#N/A</v>
      </c>
      <c r="AD17" s="38" t="e">
        <f t="shared" si="5"/>
        <v>#N/A</v>
      </c>
      <c r="AE17" s="38" t="e">
        <f t="shared" si="6"/>
        <v>#N/A</v>
      </c>
      <c r="AF17" s="38" t="e">
        <f t="shared" si="7"/>
        <v>#N/A</v>
      </c>
      <c r="AG17" s="38" t="e">
        <f t="shared" si="8"/>
        <v>#N/A</v>
      </c>
      <c r="AH17" s="38" t="e">
        <f t="shared" si="9"/>
        <v>#N/A</v>
      </c>
      <c r="AI17" s="38" t="e">
        <f t="shared" si="10"/>
        <v>#N/A</v>
      </c>
      <c r="AJ17" s="38" t="e">
        <f t="shared" si="11"/>
        <v>#N/A</v>
      </c>
      <c r="AK17" s="40" t="e">
        <f t="shared" si="12"/>
        <v>#N/A</v>
      </c>
    </row>
    <row r="18" spans="1:37" ht="15" customHeight="1" x14ac:dyDescent="0.2">
      <c r="A18" s="160" t="s">
        <v>875</v>
      </c>
      <c r="B18" s="100">
        <f>+IF(ISERROR(TMIN_2019!NW$62)=FALSE,TMIN_2019!NW$62,NA())</f>
        <v>4.9357142857142851</v>
      </c>
      <c r="C18" s="32">
        <f>+IF(ISERROR(TMIN_2019!NX$62)=FALSE,TMIN_2019!NX$62,NA())</f>
        <v>8.1071428571428577</v>
      </c>
      <c r="D18" s="32">
        <f>+IF(ISERROR(TMIN_2019!NY$62)=FALSE,TMIN_2019!NY$62,NA())</f>
        <v>9.8064516129032242</v>
      </c>
      <c r="E18" s="32">
        <f>+IF(ISERROR(TMIN_2019!NZ$62)=FALSE,TMIN_2019!NZ$62,NA())</f>
        <v>9.7866666666666671</v>
      </c>
      <c r="F18" s="32">
        <f>+IF(ISERROR(TMIN_2019!OA$62)=FALSE,TMIN_2019!OA$62,NA())</f>
        <v>9.0193548387096758</v>
      </c>
      <c r="G18" s="32">
        <f>+IF(ISERROR(TMIN_2019!OB$62)=FALSE,TMIN_2019!OB$62,NA())</f>
        <v>7.9</v>
      </c>
      <c r="H18" s="32">
        <f>+IF(ISERROR(TMIN_2019!OC$62)=FALSE,TMIN_2019!OC$62,NA())</f>
        <v>6.3806451612903219</v>
      </c>
      <c r="I18" s="32">
        <f>+IF(ISERROR(TMIN_2019!OD$62)=FALSE,TMIN_2019!OD$62,NA())</f>
        <v>6.3483870967741938</v>
      </c>
      <c r="J18" s="32">
        <f>+IF(ISERROR(TMIN_2019!OE$62)=FALSE,TMIN_2019!OE$62,NA())</f>
        <v>6.1066666666666674</v>
      </c>
      <c r="K18" s="32">
        <f>+IF(ISERROR(TMIN_2019!OF$62)=FALSE,TMIN_2019!OF$62,NA())</f>
        <v>6.5483870967741931</v>
      </c>
      <c r="L18" s="32">
        <f>+IF(ISERROR(TMIN_2019!OG$62)=FALSE,TMIN_2019!OG$62,NA())</f>
        <v>8.3533333333333317</v>
      </c>
      <c r="M18" s="33">
        <f>+IF(ISERROR(TMIN_2019!OH$62)=FALSE,TMIN_2019!OH$62,NA())</f>
        <v>7.3580645161290308</v>
      </c>
      <c r="N18" s="45">
        <f>+IF(ISERROR(TMIN_2019!OI$62)=FALSE,TMIN_2019!OI$62,NA())</f>
        <v>5</v>
      </c>
      <c r="O18" s="44">
        <f>+IF(ISERROR(TMIN_2019!OJ$62)=FALSE,TMIN_2019!OJ$62,NA())</f>
        <v>5.5249999999999995</v>
      </c>
      <c r="P18" s="44">
        <f>+IF(ISERROR(TMIN_2019!OK$62)=FALSE,TMIN_2019!OK$62,NA())</f>
        <v>6.63</v>
      </c>
      <c r="Q18" s="44">
        <f>+IF(ISERROR(TMIN_2019!OL$62)=FALSE,TMIN_2019!OL$62,NA())</f>
        <v>8.1866666666666674</v>
      </c>
      <c r="R18" s="44">
        <f>+IF(ISERROR(TMIN_2019!OM$62)=FALSE,TMIN_2019!OM$62,NA())</f>
        <v>7.9482758620689671</v>
      </c>
      <c r="S18" s="44">
        <f>+IF(ISERROR(TMIN_2019!ON$62)=FALSE,TMIN_2019!ON$62,NA())</f>
        <v>6.843333333333331</v>
      </c>
      <c r="T18" s="44">
        <f>+IF(ISERROR(TMIN_2019!OO$62)=FALSE,TMIN_2019!OO$62,NA())</f>
        <v>6.0310344827586198</v>
      </c>
      <c r="U18" s="44">
        <f>+IF(ISERROR(TMIN_2019!OP$62)=FALSE,TMIN_2019!OP$62,NA())</f>
        <v>6.1392857142857142</v>
      </c>
      <c r="V18" s="44">
        <f>+IF(ISERROR(TMIN_2019!OQ$62)=FALSE,TMIN_2019!OQ$62,NA())</f>
        <v>5.9035714285714276</v>
      </c>
      <c r="W18" s="44">
        <f>+IF(ISERROR(TMIN_2019!OR$62)=FALSE,TMIN_2019!OR$62,NA())</f>
        <v>7.0964285714285724</v>
      </c>
      <c r="X18" s="44">
        <f>+IF(ISERROR(TMIN_2019!OS$62)=FALSE,TMIN_2019!OS$62,NA())</f>
        <v>7.4620689655172416</v>
      </c>
      <c r="Y18" s="46">
        <f>+IF(ISERROR(TMIN_2019!OT$62)=FALSE,TMIN_2019!OT$62,NA())</f>
        <v>6.260714285714287</v>
      </c>
      <c r="Z18" s="39">
        <f t="shared" si="1"/>
        <v>-6.4285714285714946E-2</v>
      </c>
      <c r="AA18" s="38">
        <f t="shared" si="2"/>
        <v>2.5821428571428582</v>
      </c>
      <c r="AB18" s="38">
        <f t="shared" si="3"/>
        <v>3.1764516129032243</v>
      </c>
      <c r="AC18" s="38">
        <f t="shared" si="4"/>
        <v>1.5999999999999996</v>
      </c>
      <c r="AD18" s="38">
        <f t="shared" si="5"/>
        <v>1.0710789766407087</v>
      </c>
      <c r="AE18" s="38">
        <f t="shared" si="6"/>
        <v>1.0566666666666693</v>
      </c>
      <c r="AF18" s="38">
        <f t="shared" si="7"/>
        <v>0.34961067853170213</v>
      </c>
      <c r="AG18" s="38">
        <f t="shared" si="8"/>
        <v>0.20910138248847954</v>
      </c>
      <c r="AH18" s="38">
        <f t="shared" si="9"/>
        <v>0.20309523809523977</v>
      </c>
      <c r="AI18" s="38">
        <f t="shared" si="10"/>
        <v>-0.54804147465437936</v>
      </c>
      <c r="AJ18" s="38">
        <f t="shared" si="11"/>
        <v>0.89126436781609009</v>
      </c>
      <c r="AK18" s="40">
        <f t="shared" si="12"/>
        <v>1.0973502304147438</v>
      </c>
    </row>
    <row r="19" spans="1:37" ht="15" customHeight="1" x14ac:dyDescent="0.2">
      <c r="A19" s="160" t="s">
        <v>876</v>
      </c>
      <c r="B19" s="100">
        <f>+IF(ISERROR(TMIN_2019!NW$64)=FALSE,TMIN_2019!NW$64,NA())</f>
        <v>5.5451612903225804</v>
      </c>
      <c r="C19" s="32">
        <f>+IF(ISERROR(TMIN_2019!NX$64)=FALSE,TMIN_2019!NX$64,NA())</f>
        <v>8.3571428571428577</v>
      </c>
      <c r="D19" s="32">
        <f>+IF(ISERROR(TMIN_2019!NY$64)=FALSE,TMIN_2019!NY$64,NA())</f>
        <v>9.1703703703703727</v>
      </c>
      <c r="E19" s="32">
        <f>+IF(ISERROR(TMIN_2019!NZ$64)=FALSE,TMIN_2019!NZ$64,NA())</f>
        <v>9.234782608695653</v>
      </c>
      <c r="F19" s="32">
        <f>+IF(ISERROR(TMIN_2019!OA$64)=FALSE,TMIN_2019!OA$64,NA())</f>
        <v>9.3677419354838687</v>
      </c>
      <c r="G19" s="32">
        <f>+IF(ISERROR(TMIN_2019!OB$64)=FALSE,TMIN_2019!OB$64,NA())</f>
        <v>8.5133333333333336</v>
      </c>
      <c r="H19" s="32">
        <f>+IF(ISERROR(TMIN_2019!OC$64)=FALSE,TMIN_2019!OC$64,NA())</f>
        <v>7.0258064516129028</v>
      </c>
      <c r="I19" s="32">
        <f>+IF(ISERROR(TMIN_2019!OD$64)=FALSE,TMIN_2019!OD$64,NA())</f>
        <v>6.7161290322580651</v>
      </c>
      <c r="J19" s="32">
        <f>+IF(ISERROR(TMIN_2019!OE$64)=FALSE,TMIN_2019!OE$64,NA())</f>
        <v>6.8266666666666671</v>
      </c>
      <c r="K19" s="32">
        <f>+IF(ISERROR(TMIN_2019!OF$64)=FALSE,TMIN_2019!OF$64,NA())</f>
        <v>7.1096774193548393</v>
      </c>
      <c r="L19" s="32">
        <f>+IF(ISERROR(TMIN_2019!OG$64)=FALSE,TMIN_2019!OG$64,NA())</f>
        <v>8.8933333333333326</v>
      </c>
      <c r="M19" s="33">
        <f>+IF(ISERROR(TMIN_2019!OH$64)=FALSE,TMIN_2019!OH$64,NA())</f>
        <v>7.9225806451612915</v>
      </c>
      <c r="N19" s="45">
        <f>+IF(ISERROR(TMIN_2019!OI$64)=FALSE,TMIN_2019!OI$64,NA())</f>
        <v>5.7399999999999984</v>
      </c>
      <c r="O19" s="44">
        <f>+IF(ISERROR(TMIN_2019!OJ$64)=FALSE,TMIN_2019!OJ$64,NA())</f>
        <v>6.4533333333333323</v>
      </c>
      <c r="P19" s="44">
        <f>+IF(ISERROR(TMIN_2019!OK$64)=FALSE,TMIN_2019!OK$64,NA())</f>
        <v>7.53</v>
      </c>
      <c r="Q19" s="44">
        <f>+IF(ISERROR(TMIN_2019!OL$64)=FALSE,TMIN_2019!OL$64,NA())</f>
        <v>8.7800000000000011</v>
      </c>
      <c r="R19" s="44">
        <f>+IF(ISERROR(TMIN_2019!OM$64)=FALSE,TMIN_2019!OM$64,NA())</f>
        <v>8.7103448275862068</v>
      </c>
      <c r="S19" s="44">
        <f>+IF(ISERROR(TMIN_2019!ON$64)=FALSE,TMIN_2019!ON$64,NA())</f>
        <v>7.6000000000000005</v>
      </c>
      <c r="T19" s="44">
        <f>+IF(ISERROR(TMIN_2019!OO$64)=FALSE,TMIN_2019!OO$64,NA())</f>
        <v>6.7066666666666652</v>
      </c>
      <c r="U19" s="44">
        <f>+IF(ISERROR(TMIN_2019!OP$64)=FALSE,TMIN_2019!OP$64,NA())</f>
        <v>6.6933333333333316</v>
      </c>
      <c r="V19" s="44">
        <f>+IF(ISERROR(TMIN_2019!OQ$64)=FALSE,TMIN_2019!OQ$64,NA())</f>
        <v>6.6499999999999995</v>
      </c>
      <c r="W19" s="44">
        <f>+IF(ISERROR(TMIN_2019!OR$64)=FALSE,TMIN_2019!OR$64,NA())</f>
        <v>7.876666666666666</v>
      </c>
      <c r="X19" s="44">
        <f>+IF(ISERROR(TMIN_2019!OS$64)=FALSE,TMIN_2019!OS$64,NA())</f>
        <v>8.3199999999999985</v>
      </c>
      <c r="Y19" s="46">
        <f>+IF(ISERROR(TMIN_2019!OT$64)=FALSE,TMIN_2019!OT$64,NA())</f>
        <v>6.8433333333333328</v>
      </c>
      <c r="Z19" s="39">
        <f t="shared" si="1"/>
        <v>-0.19483870967741801</v>
      </c>
      <c r="AA19" s="38">
        <f t="shared" si="2"/>
        <v>1.9038095238095254</v>
      </c>
      <c r="AB19" s="38">
        <f t="shared" si="3"/>
        <v>1.6403703703703725</v>
      </c>
      <c r="AC19" s="38">
        <f t="shared" si="4"/>
        <v>0.4547826086956519</v>
      </c>
      <c r="AD19" s="38">
        <f t="shared" si="5"/>
        <v>0.65739710789766193</v>
      </c>
      <c r="AE19" s="38">
        <f t="shared" si="6"/>
        <v>0.91333333333333311</v>
      </c>
      <c r="AF19" s="38">
        <f t="shared" si="7"/>
        <v>0.31913978494623763</v>
      </c>
      <c r="AG19" s="38">
        <f t="shared" si="8"/>
        <v>2.2795698924733543E-2</v>
      </c>
      <c r="AH19" s="38">
        <f t="shared" si="9"/>
        <v>0.17666666666666764</v>
      </c>
      <c r="AI19" s="38">
        <f t="shared" si="10"/>
        <v>-0.76698924731182672</v>
      </c>
      <c r="AJ19" s="38">
        <f t="shared" si="11"/>
        <v>0.57333333333333414</v>
      </c>
      <c r="AK19" s="40">
        <f t="shared" si="12"/>
        <v>1.0792473118279586</v>
      </c>
    </row>
    <row r="20" spans="1:37" ht="15" customHeight="1" x14ac:dyDescent="0.2">
      <c r="A20" s="160" t="s">
        <v>877</v>
      </c>
      <c r="B20" s="100">
        <f>+IF(ISERROR(TMIN_2019!NW$56)=FALSE,TMIN_2019!NW$56,NA())</f>
        <v>9.193548387096774</v>
      </c>
      <c r="C20" s="32">
        <f>+IF(ISERROR(TMIN_2019!NX$56)=FALSE,TMIN_2019!NX$56,NA())</f>
        <v>9.735714285714284</v>
      </c>
      <c r="D20" s="32">
        <f>+IF(ISERROR(TMIN_2019!NY$56)=FALSE,TMIN_2019!NY$56,NA())</f>
        <v>11.677419354838708</v>
      </c>
      <c r="E20" s="32">
        <f>+IF(ISERROR(TMIN_2019!NZ$56)=FALSE,TMIN_2019!NZ$56,NA())</f>
        <v>10.926666666666669</v>
      </c>
      <c r="F20" s="32">
        <f>+IF(ISERROR(TMIN_2019!OA$56)=FALSE,TMIN_2019!OA$56,NA())</f>
        <v>10.909677419354839</v>
      </c>
      <c r="G20" s="32">
        <f>+IF(ISERROR(TMIN_2019!OB$56)=FALSE,TMIN_2019!OB$56,NA())</f>
        <v>11.56190476190476</v>
      </c>
      <c r="H20" s="32">
        <f>+IF(ISERROR(TMIN_2019!OC$56)=FALSE,TMIN_2019!OC$56,NA())</f>
        <v>8.7099999999999991</v>
      </c>
      <c r="I20" s="32">
        <f>+IF(ISERROR(TMIN_2019!OD$56)=FALSE,TMIN_2019!OD$56,NA())</f>
        <v>7.8354838709677406</v>
      </c>
      <c r="J20" s="32">
        <f>+IF(ISERROR(TMIN_2019!OE$56)=FALSE,TMIN_2019!OE$56,NA())</f>
        <v>9.44</v>
      </c>
      <c r="K20" s="32">
        <f>+IF(ISERROR(TMIN_2019!OF$56)=FALSE,TMIN_2019!OF$56,NA())</f>
        <v>8.5161290322580641</v>
      </c>
      <c r="L20" s="32">
        <f>+IF(ISERROR(TMIN_2019!OG$56)=FALSE,TMIN_2019!OG$56,NA())</f>
        <v>9.8800000000000008</v>
      </c>
      <c r="M20" s="33">
        <f>+IF(ISERROR(TMIN_2019!OH$56)=FALSE,TMIN_2019!OH$56,NA())</f>
        <v>9.3290322580645171</v>
      </c>
      <c r="N20" s="45">
        <f>+IF(ISERROR(TMIN_2019!OI$56)=FALSE,TMIN_2019!OI$56,NA())</f>
        <v>7.4111111111111105</v>
      </c>
      <c r="O20" s="44">
        <f>+IF(ISERROR(TMIN_2019!OJ$56)=FALSE,TMIN_2019!OJ$56,NA())</f>
        <v>8.3892857142857142</v>
      </c>
      <c r="P20" s="44">
        <f>+IF(ISERROR(TMIN_2019!OK$56)=FALSE,TMIN_2019!OK$56,NA())</f>
        <v>8.8965517241379288</v>
      </c>
      <c r="Q20" s="44">
        <f>+IF(ISERROR(TMIN_2019!OL$56)=FALSE,TMIN_2019!OL$56,NA())</f>
        <v>9.4214285714285673</v>
      </c>
      <c r="R20" s="44">
        <f>+IF(ISERROR(TMIN_2019!OM$56)=FALSE,TMIN_2019!OM$56,NA())</f>
        <v>9.5035714285714299</v>
      </c>
      <c r="S20" s="44">
        <f>+IF(ISERROR(TMIN_2019!ON$56)=FALSE,TMIN_2019!ON$56,NA())</f>
        <v>9.1862068965517221</v>
      </c>
      <c r="T20" s="44">
        <f>+IF(ISERROR(TMIN_2019!OO$56)=FALSE,TMIN_2019!OO$56,NA())</f>
        <v>8.6555555555555532</v>
      </c>
      <c r="U20" s="44">
        <f>+IF(ISERROR(TMIN_2019!OP$56)=FALSE,TMIN_2019!OP$56,NA())</f>
        <v>8.6206896551724146</v>
      </c>
      <c r="V20" s="44">
        <f>+IF(ISERROR(TMIN_2019!OQ$56)=FALSE,TMIN_2019!OQ$56,NA())</f>
        <v>8.1464285714285722</v>
      </c>
      <c r="W20" s="44">
        <f>+IF(ISERROR(TMIN_2019!OR$56)=FALSE,TMIN_2019!OR$56,NA())</f>
        <v>8.4666666666666668</v>
      </c>
      <c r="X20" s="44">
        <f>+IF(ISERROR(TMIN_2019!OS$56)=FALSE,TMIN_2019!OS$56,NA())</f>
        <v>8.9071428571428566</v>
      </c>
      <c r="Y20" s="46">
        <f>+IF(ISERROR(TMIN_2019!OT$56)=FALSE,TMIN_2019!OT$56,NA())</f>
        <v>7.8689655172413806</v>
      </c>
      <c r="Z20" s="39">
        <f t="shared" ref="Z20" si="25">+IF(ISERROR(B20)=FALSE,B20-N20,NA())</f>
        <v>1.7824372759856635</v>
      </c>
      <c r="AA20" s="38">
        <f t="shared" ref="AA20" si="26">+IF(ISERROR(C20)=FALSE,C20-O20,NA())</f>
        <v>1.3464285714285698</v>
      </c>
      <c r="AB20" s="38">
        <f t="shared" ref="AB20" si="27">+IF(ISERROR(D20)=FALSE,D20-P20,NA())</f>
        <v>2.7808676307007794</v>
      </c>
      <c r="AC20" s="38">
        <f t="shared" ref="AC20" si="28">+IF(ISERROR(E20)=FALSE,E20-Q20,NA())</f>
        <v>1.5052380952381021</v>
      </c>
      <c r="AD20" s="38">
        <f t="shared" ref="AD20" si="29">+IF(ISERROR(F20)=FALSE,F20-R20,NA())</f>
        <v>1.4061059907834093</v>
      </c>
      <c r="AE20" s="38">
        <f t="shared" ref="AE20" si="30">+IF(ISERROR(G20)=FALSE,G20-S20,NA())</f>
        <v>2.3756978653530378</v>
      </c>
      <c r="AF20" s="38">
        <f t="shared" ref="AF20" si="31">+IF(ISERROR(H20)=FALSE,H20-T20,NA())</f>
        <v>5.444444444444585E-2</v>
      </c>
      <c r="AG20" s="38">
        <f t="shared" ref="AG20" si="32">+IF(ISERROR(I20)=FALSE,I20-U20,NA())</f>
        <v>-0.78520578420467402</v>
      </c>
      <c r="AH20" s="38">
        <f t="shared" ref="AH20" si="33">+IF(ISERROR(J20)=FALSE,J20-V20,NA())</f>
        <v>1.2935714285714273</v>
      </c>
      <c r="AI20" s="38">
        <f t="shared" ref="AI20" si="34">+IF(ISERROR(K20)=FALSE,K20-W20,NA())</f>
        <v>4.9462365591397273E-2</v>
      </c>
      <c r="AJ20" s="38">
        <f t="shared" ref="AJ20" si="35">+IF(ISERROR(L20)=FALSE,L20-X20,NA())</f>
        <v>0.9728571428571442</v>
      </c>
      <c r="AK20" s="40">
        <f t="shared" ref="AK20" si="36">+IF(ISERROR(M20)=FALSE,M20-Y20,NA())</f>
        <v>1.4600667408231365</v>
      </c>
    </row>
    <row r="21" spans="1:37" ht="15" customHeight="1" x14ac:dyDescent="0.2">
      <c r="A21" s="160" t="s">
        <v>878</v>
      </c>
      <c r="B21" s="100">
        <f>+IF(ISERROR(TMIN_2019!NW$68)=FALSE,TMIN_2019!NW$68,NA())</f>
        <v>4.2064516129032272</v>
      </c>
      <c r="C21" s="32">
        <f>+IF(ISERROR(TMIN_2019!NX$68)=FALSE,TMIN_2019!NX$68,NA())</f>
        <v>6.2235294117647051</v>
      </c>
      <c r="D21" s="32">
        <f>+IF(ISERROR(TMIN_2019!NY$68)=FALSE,TMIN_2019!NY$68,NA())</f>
        <v>9.068965517241379</v>
      </c>
      <c r="E21" s="32">
        <f>+IF(ISERROR(TMIN_2019!NZ$68)=FALSE,TMIN_2019!NZ$68,NA())</f>
        <v>9.6275862068965488</v>
      </c>
      <c r="F21" s="32">
        <f>+IF(ISERROR(TMIN_2019!OA$68)=FALSE,TMIN_2019!OA$68,NA())</f>
        <v>8.986206896551721</v>
      </c>
      <c r="G21" s="32">
        <f>+IF(ISERROR(TMIN_2019!OB$68)=FALSE,TMIN_2019!OB$68,NA())</f>
        <v>8.296551724137931</v>
      </c>
      <c r="H21" s="32">
        <f>+IF(ISERROR(TMIN_2019!OC$68)=FALSE,TMIN_2019!OC$68,NA())</f>
        <v>6.651612903225808</v>
      </c>
      <c r="I21" s="32">
        <f>+IF(ISERROR(TMIN_2019!OD$68)=FALSE,TMIN_2019!OD$68,NA())</f>
        <v>7.1677419354838703</v>
      </c>
      <c r="J21" s="32">
        <f>+IF(ISERROR(TMIN_2019!OE$68)=FALSE,TMIN_2019!OE$68,NA())</f>
        <v>5.6965517241379304</v>
      </c>
      <c r="K21" s="32">
        <f>+IF(ISERROR(TMIN_2019!OF$68)=FALSE,TMIN_2019!OF$68,NA())</f>
        <v>6.0333333333333341</v>
      </c>
      <c r="L21" s="32">
        <f>+IF(ISERROR(TMIN_2019!OG$68)=FALSE,TMIN_2019!OG$68,NA())</f>
        <v>8.2866666666666653</v>
      </c>
      <c r="M21" s="33">
        <f>+IF(ISERROR(TMIN_2019!OH$68)=FALSE,TMIN_2019!OH$68,NA())</f>
        <v>6.3733333333333348</v>
      </c>
      <c r="N21" s="45">
        <f>+IF(ISERROR(TMIN_2019!OI$68)=FALSE,TMIN_2019!OI$68,NA())</f>
        <v>3.4464285714285716</v>
      </c>
      <c r="O21" s="44">
        <f>+IF(ISERROR(TMIN_2019!OJ$68)=FALSE,TMIN_2019!OJ$68,NA())</f>
        <v>4.2551724137931028</v>
      </c>
      <c r="P21" s="44">
        <f>+IF(ISERROR(TMIN_2019!OK$68)=FALSE,TMIN_2019!OK$68,NA())</f>
        <v>5.8999999999999986</v>
      </c>
      <c r="Q21" s="44">
        <f>+IF(ISERROR(TMIN_2019!OL$68)=FALSE,TMIN_2019!OL$68,NA())</f>
        <v>7.5482758620689649</v>
      </c>
      <c r="R21" s="44">
        <f>+IF(ISERROR(TMIN_2019!OM$68)=FALSE,TMIN_2019!OM$68,NA())</f>
        <v>7.6310344827586194</v>
      </c>
      <c r="S21" s="44">
        <f>+IF(ISERROR(TMIN_2019!ON$68)=FALSE,TMIN_2019!ON$68,NA())</f>
        <v>6.7068965517241379</v>
      </c>
      <c r="T21" s="44">
        <f>+IF(ISERROR(TMIN_2019!OO$68)=FALSE,TMIN_2019!OO$68,NA())</f>
        <v>5.8551724137931016</v>
      </c>
      <c r="U21" s="44">
        <f>+IF(ISERROR(TMIN_2019!OP$68)=FALSE,TMIN_2019!OP$68,NA())</f>
        <v>5.8724137931034486</v>
      </c>
      <c r="V21" s="44">
        <f>+IF(ISERROR(TMIN_2019!OQ$68)=FALSE,TMIN_2019!OQ$68,NA())</f>
        <v>5.5517241379310347</v>
      </c>
      <c r="W21" s="44">
        <f>+IF(ISERROR(TMIN_2019!OR$68)=FALSE,TMIN_2019!OR$68,NA())</f>
        <v>6.6999999999999984</v>
      </c>
      <c r="X21" s="44">
        <f>+IF(ISERROR(TMIN_2019!OS$68)=FALSE,TMIN_2019!OS$68,NA())</f>
        <v>7.1821428571428552</v>
      </c>
      <c r="Y21" s="46">
        <f>+IF(ISERROR(TMIN_2019!OT$68)=FALSE,TMIN_2019!OT$68,NA())</f>
        <v>4.9571428571428573</v>
      </c>
      <c r="Z21" s="39">
        <f t="shared" si="1"/>
        <v>0.7600230414746556</v>
      </c>
      <c r="AA21" s="38">
        <f t="shared" si="2"/>
        <v>1.9683569979716022</v>
      </c>
      <c r="AB21" s="38">
        <f t="shared" si="3"/>
        <v>3.1689655172413804</v>
      </c>
      <c r="AC21" s="38">
        <f t="shared" si="4"/>
        <v>2.0793103448275838</v>
      </c>
      <c r="AD21" s="38">
        <f t="shared" si="5"/>
        <v>1.3551724137931016</v>
      </c>
      <c r="AE21" s="38">
        <f t="shared" si="6"/>
        <v>1.5896551724137931</v>
      </c>
      <c r="AF21" s="38">
        <f t="shared" si="7"/>
        <v>0.7964404894327064</v>
      </c>
      <c r="AG21" s="38">
        <f t="shared" si="8"/>
        <v>1.2953281423804217</v>
      </c>
      <c r="AH21" s="38">
        <f t="shared" si="9"/>
        <v>0.14482758620689573</v>
      </c>
      <c r="AI21" s="38">
        <f t="shared" si="10"/>
        <v>-0.6666666666666643</v>
      </c>
      <c r="AJ21" s="38">
        <f t="shared" si="11"/>
        <v>1.1045238095238101</v>
      </c>
      <c r="AK21" s="40">
        <f t="shared" si="12"/>
        <v>1.4161904761904776</v>
      </c>
    </row>
    <row r="22" spans="1:37" ht="15" customHeight="1" x14ac:dyDescent="0.2">
      <c r="A22" s="160" t="s">
        <v>879</v>
      </c>
      <c r="B22" s="100">
        <f>+IF(ISERROR(TMIN_2019!NW$60)=FALSE,TMIN_2019!NW$60,NA())</f>
        <v>6.5600000000000005</v>
      </c>
      <c r="C22" s="32">
        <f>+IF(ISERROR(TMIN_2019!NX$60)=FALSE,TMIN_2019!NX$60,NA())</f>
        <v>8.7481481481481467</v>
      </c>
      <c r="D22" s="32">
        <f>+IF(ISERROR(TMIN_2019!NY$60)=FALSE,TMIN_2019!NY$60,NA())</f>
        <v>9.9357142857142851</v>
      </c>
      <c r="E22" s="32">
        <f>+IF(ISERROR(TMIN_2019!NZ$60)=FALSE,TMIN_2019!NZ$60,NA())</f>
        <v>9.4533333333333349</v>
      </c>
      <c r="F22" s="32">
        <f>+IF(ISERROR(TMIN_2019!OA$60)=FALSE,TMIN_2019!OA$60,NA())</f>
        <v>8.9379310344827587</v>
      </c>
      <c r="G22" s="32">
        <f>+IF(ISERROR(TMIN_2019!OB$60)=FALSE,TMIN_2019!OB$60,NA())</f>
        <v>8.7379310344827594</v>
      </c>
      <c r="H22" s="32">
        <f>+IF(ISERROR(TMIN_2019!OC$60)=FALSE,TMIN_2019!OC$60,NA())</f>
        <v>8.0370370370370363</v>
      </c>
      <c r="I22" s="32">
        <f>+IF(ISERROR(TMIN_2019!OD$60)=FALSE,TMIN_2019!OD$60,NA())</f>
        <v>7.1933333333333325</v>
      </c>
      <c r="J22" s="32">
        <f>+IF(ISERROR(TMIN_2019!OE$60)=FALSE,TMIN_2019!OE$60,NA())</f>
        <v>7.0928571428571443</v>
      </c>
      <c r="K22" s="32">
        <f>+IF(ISERROR(TMIN_2019!OF$60)=FALSE,TMIN_2019!OF$60,NA())</f>
        <v>6.793333333333333</v>
      </c>
      <c r="L22" s="32">
        <f>+IF(ISERROR(TMIN_2019!OG$60)=FALSE,TMIN_2019!OG$60,NA())</f>
        <v>8.4033333333333324</v>
      </c>
      <c r="M22" s="33">
        <f>+IF(ISERROR(TMIN_2019!OH$60)=FALSE,TMIN_2019!OH$60,NA())</f>
        <v>7.3741935483870984</v>
      </c>
      <c r="N22" s="45">
        <f>+IF(ISERROR(TMIN_2019!OI$60)=FALSE,TMIN_2019!OI$60,NA())</f>
        <v>5.5352941176470596</v>
      </c>
      <c r="O22" s="44">
        <f>+IF(ISERROR(TMIN_2019!OJ$60)=FALSE,TMIN_2019!OJ$60,NA())</f>
        <v>6.2187499999999991</v>
      </c>
      <c r="P22" s="44">
        <f>+IF(ISERROR(TMIN_2019!OK$60)=FALSE,TMIN_2019!OK$60,NA())</f>
        <v>7.5764705882352947</v>
      </c>
      <c r="Q22" s="44">
        <f>+IF(ISERROR(TMIN_2019!OL$60)=FALSE,TMIN_2019!OL$60,NA())</f>
        <v>8.35</v>
      </c>
      <c r="R22" s="44">
        <f>+IF(ISERROR(TMIN_2019!OM$60)=FALSE,TMIN_2019!OM$60,NA())</f>
        <v>8.382352941176471</v>
      </c>
      <c r="S22" s="44">
        <f>+IF(ISERROR(TMIN_2019!ON$60)=FALSE,TMIN_2019!ON$60,NA())</f>
        <v>7.6000000000000005</v>
      </c>
      <c r="T22" s="44">
        <f>+IF(ISERROR(TMIN_2019!OO$60)=FALSE,TMIN_2019!OO$60,NA())</f>
        <v>7.2058823529411766</v>
      </c>
      <c r="U22" s="44">
        <f>+IF(ISERROR(TMIN_2019!OP$60)=FALSE,TMIN_2019!OP$60,NA())</f>
        <v>7.2999999999999989</v>
      </c>
      <c r="V22" s="44">
        <f>+IF(ISERROR(TMIN_2019!OQ$60)=FALSE,TMIN_2019!OQ$60,NA())</f>
        <v>6.9812500000000011</v>
      </c>
      <c r="W22" s="44">
        <f>+IF(ISERROR(TMIN_2019!OR$60)=FALSE,TMIN_2019!OR$60,NA())</f>
        <v>7.447058823529412</v>
      </c>
      <c r="X22" s="44">
        <f>+IF(ISERROR(TMIN_2019!OS$60)=FALSE,TMIN_2019!OS$60,NA())</f>
        <v>7.84375</v>
      </c>
      <c r="Y22" s="46">
        <f>+IF(ISERROR(TMIN_2019!OT$60)=FALSE,TMIN_2019!OT$60,NA())</f>
        <v>6.7199999999999989</v>
      </c>
      <c r="Z22" s="39">
        <f t="shared" si="1"/>
        <v>1.0247058823529409</v>
      </c>
      <c r="AA22" s="38">
        <f t="shared" si="2"/>
        <v>2.5293981481481476</v>
      </c>
      <c r="AB22" s="38">
        <f t="shared" si="3"/>
        <v>2.3592436974789903</v>
      </c>
      <c r="AC22" s="38">
        <f t="shared" si="4"/>
        <v>1.1033333333333353</v>
      </c>
      <c r="AD22" s="38">
        <f t="shared" si="5"/>
        <v>0.55557809330628771</v>
      </c>
      <c r="AE22" s="38">
        <f t="shared" si="6"/>
        <v>1.1379310344827589</v>
      </c>
      <c r="AF22" s="38">
        <f t="shared" si="7"/>
        <v>0.83115468409585969</v>
      </c>
      <c r="AG22" s="38">
        <f t="shared" si="8"/>
        <v>-0.10666666666666647</v>
      </c>
      <c r="AH22" s="38">
        <f t="shared" si="9"/>
        <v>0.11160714285714324</v>
      </c>
      <c r="AI22" s="38">
        <f t="shared" si="10"/>
        <v>-0.65372549019607895</v>
      </c>
      <c r="AJ22" s="38">
        <f t="shared" si="11"/>
        <v>0.55958333333333243</v>
      </c>
      <c r="AK22" s="40">
        <f t="shared" si="12"/>
        <v>0.65419354838709953</v>
      </c>
    </row>
    <row r="23" spans="1:37" ht="15" customHeight="1" x14ac:dyDescent="0.2">
      <c r="A23" s="160" t="s">
        <v>880</v>
      </c>
      <c r="B23" s="100">
        <f>+IF(ISERROR(TMIN_2019!NW$63)=FALSE,TMIN_2019!NW$63,NA())</f>
        <v>8.109677419354842</v>
      </c>
      <c r="C23" s="32">
        <f>+IF(ISERROR(TMIN_2019!NX$63)=FALSE,TMIN_2019!NX$63,NA())</f>
        <v>10.014285714285711</v>
      </c>
      <c r="D23" s="32">
        <f>+IF(ISERROR(TMIN_2019!NY$63)=FALSE,TMIN_2019!NY$63,NA())</f>
        <v>11.103225806451613</v>
      </c>
      <c r="E23" s="32">
        <f>+IF(ISERROR(TMIN_2019!NZ$63)=FALSE,TMIN_2019!NZ$63,NA())</f>
        <v>10.246666666666668</v>
      </c>
      <c r="F23" s="32">
        <f>+IF(ISERROR(TMIN_2019!OA$63)=FALSE,TMIN_2019!OA$63,NA())</f>
        <v>10.070967741935485</v>
      </c>
      <c r="G23" s="32">
        <f>+IF(ISERROR(TMIN_2019!OB$63)=FALSE,TMIN_2019!OB$63,NA())</f>
        <v>9.2933333333333312</v>
      </c>
      <c r="H23" s="32">
        <f>+IF(ISERROR(TMIN_2019!OC$63)=FALSE,TMIN_2019!OC$63,NA())</f>
        <v>8.5161290322580623</v>
      </c>
      <c r="I23" s="32">
        <f>+IF(ISERROR(TMIN_2019!OD$63)=FALSE,TMIN_2019!OD$63,NA())</f>
        <v>8.480000000000004</v>
      </c>
      <c r="J23" s="32">
        <f>+IF(ISERROR(TMIN_2019!OE$63)=FALSE,TMIN_2019!OE$63,NA())</f>
        <v>8.0366666666666671</v>
      </c>
      <c r="K23" s="32">
        <f>+IF(ISERROR(TMIN_2019!OF$63)=FALSE,TMIN_2019!OF$63,NA())</f>
        <v>8.0967741935483879</v>
      </c>
      <c r="L23" s="32">
        <f>+IF(ISERROR(TMIN_2019!OG$63)=FALSE,TMIN_2019!OG$63,NA())</f>
        <v>8.1599999999999984</v>
      </c>
      <c r="M23" s="33">
        <f>+IF(ISERROR(TMIN_2019!OH$63)=FALSE,TMIN_2019!OH$63,NA())</f>
        <v>8.5258064516129011</v>
      </c>
      <c r="N23" s="45">
        <f>+IF(ISERROR(TMIN_2019!OI$63)=FALSE,TMIN_2019!OI$63,NA())</f>
        <v>7.3413793103448279</v>
      </c>
      <c r="O23" s="44">
        <f>+IF(ISERROR(TMIN_2019!OJ$63)=FALSE,TMIN_2019!OJ$63,NA())</f>
        <v>8.293103448275863</v>
      </c>
      <c r="P23" s="44">
        <f>+IF(ISERROR(TMIN_2019!OK$63)=FALSE,TMIN_2019!OK$63,NA())</f>
        <v>8.9793103448275868</v>
      </c>
      <c r="Q23" s="44">
        <f>+IF(ISERROR(TMIN_2019!OL$63)=FALSE,TMIN_2019!OL$63,NA())</f>
        <v>9.8241379310344819</v>
      </c>
      <c r="R23" s="44">
        <f>+IF(ISERROR(TMIN_2019!OM$63)=FALSE,TMIN_2019!OM$63,NA())</f>
        <v>9.8137931034482744</v>
      </c>
      <c r="S23" s="44">
        <f>+IF(ISERROR(TMIN_2019!ON$63)=FALSE,TMIN_2019!ON$63,NA())</f>
        <v>9.2000000000000011</v>
      </c>
      <c r="T23" s="44">
        <f>+IF(ISERROR(TMIN_2019!OO$63)=FALSE,TMIN_2019!OO$63,NA())</f>
        <v>8.5586206896551715</v>
      </c>
      <c r="U23" s="44">
        <f>+IF(ISERROR(TMIN_2019!OP$63)=FALSE,TMIN_2019!OP$63,NA())</f>
        <v>8.5107142857142861</v>
      </c>
      <c r="V23" s="44">
        <f>+IF(ISERROR(TMIN_2019!OQ$63)=FALSE,TMIN_2019!OQ$63,NA())</f>
        <v>8.2344827586206897</v>
      </c>
      <c r="W23" s="44">
        <f>+IF(ISERROR(TMIN_2019!OR$63)=FALSE,TMIN_2019!OR$63,NA())</f>
        <v>8.8068965517241384</v>
      </c>
      <c r="X23" s="44">
        <f>+IF(ISERROR(TMIN_2019!OS$63)=FALSE,TMIN_2019!OS$63,NA())</f>
        <v>9.0379310344827566</v>
      </c>
      <c r="Y23" s="46">
        <f>+IF(ISERROR(TMIN_2019!OT$63)=FALSE,TMIN_2019!OT$63,NA())</f>
        <v>8.0551724137931036</v>
      </c>
      <c r="Z23" s="39">
        <f t="shared" si="1"/>
        <v>0.76829810901001405</v>
      </c>
      <c r="AA23" s="38">
        <f t="shared" si="2"/>
        <v>1.7211822660098477</v>
      </c>
      <c r="AB23" s="38">
        <f t="shared" si="3"/>
        <v>2.1239154616240263</v>
      </c>
      <c r="AC23" s="38">
        <f t="shared" si="4"/>
        <v>0.42252873563218607</v>
      </c>
      <c r="AD23" s="38">
        <f t="shared" si="5"/>
        <v>0.25717463848721067</v>
      </c>
      <c r="AE23" s="38">
        <f t="shared" si="6"/>
        <v>9.333333333333016E-2</v>
      </c>
      <c r="AF23" s="38">
        <f t="shared" si="7"/>
        <v>-4.249165739710925E-2</v>
      </c>
      <c r="AG23" s="38">
        <f t="shared" si="8"/>
        <v>-3.0714285714282141E-2</v>
      </c>
      <c r="AH23" s="38">
        <f t="shared" si="9"/>
        <v>-0.19781609195402261</v>
      </c>
      <c r="AI23" s="38">
        <f t="shared" si="10"/>
        <v>-0.71012235817575053</v>
      </c>
      <c r="AJ23" s="38">
        <f t="shared" si="11"/>
        <v>-0.87793103448275822</v>
      </c>
      <c r="AK23" s="40">
        <f t="shared" si="12"/>
        <v>0.47063403781979751</v>
      </c>
    </row>
    <row r="24" spans="1:37" ht="15" customHeight="1" x14ac:dyDescent="0.2">
      <c r="A24" s="160" t="s">
        <v>881</v>
      </c>
      <c r="B24" s="100">
        <f>+IF(ISERROR(TMIN_2019!NW$204)=FALSE,TMIN_2019!NW$204,NA())</f>
        <v>9.2285714285714295</v>
      </c>
      <c r="C24" s="32">
        <f>+IF(ISERROR(TMIN_2019!NX$204)=FALSE,TMIN_2019!NX$204,NA())</f>
        <v>8.370370370370372</v>
      </c>
      <c r="D24" s="32">
        <f>+IF(ISERROR(TMIN_2019!NY$204)=FALSE,TMIN_2019!NY$204,NA())</f>
        <v>11.012903225806452</v>
      </c>
      <c r="E24" s="32">
        <f>+IF(ISERROR(TMIN_2019!NZ$204)=FALSE,TMIN_2019!NZ$204,NA())</f>
        <v>11.566666666666665</v>
      </c>
      <c r="F24" s="32">
        <f>+IF(ISERROR(TMIN_2019!OA$204)=FALSE,TMIN_2019!OA$204,NA())</f>
        <v>11.866666666666664</v>
      </c>
      <c r="G24" s="32">
        <f>+IF(ISERROR(TMIN_2019!OB$204)=FALSE,TMIN_2019!OB$204,NA())</f>
        <v>12.365517241379305</v>
      </c>
      <c r="H24" s="32">
        <f>+IF(ISERROR(TMIN_2019!OC$204)=FALSE,TMIN_2019!OC$204,NA())</f>
        <v>11.432258064516127</v>
      </c>
      <c r="I24" s="32">
        <f>+IF(ISERROR(TMIN_2019!OD$204)=FALSE,TMIN_2019!OD$204,NA())</f>
        <v>11.553846153846155</v>
      </c>
      <c r="J24" s="32">
        <f>+IF(ISERROR(TMIN_2019!OE$204)=FALSE,TMIN_2019!OE$204,NA())</f>
        <v>11.246666666666664</v>
      </c>
      <c r="K24" s="32">
        <f>+IF(ISERROR(TMIN_2019!OF$204)=FALSE,TMIN_2019!OF$204,NA())</f>
        <v>10.45806451612903</v>
      </c>
      <c r="L24" s="32">
        <f>+IF(ISERROR(TMIN_2019!OG$204)=FALSE,TMIN_2019!OG$204,NA())</f>
        <v>10.959999999999997</v>
      </c>
      <c r="M24" s="33">
        <f>+IF(ISERROR(TMIN_2019!OH$204)=FALSE,TMIN_2019!OH$204,NA())</f>
        <v>10.023076923076925</v>
      </c>
      <c r="N24" s="45">
        <f>+IF(ISERROR(TMIN_2019!OI$204)=FALSE,TMIN_2019!OI$204,NA())</f>
        <v>7.8551724137931043</v>
      </c>
      <c r="O24" s="44">
        <f>+IF(ISERROR(TMIN_2019!OJ$204)=FALSE,TMIN_2019!OJ$204,NA())</f>
        <v>8.7724137931034463</v>
      </c>
      <c r="P24" s="44">
        <f>+IF(ISERROR(TMIN_2019!OK$204)=FALSE,TMIN_2019!OK$204,NA())</f>
        <v>9.7517241379310349</v>
      </c>
      <c r="Q24" s="44">
        <f>+IF(ISERROR(TMIN_2019!OL$204)=FALSE,TMIN_2019!OL$204,NA())</f>
        <v>11.110344827586209</v>
      </c>
      <c r="R24" s="44">
        <f>+IF(ISERROR(TMIN_2019!OM$204)=FALSE,TMIN_2019!OM$204,NA())</f>
        <v>11.5551724137931</v>
      </c>
      <c r="S24" s="44">
        <f>+IF(ISERROR(TMIN_2019!ON$204)=FALSE,TMIN_2019!ON$204,NA())</f>
        <v>11.489655172413794</v>
      </c>
      <c r="T24" s="44">
        <f>+IF(ISERROR(TMIN_2019!OO$204)=FALSE,TMIN_2019!OO$204,NA())</f>
        <v>11.06206896551724</v>
      </c>
      <c r="U24" s="44">
        <f>+IF(ISERROR(TMIN_2019!OP$204)=FALSE,TMIN_2019!OP$204,NA())</f>
        <v>11.000000000000004</v>
      </c>
      <c r="V24" s="44">
        <f>+IF(ISERROR(TMIN_2019!OQ$204)=FALSE,TMIN_2019!OQ$204,NA())</f>
        <v>10.620689655172415</v>
      </c>
      <c r="W24" s="44">
        <f>+IF(ISERROR(TMIN_2019!OR$204)=FALSE,TMIN_2019!OR$204,NA())</f>
        <v>10.544827586206894</v>
      </c>
      <c r="X24" s="44">
        <f>+IF(ISERROR(TMIN_2019!OS$204)=FALSE,TMIN_2019!OS$204,NA())</f>
        <v>10.089285714285717</v>
      </c>
      <c r="Y24" s="46">
        <f>+IF(ISERROR(TMIN_2019!OT$204)=FALSE,TMIN_2019!OT$204,NA())</f>
        <v>8.8379310344827573</v>
      </c>
      <c r="Z24" s="39">
        <f t="shared" si="1"/>
        <v>1.3733990147783253</v>
      </c>
      <c r="AA24" s="38">
        <f t="shared" si="2"/>
        <v>-0.40204342273307425</v>
      </c>
      <c r="AB24" s="38">
        <f t="shared" si="3"/>
        <v>1.2611790878754174</v>
      </c>
      <c r="AC24" s="38">
        <f t="shared" si="4"/>
        <v>0.45632183908045576</v>
      </c>
      <c r="AD24" s="38">
        <f t="shared" si="5"/>
        <v>0.31149425287356358</v>
      </c>
      <c r="AE24" s="38">
        <f t="shared" si="6"/>
        <v>0.87586206896551033</v>
      </c>
      <c r="AF24" s="38">
        <f t="shared" si="7"/>
        <v>0.37018909899888719</v>
      </c>
      <c r="AG24" s="38">
        <f t="shared" si="8"/>
        <v>0.55384615384615188</v>
      </c>
      <c r="AH24" s="38">
        <f t="shared" si="9"/>
        <v>0.62597701149424978</v>
      </c>
      <c r="AI24" s="38">
        <f t="shared" si="10"/>
        <v>-8.6763070077864768E-2</v>
      </c>
      <c r="AJ24" s="38">
        <f t="shared" si="11"/>
        <v>0.87071428571428022</v>
      </c>
      <c r="AK24" s="40">
        <f t="shared" si="12"/>
        <v>1.1851458885941675</v>
      </c>
    </row>
    <row r="25" spans="1:37" ht="15" customHeight="1" x14ac:dyDescent="0.2">
      <c r="A25" s="160" t="s">
        <v>882</v>
      </c>
      <c r="B25" s="100">
        <f>+IF(ISERROR(TMIN_2019!NW$104)=FALSE,TMIN_2019!NW$104,NA())</f>
        <v>6.0903225806451617</v>
      </c>
      <c r="C25" s="32">
        <f>+IF(ISERROR(TMIN_2019!NX$104)=FALSE,TMIN_2019!NX$104,NA())</f>
        <v>6.6740740740740749</v>
      </c>
      <c r="D25" s="32">
        <f>+IF(ISERROR(TMIN_2019!NY$104)=FALSE,TMIN_2019!NY$104,NA())</f>
        <v>6.206666666666667</v>
      </c>
      <c r="E25" s="32">
        <f>+IF(ISERROR(TMIN_2019!NZ$104)=FALSE,TMIN_2019!NZ$104,NA())</f>
        <v>6.5142857142857151</v>
      </c>
      <c r="F25" s="32">
        <f>+IF(ISERROR(TMIN_2019!OA$104)=FALSE,TMIN_2019!OA$104,NA())</f>
        <v>6.8580645161290326</v>
      </c>
      <c r="G25" s="32">
        <f>+IF(ISERROR(TMIN_2019!OB$104)=FALSE,TMIN_2019!OB$104,NA())</f>
        <v>7.631999999999997</v>
      </c>
      <c r="H25" s="32">
        <f>+IF(ISERROR(TMIN_2019!OC$104)=FALSE,TMIN_2019!OC$104,NA())</f>
        <v>6.8</v>
      </c>
      <c r="I25" s="32">
        <f>+IF(ISERROR(TMIN_2019!OD$104)=FALSE,TMIN_2019!OD$104,NA())</f>
        <v>6.2451612903225824</v>
      </c>
      <c r="J25" s="32">
        <f>+IF(ISERROR(TMIN_2019!OE$104)=FALSE,TMIN_2019!OE$104,NA())</f>
        <v>5.6466666666666656</v>
      </c>
      <c r="K25" s="32">
        <f>+IF(ISERROR(TMIN_2019!OF$104)=FALSE,TMIN_2019!OF$104,NA())</f>
        <v>5.9161290322580653</v>
      </c>
      <c r="L25" s="32">
        <f>+IF(ISERROR(TMIN_2019!OG$104)=FALSE,TMIN_2019!OG$104,NA())</f>
        <v>6.7866666666666671</v>
      </c>
      <c r="M25" s="33">
        <f>+IF(ISERROR(TMIN_2019!OH$104)=FALSE,TMIN_2019!OH$104,NA())</f>
        <v>6.7677419354838708</v>
      </c>
      <c r="N25" s="45">
        <f>+IF(ISERROR(TMIN_2019!OI$104)=FALSE,TMIN_2019!OI$104,NA())</f>
        <v>5.0999999999999996</v>
      </c>
      <c r="O25" s="44">
        <f>+IF(ISERROR(TMIN_2019!OJ$104)=FALSE,TMIN_2019!OJ$104,NA())</f>
        <v>5.6433333333333326</v>
      </c>
      <c r="P25" s="44">
        <f>+IF(ISERROR(TMIN_2019!OK$104)=FALSE,TMIN_2019!OK$104,NA())</f>
        <v>5.8793103448275854</v>
      </c>
      <c r="Q25" s="44">
        <f>+IF(ISERROR(TMIN_2019!OL$104)=FALSE,TMIN_2019!OL$104,NA())</f>
        <v>6.4034482758620692</v>
      </c>
      <c r="R25" s="44">
        <f>+IF(ISERROR(TMIN_2019!OM$104)=FALSE,TMIN_2019!OM$104,NA())</f>
        <v>6.7551724137931028</v>
      </c>
      <c r="S25" s="44">
        <f>+IF(ISERROR(TMIN_2019!ON$104)=FALSE,TMIN_2019!ON$104,NA())</f>
        <v>6.3928571428571415</v>
      </c>
      <c r="T25" s="44">
        <f>+IF(ISERROR(TMIN_2019!OO$104)=FALSE,TMIN_2019!OO$104,NA())</f>
        <v>6.2035714285714283</v>
      </c>
      <c r="U25" s="44">
        <f>+IF(ISERROR(TMIN_2019!OP$104)=FALSE,TMIN_2019!OP$104,NA())</f>
        <v>5.8241379310344819</v>
      </c>
      <c r="V25" s="44">
        <f>+IF(ISERROR(TMIN_2019!OQ$104)=FALSE,TMIN_2019!OQ$104,NA())</f>
        <v>5.1517241379310343</v>
      </c>
      <c r="W25" s="44">
        <f>+IF(ISERROR(TMIN_2019!OR$104)=FALSE,TMIN_2019!OR$104,NA())</f>
        <v>5.3655172413793091</v>
      </c>
      <c r="X25" s="44">
        <f>+IF(ISERROR(TMIN_2019!OS$104)=FALSE,TMIN_2019!OS$104,NA())</f>
        <v>5.9448275862068956</v>
      </c>
      <c r="Y25" s="46">
        <f>+IF(ISERROR(TMIN_2019!OT$104)=FALSE,TMIN_2019!OT$104,NA())</f>
        <v>5.6000000000000014</v>
      </c>
      <c r="Z25" s="39">
        <f t="shared" si="1"/>
        <v>0.9903225806451621</v>
      </c>
      <c r="AA25" s="38">
        <f t="shared" si="2"/>
        <v>1.0307407407407423</v>
      </c>
      <c r="AB25" s="38">
        <f t="shared" si="3"/>
        <v>0.32735632183908159</v>
      </c>
      <c r="AC25" s="38">
        <f t="shared" si="4"/>
        <v>0.11083743842364591</v>
      </c>
      <c r="AD25" s="38">
        <f t="shared" si="5"/>
        <v>0.10289210233592971</v>
      </c>
      <c r="AE25" s="38">
        <f t="shared" si="6"/>
        <v>1.2391428571428555</v>
      </c>
      <c r="AF25" s="38">
        <f t="shared" si="7"/>
        <v>0.59642857142857153</v>
      </c>
      <c r="AG25" s="38">
        <f t="shared" si="8"/>
        <v>0.42102335928810053</v>
      </c>
      <c r="AH25" s="38">
        <f t="shared" si="9"/>
        <v>0.49494252873563127</v>
      </c>
      <c r="AI25" s="38">
        <f t="shared" si="10"/>
        <v>0.55061179087875622</v>
      </c>
      <c r="AJ25" s="38">
        <f t="shared" si="11"/>
        <v>0.84183908045977152</v>
      </c>
      <c r="AK25" s="40">
        <f t="shared" si="12"/>
        <v>1.1677419354838694</v>
      </c>
    </row>
    <row r="26" spans="1:37" ht="15" customHeight="1" x14ac:dyDescent="0.2">
      <c r="A26" s="160" t="s">
        <v>883</v>
      </c>
      <c r="B26" s="100">
        <f>+IF(ISERROR(TMIN_2019!NW$97)=FALSE,TMIN_2019!NW$97,NA())</f>
        <v>7.8299999999999983</v>
      </c>
      <c r="C26" s="32">
        <f>+IF(ISERROR(TMIN_2019!NX$97)=FALSE,TMIN_2019!NX$97,NA())</f>
        <v>6.8105263157894722</v>
      </c>
      <c r="D26" s="32">
        <f>+IF(ISERROR(TMIN_2019!NY$97)=FALSE,TMIN_2019!NY$97,NA())</f>
        <v>6.93</v>
      </c>
      <c r="E26" s="32">
        <f>+IF(ISERROR(TMIN_2019!NZ$97)=FALSE,TMIN_2019!NZ$97,NA())</f>
        <v>6.4</v>
      </c>
      <c r="F26" s="32">
        <f>+IF(ISERROR(TMIN_2019!OA$97)=FALSE,TMIN_2019!OA$97,NA())</f>
        <v>6.957894736842106</v>
      </c>
      <c r="G26" s="32">
        <f>+IF(ISERROR(TMIN_2019!OB$97)=FALSE,TMIN_2019!OB$97,NA())</f>
        <v>6.8125</v>
      </c>
      <c r="H26" s="32">
        <f>+IF(ISERROR(TMIN_2019!OC$97)=FALSE,TMIN_2019!OC$97,NA())</f>
        <v>7.0650000000000004</v>
      </c>
      <c r="I26" s="32">
        <f>+IF(ISERROR(TMIN_2019!OD$97)=FALSE,TMIN_2019!OD$97,NA())</f>
        <v>5.9999999999999991</v>
      </c>
      <c r="J26" s="32" t="e">
        <f>+IF(ISERROR(TMIN_2019!OE$97)=FALSE,TMIN_2019!OE$97,NA())</f>
        <v>#N/A</v>
      </c>
      <c r="K26" s="32">
        <f>+IF(ISERROR(TMIN_2019!OF$97)=FALSE,TMIN_2019!OF$97,NA())</f>
        <v>5.7666666666666657</v>
      </c>
      <c r="L26" s="32">
        <f>+IF(ISERROR(TMIN_2019!OG$97)=FALSE,TMIN_2019!OG$97,NA())</f>
        <v>5.7333333333333325</v>
      </c>
      <c r="M26" s="33" t="e">
        <f>+IF(ISERROR(TMIN_2019!OH$97)=FALSE,TMIN_2019!OH$97,NA())</f>
        <v>#N/A</v>
      </c>
      <c r="N26" s="45">
        <f>+IF(ISERROR(TMIN_2019!OI$97)=FALSE,TMIN_2019!OI$97,NA())</f>
        <v>5.3249999999999984</v>
      </c>
      <c r="O26" s="44">
        <f>+IF(ISERROR(TMIN_2019!OJ$97)=FALSE,TMIN_2019!OJ$97,NA())</f>
        <v>5.7464285714285728</v>
      </c>
      <c r="P26" s="44">
        <f>+IF(ISERROR(TMIN_2019!OK$97)=FALSE,TMIN_2019!OK$97,NA())</f>
        <v>5.9642857142857144</v>
      </c>
      <c r="Q26" s="44">
        <f>+IF(ISERROR(TMIN_2019!OL$97)=FALSE,TMIN_2019!OL$97,NA())</f>
        <v>6.628571428571429</v>
      </c>
      <c r="R26" s="44">
        <f>+IF(ISERROR(TMIN_2019!OM$97)=FALSE,TMIN_2019!OM$97,NA())</f>
        <v>6.7928571428571418</v>
      </c>
      <c r="S26" s="44">
        <f>+IF(ISERROR(TMIN_2019!ON$97)=FALSE,TMIN_2019!ON$97,NA())</f>
        <v>6.8642857142857139</v>
      </c>
      <c r="T26" s="44">
        <f>+IF(ISERROR(TMIN_2019!OO$97)=FALSE,TMIN_2019!OO$97,NA())</f>
        <v>6.4714285714285698</v>
      </c>
      <c r="U26" s="44">
        <f>+IF(ISERROR(TMIN_2019!OP$97)=FALSE,TMIN_2019!OP$97,NA())</f>
        <v>6.4321428571428561</v>
      </c>
      <c r="V26" s="44">
        <f>+IF(ISERROR(TMIN_2019!OQ$97)=FALSE,TMIN_2019!OQ$97,NA())</f>
        <v>6.1714285714285717</v>
      </c>
      <c r="W26" s="44">
        <f>+IF(ISERROR(TMIN_2019!OR$97)=FALSE,TMIN_2019!OR$97,NA())</f>
        <v>6.1071428571428568</v>
      </c>
      <c r="X26" s="44">
        <f>+IF(ISERROR(TMIN_2019!OS$97)=FALSE,TMIN_2019!OS$97,NA())</f>
        <v>6.0785714285714283</v>
      </c>
      <c r="Y26" s="46">
        <f>+IF(ISERROR(TMIN_2019!OT$97)=FALSE,TMIN_2019!OT$97,NA())</f>
        <v>5.8178571428571439</v>
      </c>
      <c r="Z26" s="39">
        <f t="shared" si="1"/>
        <v>2.5049999999999999</v>
      </c>
      <c r="AA26" s="38">
        <f t="shared" si="2"/>
        <v>1.0640977443608994</v>
      </c>
      <c r="AB26" s="38">
        <f t="shared" si="3"/>
        <v>0.9657142857142853</v>
      </c>
      <c r="AC26" s="38">
        <f t="shared" si="4"/>
        <v>-0.22857142857142865</v>
      </c>
      <c r="AD26" s="38">
        <f t="shared" si="5"/>
        <v>0.1650375939849642</v>
      </c>
      <c r="AE26" s="38">
        <f t="shared" si="6"/>
        <v>-5.178571428571388E-2</v>
      </c>
      <c r="AF26" s="38">
        <f t="shared" si="7"/>
        <v>0.59357142857143064</v>
      </c>
      <c r="AG26" s="38">
        <f t="shared" si="8"/>
        <v>-0.43214285714285694</v>
      </c>
      <c r="AH26" s="38" t="e">
        <f t="shared" si="9"/>
        <v>#N/A</v>
      </c>
      <c r="AI26" s="38">
        <f t="shared" si="10"/>
        <v>-0.34047619047619104</v>
      </c>
      <c r="AJ26" s="38">
        <f t="shared" si="11"/>
        <v>-0.34523809523809579</v>
      </c>
      <c r="AK26" s="40" t="e">
        <f t="shared" si="12"/>
        <v>#N/A</v>
      </c>
    </row>
    <row r="27" spans="1:37" ht="15" customHeight="1" x14ac:dyDescent="0.2">
      <c r="A27" s="160" t="s">
        <v>884</v>
      </c>
      <c r="B27" s="100">
        <f>+IF(ISERROR(TMIN_2019!NW$196)=FALSE,TMIN_2019!NW$196,NA())</f>
        <v>7.0096774193548397</v>
      </c>
      <c r="C27" s="32">
        <f>+IF(ISERROR(TMIN_2019!NX$196)=FALSE,TMIN_2019!NX$196,NA())</f>
        <v>7.5714285714285721</v>
      </c>
      <c r="D27" s="32">
        <f>+IF(ISERROR(TMIN_2019!NY$196)=FALSE,TMIN_2019!NY$196,NA())</f>
        <v>6.6258064516129043</v>
      </c>
      <c r="E27" s="32">
        <f>+IF(ISERROR(TMIN_2019!NZ$196)=FALSE,TMIN_2019!NZ$196,NA())</f>
        <v>6.6099999999999994</v>
      </c>
      <c r="F27" s="32">
        <f>+IF(ISERROR(TMIN_2019!OA$196)=FALSE,TMIN_2019!OA$196,NA())</f>
        <v>6.7677419354838708</v>
      </c>
      <c r="G27" s="32">
        <f>+IF(ISERROR(TMIN_2019!OB$196)=FALSE,TMIN_2019!OB$196,NA())</f>
        <v>6.9666666666666659</v>
      </c>
      <c r="H27" s="32">
        <f>+IF(ISERROR(TMIN_2019!OC$196)=FALSE,TMIN_2019!OC$196,NA())</f>
        <v>5.8096774193548377</v>
      </c>
      <c r="I27" s="32">
        <f>+IF(ISERROR(TMIN_2019!OD$196)=FALSE,TMIN_2019!OD$196,NA())</f>
        <v>5.6935483870967722</v>
      </c>
      <c r="J27" s="32">
        <f>+IF(ISERROR(TMIN_2019!OE$196)=FALSE,TMIN_2019!OE$196,NA())</f>
        <v>5.0966666666666658</v>
      </c>
      <c r="K27" s="32">
        <f>+IF(ISERROR(TMIN_2019!OF$196)=FALSE,TMIN_2019!OF$196,NA())</f>
        <v>6.0935483870967735</v>
      </c>
      <c r="L27" s="32">
        <f>+IF(ISERROR(TMIN_2019!OG$196)=FALSE,TMIN_2019!OG$196,NA())</f>
        <v>7.4366666666666656</v>
      </c>
      <c r="M27" s="33">
        <f>+IF(ISERROR(TMIN_2019!OH$196)=FALSE,TMIN_2019!OH$196,NA())</f>
        <v>7.9322580645161294</v>
      </c>
      <c r="N27" s="45">
        <f>+IF(ISERROR(TMIN_2019!OI$196)=FALSE,TMIN_2019!OI$196,NA())</f>
        <v>5.8033333333333337</v>
      </c>
      <c r="O27" s="44">
        <f>+IF(ISERROR(TMIN_2019!OJ$196)=FALSE,TMIN_2019!OJ$196,NA())</f>
        <v>6.0100000000000007</v>
      </c>
      <c r="P27" s="44">
        <f>+IF(ISERROR(TMIN_2019!OK$196)=FALSE,TMIN_2019!OK$196,NA())</f>
        <v>6.44</v>
      </c>
      <c r="Q27" s="44">
        <f>+IF(ISERROR(TMIN_2019!OL$196)=FALSE,TMIN_2019!OL$196,NA())</f>
        <v>6.5633333333333326</v>
      </c>
      <c r="R27" s="44">
        <f>+IF(ISERROR(TMIN_2019!OM$196)=FALSE,TMIN_2019!OM$196,NA())</f>
        <v>6.5827586206896544</v>
      </c>
      <c r="S27" s="44">
        <f>+IF(ISERROR(TMIN_2019!ON$196)=FALSE,TMIN_2019!ON$196,NA())</f>
        <v>5.9827586206896548</v>
      </c>
      <c r="T27" s="44">
        <f>+IF(ISERROR(TMIN_2019!OO$196)=FALSE,TMIN_2019!OO$196,NA())</f>
        <v>5.0793103448275847</v>
      </c>
      <c r="U27" s="44">
        <f>+IF(ISERROR(TMIN_2019!OP$196)=FALSE,TMIN_2019!OP$196,NA())</f>
        <v>4.5821428571428573</v>
      </c>
      <c r="V27" s="44">
        <f>+IF(ISERROR(TMIN_2019!OQ$196)=FALSE,TMIN_2019!OQ$196,NA())</f>
        <v>4.6379310344827589</v>
      </c>
      <c r="W27" s="44">
        <f>+IF(ISERROR(TMIN_2019!OR$196)=FALSE,TMIN_2019!OR$196,NA())</f>
        <v>5.59</v>
      </c>
      <c r="X27" s="44">
        <f>+IF(ISERROR(TMIN_2019!OS$196)=FALSE,TMIN_2019!OS$196,NA())</f>
        <v>6.2000000000000011</v>
      </c>
      <c r="Y27" s="46">
        <f>+IF(ISERROR(TMIN_2019!OT$196)=FALSE,TMIN_2019!OT$196,NA())</f>
        <v>6.2399999999999993</v>
      </c>
      <c r="Z27" s="39">
        <f t="shared" ref="Z27" si="37">+IF(ISERROR(B27)=FALSE,B27-N27,NA())</f>
        <v>1.206344086021506</v>
      </c>
      <c r="AA27" s="38">
        <f t="shared" ref="AA27" si="38">+IF(ISERROR(C27)=FALSE,C27-O27,NA())</f>
        <v>1.5614285714285714</v>
      </c>
      <c r="AB27" s="38">
        <f t="shared" ref="AB27" si="39">+IF(ISERROR(D27)=FALSE,D27-P27,NA())</f>
        <v>0.18580645161290388</v>
      </c>
      <c r="AC27" s="38">
        <f t="shared" ref="AC27" si="40">+IF(ISERROR(E27)=FALSE,E27-Q27,NA())</f>
        <v>4.6666666666666856E-2</v>
      </c>
      <c r="AD27" s="38">
        <f t="shared" ref="AD27" si="41">+IF(ISERROR(F27)=FALSE,F27-R27,NA())</f>
        <v>0.18498331479421637</v>
      </c>
      <c r="AE27" s="38">
        <f t="shared" ref="AE27" si="42">+IF(ISERROR(G27)=FALSE,G27-S27,NA())</f>
        <v>0.98390804597701109</v>
      </c>
      <c r="AF27" s="38">
        <f t="shared" ref="AF27" si="43">+IF(ISERROR(H27)=FALSE,H27-T27,NA())</f>
        <v>0.73036707452725302</v>
      </c>
      <c r="AG27" s="38">
        <f t="shared" ref="AG27" si="44">+IF(ISERROR(I27)=FALSE,I27-U27,NA())</f>
        <v>1.111405529953915</v>
      </c>
      <c r="AH27" s="38">
        <f t="shared" ref="AH27" si="45">+IF(ISERROR(J27)=FALSE,J27-V27,NA())</f>
        <v>0.45873563218390689</v>
      </c>
      <c r="AI27" s="38">
        <f t="shared" ref="AI27" si="46">+IF(ISERROR(K27)=FALSE,K27-W27,NA())</f>
        <v>0.50354838709677363</v>
      </c>
      <c r="AJ27" s="38">
        <f t="shared" ref="AJ27" si="47">+IF(ISERROR(L27)=FALSE,L27-X27,NA())</f>
        <v>1.2366666666666646</v>
      </c>
      <c r="AK27" s="40">
        <f t="shared" ref="AK27" si="48">+IF(ISERROR(M27)=FALSE,M27-Y27,NA())</f>
        <v>1.69225806451613</v>
      </c>
    </row>
    <row r="28" spans="1:37" ht="15" customHeight="1" x14ac:dyDescent="0.2">
      <c r="A28" s="160" t="s">
        <v>885</v>
      </c>
      <c r="B28" s="100">
        <f>+IF(ISERROR(TMIN_2019!NW$199)=FALSE,TMIN_2019!NW$199,NA())</f>
        <v>9.67741935483871</v>
      </c>
      <c r="C28" s="32">
        <f>+IF(ISERROR(TMIN_2019!NX$199)=FALSE,TMIN_2019!NX$199,NA())</f>
        <v>10.157499999999999</v>
      </c>
      <c r="D28" s="32">
        <f>+IF(ISERROR(TMIN_2019!NY$199)=FALSE,TMIN_2019!NY$199,NA())</f>
        <v>9.8838709677419345</v>
      </c>
      <c r="E28" s="32">
        <f>+IF(ISERROR(TMIN_2019!NZ$199)=FALSE,TMIN_2019!NZ$199,NA())</f>
        <v>9.7666666666666675</v>
      </c>
      <c r="F28" s="32">
        <f>+IF(ISERROR(TMIN_2019!OA$199)=FALSE,TMIN_2019!OA$199,NA())</f>
        <v>9.4</v>
      </c>
      <c r="G28" s="32">
        <f>+IF(ISERROR(TMIN_2019!OB$199)=FALSE,TMIN_2019!OB$199,NA())</f>
        <v>9.4866666666666664</v>
      </c>
      <c r="H28" s="32">
        <f>+IF(ISERROR(TMIN_2019!OC$199)=FALSE,TMIN_2019!OC$199,NA())</f>
        <v>9.3354838709677406</v>
      </c>
      <c r="I28" s="32">
        <f>+IF(ISERROR(TMIN_2019!OD$199)=FALSE,TMIN_2019!OD$199,NA())</f>
        <v>8.8516129032258046</v>
      </c>
      <c r="J28" s="32">
        <f>+IF(ISERROR(TMIN_2019!OE$199)=FALSE,TMIN_2019!OE$199,NA())</f>
        <v>8.5266666666666655</v>
      </c>
      <c r="K28" s="32">
        <f>+IF(ISERROR(TMIN_2019!OF$199)=FALSE,TMIN_2019!OF$199,NA())</f>
        <v>8.6903225806451623</v>
      </c>
      <c r="L28" s="32">
        <f>+IF(ISERROR(TMIN_2019!OG$199)=FALSE,TMIN_2019!OG$199,NA())</f>
        <v>9.293333333333333</v>
      </c>
      <c r="M28" s="33">
        <f>+IF(ISERROR(TMIN_2019!OH$199)=FALSE,TMIN_2019!OH$199,NA())</f>
        <v>9.7225806451612922</v>
      </c>
      <c r="N28" s="45">
        <f>+IF(ISERROR(TMIN_2019!OI$199)=FALSE,TMIN_2019!OI$199,NA())</f>
        <v>8.3818181818181827</v>
      </c>
      <c r="O28" s="44">
        <f>+IF(ISERROR(TMIN_2019!OJ$199)=FALSE,TMIN_2019!OJ$199,NA())</f>
        <v>8.9863636363636363</v>
      </c>
      <c r="P28" s="44">
        <f>+IF(ISERROR(TMIN_2019!OK$199)=FALSE,TMIN_2019!OK$199,NA())</f>
        <v>9.1863636363636356</v>
      </c>
      <c r="Q28" s="44">
        <f>+IF(ISERROR(TMIN_2019!OL$199)=FALSE,TMIN_2019!OL$199,NA())</f>
        <v>9.5181818181818176</v>
      </c>
      <c r="R28" s="44">
        <f>+IF(ISERROR(TMIN_2019!OM$199)=FALSE,TMIN_2019!OM$199,NA())</f>
        <v>9.5130434782608706</v>
      </c>
      <c r="S28" s="44">
        <f>+IF(ISERROR(TMIN_2019!ON$199)=FALSE,TMIN_2019!ON$199,NA())</f>
        <v>9.3480000000000008</v>
      </c>
      <c r="T28" s="44">
        <f>+IF(ISERROR(TMIN_2019!OO$199)=FALSE,TMIN_2019!OO$199,NA())</f>
        <v>8.7119999999999997</v>
      </c>
      <c r="U28" s="44">
        <f>+IF(ISERROR(TMIN_2019!OP$199)=FALSE,TMIN_2019!OP$199,NA())</f>
        <v>8.1880000000000006</v>
      </c>
      <c r="V28" s="44">
        <f>+IF(ISERROR(TMIN_2019!OQ$199)=FALSE,TMIN_2019!OQ$199,NA())</f>
        <v>8.4045454545454543</v>
      </c>
      <c r="W28" s="44">
        <f>+IF(ISERROR(TMIN_2019!OR$199)=FALSE,TMIN_2019!OR$199,NA())</f>
        <v>8.7636363636363637</v>
      </c>
      <c r="X28" s="44">
        <f>+IF(ISERROR(TMIN_2019!OS$199)=FALSE,TMIN_2019!OS$199,NA())</f>
        <v>8.8391304347826054</v>
      </c>
      <c r="Y28" s="46">
        <f>+IF(ISERROR(TMIN_2019!OT$199)=FALSE,TMIN_2019!OT$199,NA())</f>
        <v>8.8217391304347821</v>
      </c>
      <c r="Z28" s="39">
        <f t="shared" si="1"/>
        <v>1.2956011730205272</v>
      </c>
      <c r="AA28" s="38">
        <f t="shared" si="2"/>
        <v>1.1711363636363625</v>
      </c>
      <c r="AB28" s="38">
        <f t="shared" si="3"/>
        <v>0.6975073313782989</v>
      </c>
      <c r="AC28" s="38">
        <f t="shared" si="4"/>
        <v>0.24848484848484986</v>
      </c>
      <c r="AD28" s="38">
        <f t="shared" si="5"/>
        <v>-0.11304347826087024</v>
      </c>
      <c r="AE28" s="38">
        <f t="shared" si="6"/>
        <v>0.13866666666666561</v>
      </c>
      <c r="AF28" s="38">
        <f t="shared" si="7"/>
        <v>0.62348387096774083</v>
      </c>
      <c r="AG28" s="38">
        <f t="shared" si="8"/>
        <v>0.66361290322580402</v>
      </c>
      <c r="AH28" s="38">
        <f t="shared" si="9"/>
        <v>0.12212121212121119</v>
      </c>
      <c r="AI28" s="38">
        <f t="shared" si="10"/>
        <v>-7.3313782991201393E-2</v>
      </c>
      <c r="AJ28" s="38">
        <f t="shared" si="11"/>
        <v>0.4542028985507276</v>
      </c>
      <c r="AK28" s="40">
        <f t="shared" si="12"/>
        <v>0.90084151472651008</v>
      </c>
    </row>
    <row r="29" spans="1:37" ht="15" customHeight="1" x14ac:dyDescent="0.2">
      <c r="A29" s="160" t="s">
        <v>886</v>
      </c>
      <c r="B29" s="100">
        <f>+IF(ISERROR(TMIN_2019!NW$189)=FALSE,TMIN_2019!NW$189,NA())</f>
        <v>8.9833333333333325</v>
      </c>
      <c r="C29" s="32">
        <f>+IF(ISERROR(TMIN_2019!NX$189)=FALSE,TMIN_2019!NX$189,NA())</f>
        <v>9.3952380952380938</v>
      </c>
      <c r="D29" s="32">
        <f>+IF(ISERROR(TMIN_2019!NY$189)=FALSE,TMIN_2019!NY$189,NA())</f>
        <v>9.36</v>
      </c>
      <c r="E29" s="32">
        <f>+IF(ISERROR(TMIN_2019!NZ$189)=FALSE,TMIN_2019!NZ$189,NA())</f>
        <v>8.9083333333333332</v>
      </c>
      <c r="F29" s="32">
        <f>+IF(ISERROR(TMIN_2019!OA$189)=FALSE,TMIN_2019!OA$189,NA())</f>
        <v>8.9458333333333311</v>
      </c>
      <c r="G29" s="32">
        <f>+IF(ISERROR(TMIN_2019!OB$189)=FALSE,TMIN_2019!OB$189,NA())</f>
        <v>8.9600000000000009</v>
      </c>
      <c r="H29" s="32">
        <f>+IF(ISERROR(TMIN_2019!OC$189)=FALSE,TMIN_2019!OC$189,NA())</f>
        <v>8.1043478260869577</v>
      </c>
      <c r="I29" s="32">
        <f>+IF(ISERROR(TMIN_2019!OD$189)=FALSE,TMIN_2019!OD$189,NA())</f>
        <v>7.5071428571428553</v>
      </c>
      <c r="J29" s="32">
        <f>+IF(ISERROR(TMIN_2019!OE$189)=FALSE,TMIN_2019!OE$189,NA())</f>
        <v>7.5625000000000009</v>
      </c>
      <c r="K29" s="32">
        <f>+IF(ISERROR(TMIN_2019!OF$189)=FALSE,TMIN_2019!OF$189,NA())</f>
        <v>7.7503846153846148</v>
      </c>
      <c r="L29" s="32">
        <f>+IF(ISERROR(TMIN_2019!OG$189)=FALSE,TMIN_2019!OG$189,NA())</f>
        <v>9.4857142857142858</v>
      </c>
      <c r="M29" s="33">
        <f>+IF(ISERROR(TMIN_2019!OH$189)=FALSE,TMIN_2019!OH$189,NA())</f>
        <v>9.3777777777777782</v>
      </c>
      <c r="N29" s="45">
        <f>+IF(ISERROR(TMIN_2019!OI$189)=FALSE,TMIN_2019!OI$189,NA())</f>
        <v>8.4269230769230763</v>
      </c>
      <c r="O29" s="44">
        <f>+IF(ISERROR(TMIN_2019!OJ$189)=FALSE,TMIN_2019!OJ$189,NA())</f>
        <v>8.5038461538461547</v>
      </c>
      <c r="P29" s="44">
        <f>+IF(ISERROR(TMIN_2019!OK$189)=FALSE,TMIN_2019!OK$189,NA())</f>
        <v>8.5730769230769237</v>
      </c>
      <c r="Q29" s="44">
        <f>+IF(ISERROR(TMIN_2019!OL$189)=FALSE,TMIN_2019!OL$189,NA())</f>
        <v>8.8230769230769219</v>
      </c>
      <c r="R29" s="44">
        <f>+IF(ISERROR(TMIN_2019!OM$189)=FALSE,TMIN_2019!OM$189,NA())</f>
        <v>8.8519999999999985</v>
      </c>
      <c r="S29" s="44">
        <f>+IF(ISERROR(TMIN_2019!ON$189)=FALSE,TMIN_2019!ON$189,NA())</f>
        <v>8.5583333333333353</v>
      </c>
      <c r="T29" s="44">
        <f>+IF(ISERROR(TMIN_2019!OO$189)=FALSE,TMIN_2019!OO$189,NA())</f>
        <v>7.8346153846153843</v>
      </c>
      <c r="U29" s="44">
        <f>+IF(ISERROR(TMIN_2019!OP$189)=FALSE,TMIN_2019!OP$189,NA())</f>
        <v>7.611538461538462</v>
      </c>
      <c r="V29" s="44">
        <f>+IF(ISERROR(TMIN_2019!OQ$189)=FALSE,TMIN_2019!OQ$189,NA())</f>
        <v>7.3269230769230758</v>
      </c>
      <c r="W29" s="44">
        <f>+IF(ISERROR(TMIN_2019!OR$189)=FALSE,TMIN_2019!OR$189,NA())</f>
        <v>8.0076923076923094</v>
      </c>
      <c r="X29" s="44">
        <f>+IF(ISERROR(TMIN_2019!OS$189)=FALSE,TMIN_2019!OS$189,NA())</f>
        <v>8.546153846153846</v>
      </c>
      <c r="Y29" s="46">
        <f>+IF(ISERROR(TMIN_2019!OT$189)=FALSE,TMIN_2019!OT$189,NA())</f>
        <v>8.3919999999999995</v>
      </c>
      <c r="Z29" s="39">
        <f t="shared" si="1"/>
        <v>0.55641025641025621</v>
      </c>
      <c r="AA29" s="38">
        <f t="shared" si="2"/>
        <v>0.89139194139193911</v>
      </c>
      <c r="AB29" s="38">
        <f t="shared" si="3"/>
        <v>0.78692307692307573</v>
      </c>
      <c r="AC29" s="38">
        <f t="shared" si="4"/>
        <v>8.5256410256411286E-2</v>
      </c>
      <c r="AD29" s="38">
        <f t="shared" si="5"/>
        <v>9.3833333333332547E-2</v>
      </c>
      <c r="AE29" s="38">
        <f t="shared" si="6"/>
        <v>0.40166666666666551</v>
      </c>
      <c r="AF29" s="38">
        <f t="shared" si="7"/>
        <v>0.26973244147157338</v>
      </c>
      <c r="AG29" s="38">
        <f t="shared" si="8"/>
        <v>-0.10439560439560669</v>
      </c>
      <c r="AH29" s="38">
        <f t="shared" si="9"/>
        <v>0.23557692307692513</v>
      </c>
      <c r="AI29" s="38">
        <f t="shared" si="10"/>
        <v>-0.25730769230769468</v>
      </c>
      <c r="AJ29" s="38">
        <f t="shared" si="11"/>
        <v>0.93956043956043978</v>
      </c>
      <c r="AK29" s="40">
        <f t="shared" si="12"/>
        <v>0.98577777777777875</v>
      </c>
    </row>
    <row r="30" spans="1:37" ht="15" customHeight="1" thickBot="1" x14ac:dyDescent="0.25">
      <c r="A30" s="161" t="s">
        <v>887</v>
      </c>
      <c r="B30" s="101" t="e">
        <f>+IF(ISERROR(TMIN_2019!NW$191)=FALSE,TMIN_2019!NW$191,NA())</f>
        <v>#N/A</v>
      </c>
      <c r="C30" s="34">
        <f>+IF(ISERROR(TMIN_2019!NX$191)=FALSE,TMIN_2019!NX$191,NA())</f>
        <v>10.115384615384615</v>
      </c>
      <c r="D30" s="34">
        <f>+IF(ISERROR(TMIN_2019!NY$191)=FALSE,TMIN_2019!NY$191,NA())</f>
        <v>9.8699999999999992</v>
      </c>
      <c r="E30" s="34">
        <f>+IF(ISERROR(TMIN_2019!NZ$191)=FALSE,TMIN_2019!NZ$191,NA())</f>
        <v>9.6700000000000035</v>
      </c>
      <c r="F30" s="34">
        <f>+IF(ISERROR(TMIN_2019!OA$191)=FALSE,TMIN_2019!OA$191,NA())</f>
        <v>9.1483870967741918</v>
      </c>
      <c r="G30" s="34">
        <f>+IF(ISERROR(TMIN_2019!OB$191)=FALSE,TMIN_2019!OB$191,NA())</f>
        <v>9.4266666666666676</v>
      </c>
      <c r="H30" s="34">
        <f>+IF(ISERROR(TMIN_2019!OC$191)=FALSE,TMIN_2019!OC$191,NA())</f>
        <v>9.0677419354838733</v>
      </c>
      <c r="I30" s="34">
        <f>+IF(ISERROR(TMIN_2019!OD$191)=FALSE,TMIN_2019!OD$191,NA())</f>
        <v>9.0161290322580641</v>
      </c>
      <c r="J30" s="34">
        <f>+IF(ISERROR(TMIN_2019!OE$191)=FALSE,TMIN_2019!OE$191,NA())</f>
        <v>8.8099999999999987</v>
      </c>
      <c r="K30" s="34">
        <f>+IF(ISERROR(TMIN_2019!OF$191)=FALSE,TMIN_2019!OF$191,NA())</f>
        <v>8.4740740740740748</v>
      </c>
      <c r="L30" s="34">
        <f>+IF(ISERROR(TMIN_2019!OG$191)=FALSE,TMIN_2019!OG$191,NA())</f>
        <v>9.275862068965516</v>
      </c>
      <c r="M30" s="35">
        <f>+IF(ISERROR(TMIN_2019!OH$191)=FALSE,TMIN_2019!OH$191,NA())</f>
        <v>9.5032258064516135</v>
      </c>
      <c r="N30" s="47">
        <f>+IF(ISERROR(TMIN_2019!OI$191)=FALSE,TMIN_2019!OI$191,NA())</f>
        <v>9.5</v>
      </c>
      <c r="O30" s="48">
        <f>+IF(ISERROR(TMIN_2019!OJ$191)=FALSE,TMIN_2019!OJ$191,NA())</f>
        <v>9.6413793103448278</v>
      </c>
      <c r="P30" s="48">
        <f>+IF(ISERROR(TMIN_2019!OK$191)=FALSE,TMIN_2019!OK$191,NA())</f>
        <v>9.7433333333333323</v>
      </c>
      <c r="Q30" s="48">
        <f>+IF(ISERROR(TMIN_2019!OL$191)=FALSE,TMIN_2019!OL$191,NA())</f>
        <v>9.9551724137931004</v>
      </c>
      <c r="R30" s="48">
        <f>+IF(ISERROR(TMIN_2019!OM$191)=FALSE,TMIN_2019!OM$191,NA())</f>
        <v>10.137931034482758</v>
      </c>
      <c r="S30" s="48">
        <f>+IF(ISERROR(TMIN_2019!ON$191)=FALSE,TMIN_2019!ON$191,NA())</f>
        <v>9.9758620689655171</v>
      </c>
      <c r="T30" s="48">
        <f>+IF(ISERROR(TMIN_2019!OO$191)=FALSE,TMIN_2019!OO$191,NA())</f>
        <v>9.3766666666666652</v>
      </c>
      <c r="U30" s="48">
        <f>+IF(ISERROR(TMIN_2019!OP$191)=FALSE,TMIN_2019!OP$191,NA())</f>
        <v>9.4172413793103456</v>
      </c>
      <c r="V30" s="48">
        <f>+IF(ISERROR(TMIN_2019!OQ$191)=FALSE,TMIN_2019!OQ$191,NA())</f>
        <v>9.3464285714285715</v>
      </c>
      <c r="W30" s="48">
        <f>+IF(ISERROR(TMIN_2019!OR$191)=FALSE,TMIN_2019!OR$191,NA())</f>
        <v>9.4103448275862061</v>
      </c>
      <c r="X30" s="48">
        <f>+IF(ISERROR(TMIN_2019!OS$191)=FALSE,TMIN_2019!OS$191,NA())</f>
        <v>9.5896551724137939</v>
      </c>
      <c r="Y30" s="49">
        <f>+IF(ISERROR(TMIN_2019!OT$191)=FALSE,TMIN_2019!OT$191,NA())</f>
        <v>9.6103448275862071</v>
      </c>
      <c r="Z30" s="41" t="e">
        <f t="shared" si="1"/>
        <v>#N/A</v>
      </c>
      <c r="AA30" s="42">
        <f t="shared" si="2"/>
        <v>0.47400530503978722</v>
      </c>
      <c r="AB30" s="42">
        <f t="shared" si="3"/>
        <v>0.12666666666666693</v>
      </c>
      <c r="AC30" s="42">
        <f t="shared" si="4"/>
        <v>-0.28517241379309688</v>
      </c>
      <c r="AD30" s="42">
        <f t="shared" si="5"/>
        <v>-0.98954393770856619</v>
      </c>
      <c r="AE30" s="42">
        <f t="shared" si="6"/>
        <v>-0.54919540229884944</v>
      </c>
      <c r="AF30" s="42">
        <f t="shared" si="7"/>
        <v>-0.30892473118279185</v>
      </c>
      <c r="AG30" s="42">
        <f t="shared" si="8"/>
        <v>-0.40111234705228149</v>
      </c>
      <c r="AH30" s="42">
        <f t="shared" si="9"/>
        <v>-0.53642857142857281</v>
      </c>
      <c r="AI30" s="42">
        <f t="shared" si="10"/>
        <v>-0.93627075351213129</v>
      </c>
      <c r="AJ30" s="42">
        <f t="shared" si="11"/>
        <v>-0.31379310344827793</v>
      </c>
      <c r="AK30" s="43">
        <f t="shared" si="12"/>
        <v>-0.10711902113459359</v>
      </c>
    </row>
    <row r="31" spans="1:37" ht="15" customHeight="1" thickBot="1" x14ac:dyDescent="0.25"/>
    <row r="32" spans="1:37" ht="15" customHeight="1" thickBot="1" x14ac:dyDescent="0.25">
      <c r="A32" s="62" t="s">
        <v>429</v>
      </c>
      <c r="B32" s="60">
        <v>12</v>
      </c>
      <c r="D32" s="65"/>
      <c r="E32" s="168" t="str">
        <f>+CONCATENATE("PROMEDIO TEMPERATURA MÍNIMA EN POBLACIONES SUSCEPTIBLES A HELADAS ",CHAR(10),"1 AL ",$B$33," DE ",UPPER(TEXT(DATE(2015,$B$32,1),"mmmm"))," DE 2019")</f>
        <v>PROMEDIO TEMPERATURA MÍNIMA EN POBLACIONES SUSCEPTIBLES A HELADAS 
1 AL 25 DE DICIEMBRE DE 2019</v>
      </c>
      <c r="F32" s="168"/>
      <c r="G32" s="168"/>
      <c r="H32" s="168"/>
      <c r="I32" s="168"/>
      <c r="J32" s="168"/>
      <c r="K32" s="168"/>
      <c r="L32" s="168"/>
      <c r="M32" s="168"/>
      <c r="N32" s="168"/>
      <c r="O32" s="168"/>
      <c r="P32" s="168"/>
      <c r="Q32" s="168"/>
      <c r="R32" s="168"/>
      <c r="S32" s="168"/>
    </row>
    <row r="33" spans="1:13" ht="15" customHeight="1" thickBot="1" x14ac:dyDescent="0.25">
      <c r="A33" s="62" t="s">
        <v>519</v>
      </c>
      <c r="B33" s="60">
        <v>25</v>
      </c>
    </row>
    <row r="35" spans="1:13" ht="15" customHeight="1" x14ac:dyDescent="0.2">
      <c r="A35" s="37" t="s">
        <v>426</v>
      </c>
      <c r="B35" s="72" t="s">
        <v>407</v>
      </c>
      <c r="C35" s="72" t="s">
        <v>493</v>
      </c>
      <c r="D35" s="72" t="s">
        <v>428</v>
      </c>
      <c r="E35" s="73"/>
      <c r="F35" s="72" t="s">
        <v>428</v>
      </c>
      <c r="G35" s="72" t="s">
        <v>426</v>
      </c>
      <c r="H35" s="72" t="s">
        <v>407</v>
      </c>
      <c r="I35" s="74" t="s">
        <v>492</v>
      </c>
      <c r="J35" s="74" t="s">
        <v>490</v>
      </c>
      <c r="K35" s="74" t="s">
        <v>491</v>
      </c>
      <c r="L35" s="74" t="s">
        <v>492</v>
      </c>
      <c r="M35" s="74" t="s">
        <v>492</v>
      </c>
    </row>
    <row r="36" spans="1:13" ht="15" customHeight="1" x14ac:dyDescent="0.2">
      <c r="A36" s="69" t="s">
        <v>860</v>
      </c>
      <c r="B36" s="32">
        <f>+IF(ISERROR(VLOOKUP($A36,$A$3:$AK$30,1+$B$32,FALSE))=FALSE,VLOOKUP($A36,$A$3:$AK$30,1+$B$32,FALSE),"")</f>
        <v>9.0451612903225804</v>
      </c>
      <c r="C36" s="32">
        <f>+IF(ISNUMBER(B36)=TRUE,VLOOKUP($A36,$A$3:$AK$30,13+$B$32,FALSE),"")</f>
        <v>6.8827586206896543</v>
      </c>
      <c r="D36" s="59">
        <f>RANK($B36,$B$36:$B$63,1)</f>
        <v>20</v>
      </c>
      <c r="E36" s="61"/>
      <c r="F36" s="59">
        <v>1</v>
      </c>
      <c r="G36" s="70" t="str">
        <f t="shared" ref="G36:G63" si="49">+IF(ISERROR(INDEX($A$36:$A$63,MATCH($F36,$D$36:$D$63,0)))=FALSE,INDEX($A$36:$A$63,MATCH($F36,$D$36:$D$63,0)),"")</f>
        <v>Choachí [Cundinamarca]</v>
      </c>
      <c r="H36" s="32">
        <f t="shared" ref="H36:H63" si="50">+IF(ISERROR(INDEX($B$36:$B$63,MATCH($F36,$D$36:$D$63,0)))=FALSE,INDEX($B$36:$B$63,MATCH($F36,$D$36:$D$63,0)),"")</f>
        <v>5.0666666666666655</v>
      </c>
      <c r="I36" s="32">
        <f t="shared" ref="I36:I63" si="51">+IF(ISERROR(INDEX($C$36:$C$63,MATCH($F36,$D$36:$D$63,0)))=FALSE,INDEX($C$36:$C$63,MATCH($F36,$D$36:$D$63,0)),"")</f>
        <v>4.2095238095238097</v>
      </c>
      <c r="J36" s="71">
        <f>+IF(H36&gt;=I36,H36,"")</f>
        <v>5.0666666666666655</v>
      </c>
      <c r="K36" s="71" t="str">
        <f>+IF(H36&lt;I36,H36,"")</f>
        <v/>
      </c>
      <c r="L36" s="71">
        <f>+IF(J36="","",I36)</f>
        <v>4.2095238095238097</v>
      </c>
      <c r="M36" s="71" t="str">
        <f>+IF(K36="","",I36)</f>
        <v/>
      </c>
    </row>
    <row r="37" spans="1:13" ht="15" customHeight="1" x14ac:dyDescent="0.2">
      <c r="A37" s="69" t="s">
        <v>861</v>
      </c>
      <c r="B37" s="32">
        <f t="shared" ref="B37:B63" si="52">+IF(ISERROR(VLOOKUP($A37,$A$3:$AK$30,1+$B$32,FALSE))=FALSE,VLOOKUP($A37,$A$3:$AK$30,1+$B$32,FALSE),"")</f>
        <v>8.8451612903225811</v>
      </c>
      <c r="C37" s="32">
        <f t="shared" ref="C37:C63" si="53">+IF(ISNUMBER(B37)=TRUE,VLOOKUP($A37,$A$3:$AK$30,13+$B$32,FALSE),"")</f>
        <v>6.7807692307692315</v>
      </c>
      <c r="D37" s="59">
        <f t="shared" ref="D37:D63" si="54">RANK($B37,$B$36:$B$63,1)</f>
        <v>19</v>
      </c>
      <c r="E37" s="61"/>
      <c r="F37" s="59">
        <v>2</v>
      </c>
      <c r="G37" s="70" t="str">
        <f t="shared" si="49"/>
        <v>Sopó [Cundinamarca]</v>
      </c>
      <c r="H37" s="32">
        <f t="shared" si="50"/>
        <v>5.5157894736842108</v>
      </c>
      <c r="I37" s="32">
        <f t="shared" si="51"/>
        <v>5.6185185185185196</v>
      </c>
      <c r="J37" s="71" t="str">
        <f t="shared" ref="J37:J63" si="55">+IF(H37&gt;=I37,H37,"")</f>
        <v/>
      </c>
      <c r="K37" s="71">
        <f t="shared" ref="K37:K63" si="56">+IF(H37&lt;I37,H37,"")</f>
        <v>5.5157894736842108</v>
      </c>
      <c r="L37" s="71" t="str">
        <f t="shared" ref="L37:L63" si="57">+IF(J37="","",I37)</f>
        <v/>
      </c>
      <c r="M37" s="71">
        <f t="shared" ref="M37:M63" si="58">+IF(K37="","",I37)</f>
        <v>5.6185185185185196</v>
      </c>
    </row>
    <row r="38" spans="1:13" ht="15" customHeight="1" x14ac:dyDescent="0.2">
      <c r="A38" s="69" t="s">
        <v>862</v>
      </c>
      <c r="B38" s="32">
        <f t="shared" si="52"/>
        <v>5.0666666666666655</v>
      </c>
      <c r="C38" s="32">
        <f t="shared" si="53"/>
        <v>4.2095238095238097</v>
      </c>
      <c r="D38" s="59">
        <f t="shared" si="54"/>
        <v>1</v>
      </c>
      <c r="E38" s="61"/>
      <c r="F38" s="59">
        <v>3</v>
      </c>
      <c r="G38" s="70" t="str">
        <f t="shared" si="49"/>
        <v>Cerinza [Boyacá]</v>
      </c>
      <c r="H38" s="32">
        <f t="shared" si="50"/>
        <v>5.845161290322582</v>
      </c>
      <c r="I38" s="32" t="str">
        <f t="shared" si="51"/>
        <v/>
      </c>
      <c r="J38" s="71" t="str">
        <f t="shared" si="55"/>
        <v/>
      </c>
      <c r="K38" s="71">
        <f t="shared" si="56"/>
        <v>5.845161290322582</v>
      </c>
      <c r="L38" s="71" t="str">
        <f t="shared" si="57"/>
        <v/>
      </c>
      <c r="M38" s="71" t="str">
        <f t="shared" si="58"/>
        <v/>
      </c>
    </row>
    <row r="39" spans="1:13" ht="15" customHeight="1" x14ac:dyDescent="0.2">
      <c r="A39" s="69" t="s">
        <v>863</v>
      </c>
      <c r="B39" s="32">
        <f t="shared" si="52"/>
        <v>8.3310344827586214</v>
      </c>
      <c r="C39" s="32">
        <f t="shared" si="53"/>
        <v>7.2869565217391301</v>
      </c>
      <c r="D39" s="59">
        <f t="shared" si="54"/>
        <v>17</v>
      </c>
      <c r="E39" s="61"/>
      <c r="F39" s="59">
        <v>4</v>
      </c>
      <c r="G39" s="70" t="str">
        <f t="shared" si="49"/>
        <v>Madrid [Cundinamarca]</v>
      </c>
      <c r="H39" s="32">
        <f t="shared" si="50"/>
        <v>5.9550000000000001</v>
      </c>
      <c r="I39" s="32">
        <f t="shared" si="51"/>
        <v>5.7679999999999998</v>
      </c>
      <c r="J39" s="71">
        <f t="shared" si="55"/>
        <v>5.9550000000000001</v>
      </c>
      <c r="K39" s="71" t="str">
        <f t="shared" si="56"/>
        <v/>
      </c>
      <c r="L39" s="71">
        <f t="shared" si="57"/>
        <v>5.7679999999999998</v>
      </c>
      <c r="M39" s="71" t="str">
        <f t="shared" si="58"/>
        <v/>
      </c>
    </row>
    <row r="40" spans="1:13" ht="15" customHeight="1" x14ac:dyDescent="0.2">
      <c r="A40" s="69" t="s">
        <v>864</v>
      </c>
      <c r="B40" s="32">
        <f t="shared" si="52"/>
        <v>6.8516129032258073</v>
      </c>
      <c r="C40" s="32" t="e">
        <f t="shared" si="53"/>
        <v>#N/A</v>
      </c>
      <c r="D40" s="59">
        <f t="shared" si="54"/>
        <v>10</v>
      </c>
      <c r="E40" s="61"/>
      <c r="F40" s="59">
        <v>5</v>
      </c>
      <c r="G40" s="70" t="str">
        <f t="shared" si="49"/>
        <v>Chita [Boyacá]</v>
      </c>
      <c r="H40" s="32">
        <f t="shared" si="50"/>
        <v>6.1419354838709674</v>
      </c>
      <c r="I40" s="32">
        <f t="shared" si="51"/>
        <v>5.6740740740740749</v>
      </c>
      <c r="J40" s="71">
        <f t="shared" si="55"/>
        <v>6.1419354838709674</v>
      </c>
      <c r="K40" s="71" t="str">
        <f t="shared" si="56"/>
        <v/>
      </c>
      <c r="L40" s="71">
        <f t="shared" si="57"/>
        <v>5.6740740740740749</v>
      </c>
      <c r="M40" s="71" t="str">
        <f t="shared" si="58"/>
        <v/>
      </c>
    </row>
    <row r="41" spans="1:13" ht="15" customHeight="1" x14ac:dyDescent="0.2">
      <c r="A41" s="69" t="s">
        <v>865</v>
      </c>
      <c r="B41" s="32">
        <f t="shared" si="52"/>
        <v>5.9550000000000001</v>
      </c>
      <c r="C41" s="32">
        <f t="shared" si="53"/>
        <v>5.7679999999999998</v>
      </c>
      <c r="D41" s="59">
        <f t="shared" si="54"/>
        <v>4</v>
      </c>
      <c r="E41" s="61"/>
      <c r="F41" s="59">
        <v>6</v>
      </c>
      <c r="G41" s="70" t="str">
        <f t="shared" si="49"/>
        <v>Mosquera [Cundinamarca]</v>
      </c>
      <c r="H41" s="32">
        <f t="shared" si="50"/>
        <v>6.2580645161290329</v>
      </c>
      <c r="I41" s="32">
        <f t="shared" si="51"/>
        <v>5.8965517241379306</v>
      </c>
      <c r="J41" s="71">
        <f t="shared" si="55"/>
        <v>6.2580645161290329</v>
      </c>
      <c r="K41" s="71" t="str">
        <f t="shared" si="56"/>
        <v/>
      </c>
      <c r="L41" s="71">
        <f t="shared" si="57"/>
        <v>5.8965517241379306</v>
      </c>
      <c r="M41" s="71" t="str">
        <f t="shared" si="58"/>
        <v/>
      </c>
    </row>
    <row r="42" spans="1:13" ht="15" customHeight="1" x14ac:dyDescent="0.2">
      <c r="A42" s="69" t="s">
        <v>866</v>
      </c>
      <c r="B42" s="32">
        <f t="shared" si="52"/>
        <v>6.2580645161290329</v>
      </c>
      <c r="C42" s="32">
        <f t="shared" si="53"/>
        <v>5.8965517241379306</v>
      </c>
      <c r="D42" s="59">
        <f t="shared" si="54"/>
        <v>6</v>
      </c>
      <c r="E42" s="61"/>
      <c r="F42" s="59">
        <v>7</v>
      </c>
      <c r="G42" s="70" t="str">
        <f t="shared" si="49"/>
        <v>Sogamoso [Boyacá]</v>
      </c>
      <c r="H42" s="32">
        <f t="shared" si="50"/>
        <v>6.3733333333333348</v>
      </c>
      <c r="I42" s="32">
        <f t="shared" si="51"/>
        <v>4.9571428571428573</v>
      </c>
      <c r="J42" s="71">
        <f t="shared" si="55"/>
        <v>6.3733333333333348</v>
      </c>
      <c r="K42" s="71" t="str">
        <f t="shared" si="56"/>
        <v/>
      </c>
      <c r="L42" s="71">
        <f t="shared" si="57"/>
        <v>4.9571428571428573</v>
      </c>
      <c r="M42" s="71" t="str">
        <f t="shared" si="58"/>
        <v/>
      </c>
    </row>
    <row r="43" spans="1:13" ht="15" customHeight="1" x14ac:dyDescent="0.2">
      <c r="A43" s="69" t="s">
        <v>867</v>
      </c>
      <c r="B43" s="32">
        <f t="shared" si="52"/>
        <v>5.5157894736842108</v>
      </c>
      <c r="C43" s="32">
        <f t="shared" si="53"/>
        <v>5.6185185185185196</v>
      </c>
      <c r="D43" s="59">
        <f t="shared" si="54"/>
        <v>2</v>
      </c>
      <c r="E43" s="61"/>
      <c r="F43" s="59">
        <v>8</v>
      </c>
      <c r="G43" s="70" t="str">
        <f t="shared" si="49"/>
        <v>Subachoque [Cundinamarca]</v>
      </c>
      <c r="H43" s="32">
        <f t="shared" si="50"/>
        <v>6.5448275862068979</v>
      </c>
      <c r="I43" s="32" t="str">
        <f t="shared" si="51"/>
        <v/>
      </c>
      <c r="J43" s="71" t="str">
        <f t="shared" si="55"/>
        <v/>
      </c>
      <c r="K43" s="71">
        <f t="shared" si="56"/>
        <v>6.5448275862068979</v>
      </c>
      <c r="L43" s="71" t="str">
        <f t="shared" si="57"/>
        <v/>
      </c>
      <c r="M43" s="71" t="str">
        <f t="shared" si="58"/>
        <v/>
      </c>
    </row>
    <row r="44" spans="1:13" ht="15" customHeight="1" x14ac:dyDescent="0.2">
      <c r="A44" s="69" t="s">
        <v>868</v>
      </c>
      <c r="B44" s="32">
        <f t="shared" si="52"/>
        <v>6.5448275862068979</v>
      </c>
      <c r="C44" s="32" t="e">
        <f t="shared" si="53"/>
        <v>#N/A</v>
      </c>
      <c r="D44" s="59">
        <f t="shared" si="54"/>
        <v>8</v>
      </c>
      <c r="E44" s="61"/>
      <c r="F44" s="59">
        <v>9</v>
      </c>
      <c r="G44" s="70" t="str">
        <f t="shared" si="49"/>
        <v>San Sebastián [Cauca]</v>
      </c>
      <c r="H44" s="32">
        <f t="shared" si="50"/>
        <v>6.7677419354838708</v>
      </c>
      <c r="I44" s="32">
        <f t="shared" si="51"/>
        <v>5.6000000000000014</v>
      </c>
      <c r="J44" s="71">
        <f t="shared" si="55"/>
        <v>6.7677419354838708</v>
      </c>
      <c r="K44" s="71" t="str">
        <f t="shared" si="56"/>
        <v/>
      </c>
      <c r="L44" s="71">
        <f t="shared" si="57"/>
        <v>5.6000000000000014</v>
      </c>
      <c r="M44" s="71" t="str">
        <f t="shared" si="58"/>
        <v/>
      </c>
    </row>
    <row r="45" spans="1:13" ht="15" customHeight="1" x14ac:dyDescent="0.2">
      <c r="A45" s="69" t="s">
        <v>869</v>
      </c>
      <c r="B45" s="32">
        <f t="shared" si="52"/>
        <v>8.2666666666666675</v>
      </c>
      <c r="C45" s="32">
        <f t="shared" si="53"/>
        <v>5.8565217391304341</v>
      </c>
      <c r="D45" s="59">
        <f t="shared" si="54"/>
        <v>16</v>
      </c>
      <c r="E45" s="61"/>
      <c r="F45" s="59">
        <v>10</v>
      </c>
      <c r="G45" s="70" t="str">
        <f t="shared" si="49"/>
        <v>Facatativa [Cundinamarca]</v>
      </c>
      <c r="H45" s="32">
        <f t="shared" si="50"/>
        <v>6.8516129032258073</v>
      </c>
      <c r="I45" s="32" t="str">
        <f t="shared" si="51"/>
        <v/>
      </c>
      <c r="J45" s="71" t="str">
        <f t="shared" si="55"/>
        <v/>
      </c>
      <c r="K45" s="71">
        <f t="shared" si="56"/>
        <v>6.8516129032258073</v>
      </c>
      <c r="L45" s="71" t="str">
        <f t="shared" si="57"/>
        <v/>
      </c>
      <c r="M45" s="71" t="str">
        <f t="shared" si="58"/>
        <v/>
      </c>
    </row>
    <row r="46" spans="1:13" ht="15" customHeight="1" x14ac:dyDescent="0.2">
      <c r="A46" s="69" t="s">
        <v>870</v>
      </c>
      <c r="B46" s="32">
        <f t="shared" si="52"/>
        <v>7.8363636363636342</v>
      </c>
      <c r="C46" s="32">
        <f t="shared" si="53"/>
        <v>5.7133333333333338</v>
      </c>
      <c r="D46" s="59">
        <f t="shared" si="54"/>
        <v>13</v>
      </c>
      <c r="E46" s="61"/>
      <c r="F46" s="59">
        <v>11</v>
      </c>
      <c r="G46" s="70" t="str">
        <f t="shared" si="49"/>
        <v>Duitama - Surbatá [Boyacá]</v>
      </c>
      <c r="H46" s="32">
        <f t="shared" si="50"/>
        <v>7.3580645161290308</v>
      </c>
      <c r="I46" s="32">
        <f t="shared" si="51"/>
        <v>6.260714285714287</v>
      </c>
      <c r="J46" s="71">
        <f t="shared" si="55"/>
        <v>7.3580645161290308</v>
      </c>
      <c r="K46" s="71" t="str">
        <f t="shared" si="56"/>
        <v/>
      </c>
      <c r="L46" s="71">
        <f t="shared" si="57"/>
        <v>6.260714285714287</v>
      </c>
      <c r="M46" s="71" t="str">
        <f t="shared" si="58"/>
        <v/>
      </c>
    </row>
    <row r="47" spans="1:13" ht="15" customHeight="1" x14ac:dyDescent="0.2">
      <c r="A47" s="69" t="s">
        <v>871</v>
      </c>
      <c r="B47" s="32" t="str">
        <f t="shared" si="52"/>
        <v/>
      </c>
      <c r="C47" s="32" t="str">
        <f t="shared" si="53"/>
        <v/>
      </c>
      <c r="D47" s="59" t="e">
        <f t="shared" si="54"/>
        <v>#VALUE!</v>
      </c>
      <c r="E47" s="61"/>
      <c r="F47" s="59">
        <v>12</v>
      </c>
      <c r="G47" s="70" t="str">
        <f t="shared" si="49"/>
        <v>Toca [Boyacá]</v>
      </c>
      <c r="H47" s="32">
        <f t="shared" si="50"/>
        <v>7.3741935483870984</v>
      </c>
      <c r="I47" s="32">
        <f t="shared" si="51"/>
        <v>6.7199999999999989</v>
      </c>
      <c r="J47" s="71">
        <f t="shared" si="55"/>
        <v>7.3741935483870984</v>
      </c>
      <c r="K47" s="71" t="str">
        <f t="shared" si="56"/>
        <v/>
      </c>
      <c r="L47" s="71">
        <f t="shared" si="57"/>
        <v>6.7199999999999989</v>
      </c>
      <c r="M47" s="71" t="str">
        <f t="shared" si="58"/>
        <v/>
      </c>
    </row>
    <row r="48" spans="1:13" ht="15" customHeight="1" x14ac:dyDescent="0.2">
      <c r="A48" s="69" t="s">
        <v>872</v>
      </c>
      <c r="B48" s="32">
        <f t="shared" si="52"/>
        <v>5.845161290322582</v>
      </c>
      <c r="C48" s="32" t="e">
        <f t="shared" si="53"/>
        <v>#N/A</v>
      </c>
      <c r="D48" s="59">
        <f t="shared" si="54"/>
        <v>3</v>
      </c>
      <c r="E48" s="61"/>
      <c r="F48" s="59">
        <v>13</v>
      </c>
      <c r="G48" s="70" t="str">
        <f t="shared" si="49"/>
        <v>Tenjo [Cundinamarca]</v>
      </c>
      <c r="H48" s="32">
        <f t="shared" si="50"/>
        <v>7.8363636363636342</v>
      </c>
      <c r="I48" s="32">
        <f t="shared" si="51"/>
        <v>5.7133333333333338</v>
      </c>
      <c r="J48" s="71">
        <f t="shared" si="55"/>
        <v>7.8363636363636342</v>
      </c>
      <c r="K48" s="71" t="str">
        <f t="shared" si="56"/>
        <v/>
      </c>
      <c r="L48" s="71">
        <f t="shared" si="57"/>
        <v>5.7133333333333338</v>
      </c>
      <c r="M48" s="71" t="str">
        <f t="shared" si="58"/>
        <v/>
      </c>
    </row>
    <row r="49" spans="1:13" ht="15" customHeight="1" x14ac:dyDescent="0.2">
      <c r="A49" s="69" t="s">
        <v>873</v>
      </c>
      <c r="B49" s="32">
        <f t="shared" si="52"/>
        <v>6.1419354838709674</v>
      </c>
      <c r="C49" s="32">
        <f t="shared" si="53"/>
        <v>5.6740740740740749</v>
      </c>
      <c r="D49" s="59">
        <f t="shared" si="54"/>
        <v>5</v>
      </c>
      <c r="E49" s="61"/>
      <c r="F49" s="59">
        <v>14</v>
      </c>
      <c r="G49" s="70" t="str">
        <f t="shared" si="49"/>
        <v>Paipa [Boyacá]</v>
      </c>
      <c r="H49" s="32">
        <f t="shared" si="50"/>
        <v>7.9225806451612915</v>
      </c>
      <c r="I49" s="32">
        <f t="shared" si="51"/>
        <v>6.8433333333333328</v>
      </c>
      <c r="J49" s="71">
        <f t="shared" si="55"/>
        <v>7.9225806451612915</v>
      </c>
      <c r="K49" s="71" t="str">
        <f t="shared" si="56"/>
        <v/>
      </c>
      <c r="L49" s="71">
        <f t="shared" si="57"/>
        <v>6.8433333333333328</v>
      </c>
      <c r="M49" s="71" t="str">
        <f t="shared" si="58"/>
        <v/>
      </c>
    </row>
    <row r="50" spans="1:13" ht="15" customHeight="1" x14ac:dyDescent="0.2">
      <c r="A50" s="69" t="s">
        <v>874</v>
      </c>
      <c r="B50" s="32" t="str">
        <f t="shared" si="52"/>
        <v/>
      </c>
      <c r="C50" s="32" t="str">
        <f t="shared" si="53"/>
        <v/>
      </c>
      <c r="D50" s="59" t="e">
        <f t="shared" si="54"/>
        <v>#VALUE!</v>
      </c>
      <c r="E50" s="61"/>
      <c r="F50" s="59">
        <v>15</v>
      </c>
      <c r="G50" s="70" t="str">
        <f t="shared" si="49"/>
        <v>Ipiales [Nariño]</v>
      </c>
      <c r="H50" s="32">
        <f t="shared" si="50"/>
        <v>7.9322580645161294</v>
      </c>
      <c r="I50" s="32">
        <f t="shared" si="51"/>
        <v>6.2399999999999993</v>
      </c>
      <c r="J50" s="71">
        <f t="shared" si="55"/>
        <v>7.9322580645161294</v>
      </c>
      <c r="K50" s="71" t="str">
        <f t="shared" si="56"/>
        <v/>
      </c>
      <c r="L50" s="71">
        <f t="shared" si="57"/>
        <v>6.2399999999999993</v>
      </c>
      <c r="M50" s="71" t="str">
        <f t="shared" si="58"/>
        <v/>
      </c>
    </row>
    <row r="51" spans="1:13" ht="15" customHeight="1" x14ac:dyDescent="0.2">
      <c r="A51" s="69" t="s">
        <v>875</v>
      </c>
      <c r="B51" s="32">
        <f t="shared" si="52"/>
        <v>7.3580645161290308</v>
      </c>
      <c r="C51" s="32">
        <f t="shared" si="53"/>
        <v>6.260714285714287</v>
      </c>
      <c r="D51" s="59">
        <f t="shared" si="54"/>
        <v>11</v>
      </c>
      <c r="E51" s="61"/>
      <c r="F51" s="59">
        <v>16</v>
      </c>
      <c r="G51" s="70" t="str">
        <f t="shared" si="49"/>
        <v>Tabio [Cundinamarca]</v>
      </c>
      <c r="H51" s="32">
        <f t="shared" si="50"/>
        <v>8.2666666666666675</v>
      </c>
      <c r="I51" s="32">
        <f t="shared" si="51"/>
        <v>5.8565217391304341</v>
      </c>
      <c r="J51" s="71">
        <f t="shared" si="55"/>
        <v>8.2666666666666675</v>
      </c>
      <c r="K51" s="71" t="str">
        <f t="shared" si="56"/>
        <v/>
      </c>
      <c r="L51" s="71">
        <f t="shared" si="57"/>
        <v>5.8565217391304341</v>
      </c>
      <c r="M51" s="71" t="str">
        <f t="shared" si="58"/>
        <v/>
      </c>
    </row>
    <row r="52" spans="1:13" ht="15" customHeight="1" x14ac:dyDescent="0.2">
      <c r="A52" s="69" t="s">
        <v>876</v>
      </c>
      <c r="B52" s="32">
        <f t="shared" si="52"/>
        <v>7.9225806451612915</v>
      </c>
      <c r="C52" s="32">
        <f t="shared" si="53"/>
        <v>6.8433333333333328</v>
      </c>
      <c r="D52" s="59">
        <f t="shared" si="54"/>
        <v>14</v>
      </c>
      <c r="E52" s="61"/>
      <c r="F52" s="59">
        <v>17</v>
      </c>
      <c r="G52" s="70" t="str">
        <f t="shared" si="49"/>
        <v>Chocontá [Cundinamarca]</v>
      </c>
      <c r="H52" s="32">
        <f t="shared" si="50"/>
        <v>8.3310344827586214</v>
      </c>
      <c r="I52" s="32">
        <f t="shared" si="51"/>
        <v>7.2869565217391301</v>
      </c>
      <c r="J52" s="71">
        <f t="shared" si="55"/>
        <v>8.3310344827586214</v>
      </c>
      <c r="K52" s="71" t="str">
        <f t="shared" si="56"/>
        <v/>
      </c>
      <c r="L52" s="71">
        <f t="shared" si="57"/>
        <v>7.2869565217391301</v>
      </c>
      <c r="M52" s="71" t="str">
        <f t="shared" si="58"/>
        <v/>
      </c>
    </row>
    <row r="53" spans="1:13" ht="15" customHeight="1" x14ac:dyDescent="0.2">
      <c r="A53" s="69" t="s">
        <v>877</v>
      </c>
      <c r="B53" s="32">
        <f t="shared" si="52"/>
        <v>9.3290322580645171</v>
      </c>
      <c r="C53" s="32">
        <f t="shared" si="53"/>
        <v>7.8689655172413806</v>
      </c>
      <c r="D53" s="59">
        <f t="shared" si="54"/>
        <v>21</v>
      </c>
      <c r="E53" s="61"/>
      <c r="F53" s="59">
        <v>18</v>
      </c>
      <c r="G53" s="70" t="str">
        <f t="shared" si="49"/>
        <v>Tunja [Boyacá]</v>
      </c>
      <c r="H53" s="32">
        <f t="shared" si="50"/>
        <v>8.5258064516129011</v>
      </c>
      <c r="I53" s="32">
        <f t="shared" si="51"/>
        <v>8.0551724137931036</v>
      </c>
      <c r="J53" s="71">
        <f t="shared" si="55"/>
        <v>8.5258064516129011</v>
      </c>
      <c r="K53" s="71" t="str">
        <f t="shared" si="56"/>
        <v/>
      </c>
      <c r="L53" s="71">
        <f t="shared" si="57"/>
        <v>8.0551724137931036</v>
      </c>
      <c r="M53" s="71" t="str">
        <f t="shared" si="58"/>
        <v/>
      </c>
    </row>
    <row r="54" spans="1:13" ht="15" customHeight="1" x14ac:dyDescent="0.2">
      <c r="A54" s="69" t="s">
        <v>878</v>
      </c>
      <c r="B54" s="32">
        <f t="shared" si="52"/>
        <v>6.3733333333333348</v>
      </c>
      <c r="C54" s="32">
        <f t="shared" si="53"/>
        <v>4.9571428571428573</v>
      </c>
      <c r="D54" s="59">
        <f t="shared" si="54"/>
        <v>7</v>
      </c>
      <c r="E54" s="61"/>
      <c r="F54" s="59">
        <v>19</v>
      </c>
      <c r="G54" s="70" t="str">
        <f t="shared" si="49"/>
        <v>Chía [Cundinamarca]</v>
      </c>
      <c r="H54" s="32">
        <f t="shared" si="50"/>
        <v>8.8451612903225811</v>
      </c>
      <c r="I54" s="32">
        <f t="shared" si="51"/>
        <v>6.7807692307692315</v>
      </c>
      <c r="J54" s="71">
        <f t="shared" si="55"/>
        <v>8.8451612903225811</v>
      </c>
      <c r="K54" s="71" t="str">
        <f t="shared" si="56"/>
        <v/>
      </c>
      <c r="L54" s="71">
        <f t="shared" si="57"/>
        <v>6.7807692307692315</v>
      </c>
      <c r="M54" s="71" t="str">
        <f t="shared" si="58"/>
        <v/>
      </c>
    </row>
    <row r="55" spans="1:13" ht="15" customHeight="1" x14ac:dyDescent="0.2">
      <c r="A55" s="69" t="s">
        <v>879</v>
      </c>
      <c r="B55" s="32">
        <f t="shared" si="52"/>
        <v>7.3741935483870984</v>
      </c>
      <c r="C55" s="32">
        <f t="shared" si="53"/>
        <v>6.7199999999999989</v>
      </c>
      <c r="D55" s="59">
        <f t="shared" si="54"/>
        <v>12</v>
      </c>
      <c r="E55" s="61"/>
      <c r="F55" s="59">
        <v>20</v>
      </c>
      <c r="G55" s="70" t="str">
        <f t="shared" si="49"/>
        <v>Bogotá</v>
      </c>
      <c r="H55" s="32">
        <f t="shared" si="50"/>
        <v>9.0451612903225804</v>
      </c>
      <c r="I55" s="32">
        <f t="shared" si="51"/>
        <v>6.8827586206896543</v>
      </c>
      <c r="J55" s="71">
        <f t="shared" si="55"/>
        <v>9.0451612903225804</v>
      </c>
      <c r="K55" s="71" t="str">
        <f t="shared" si="56"/>
        <v/>
      </c>
      <c r="L55" s="71">
        <f t="shared" si="57"/>
        <v>6.8827586206896543</v>
      </c>
      <c r="M55" s="71" t="str">
        <f t="shared" si="58"/>
        <v/>
      </c>
    </row>
    <row r="56" spans="1:13" ht="15" customHeight="1" x14ac:dyDescent="0.2">
      <c r="A56" s="69" t="s">
        <v>880</v>
      </c>
      <c r="B56" s="32">
        <f t="shared" si="52"/>
        <v>8.5258064516129011</v>
      </c>
      <c r="C56" s="32">
        <f t="shared" si="53"/>
        <v>8.0551724137931036</v>
      </c>
      <c r="D56" s="59">
        <f t="shared" si="54"/>
        <v>18</v>
      </c>
      <c r="E56" s="61"/>
      <c r="F56" s="59">
        <v>21</v>
      </c>
      <c r="G56" s="70" t="str">
        <f t="shared" si="49"/>
        <v>Samacá [Boyacá]</v>
      </c>
      <c r="H56" s="32">
        <f t="shared" si="50"/>
        <v>9.3290322580645171</v>
      </c>
      <c r="I56" s="32">
        <f t="shared" si="51"/>
        <v>7.8689655172413806</v>
      </c>
      <c r="J56" s="71">
        <f t="shared" si="55"/>
        <v>9.3290322580645171</v>
      </c>
      <c r="K56" s="71" t="str">
        <f t="shared" si="56"/>
        <v/>
      </c>
      <c r="L56" s="71">
        <f t="shared" si="57"/>
        <v>7.8689655172413806</v>
      </c>
      <c r="M56" s="71" t="str">
        <f t="shared" si="58"/>
        <v/>
      </c>
    </row>
    <row r="57" spans="1:13" ht="15" customHeight="1" x14ac:dyDescent="0.2">
      <c r="A57" s="69" t="s">
        <v>881</v>
      </c>
      <c r="B57" s="32">
        <f t="shared" si="52"/>
        <v>10.023076923076925</v>
      </c>
      <c r="C57" s="32">
        <f t="shared" si="53"/>
        <v>8.8379310344827573</v>
      </c>
      <c r="D57" s="59">
        <f t="shared" si="54"/>
        <v>25</v>
      </c>
      <c r="E57" s="61"/>
      <c r="F57" s="59">
        <v>22</v>
      </c>
      <c r="G57" s="70" t="str">
        <f t="shared" si="49"/>
        <v>Pasto - El Encano [Nariño]</v>
      </c>
      <c r="H57" s="32">
        <f t="shared" si="50"/>
        <v>9.3777777777777782</v>
      </c>
      <c r="I57" s="32">
        <f t="shared" si="51"/>
        <v>8.3919999999999995</v>
      </c>
      <c r="J57" s="71">
        <f t="shared" si="55"/>
        <v>9.3777777777777782</v>
      </c>
      <c r="K57" s="71" t="str">
        <f t="shared" si="56"/>
        <v/>
      </c>
      <c r="L57" s="71">
        <f t="shared" si="57"/>
        <v>8.3919999999999995</v>
      </c>
      <c r="M57" s="71" t="str">
        <f t="shared" si="58"/>
        <v/>
      </c>
    </row>
    <row r="58" spans="1:13" ht="15" customHeight="1" x14ac:dyDescent="0.2">
      <c r="A58" s="69" t="s">
        <v>882</v>
      </c>
      <c r="B58" s="32">
        <f t="shared" si="52"/>
        <v>6.7677419354838708</v>
      </c>
      <c r="C58" s="32">
        <f t="shared" si="53"/>
        <v>5.6000000000000014</v>
      </c>
      <c r="D58" s="59">
        <f t="shared" si="54"/>
        <v>9</v>
      </c>
      <c r="E58" s="61"/>
      <c r="F58" s="59">
        <v>23</v>
      </c>
      <c r="G58" s="70" t="str">
        <f t="shared" si="49"/>
        <v>Pasto - Obonuco [Nariño]</v>
      </c>
      <c r="H58" s="32">
        <f t="shared" si="50"/>
        <v>9.5032258064516135</v>
      </c>
      <c r="I58" s="32">
        <f t="shared" si="51"/>
        <v>9.6103448275862071</v>
      </c>
      <c r="J58" s="71" t="str">
        <f t="shared" si="55"/>
        <v/>
      </c>
      <c r="K58" s="71">
        <f t="shared" si="56"/>
        <v>9.5032258064516135</v>
      </c>
      <c r="L58" s="71" t="str">
        <f t="shared" si="57"/>
        <v/>
      </c>
      <c r="M58" s="71">
        <f t="shared" si="58"/>
        <v>9.6103448275862071</v>
      </c>
    </row>
    <row r="59" spans="1:13" ht="15" customHeight="1" x14ac:dyDescent="0.2">
      <c r="A59" s="69" t="s">
        <v>883</v>
      </c>
      <c r="B59" s="32" t="str">
        <f t="shared" si="52"/>
        <v/>
      </c>
      <c r="C59" s="32" t="str">
        <f t="shared" si="53"/>
        <v/>
      </c>
      <c r="D59" s="59" t="e">
        <f t="shared" si="54"/>
        <v>#VALUE!</v>
      </c>
      <c r="E59" s="61"/>
      <c r="F59" s="59">
        <v>24</v>
      </c>
      <c r="G59" s="70" t="str">
        <f t="shared" si="49"/>
        <v>Pasto - Botana [Nariño]</v>
      </c>
      <c r="H59" s="32">
        <f t="shared" si="50"/>
        <v>9.7225806451612922</v>
      </c>
      <c r="I59" s="32">
        <f t="shared" si="51"/>
        <v>8.8217391304347821</v>
      </c>
      <c r="J59" s="71">
        <f t="shared" si="55"/>
        <v>9.7225806451612922</v>
      </c>
      <c r="K59" s="71" t="str">
        <f t="shared" si="56"/>
        <v/>
      </c>
      <c r="L59" s="71">
        <f t="shared" si="57"/>
        <v>8.8217391304347821</v>
      </c>
      <c r="M59" s="71" t="str">
        <f t="shared" si="58"/>
        <v/>
      </c>
    </row>
    <row r="60" spans="1:13" ht="15" customHeight="1" x14ac:dyDescent="0.2">
      <c r="A60" s="69" t="s">
        <v>884</v>
      </c>
      <c r="B60" s="32">
        <f t="shared" si="52"/>
        <v>7.9322580645161294</v>
      </c>
      <c r="C60" s="32">
        <f t="shared" si="53"/>
        <v>6.2399999999999993</v>
      </c>
      <c r="D60" s="59">
        <f t="shared" si="54"/>
        <v>15</v>
      </c>
      <c r="E60" s="61"/>
      <c r="F60" s="59">
        <v>25</v>
      </c>
      <c r="G60" s="70" t="str">
        <f t="shared" si="49"/>
        <v>Pamplona [Norte Santander]</v>
      </c>
      <c r="H60" s="32">
        <f t="shared" si="50"/>
        <v>10.023076923076925</v>
      </c>
      <c r="I60" s="32">
        <f t="shared" si="51"/>
        <v>8.8379310344827573</v>
      </c>
      <c r="J60" s="71">
        <f t="shared" si="55"/>
        <v>10.023076923076925</v>
      </c>
      <c r="K60" s="71" t="str">
        <f t="shared" si="56"/>
        <v/>
      </c>
      <c r="L60" s="71">
        <f t="shared" si="57"/>
        <v>8.8379310344827573</v>
      </c>
      <c r="M60" s="71" t="str">
        <f t="shared" si="58"/>
        <v/>
      </c>
    </row>
    <row r="61" spans="1:13" ht="15" customHeight="1" x14ac:dyDescent="0.2">
      <c r="A61" s="69" t="s">
        <v>885</v>
      </c>
      <c r="B61" s="32">
        <f t="shared" si="52"/>
        <v>9.7225806451612922</v>
      </c>
      <c r="C61" s="32">
        <f t="shared" si="53"/>
        <v>8.8217391304347821</v>
      </c>
      <c r="D61" s="59">
        <f t="shared" si="54"/>
        <v>24</v>
      </c>
      <c r="E61" s="61"/>
      <c r="F61" s="59">
        <v>26</v>
      </c>
      <c r="G61" s="70" t="str">
        <f t="shared" si="49"/>
        <v/>
      </c>
      <c r="H61" s="32" t="str">
        <f t="shared" si="50"/>
        <v/>
      </c>
      <c r="I61" s="32" t="str">
        <f t="shared" si="51"/>
        <v/>
      </c>
      <c r="J61" s="71" t="str">
        <f t="shared" si="55"/>
        <v/>
      </c>
      <c r="K61" s="71" t="str">
        <f t="shared" si="56"/>
        <v/>
      </c>
      <c r="L61" s="71" t="str">
        <f t="shared" si="57"/>
        <v/>
      </c>
      <c r="M61" s="71" t="str">
        <f t="shared" si="58"/>
        <v/>
      </c>
    </row>
    <row r="62" spans="1:13" ht="15" customHeight="1" x14ac:dyDescent="0.2">
      <c r="A62" s="69" t="s">
        <v>886</v>
      </c>
      <c r="B62" s="32">
        <f t="shared" si="52"/>
        <v>9.3777777777777782</v>
      </c>
      <c r="C62" s="32">
        <f t="shared" si="53"/>
        <v>8.3919999999999995</v>
      </c>
      <c r="D62" s="59">
        <f t="shared" si="54"/>
        <v>22</v>
      </c>
      <c r="E62" s="61"/>
      <c r="F62" s="59">
        <v>27</v>
      </c>
      <c r="G62" s="70" t="str">
        <f t="shared" si="49"/>
        <v/>
      </c>
      <c r="H62" s="32" t="str">
        <f t="shared" si="50"/>
        <v/>
      </c>
      <c r="I62" s="32" t="str">
        <f t="shared" si="51"/>
        <v/>
      </c>
      <c r="J62" s="71" t="str">
        <f t="shared" si="55"/>
        <v/>
      </c>
      <c r="K62" s="71" t="str">
        <f t="shared" si="56"/>
        <v/>
      </c>
      <c r="L62" s="71" t="str">
        <f t="shared" si="57"/>
        <v/>
      </c>
      <c r="M62" s="71" t="str">
        <f t="shared" si="58"/>
        <v/>
      </c>
    </row>
    <row r="63" spans="1:13" ht="15" customHeight="1" x14ac:dyDescent="0.2">
      <c r="A63" s="69" t="s">
        <v>887</v>
      </c>
      <c r="B63" s="32">
        <f t="shared" si="52"/>
        <v>9.5032258064516135</v>
      </c>
      <c r="C63" s="32">
        <f t="shared" si="53"/>
        <v>9.6103448275862071</v>
      </c>
      <c r="D63" s="59">
        <f t="shared" si="54"/>
        <v>23</v>
      </c>
      <c r="E63" s="61"/>
      <c r="F63" s="59">
        <v>28</v>
      </c>
      <c r="G63" s="70" t="str">
        <f t="shared" si="49"/>
        <v/>
      </c>
      <c r="H63" s="32" t="str">
        <f t="shared" si="50"/>
        <v/>
      </c>
      <c r="I63" s="32" t="str">
        <f t="shared" si="51"/>
        <v/>
      </c>
      <c r="J63" s="71" t="str">
        <f t="shared" si="55"/>
        <v/>
      </c>
      <c r="K63" s="71" t="str">
        <f t="shared" si="56"/>
        <v/>
      </c>
      <c r="L63" s="71" t="str">
        <f t="shared" si="57"/>
        <v/>
      </c>
      <c r="M63" s="71" t="str">
        <f t="shared" si="58"/>
        <v/>
      </c>
    </row>
    <row r="64" spans="1:13" ht="15" customHeight="1" thickBot="1" x14ac:dyDescent="0.25"/>
    <row r="65" spans="1:19" ht="15" customHeight="1" thickBot="1" x14ac:dyDescent="0.25">
      <c r="A65" s="62" t="s">
        <v>429</v>
      </c>
      <c r="B65" s="60">
        <f>+B32</f>
        <v>12</v>
      </c>
      <c r="D65" s="65"/>
      <c r="E65" s="168" t="str">
        <f>+CONCATENATE("ANOMALÍA TEMPERATURA MÍNIMA EN POBLACIONES SUSCEPTIBLES A HELADAS ",CHAR(10),"1 AL ",$B$33," DE ",UPPER(TEXT(DATE(2015,$B$32,1),"mmmm"))," DE 2019")</f>
        <v>ANOMALÍA TEMPERATURA MÍNIMA EN POBLACIONES SUSCEPTIBLES A HELADAS 
1 AL 25 DE DICIEMBRE DE 2019</v>
      </c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168"/>
      <c r="R65" s="168"/>
      <c r="S65" s="168"/>
    </row>
    <row r="67" spans="1:19" ht="15" customHeight="1" x14ac:dyDescent="0.2">
      <c r="A67" s="37" t="s">
        <v>426</v>
      </c>
      <c r="B67" s="72" t="s">
        <v>409</v>
      </c>
      <c r="C67" s="72" t="s">
        <v>428</v>
      </c>
      <c r="D67" s="73"/>
      <c r="E67" s="73"/>
      <c r="F67" s="72" t="s">
        <v>428</v>
      </c>
      <c r="G67" s="72" t="s">
        <v>426</v>
      </c>
      <c r="H67" s="72" t="s">
        <v>409</v>
      </c>
      <c r="I67" s="75">
        <v>-2</v>
      </c>
      <c r="J67" s="75">
        <v>-1.5</v>
      </c>
      <c r="K67" s="75">
        <v>-1</v>
      </c>
      <c r="L67" s="75">
        <v>-0.5</v>
      </c>
      <c r="M67" s="75">
        <v>0.5</v>
      </c>
      <c r="N67" s="75">
        <v>1</v>
      </c>
      <c r="O67" s="75">
        <v>1.5</v>
      </c>
      <c r="P67" s="75">
        <v>2</v>
      </c>
      <c r="Q67" s="76"/>
    </row>
    <row r="68" spans="1:19" ht="15" customHeight="1" x14ac:dyDescent="0.2">
      <c r="A68" s="69" t="s">
        <v>860</v>
      </c>
      <c r="B68" s="38">
        <f>+IF(ISERROR(VLOOKUP($A68,$A$3:$AK$30,25+$B$65,FALSE))=FALSE,VLOOKUP($A68,$A$3:$AK$30,25+$B$65,FALSE),"")</f>
        <v>2.1624026696329262</v>
      </c>
      <c r="C68" s="59">
        <f>RANK($B68,$B$68:$B$95,1)</f>
        <v>21</v>
      </c>
      <c r="E68" s="61"/>
      <c r="F68" s="59">
        <v>1</v>
      </c>
      <c r="G68" s="70" t="str">
        <f t="shared" ref="G68:G95" si="59">+IF(ISERROR(INDEX($A$68:$A$95,MATCH($F68,$C$68:$C$95,0)))=FALSE,INDEX($A$68:$A$95,MATCH($F68,$C$68:$C$95,0)),"")</f>
        <v>Pasto - Obonuco [Nariño]</v>
      </c>
      <c r="H68" s="38">
        <f t="shared" ref="H68:H95" si="60">+IF(ISERROR(INDEX($B$68:$B$95,MATCH($F68,$C$68:$C$95,0)))=FALSE,INDEX($B$68:$B$95,MATCH($F68,$C$68:$C$95,0)),"")</f>
        <v>-0.10711902113459359</v>
      </c>
      <c r="I68" s="77" t="str">
        <f>+IF(ISERROR(IF($H68&lt;I$67,$H68,""))=FALSE,IF($H68&lt;I$67,$H68,""),"")</f>
        <v/>
      </c>
      <c r="J68" s="77" t="str">
        <f>+IF(ISERROR(IF(AND($H68&gt;=I$67,$H68&lt;J$67),$H68,""))=FALSE,IF(AND($H68&gt;=I$67,$H68&lt;J$67),$H68,""),"")</f>
        <v/>
      </c>
      <c r="K68" s="77" t="str">
        <f>+IF(ISERROR(IF(AND($H68&gt;=J$67,$H68&lt;K$67),$H68,""))=FALSE,IF(AND($H68&gt;=J$67,$H68&lt;K$67),$H68,""),"")</f>
        <v/>
      </c>
      <c r="L68" s="77" t="str">
        <f>+IF(ISERROR(IF(AND($H68&gt;=K$67,$H68&lt;L$67),$H68,""))=FALSE,IF(AND($H68&gt;=K$67,$H68&lt;L$67),$H68,""),"")</f>
        <v/>
      </c>
      <c r="M68" s="77">
        <f>+IF(ISERROR(IF(AND($H68&gt;=L$67,$H68&lt;=M$67),$H68,""))=FALSE,IF(AND($H68&gt;=L$67,$H68&lt;=M$67),$H68,""),"")</f>
        <v>-0.10711902113459359</v>
      </c>
      <c r="N68" s="77" t="str">
        <f>+IF(ISERROR(IF(AND($H68&gt;M$67,$H68&lt;=N$67),$H68,""))=FALSE,IF(AND($H68&gt;M$67,$H68&lt;=N$67),$H68,""),"")</f>
        <v/>
      </c>
      <c r="O68" s="77" t="str">
        <f>+IF(ISERROR(IF(AND($H68&gt;N$67,$H68&lt;=O$67),$H68,""))=FALSE,IF(AND($H68&gt;N$67,$H68&lt;=O$67),$H68,""),"")</f>
        <v/>
      </c>
      <c r="P68" s="77" t="str">
        <f>+IF(ISERROR(IF(AND($H68&gt;O$67,$H68&lt;=P$67),$H68,""))=FALSE,IF(AND($H68&gt;O$67,$H68&lt;=P$67),$H68,""),"")</f>
        <v/>
      </c>
      <c r="Q68" s="77" t="str">
        <f>+IF(ISERROR(IF($H68&gt;P$67,$H68,""))=FALSE,IF($H68&gt;P$67,$H68,""),"")</f>
        <v/>
      </c>
    </row>
    <row r="69" spans="1:19" ht="15" customHeight="1" x14ac:dyDescent="0.2">
      <c r="A69" s="69" t="s">
        <v>861</v>
      </c>
      <c r="B69" s="38">
        <f t="shared" ref="B69:B95" si="61">+IF(ISERROR(VLOOKUP($A69,$A$3:$AK$30,25+$B$65,FALSE))=FALSE,VLOOKUP($A69,$A$3:$AK$30,25+$B$65,FALSE),"")</f>
        <v>2.0643920595533496</v>
      </c>
      <c r="C69" s="59">
        <f t="shared" ref="C69:C95" si="62">RANK($B69,$B$68:$B$95,1)</f>
        <v>19</v>
      </c>
      <c r="E69" s="61"/>
      <c r="F69" s="59">
        <v>2</v>
      </c>
      <c r="G69" s="70" t="str">
        <f t="shared" si="59"/>
        <v>Sopó [Cundinamarca]</v>
      </c>
      <c r="H69" s="38">
        <f t="shared" si="60"/>
        <v>-0.10272904483430878</v>
      </c>
      <c r="I69" s="77" t="str">
        <f t="shared" ref="I69:I95" si="63">+IF(ISERROR(IF($H69&lt;I$67,$H69,""))=FALSE,IF($H69&lt;I$67,$H69,""),"")</f>
        <v/>
      </c>
      <c r="J69" s="77" t="str">
        <f t="shared" ref="J69:L69" si="64">+IF(ISERROR(IF(AND($H69&gt;=I$67,$H69&lt;J$67),$H69,""))=FALSE,IF(AND($H69&gt;=I$67,$H69&lt;J$67),$H69,""),"")</f>
        <v/>
      </c>
      <c r="K69" s="77" t="str">
        <f t="shared" si="64"/>
        <v/>
      </c>
      <c r="L69" s="77" t="str">
        <f t="shared" si="64"/>
        <v/>
      </c>
      <c r="M69" s="77">
        <f t="shared" ref="M69:M95" si="65">+IF(ISERROR(IF(AND($H69&gt;=L$67,$H69&lt;=M$67),$H69,""))=FALSE,IF(AND($H69&gt;=L$67,$H69&lt;=M$67),$H69,""),"")</f>
        <v>-0.10272904483430878</v>
      </c>
      <c r="N69" s="77" t="str">
        <f t="shared" ref="N69:P69" si="66">+IF(ISERROR(IF(AND($H69&gt;M$67,$H69&lt;=N$67),$H69,""))=FALSE,IF(AND($H69&gt;M$67,$H69&lt;=N$67),$H69,""),"")</f>
        <v/>
      </c>
      <c r="O69" s="77" t="str">
        <f t="shared" si="66"/>
        <v/>
      </c>
      <c r="P69" s="77" t="str">
        <f t="shared" si="66"/>
        <v/>
      </c>
      <c r="Q69" s="77" t="str">
        <f t="shared" ref="Q69:Q95" si="67">+IF(ISERROR(IF($H69&gt;P$67,$H69,""))=FALSE,IF($H69&gt;P$67,$H69,""),"")</f>
        <v/>
      </c>
    </row>
    <row r="70" spans="1:19" ht="15" customHeight="1" x14ac:dyDescent="0.2">
      <c r="A70" s="69" t="s">
        <v>862</v>
      </c>
      <c r="B70" s="38">
        <f t="shared" si="61"/>
        <v>0.85714285714285587</v>
      </c>
      <c r="C70" s="59">
        <f t="shared" si="62"/>
        <v>8</v>
      </c>
      <c r="E70" s="61"/>
      <c r="F70" s="59">
        <v>3</v>
      </c>
      <c r="G70" s="70" t="str">
        <f t="shared" si="59"/>
        <v>Madrid [Cundinamarca]</v>
      </c>
      <c r="H70" s="38">
        <f t="shared" si="60"/>
        <v>0.18700000000000028</v>
      </c>
      <c r="I70" s="77" t="str">
        <f t="shared" si="63"/>
        <v/>
      </c>
      <c r="J70" s="77" t="str">
        <f t="shared" ref="J70:L70" si="68">+IF(ISERROR(IF(AND($H70&gt;=I$67,$H70&lt;J$67),$H70,""))=FALSE,IF(AND($H70&gt;=I$67,$H70&lt;J$67),$H70,""),"")</f>
        <v/>
      </c>
      <c r="K70" s="77" t="str">
        <f t="shared" si="68"/>
        <v/>
      </c>
      <c r="L70" s="77" t="str">
        <f t="shared" si="68"/>
        <v/>
      </c>
      <c r="M70" s="77">
        <f t="shared" si="65"/>
        <v>0.18700000000000028</v>
      </c>
      <c r="N70" s="77" t="str">
        <f t="shared" ref="N70:P70" si="69">+IF(ISERROR(IF(AND($H70&gt;M$67,$H70&lt;=N$67),$H70,""))=FALSE,IF(AND($H70&gt;M$67,$H70&lt;=N$67),$H70,""),"")</f>
        <v/>
      </c>
      <c r="O70" s="77" t="str">
        <f t="shared" si="69"/>
        <v/>
      </c>
      <c r="P70" s="77" t="str">
        <f t="shared" si="69"/>
        <v/>
      </c>
      <c r="Q70" s="77" t="str">
        <f t="shared" si="67"/>
        <v/>
      </c>
    </row>
    <row r="71" spans="1:19" ht="15" customHeight="1" x14ac:dyDescent="0.2">
      <c r="A71" s="69" t="s">
        <v>863</v>
      </c>
      <c r="B71" s="38">
        <f t="shared" si="61"/>
        <v>1.0440779610194912</v>
      </c>
      <c r="C71" s="59">
        <f t="shared" si="62"/>
        <v>11</v>
      </c>
      <c r="E71" s="61"/>
      <c r="F71" s="59">
        <v>4</v>
      </c>
      <c r="G71" s="70" t="str">
        <f t="shared" si="59"/>
        <v>Mosquera [Cundinamarca]</v>
      </c>
      <c r="H71" s="38">
        <f t="shared" si="60"/>
        <v>0.36151279199110231</v>
      </c>
      <c r="I71" s="77" t="str">
        <f t="shared" si="63"/>
        <v/>
      </c>
      <c r="J71" s="77" t="str">
        <f t="shared" ref="J71:L71" si="70">+IF(ISERROR(IF(AND($H71&gt;=I$67,$H71&lt;J$67),$H71,""))=FALSE,IF(AND($H71&gt;=I$67,$H71&lt;J$67),$H71,""),"")</f>
        <v/>
      </c>
      <c r="K71" s="77" t="str">
        <f t="shared" si="70"/>
        <v/>
      </c>
      <c r="L71" s="77" t="str">
        <f t="shared" si="70"/>
        <v/>
      </c>
      <c r="M71" s="77">
        <f t="shared" si="65"/>
        <v>0.36151279199110231</v>
      </c>
      <c r="N71" s="77" t="str">
        <f t="shared" ref="N71:P71" si="71">+IF(ISERROR(IF(AND($H71&gt;M$67,$H71&lt;=N$67),$H71,""))=FALSE,IF(AND($H71&gt;M$67,$H71&lt;=N$67),$H71,""),"")</f>
        <v/>
      </c>
      <c r="O71" s="77" t="str">
        <f t="shared" si="71"/>
        <v/>
      </c>
      <c r="P71" s="77" t="str">
        <f t="shared" si="71"/>
        <v/>
      </c>
      <c r="Q71" s="77" t="str">
        <f t="shared" si="67"/>
        <v/>
      </c>
    </row>
    <row r="72" spans="1:19" ht="15" customHeight="1" x14ac:dyDescent="0.2">
      <c r="A72" s="69" t="s">
        <v>864</v>
      </c>
      <c r="B72" s="38" t="str">
        <f t="shared" si="61"/>
        <v/>
      </c>
      <c r="C72" s="59" t="e">
        <f t="shared" si="62"/>
        <v>#VALUE!</v>
      </c>
      <c r="E72" s="61"/>
      <c r="F72" s="59">
        <v>5</v>
      </c>
      <c r="G72" s="70" t="str">
        <f t="shared" si="59"/>
        <v>Chita [Boyacá]</v>
      </c>
      <c r="H72" s="38">
        <f t="shared" si="60"/>
        <v>0.4678614097968925</v>
      </c>
      <c r="I72" s="77" t="str">
        <f t="shared" si="63"/>
        <v/>
      </c>
      <c r="J72" s="77" t="str">
        <f t="shared" ref="J72:L72" si="72">+IF(ISERROR(IF(AND($H72&gt;=I$67,$H72&lt;J$67),$H72,""))=FALSE,IF(AND($H72&gt;=I$67,$H72&lt;J$67),$H72,""),"")</f>
        <v/>
      </c>
      <c r="K72" s="77" t="str">
        <f t="shared" si="72"/>
        <v/>
      </c>
      <c r="L72" s="77" t="str">
        <f t="shared" si="72"/>
        <v/>
      </c>
      <c r="M72" s="77">
        <f t="shared" si="65"/>
        <v>0.4678614097968925</v>
      </c>
      <c r="N72" s="77" t="str">
        <f t="shared" ref="N72:P72" si="73">+IF(ISERROR(IF(AND($H72&gt;M$67,$H72&lt;=N$67),$H72,""))=FALSE,IF(AND($H72&gt;M$67,$H72&lt;=N$67),$H72,""),"")</f>
        <v/>
      </c>
      <c r="O72" s="77" t="str">
        <f t="shared" si="73"/>
        <v/>
      </c>
      <c r="P72" s="77" t="str">
        <f t="shared" si="73"/>
        <v/>
      </c>
      <c r="Q72" s="77" t="str">
        <f t="shared" si="67"/>
        <v/>
      </c>
    </row>
    <row r="73" spans="1:19" ht="15" customHeight="1" x14ac:dyDescent="0.2">
      <c r="A73" s="69" t="s">
        <v>865</v>
      </c>
      <c r="B73" s="38">
        <f t="shared" si="61"/>
        <v>0.18700000000000028</v>
      </c>
      <c r="C73" s="59">
        <f t="shared" si="62"/>
        <v>3</v>
      </c>
      <c r="E73" s="61"/>
      <c r="F73" s="59">
        <v>6</v>
      </c>
      <c r="G73" s="70" t="str">
        <f t="shared" si="59"/>
        <v>Tunja [Boyacá]</v>
      </c>
      <c r="H73" s="38">
        <f t="shared" si="60"/>
        <v>0.47063403781979751</v>
      </c>
      <c r="I73" s="77" t="str">
        <f t="shared" si="63"/>
        <v/>
      </c>
      <c r="J73" s="77" t="str">
        <f t="shared" ref="J73:L73" si="74">+IF(ISERROR(IF(AND($H73&gt;=I$67,$H73&lt;J$67),$H73,""))=FALSE,IF(AND($H73&gt;=I$67,$H73&lt;J$67),$H73,""),"")</f>
        <v/>
      </c>
      <c r="K73" s="77" t="str">
        <f t="shared" si="74"/>
        <v/>
      </c>
      <c r="L73" s="77" t="str">
        <f t="shared" si="74"/>
        <v/>
      </c>
      <c r="M73" s="77">
        <f t="shared" si="65"/>
        <v>0.47063403781979751</v>
      </c>
      <c r="N73" s="77" t="str">
        <f t="shared" ref="N73:P73" si="75">+IF(ISERROR(IF(AND($H73&gt;M$67,$H73&lt;=N$67),$H73,""))=FALSE,IF(AND($H73&gt;M$67,$H73&lt;=N$67),$H73,""),"")</f>
        <v/>
      </c>
      <c r="O73" s="77" t="str">
        <f t="shared" si="75"/>
        <v/>
      </c>
      <c r="P73" s="77" t="str">
        <f t="shared" si="75"/>
        <v/>
      </c>
      <c r="Q73" s="77" t="str">
        <f t="shared" si="67"/>
        <v/>
      </c>
    </row>
    <row r="74" spans="1:19" ht="15" customHeight="1" x14ac:dyDescent="0.2">
      <c r="A74" s="69" t="s">
        <v>866</v>
      </c>
      <c r="B74" s="38">
        <f t="shared" si="61"/>
        <v>0.36151279199110231</v>
      </c>
      <c r="C74" s="59">
        <f t="shared" si="62"/>
        <v>4</v>
      </c>
      <c r="E74" s="61"/>
      <c r="F74" s="59">
        <v>7</v>
      </c>
      <c r="G74" s="70" t="str">
        <f t="shared" si="59"/>
        <v>Toca [Boyacá]</v>
      </c>
      <c r="H74" s="38">
        <f t="shared" si="60"/>
        <v>0.65419354838709953</v>
      </c>
      <c r="I74" s="77" t="str">
        <f t="shared" si="63"/>
        <v/>
      </c>
      <c r="J74" s="77" t="str">
        <f t="shared" ref="J74:L74" si="76">+IF(ISERROR(IF(AND($H74&gt;=I$67,$H74&lt;J$67),$H74,""))=FALSE,IF(AND($H74&gt;=I$67,$H74&lt;J$67),$H74,""),"")</f>
        <v/>
      </c>
      <c r="K74" s="77" t="str">
        <f t="shared" si="76"/>
        <v/>
      </c>
      <c r="L74" s="77" t="str">
        <f t="shared" si="76"/>
        <v/>
      </c>
      <c r="M74" s="77" t="str">
        <f t="shared" si="65"/>
        <v/>
      </c>
      <c r="N74" s="77">
        <f t="shared" ref="N74:P74" si="77">+IF(ISERROR(IF(AND($H74&gt;M$67,$H74&lt;=N$67),$H74,""))=FALSE,IF(AND($H74&gt;M$67,$H74&lt;=N$67),$H74,""),"")</f>
        <v>0.65419354838709953</v>
      </c>
      <c r="O74" s="77" t="str">
        <f t="shared" si="77"/>
        <v/>
      </c>
      <c r="P74" s="77" t="str">
        <f t="shared" si="77"/>
        <v/>
      </c>
      <c r="Q74" s="77" t="str">
        <f t="shared" si="67"/>
        <v/>
      </c>
    </row>
    <row r="75" spans="1:19" ht="15" customHeight="1" x14ac:dyDescent="0.2">
      <c r="A75" s="69" t="s">
        <v>867</v>
      </c>
      <c r="B75" s="38">
        <f t="shared" si="61"/>
        <v>-0.10272904483430878</v>
      </c>
      <c r="C75" s="59">
        <f t="shared" si="62"/>
        <v>2</v>
      </c>
      <c r="E75" s="61"/>
      <c r="F75" s="59">
        <v>8</v>
      </c>
      <c r="G75" s="70" t="str">
        <f t="shared" si="59"/>
        <v>Choachí [Cundinamarca]</v>
      </c>
      <c r="H75" s="38">
        <f t="shared" si="60"/>
        <v>0.85714285714285587</v>
      </c>
      <c r="I75" s="77" t="str">
        <f t="shared" si="63"/>
        <v/>
      </c>
      <c r="J75" s="77" t="str">
        <f t="shared" ref="J75:L75" si="78">+IF(ISERROR(IF(AND($H75&gt;=I$67,$H75&lt;J$67),$H75,""))=FALSE,IF(AND($H75&gt;=I$67,$H75&lt;J$67),$H75,""),"")</f>
        <v/>
      </c>
      <c r="K75" s="77" t="str">
        <f t="shared" si="78"/>
        <v/>
      </c>
      <c r="L75" s="77" t="str">
        <f t="shared" si="78"/>
        <v/>
      </c>
      <c r="M75" s="77" t="str">
        <f t="shared" si="65"/>
        <v/>
      </c>
      <c r="N75" s="77">
        <f t="shared" ref="N75:P75" si="79">+IF(ISERROR(IF(AND($H75&gt;M$67,$H75&lt;=N$67),$H75,""))=FALSE,IF(AND($H75&gt;M$67,$H75&lt;=N$67),$H75,""),"")</f>
        <v>0.85714285714285587</v>
      </c>
      <c r="O75" s="77" t="str">
        <f t="shared" si="79"/>
        <v/>
      </c>
      <c r="P75" s="77" t="str">
        <f t="shared" si="79"/>
        <v/>
      </c>
      <c r="Q75" s="77" t="str">
        <f t="shared" si="67"/>
        <v/>
      </c>
    </row>
    <row r="76" spans="1:19" ht="15" customHeight="1" x14ac:dyDescent="0.2">
      <c r="A76" s="69" t="s">
        <v>868</v>
      </c>
      <c r="B76" s="38" t="str">
        <f t="shared" si="61"/>
        <v/>
      </c>
      <c r="C76" s="59" t="e">
        <f t="shared" si="62"/>
        <v>#VALUE!</v>
      </c>
      <c r="E76" s="61"/>
      <c r="F76" s="59">
        <v>9</v>
      </c>
      <c r="G76" s="70" t="str">
        <f t="shared" si="59"/>
        <v>Pasto - Botana [Nariño]</v>
      </c>
      <c r="H76" s="38">
        <f t="shared" si="60"/>
        <v>0.90084151472651008</v>
      </c>
      <c r="I76" s="77" t="str">
        <f t="shared" si="63"/>
        <v/>
      </c>
      <c r="J76" s="77" t="str">
        <f t="shared" ref="J76:L76" si="80">+IF(ISERROR(IF(AND($H76&gt;=I$67,$H76&lt;J$67),$H76,""))=FALSE,IF(AND($H76&gt;=I$67,$H76&lt;J$67),$H76,""),"")</f>
        <v/>
      </c>
      <c r="K76" s="77" t="str">
        <f t="shared" si="80"/>
        <v/>
      </c>
      <c r="L76" s="77" t="str">
        <f t="shared" si="80"/>
        <v/>
      </c>
      <c r="M76" s="77" t="str">
        <f t="shared" si="65"/>
        <v/>
      </c>
      <c r="N76" s="77">
        <f t="shared" ref="N76:P76" si="81">+IF(ISERROR(IF(AND($H76&gt;M$67,$H76&lt;=N$67),$H76,""))=FALSE,IF(AND($H76&gt;M$67,$H76&lt;=N$67),$H76,""),"")</f>
        <v>0.90084151472651008</v>
      </c>
      <c r="O76" s="77" t="str">
        <f t="shared" si="81"/>
        <v/>
      </c>
      <c r="P76" s="77" t="str">
        <f t="shared" si="81"/>
        <v/>
      </c>
      <c r="Q76" s="77" t="str">
        <f t="shared" si="67"/>
        <v/>
      </c>
    </row>
    <row r="77" spans="1:19" ht="15" customHeight="1" x14ac:dyDescent="0.2">
      <c r="A77" s="69" t="s">
        <v>869</v>
      </c>
      <c r="B77" s="38">
        <f t="shared" si="61"/>
        <v>2.4101449275362334</v>
      </c>
      <c r="C77" s="59">
        <f t="shared" si="62"/>
        <v>22</v>
      </c>
      <c r="E77" s="61"/>
      <c r="F77" s="59">
        <v>10</v>
      </c>
      <c r="G77" s="70" t="str">
        <f t="shared" si="59"/>
        <v>Pasto - El Encano [Nariño]</v>
      </c>
      <c r="H77" s="38">
        <f t="shared" si="60"/>
        <v>0.98577777777777875</v>
      </c>
      <c r="I77" s="77" t="str">
        <f t="shared" si="63"/>
        <v/>
      </c>
      <c r="J77" s="77" t="str">
        <f t="shared" ref="J77:L77" si="82">+IF(ISERROR(IF(AND($H77&gt;=I$67,$H77&lt;J$67),$H77,""))=FALSE,IF(AND($H77&gt;=I$67,$H77&lt;J$67),$H77,""),"")</f>
        <v/>
      </c>
      <c r="K77" s="77" t="str">
        <f t="shared" si="82"/>
        <v/>
      </c>
      <c r="L77" s="77" t="str">
        <f t="shared" si="82"/>
        <v/>
      </c>
      <c r="M77" s="77" t="str">
        <f t="shared" si="65"/>
        <v/>
      </c>
      <c r="N77" s="77">
        <f t="shared" ref="N77:P77" si="83">+IF(ISERROR(IF(AND($H77&gt;M$67,$H77&lt;=N$67),$H77,""))=FALSE,IF(AND($H77&gt;M$67,$H77&lt;=N$67),$H77,""),"")</f>
        <v>0.98577777777777875</v>
      </c>
      <c r="O77" s="77" t="str">
        <f t="shared" si="83"/>
        <v/>
      </c>
      <c r="P77" s="77" t="str">
        <f t="shared" si="83"/>
        <v/>
      </c>
      <c r="Q77" s="77" t="str">
        <f t="shared" si="67"/>
        <v/>
      </c>
    </row>
    <row r="78" spans="1:19" ht="15" customHeight="1" x14ac:dyDescent="0.2">
      <c r="A78" s="69" t="s">
        <v>870</v>
      </c>
      <c r="B78" s="38">
        <f t="shared" si="61"/>
        <v>2.1230303030303004</v>
      </c>
      <c r="C78" s="59">
        <f t="shared" si="62"/>
        <v>20</v>
      </c>
      <c r="E78" s="61"/>
      <c r="F78" s="59">
        <v>11</v>
      </c>
      <c r="G78" s="70" t="str">
        <f t="shared" si="59"/>
        <v>Chocontá [Cundinamarca]</v>
      </c>
      <c r="H78" s="38">
        <f t="shared" si="60"/>
        <v>1.0440779610194912</v>
      </c>
      <c r="I78" s="77" t="str">
        <f t="shared" si="63"/>
        <v/>
      </c>
      <c r="J78" s="77" t="str">
        <f t="shared" ref="J78:L78" si="84">+IF(ISERROR(IF(AND($H78&gt;=I$67,$H78&lt;J$67),$H78,""))=FALSE,IF(AND($H78&gt;=I$67,$H78&lt;J$67),$H78,""),"")</f>
        <v/>
      </c>
      <c r="K78" s="77" t="str">
        <f t="shared" si="84"/>
        <v/>
      </c>
      <c r="L78" s="77" t="str">
        <f t="shared" si="84"/>
        <v/>
      </c>
      <c r="M78" s="77" t="str">
        <f t="shared" si="65"/>
        <v/>
      </c>
      <c r="N78" s="77" t="str">
        <f t="shared" ref="N78:P78" si="85">+IF(ISERROR(IF(AND($H78&gt;M$67,$H78&lt;=N$67),$H78,""))=FALSE,IF(AND($H78&gt;M$67,$H78&lt;=N$67),$H78,""),"")</f>
        <v/>
      </c>
      <c r="O78" s="77">
        <f t="shared" si="85"/>
        <v>1.0440779610194912</v>
      </c>
      <c r="P78" s="77" t="str">
        <f t="shared" si="85"/>
        <v/>
      </c>
      <c r="Q78" s="77" t="str">
        <f t="shared" si="67"/>
        <v/>
      </c>
    </row>
    <row r="79" spans="1:19" ht="15" customHeight="1" x14ac:dyDescent="0.2">
      <c r="A79" s="69" t="s">
        <v>871</v>
      </c>
      <c r="B79" s="38" t="str">
        <f t="shared" si="61"/>
        <v/>
      </c>
      <c r="C79" s="59" t="e">
        <f t="shared" si="62"/>
        <v>#VALUE!</v>
      </c>
      <c r="E79" s="61"/>
      <c r="F79" s="59">
        <v>12</v>
      </c>
      <c r="G79" s="70" t="str">
        <f t="shared" si="59"/>
        <v>Paipa [Boyacá]</v>
      </c>
      <c r="H79" s="38">
        <f t="shared" si="60"/>
        <v>1.0792473118279586</v>
      </c>
      <c r="I79" s="77" t="str">
        <f t="shared" si="63"/>
        <v/>
      </c>
      <c r="J79" s="77" t="str">
        <f t="shared" ref="J79:L79" si="86">+IF(ISERROR(IF(AND($H79&gt;=I$67,$H79&lt;J$67),$H79,""))=FALSE,IF(AND($H79&gt;=I$67,$H79&lt;J$67),$H79,""),"")</f>
        <v/>
      </c>
      <c r="K79" s="77" t="str">
        <f t="shared" si="86"/>
        <v/>
      </c>
      <c r="L79" s="77" t="str">
        <f t="shared" si="86"/>
        <v/>
      </c>
      <c r="M79" s="77" t="str">
        <f t="shared" si="65"/>
        <v/>
      </c>
      <c r="N79" s="77" t="str">
        <f t="shared" ref="N79:P79" si="87">+IF(ISERROR(IF(AND($H79&gt;M$67,$H79&lt;=N$67),$H79,""))=FALSE,IF(AND($H79&gt;M$67,$H79&lt;=N$67),$H79,""),"")</f>
        <v/>
      </c>
      <c r="O79" s="77">
        <f t="shared" si="87"/>
        <v>1.0792473118279586</v>
      </c>
      <c r="P79" s="77" t="str">
        <f t="shared" si="87"/>
        <v/>
      </c>
      <c r="Q79" s="77" t="str">
        <f t="shared" si="67"/>
        <v/>
      </c>
    </row>
    <row r="80" spans="1:19" ht="15" customHeight="1" x14ac:dyDescent="0.2">
      <c r="A80" s="69" t="s">
        <v>872</v>
      </c>
      <c r="B80" s="38" t="str">
        <f t="shared" si="61"/>
        <v/>
      </c>
      <c r="C80" s="59" t="e">
        <f t="shared" si="62"/>
        <v>#VALUE!</v>
      </c>
      <c r="E80" s="61"/>
      <c r="F80" s="59">
        <v>13</v>
      </c>
      <c r="G80" s="70" t="str">
        <f t="shared" si="59"/>
        <v>Duitama - Surbatá [Boyacá]</v>
      </c>
      <c r="H80" s="38">
        <f t="shared" si="60"/>
        <v>1.0973502304147438</v>
      </c>
      <c r="I80" s="77" t="str">
        <f t="shared" si="63"/>
        <v/>
      </c>
      <c r="J80" s="77" t="str">
        <f t="shared" ref="J80:L80" si="88">+IF(ISERROR(IF(AND($H80&gt;=I$67,$H80&lt;J$67),$H80,""))=FALSE,IF(AND($H80&gt;=I$67,$H80&lt;J$67),$H80,""),"")</f>
        <v/>
      </c>
      <c r="K80" s="77" t="str">
        <f t="shared" si="88"/>
        <v/>
      </c>
      <c r="L80" s="77" t="str">
        <f t="shared" si="88"/>
        <v/>
      </c>
      <c r="M80" s="77" t="str">
        <f t="shared" si="65"/>
        <v/>
      </c>
      <c r="N80" s="77" t="str">
        <f t="shared" ref="N80:P80" si="89">+IF(ISERROR(IF(AND($H80&gt;M$67,$H80&lt;=N$67),$H80,""))=FALSE,IF(AND($H80&gt;M$67,$H80&lt;=N$67),$H80,""),"")</f>
        <v/>
      </c>
      <c r="O80" s="77">
        <f t="shared" si="89"/>
        <v>1.0973502304147438</v>
      </c>
      <c r="P80" s="77" t="str">
        <f t="shared" si="89"/>
        <v/>
      </c>
      <c r="Q80" s="77" t="str">
        <f t="shared" si="67"/>
        <v/>
      </c>
    </row>
    <row r="81" spans="1:17" ht="15" customHeight="1" x14ac:dyDescent="0.2">
      <c r="A81" s="69" t="s">
        <v>873</v>
      </c>
      <c r="B81" s="38">
        <f t="shared" si="61"/>
        <v>0.4678614097968925</v>
      </c>
      <c r="C81" s="59">
        <f t="shared" si="62"/>
        <v>5</v>
      </c>
      <c r="E81" s="61"/>
      <c r="F81" s="59">
        <v>14</v>
      </c>
      <c r="G81" s="70" t="str">
        <f t="shared" si="59"/>
        <v>San Sebastián [Cauca]</v>
      </c>
      <c r="H81" s="38">
        <f t="shared" si="60"/>
        <v>1.1677419354838694</v>
      </c>
      <c r="I81" s="77" t="str">
        <f t="shared" si="63"/>
        <v/>
      </c>
      <c r="J81" s="77" t="str">
        <f t="shared" ref="J81:L81" si="90">+IF(ISERROR(IF(AND($H81&gt;=I$67,$H81&lt;J$67),$H81,""))=FALSE,IF(AND($H81&gt;=I$67,$H81&lt;J$67),$H81,""),"")</f>
        <v/>
      </c>
      <c r="K81" s="77" t="str">
        <f t="shared" si="90"/>
        <v/>
      </c>
      <c r="L81" s="77" t="str">
        <f t="shared" si="90"/>
        <v/>
      </c>
      <c r="M81" s="77" t="str">
        <f t="shared" si="65"/>
        <v/>
      </c>
      <c r="N81" s="77" t="str">
        <f t="shared" ref="N81:P81" si="91">+IF(ISERROR(IF(AND($H81&gt;M$67,$H81&lt;=N$67),$H81,""))=FALSE,IF(AND($H81&gt;M$67,$H81&lt;=N$67),$H81,""),"")</f>
        <v/>
      </c>
      <c r="O81" s="77">
        <f t="shared" si="91"/>
        <v>1.1677419354838694</v>
      </c>
      <c r="P81" s="77" t="str">
        <f t="shared" si="91"/>
        <v/>
      </c>
      <c r="Q81" s="77" t="str">
        <f t="shared" si="67"/>
        <v/>
      </c>
    </row>
    <row r="82" spans="1:17" ht="15" customHeight="1" x14ac:dyDescent="0.2">
      <c r="A82" s="69" t="s">
        <v>874</v>
      </c>
      <c r="B82" s="38" t="str">
        <f t="shared" si="61"/>
        <v/>
      </c>
      <c r="C82" s="59" t="e">
        <f t="shared" si="62"/>
        <v>#VALUE!</v>
      </c>
      <c r="E82" s="61"/>
      <c r="F82" s="59">
        <v>15</v>
      </c>
      <c r="G82" s="70" t="str">
        <f t="shared" si="59"/>
        <v>Pamplona [Norte Santander]</v>
      </c>
      <c r="H82" s="38">
        <f t="shared" si="60"/>
        <v>1.1851458885941675</v>
      </c>
      <c r="I82" s="77" t="str">
        <f t="shared" si="63"/>
        <v/>
      </c>
      <c r="J82" s="77" t="str">
        <f t="shared" ref="J82:L82" si="92">+IF(ISERROR(IF(AND($H82&gt;=I$67,$H82&lt;J$67),$H82,""))=FALSE,IF(AND($H82&gt;=I$67,$H82&lt;J$67),$H82,""),"")</f>
        <v/>
      </c>
      <c r="K82" s="77" t="str">
        <f t="shared" si="92"/>
        <v/>
      </c>
      <c r="L82" s="77" t="str">
        <f t="shared" si="92"/>
        <v/>
      </c>
      <c r="M82" s="77" t="str">
        <f t="shared" si="65"/>
        <v/>
      </c>
      <c r="N82" s="77" t="str">
        <f t="shared" ref="N82:P82" si="93">+IF(ISERROR(IF(AND($H82&gt;M$67,$H82&lt;=N$67),$H82,""))=FALSE,IF(AND($H82&gt;M$67,$H82&lt;=N$67),$H82,""),"")</f>
        <v/>
      </c>
      <c r="O82" s="77">
        <f t="shared" si="93"/>
        <v>1.1851458885941675</v>
      </c>
      <c r="P82" s="77" t="str">
        <f t="shared" si="93"/>
        <v/>
      </c>
      <c r="Q82" s="77" t="str">
        <f t="shared" si="67"/>
        <v/>
      </c>
    </row>
    <row r="83" spans="1:17" ht="15" customHeight="1" x14ac:dyDescent="0.2">
      <c r="A83" s="69" t="s">
        <v>875</v>
      </c>
      <c r="B83" s="38">
        <f t="shared" si="61"/>
        <v>1.0973502304147438</v>
      </c>
      <c r="C83" s="59">
        <f t="shared" si="62"/>
        <v>13</v>
      </c>
      <c r="E83" s="61"/>
      <c r="F83" s="59">
        <v>16</v>
      </c>
      <c r="G83" s="70" t="str">
        <f t="shared" si="59"/>
        <v>Sogamoso [Boyacá]</v>
      </c>
      <c r="H83" s="38">
        <f t="shared" si="60"/>
        <v>1.4161904761904776</v>
      </c>
      <c r="I83" s="77" t="str">
        <f t="shared" si="63"/>
        <v/>
      </c>
      <c r="J83" s="77" t="str">
        <f t="shared" ref="J83:L83" si="94">+IF(ISERROR(IF(AND($H83&gt;=I$67,$H83&lt;J$67),$H83,""))=FALSE,IF(AND($H83&gt;=I$67,$H83&lt;J$67),$H83,""),"")</f>
        <v/>
      </c>
      <c r="K83" s="77" t="str">
        <f t="shared" si="94"/>
        <v/>
      </c>
      <c r="L83" s="77" t="str">
        <f t="shared" si="94"/>
        <v/>
      </c>
      <c r="M83" s="77" t="str">
        <f t="shared" si="65"/>
        <v/>
      </c>
      <c r="N83" s="77" t="str">
        <f t="shared" ref="N83:P83" si="95">+IF(ISERROR(IF(AND($H83&gt;M$67,$H83&lt;=N$67),$H83,""))=FALSE,IF(AND($H83&gt;M$67,$H83&lt;=N$67),$H83,""),"")</f>
        <v/>
      </c>
      <c r="O83" s="77">
        <f t="shared" si="95"/>
        <v>1.4161904761904776</v>
      </c>
      <c r="P83" s="77" t="str">
        <f t="shared" si="95"/>
        <v/>
      </c>
      <c r="Q83" s="77" t="str">
        <f t="shared" si="67"/>
        <v/>
      </c>
    </row>
    <row r="84" spans="1:17" ht="15" customHeight="1" x14ac:dyDescent="0.2">
      <c r="A84" s="69" t="s">
        <v>876</v>
      </c>
      <c r="B84" s="38">
        <f t="shared" si="61"/>
        <v>1.0792473118279586</v>
      </c>
      <c r="C84" s="59">
        <f t="shared" si="62"/>
        <v>12</v>
      </c>
      <c r="E84" s="61"/>
      <c r="F84" s="59">
        <v>17</v>
      </c>
      <c r="G84" s="70" t="str">
        <f t="shared" si="59"/>
        <v>Samacá [Boyacá]</v>
      </c>
      <c r="H84" s="38">
        <f t="shared" si="60"/>
        <v>1.4600667408231365</v>
      </c>
      <c r="I84" s="77" t="str">
        <f t="shared" si="63"/>
        <v/>
      </c>
      <c r="J84" s="77" t="str">
        <f t="shared" ref="J84:L84" si="96">+IF(ISERROR(IF(AND($H84&gt;=I$67,$H84&lt;J$67),$H84,""))=FALSE,IF(AND($H84&gt;=I$67,$H84&lt;J$67),$H84,""),"")</f>
        <v/>
      </c>
      <c r="K84" s="77" t="str">
        <f t="shared" si="96"/>
        <v/>
      </c>
      <c r="L84" s="77" t="str">
        <f t="shared" si="96"/>
        <v/>
      </c>
      <c r="M84" s="77" t="str">
        <f t="shared" si="65"/>
        <v/>
      </c>
      <c r="N84" s="77" t="str">
        <f t="shared" ref="N84:P84" si="97">+IF(ISERROR(IF(AND($H84&gt;M$67,$H84&lt;=N$67),$H84,""))=FALSE,IF(AND($H84&gt;M$67,$H84&lt;=N$67),$H84,""),"")</f>
        <v/>
      </c>
      <c r="O84" s="77">
        <f t="shared" si="97"/>
        <v>1.4600667408231365</v>
      </c>
      <c r="P84" s="77" t="str">
        <f t="shared" si="97"/>
        <v/>
      </c>
      <c r="Q84" s="77" t="str">
        <f t="shared" si="67"/>
        <v/>
      </c>
    </row>
    <row r="85" spans="1:17" ht="15" customHeight="1" x14ac:dyDescent="0.2">
      <c r="A85" s="69" t="s">
        <v>877</v>
      </c>
      <c r="B85" s="38">
        <f t="shared" si="61"/>
        <v>1.4600667408231365</v>
      </c>
      <c r="C85" s="59">
        <f t="shared" si="62"/>
        <v>17</v>
      </c>
      <c r="E85" s="61"/>
      <c r="F85" s="59">
        <v>18</v>
      </c>
      <c r="G85" s="70" t="str">
        <f t="shared" si="59"/>
        <v>Ipiales [Nariño]</v>
      </c>
      <c r="H85" s="38">
        <f t="shared" si="60"/>
        <v>1.69225806451613</v>
      </c>
      <c r="I85" s="77" t="str">
        <f t="shared" si="63"/>
        <v/>
      </c>
      <c r="J85" s="77" t="str">
        <f t="shared" ref="J85:L85" si="98">+IF(ISERROR(IF(AND($H85&gt;=I$67,$H85&lt;J$67),$H85,""))=FALSE,IF(AND($H85&gt;=I$67,$H85&lt;J$67),$H85,""),"")</f>
        <v/>
      </c>
      <c r="K85" s="77" t="str">
        <f t="shared" si="98"/>
        <v/>
      </c>
      <c r="L85" s="77" t="str">
        <f t="shared" si="98"/>
        <v/>
      </c>
      <c r="M85" s="77" t="str">
        <f t="shared" si="65"/>
        <v/>
      </c>
      <c r="N85" s="77" t="str">
        <f t="shared" ref="N85:P85" si="99">+IF(ISERROR(IF(AND($H85&gt;M$67,$H85&lt;=N$67),$H85,""))=FALSE,IF(AND($H85&gt;M$67,$H85&lt;=N$67),$H85,""),"")</f>
        <v/>
      </c>
      <c r="O85" s="77" t="str">
        <f t="shared" si="99"/>
        <v/>
      </c>
      <c r="P85" s="77">
        <f t="shared" si="99"/>
        <v>1.69225806451613</v>
      </c>
      <c r="Q85" s="77" t="str">
        <f t="shared" si="67"/>
        <v/>
      </c>
    </row>
    <row r="86" spans="1:17" ht="15" customHeight="1" x14ac:dyDescent="0.2">
      <c r="A86" s="69" t="s">
        <v>878</v>
      </c>
      <c r="B86" s="38">
        <f t="shared" si="61"/>
        <v>1.4161904761904776</v>
      </c>
      <c r="C86" s="59">
        <f t="shared" si="62"/>
        <v>16</v>
      </c>
      <c r="E86" s="61"/>
      <c r="F86" s="59">
        <v>19</v>
      </c>
      <c r="G86" s="70" t="str">
        <f t="shared" si="59"/>
        <v>Chía [Cundinamarca]</v>
      </c>
      <c r="H86" s="38">
        <f t="shared" si="60"/>
        <v>2.0643920595533496</v>
      </c>
      <c r="I86" s="77" t="str">
        <f t="shared" si="63"/>
        <v/>
      </c>
      <c r="J86" s="77" t="str">
        <f t="shared" ref="J86:L86" si="100">+IF(ISERROR(IF(AND($H86&gt;=I$67,$H86&lt;J$67),$H86,""))=FALSE,IF(AND($H86&gt;=I$67,$H86&lt;J$67),$H86,""),"")</f>
        <v/>
      </c>
      <c r="K86" s="77" t="str">
        <f t="shared" si="100"/>
        <v/>
      </c>
      <c r="L86" s="77" t="str">
        <f t="shared" si="100"/>
        <v/>
      </c>
      <c r="M86" s="77" t="str">
        <f t="shared" si="65"/>
        <v/>
      </c>
      <c r="N86" s="77" t="str">
        <f t="shared" ref="N86:P86" si="101">+IF(ISERROR(IF(AND($H86&gt;M$67,$H86&lt;=N$67),$H86,""))=FALSE,IF(AND($H86&gt;M$67,$H86&lt;=N$67),$H86,""),"")</f>
        <v/>
      </c>
      <c r="O86" s="77" t="str">
        <f t="shared" si="101"/>
        <v/>
      </c>
      <c r="P86" s="77" t="str">
        <f t="shared" si="101"/>
        <v/>
      </c>
      <c r="Q86" s="77">
        <f t="shared" si="67"/>
        <v>2.0643920595533496</v>
      </c>
    </row>
    <row r="87" spans="1:17" ht="15" customHeight="1" x14ac:dyDescent="0.2">
      <c r="A87" s="69" t="s">
        <v>879</v>
      </c>
      <c r="B87" s="38">
        <f t="shared" si="61"/>
        <v>0.65419354838709953</v>
      </c>
      <c r="C87" s="59">
        <f t="shared" si="62"/>
        <v>7</v>
      </c>
      <c r="E87" s="61"/>
      <c r="F87" s="59">
        <v>20</v>
      </c>
      <c r="G87" s="70" t="str">
        <f t="shared" si="59"/>
        <v>Tenjo [Cundinamarca]</v>
      </c>
      <c r="H87" s="38">
        <f t="shared" si="60"/>
        <v>2.1230303030303004</v>
      </c>
      <c r="I87" s="77" t="str">
        <f t="shared" si="63"/>
        <v/>
      </c>
      <c r="J87" s="77" t="str">
        <f t="shared" ref="J87:L87" si="102">+IF(ISERROR(IF(AND($H87&gt;=I$67,$H87&lt;J$67),$H87,""))=FALSE,IF(AND($H87&gt;=I$67,$H87&lt;J$67),$H87,""),"")</f>
        <v/>
      </c>
      <c r="K87" s="77" t="str">
        <f t="shared" si="102"/>
        <v/>
      </c>
      <c r="L87" s="77" t="str">
        <f t="shared" si="102"/>
        <v/>
      </c>
      <c r="M87" s="77" t="str">
        <f t="shared" si="65"/>
        <v/>
      </c>
      <c r="N87" s="77" t="str">
        <f t="shared" ref="N87:P87" si="103">+IF(ISERROR(IF(AND($H87&gt;M$67,$H87&lt;=N$67),$H87,""))=FALSE,IF(AND($H87&gt;M$67,$H87&lt;=N$67),$H87,""),"")</f>
        <v/>
      </c>
      <c r="O87" s="77" t="str">
        <f t="shared" si="103"/>
        <v/>
      </c>
      <c r="P87" s="77" t="str">
        <f t="shared" si="103"/>
        <v/>
      </c>
      <c r="Q87" s="77">
        <f t="shared" si="67"/>
        <v>2.1230303030303004</v>
      </c>
    </row>
    <row r="88" spans="1:17" ht="15" customHeight="1" x14ac:dyDescent="0.2">
      <c r="A88" s="69" t="s">
        <v>880</v>
      </c>
      <c r="B88" s="38">
        <f t="shared" si="61"/>
        <v>0.47063403781979751</v>
      </c>
      <c r="C88" s="59">
        <f t="shared" si="62"/>
        <v>6</v>
      </c>
      <c r="E88" s="61"/>
      <c r="F88" s="59">
        <v>21</v>
      </c>
      <c r="G88" s="70" t="str">
        <f t="shared" si="59"/>
        <v>Bogotá</v>
      </c>
      <c r="H88" s="38">
        <f t="shared" si="60"/>
        <v>2.1624026696329262</v>
      </c>
      <c r="I88" s="77" t="str">
        <f t="shared" si="63"/>
        <v/>
      </c>
      <c r="J88" s="77" t="str">
        <f t="shared" ref="J88:L88" si="104">+IF(ISERROR(IF(AND($H88&gt;=I$67,$H88&lt;J$67),$H88,""))=FALSE,IF(AND($H88&gt;=I$67,$H88&lt;J$67),$H88,""),"")</f>
        <v/>
      </c>
      <c r="K88" s="77" t="str">
        <f t="shared" si="104"/>
        <v/>
      </c>
      <c r="L88" s="77" t="str">
        <f t="shared" si="104"/>
        <v/>
      </c>
      <c r="M88" s="77" t="str">
        <f t="shared" si="65"/>
        <v/>
      </c>
      <c r="N88" s="77" t="str">
        <f t="shared" ref="N88:P88" si="105">+IF(ISERROR(IF(AND($H88&gt;M$67,$H88&lt;=N$67),$H88,""))=FALSE,IF(AND($H88&gt;M$67,$H88&lt;=N$67),$H88,""),"")</f>
        <v/>
      </c>
      <c r="O88" s="77" t="str">
        <f t="shared" si="105"/>
        <v/>
      </c>
      <c r="P88" s="77" t="str">
        <f t="shared" si="105"/>
        <v/>
      </c>
      <c r="Q88" s="77">
        <f t="shared" si="67"/>
        <v>2.1624026696329262</v>
      </c>
    </row>
    <row r="89" spans="1:17" ht="15" customHeight="1" x14ac:dyDescent="0.2">
      <c r="A89" s="69" t="s">
        <v>881</v>
      </c>
      <c r="B89" s="38">
        <f t="shared" si="61"/>
        <v>1.1851458885941675</v>
      </c>
      <c r="C89" s="59">
        <f t="shared" si="62"/>
        <v>15</v>
      </c>
      <c r="E89" s="61"/>
      <c r="F89" s="59">
        <v>22</v>
      </c>
      <c r="G89" s="70" t="str">
        <f t="shared" si="59"/>
        <v>Tabio [Cundinamarca]</v>
      </c>
      <c r="H89" s="38">
        <f t="shared" si="60"/>
        <v>2.4101449275362334</v>
      </c>
      <c r="I89" s="77" t="str">
        <f t="shared" si="63"/>
        <v/>
      </c>
      <c r="J89" s="77" t="str">
        <f t="shared" ref="J89:L89" si="106">+IF(ISERROR(IF(AND($H89&gt;=I$67,$H89&lt;J$67),$H89,""))=FALSE,IF(AND($H89&gt;=I$67,$H89&lt;J$67),$H89,""),"")</f>
        <v/>
      </c>
      <c r="K89" s="77" t="str">
        <f t="shared" si="106"/>
        <v/>
      </c>
      <c r="L89" s="77" t="str">
        <f t="shared" si="106"/>
        <v/>
      </c>
      <c r="M89" s="77" t="str">
        <f t="shared" si="65"/>
        <v/>
      </c>
      <c r="N89" s="77" t="str">
        <f t="shared" ref="N89:P89" si="107">+IF(ISERROR(IF(AND($H89&gt;M$67,$H89&lt;=N$67),$H89,""))=FALSE,IF(AND($H89&gt;M$67,$H89&lt;=N$67),$H89,""),"")</f>
        <v/>
      </c>
      <c r="O89" s="77" t="str">
        <f t="shared" si="107"/>
        <v/>
      </c>
      <c r="P89" s="77" t="str">
        <f t="shared" si="107"/>
        <v/>
      </c>
      <c r="Q89" s="77">
        <f t="shared" si="67"/>
        <v>2.4101449275362334</v>
      </c>
    </row>
    <row r="90" spans="1:17" ht="15" customHeight="1" x14ac:dyDescent="0.2">
      <c r="A90" s="69" t="s">
        <v>882</v>
      </c>
      <c r="B90" s="38">
        <f t="shared" si="61"/>
        <v>1.1677419354838694</v>
      </c>
      <c r="C90" s="59">
        <f t="shared" si="62"/>
        <v>14</v>
      </c>
      <c r="E90" s="61"/>
      <c r="F90" s="59">
        <v>23</v>
      </c>
      <c r="G90" s="70" t="str">
        <f t="shared" si="59"/>
        <v/>
      </c>
      <c r="H90" s="38" t="str">
        <f t="shared" si="60"/>
        <v/>
      </c>
      <c r="I90" s="77" t="str">
        <f t="shared" si="63"/>
        <v/>
      </c>
      <c r="J90" s="77" t="str">
        <f t="shared" ref="J90:L90" si="108">+IF(ISERROR(IF(AND($H90&gt;=I$67,$H90&lt;J$67),$H90,""))=FALSE,IF(AND($H90&gt;=I$67,$H90&lt;J$67),$H90,""),"")</f>
        <v/>
      </c>
      <c r="K90" s="77" t="str">
        <f t="shared" si="108"/>
        <v/>
      </c>
      <c r="L90" s="77" t="str">
        <f t="shared" si="108"/>
        <v/>
      </c>
      <c r="M90" s="77" t="str">
        <f t="shared" si="65"/>
        <v/>
      </c>
      <c r="N90" s="77" t="str">
        <f t="shared" ref="N90:P90" si="109">+IF(ISERROR(IF(AND($H90&gt;M$67,$H90&lt;=N$67),$H90,""))=FALSE,IF(AND($H90&gt;M$67,$H90&lt;=N$67),$H90,""),"")</f>
        <v/>
      </c>
      <c r="O90" s="77" t="str">
        <f t="shared" si="109"/>
        <v/>
      </c>
      <c r="P90" s="77" t="str">
        <f t="shared" si="109"/>
        <v/>
      </c>
      <c r="Q90" s="77" t="str">
        <f t="shared" si="67"/>
        <v/>
      </c>
    </row>
    <row r="91" spans="1:17" ht="15" customHeight="1" x14ac:dyDescent="0.2">
      <c r="A91" s="69" t="s">
        <v>883</v>
      </c>
      <c r="B91" s="38" t="str">
        <f t="shared" si="61"/>
        <v/>
      </c>
      <c r="C91" s="59" t="e">
        <f t="shared" si="62"/>
        <v>#VALUE!</v>
      </c>
      <c r="E91" s="61"/>
      <c r="F91" s="59">
        <v>24</v>
      </c>
      <c r="G91" s="70" t="str">
        <f t="shared" si="59"/>
        <v/>
      </c>
      <c r="H91" s="38" t="str">
        <f t="shared" si="60"/>
        <v/>
      </c>
      <c r="I91" s="77" t="str">
        <f t="shared" si="63"/>
        <v/>
      </c>
      <c r="J91" s="77" t="str">
        <f t="shared" ref="J91:L91" si="110">+IF(ISERROR(IF(AND($H91&gt;=I$67,$H91&lt;J$67),$H91,""))=FALSE,IF(AND($H91&gt;=I$67,$H91&lt;J$67),$H91,""),"")</f>
        <v/>
      </c>
      <c r="K91" s="77" t="str">
        <f t="shared" si="110"/>
        <v/>
      </c>
      <c r="L91" s="77" t="str">
        <f t="shared" si="110"/>
        <v/>
      </c>
      <c r="M91" s="77" t="str">
        <f t="shared" si="65"/>
        <v/>
      </c>
      <c r="N91" s="77" t="str">
        <f t="shared" ref="N91:P91" si="111">+IF(ISERROR(IF(AND($H91&gt;M$67,$H91&lt;=N$67),$H91,""))=FALSE,IF(AND($H91&gt;M$67,$H91&lt;=N$67),$H91,""),"")</f>
        <v/>
      </c>
      <c r="O91" s="77" t="str">
        <f t="shared" si="111"/>
        <v/>
      </c>
      <c r="P91" s="77" t="str">
        <f t="shared" si="111"/>
        <v/>
      </c>
      <c r="Q91" s="77" t="str">
        <f t="shared" si="67"/>
        <v/>
      </c>
    </row>
    <row r="92" spans="1:17" ht="15" customHeight="1" x14ac:dyDescent="0.2">
      <c r="A92" s="69" t="s">
        <v>884</v>
      </c>
      <c r="B92" s="38">
        <f t="shared" si="61"/>
        <v>1.69225806451613</v>
      </c>
      <c r="C92" s="59">
        <f t="shared" si="62"/>
        <v>18</v>
      </c>
      <c r="E92" s="61"/>
      <c r="F92" s="59">
        <v>25</v>
      </c>
      <c r="G92" s="70" t="str">
        <f t="shared" si="59"/>
        <v/>
      </c>
      <c r="H92" s="38" t="str">
        <f t="shared" si="60"/>
        <v/>
      </c>
      <c r="I92" s="77" t="str">
        <f t="shared" si="63"/>
        <v/>
      </c>
      <c r="J92" s="77" t="str">
        <f t="shared" ref="J92:L92" si="112">+IF(ISERROR(IF(AND($H92&gt;=I$67,$H92&lt;J$67),$H92,""))=FALSE,IF(AND($H92&gt;=I$67,$H92&lt;J$67),$H92,""),"")</f>
        <v/>
      </c>
      <c r="K92" s="77" t="str">
        <f t="shared" si="112"/>
        <v/>
      </c>
      <c r="L92" s="77" t="str">
        <f t="shared" si="112"/>
        <v/>
      </c>
      <c r="M92" s="77" t="str">
        <f t="shared" si="65"/>
        <v/>
      </c>
      <c r="N92" s="77" t="str">
        <f t="shared" ref="N92:P92" si="113">+IF(ISERROR(IF(AND($H92&gt;M$67,$H92&lt;=N$67),$H92,""))=FALSE,IF(AND($H92&gt;M$67,$H92&lt;=N$67),$H92,""),"")</f>
        <v/>
      </c>
      <c r="O92" s="77" t="str">
        <f t="shared" si="113"/>
        <v/>
      </c>
      <c r="P92" s="77" t="str">
        <f t="shared" si="113"/>
        <v/>
      </c>
      <c r="Q92" s="77" t="str">
        <f t="shared" si="67"/>
        <v/>
      </c>
    </row>
    <row r="93" spans="1:17" ht="15" customHeight="1" x14ac:dyDescent="0.2">
      <c r="A93" s="69" t="s">
        <v>885</v>
      </c>
      <c r="B93" s="38">
        <f t="shared" si="61"/>
        <v>0.90084151472651008</v>
      </c>
      <c r="C93" s="59">
        <f t="shared" si="62"/>
        <v>9</v>
      </c>
      <c r="E93" s="61"/>
      <c r="F93" s="59">
        <v>26</v>
      </c>
      <c r="G93" s="70" t="str">
        <f t="shared" si="59"/>
        <v/>
      </c>
      <c r="H93" s="38" t="str">
        <f t="shared" si="60"/>
        <v/>
      </c>
      <c r="I93" s="77" t="str">
        <f t="shared" si="63"/>
        <v/>
      </c>
      <c r="J93" s="77" t="str">
        <f t="shared" ref="J93:L93" si="114">+IF(ISERROR(IF(AND($H93&gt;=I$67,$H93&lt;J$67),$H93,""))=FALSE,IF(AND($H93&gt;=I$67,$H93&lt;J$67),$H93,""),"")</f>
        <v/>
      </c>
      <c r="K93" s="77" t="str">
        <f t="shared" si="114"/>
        <v/>
      </c>
      <c r="L93" s="77" t="str">
        <f t="shared" si="114"/>
        <v/>
      </c>
      <c r="M93" s="77" t="str">
        <f t="shared" si="65"/>
        <v/>
      </c>
      <c r="N93" s="77" t="str">
        <f t="shared" ref="N93:P93" si="115">+IF(ISERROR(IF(AND($H93&gt;M$67,$H93&lt;=N$67),$H93,""))=FALSE,IF(AND($H93&gt;M$67,$H93&lt;=N$67),$H93,""),"")</f>
        <v/>
      </c>
      <c r="O93" s="77" t="str">
        <f t="shared" si="115"/>
        <v/>
      </c>
      <c r="P93" s="77" t="str">
        <f t="shared" si="115"/>
        <v/>
      </c>
      <c r="Q93" s="77" t="str">
        <f t="shared" si="67"/>
        <v/>
      </c>
    </row>
    <row r="94" spans="1:17" ht="15" customHeight="1" x14ac:dyDescent="0.2">
      <c r="A94" s="69" t="s">
        <v>886</v>
      </c>
      <c r="B94" s="38">
        <f t="shared" si="61"/>
        <v>0.98577777777777875</v>
      </c>
      <c r="C94" s="59">
        <f t="shared" si="62"/>
        <v>10</v>
      </c>
      <c r="E94" s="61"/>
      <c r="F94" s="59">
        <v>27</v>
      </c>
      <c r="G94" s="70" t="str">
        <f t="shared" si="59"/>
        <v/>
      </c>
      <c r="H94" s="38" t="str">
        <f t="shared" si="60"/>
        <v/>
      </c>
      <c r="I94" s="77" t="str">
        <f t="shared" si="63"/>
        <v/>
      </c>
      <c r="J94" s="77" t="str">
        <f t="shared" ref="J94:L94" si="116">+IF(ISERROR(IF(AND($H94&gt;=I$67,$H94&lt;J$67),$H94,""))=FALSE,IF(AND($H94&gt;=I$67,$H94&lt;J$67),$H94,""),"")</f>
        <v/>
      </c>
      <c r="K94" s="77" t="str">
        <f t="shared" si="116"/>
        <v/>
      </c>
      <c r="L94" s="77" t="str">
        <f t="shared" si="116"/>
        <v/>
      </c>
      <c r="M94" s="77" t="str">
        <f t="shared" si="65"/>
        <v/>
      </c>
      <c r="N94" s="77" t="str">
        <f t="shared" ref="N94:P94" si="117">+IF(ISERROR(IF(AND($H94&gt;M$67,$H94&lt;=N$67),$H94,""))=FALSE,IF(AND($H94&gt;M$67,$H94&lt;=N$67),$H94,""),"")</f>
        <v/>
      </c>
      <c r="O94" s="77" t="str">
        <f t="shared" si="117"/>
        <v/>
      </c>
      <c r="P94" s="77" t="str">
        <f t="shared" si="117"/>
        <v/>
      </c>
      <c r="Q94" s="77" t="str">
        <f t="shared" si="67"/>
        <v/>
      </c>
    </row>
    <row r="95" spans="1:17" ht="15" customHeight="1" x14ac:dyDescent="0.2">
      <c r="A95" s="69" t="s">
        <v>887</v>
      </c>
      <c r="B95" s="38">
        <f t="shared" si="61"/>
        <v>-0.10711902113459359</v>
      </c>
      <c r="C95" s="59">
        <f t="shared" si="62"/>
        <v>1</v>
      </c>
      <c r="E95" s="61"/>
      <c r="F95" s="59">
        <v>28</v>
      </c>
      <c r="G95" s="70" t="str">
        <f t="shared" si="59"/>
        <v/>
      </c>
      <c r="H95" s="38" t="str">
        <f t="shared" si="60"/>
        <v/>
      </c>
      <c r="I95" s="77" t="str">
        <f t="shared" si="63"/>
        <v/>
      </c>
      <c r="J95" s="77" t="str">
        <f t="shared" ref="J95:L95" si="118">+IF(ISERROR(IF(AND($H95&gt;=I$67,$H95&lt;J$67),$H95,""))=FALSE,IF(AND($H95&gt;=I$67,$H95&lt;J$67),$H95,""),"")</f>
        <v/>
      </c>
      <c r="K95" s="77" t="str">
        <f t="shared" si="118"/>
        <v/>
      </c>
      <c r="L95" s="77" t="str">
        <f t="shared" si="118"/>
        <v/>
      </c>
      <c r="M95" s="77" t="str">
        <f t="shared" si="65"/>
        <v/>
      </c>
      <c r="N95" s="77" t="str">
        <f t="shared" ref="N95:P95" si="119">+IF(ISERROR(IF(AND($H95&gt;M$67,$H95&lt;=N$67),$H95,""))=FALSE,IF(AND($H95&gt;M$67,$H95&lt;=N$67),$H95,""),"")</f>
        <v/>
      </c>
      <c r="O95" s="77" t="str">
        <f t="shared" si="119"/>
        <v/>
      </c>
      <c r="P95" s="77" t="str">
        <f t="shared" si="119"/>
        <v/>
      </c>
      <c r="Q95" s="77" t="str">
        <f t="shared" si="67"/>
        <v/>
      </c>
    </row>
  </sheetData>
  <mergeCells count="6">
    <mergeCell ref="Z1:AK1"/>
    <mergeCell ref="E32:S32"/>
    <mergeCell ref="E65:S65"/>
    <mergeCell ref="A1:A2"/>
    <mergeCell ref="B1:M1"/>
    <mergeCell ref="N1:Y1"/>
  </mergeCells>
  <conditionalFormatting sqref="Z3:AK30 B68:B95 H68:H95">
    <cfRule type="containsErrors" dxfId="6" priority="101">
      <formula>ISERROR(B3)</formula>
    </cfRule>
    <cfRule type="cellIs" dxfId="5" priority="102" operator="greaterThan">
      <formula>2</formula>
    </cfRule>
    <cfRule type="cellIs" dxfId="4" priority="103" operator="between">
      <formula>1</formula>
      <formula>2</formula>
    </cfRule>
    <cfRule type="cellIs" dxfId="3" priority="105" operator="between">
      <formula>0.5</formula>
      <formula>1</formula>
    </cfRule>
    <cfRule type="cellIs" dxfId="2" priority="106" operator="between">
      <formula>-1</formula>
      <formula>-0.5</formula>
    </cfRule>
    <cfRule type="cellIs" dxfId="1" priority="108" operator="between">
      <formula>-2</formula>
      <formula>-1</formula>
    </cfRule>
    <cfRule type="cellIs" dxfId="0" priority="109" operator="lessThan">
      <formula>-2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TMIN_2019</vt:lpstr>
      <vt:lpstr>G_DIA(q)</vt:lpstr>
      <vt:lpstr>G_MES(m)</vt:lpstr>
      <vt:lpstr>G_MPIO(h)</vt:lpstr>
      <vt:lpstr>CDAD_PPAL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Sebastian Barrios Moreno</dc:creator>
  <cp:lastModifiedBy>Ana Milena Rincon Loaiza</cp:lastModifiedBy>
  <dcterms:created xsi:type="dcterms:W3CDTF">2006-09-16T00:00:00Z</dcterms:created>
  <dcterms:modified xsi:type="dcterms:W3CDTF">2020-01-02T16:45:10Z</dcterms:modified>
</cp:coreProperties>
</file>